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slicers/slicer4.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titil\Videos\"/>
    </mc:Choice>
  </mc:AlternateContent>
  <xr:revisionPtr revIDLastSave="0" documentId="13_ncr:1_{06CF280C-3522-4472-B242-C22E0ED7CFB4}" xr6:coauthVersionLast="47" xr6:coauthVersionMax="47" xr10:uidLastSave="{00000000-0000-0000-0000-000000000000}"/>
  <bookViews>
    <workbookView xWindow="-110" yWindow="-110" windowWidth="19420" windowHeight="10300" xr2:uid="{A5677F19-9226-49A7-B2F9-3502EF97EBBB}"/>
  </bookViews>
  <sheets>
    <sheet name="Main Page" sheetId="12" r:id="rId1"/>
    <sheet name="HR ANALYTICS DATASET" sheetId="1" r:id="rId2"/>
    <sheet name="KPI" sheetId="2" r:id="rId3"/>
    <sheet name="Analysis" sheetId="3" r:id="rId4"/>
    <sheet name="Workforce Demography Overview" sheetId="4" r:id="rId5"/>
    <sheet name="Employee Performance&amp;Engagement" sheetId="9" r:id="rId6"/>
    <sheet name="Training &amp; HR Investment" sheetId="11" r:id="rId7"/>
    <sheet name="Insight" sheetId="13" r:id="rId8"/>
  </sheets>
  <definedNames>
    <definedName name="Slicer_BusinessUnit">#N/A</definedName>
    <definedName name="Slicer_Department">#N/A</definedName>
    <definedName name="Slicer_Training_Program_Nam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2" l="1"/>
  <c r="H17" i="2"/>
  <c r="G19" i="2"/>
  <c r="G20" i="2"/>
  <c r="E17" i="2"/>
  <c r="D27" i="2"/>
  <c r="E27" i="2"/>
  <c r="F27" i="2"/>
  <c r="G27" i="2"/>
  <c r="F36" i="2"/>
  <c r="G36" i="2"/>
  <c r="H36" i="2"/>
  <c r="AI2846" i="1"/>
  <c r="AI2846" i="1" a="1"/>
  <c r="AA2846" i="1"/>
  <c r="AA2846" i="1" a="1"/>
  <c r="Y2846" i="1"/>
  <c r="Y2846" i="1" a="1"/>
  <c r="W2846" i="1"/>
  <c r="W2846" i="1" a="1"/>
  <c r="T2846" i="1"/>
  <c r="T2846" i="1" a="1"/>
  <c r="R2846" i="1"/>
  <c r="R2846" i="1" a="1"/>
  <c r="C2846" i="1"/>
  <c r="AI2845" i="1"/>
  <c r="AI2845" i="1" a="1"/>
  <c r="AA2845" i="1"/>
  <c r="AA2845" i="1" a="1"/>
  <c r="Y2845" i="1"/>
  <c r="Y2845" i="1" a="1"/>
  <c r="W2845" i="1"/>
  <c r="W2845" i="1" a="1"/>
  <c r="T2845" i="1"/>
  <c r="T2845" i="1" a="1"/>
  <c r="R2845" i="1"/>
  <c r="R2845" i="1" a="1"/>
  <c r="C2845" i="1"/>
  <c r="AI2844" i="1"/>
  <c r="AI2844" i="1" a="1"/>
  <c r="AA2844" i="1"/>
  <c r="AA2844" i="1" a="1"/>
  <c r="Y2844" i="1"/>
  <c r="Y2844" i="1" a="1"/>
  <c r="W2844" i="1"/>
  <c r="W2844" i="1" a="1"/>
  <c r="T2844" i="1"/>
  <c r="T2844" i="1" a="1"/>
  <c r="R2844" i="1"/>
  <c r="R2844" i="1" a="1"/>
  <c r="C2844" i="1"/>
  <c r="AI2843" i="1"/>
  <c r="AI2843" i="1" a="1"/>
  <c r="AA2843" i="1"/>
  <c r="AA2843" i="1" a="1"/>
  <c r="Y2843" i="1"/>
  <c r="Y2843" i="1" a="1"/>
  <c r="W2843" i="1"/>
  <c r="W2843" i="1" a="1"/>
  <c r="T2843" i="1"/>
  <c r="T2843" i="1" a="1"/>
  <c r="R2843" i="1"/>
  <c r="R2843" i="1" a="1"/>
  <c r="C2843" i="1"/>
  <c r="AI2842" i="1"/>
  <c r="AI2842" i="1" a="1"/>
  <c r="AA2842" i="1"/>
  <c r="AA2842" i="1" a="1"/>
  <c r="Y2842" i="1"/>
  <c r="Y2842" i="1" a="1"/>
  <c r="W2842" i="1"/>
  <c r="W2842" i="1" a="1"/>
  <c r="T2842" i="1"/>
  <c r="T2842" i="1" a="1"/>
  <c r="R2842" i="1"/>
  <c r="R2842" i="1" a="1"/>
  <c r="C2842" i="1"/>
  <c r="AI2841" i="1"/>
  <c r="AI2841" i="1" a="1"/>
  <c r="AA2841" i="1"/>
  <c r="AA2841" i="1" a="1"/>
  <c r="Y2841" i="1"/>
  <c r="Y2841" i="1" a="1"/>
  <c r="W2841" i="1"/>
  <c r="W2841" i="1" a="1"/>
  <c r="T2841" i="1"/>
  <c r="T2841" i="1" a="1"/>
  <c r="R2841" i="1"/>
  <c r="R2841" i="1" a="1"/>
  <c r="C2841" i="1"/>
  <c r="AI2840" i="1"/>
  <c r="AI2840" i="1" a="1"/>
  <c r="AA2840" i="1"/>
  <c r="AA2840" i="1" a="1"/>
  <c r="Y2840" i="1"/>
  <c r="Y2840" i="1" a="1"/>
  <c r="W2840" i="1"/>
  <c r="W2840" i="1" a="1"/>
  <c r="T2840" i="1"/>
  <c r="T2840" i="1" a="1"/>
  <c r="R2840" i="1"/>
  <c r="R2840" i="1" a="1"/>
  <c r="C2840" i="1"/>
  <c r="AI2839" i="1"/>
  <c r="AI2839" i="1" a="1"/>
  <c r="AA2839" i="1"/>
  <c r="AA2839" i="1" a="1"/>
  <c r="Y2839" i="1"/>
  <c r="Y2839" i="1" a="1"/>
  <c r="W2839" i="1"/>
  <c r="W2839" i="1" a="1"/>
  <c r="T2839" i="1"/>
  <c r="T2839" i="1" a="1"/>
  <c r="R2839" i="1"/>
  <c r="R2839" i="1" a="1"/>
  <c r="C2839" i="1"/>
  <c r="AI2838" i="1"/>
  <c r="AI2838" i="1" a="1"/>
  <c r="AA2838" i="1"/>
  <c r="AA2838" i="1" a="1"/>
  <c r="Y2838" i="1"/>
  <c r="Y2838" i="1" a="1"/>
  <c r="W2838" i="1"/>
  <c r="W2838" i="1" a="1"/>
  <c r="T2838" i="1"/>
  <c r="T2838" i="1" a="1"/>
  <c r="R2838" i="1"/>
  <c r="R2838" i="1" a="1"/>
  <c r="C2838" i="1"/>
  <c r="AI2837" i="1"/>
  <c r="AI2837" i="1" a="1"/>
  <c r="AA2837" i="1"/>
  <c r="AA2837" i="1" a="1"/>
  <c r="Y2837" i="1"/>
  <c r="Y2837" i="1" a="1"/>
  <c r="W2837" i="1"/>
  <c r="W2837" i="1" a="1"/>
  <c r="T2837" i="1"/>
  <c r="T2837" i="1" a="1"/>
  <c r="R2837" i="1"/>
  <c r="R2837" i="1" a="1"/>
  <c r="C2837" i="1"/>
  <c r="AI2836" i="1"/>
  <c r="AI2836" i="1" a="1"/>
  <c r="AA2836" i="1"/>
  <c r="AA2836" i="1" a="1"/>
  <c r="Y2836" i="1"/>
  <c r="Y2836" i="1" a="1"/>
  <c r="W2836" i="1"/>
  <c r="W2836" i="1" a="1"/>
  <c r="T2836" i="1"/>
  <c r="T2836" i="1" a="1"/>
  <c r="R2836" i="1"/>
  <c r="R2836" i="1" a="1"/>
  <c r="C2836" i="1"/>
  <c r="AI2835" i="1"/>
  <c r="AI2835" i="1" a="1"/>
  <c r="AA2835" i="1"/>
  <c r="AA2835" i="1" a="1"/>
  <c r="Y2835" i="1"/>
  <c r="Y2835" i="1" a="1"/>
  <c r="W2835" i="1"/>
  <c r="W2835" i="1" a="1"/>
  <c r="T2835" i="1"/>
  <c r="T2835" i="1" a="1"/>
  <c r="R2835" i="1"/>
  <c r="R2835" i="1" a="1"/>
  <c r="C2835" i="1"/>
  <c r="AI2834" i="1"/>
  <c r="AI2834" i="1" a="1"/>
  <c r="AA2834" i="1"/>
  <c r="AA2834" i="1" a="1"/>
  <c r="Y2834" i="1"/>
  <c r="Y2834" i="1" a="1"/>
  <c r="W2834" i="1"/>
  <c r="W2834" i="1" a="1"/>
  <c r="T2834" i="1"/>
  <c r="T2834" i="1" a="1"/>
  <c r="R2834" i="1"/>
  <c r="R2834" i="1" a="1"/>
  <c r="C2834" i="1"/>
  <c r="AI2833" i="1"/>
  <c r="AI2833" i="1" a="1"/>
  <c r="AA2833" i="1"/>
  <c r="AA2833" i="1" a="1"/>
  <c r="Y2833" i="1"/>
  <c r="Y2833" i="1" a="1"/>
  <c r="W2833" i="1"/>
  <c r="W2833" i="1" a="1"/>
  <c r="T2833" i="1"/>
  <c r="T2833" i="1" a="1"/>
  <c r="R2833" i="1"/>
  <c r="R2833" i="1" a="1"/>
  <c r="C2833" i="1"/>
  <c r="AI2832" i="1"/>
  <c r="AI2832" i="1" a="1"/>
  <c r="AA2832" i="1"/>
  <c r="AA2832" i="1" a="1"/>
  <c r="Y2832" i="1"/>
  <c r="Y2832" i="1" a="1"/>
  <c r="W2832" i="1"/>
  <c r="W2832" i="1" a="1"/>
  <c r="T2832" i="1"/>
  <c r="T2832" i="1" a="1"/>
  <c r="R2832" i="1"/>
  <c r="R2832" i="1" a="1"/>
  <c r="C2832" i="1"/>
  <c r="AI2831" i="1"/>
  <c r="AI2831" i="1" a="1"/>
  <c r="AA2831" i="1"/>
  <c r="AA2831" i="1" a="1"/>
  <c r="Y2831" i="1"/>
  <c r="Y2831" i="1" a="1"/>
  <c r="W2831" i="1"/>
  <c r="W2831" i="1" a="1"/>
  <c r="T2831" i="1"/>
  <c r="T2831" i="1" a="1"/>
  <c r="R2831" i="1"/>
  <c r="R2831" i="1" a="1"/>
  <c r="C2831" i="1"/>
  <c r="AI2830" i="1"/>
  <c r="AI2830" i="1" a="1"/>
  <c r="AA2830" i="1"/>
  <c r="AA2830" i="1" a="1"/>
  <c r="Y2830" i="1"/>
  <c r="Y2830" i="1" a="1"/>
  <c r="W2830" i="1"/>
  <c r="W2830" i="1" a="1"/>
  <c r="T2830" i="1"/>
  <c r="T2830" i="1" a="1"/>
  <c r="R2830" i="1"/>
  <c r="R2830" i="1" a="1"/>
  <c r="C2830" i="1"/>
  <c r="AI2829" i="1"/>
  <c r="AI2829" i="1" a="1"/>
  <c r="AA2829" i="1"/>
  <c r="AA2829" i="1" a="1"/>
  <c r="Y2829" i="1"/>
  <c r="Y2829" i="1" a="1"/>
  <c r="W2829" i="1"/>
  <c r="W2829" i="1" a="1"/>
  <c r="T2829" i="1"/>
  <c r="T2829" i="1" a="1"/>
  <c r="R2829" i="1"/>
  <c r="R2829" i="1" a="1"/>
  <c r="C2829" i="1"/>
  <c r="AI2828" i="1"/>
  <c r="AI2828" i="1" a="1"/>
  <c r="AA2828" i="1"/>
  <c r="AA2828" i="1" a="1"/>
  <c r="Y2828" i="1"/>
  <c r="Y2828" i="1" a="1"/>
  <c r="W2828" i="1"/>
  <c r="W2828" i="1" a="1"/>
  <c r="T2828" i="1"/>
  <c r="T2828" i="1" a="1"/>
  <c r="R2828" i="1"/>
  <c r="R2828" i="1" a="1"/>
  <c r="C2828" i="1"/>
  <c r="AI2827" i="1"/>
  <c r="AI2827" i="1" a="1"/>
  <c r="AA2827" i="1"/>
  <c r="AA2827" i="1" a="1"/>
  <c r="Y2827" i="1"/>
  <c r="Y2827" i="1" a="1"/>
  <c r="W2827" i="1"/>
  <c r="W2827" i="1" a="1"/>
  <c r="T2827" i="1"/>
  <c r="T2827" i="1" a="1"/>
  <c r="R2827" i="1"/>
  <c r="R2827" i="1" a="1"/>
  <c r="C2827" i="1"/>
  <c r="AI2826" i="1"/>
  <c r="AI2826" i="1" a="1"/>
  <c r="AA2826" i="1"/>
  <c r="AA2826" i="1" a="1"/>
  <c r="Y2826" i="1"/>
  <c r="Y2826" i="1" a="1"/>
  <c r="W2826" i="1"/>
  <c r="W2826" i="1" a="1"/>
  <c r="T2826" i="1"/>
  <c r="T2826" i="1" a="1"/>
  <c r="R2826" i="1"/>
  <c r="R2826" i="1" a="1"/>
  <c r="C2826" i="1"/>
  <c r="AI2825" i="1"/>
  <c r="AI2825" i="1" a="1"/>
  <c r="AA2825" i="1"/>
  <c r="AA2825" i="1" a="1"/>
  <c r="Y2825" i="1"/>
  <c r="Y2825" i="1" a="1"/>
  <c r="W2825" i="1"/>
  <c r="W2825" i="1" a="1"/>
  <c r="T2825" i="1"/>
  <c r="T2825" i="1" a="1"/>
  <c r="R2825" i="1"/>
  <c r="R2825" i="1" a="1"/>
  <c r="C2825" i="1"/>
  <c r="AI2824" i="1"/>
  <c r="AI2824" i="1" a="1"/>
  <c r="AA2824" i="1"/>
  <c r="AA2824" i="1" a="1"/>
  <c r="Y2824" i="1"/>
  <c r="Y2824" i="1" a="1"/>
  <c r="W2824" i="1"/>
  <c r="W2824" i="1" a="1"/>
  <c r="T2824" i="1"/>
  <c r="T2824" i="1" a="1"/>
  <c r="R2824" i="1"/>
  <c r="R2824" i="1" a="1"/>
  <c r="C2824" i="1"/>
  <c r="AI2823" i="1"/>
  <c r="AI2823" i="1" a="1"/>
  <c r="AA2823" i="1"/>
  <c r="AA2823" i="1" a="1"/>
  <c r="Y2823" i="1"/>
  <c r="Y2823" i="1" a="1"/>
  <c r="W2823" i="1"/>
  <c r="W2823" i="1" a="1"/>
  <c r="T2823" i="1"/>
  <c r="T2823" i="1" a="1"/>
  <c r="R2823" i="1"/>
  <c r="R2823" i="1" a="1"/>
  <c r="C2823" i="1"/>
  <c r="AI2822" i="1"/>
  <c r="AI2822" i="1" a="1"/>
  <c r="AA2822" i="1"/>
  <c r="AA2822" i="1" a="1"/>
  <c r="Y2822" i="1"/>
  <c r="Y2822" i="1" a="1"/>
  <c r="W2822" i="1"/>
  <c r="W2822" i="1" a="1"/>
  <c r="T2822" i="1"/>
  <c r="T2822" i="1" a="1"/>
  <c r="R2822" i="1"/>
  <c r="R2822" i="1" a="1"/>
  <c r="C2822" i="1"/>
  <c r="AI2821" i="1"/>
  <c r="AI2821" i="1" a="1"/>
  <c r="AA2821" i="1"/>
  <c r="AA2821" i="1" a="1"/>
  <c r="Y2821" i="1"/>
  <c r="Y2821" i="1" a="1"/>
  <c r="W2821" i="1"/>
  <c r="W2821" i="1" a="1"/>
  <c r="T2821" i="1"/>
  <c r="T2821" i="1" a="1"/>
  <c r="R2821" i="1"/>
  <c r="R2821" i="1" a="1"/>
  <c r="C2821" i="1"/>
  <c r="AI2820" i="1"/>
  <c r="AI2820" i="1" a="1"/>
  <c r="AA2820" i="1"/>
  <c r="AA2820" i="1" a="1"/>
  <c r="Y2820" i="1"/>
  <c r="Y2820" i="1" a="1"/>
  <c r="W2820" i="1"/>
  <c r="W2820" i="1" a="1"/>
  <c r="T2820" i="1"/>
  <c r="T2820" i="1" a="1"/>
  <c r="R2820" i="1"/>
  <c r="R2820" i="1" a="1"/>
  <c r="C2820" i="1"/>
  <c r="AI2819" i="1"/>
  <c r="AI2819" i="1" a="1"/>
  <c r="AA2819" i="1"/>
  <c r="AA2819" i="1" a="1"/>
  <c r="Y2819" i="1"/>
  <c r="Y2819" i="1" a="1"/>
  <c r="W2819" i="1"/>
  <c r="W2819" i="1" a="1"/>
  <c r="T2819" i="1"/>
  <c r="T2819" i="1" a="1"/>
  <c r="R2819" i="1"/>
  <c r="R2819" i="1" a="1"/>
  <c r="C2819" i="1"/>
  <c r="AI2818" i="1"/>
  <c r="AI2818" i="1" a="1"/>
  <c r="AA2818" i="1"/>
  <c r="AA2818" i="1" a="1"/>
  <c r="Y2818" i="1"/>
  <c r="Y2818" i="1" a="1"/>
  <c r="W2818" i="1"/>
  <c r="W2818" i="1" a="1"/>
  <c r="T2818" i="1"/>
  <c r="T2818" i="1" a="1"/>
  <c r="R2818" i="1"/>
  <c r="R2818" i="1" a="1"/>
  <c r="C2818" i="1"/>
  <c r="AI2817" i="1"/>
  <c r="AI2817" i="1" a="1"/>
  <c r="AA2817" i="1"/>
  <c r="AA2817" i="1" a="1"/>
  <c r="Y2817" i="1"/>
  <c r="Y2817" i="1" a="1"/>
  <c r="W2817" i="1"/>
  <c r="W2817" i="1" a="1"/>
  <c r="T2817" i="1"/>
  <c r="T2817" i="1" a="1"/>
  <c r="R2817" i="1"/>
  <c r="R2817" i="1" a="1"/>
  <c r="C2817" i="1"/>
  <c r="AI2816" i="1"/>
  <c r="AI2816" i="1" a="1"/>
  <c r="AA2816" i="1"/>
  <c r="AA2816" i="1" a="1"/>
  <c r="Y2816" i="1"/>
  <c r="Y2816" i="1" a="1"/>
  <c r="W2816" i="1"/>
  <c r="W2816" i="1" a="1"/>
  <c r="T2816" i="1"/>
  <c r="T2816" i="1" a="1"/>
  <c r="R2816" i="1"/>
  <c r="R2816" i="1" a="1"/>
  <c r="C2816" i="1"/>
  <c r="AI2815" i="1"/>
  <c r="AI2815" i="1" a="1"/>
  <c r="AA2815" i="1"/>
  <c r="AA2815" i="1" a="1"/>
  <c r="Y2815" i="1"/>
  <c r="Y2815" i="1" a="1"/>
  <c r="W2815" i="1"/>
  <c r="W2815" i="1" a="1"/>
  <c r="T2815" i="1"/>
  <c r="T2815" i="1" a="1"/>
  <c r="R2815" i="1"/>
  <c r="R2815" i="1" a="1"/>
  <c r="C2815" i="1"/>
  <c r="AI2814" i="1"/>
  <c r="AI2814" i="1" a="1"/>
  <c r="AA2814" i="1"/>
  <c r="AA2814" i="1" a="1"/>
  <c r="Y2814" i="1"/>
  <c r="Y2814" i="1" a="1"/>
  <c r="W2814" i="1"/>
  <c r="W2814" i="1" a="1"/>
  <c r="T2814" i="1"/>
  <c r="T2814" i="1" a="1"/>
  <c r="R2814" i="1"/>
  <c r="R2814" i="1" a="1"/>
  <c r="C2814" i="1"/>
  <c r="AI2813" i="1"/>
  <c r="AI2813" i="1" a="1"/>
  <c r="AA2813" i="1"/>
  <c r="AA2813" i="1" a="1"/>
  <c r="Y2813" i="1"/>
  <c r="Y2813" i="1" a="1"/>
  <c r="W2813" i="1"/>
  <c r="W2813" i="1" a="1"/>
  <c r="T2813" i="1"/>
  <c r="T2813" i="1" a="1"/>
  <c r="R2813" i="1"/>
  <c r="R2813" i="1" a="1"/>
  <c r="C2813" i="1"/>
  <c r="AI2812" i="1"/>
  <c r="AI2812" i="1" a="1"/>
  <c r="AA2812" i="1"/>
  <c r="AA2812" i="1" a="1"/>
  <c r="Y2812" i="1"/>
  <c r="Y2812" i="1" a="1"/>
  <c r="W2812" i="1"/>
  <c r="W2812" i="1" a="1"/>
  <c r="T2812" i="1"/>
  <c r="T2812" i="1" a="1"/>
  <c r="R2812" i="1"/>
  <c r="R2812" i="1" a="1"/>
  <c r="C2812" i="1"/>
  <c r="AI2811" i="1"/>
  <c r="AI2811" i="1" a="1"/>
  <c r="AA2811" i="1"/>
  <c r="AA2811" i="1" a="1"/>
  <c r="Y2811" i="1"/>
  <c r="Y2811" i="1" a="1"/>
  <c r="W2811" i="1"/>
  <c r="W2811" i="1" a="1"/>
  <c r="T2811" i="1"/>
  <c r="T2811" i="1" a="1"/>
  <c r="R2811" i="1"/>
  <c r="R2811" i="1" a="1"/>
  <c r="C2811" i="1"/>
  <c r="AI2810" i="1"/>
  <c r="AI2810" i="1" a="1"/>
  <c r="AA2810" i="1"/>
  <c r="AA2810" i="1" a="1"/>
  <c r="Y2810" i="1"/>
  <c r="Y2810" i="1" a="1"/>
  <c r="W2810" i="1"/>
  <c r="W2810" i="1" a="1"/>
  <c r="T2810" i="1"/>
  <c r="T2810" i="1" a="1"/>
  <c r="R2810" i="1"/>
  <c r="R2810" i="1" a="1"/>
  <c r="C2810" i="1"/>
  <c r="AI2809" i="1"/>
  <c r="AI2809" i="1" a="1"/>
  <c r="AA2809" i="1"/>
  <c r="AA2809" i="1" a="1"/>
  <c r="Y2809" i="1"/>
  <c r="Y2809" i="1" a="1"/>
  <c r="W2809" i="1"/>
  <c r="W2809" i="1" a="1"/>
  <c r="T2809" i="1"/>
  <c r="T2809" i="1" a="1"/>
  <c r="R2809" i="1"/>
  <c r="R2809" i="1" a="1"/>
  <c r="C2809" i="1"/>
  <c r="AI2808" i="1"/>
  <c r="AI2808" i="1" a="1"/>
  <c r="AA2808" i="1"/>
  <c r="AA2808" i="1" a="1"/>
  <c r="Y2808" i="1"/>
  <c r="Y2808" i="1" a="1"/>
  <c r="W2808" i="1"/>
  <c r="W2808" i="1" a="1"/>
  <c r="T2808" i="1"/>
  <c r="T2808" i="1" a="1"/>
  <c r="R2808" i="1"/>
  <c r="R2808" i="1" a="1"/>
  <c r="C2808" i="1"/>
  <c r="AI2807" i="1"/>
  <c r="AI2807" i="1" a="1"/>
  <c r="AA2807" i="1"/>
  <c r="AA2807" i="1" a="1"/>
  <c r="Y2807" i="1"/>
  <c r="Y2807" i="1" a="1"/>
  <c r="W2807" i="1"/>
  <c r="W2807" i="1" a="1"/>
  <c r="T2807" i="1"/>
  <c r="T2807" i="1" a="1"/>
  <c r="R2807" i="1"/>
  <c r="R2807" i="1" a="1"/>
  <c r="C2807" i="1"/>
  <c r="AI2806" i="1"/>
  <c r="AI2806" i="1" a="1"/>
  <c r="AA2806" i="1"/>
  <c r="AA2806" i="1" a="1"/>
  <c r="Y2806" i="1"/>
  <c r="Y2806" i="1" a="1"/>
  <c r="W2806" i="1"/>
  <c r="W2806" i="1" a="1"/>
  <c r="T2806" i="1"/>
  <c r="T2806" i="1" a="1"/>
  <c r="R2806" i="1"/>
  <c r="R2806" i="1" a="1"/>
  <c r="C2806" i="1"/>
  <c r="AI2805" i="1"/>
  <c r="AI2805" i="1" a="1"/>
  <c r="AA2805" i="1"/>
  <c r="AA2805" i="1" a="1"/>
  <c r="Y2805" i="1"/>
  <c r="Y2805" i="1" a="1"/>
  <c r="W2805" i="1"/>
  <c r="W2805" i="1" a="1"/>
  <c r="T2805" i="1"/>
  <c r="T2805" i="1" a="1"/>
  <c r="R2805" i="1"/>
  <c r="R2805" i="1" a="1"/>
  <c r="C2805" i="1"/>
  <c r="AI2804" i="1"/>
  <c r="AI2804" i="1" a="1"/>
  <c r="AA2804" i="1"/>
  <c r="AA2804" i="1" a="1"/>
  <c r="Y2804" i="1"/>
  <c r="Y2804" i="1" a="1"/>
  <c r="W2804" i="1"/>
  <c r="W2804" i="1" a="1"/>
  <c r="T2804" i="1"/>
  <c r="T2804" i="1" a="1"/>
  <c r="R2804" i="1"/>
  <c r="R2804" i="1" a="1"/>
  <c r="C2804" i="1"/>
  <c r="AI2803" i="1"/>
  <c r="AI2803" i="1" a="1"/>
  <c r="AA2803" i="1"/>
  <c r="AA2803" i="1" a="1"/>
  <c r="Y2803" i="1"/>
  <c r="Y2803" i="1" a="1"/>
  <c r="W2803" i="1"/>
  <c r="W2803" i="1" a="1"/>
  <c r="T2803" i="1"/>
  <c r="T2803" i="1" a="1"/>
  <c r="R2803" i="1"/>
  <c r="R2803" i="1" a="1"/>
  <c r="C2803" i="1"/>
  <c r="AI2802" i="1"/>
  <c r="AI2802" i="1" a="1"/>
  <c r="AA2802" i="1"/>
  <c r="AA2802" i="1" a="1"/>
  <c r="Y2802" i="1"/>
  <c r="Y2802" i="1" a="1"/>
  <c r="W2802" i="1"/>
  <c r="W2802" i="1" a="1"/>
  <c r="T2802" i="1"/>
  <c r="T2802" i="1" a="1"/>
  <c r="R2802" i="1"/>
  <c r="R2802" i="1" a="1"/>
  <c r="C2802" i="1"/>
  <c r="AI2801" i="1"/>
  <c r="AI2801" i="1" a="1"/>
  <c r="AA2801" i="1"/>
  <c r="AA2801" i="1" a="1"/>
  <c r="Y2801" i="1"/>
  <c r="Y2801" i="1" a="1"/>
  <c r="W2801" i="1"/>
  <c r="W2801" i="1" a="1"/>
  <c r="T2801" i="1"/>
  <c r="T2801" i="1" a="1"/>
  <c r="R2801" i="1"/>
  <c r="R2801" i="1" a="1"/>
  <c r="C2801" i="1"/>
  <c r="AI2800" i="1"/>
  <c r="AI2800" i="1" a="1"/>
  <c r="AA2800" i="1"/>
  <c r="AA2800" i="1" a="1"/>
  <c r="Y2800" i="1"/>
  <c r="Y2800" i="1" a="1"/>
  <c r="W2800" i="1"/>
  <c r="W2800" i="1" a="1"/>
  <c r="T2800" i="1"/>
  <c r="T2800" i="1" a="1"/>
  <c r="R2800" i="1"/>
  <c r="R2800" i="1" a="1"/>
  <c r="C2800" i="1"/>
  <c r="AI2799" i="1"/>
  <c r="AI2799" i="1" a="1"/>
  <c r="AA2799" i="1"/>
  <c r="AA2799" i="1" a="1"/>
  <c r="Y2799" i="1"/>
  <c r="Y2799" i="1" a="1"/>
  <c r="W2799" i="1"/>
  <c r="W2799" i="1" a="1"/>
  <c r="T2799" i="1"/>
  <c r="T2799" i="1" a="1"/>
  <c r="R2799" i="1"/>
  <c r="R2799" i="1" a="1"/>
  <c r="C2799" i="1"/>
  <c r="AI2798" i="1"/>
  <c r="AI2798" i="1" a="1"/>
  <c r="AA2798" i="1"/>
  <c r="AA2798" i="1" a="1"/>
  <c r="Y2798" i="1"/>
  <c r="Y2798" i="1" a="1"/>
  <c r="W2798" i="1"/>
  <c r="W2798" i="1" a="1"/>
  <c r="T2798" i="1"/>
  <c r="T2798" i="1" a="1"/>
  <c r="R2798" i="1"/>
  <c r="R2798" i="1" a="1"/>
  <c r="C2798" i="1"/>
  <c r="AI2797" i="1"/>
  <c r="AI2797" i="1" a="1"/>
  <c r="AA2797" i="1"/>
  <c r="AA2797" i="1" a="1"/>
  <c r="Y2797" i="1"/>
  <c r="Y2797" i="1" a="1"/>
  <c r="W2797" i="1"/>
  <c r="W2797" i="1" a="1"/>
  <c r="T2797" i="1"/>
  <c r="T2797" i="1" a="1"/>
  <c r="R2797" i="1"/>
  <c r="R2797" i="1" a="1"/>
  <c r="C2797" i="1"/>
  <c r="AI2796" i="1"/>
  <c r="AI2796" i="1" a="1"/>
  <c r="AA2796" i="1"/>
  <c r="AA2796" i="1" a="1"/>
  <c r="Y2796" i="1"/>
  <c r="Y2796" i="1" a="1"/>
  <c r="W2796" i="1"/>
  <c r="W2796" i="1" a="1"/>
  <c r="T2796" i="1"/>
  <c r="T2796" i="1" a="1"/>
  <c r="R2796" i="1"/>
  <c r="R2796" i="1" a="1"/>
  <c r="C2796" i="1"/>
  <c r="AI2795" i="1"/>
  <c r="AI2795" i="1" a="1"/>
  <c r="AA2795" i="1"/>
  <c r="AA2795" i="1" a="1"/>
  <c r="Y2795" i="1"/>
  <c r="Y2795" i="1" a="1"/>
  <c r="W2795" i="1"/>
  <c r="W2795" i="1" a="1"/>
  <c r="T2795" i="1"/>
  <c r="T2795" i="1" a="1"/>
  <c r="R2795" i="1"/>
  <c r="R2795" i="1" a="1"/>
  <c r="C2795" i="1"/>
  <c r="AI2794" i="1"/>
  <c r="AI2794" i="1" a="1"/>
  <c r="AA2794" i="1"/>
  <c r="AA2794" i="1" a="1"/>
  <c r="Y2794" i="1"/>
  <c r="Y2794" i="1" a="1"/>
  <c r="W2794" i="1"/>
  <c r="W2794" i="1" a="1"/>
  <c r="T2794" i="1"/>
  <c r="T2794" i="1" a="1"/>
  <c r="R2794" i="1"/>
  <c r="R2794" i="1" a="1"/>
  <c r="C2794" i="1"/>
  <c r="AI2793" i="1"/>
  <c r="AI2793" i="1" a="1"/>
  <c r="AA2793" i="1"/>
  <c r="AA2793" i="1" a="1"/>
  <c r="Y2793" i="1"/>
  <c r="Y2793" i="1" a="1"/>
  <c r="W2793" i="1"/>
  <c r="W2793" i="1" a="1"/>
  <c r="T2793" i="1"/>
  <c r="T2793" i="1" a="1"/>
  <c r="R2793" i="1"/>
  <c r="R2793" i="1" a="1"/>
  <c r="C2793" i="1"/>
  <c r="AI2792" i="1"/>
  <c r="AI2792" i="1" a="1"/>
  <c r="AA2792" i="1"/>
  <c r="AA2792" i="1" a="1"/>
  <c r="Y2792" i="1"/>
  <c r="Y2792" i="1" a="1"/>
  <c r="W2792" i="1"/>
  <c r="W2792" i="1" a="1"/>
  <c r="T2792" i="1"/>
  <c r="T2792" i="1" a="1"/>
  <c r="R2792" i="1"/>
  <c r="R2792" i="1" a="1"/>
  <c r="C2792" i="1"/>
  <c r="AI2791" i="1"/>
  <c r="AI2791" i="1" a="1"/>
  <c r="AA2791" i="1"/>
  <c r="AA2791" i="1" a="1"/>
  <c r="Y2791" i="1"/>
  <c r="Y2791" i="1" a="1"/>
  <c r="W2791" i="1"/>
  <c r="W2791" i="1" a="1"/>
  <c r="T2791" i="1"/>
  <c r="T2791" i="1" a="1"/>
  <c r="R2791" i="1"/>
  <c r="R2791" i="1" a="1"/>
  <c r="C2791" i="1"/>
  <c r="AI2790" i="1"/>
  <c r="AI2790" i="1" a="1"/>
  <c r="AA2790" i="1"/>
  <c r="AA2790" i="1" a="1"/>
  <c r="Y2790" i="1"/>
  <c r="Y2790" i="1" a="1"/>
  <c r="W2790" i="1"/>
  <c r="W2790" i="1" a="1"/>
  <c r="T2790" i="1"/>
  <c r="T2790" i="1" a="1"/>
  <c r="R2790" i="1"/>
  <c r="R2790" i="1" a="1"/>
  <c r="C2790" i="1"/>
  <c r="AI2789" i="1"/>
  <c r="AI2789" i="1" a="1"/>
  <c r="AA2789" i="1"/>
  <c r="AA2789" i="1" a="1"/>
  <c r="Y2789" i="1"/>
  <c r="Y2789" i="1" a="1"/>
  <c r="W2789" i="1"/>
  <c r="W2789" i="1" a="1"/>
  <c r="T2789" i="1"/>
  <c r="T2789" i="1" a="1"/>
  <c r="R2789" i="1"/>
  <c r="R2789" i="1" a="1"/>
  <c r="C2789" i="1"/>
  <c r="AI2788" i="1"/>
  <c r="AI2788" i="1" a="1"/>
  <c r="AA2788" i="1"/>
  <c r="AA2788" i="1" a="1"/>
  <c r="Y2788" i="1"/>
  <c r="Y2788" i="1" a="1"/>
  <c r="W2788" i="1"/>
  <c r="W2788" i="1" a="1"/>
  <c r="T2788" i="1"/>
  <c r="T2788" i="1" a="1"/>
  <c r="R2788" i="1"/>
  <c r="R2788" i="1" a="1"/>
  <c r="C2788" i="1"/>
  <c r="AI2787" i="1"/>
  <c r="AI2787" i="1" a="1"/>
  <c r="AA2787" i="1"/>
  <c r="AA2787" i="1" a="1"/>
  <c r="Y2787" i="1"/>
  <c r="Y2787" i="1" a="1"/>
  <c r="W2787" i="1"/>
  <c r="W2787" i="1" a="1"/>
  <c r="T2787" i="1"/>
  <c r="T2787" i="1" a="1"/>
  <c r="R2787" i="1"/>
  <c r="R2787" i="1" a="1"/>
  <c r="C2787" i="1"/>
  <c r="AI2786" i="1"/>
  <c r="AI2786" i="1" a="1"/>
  <c r="AA2786" i="1"/>
  <c r="AA2786" i="1" a="1"/>
  <c r="Y2786" i="1"/>
  <c r="Y2786" i="1" a="1"/>
  <c r="W2786" i="1"/>
  <c r="W2786" i="1" a="1"/>
  <c r="T2786" i="1"/>
  <c r="T2786" i="1" a="1"/>
  <c r="R2786" i="1"/>
  <c r="R2786" i="1" a="1"/>
  <c r="C2786" i="1"/>
  <c r="AI2785" i="1"/>
  <c r="AI2785" i="1" a="1"/>
  <c r="AA2785" i="1"/>
  <c r="AA2785" i="1" a="1"/>
  <c r="Y2785" i="1"/>
  <c r="Y2785" i="1" a="1"/>
  <c r="W2785" i="1"/>
  <c r="W2785" i="1" a="1"/>
  <c r="T2785" i="1"/>
  <c r="T2785" i="1" a="1"/>
  <c r="R2785" i="1"/>
  <c r="R2785" i="1" a="1"/>
  <c r="C2785" i="1"/>
  <c r="AI2784" i="1"/>
  <c r="AI2784" i="1" a="1"/>
  <c r="AA2784" i="1"/>
  <c r="AA2784" i="1" a="1"/>
  <c r="Y2784" i="1"/>
  <c r="Y2784" i="1" a="1"/>
  <c r="W2784" i="1"/>
  <c r="W2784" i="1" a="1"/>
  <c r="T2784" i="1"/>
  <c r="T2784" i="1" a="1"/>
  <c r="R2784" i="1"/>
  <c r="R2784" i="1" a="1"/>
  <c r="C2784" i="1"/>
  <c r="AI2783" i="1"/>
  <c r="AI2783" i="1" a="1"/>
  <c r="AA2783" i="1"/>
  <c r="AA2783" i="1" a="1"/>
  <c r="Y2783" i="1"/>
  <c r="Y2783" i="1" a="1"/>
  <c r="W2783" i="1"/>
  <c r="W2783" i="1" a="1"/>
  <c r="T2783" i="1"/>
  <c r="T2783" i="1" a="1"/>
  <c r="R2783" i="1"/>
  <c r="R2783" i="1" a="1"/>
  <c r="C2783" i="1"/>
  <c r="AI2782" i="1"/>
  <c r="AI2782" i="1" a="1"/>
  <c r="AA2782" i="1"/>
  <c r="AA2782" i="1" a="1"/>
  <c r="Y2782" i="1"/>
  <c r="Y2782" i="1" a="1"/>
  <c r="W2782" i="1"/>
  <c r="W2782" i="1" a="1"/>
  <c r="T2782" i="1"/>
  <c r="T2782" i="1" a="1"/>
  <c r="R2782" i="1"/>
  <c r="R2782" i="1" a="1"/>
  <c r="C2782" i="1"/>
  <c r="AI2781" i="1"/>
  <c r="AI2781" i="1" a="1"/>
  <c r="AA2781" i="1"/>
  <c r="AA2781" i="1" a="1"/>
  <c r="Y2781" i="1"/>
  <c r="Y2781" i="1" a="1"/>
  <c r="W2781" i="1"/>
  <c r="W2781" i="1" a="1"/>
  <c r="T2781" i="1"/>
  <c r="T2781" i="1" a="1"/>
  <c r="R2781" i="1"/>
  <c r="R2781" i="1" a="1"/>
  <c r="C2781" i="1"/>
  <c r="AI2780" i="1"/>
  <c r="AI2780" i="1" a="1"/>
  <c r="AA2780" i="1"/>
  <c r="AA2780" i="1" a="1"/>
  <c r="Y2780" i="1"/>
  <c r="Y2780" i="1" a="1"/>
  <c r="W2780" i="1"/>
  <c r="W2780" i="1" a="1"/>
  <c r="T2780" i="1"/>
  <c r="T2780" i="1" a="1"/>
  <c r="R2780" i="1"/>
  <c r="R2780" i="1" a="1"/>
  <c r="C2780" i="1"/>
  <c r="AI2779" i="1"/>
  <c r="AI2779" i="1" a="1"/>
  <c r="AA2779" i="1"/>
  <c r="AA2779" i="1" a="1"/>
  <c r="Y2779" i="1"/>
  <c r="Y2779" i="1" a="1"/>
  <c r="W2779" i="1"/>
  <c r="W2779" i="1" a="1"/>
  <c r="T2779" i="1"/>
  <c r="T2779" i="1" a="1"/>
  <c r="R2779" i="1"/>
  <c r="R2779" i="1" a="1"/>
  <c r="C2779" i="1"/>
  <c r="AI2778" i="1"/>
  <c r="AI2778" i="1" a="1"/>
  <c r="AA2778" i="1"/>
  <c r="AA2778" i="1" a="1"/>
  <c r="Y2778" i="1"/>
  <c r="Y2778" i="1" a="1"/>
  <c r="W2778" i="1"/>
  <c r="W2778" i="1" a="1"/>
  <c r="T2778" i="1"/>
  <c r="T2778" i="1" a="1"/>
  <c r="R2778" i="1"/>
  <c r="R2778" i="1" a="1"/>
  <c r="C2778" i="1"/>
  <c r="AI2777" i="1"/>
  <c r="AI2777" i="1" a="1"/>
  <c r="AA2777" i="1"/>
  <c r="AA2777" i="1" a="1"/>
  <c r="Y2777" i="1"/>
  <c r="Y2777" i="1" a="1"/>
  <c r="W2777" i="1"/>
  <c r="W2777" i="1" a="1"/>
  <c r="T2777" i="1"/>
  <c r="T2777" i="1" a="1"/>
  <c r="R2777" i="1"/>
  <c r="R2777" i="1" a="1"/>
  <c r="C2777" i="1"/>
  <c r="AI2776" i="1"/>
  <c r="AI2776" i="1" a="1"/>
  <c r="AA2776" i="1"/>
  <c r="AA2776" i="1" a="1"/>
  <c r="Y2776" i="1"/>
  <c r="Y2776" i="1" a="1"/>
  <c r="W2776" i="1"/>
  <c r="W2776" i="1" a="1"/>
  <c r="T2776" i="1"/>
  <c r="T2776" i="1" a="1"/>
  <c r="R2776" i="1"/>
  <c r="R2776" i="1" a="1"/>
  <c r="C2776" i="1"/>
  <c r="AI2775" i="1"/>
  <c r="AI2775" i="1" a="1"/>
  <c r="AA2775" i="1"/>
  <c r="AA2775" i="1" a="1"/>
  <c r="Y2775" i="1"/>
  <c r="Y2775" i="1" a="1"/>
  <c r="W2775" i="1"/>
  <c r="W2775" i="1" a="1"/>
  <c r="T2775" i="1"/>
  <c r="T2775" i="1" a="1"/>
  <c r="R2775" i="1"/>
  <c r="R2775" i="1" a="1"/>
  <c r="C2775" i="1"/>
  <c r="AI2774" i="1"/>
  <c r="AI2774" i="1" a="1"/>
  <c r="AA2774" i="1"/>
  <c r="AA2774" i="1" a="1"/>
  <c r="Y2774" i="1"/>
  <c r="Y2774" i="1" a="1"/>
  <c r="W2774" i="1"/>
  <c r="W2774" i="1" a="1"/>
  <c r="T2774" i="1"/>
  <c r="T2774" i="1" a="1"/>
  <c r="R2774" i="1"/>
  <c r="R2774" i="1" a="1"/>
  <c r="C2774" i="1"/>
  <c r="AI2773" i="1"/>
  <c r="AI2773" i="1" a="1"/>
  <c r="AA2773" i="1"/>
  <c r="AA2773" i="1" a="1"/>
  <c r="Y2773" i="1"/>
  <c r="Y2773" i="1" a="1"/>
  <c r="W2773" i="1"/>
  <c r="W2773" i="1" a="1"/>
  <c r="T2773" i="1"/>
  <c r="T2773" i="1" a="1"/>
  <c r="R2773" i="1"/>
  <c r="R2773" i="1" a="1"/>
  <c r="C2773" i="1"/>
  <c r="AI2772" i="1"/>
  <c r="AI2772" i="1" a="1"/>
  <c r="AA2772" i="1"/>
  <c r="AA2772" i="1" a="1"/>
  <c r="Y2772" i="1"/>
  <c r="Y2772" i="1" a="1"/>
  <c r="W2772" i="1"/>
  <c r="W2772" i="1" a="1"/>
  <c r="T2772" i="1"/>
  <c r="T2772" i="1" a="1"/>
  <c r="R2772" i="1"/>
  <c r="R2772" i="1" a="1"/>
  <c r="C2772" i="1"/>
  <c r="AI2771" i="1"/>
  <c r="AI2771" i="1" a="1"/>
  <c r="AA2771" i="1"/>
  <c r="AA2771" i="1" a="1"/>
  <c r="Y2771" i="1"/>
  <c r="Y2771" i="1" a="1"/>
  <c r="W2771" i="1"/>
  <c r="W2771" i="1" a="1"/>
  <c r="T2771" i="1"/>
  <c r="T2771" i="1" a="1"/>
  <c r="R2771" i="1"/>
  <c r="R2771" i="1" a="1"/>
  <c r="C2771" i="1"/>
  <c r="AI2770" i="1"/>
  <c r="AI2770" i="1" a="1"/>
  <c r="AA2770" i="1"/>
  <c r="AA2770" i="1" a="1"/>
  <c r="Y2770" i="1"/>
  <c r="Y2770" i="1" a="1"/>
  <c r="W2770" i="1"/>
  <c r="W2770" i="1" a="1"/>
  <c r="T2770" i="1"/>
  <c r="T2770" i="1" a="1"/>
  <c r="R2770" i="1"/>
  <c r="R2770" i="1" a="1"/>
  <c r="C2770" i="1"/>
  <c r="AI2769" i="1"/>
  <c r="AI2769" i="1" a="1"/>
  <c r="AA2769" i="1"/>
  <c r="AA2769" i="1" a="1"/>
  <c r="Y2769" i="1"/>
  <c r="Y2769" i="1" a="1"/>
  <c r="W2769" i="1"/>
  <c r="W2769" i="1" a="1"/>
  <c r="T2769" i="1"/>
  <c r="T2769" i="1" a="1"/>
  <c r="R2769" i="1"/>
  <c r="R2769" i="1" a="1"/>
  <c r="C2769" i="1"/>
  <c r="AI2768" i="1"/>
  <c r="AI2768" i="1" a="1"/>
  <c r="AA2768" i="1"/>
  <c r="AA2768" i="1" a="1"/>
  <c r="Y2768" i="1"/>
  <c r="Y2768" i="1" a="1"/>
  <c r="W2768" i="1"/>
  <c r="W2768" i="1" a="1"/>
  <c r="T2768" i="1"/>
  <c r="T2768" i="1" a="1"/>
  <c r="R2768" i="1"/>
  <c r="R2768" i="1" a="1"/>
  <c r="C2768" i="1"/>
  <c r="AI2767" i="1"/>
  <c r="AI2767" i="1" a="1"/>
  <c r="AA2767" i="1"/>
  <c r="AA2767" i="1" a="1"/>
  <c r="Y2767" i="1"/>
  <c r="Y2767" i="1" a="1"/>
  <c r="W2767" i="1"/>
  <c r="W2767" i="1" a="1"/>
  <c r="T2767" i="1"/>
  <c r="T2767" i="1" a="1"/>
  <c r="R2767" i="1"/>
  <c r="R2767" i="1" a="1"/>
  <c r="C2767" i="1"/>
  <c r="AI2766" i="1"/>
  <c r="AI2766" i="1" a="1"/>
  <c r="AA2766" i="1"/>
  <c r="AA2766" i="1" a="1"/>
  <c r="Y2766" i="1"/>
  <c r="Y2766" i="1" a="1"/>
  <c r="W2766" i="1"/>
  <c r="W2766" i="1" a="1"/>
  <c r="T2766" i="1"/>
  <c r="T2766" i="1" a="1"/>
  <c r="R2766" i="1"/>
  <c r="R2766" i="1" a="1"/>
  <c r="C2766" i="1"/>
  <c r="AI2765" i="1"/>
  <c r="AI2765" i="1" a="1"/>
  <c r="AA2765" i="1"/>
  <c r="AA2765" i="1" a="1"/>
  <c r="Y2765" i="1"/>
  <c r="Y2765" i="1" a="1"/>
  <c r="W2765" i="1"/>
  <c r="W2765" i="1" a="1"/>
  <c r="T2765" i="1"/>
  <c r="T2765" i="1" a="1"/>
  <c r="R2765" i="1"/>
  <c r="R2765" i="1" a="1"/>
  <c r="C2765" i="1"/>
  <c r="AI2764" i="1"/>
  <c r="AI2764" i="1" a="1"/>
  <c r="AA2764" i="1"/>
  <c r="AA2764" i="1" a="1"/>
  <c r="Y2764" i="1"/>
  <c r="Y2764" i="1" a="1"/>
  <c r="W2764" i="1"/>
  <c r="W2764" i="1" a="1"/>
  <c r="T2764" i="1"/>
  <c r="T2764" i="1" a="1"/>
  <c r="R2764" i="1"/>
  <c r="R2764" i="1" a="1"/>
  <c r="C2764" i="1"/>
  <c r="AI2763" i="1"/>
  <c r="AI2763" i="1" a="1"/>
  <c r="AA2763" i="1"/>
  <c r="AA2763" i="1" a="1"/>
  <c r="Y2763" i="1"/>
  <c r="Y2763" i="1" a="1"/>
  <c r="W2763" i="1"/>
  <c r="W2763" i="1" a="1"/>
  <c r="T2763" i="1"/>
  <c r="T2763" i="1" a="1"/>
  <c r="R2763" i="1"/>
  <c r="R2763" i="1" a="1"/>
  <c r="C2763" i="1"/>
  <c r="AI2762" i="1"/>
  <c r="AI2762" i="1" a="1"/>
  <c r="AA2762" i="1"/>
  <c r="AA2762" i="1" a="1"/>
  <c r="Y2762" i="1"/>
  <c r="Y2762" i="1" a="1"/>
  <c r="W2762" i="1"/>
  <c r="W2762" i="1" a="1"/>
  <c r="T2762" i="1"/>
  <c r="T2762" i="1" a="1"/>
  <c r="R2762" i="1"/>
  <c r="R2762" i="1" a="1"/>
  <c r="C2762" i="1"/>
  <c r="AI2761" i="1"/>
  <c r="AI2761" i="1" a="1"/>
  <c r="AA2761" i="1"/>
  <c r="AA2761" i="1" a="1"/>
  <c r="Y2761" i="1"/>
  <c r="Y2761" i="1" a="1"/>
  <c r="W2761" i="1"/>
  <c r="W2761" i="1" a="1"/>
  <c r="T2761" i="1"/>
  <c r="T2761" i="1" a="1"/>
  <c r="R2761" i="1"/>
  <c r="R2761" i="1" a="1"/>
  <c r="C2761" i="1"/>
  <c r="AI2760" i="1"/>
  <c r="AI2760" i="1" a="1"/>
  <c r="AA2760" i="1"/>
  <c r="AA2760" i="1" a="1"/>
  <c r="Y2760" i="1"/>
  <c r="Y2760" i="1" a="1"/>
  <c r="W2760" i="1"/>
  <c r="W2760" i="1" a="1"/>
  <c r="T2760" i="1"/>
  <c r="T2760" i="1" a="1"/>
  <c r="R2760" i="1"/>
  <c r="R2760" i="1" a="1"/>
  <c r="C2760" i="1"/>
  <c r="AI2759" i="1"/>
  <c r="AI2759" i="1" a="1"/>
  <c r="AA2759" i="1"/>
  <c r="AA2759" i="1" a="1"/>
  <c r="Y2759" i="1"/>
  <c r="Y2759" i="1" a="1"/>
  <c r="W2759" i="1"/>
  <c r="W2759" i="1" a="1"/>
  <c r="T2759" i="1"/>
  <c r="T2759" i="1" a="1"/>
  <c r="R2759" i="1"/>
  <c r="R2759" i="1" a="1"/>
  <c r="C2759" i="1"/>
  <c r="AI2758" i="1"/>
  <c r="AI2758" i="1" a="1"/>
  <c r="AA2758" i="1"/>
  <c r="AA2758" i="1" a="1"/>
  <c r="Y2758" i="1"/>
  <c r="Y2758" i="1" a="1"/>
  <c r="W2758" i="1"/>
  <c r="W2758" i="1" a="1"/>
  <c r="T2758" i="1"/>
  <c r="T2758" i="1" a="1"/>
  <c r="R2758" i="1"/>
  <c r="R2758" i="1" a="1"/>
  <c r="C2758" i="1"/>
  <c r="AI2757" i="1"/>
  <c r="AI2757" i="1" a="1"/>
  <c r="AA2757" i="1"/>
  <c r="AA2757" i="1" a="1"/>
  <c r="Y2757" i="1"/>
  <c r="Y2757" i="1" a="1"/>
  <c r="W2757" i="1"/>
  <c r="W2757" i="1" a="1"/>
  <c r="T2757" i="1"/>
  <c r="T2757" i="1" a="1"/>
  <c r="R2757" i="1"/>
  <c r="R2757" i="1" a="1"/>
  <c r="C2757" i="1"/>
  <c r="AI2756" i="1"/>
  <c r="AI2756" i="1" a="1"/>
  <c r="AA2756" i="1"/>
  <c r="AA2756" i="1" a="1"/>
  <c r="Y2756" i="1"/>
  <c r="Y2756" i="1" a="1"/>
  <c r="W2756" i="1"/>
  <c r="W2756" i="1" a="1"/>
  <c r="T2756" i="1"/>
  <c r="T2756" i="1" a="1"/>
  <c r="R2756" i="1"/>
  <c r="R2756" i="1" a="1"/>
  <c r="C2756" i="1"/>
  <c r="AI2755" i="1"/>
  <c r="AI2755" i="1" a="1"/>
  <c r="AA2755" i="1"/>
  <c r="AA2755" i="1" a="1"/>
  <c r="Y2755" i="1"/>
  <c r="Y2755" i="1" a="1"/>
  <c r="W2755" i="1"/>
  <c r="W2755" i="1" a="1"/>
  <c r="T2755" i="1"/>
  <c r="T2755" i="1" a="1"/>
  <c r="R2755" i="1"/>
  <c r="R2755" i="1" a="1"/>
  <c r="C2755" i="1"/>
  <c r="AI2754" i="1"/>
  <c r="AI2754" i="1" a="1"/>
  <c r="AA2754" i="1"/>
  <c r="AA2754" i="1" a="1"/>
  <c r="Y2754" i="1"/>
  <c r="Y2754" i="1" a="1"/>
  <c r="W2754" i="1"/>
  <c r="W2754" i="1" a="1"/>
  <c r="T2754" i="1"/>
  <c r="T2754" i="1" a="1"/>
  <c r="R2754" i="1"/>
  <c r="R2754" i="1" a="1"/>
  <c r="C2754" i="1"/>
  <c r="AI2753" i="1"/>
  <c r="AI2753" i="1" a="1"/>
  <c r="AA2753" i="1"/>
  <c r="AA2753" i="1" a="1"/>
  <c r="Y2753" i="1"/>
  <c r="Y2753" i="1" a="1"/>
  <c r="W2753" i="1"/>
  <c r="W2753" i="1" a="1"/>
  <c r="T2753" i="1"/>
  <c r="T2753" i="1" a="1"/>
  <c r="R2753" i="1"/>
  <c r="R2753" i="1" a="1"/>
  <c r="C2753" i="1"/>
  <c r="AI2752" i="1"/>
  <c r="AI2752" i="1" a="1"/>
  <c r="AA2752" i="1"/>
  <c r="AA2752" i="1" a="1"/>
  <c r="Y2752" i="1"/>
  <c r="Y2752" i="1" a="1"/>
  <c r="W2752" i="1"/>
  <c r="W2752" i="1" a="1"/>
  <c r="T2752" i="1"/>
  <c r="T2752" i="1" a="1"/>
  <c r="R2752" i="1"/>
  <c r="R2752" i="1" a="1"/>
  <c r="C2752" i="1"/>
  <c r="AI2751" i="1"/>
  <c r="AI2751" i="1" a="1"/>
  <c r="AA2751" i="1"/>
  <c r="AA2751" i="1" a="1"/>
  <c r="Y2751" i="1"/>
  <c r="Y2751" i="1" a="1"/>
  <c r="W2751" i="1"/>
  <c r="W2751" i="1" a="1"/>
  <c r="T2751" i="1"/>
  <c r="T2751" i="1" a="1"/>
  <c r="R2751" i="1"/>
  <c r="R2751" i="1" a="1"/>
  <c r="C2751" i="1"/>
  <c r="AI2750" i="1"/>
  <c r="AI2750" i="1" a="1"/>
  <c r="AA2750" i="1"/>
  <c r="AA2750" i="1" a="1"/>
  <c r="Y2750" i="1"/>
  <c r="Y2750" i="1" a="1"/>
  <c r="W2750" i="1"/>
  <c r="W2750" i="1" a="1"/>
  <c r="T2750" i="1"/>
  <c r="T2750" i="1" a="1"/>
  <c r="R2750" i="1"/>
  <c r="R2750" i="1" a="1"/>
  <c r="C2750" i="1"/>
  <c r="AI2749" i="1"/>
  <c r="AI2749" i="1" a="1"/>
  <c r="AA2749" i="1"/>
  <c r="AA2749" i="1" a="1"/>
  <c r="Y2749" i="1"/>
  <c r="Y2749" i="1" a="1"/>
  <c r="W2749" i="1"/>
  <c r="W2749" i="1" a="1"/>
  <c r="T2749" i="1"/>
  <c r="T2749" i="1" a="1"/>
  <c r="R2749" i="1"/>
  <c r="R2749" i="1" a="1"/>
  <c r="C2749" i="1"/>
  <c r="AI2748" i="1"/>
  <c r="AI2748" i="1" a="1"/>
  <c r="AA2748" i="1"/>
  <c r="AA2748" i="1" a="1"/>
  <c r="Y2748" i="1"/>
  <c r="Y2748" i="1" a="1"/>
  <c r="W2748" i="1"/>
  <c r="W2748" i="1" a="1"/>
  <c r="T2748" i="1"/>
  <c r="T2748" i="1" a="1"/>
  <c r="R2748" i="1"/>
  <c r="R2748" i="1" a="1"/>
  <c r="C2748" i="1"/>
  <c r="AI2747" i="1"/>
  <c r="AI2747" i="1" a="1"/>
  <c r="AA2747" i="1"/>
  <c r="AA2747" i="1" a="1"/>
  <c r="Y2747" i="1"/>
  <c r="Y2747" i="1" a="1"/>
  <c r="W2747" i="1"/>
  <c r="W2747" i="1" a="1"/>
  <c r="T2747" i="1"/>
  <c r="T2747" i="1" a="1"/>
  <c r="R2747" i="1"/>
  <c r="R2747" i="1" a="1"/>
  <c r="C2747" i="1"/>
  <c r="AI2746" i="1"/>
  <c r="AI2746" i="1" a="1"/>
  <c r="AA2746" i="1"/>
  <c r="AA2746" i="1" a="1"/>
  <c r="Y2746" i="1"/>
  <c r="Y2746" i="1" a="1"/>
  <c r="W2746" i="1"/>
  <c r="W2746" i="1" a="1"/>
  <c r="T2746" i="1"/>
  <c r="T2746" i="1" a="1"/>
  <c r="R2746" i="1"/>
  <c r="R2746" i="1" a="1"/>
  <c r="C2746" i="1"/>
  <c r="AI2745" i="1"/>
  <c r="AI2745" i="1" a="1"/>
  <c r="AA2745" i="1"/>
  <c r="AA2745" i="1" a="1"/>
  <c r="Y2745" i="1"/>
  <c r="Y2745" i="1" a="1"/>
  <c r="W2745" i="1"/>
  <c r="W2745" i="1" a="1"/>
  <c r="T2745" i="1"/>
  <c r="T2745" i="1" a="1"/>
  <c r="R2745" i="1"/>
  <c r="R2745" i="1" a="1"/>
  <c r="C2745" i="1"/>
  <c r="AI2744" i="1"/>
  <c r="AI2744" i="1" a="1"/>
  <c r="AA2744" i="1"/>
  <c r="AA2744" i="1" a="1"/>
  <c r="Y2744" i="1"/>
  <c r="Y2744" i="1" a="1"/>
  <c r="W2744" i="1"/>
  <c r="W2744" i="1" a="1"/>
  <c r="T2744" i="1"/>
  <c r="T2744" i="1" a="1"/>
  <c r="R2744" i="1"/>
  <c r="R2744" i="1" a="1"/>
  <c r="C2744" i="1"/>
  <c r="AI2743" i="1"/>
  <c r="AI2743" i="1" a="1"/>
  <c r="AA2743" i="1"/>
  <c r="AA2743" i="1" a="1"/>
  <c r="Y2743" i="1"/>
  <c r="Y2743" i="1" a="1"/>
  <c r="W2743" i="1"/>
  <c r="W2743" i="1" a="1"/>
  <c r="T2743" i="1"/>
  <c r="T2743" i="1" a="1"/>
  <c r="R2743" i="1"/>
  <c r="R2743" i="1" a="1"/>
  <c r="C2743" i="1"/>
  <c r="AI2742" i="1"/>
  <c r="AI2742" i="1" a="1"/>
  <c r="AA2742" i="1"/>
  <c r="AA2742" i="1" a="1"/>
  <c r="Y2742" i="1"/>
  <c r="Y2742" i="1" a="1"/>
  <c r="W2742" i="1"/>
  <c r="W2742" i="1" a="1"/>
  <c r="T2742" i="1"/>
  <c r="T2742" i="1" a="1"/>
  <c r="R2742" i="1"/>
  <c r="R2742" i="1" a="1"/>
  <c r="C2742" i="1"/>
  <c r="AI2741" i="1"/>
  <c r="AI2741" i="1" a="1"/>
  <c r="AA2741" i="1"/>
  <c r="AA2741" i="1" a="1"/>
  <c r="Y2741" i="1"/>
  <c r="Y2741" i="1" a="1"/>
  <c r="W2741" i="1"/>
  <c r="W2741" i="1" a="1"/>
  <c r="T2741" i="1"/>
  <c r="T2741" i="1" a="1"/>
  <c r="R2741" i="1"/>
  <c r="R2741" i="1" a="1"/>
  <c r="C2741" i="1"/>
  <c r="AI2740" i="1"/>
  <c r="AI2740" i="1" a="1"/>
  <c r="AA2740" i="1"/>
  <c r="AA2740" i="1" a="1"/>
  <c r="Y2740" i="1"/>
  <c r="Y2740" i="1" a="1"/>
  <c r="W2740" i="1"/>
  <c r="W2740" i="1" a="1"/>
  <c r="T2740" i="1"/>
  <c r="T2740" i="1" a="1"/>
  <c r="R2740" i="1"/>
  <c r="R2740" i="1" a="1"/>
  <c r="C2740" i="1"/>
  <c r="AI2739" i="1"/>
  <c r="AI2739" i="1" a="1"/>
  <c r="AA2739" i="1"/>
  <c r="AA2739" i="1" a="1"/>
  <c r="Y2739" i="1"/>
  <c r="Y2739" i="1" a="1"/>
  <c r="W2739" i="1"/>
  <c r="W2739" i="1" a="1"/>
  <c r="T2739" i="1"/>
  <c r="T2739" i="1" a="1"/>
  <c r="R2739" i="1"/>
  <c r="R2739" i="1" a="1"/>
  <c r="C2739" i="1"/>
  <c r="AI2738" i="1"/>
  <c r="AI2738" i="1" a="1"/>
  <c r="AA2738" i="1"/>
  <c r="AA2738" i="1" a="1"/>
  <c r="Y2738" i="1"/>
  <c r="Y2738" i="1" a="1"/>
  <c r="W2738" i="1"/>
  <c r="W2738" i="1" a="1"/>
  <c r="T2738" i="1"/>
  <c r="T2738" i="1" a="1"/>
  <c r="R2738" i="1"/>
  <c r="R2738" i="1" a="1"/>
  <c r="C2738" i="1"/>
  <c r="AI2737" i="1"/>
  <c r="AI2737" i="1" a="1"/>
  <c r="AA2737" i="1"/>
  <c r="AA2737" i="1" a="1"/>
  <c r="Y2737" i="1"/>
  <c r="Y2737" i="1" a="1"/>
  <c r="W2737" i="1"/>
  <c r="W2737" i="1" a="1"/>
  <c r="T2737" i="1"/>
  <c r="T2737" i="1" a="1"/>
  <c r="R2737" i="1"/>
  <c r="R2737" i="1" a="1"/>
  <c r="C2737" i="1"/>
  <c r="AI2736" i="1"/>
  <c r="AI2736" i="1" a="1"/>
  <c r="AA2736" i="1"/>
  <c r="AA2736" i="1" a="1"/>
  <c r="Y2736" i="1"/>
  <c r="Y2736" i="1" a="1"/>
  <c r="W2736" i="1"/>
  <c r="W2736" i="1" a="1"/>
  <c r="T2736" i="1"/>
  <c r="T2736" i="1" a="1"/>
  <c r="R2736" i="1"/>
  <c r="R2736" i="1" a="1"/>
  <c r="C2736" i="1"/>
  <c r="AI2735" i="1"/>
  <c r="AI2735" i="1" a="1"/>
  <c r="AA2735" i="1"/>
  <c r="AA2735" i="1" a="1"/>
  <c r="Y2735" i="1"/>
  <c r="Y2735" i="1" a="1"/>
  <c r="W2735" i="1"/>
  <c r="W2735" i="1" a="1"/>
  <c r="T2735" i="1"/>
  <c r="T2735" i="1" a="1"/>
  <c r="R2735" i="1"/>
  <c r="R2735" i="1" a="1"/>
  <c r="C2735" i="1"/>
  <c r="AI2734" i="1"/>
  <c r="AI2734" i="1" a="1"/>
  <c r="AA2734" i="1"/>
  <c r="AA2734" i="1" a="1"/>
  <c r="Y2734" i="1"/>
  <c r="Y2734" i="1" a="1"/>
  <c r="W2734" i="1"/>
  <c r="W2734" i="1" a="1"/>
  <c r="T2734" i="1"/>
  <c r="T2734" i="1" a="1"/>
  <c r="R2734" i="1"/>
  <c r="R2734" i="1" a="1"/>
  <c r="C2734" i="1"/>
  <c r="AI2733" i="1"/>
  <c r="AI2733" i="1" a="1"/>
  <c r="AA2733" i="1"/>
  <c r="AA2733" i="1" a="1"/>
  <c r="Y2733" i="1"/>
  <c r="Y2733" i="1" a="1"/>
  <c r="W2733" i="1"/>
  <c r="W2733" i="1" a="1"/>
  <c r="T2733" i="1"/>
  <c r="T2733" i="1" a="1"/>
  <c r="R2733" i="1"/>
  <c r="R2733" i="1" a="1"/>
  <c r="C2733" i="1"/>
  <c r="AI2732" i="1"/>
  <c r="AI2732" i="1" a="1"/>
  <c r="AA2732" i="1"/>
  <c r="AA2732" i="1" a="1"/>
  <c r="Y2732" i="1"/>
  <c r="Y2732" i="1" a="1"/>
  <c r="W2732" i="1"/>
  <c r="W2732" i="1" a="1"/>
  <c r="T2732" i="1"/>
  <c r="T2732" i="1" a="1"/>
  <c r="R2732" i="1"/>
  <c r="R2732" i="1" a="1"/>
  <c r="C2732" i="1"/>
  <c r="AI2731" i="1"/>
  <c r="AI2731" i="1" a="1"/>
  <c r="AA2731" i="1"/>
  <c r="AA2731" i="1" a="1"/>
  <c r="Y2731" i="1"/>
  <c r="Y2731" i="1" a="1"/>
  <c r="W2731" i="1"/>
  <c r="W2731" i="1" a="1"/>
  <c r="T2731" i="1"/>
  <c r="T2731" i="1" a="1"/>
  <c r="R2731" i="1"/>
  <c r="R2731" i="1" a="1"/>
  <c r="C2731" i="1"/>
  <c r="AI2730" i="1"/>
  <c r="AI2730" i="1" a="1"/>
  <c r="AA2730" i="1"/>
  <c r="AA2730" i="1" a="1"/>
  <c r="Y2730" i="1"/>
  <c r="Y2730" i="1" a="1"/>
  <c r="W2730" i="1"/>
  <c r="W2730" i="1" a="1"/>
  <c r="T2730" i="1"/>
  <c r="T2730" i="1" a="1"/>
  <c r="R2730" i="1"/>
  <c r="R2730" i="1" a="1"/>
  <c r="C2730" i="1"/>
  <c r="AI2729" i="1"/>
  <c r="AI2729" i="1" a="1"/>
  <c r="AA2729" i="1"/>
  <c r="AA2729" i="1" a="1"/>
  <c r="Y2729" i="1"/>
  <c r="Y2729" i="1" a="1"/>
  <c r="W2729" i="1"/>
  <c r="W2729" i="1" a="1"/>
  <c r="T2729" i="1"/>
  <c r="T2729" i="1" a="1"/>
  <c r="R2729" i="1"/>
  <c r="R2729" i="1" a="1"/>
  <c r="C2729" i="1"/>
  <c r="AI2728" i="1"/>
  <c r="AI2728" i="1" a="1"/>
  <c r="AA2728" i="1"/>
  <c r="AA2728" i="1" a="1"/>
  <c r="Y2728" i="1"/>
  <c r="Y2728" i="1" a="1"/>
  <c r="W2728" i="1"/>
  <c r="W2728" i="1" a="1"/>
  <c r="T2728" i="1"/>
  <c r="T2728" i="1" a="1"/>
  <c r="R2728" i="1"/>
  <c r="R2728" i="1" a="1"/>
  <c r="C2728" i="1"/>
  <c r="AI2727" i="1"/>
  <c r="AI2727" i="1" a="1"/>
  <c r="AA2727" i="1"/>
  <c r="AA2727" i="1" a="1"/>
  <c r="Y2727" i="1"/>
  <c r="Y2727" i="1" a="1"/>
  <c r="W2727" i="1"/>
  <c r="W2727" i="1" a="1"/>
  <c r="T2727" i="1"/>
  <c r="T2727" i="1" a="1"/>
  <c r="R2727" i="1"/>
  <c r="R2727" i="1" a="1"/>
  <c r="C2727" i="1"/>
  <c r="AI2726" i="1"/>
  <c r="AI2726" i="1" a="1"/>
  <c r="AA2726" i="1"/>
  <c r="AA2726" i="1" a="1"/>
  <c r="Y2726" i="1"/>
  <c r="Y2726" i="1" a="1"/>
  <c r="W2726" i="1"/>
  <c r="W2726" i="1" a="1"/>
  <c r="T2726" i="1"/>
  <c r="T2726" i="1" a="1"/>
  <c r="R2726" i="1"/>
  <c r="R2726" i="1" a="1"/>
  <c r="C2726" i="1"/>
  <c r="AI2725" i="1"/>
  <c r="AI2725" i="1" a="1"/>
  <c r="AA2725" i="1"/>
  <c r="AA2725" i="1" a="1"/>
  <c r="Y2725" i="1"/>
  <c r="Y2725" i="1" a="1"/>
  <c r="W2725" i="1"/>
  <c r="W2725" i="1" a="1"/>
  <c r="T2725" i="1"/>
  <c r="T2725" i="1" a="1"/>
  <c r="R2725" i="1"/>
  <c r="R2725" i="1" a="1"/>
  <c r="C2725" i="1"/>
  <c r="AI2724" i="1"/>
  <c r="AI2724" i="1" a="1"/>
  <c r="AA2724" i="1"/>
  <c r="AA2724" i="1" a="1"/>
  <c r="Y2724" i="1"/>
  <c r="Y2724" i="1" a="1"/>
  <c r="W2724" i="1"/>
  <c r="W2724" i="1" a="1"/>
  <c r="T2724" i="1"/>
  <c r="T2724" i="1" a="1"/>
  <c r="R2724" i="1"/>
  <c r="R2724" i="1" a="1"/>
  <c r="C2724" i="1"/>
  <c r="AI2723" i="1"/>
  <c r="AI2723" i="1" a="1"/>
  <c r="AA2723" i="1"/>
  <c r="AA2723" i="1" a="1"/>
  <c r="Y2723" i="1"/>
  <c r="Y2723" i="1" a="1"/>
  <c r="W2723" i="1"/>
  <c r="W2723" i="1" a="1"/>
  <c r="T2723" i="1"/>
  <c r="T2723" i="1" a="1"/>
  <c r="R2723" i="1"/>
  <c r="R2723" i="1" a="1"/>
  <c r="C2723" i="1"/>
  <c r="AI2722" i="1"/>
  <c r="AI2722" i="1" a="1"/>
  <c r="AA2722" i="1"/>
  <c r="AA2722" i="1" a="1"/>
  <c r="Y2722" i="1"/>
  <c r="Y2722" i="1" a="1"/>
  <c r="W2722" i="1"/>
  <c r="W2722" i="1" a="1"/>
  <c r="T2722" i="1"/>
  <c r="T2722" i="1" a="1"/>
  <c r="R2722" i="1"/>
  <c r="R2722" i="1" a="1"/>
  <c r="C2722" i="1"/>
  <c r="AI2721" i="1"/>
  <c r="AI2721" i="1" a="1"/>
  <c r="AA2721" i="1"/>
  <c r="AA2721" i="1" a="1"/>
  <c r="Y2721" i="1"/>
  <c r="Y2721" i="1" a="1"/>
  <c r="W2721" i="1"/>
  <c r="W2721" i="1" a="1"/>
  <c r="T2721" i="1"/>
  <c r="T2721" i="1" a="1"/>
  <c r="R2721" i="1"/>
  <c r="R2721" i="1" a="1"/>
  <c r="C2721" i="1"/>
  <c r="AI2720" i="1"/>
  <c r="AI2720" i="1" a="1"/>
  <c r="AA2720" i="1"/>
  <c r="AA2720" i="1" a="1"/>
  <c r="Y2720" i="1"/>
  <c r="Y2720" i="1" a="1"/>
  <c r="W2720" i="1"/>
  <c r="W2720" i="1" a="1"/>
  <c r="T2720" i="1"/>
  <c r="T2720" i="1" a="1"/>
  <c r="R2720" i="1"/>
  <c r="R2720" i="1" a="1"/>
  <c r="C2720" i="1"/>
  <c r="AI2719" i="1"/>
  <c r="AI2719" i="1" a="1"/>
  <c r="AA2719" i="1"/>
  <c r="AA2719" i="1" a="1"/>
  <c r="Y2719" i="1"/>
  <c r="Y2719" i="1" a="1"/>
  <c r="W2719" i="1"/>
  <c r="W2719" i="1" a="1"/>
  <c r="T2719" i="1"/>
  <c r="T2719" i="1" a="1"/>
  <c r="R2719" i="1"/>
  <c r="R2719" i="1" a="1"/>
  <c r="C2719" i="1"/>
  <c r="AI2718" i="1"/>
  <c r="AI2718" i="1" a="1"/>
  <c r="AA2718" i="1"/>
  <c r="AA2718" i="1" a="1"/>
  <c r="Y2718" i="1"/>
  <c r="Y2718" i="1" a="1"/>
  <c r="W2718" i="1"/>
  <c r="W2718" i="1" a="1"/>
  <c r="T2718" i="1"/>
  <c r="T2718" i="1" a="1"/>
  <c r="R2718" i="1"/>
  <c r="R2718" i="1" a="1"/>
  <c r="C2718" i="1"/>
  <c r="AI2717" i="1"/>
  <c r="AI2717" i="1" a="1"/>
  <c r="AA2717" i="1"/>
  <c r="AA2717" i="1" a="1"/>
  <c r="Y2717" i="1"/>
  <c r="Y2717" i="1" a="1"/>
  <c r="W2717" i="1"/>
  <c r="W2717" i="1" a="1"/>
  <c r="T2717" i="1"/>
  <c r="T2717" i="1" a="1"/>
  <c r="R2717" i="1"/>
  <c r="R2717" i="1" a="1"/>
  <c r="C2717" i="1"/>
  <c r="AI2716" i="1"/>
  <c r="AI2716" i="1" a="1"/>
  <c r="AA2716" i="1"/>
  <c r="AA2716" i="1" a="1"/>
  <c r="Y2716" i="1"/>
  <c r="Y2716" i="1" a="1"/>
  <c r="W2716" i="1"/>
  <c r="W2716" i="1" a="1"/>
  <c r="T2716" i="1"/>
  <c r="T2716" i="1" a="1"/>
  <c r="R2716" i="1"/>
  <c r="R2716" i="1" a="1"/>
  <c r="C2716" i="1"/>
  <c r="AI2715" i="1"/>
  <c r="AI2715" i="1" a="1"/>
  <c r="AA2715" i="1"/>
  <c r="AA2715" i="1" a="1"/>
  <c r="Y2715" i="1"/>
  <c r="Y2715" i="1" a="1"/>
  <c r="W2715" i="1"/>
  <c r="W2715" i="1" a="1"/>
  <c r="T2715" i="1"/>
  <c r="T2715" i="1" a="1"/>
  <c r="R2715" i="1"/>
  <c r="R2715" i="1" a="1"/>
  <c r="C2715" i="1"/>
  <c r="AI2714" i="1"/>
  <c r="AI2714" i="1" a="1"/>
  <c r="AA2714" i="1"/>
  <c r="AA2714" i="1" a="1"/>
  <c r="Y2714" i="1"/>
  <c r="Y2714" i="1" a="1"/>
  <c r="W2714" i="1"/>
  <c r="W2714" i="1" a="1"/>
  <c r="T2714" i="1"/>
  <c r="T2714" i="1" a="1"/>
  <c r="R2714" i="1"/>
  <c r="R2714" i="1" a="1"/>
  <c r="C2714" i="1"/>
  <c r="AI2713" i="1"/>
  <c r="AI2713" i="1" a="1"/>
  <c r="AA2713" i="1"/>
  <c r="AA2713" i="1" a="1"/>
  <c r="Y2713" i="1"/>
  <c r="Y2713" i="1" a="1"/>
  <c r="W2713" i="1"/>
  <c r="W2713" i="1" a="1"/>
  <c r="T2713" i="1"/>
  <c r="T2713" i="1" a="1"/>
  <c r="R2713" i="1"/>
  <c r="R2713" i="1" a="1"/>
  <c r="C2713" i="1"/>
  <c r="AI2712" i="1"/>
  <c r="AI2712" i="1" a="1"/>
  <c r="AA2712" i="1"/>
  <c r="AA2712" i="1" a="1"/>
  <c r="Y2712" i="1"/>
  <c r="Y2712" i="1" a="1"/>
  <c r="W2712" i="1"/>
  <c r="W2712" i="1" a="1"/>
  <c r="T2712" i="1"/>
  <c r="T2712" i="1" a="1"/>
  <c r="R2712" i="1"/>
  <c r="R2712" i="1" a="1"/>
  <c r="C2712" i="1"/>
  <c r="AI2711" i="1"/>
  <c r="AI2711" i="1" a="1"/>
  <c r="AA2711" i="1"/>
  <c r="AA2711" i="1" a="1"/>
  <c r="Y2711" i="1"/>
  <c r="Y2711" i="1" a="1"/>
  <c r="W2711" i="1"/>
  <c r="W2711" i="1" a="1"/>
  <c r="T2711" i="1"/>
  <c r="T2711" i="1" a="1"/>
  <c r="R2711" i="1"/>
  <c r="R2711" i="1" a="1"/>
  <c r="C2711" i="1"/>
  <c r="AI2710" i="1"/>
  <c r="AI2710" i="1" a="1"/>
  <c r="AA2710" i="1"/>
  <c r="AA2710" i="1" a="1"/>
  <c r="Y2710" i="1"/>
  <c r="Y2710" i="1" a="1"/>
  <c r="W2710" i="1"/>
  <c r="W2710" i="1" a="1"/>
  <c r="T2710" i="1"/>
  <c r="T2710" i="1" a="1"/>
  <c r="R2710" i="1"/>
  <c r="R2710" i="1" a="1"/>
  <c r="C2710" i="1"/>
  <c r="AI2709" i="1"/>
  <c r="AI2709" i="1" a="1"/>
  <c r="AA2709" i="1"/>
  <c r="AA2709" i="1" a="1"/>
  <c r="Y2709" i="1"/>
  <c r="Y2709" i="1" a="1"/>
  <c r="W2709" i="1"/>
  <c r="W2709" i="1" a="1"/>
  <c r="T2709" i="1"/>
  <c r="T2709" i="1" a="1"/>
  <c r="R2709" i="1"/>
  <c r="R2709" i="1" a="1"/>
  <c r="C2709" i="1"/>
  <c r="AI2708" i="1"/>
  <c r="AI2708" i="1" a="1"/>
  <c r="AA2708" i="1"/>
  <c r="AA2708" i="1" a="1"/>
  <c r="Y2708" i="1"/>
  <c r="Y2708" i="1" a="1"/>
  <c r="W2708" i="1"/>
  <c r="W2708" i="1" a="1"/>
  <c r="T2708" i="1"/>
  <c r="T2708" i="1" a="1"/>
  <c r="R2708" i="1"/>
  <c r="R2708" i="1" a="1"/>
  <c r="C2708" i="1"/>
  <c r="AI2707" i="1"/>
  <c r="AI2707" i="1" a="1"/>
  <c r="AA2707" i="1"/>
  <c r="AA2707" i="1" a="1"/>
  <c r="Y2707" i="1"/>
  <c r="Y2707" i="1" a="1"/>
  <c r="W2707" i="1"/>
  <c r="W2707" i="1" a="1"/>
  <c r="T2707" i="1"/>
  <c r="T2707" i="1" a="1"/>
  <c r="R2707" i="1"/>
  <c r="R2707" i="1" a="1"/>
  <c r="C2707" i="1"/>
  <c r="AI2706" i="1"/>
  <c r="AI2706" i="1" a="1"/>
  <c r="AA2706" i="1"/>
  <c r="AA2706" i="1" a="1"/>
  <c r="Y2706" i="1"/>
  <c r="Y2706" i="1" a="1"/>
  <c r="W2706" i="1"/>
  <c r="W2706" i="1" a="1"/>
  <c r="T2706" i="1"/>
  <c r="T2706" i="1" a="1"/>
  <c r="R2706" i="1"/>
  <c r="R2706" i="1" a="1"/>
  <c r="C2706" i="1"/>
  <c r="AI2705" i="1"/>
  <c r="AI2705" i="1" a="1"/>
  <c r="AA2705" i="1"/>
  <c r="AA2705" i="1" a="1"/>
  <c r="Y2705" i="1"/>
  <c r="Y2705" i="1" a="1"/>
  <c r="W2705" i="1"/>
  <c r="W2705" i="1" a="1"/>
  <c r="T2705" i="1"/>
  <c r="T2705" i="1" a="1"/>
  <c r="R2705" i="1"/>
  <c r="R2705" i="1" a="1"/>
  <c r="C2705" i="1"/>
  <c r="AI2704" i="1"/>
  <c r="AI2704" i="1" a="1"/>
  <c r="AA2704" i="1"/>
  <c r="AA2704" i="1" a="1"/>
  <c r="Y2704" i="1"/>
  <c r="Y2704" i="1" a="1"/>
  <c r="W2704" i="1"/>
  <c r="W2704" i="1" a="1"/>
  <c r="T2704" i="1"/>
  <c r="T2704" i="1" a="1"/>
  <c r="R2704" i="1"/>
  <c r="R2704" i="1" a="1"/>
  <c r="C2704" i="1"/>
  <c r="AI2703" i="1"/>
  <c r="AI2703" i="1" a="1"/>
  <c r="AA2703" i="1"/>
  <c r="AA2703" i="1" a="1"/>
  <c r="Y2703" i="1"/>
  <c r="Y2703" i="1" a="1"/>
  <c r="W2703" i="1"/>
  <c r="W2703" i="1" a="1"/>
  <c r="T2703" i="1"/>
  <c r="T2703" i="1" a="1"/>
  <c r="R2703" i="1"/>
  <c r="R2703" i="1" a="1"/>
  <c r="C2703" i="1"/>
  <c r="AI2702" i="1"/>
  <c r="AI2702" i="1" a="1"/>
  <c r="AA2702" i="1"/>
  <c r="AA2702" i="1" a="1"/>
  <c r="Y2702" i="1"/>
  <c r="Y2702" i="1" a="1"/>
  <c r="W2702" i="1"/>
  <c r="W2702" i="1" a="1"/>
  <c r="T2702" i="1"/>
  <c r="T2702" i="1" a="1"/>
  <c r="R2702" i="1"/>
  <c r="R2702" i="1" a="1"/>
  <c r="C2702" i="1"/>
  <c r="AI2701" i="1"/>
  <c r="AI2701" i="1" a="1"/>
  <c r="AA2701" i="1"/>
  <c r="AA2701" i="1" a="1"/>
  <c r="Y2701" i="1"/>
  <c r="Y2701" i="1" a="1"/>
  <c r="W2701" i="1"/>
  <c r="W2701" i="1" a="1"/>
  <c r="T2701" i="1"/>
  <c r="T2701" i="1" a="1"/>
  <c r="R2701" i="1"/>
  <c r="R2701" i="1" a="1"/>
  <c r="C2701" i="1"/>
  <c r="AI2700" i="1"/>
  <c r="AI2700" i="1" a="1"/>
  <c r="AA2700" i="1"/>
  <c r="AA2700" i="1" a="1"/>
  <c r="Y2700" i="1"/>
  <c r="Y2700" i="1" a="1"/>
  <c r="W2700" i="1"/>
  <c r="W2700" i="1" a="1"/>
  <c r="T2700" i="1"/>
  <c r="T2700" i="1" a="1"/>
  <c r="R2700" i="1"/>
  <c r="R2700" i="1" a="1"/>
  <c r="C2700" i="1"/>
  <c r="AI2699" i="1"/>
  <c r="AI2699" i="1" a="1"/>
  <c r="AA2699" i="1"/>
  <c r="AA2699" i="1" a="1"/>
  <c r="Y2699" i="1"/>
  <c r="Y2699" i="1" a="1"/>
  <c r="W2699" i="1"/>
  <c r="W2699" i="1" a="1"/>
  <c r="T2699" i="1"/>
  <c r="T2699" i="1" a="1"/>
  <c r="R2699" i="1"/>
  <c r="R2699" i="1" a="1"/>
  <c r="C2699" i="1"/>
  <c r="AI2698" i="1"/>
  <c r="AI2698" i="1" a="1"/>
  <c r="AA2698" i="1"/>
  <c r="AA2698" i="1" a="1"/>
  <c r="Y2698" i="1"/>
  <c r="Y2698" i="1" a="1"/>
  <c r="W2698" i="1"/>
  <c r="W2698" i="1" a="1"/>
  <c r="T2698" i="1"/>
  <c r="T2698" i="1" a="1"/>
  <c r="R2698" i="1"/>
  <c r="R2698" i="1" a="1"/>
  <c r="C2698" i="1"/>
  <c r="AI2697" i="1"/>
  <c r="AI2697" i="1" a="1"/>
  <c r="AA2697" i="1"/>
  <c r="AA2697" i="1" a="1"/>
  <c r="Y2697" i="1"/>
  <c r="Y2697" i="1" a="1"/>
  <c r="W2697" i="1"/>
  <c r="W2697" i="1" a="1"/>
  <c r="T2697" i="1"/>
  <c r="T2697" i="1" a="1"/>
  <c r="R2697" i="1"/>
  <c r="R2697" i="1" a="1"/>
  <c r="C2697" i="1"/>
  <c r="AI2696" i="1"/>
  <c r="AI2696" i="1" a="1"/>
  <c r="AA2696" i="1"/>
  <c r="AA2696" i="1" a="1"/>
  <c r="Y2696" i="1"/>
  <c r="Y2696" i="1" a="1"/>
  <c r="W2696" i="1"/>
  <c r="W2696" i="1" a="1"/>
  <c r="T2696" i="1"/>
  <c r="T2696" i="1" a="1"/>
  <c r="R2696" i="1"/>
  <c r="R2696" i="1" a="1"/>
  <c r="C2696" i="1"/>
  <c r="AI2695" i="1"/>
  <c r="AI2695" i="1" a="1"/>
  <c r="AA2695" i="1"/>
  <c r="AA2695" i="1" a="1"/>
  <c r="Y2695" i="1"/>
  <c r="Y2695" i="1" a="1"/>
  <c r="W2695" i="1"/>
  <c r="W2695" i="1" a="1"/>
  <c r="T2695" i="1"/>
  <c r="T2695" i="1" a="1"/>
  <c r="R2695" i="1"/>
  <c r="R2695" i="1" a="1"/>
  <c r="C2695" i="1"/>
  <c r="AI2694" i="1"/>
  <c r="AI2694" i="1" a="1"/>
  <c r="AA2694" i="1"/>
  <c r="AA2694" i="1" a="1"/>
  <c r="Y2694" i="1"/>
  <c r="Y2694" i="1" a="1"/>
  <c r="W2694" i="1"/>
  <c r="W2694" i="1" a="1"/>
  <c r="T2694" i="1"/>
  <c r="T2694" i="1" a="1"/>
  <c r="R2694" i="1"/>
  <c r="R2694" i="1" a="1"/>
  <c r="C2694" i="1"/>
  <c r="AI2693" i="1"/>
  <c r="AI2693" i="1" a="1"/>
  <c r="AA2693" i="1"/>
  <c r="AA2693" i="1" a="1"/>
  <c r="Y2693" i="1"/>
  <c r="Y2693" i="1" a="1"/>
  <c r="W2693" i="1"/>
  <c r="W2693" i="1" a="1"/>
  <c r="T2693" i="1"/>
  <c r="T2693" i="1" a="1"/>
  <c r="R2693" i="1"/>
  <c r="R2693" i="1" a="1"/>
  <c r="C2693" i="1"/>
  <c r="AI2692" i="1"/>
  <c r="AI2692" i="1" a="1"/>
  <c r="AA2692" i="1"/>
  <c r="AA2692" i="1" a="1"/>
  <c r="Y2692" i="1"/>
  <c r="Y2692" i="1" a="1"/>
  <c r="W2692" i="1"/>
  <c r="W2692" i="1" a="1"/>
  <c r="T2692" i="1"/>
  <c r="T2692" i="1" a="1"/>
  <c r="R2692" i="1"/>
  <c r="R2692" i="1" a="1"/>
  <c r="C2692" i="1"/>
  <c r="AI2691" i="1"/>
  <c r="AI2691" i="1" a="1"/>
  <c r="AA2691" i="1"/>
  <c r="AA2691" i="1" a="1"/>
  <c r="Y2691" i="1"/>
  <c r="Y2691" i="1" a="1"/>
  <c r="W2691" i="1"/>
  <c r="W2691" i="1" a="1"/>
  <c r="T2691" i="1"/>
  <c r="T2691" i="1" a="1"/>
  <c r="R2691" i="1"/>
  <c r="R2691" i="1" a="1"/>
  <c r="C2691" i="1"/>
  <c r="AI2690" i="1"/>
  <c r="AI2690" i="1" a="1"/>
  <c r="AA2690" i="1"/>
  <c r="AA2690" i="1" a="1"/>
  <c r="Y2690" i="1"/>
  <c r="Y2690" i="1" a="1"/>
  <c r="W2690" i="1"/>
  <c r="W2690" i="1" a="1"/>
  <c r="T2690" i="1"/>
  <c r="T2690" i="1" a="1"/>
  <c r="R2690" i="1"/>
  <c r="R2690" i="1" a="1"/>
  <c r="C2690" i="1"/>
  <c r="AI2689" i="1"/>
  <c r="AI2689" i="1" a="1"/>
  <c r="AA2689" i="1"/>
  <c r="AA2689" i="1" a="1"/>
  <c r="Y2689" i="1"/>
  <c r="Y2689" i="1" a="1"/>
  <c r="W2689" i="1"/>
  <c r="W2689" i="1" a="1"/>
  <c r="T2689" i="1"/>
  <c r="T2689" i="1" a="1"/>
  <c r="R2689" i="1"/>
  <c r="R2689" i="1" a="1"/>
  <c r="C2689" i="1"/>
  <c r="AI2688" i="1"/>
  <c r="AI2688" i="1" a="1"/>
  <c r="AA2688" i="1"/>
  <c r="AA2688" i="1" a="1"/>
  <c r="Y2688" i="1"/>
  <c r="Y2688" i="1" a="1"/>
  <c r="W2688" i="1"/>
  <c r="W2688" i="1" a="1"/>
  <c r="T2688" i="1"/>
  <c r="T2688" i="1" a="1"/>
  <c r="R2688" i="1"/>
  <c r="R2688" i="1" a="1"/>
  <c r="C2688" i="1"/>
  <c r="AI2687" i="1"/>
  <c r="AI2687" i="1" a="1"/>
  <c r="AA2687" i="1"/>
  <c r="AA2687" i="1" a="1"/>
  <c r="Y2687" i="1"/>
  <c r="Y2687" i="1" a="1"/>
  <c r="W2687" i="1"/>
  <c r="W2687" i="1" a="1"/>
  <c r="T2687" i="1"/>
  <c r="T2687" i="1" a="1"/>
  <c r="R2687" i="1"/>
  <c r="R2687" i="1" a="1"/>
  <c r="C2687" i="1"/>
  <c r="AI2686" i="1"/>
  <c r="AI2686" i="1" a="1"/>
  <c r="AA2686" i="1"/>
  <c r="AA2686" i="1" a="1"/>
  <c r="Y2686" i="1"/>
  <c r="Y2686" i="1" a="1"/>
  <c r="W2686" i="1"/>
  <c r="W2686" i="1" a="1"/>
  <c r="T2686" i="1"/>
  <c r="T2686" i="1" a="1"/>
  <c r="R2686" i="1"/>
  <c r="R2686" i="1" a="1"/>
  <c r="C2686" i="1"/>
  <c r="AI2685" i="1"/>
  <c r="AI2685" i="1" a="1"/>
  <c r="AA2685" i="1"/>
  <c r="AA2685" i="1" a="1"/>
  <c r="Y2685" i="1"/>
  <c r="Y2685" i="1" a="1"/>
  <c r="W2685" i="1"/>
  <c r="W2685" i="1" a="1"/>
  <c r="T2685" i="1"/>
  <c r="T2685" i="1" a="1"/>
  <c r="R2685" i="1"/>
  <c r="R2685" i="1" a="1"/>
  <c r="C2685" i="1"/>
  <c r="AI2684" i="1"/>
  <c r="AI2684" i="1" a="1"/>
  <c r="AA2684" i="1"/>
  <c r="AA2684" i="1" a="1"/>
  <c r="Y2684" i="1"/>
  <c r="Y2684" i="1" a="1"/>
  <c r="W2684" i="1"/>
  <c r="W2684" i="1" a="1"/>
  <c r="T2684" i="1"/>
  <c r="T2684" i="1" a="1"/>
  <c r="R2684" i="1"/>
  <c r="R2684" i="1" a="1"/>
  <c r="C2684" i="1"/>
  <c r="AI2683" i="1"/>
  <c r="AI2683" i="1" a="1"/>
  <c r="AA2683" i="1"/>
  <c r="AA2683" i="1" a="1"/>
  <c r="Y2683" i="1"/>
  <c r="Y2683" i="1" a="1"/>
  <c r="W2683" i="1"/>
  <c r="W2683" i="1" a="1"/>
  <c r="T2683" i="1"/>
  <c r="T2683" i="1" a="1"/>
  <c r="R2683" i="1"/>
  <c r="R2683" i="1" a="1"/>
  <c r="C2683" i="1"/>
  <c r="AI2682" i="1"/>
  <c r="AI2682" i="1" a="1"/>
  <c r="AA2682" i="1"/>
  <c r="AA2682" i="1" a="1"/>
  <c r="Y2682" i="1"/>
  <c r="Y2682" i="1" a="1"/>
  <c r="W2682" i="1"/>
  <c r="W2682" i="1" a="1"/>
  <c r="T2682" i="1"/>
  <c r="T2682" i="1" a="1"/>
  <c r="R2682" i="1"/>
  <c r="R2682" i="1" a="1"/>
  <c r="C2682" i="1"/>
  <c r="AI2681" i="1"/>
  <c r="AI2681" i="1" a="1"/>
  <c r="AA2681" i="1"/>
  <c r="AA2681" i="1" a="1"/>
  <c r="Y2681" i="1"/>
  <c r="Y2681" i="1" a="1"/>
  <c r="W2681" i="1"/>
  <c r="W2681" i="1" a="1"/>
  <c r="T2681" i="1"/>
  <c r="T2681" i="1" a="1"/>
  <c r="R2681" i="1"/>
  <c r="R2681" i="1" a="1"/>
  <c r="C2681" i="1"/>
  <c r="AI2680" i="1"/>
  <c r="AI2680" i="1" a="1"/>
  <c r="AA2680" i="1"/>
  <c r="AA2680" i="1" a="1"/>
  <c r="Y2680" i="1"/>
  <c r="Y2680" i="1" a="1"/>
  <c r="W2680" i="1"/>
  <c r="W2680" i="1" a="1"/>
  <c r="T2680" i="1"/>
  <c r="T2680" i="1" a="1"/>
  <c r="R2680" i="1"/>
  <c r="R2680" i="1" a="1"/>
  <c r="C2680" i="1"/>
  <c r="AI2679" i="1"/>
  <c r="AI2679" i="1" a="1"/>
  <c r="AA2679" i="1"/>
  <c r="AA2679" i="1" a="1"/>
  <c r="Y2679" i="1"/>
  <c r="Y2679" i="1" a="1"/>
  <c r="W2679" i="1"/>
  <c r="W2679" i="1" a="1"/>
  <c r="T2679" i="1"/>
  <c r="T2679" i="1" a="1"/>
  <c r="R2679" i="1"/>
  <c r="R2679" i="1" a="1"/>
  <c r="C2679" i="1"/>
  <c r="AI2678" i="1"/>
  <c r="AI2678" i="1" a="1"/>
  <c r="AA2678" i="1"/>
  <c r="AA2678" i="1" a="1"/>
  <c r="Y2678" i="1"/>
  <c r="Y2678" i="1" a="1"/>
  <c r="W2678" i="1"/>
  <c r="W2678" i="1" a="1"/>
  <c r="T2678" i="1"/>
  <c r="T2678" i="1" a="1"/>
  <c r="R2678" i="1"/>
  <c r="R2678" i="1" a="1"/>
  <c r="C2678" i="1"/>
  <c r="AI2677" i="1"/>
  <c r="AI2677" i="1" a="1"/>
  <c r="AA2677" i="1"/>
  <c r="AA2677" i="1" a="1"/>
  <c r="Y2677" i="1"/>
  <c r="Y2677" i="1" a="1"/>
  <c r="W2677" i="1"/>
  <c r="W2677" i="1" a="1"/>
  <c r="T2677" i="1"/>
  <c r="T2677" i="1" a="1"/>
  <c r="R2677" i="1"/>
  <c r="R2677" i="1" a="1"/>
  <c r="C2677" i="1"/>
  <c r="AI2676" i="1"/>
  <c r="AI2676" i="1" a="1"/>
  <c r="AA2676" i="1"/>
  <c r="AA2676" i="1" a="1"/>
  <c r="Y2676" i="1"/>
  <c r="Y2676" i="1" a="1"/>
  <c r="W2676" i="1"/>
  <c r="W2676" i="1" a="1"/>
  <c r="T2676" i="1"/>
  <c r="T2676" i="1" a="1"/>
  <c r="R2676" i="1"/>
  <c r="R2676" i="1" a="1"/>
  <c r="C2676" i="1"/>
  <c r="AI2675" i="1"/>
  <c r="AI2675" i="1" a="1"/>
  <c r="AA2675" i="1"/>
  <c r="AA2675" i="1" a="1"/>
  <c r="Y2675" i="1"/>
  <c r="Y2675" i="1" a="1"/>
  <c r="W2675" i="1"/>
  <c r="W2675" i="1" a="1"/>
  <c r="T2675" i="1"/>
  <c r="T2675" i="1" a="1"/>
  <c r="R2675" i="1"/>
  <c r="R2675" i="1" a="1"/>
  <c r="C2675" i="1"/>
  <c r="AI2674" i="1"/>
  <c r="AI2674" i="1" a="1"/>
  <c r="AA2674" i="1"/>
  <c r="AA2674" i="1" a="1"/>
  <c r="Y2674" i="1"/>
  <c r="Y2674" i="1" a="1"/>
  <c r="W2674" i="1"/>
  <c r="W2674" i="1" a="1"/>
  <c r="T2674" i="1"/>
  <c r="T2674" i="1" a="1"/>
  <c r="R2674" i="1"/>
  <c r="R2674" i="1" a="1"/>
  <c r="C2674" i="1"/>
  <c r="AI2673" i="1"/>
  <c r="AI2673" i="1" a="1"/>
  <c r="AA2673" i="1"/>
  <c r="AA2673" i="1" a="1"/>
  <c r="Y2673" i="1"/>
  <c r="Y2673" i="1" a="1"/>
  <c r="W2673" i="1"/>
  <c r="W2673" i="1" a="1"/>
  <c r="T2673" i="1"/>
  <c r="T2673" i="1" a="1"/>
  <c r="R2673" i="1"/>
  <c r="R2673" i="1" a="1"/>
  <c r="C2673" i="1"/>
  <c r="AI2672" i="1"/>
  <c r="AI2672" i="1" a="1"/>
  <c r="AA2672" i="1"/>
  <c r="AA2672" i="1" a="1"/>
  <c r="Y2672" i="1"/>
  <c r="Y2672" i="1" a="1"/>
  <c r="W2672" i="1"/>
  <c r="W2672" i="1" a="1"/>
  <c r="T2672" i="1"/>
  <c r="T2672" i="1" a="1"/>
  <c r="R2672" i="1"/>
  <c r="R2672" i="1" a="1"/>
  <c r="C2672" i="1"/>
  <c r="AI2671" i="1"/>
  <c r="AI2671" i="1" a="1"/>
  <c r="AA2671" i="1"/>
  <c r="AA2671" i="1" a="1"/>
  <c r="Y2671" i="1"/>
  <c r="Y2671" i="1" a="1"/>
  <c r="W2671" i="1"/>
  <c r="W2671" i="1" a="1"/>
  <c r="T2671" i="1"/>
  <c r="T2671" i="1" a="1"/>
  <c r="R2671" i="1"/>
  <c r="R2671" i="1" a="1"/>
  <c r="C2671" i="1"/>
  <c r="AI2670" i="1"/>
  <c r="AI2670" i="1" a="1"/>
  <c r="AA2670" i="1"/>
  <c r="AA2670" i="1" a="1"/>
  <c r="Y2670" i="1"/>
  <c r="Y2670" i="1" a="1"/>
  <c r="W2670" i="1"/>
  <c r="W2670" i="1" a="1"/>
  <c r="T2670" i="1"/>
  <c r="T2670" i="1" a="1"/>
  <c r="R2670" i="1"/>
  <c r="R2670" i="1" a="1"/>
  <c r="C2670" i="1"/>
  <c r="AI2669" i="1"/>
  <c r="AI2669" i="1" a="1"/>
  <c r="AA2669" i="1"/>
  <c r="AA2669" i="1" a="1"/>
  <c r="Y2669" i="1"/>
  <c r="Y2669" i="1" a="1"/>
  <c r="W2669" i="1"/>
  <c r="W2669" i="1" a="1"/>
  <c r="T2669" i="1"/>
  <c r="T2669" i="1" a="1"/>
  <c r="R2669" i="1"/>
  <c r="R2669" i="1" a="1"/>
  <c r="C2669" i="1"/>
  <c r="AI2668" i="1"/>
  <c r="AI2668" i="1" a="1"/>
  <c r="AA2668" i="1"/>
  <c r="AA2668" i="1" a="1"/>
  <c r="Y2668" i="1"/>
  <c r="Y2668" i="1" a="1"/>
  <c r="W2668" i="1"/>
  <c r="W2668" i="1" a="1"/>
  <c r="T2668" i="1"/>
  <c r="T2668" i="1" a="1"/>
  <c r="R2668" i="1"/>
  <c r="R2668" i="1" a="1"/>
  <c r="C2668" i="1"/>
  <c r="AI2667" i="1"/>
  <c r="AI2667" i="1" a="1"/>
  <c r="AA2667" i="1"/>
  <c r="AA2667" i="1" a="1"/>
  <c r="Y2667" i="1"/>
  <c r="Y2667" i="1" a="1"/>
  <c r="W2667" i="1"/>
  <c r="W2667" i="1" a="1"/>
  <c r="T2667" i="1"/>
  <c r="T2667" i="1" a="1"/>
  <c r="R2667" i="1"/>
  <c r="R2667" i="1" a="1"/>
  <c r="C2667" i="1"/>
  <c r="AI2666" i="1"/>
  <c r="AI2666" i="1" a="1"/>
  <c r="AA2666" i="1"/>
  <c r="AA2666" i="1" a="1"/>
  <c r="Y2666" i="1"/>
  <c r="Y2666" i="1" a="1"/>
  <c r="W2666" i="1"/>
  <c r="W2666" i="1" a="1"/>
  <c r="T2666" i="1"/>
  <c r="T2666" i="1" a="1"/>
  <c r="R2666" i="1"/>
  <c r="R2666" i="1" a="1"/>
  <c r="C2666" i="1"/>
  <c r="AI2665" i="1"/>
  <c r="AI2665" i="1" a="1"/>
  <c r="AA2665" i="1"/>
  <c r="AA2665" i="1" a="1"/>
  <c r="Y2665" i="1"/>
  <c r="Y2665" i="1" a="1"/>
  <c r="W2665" i="1"/>
  <c r="W2665" i="1" a="1"/>
  <c r="T2665" i="1"/>
  <c r="T2665" i="1" a="1"/>
  <c r="R2665" i="1"/>
  <c r="R2665" i="1" a="1"/>
  <c r="C2665" i="1"/>
  <c r="AI2664" i="1"/>
  <c r="AI2664" i="1" a="1"/>
  <c r="AA2664" i="1"/>
  <c r="AA2664" i="1" a="1"/>
  <c r="Y2664" i="1"/>
  <c r="Y2664" i="1" a="1"/>
  <c r="W2664" i="1"/>
  <c r="W2664" i="1" a="1"/>
  <c r="T2664" i="1"/>
  <c r="T2664" i="1" a="1"/>
  <c r="R2664" i="1"/>
  <c r="R2664" i="1" a="1"/>
  <c r="C2664" i="1"/>
  <c r="AI2663" i="1"/>
  <c r="AI2663" i="1" a="1"/>
  <c r="AA2663" i="1"/>
  <c r="AA2663" i="1" a="1"/>
  <c r="Y2663" i="1"/>
  <c r="Y2663" i="1" a="1"/>
  <c r="W2663" i="1"/>
  <c r="W2663" i="1" a="1"/>
  <c r="T2663" i="1"/>
  <c r="T2663" i="1" a="1"/>
  <c r="R2663" i="1"/>
  <c r="R2663" i="1" a="1"/>
  <c r="C2663" i="1"/>
  <c r="AI2662" i="1"/>
  <c r="AI2662" i="1" a="1"/>
  <c r="AA2662" i="1"/>
  <c r="AA2662" i="1" a="1"/>
  <c r="Y2662" i="1"/>
  <c r="Y2662" i="1" a="1"/>
  <c r="W2662" i="1"/>
  <c r="W2662" i="1" a="1"/>
  <c r="T2662" i="1"/>
  <c r="T2662" i="1" a="1"/>
  <c r="R2662" i="1"/>
  <c r="R2662" i="1" a="1"/>
  <c r="C2662" i="1"/>
  <c r="AI2661" i="1"/>
  <c r="AI2661" i="1" a="1"/>
  <c r="AA2661" i="1"/>
  <c r="AA2661" i="1" a="1"/>
  <c r="Y2661" i="1"/>
  <c r="Y2661" i="1" a="1"/>
  <c r="W2661" i="1"/>
  <c r="W2661" i="1" a="1"/>
  <c r="T2661" i="1"/>
  <c r="T2661" i="1" a="1"/>
  <c r="R2661" i="1"/>
  <c r="R2661" i="1" a="1"/>
  <c r="C2661" i="1"/>
  <c r="AI2660" i="1"/>
  <c r="AI2660" i="1" a="1"/>
  <c r="AA2660" i="1"/>
  <c r="AA2660" i="1" a="1"/>
  <c r="Y2660" i="1"/>
  <c r="Y2660" i="1" a="1"/>
  <c r="W2660" i="1"/>
  <c r="W2660" i="1" a="1"/>
  <c r="T2660" i="1"/>
  <c r="T2660" i="1" a="1"/>
  <c r="R2660" i="1"/>
  <c r="R2660" i="1" a="1"/>
  <c r="C2660" i="1"/>
  <c r="AI2659" i="1"/>
  <c r="AI2659" i="1" a="1"/>
  <c r="AA2659" i="1"/>
  <c r="AA2659" i="1" a="1"/>
  <c r="Y2659" i="1"/>
  <c r="Y2659" i="1" a="1"/>
  <c r="W2659" i="1"/>
  <c r="W2659" i="1" a="1"/>
  <c r="T2659" i="1"/>
  <c r="T2659" i="1" a="1"/>
  <c r="R2659" i="1"/>
  <c r="R2659" i="1" a="1"/>
  <c r="C2659" i="1"/>
  <c r="AI2658" i="1"/>
  <c r="AI2658" i="1" a="1"/>
  <c r="AA2658" i="1"/>
  <c r="AA2658" i="1" a="1"/>
  <c r="Y2658" i="1"/>
  <c r="Y2658" i="1" a="1"/>
  <c r="W2658" i="1"/>
  <c r="W2658" i="1" a="1"/>
  <c r="T2658" i="1"/>
  <c r="T2658" i="1" a="1"/>
  <c r="R2658" i="1"/>
  <c r="R2658" i="1" a="1"/>
  <c r="C2658" i="1"/>
  <c r="AI2657" i="1"/>
  <c r="AI2657" i="1" a="1"/>
  <c r="AA2657" i="1"/>
  <c r="AA2657" i="1" a="1"/>
  <c r="Y2657" i="1"/>
  <c r="Y2657" i="1" a="1"/>
  <c r="W2657" i="1"/>
  <c r="W2657" i="1" a="1"/>
  <c r="T2657" i="1"/>
  <c r="T2657" i="1" a="1"/>
  <c r="R2657" i="1"/>
  <c r="R2657" i="1" a="1"/>
  <c r="C2657" i="1"/>
  <c r="AI2656" i="1"/>
  <c r="AI2656" i="1" a="1"/>
  <c r="AA2656" i="1"/>
  <c r="AA2656" i="1" a="1"/>
  <c r="Y2656" i="1"/>
  <c r="Y2656" i="1" a="1"/>
  <c r="W2656" i="1"/>
  <c r="W2656" i="1" a="1"/>
  <c r="T2656" i="1"/>
  <c r="T2656" i="1" a="1"/>
  <c r="R2656" i="1"/>
  <c r="R2656" i="1" a="1"/>
  <c r="C2656" i="1"/>
  <c r="AI2655" i="1"/>
  <c r="AI2655" i="1" a="1"/>
  <c r="AA2655" i="1"/>
  <c r="AA2655" i="1" a="1"/>
  <c r="Y2655" i="1"/>
  <c r="Y2655" i="1" a="1"/>
  <c r="W2655" i="1"/>
  <c r="W2655" i="1" a="1"/>
  <c r="T2655" i="1"/>
  <c r="T2655" i="1" a="1"/>
  <c r="R2655" i="1"/>
  <c r="R2655" i="1" a="1"/>
  <c r="C2655" i="1"/>
  <c r="AI2654" i="1"/>
  <c r="AI2654" i="1" a="1"/>
  <c r="AA2654" i="1"/>
  <c r="AA2654" i="1" a="1"/>
  <c r="Y2654" i="1"/>
  <c r="Y2654" i="1" a="1"/>
  <c r="W2654" i="1"/>
  <c r="W2654" i="1" a="1"/>
  <c r="T2654" i="1"/>
  <c r="T2654" i="1" a="1"/>
  <c r="R2654" i="1"/>
  <c r="R2654" i="1" a="1"/>
  <c r="C2654" i="1"/>
  <c r="AI2653" i="1"/>
  <c r="AI2653" i="1" a="1"/>
  <c r="AA2653" i="1"/>
  <c r="AA2653" i="1" a="1"/>
  <c r="Y2653" i="1"/>
  <c r="Y2653" i="1" a="1"/>
  <c r="W2653" i="1"/>
  <c r="W2653" i="1" a="1"/>
  <c r="T2653" i="1"/>
  <c r="T2653" i="1" a="1"/>
  <c r="R2653" i="1"/>
  <c r="R2653" i="1" a="1"/>
  <c r="C2653" i="1"/>
  <c r="AI2652" i="1"/>
  <c r="AI2652" i="1" a="1"/>
  <c r="AA2652" i="1"/>
  <c r="AA2652" i="1" a="1"/>
  <c r="Y2652" i="1"/>
  <c r="Y2652" i="1" a="1"/>
  <c r="W2652" i="1"/>
  <c r="W2652" i="1" a="1"/>
  <c r="T2652" i="1"/>
  <c r="T2652" i="1" a="1"/>
  <c r="R2652" i="1"/>
  <c r="R2652" i="1" a="1"/>
  <c r="C2652" i="1"/>
  <c r="AI2651" i="1"/>
  <c r="AI2651" i="1" a="1"/>
  <c r="AA2651" i="1"/>
  <c r="AA2651" i="1" a="1"/>
  <c r="Y2651" i="1"/>
  <c r="Y2651" i="1" a="1"/>
  <c r="W2651" i="1"/>
  <c r="W2651" i="1" a="1"/>
  <c r="T2651" i="1"/>
  <c r="T2651" i="1" a="1"/>
  <c r="R2651" i="1"/>
  <c r="R2651" i="1" a="1"/>
  <c r="C2651" i="1"/>
  <c r="AI2650" i="1"/>
  <c r="AI2650" i="1" a="1"/>
  <c r="AA2650" i="1"/>
  <c r="AA2650" i="1" a="1"/>
  <c r="Y2650" i="1"/>
  <c r="Y2650" i="1" a="1"/>
  <c r="W2650" i="1"/>
  <c r="W2650" i="1" a="1"/>
  <c r="T2650" i="1"/>
  <c r="T2650" i="1" a="1"/>
  <c r="R2650" i="1"/>
  <c r="R2650" i="1" a="1"/>
  <c r="C2650" i="1"/>
  <c r="AI2649" i="1"/>
  <c r="AI2649" i="1" a="1"/>
  <c r="AA2649" i="1"/>
  <c r="AA2649" i="1" a="1"/>
  <c r="Y2649" i="1"/>
  <c r="Y2649" i="1" a="1"/>
  <c r="W2649" i="1"/>
  <c r="W2649" i="1" a="1"/>
  <c r="T2649" i="1"/>
  <c r="T2649" i="1" a="1"/>
  <c r="R2649" i="1"/>
  <c r="R2649" i="1" a="1"/>
  <c r="C2649" i="1"/>
  <c r="AI2648" i="1"/>
  <c r="AI2648" i="1" a="1"/>
  <c r="AA2648" i="1"/>
  <c r="AA2648" i="1" a="1"/>
  <c r="Y2648" i="1"/>
  <c r="Y2648" i="1" a="1"/>
  <c r="W2648" i="1"/>
  <c r="W2648" i="1" a="1"/>
  <c r="T2648" i="1"/>
  <c r="T2648" i="1" a="1"/>
  <c r="R2648" i="1"/>
  <c r="R2648" i="1" a="1"/>
  <c r="C2648" i="1"/>
  <c r="AI2647" i="1"/>
  <c r="AI2647" i="1" a="1"/>
  <c r="AA2647" i="1"/>
  <c r="AA2647" i="1" a="1"/>
  <c r="Y2647" i="1"/>
  <c r="Y2647" i="1" a="1"/>
  <c r="W2647" i="1"/>
  <c r="W2647" i="1" a="1"/>
  <c r="T2647" i="1"/>
  <c r="T2647" i="1" a="1"/>
  <c r="R2647" i="1"/>
  <c r="R2647" i="1" a="1"/>
  <c r="C2647" i="1"/>
  <c r="AI2646" i="1"/>
  <c r="AI2646" i="1" a="1"/>
  <c r="AA2646" i="1"/>
  <c r="AA2646" i="1" a="1"/>
  <c r="Y2646" i="1"/>
  <c r="Y2646" i="1" a="1"/>
  <c r="W2646" i="1"/>
  <c r="W2646" i="1" a="1"/>
  <c r="T2646" i="1"/>
  <c r="T2646" i="1" a="1"/>
  <c r="R2646" i="1"/>
  <c r="R2646" i="1" a="1"/>
  <c r="C2646" i="1"/>
  <c r="AI2645" i="1"/>
  <c r="AI2645" i="1" a="1"/>
  <c r="AA2645" i="1"/>
  <c r="AA2645" i="1" a="1"/>
  <c r="Y2645" i="1"/>
  <c r="Y2645" i="1" a="1"/>
  <c r="W2645" i="1"/>
  <c r="W2645" i="1" a="1"/>
  <c r="T2645" i="1"/>
  <c r="T2645" i="1" a="1"/>
  <c r="R2645" i="1"/>
  <c r="R2645" i="1" a="1"/>
  <c r="C2645" i="1"/>
  <c r="AI2644" i="1"/>
  <c r="AI2644" i="1" a="1"/>
  <c r="AA2644" i="1"/>
  <c r="AA2644" i="1" a="1"/>
  <c r="Y2644" i="1"/>
  <c r="Y2644" i="1" a="1"/>
  <c r="W2644" i="1"/>
  <c r="W2644" i="1" a="1"/>
  <c r="T2644" i="1"/>
  <c r="T2644" i="1" a="1"/>
  <c r="R2644" i="1"/>
  <c r="R2644" i="1" a="1"/>
  <c r="C2644" i="1"/>
  <c r="AI2643" i="1"/>
  <c r="AI2643" i="1" a="1"/>
  <c r="AA2643" i="1"/>
  <c r="AA2643" i="1" a="1"/>
  <c r="Y2643" i="1"/>
  <c r="Y2643" i="1" a="1"/>
  <c r="W2643" i="1"/>
  <c r="W2643" i="1" a="1"/>
  <c r="T2643" i="1"/>
  <c r="T2643" i="1" a="1"/>
  <c r="R2643" i="1"/>
  <c r="R2643" i="1" a="1"/>
  <c r="C2643" i="1"/>
  <c r="AI2642" i="1"/>
  <c r="AI2642" i="1" a="1"/>
  <c r="AA2642" i="1"/>
  <c r="AA2642" i="1" a="1"/>
  <c r="Y2642" i="1"/>
  <c r="Y2642" i="1" a="1"/>
  <c r="W2642" i="1"/>
  <c r="W2642" i="1" a="1"/>
  <c r="T2642" i="1"/>
  <c r="T2642" i="1" a="1"/>
  <c r="R2642" i="1"/>
  <c r="R2642" i="1" a="1"/>
  <c r="C2642" i="1"/>
  <c r="AI2641" i="1"/>
  <c r="AI2641" i="1" a="1"/>
  <c r="AA2641" i="1"/>
  <c r="AA2641" i="1" a="1"/>
  <c r="Y2641" i="1"/>
  <c r="Y2641" i="1" a="1"/>
  <c r="W2641" i="1"/>
  <c r="W2641" i="1" a="1"/>
  <c r="T2641" i="1"/>
  <c r="T2641" i="1" a="1"/>
  <c r="R2641" i="1"/>
  <c r="R2641" i="1" a="1"/>
  <c r="C2641" i="1"/>
  <c r="AI2640" i="1"/>
  <c r="AI2640" i="1" a="1"/>
  <c r="AA2640" i="1"/>
  <c r="AA2640" i="1" a="1"/>
  <c r="Y2640" i="1"/>
  <c r="Y2640" i="1" a="1"/>
  <c r="W2640" i="1"/>
  <c r="W2640" i="1" a="1"/>
  <c r="T2640" i="1"/>
  <c r="T2640" i="1" a="1"/>
  <c r="R2640" i="1"/>
  <c r="R2640" i="1" a="1"/>
  <c r="C2640" i="1"/>
  <c r="AI2639" i="1"/>
  <c r="AI2639" i="1" a="1"/>
  <c r="AA2639" i="1"/>
  <c r="AA2639" i="1" a="1"/>
  <c r="Y2639" i="1"/>
  <c r="Y2639" i="1" a="1"/>
  <c r="W2639" i="1"/>
  <c r="W2639" i="1" a="1"/>
  <c r="T2639" i="1"/>
  <c r="T2639" i="1" a="1"/>
  <c r="R2639" i="1"/>
  <c r="R2639" i="1" a="1"/>
  <c r="C2639" i="1"/>
  <c r="AI2638" i="1"/>
  <c r="AI2638" i="1" a="1"/>
  <c r="AA2638" i="1"/>
  <c r="AA2638" i="1" a="1"/>
  <c r="Y2638" i="1"/>
  <c r="Y2638" i="1" a="1"/>
  <c r="W2638" i="1"/>
  <c r="W2638" i="1" a="1"/>
  <c r="T2638" i="1"/>
  <c r="T2638" i="1" a="1"/>
  <c r="R2638" i="1"/>
  <c r="R2638" i="1" a="1"/>
  <c r="C2638" i="1"/>
  <c r="AI2637" i="1"/>
  <c r="AI2637" i="1" a="1"/>
  <c r="AA2637" i="1"/>
  <c r="AA2637" i="1" a="1"/>
  <c r="Y2637" i="1"/>
  <c r="Y2637" i="1" a="1"/>
  <c r="W2637" i="1"/>
  <c r="W2637" i="1" a="1"/>
  <c r="T2637" i="1"/>
  <c r="T2637" i="1" a="1"/>
  <c r="R2637" i="1"/>
  <c r="R2637" i="1" a="1"/>
  <c r="C2637" i="1"/>
  <c r="AI2636" i="1"/>
  <c r="AI2636" i="1" a="1"/>
  <c r="AA2636" i="1"/>
  <c r="AA2636" i="1" a="1"/>
  <c r="Y2636" i="1"/>
  <c r="Y2636" i="1" a="1"/>
  <c r="W2636" i="1"/>
  <c r="W2636" i="1" a="1"/>
  <c r="T2636" i="1"/>
  <c r="T2636" i="1" a="1"/>
  <c r="R2636" i="1"/>
  <c r="R2636" i="1" a="1"/>
  <c r="C2636" i="1"/>
  <c r="AI2635" i="1"/>
  <c r="AI2635" i="1" a="1"/>
  <c r="AA2635" i="1"/>
  <c r="AA2635" i="1" a="1"/>
  <c r="Y2635" i="1"/>
  <c r="Y2635" i="1" a="1"/>
  <c r="W2635" i="1"/>
  <c r="W2635" i="1" a="1"/>
  <c r="T2635" i="1"/>
  <c r="T2635" i="1" a="1"/>
  <c r="R2635" i="1"/>
  <c r="R2635" i="1" a="1"/>
  <c r="C2635" i="1"/>
  <c r="AI2634" i="1"/>
  <c r="AI2634" i="1" a="1"/>
  <c r="AA2634" i="1"/>
  <c r="AA2634" i="1" a="1"/>
  <c r="Y2634" i="1"/>
  <c r="Y2634" i="1" a="1"/>
  <c r="W2634" i="1"/>
  <c r="W2634" i="1" a="1"/>
  <c r="T2634" i="1"/>
  <c r="T2634" i="1" a="1"/>
  <c r="R2634" i="1"/>
  <c r="R2634" i="1" a="1"/>
  <c r="C2634" i="1"/>
  <c r="AI2633" i="1"/>
  <c r="AI2633" i="1" a="1"/>
  <c r="AA2633" i="1"/>
  <c r="AA2633" i="1" a="1"/>
  <c r="Y2633" i="1"/>
  <c r="Y2633" i="1" a="1"/>
  <c r="W2633" i="1"/>
  <c r="W2633" i="1" a="1"/>
  <c r="T2633" i="1"/>
  <c r="T2633" i="1" a="1"/>
  <c r="R2633" i="1"/>
  <c r="R2633" i="1" a="1"/>
  <c r="C2633" i="1"/>
  <c r="AI2632" i="1"/>
  <c r="AI2632" i="1" a="1"/>
  <c r="AA2632" i="1"/>
  <c r="AA2632" i="1" a="1"/>
  <c r="Y2632" i="1"/>
  <c r="Y2632" i="1" a="1"/>
  <c r="W2632" i="1"/>
  <c r="W2632" i="1" a="1"/>
  <c r="T2632" i="1"/>
  <c r="T2632" i="1" a="1"/>
  <c r="R2632" i="1"/>
  <c r="R2632" i="1" a="1"/>
  <c r="C2632" i="1"/>
  <c r="AI2631" i="1"/>
  <c r="AI2631" i="1" a="1"/>
  <c r="AA2631" i="1"/>
  <c r="AA2631" i="1" a="1"/>
  <c r="Y2631" i="1"/>
  <c r="Y2631" i="1" a="1"/>
  <c r="W2631" i="1"/>
  <c r="W2631" i="1" a="1"/>
  <c r="T2631" i="1"/>
  <c r="T2631" i="1" a="1"/>
  <c r="R2631" i="1"/>
  <c r="R2631" i="1" a="1"/>
  <c r="C2631" i="1"/>
  <c r="AI2630" i="1"/>
  <c r="AI2630" i="1" a="1"/>
  <c r="AA2630" i="1"/>
  <c r="AA2630" i="1" a="1"/>
  <c r="Y2630" i="1"/>
  <c r="Y2630" i="1" a="1"/>
  <c r="W2630" i="1"/>
  <c r="W2630" i="1" a="1"/>
  <c r="T2630" i="1"/>
  <c r="T2630" i="1" a="1"/>
  <c r="R2630" i="1"/>
  <c r="R2630" i="1" a="1"/>
  <c r="C2630" i="1"/>
  <c r="AI2629" i="1"/>
  <c r="AI2629" i="1" a="1"/>
  <c r="AA2629" i="1"/>
  <c r="AA2629" i="1" a="1"/>
  <c r="Y2629" i="1"/>
  <c r="Y2629" i="1" a="1"/>
  <c r="W2629" i="1"/>
  <c r="W2629" i="1" a="1"/>
  <c r="T2629" i="1"/>
  <c r="T2629" i="1" a="1"/>
  <c r="R2629" i="1"/>
  <c r="R2629" i="1" a="1"/>
  <c r="C2629" i="1"/>
  <c r="AI2628" i="1"/>
  <c r="AI2628" i="1" a="1"/>
  <c r="AA2628" i="1"/>
  <c r="AA2628" i="1" a="1"/>
  <c r="Y2628" i="1"/>
  <c r="Y2628" i="1" a="1"/>
  <c r="W2628" i="1"/>
  <c r="W2628" i="1" a="1"/>
  <c r="T2628" i="1"/>
  <c r="T2628" i="1" a="1"/>
  <c r="R2628" i="1"/>
  <c r="R2628" i="1" a="1"/>
  <c r="C2628" i="1"/>
  <c r="AI2627" i="1"/>
  <c r="AI2627" i="1" a="1"/>
  <c r="AA2627" i="1"/>
  <c r="AA2627" i="1" a="1"/>
  <c r="Y2627" i="1"/>
  <c r="Y2627" i="1" a="1"/>
  <c r="W2627" i="1"/>
  <c r="W2627" i="1" a="1"/>
  <c r="T2627" i="1"/>
  <c r="T2627" i="1" a="1"/>
  <c r="R2627" i="1"/>
  <c r="R2627" i="1" a="1"/>
  <c r="C2627" i="1"/>
  <c r="AI2626" i="1"/>
  <c r="AI2626" i="1" a="1"/>
  <c r="AA2626" i="1"/>
  <c r="AA2626" i="1" a="1"/>
  <c r="Y2626" i="1"/>
  <c r="Y2626" i="1" a="1"/>
  <c r="W2626" i="1"/>
  <c r="W2626" i="1" a="1"/>
  <c r="T2626" i="1"/>
  <c r="T2626" i="1" a="1"/>
  <c r="R2626" i="1"/>
  <c r="R2626" i="1" a="1"/>
  <c r="C2626" i="1"/>
  <c r="AI2625" i="1"/>
  <c r="AI2625" i="1" a="1"/>
  <c r="AA2625" i="1"/>
  <c r="AA2625" i="1" a="1"/>
  <c r="Y2625" i="1"/>
  <c r="Y2625" i="1" a="1"/>
  <c r="W2625" i="1"/>
  <c r="W2625" i="1" a="1"/>
  <c r="T2625" i="1"/>
  <c r="T2625" i="1" a="1"/>
  <c r="R2625" i="1"/>
  <c r="R2625" i="1" a="1"/>
  <c r="C2625" i="1"/>
  <c r="AI2624" i="1"/>
  <c r="AI2624" i="1" a="1"/>
  <c r="AA2624" i="1"/>
  <c r="AA2624" i="1" a="1"/>
  <c r="Y2624" i="1"/>
  <c r="Y2624" i="1" a="1"/>
  <c r="W2624" i="1"/>
  <c r="W2624" i="1" a="1"/>
  <c r="T2624" i="1"/>
  <c r="T2624" i="1" a="1"/>
  <c r="R2624" i="1"/>
  <c r="R2624" i="1" a="1"/>
  <c r="C2624" i="1"/>
  <c r="AI2623" i="1"/>
  <c r="AI2623" i="1" a="1"/>
  <c r="AA2623" i="1"/>
  <c r="AA2623" i="1" a="1"/>
  <c r="Y2623" i="1"/>
  <c r="Y2623" i="1" a="1"/>
  <c r="W2623" i="1"/>
  <c r="W2623" i="1" a="1"/>
  <c r="T2623" i="1"/>
  <c r="T2623" i="1" a="1"/>
  <c r="R2623" i="1"/>
  <c r="R2623" i="1" a="1"/>
  <c r="C2623" i="1"/>
  <c r="AI2622" i="1"/>
  <c r="AI2622" i="1" a="1"/>
  <c r="AA2622" i="1"/>
  <c r="AA2622" i="1" a="1"/>
  <c r="Y2622" i="1"/>
  <c r="Y2622" i="1" a="1"/>
  <c r="W2622" i="1"/>
  <c r="W2622" i="1" a="1"/>
  <c r="T2622" i="1"/>
  <c r="T2622" i="1" a="1"/>
  <c r="R2622" i="1"/>
  <c r="R2622" i="1" a="1"/>
  <c r="C2622" i="1"/>
  <c r="AI2621" i="1"/>
  <c r="AI2621" i="1" a="1"/>
  <c r="AA2621" i="1"/>
  <c r="AA2621" i="1" a="1"/>
  <c r="Y2621" i="1"/>
  <c r="Y2621" i="1" a="1"/>
  <c r="W2621" i="1"/>
  <c r="W2621" i="1" a="1"/>
  <c r="T2621" i="1"/>
  <c r="T2621" i="1" a="1"/>
  <c r="R2621" i="1"/>
  <c r="R2621" i="1" a="1"/>
  <c r="C2621" i="1"/>
  <c r="AI2620" i="1"/>
  <c r="AI2620" i="1" a="1"/>
  <c r="AA2620" i="1"/>
  <c r="AA2620" i="1" a="1"/>
  <c r="Y2620" i="1"/>
  <c r="Y2620" i="1" a="1"/>
  <c r="W2620" i="1"/>
  <c r="W2620" i="1" a="1"/>
  <c r="T2620" i="1"/>
  <c r="T2620" i="1" a="1"/>
  <c r="R2620" i="1"/>
  <c r="R2620" i="1" a="1"/>
  <c r="C2620" i="1"/>
  <c r="AI2619" i="1"/>
  <c r="AI2619" i="1" a="1"/>
  <c r="AA2619" i="1"/>
  <c r="AA2619" i="1" a="1"/>
  <c r="Y2619" i="1"/>
  <c r="Y2619" i="1" a="1"/>
  <c r="W2619" i="1"/>
  <c r="W2619" i="1" a="1"/>
  <c r="T2619" i="1"/>
  <c r="T2619" i="1" a="1"/>
  <c r="R2619" i="1"/>
  <c r="R2619" i="1" a="1"/>
  <c r="C2619" i="1"/>
  <c r="AI2618" i="1"/>
  <c r="AI2618" i="1" a="1"/>
  <c r="AA2618" i="1"/>
  <c r="AA2618" i="1" a="1"/>
  <c r="Y2618" i="1"/>
  <c r="Y2618" i="1" a="1"/>
  <c r="W2618" i="1"/>
  <c r="W2618" i="1" a="1"/>
  <c r="T2618" i="1"/>
  <c r="T2618" i="1" a="1"/>
  <c r="R2618" i="1"/>
  <c r="R2618" i="1" a="1"/>
  <c r="C2618" i="1"/>
  <c r="AI2617" i="1"/>
  <c r="AI2617" i="1" a="1"/>
  <c r="AA2617" i="1"/>
  <c r="AA2617" i="1" a="1"/>
  <c r="Y2617" i="1"/>
  <c r="Y2617" i="1" a="1"/>
  <c r="W2617" i="1"/>
  <c r="W2617" i="1" a="1"/>
  <c r="T2617" i="1"/>
  <c r="T2617" i="1" a="1"/>
  <c r="R2617" i="1"/>
  <c r="R2617" i="1" a="1"/>
  <c r="C2617" i="1"/>
  <c r="AI2616" i="1"/>
  <c r="AI2616" i="1" a="1"/>
  <c r="AA2616" i="1"/>
  <c r="AA2616" i="1" a="1"/>
  <c r="Y2616" i="1"/>
  <c r="Y2616" i="1" a="1"/>
  <c r="W2616" i="1"/>
  <c r="W2616" i="1" a="1"/>
  <c r="T2616" i="1"/>
  <c r="T2616" i="1" a="1"/>
  <c r="R2616" i="1"/>
  <c r="R2616" i="1" a="1"/>
  <c r="C2616" i="1"/>
  <c r="AI2615" i="1"/>
  <c r="AI2615" i="1" a="1"/>
  <c r="AA2615" i="1"/>
  <c r="AA2615" i="1" a="1"/>
  <c r="Y2615" i="1"/>
  <c r="Y2615" i="1" a="1"/>
  <c r="W2615" i="1"/>
  <c r="W2615" i="1" a="1"/>
  <c r="T2615" i="1"/>
  <c r="T2615" i="1" a="1"/>
  <c r="R2615" i="1"/>
  <c r="R2615" i="1" a="1"/>
  <c r="C2615" i="1"/>
  <c r="AI2614" i="1"/>
  <c r="AI2614" i="1" a="1"/>
  <c r="AA2614" i="1"/>
  <c r="AA2614" i="1" a="1"/>
  <c r="Y2614" i="1"/>
  <c r="Y2614" i="1" a="1"/>
  <c r="W2614" i="1"/>
  <c r="W2614" i="1" a="1"/>
  <c r="T2614" i="1"/>
  <c r="T2614" i="1" a="1"/>
  <c r="R2614" i="1"/>
  <c r="R2614" i="1" a="1"/>
  <c r="C2614" i="1"/>
  <c r="AI2613" i="1"/>
  <c r="AI2613" i="1" a="1"/>
  <c r="AA2613" i="1"/>
  <c r="AA2613" i="1" a="1"/>
  <c r="Y2613" i="1"/>
  <c r="Y2613" i="1" a="1"/>
  <c r="W2613" i="1"/>
  <c r="W2613" i="1" a="1"/>
  <c r="T2613" i="1"/>
  <c r="T2613" i="1" a="1"/>
  <c r="R2613" i="1"/>
  <c r="R2613" i="1" a="1"/>
  <c r="C2613" i="1"/>
  <c r="AI2612" i="1"/>
  <c r="AI2612" i="1" a="1"/>
  <c r="AA2612" i="1"/>
  <c r="AA2612" i="1" a="1"/>
  <c r="Y2612" i="1"/>
  <c r="Y2612" i="1" a="1"/>
  <c r="W2612" i="1"/>
  <c r="W2612" i="1" a="1"/>
  <c r="T2612" i="1"/>
  <c r="T2612" i="1" a="1"/>
  <c r="R2612" i="1"/>
  <c r="R2612" i="1" a="1"/>
  <c r="C2612" i="1"/>
  <c r="AI2611" i="1"/>
  <c r="AI2611" i="1" a="1"/>
  <c r="AA2611" i="1"/>
  <c r="AA2611" i="1" a="1"/>
  <c r="Y2611" i="1"/>
  <c r="Y2611" i="1" a="1"/>
  <c r="W2611" i="1"/>
  <c r="W2611" i="1" a="1"/>
  <c r="T2611" i="1"/>
  <c r="T2611" i="1" a="1"/>
  <c r="R2611" i="1"/>
  <c r="R2611" i="1" a="1"/>
  <c r="C2611" i="1"/>
  <c r="AI2610" i="1"/>
  <c r="AI2610" i="1" a="1"/>
  <c r="AA2610" i="1"/>
  <c r="AA2610" i="1" a="1"/>
  <c r="Y2610" i="1"/>
  <c r="Y2610" i="1" a="1"/>
  <c r="W2610" i="1"/>
  <c r="W2610" i="1" a="1"/>
  <c r="T2610" i="1"/>
  <c r="T2610" i="1" a="1"/>
  <c r="R2610" i="1"/>
  <c r="R2610" i="1" a="1"/>
  <c r="C2610" i="1"/>
  <c r="AI2609" i="1"/>
  <c r="AI2609" i="1" a="1"/>
  <c r="AA2609" i="1"/>
  <c r="AA2609" i="1" a="1"/>
  <c r="Y2609" i="1"/>
  <c r="Y2609" i="1" a="1"/>
  <c r="W2609" i="1"/>
  <c r="W2609" i="1" a="1"/>
  <c r="T2609" i="1"/>
  <c r="T2609" i="1" a="1"/>
  <c r="R2609" i="1"/>
  <c r="R2609" i="1" a="1"/>
  <c r="C2609" i="1"/>
  <c r="AI2608" i="1"/>
  <c r="AI2608" i="1" a="1"/>
  <c r="AA2608" i="1"/>
  <c r="AA2608" i="1" a="1"/>
  <c r="Y2608" i="1"/>
  <c r="Y2608" i="1" a="1"/>
  <c r="W2608" i="1"/>
  <c r="W2608" i="1" a="1"/>
  <c r="T2608" i="1"/>
  <c r="T2608" i="1" a="1"/>
  <c r="R2608" i="1"/>
  <c r="R2608" i="1" a="1"/>
  <c r="C2608" i="1"/>
  <c r="AI2607" i="1"/>
  <c r="AI2607" i="1" a="1"/>
  <c r="AA2607" i="1"/>
  <c r="AA2607" i="1" a="1"/>
  <c r="Y2607" i="1"/>
  <c r="Y2607" i="1" a="1"/>
  <c r="W2607" i="1"/>
  <c r="W2607" i="1" a="1"/>
  <c r="T2607" i="1"/>
  <c r="T2607" i="1" a="1"/>
  <c r="R2607" i="1"/>
  <c r="R2607" i="1" a="1"/>
  <c r="C2607" i="1"/>
  <c r="AI2606" i="1"/>
  <c r="AI2606" i="1" a="1"/>
  <c r="AA2606" i="1"/>
  <c r="AA2606" i="1" a="1"/>
  <c r="Y2606" i="1"/>
  <c r="Y2606" i="1" a="1"/>
  <c r="W2606" i="1"/>
  <c r="W2606" i="1" a="1"/>
  <c r="T2606" i="1"/>
  <c r="T2606" i="1" a="1"/>
  <c r="R2606" i="1"/>
  <c r="R2606" i="1" a="1"/>
  <c r="C2606" i="1"/>
  <c r="AI2605" i="1"/>
  <c r="AI2605" i="1" a="1"/>
  <c r="AA2605" i="1"/>
  <c r="AA2605" i="1" a="1"/>
  <c r="Y2605" i="1"/>
  <c r="Y2605" i="1" a="1"/>
  <c r="W2605" i="1"/>
  <c r="W2605" i="1" a="1"/>
  <c r="T2605" i="1"/>
  <c r="T2605" i="1" a="1"/>
  <c r="R2605" i="1"/>
  <c r="R2605" i="1" a="1"/>
  <c r="C2605" i="1"/>
  <c r="AI2604" i="1"/>
  <c r="AI2604" i="1" a="1"/>
  <c r="AA2604" i="1"/>
  <c r="AA2604" i="1" a="1"/>
  <c r="Y2604" i="1"/>
  <c r="Y2604" i="1" a="1"/>
  <c r="W2604" i="1"/>
  <c r="W2604" i="1" a="1"/>
  <c r="T2604" i="1"/>
  <c r="T2604" i="1" a="1"/>
  <c r="R2604" i="1"/>
  <c r="R2604" i="1" a="1"/>
  <c r="C2604" i="1"/>
  <c r="AI2603" i="1"/>
  <c r="AI2603" i="1" a="1"/>
  <c r="AA2603" i="1"/>
  <c r="AA2603" i="1" a="1"/>
  <c r="Y2603" i="1"/>
  <c r="Y2603" i="1" a="1"/>
  <c r="W2603" i="1"/>
  <c r="W2603" i="1" a="1"/>
  <c r="T2603" i="1"/>
  <c r="T2603" i="1" a="1"/>
  <c r="R2603" i="1"/>
  <c r="R2603" i="1" a="1"/>
  <c r="C2603" i="1"/>
  <c r="AI2602" i="1"/>
  <c r="AI2602" i="1" a="1"/>
  <c r="AA2602" i="1"/>
  <c r="AA2602" i="1" a="1"/>
  <c r="Y2602" i="1"/>
  <c r="Y2602" i="1" a="1"/>
  <c r="W2602" i="1"/>
  <c r="W2602" i="1" a="1"/>
  <c r="T2602" i="1"/>
  <c r="T2602" i="1" a="1"/>
  <c r="R2602" i="1"/>
  <c r="R2602" i="1" a="1"/>
  <c r="C2602" i="1"/>
  <c r="AI2601" i="1"/>
  <c r="AI2601" i="1" a="1"/>
  <c r="AA2601" i="1"/>
  <c r="AA2601" i="1" a="1"/>
  <c r="Y2601" i="1"/>
  <c r="Y2601" i="1" a="1"/>
  <c r="W2601" i="1"/>
  <c r="W2601" i="1" a="1"/>
  <c r="T2601" i="1"/>
  <c r="T2601" i="1" a="1"/>
  <c r="R2601" i="1"/>
  <c r="R2601" i="1" a="1"/>
  <c r="C2601" i="1"/>
  <c r="AI2600" i="1"/>
  <c r="AI2600" i="1" a="1"/>
  <c r="AA2600" i="1"/>
  <c r="AA2600" i="1" a="1"/>
  <c r="Y2600" i="1"/>
  <c r="Y2600" i="1" a="1"/>
  <c r="W2600" i="1"/>
  <c r="W2600" i="1" a="1"/>
  <c r="T2600" i="1"/>
  <c r="T2600" i="1" a="1"/>
  <c r="R2600" i="1"/>
  <c r="R2600" i="1" a="1"/>
  <c r="C2600" i="1"/>
  <c r="AI2599" i="1"/>
  <c r="AI2599" i="1" a="1"/>
  <c r="AA2599" i="1"/>
  <c r="AA2599" i="1" a="1"/>
  <c r="Y2599" i="1"/>
  <c r="Y2599" i="1" a="1"/>
  <c r="W2599" i="1"/>
  <c r="W2599" i="1" a="1"/>
  <c r="T2599" i="1"/>
  <c r="T2599" i="1" a="1"/>
  <c r="R2599" i="1"/>
  <c r="R2599" i="1" a="1"/>
  <c r="C2599" i="1"/>
  <c r="AI2598" i="1"/>
  <c r="AI2598" i="1" a="1"/>
  <c r="AA2598" i="1"/>
  <c r="AA2598" i="1" a="1"/>
  <c r="Y2598" i="1"/>
  <c r="Y2598" i="1" a="1"/>
  <c r="W2598" i="1"/>
  <c r="W2598" i="1" a="1"/>
  <c r="T2598" i="1"/>
  <c r="T2598" i="1" a="1"/>
  <c r="R2598" i="1"/>
  <c r="R2598" i="1" a="1"/>
  <c r="C2598" i="1"/>
  <c r="AI2597" i="1"/>
  <c r="AI2597" i="1" a="1"/>
  <c r="AA2597" i="1"/>
  <c r="AA2597" i="1" a="1"/>
  <c r="Y2597" i="1"/>
  <c r="Y2597" i="1" a="1"/>
  <c r="W2597" i="1"/>
  <c r="W2597" i="1" a="1"/>
  <c r="T2597" i="1"/>
  <c r="T2597" i="1" a="1"/>
  <c r="R2597" i="1"/>
  <c r="R2597" i="1" a="1"/>
  <c r="C2597" i="1"/>
  <c r="AI2596" i="1"/>
  <c r="AI2596" i="1" a="1"/>
  <c r="AA2596" i="1"/>
  <c r="AA2596" i="1" a="1"/>
  <c r="Y2596" i="1"/>
  <c r="Y2596" i="1" a="1"/>
  <c r="W2596" i="1"/>
  <c r="W2596" i="1" a="1"/>
  <c r="T2596" i="1"/>
  <c r="T2596" i="1" a="1"/>
  <c r="R2596" i="1"/>
  <c r="R2596" i="1" a="1"/>
  <c r="C2596" i="1"/>
  <c r="AI2595" i="1"/>
  <c r="AI2595" i="1" a="1"/>
  <c r="AA2595" i="1"/>
  <c r="AA2595" i="1" a="1"/>
  <c r="Y2595" i="1"/>
  <c r="Y2595" i="1" a="1"/>
  <c r="W2595" i="1"/>
  <c r="W2595" i="1" a="1"/>
  <c r="T2595" i="1"/>
  <c r="T2595" i="1" a="1"/>
  <c r="R2595" i="1"/>
  <c r="R2595" i="1" a="1"/>
  <c r="C2595" i="1"/>
  <c r="AI2594" i="1"/>
  <c r="AI2594" i="1" a="1"/>
  <c r="AA2594" i="1"/>
  <c r="AA2594" i="1" a="1"/>
  <c r="Y2594" i="1"/>
  <c r="Y2594" i="1" a="1"/>
  <c r="W2594" i="1"/>
  <c r="W2594" i="1" a="1"/>
  <c r="T2594" i="1"/>
  <c r="T2594" i="1" a="1"/>
  <c r="R2594" i="1"/>
  <c r="R2594" i="1" a="1"/>
  <c r="C2594" i="1"/>
  <c r="AI2593" i="1"/>
  <c r="AI2593" i="1" a="1"/>
  <c r="AA2593" i="1"/>
  <c r="AA2593" i="1" a="1"/>
  <c r="Y2593" i="1"/>
  <c r="Y2593" i="1" a="1"/>
  <c r="W2593" i="1"/>
  <c r="W2593" i="1" a="1"/>
  <c r="T2593" i="1"/>
  <c r="T2593" i="1" a="1"/>
  <c r="R2593" i="1"/>
  <c r="R2593" i="1" a="1"/>
  <c r="C2593" i="1"/>
  <c r="AI2592" i="1"/>
  <c r="AI2592" i="1" a="1"/>
  <c r="AA2592" i="1"/>
  <c r="AA2592" i="1" a="1"/>
  <c r="Y2592" i="1"/>
  <c r="Y2592" i="1" a="1"/>
  <c r="W2592" i="1"/>
  <c r="W2592" i="1" a="1"/>
  <c r="T2592" i="1"/>
  <c r="T2592" i="1" a="1"/>
  <c r="R2592" i="1"/>
  <c r="R2592" i="1" a="1"/>
  <c r="C2592" i="1"/>
  <c r="AI2591" i="1"/>
  <c r="AI2591" i="1" a="1"/>
  <c r="AA2591" i="1"/>
  <c r="AA2591" i="1" a="1"/>
  <c r="Y2591" i="1"/>
  <c r="Y2591" i="1" a="1"/>
  <c r="W2591" i="1"/>
  <c r="W2591" i="1" a="1"/>
  <c r="T2591" i="1"/>
  <c r="T2591" i="1" a="1"/>
  <c r="R2591" i="1"/>
  <c r="R2591" i="1" a="1"/>
  <c r="C2591" i="1"/>
  <c r="AI2590" i="1"/>
  <c r="AI2590" i="1" a="1"/>
  <c r="AA2590" i="1"/>
  <c r="AA2590" i="1" a="1"/>
  <c r="Y2590" i="1"/>
  <c r="Y2590" i="1" a="1"/>
  <c r="W2590" i="1"/>
  <c r="W2590" i="1" a="1"/>
  <c r="T2590" i="1"/>
  <c r="T2590" i="1" a="1"/>
  <c r="R2590" i="1"/>
  <c r="R2590" i="1" a="1"/>
  <c r="C2590" i="1"/>
  <c r="AI2589" i="1"/>
  <c r="AI2589" i="1" a="1"/>
  <c r="AA2589" i="1"/>
  <c r="AA2589" i="1" a="1"/>
  <c r="Y2589" i="1"/>
  <c r="Y2589" i="1" a="1"/>
  <c r="W2589" i="1"/>
  <c r="W2589" i="1" a="1"/>
  <c r="T2589" i="1"/>
  <c r="T2589" i="1" a="1"/>
  <c r="R2589" i="1"/>
  <c r="R2589" i="1" a="1"/>
  <c r="C2589" i="1"/>
  <c r="AI2588" i="1"/>
  <c r="AI2588" i="1" a="1"/>
  <c r="AA2588" i="1"/>
  <c r="AA2588" i="1" a="1"/>
  <c r="Y2588" i="1"/>
  <c r="Y2588" i="1" a="1"/>
  <c r="W2588" i="1"/>
  <c r="W2588" i="1" a="1"/>
  <c r="T2588" i="1"/>
  <c r="T2588" i="1" a="1"/>
  <c r="R2588" i="1"/>
  <c r="R2588" i="1" a="1"/>
  <c r="C2588" i="1"/>
  <c r="AI2587" i="1"/>
  <c r="AI2587" i="1" a="1"/>
  <c r="AA2587" i="1"/>
  <c r="AA2587" i="1" a="1"/>
  <c r="Y2587" i="1"/>
  <c r="Y2587" i="1" a="1"/>
  <c r="W2587" i="1"/>
  <c r="W2587" i="1" a="1"/>
  <c r="T2587" i="1"/>
  <c r="T2587" i="1" a="1"/>
  <c r="R2587" i="1"/>
  <c r="R2587" i="1" a="1"/>
  <c r="C2587" i="1"/>
  <c r="AI2586" i="1"/>
  <c r="AI2586" i="1" a="1"/>
  <c r="AA2586" i="1"/>
  <c r="AA2586" i="1" a="1"/>
  <c r="Y2586" i="1"/>
  <c r="Y2586" i="1" a="1"/>
  <c r="W2586" i="1"/>
  <c r="W2586" i="1" a="1"/>
  <c r="T2586" i="1"/>
  <c r="T2586" i="1" a="1"/>
  <c r="R2586" i="1"/>
  <c r="R2586" i="1" a="1"/>
  <c r="C2586" i="1"/>
  <c r="AI2585" i="1"/>
  <c r="AI2585" i="1" a="1"/>
  <c r="AA2585" i="1"/>
  <c r="AA2585" i="1" a="1"/>
  <c r="Y2585" i="1"/>
  <c r="Y2585" i="1" a="1"/>
  <c r="W2585" i="1"/>
  <c r="W2585" i="1" a="1"/>
  <c r="T2585" i="1"/>
  <c r="T2585" i="1" a="1"/>
  <c r="R2585" i="1"/>
  <c r="R2585" i="1" a="1"/>
  <c r="C2585" i="1"/>
  <c r="AI2584" i="1"/>
  <c r="AI2584" i="1" a="1"/>
  <c r="AA2584" i="1"/>
  <c r="AA2584" i="1" a="1"/>
  <c r="Y2584" i="1"/>
  <c r="Y2584" i="1" a="1"/>
  <c r="W2584" i="1"/>
  <c r="W2584" i="1" a="1"/>
  <c r="T2584" i="1"/>
  <c r="T2584" i="1" a="1"/>
  <c r="R2584" i="1"/>
  <c r="R2584" i="1" a="1"/>
  <c r="C2584" i="1"/>
  <c r="AI2583" i="1"/>
  <c r="AI2583" i="1" a="1"/>
  <c r="AA2583" i="1"/>
  <c r="AA2583" i="1" a="1"/>
  <c r="Y2583" i="1"/>
  <c r="Y2583" i="1" a="1"/>
  <c r="W2583" i="1"/>
  <c r="W2583" i="1" a="1"/>
  <c r="T2583" i="1"/>
  <c r="T2583" i="1" a="1"/>
  <c r="R2583" i="1"/>
  <c r="R2583" i="1" a="1"/>
  <c r="C2583" i="1"/>
  <c r="AI2582" i="1"/>
  <c r="AI2582" i="1" a="1"/>
  <c r="AA2582" i="1"/>
  <c r="AA2582" i="1" a="1"/>
  <c r="Y2582" i="1"/>
  <c r="Y2582" i="1" a="1"/>
  <c r="W2582" i="1"/>
  <c r="W2582" i="1" a="1"/>
  <c r="T2582" i="1"/>
  <c r="T2582" i="1" a="1"/>
  <c r="R2582" i="1"/>
  <c r="R2582" i="1" a="1"/>
  <c r="C2582" i="1"/>
  <c r="AI2581" i="1"/>
  <c r="AI2581" i="1" a="1"/>
  <c r="AA2581" i="1"/>
  <c r="AA2581" i="1" a="1"/>
  <c r="Y2581" i="1"/>
  <c r="Y2581" i="1" a="1"/>
  <c r="W2581" i="1"/>
  <c r="W2581" i="1" a="1"/>
  <c r="T2581" i="1"/>
  <c r="T2581" i="1" a="1"/>
  <c r="R2581" i="1"/>
  <c r="R2581" i="1" a="1"/>
  <c r="C2581" i="1"/>
  <c r="AI2580" i="1"/>
  <c r="AI2580" i="1" a="1"/>
  <c r="AA2580" i="1"/>
  <c r="AA2580" i="1" a="1"/>
  <c r="Y2580" i="1"/>
  <c r="Y2580" i="1" a="1"/>
  <c r="W2580" i="1"/>
  <c r="W2580" i="1" a="1"/>
  <c r="T2580" i="1"/>
  <c r="T2580" i="1" a="1"/>
  <c r="R2580" i="1"/>
  <c r="R2580" i="1" a="1"/>
  <c r="C2580" i="1"/>
  <c r="AI2579" i="1"/>
  <c r="AI2579" i="1" a="1"/>
  <c r="AA2579" i="1"/>
  <c r="AA2579" i="1" a="1"/>
  <c r="Y2579" i="1"/>
  <c r="Y2579" i="1" a="1"/>
  <c r="W2579" i="1"/>
  <c r="W2579" i="1" a="1"/>
  <c r="T2579" i="1"/>
  <c r="T2579" i="1" a="1"/>
  <c r="R2579" i="1"/>
  <c r="R2579" i="1" a="1"/>
  <c r="C2579" i="1"/>
  <c r="AI2578" i="1"/>
  <c r="AI2578" i="1" a="1"/>
  <c r="AA2578" i="1"/>
  <c r="AA2578" i="1" a="1"/>
  <c r="Y2578" i="1"/>
  <c r="Y2578" i="1" a="1"/>
  <c r="W2578" i="1"/>
  <c r="W2578" i="1" a="1"/>
  <c r="T2578" i="1"/>
  <c r="T2578" i="1" a="1"/>
  <c r="R2578" i="1"/>
  <c r="R2578" i="1" a="1"/>
  <c r="C2578" i="1"/>
  <c r="AI2577" i="1"/>
  <c r="AI2577" i="1" a="1"/>
  <c r="AA2577" i="1"/>
  <c r="AA2577" i="1" a="1"/>
  <c r="Y2577" i="1"/>
  <c r="Y2577" i="1" a="1"/>
  <c r="W2577" i="1"/>
  <c r="W2577" i="1" a="1"/>
  <c r="T2577" i="1"/>
  <c r="T2577" i="1" a="1"/>
  <c r="R2577" i="1"/>
  <c r="R2577" i="1" a="1"/>
  <c r="C2577" i="1"/>
  <c r="AI2576" i="1"/>
  <c r="AI2576" i="1" a="1"/>
  <c r="AA2576" i="1"/>
  <c r="AA2576" i="1" a="1"/>
  <c r="Y2576" i="1"/>
  <c r="Y2576" i="1" a="1"/>
  <c r="W2576" i="1"/>
  <c r="W2576" i="1" a="1"/>
  <c r="T2576" i="1"/>
  <c r="T2576" i="1" a="1"/>
  <c r="R2576" i="1"/>
  <c r="R2576" i="1" a="1"/>
  <c r="C2576" i="1"/>
  <c r="AI2575" i="1"/>
  <c r="AI2575" i="1" a="1"/>
  <c r="AA2575" i="1"/>
  <c r="AA2575" i="1" a="1"/>
  <c r="Y2575" i="1"/>
  <c r="Y2575" i="1" a="1"/>
  <c r="W2575" i="1"/>
  <c r="W2575" i="1" a="1"/>
  <c r="T2575" i="1"/>
  <c r="T2575" i="1" a="1"/>
  <c r="R2575" i="1"/>
  <c r="R2575" i="1" a="1"/>
  <c r="C2575" i="1"/>
  <c r="AI2574" i="1"/>
  <c r="AI2574" i="1" a="1"/>
  <c r="AA2574" i="1"/>
  <c r="AA2574" i="1" a="1"/>
  <c r="Y2574" i="1"/>
  <c r="Y2574" i="1" a="1"/>
  <c r="W2574" i="1"/>
  <c r="W2574" i="1" a="1"/>
  <c r="T2574" i="1"/>
  <c r="T2574" i="1" a="1"/>
  <c r="R2574" i="1"/>
  <c r="R2574" i="1" a="1"/>
  <c r="C2574" i="1"/>
  <c r="AI2573" i="1"/>
  <c r="AI2573" i="1" a="1"/>
  <c r="AA2573" i="1"/>
  <c r="AA2573" i="1" a="1"/>
  <c r="Y2573" i="1"/>
  <c r="Y2573" i="1" a="1"/>
  <c r="W2573" i="1"/>
  <c r="W2573" i="1" a="1"/>
  <c r="T2573" i="1"/>
  <c r="T2573" i="1" a="1"/>
  <c r="R2573" i="1"/>
  <c r="R2573" i="1" a="1"/>
  <c r="C2573" i="1"/>
  <c r="AI2572" i="1"/>
  <c r="AI2572" i="1" a="1"/>
  <c r="AA2572" i="1"/>
  <c r="AA2572" i="1" a="1"/>
  <c r="Y2572" i="1"/>
  <c r="Y2572" i="1" a="1"/>
  <c r="W2572" i="1"/>
  <c r="W2572" i="1" a="1"/>
  <c r="T2572" i="1"/>
  <c r="T2572" i="1" a="1"/>
  <c r="R2572" i="1"/>
  <c r="R2572" i="1" a="1"/>
  <c r="C2572" i="1"/>
  <c r="AI2571" i="1"/>
  <c r="AI2571" i="1" a="1"/>
  <c r="AA2571" i="1"/>
  <c r="AA2571" i="1" a="1"/>
  <c r="Y2571" i="1"/>
  <c r="Y2571" i="1" a="1"/>
  <c r="W2571" i="1"/>
  <c r="W2571" i="1" a="1"/>
  <c r="T2571" i="1"/>
  <c r="T2571" i="1" a="1"/>
  <c r="R2571" i="1"/>
  <c r="R2571" i="1" a="1"/>
  <c r="C2571" i="1"/>
  <c r="AI2570" i="1"/>
  <c r="AI2570" i="1" a="1"/>
  <c r="AA2570" i="1"/>
  <c r="AA2570" i="1" a="1"/>
  <c r="Y2570" i="1"/>
  <c r="Y2570" i="1" a="1"/>
  <c r="W2570" i="1"/>
  <c r="W2570" i="1" a="1"/>
  <c r="T2570" i="1"/>
  <c r="T2570" i="1" a="1"/>
  <c r="R2570" i="1"/>
  <c r="R2570" i="1" a="1"/>
  <c r="C2570" i="1"/>
  <c r="AI2569" i="1"/>
  <c r="AI2569" i="1" a="1"/>
  <c r="AA2569" i="1"/>
  <c r="AA2569" i="1" a="1"/>
  <c r="Y2569" i="1"/>
  <c r="Y2569" i="1" a="1"/>
  <c r="W2569" i="1"/>
  <c r="W2569" i="1" a="1"/>
  <c r="T2569" i="1"/>
  <c r="T2569" i="1" a="1"/>
  <c r="R2569" i="1"/>
  <c r="R2569" i="1" a="1"/>
  <c r="C2569" i="1"/>
  <c r="AI2568" i="1"/>
  <c r="AI2568" i="1" a="1"/>
  <c r="AA2568" i="1"/>
  <c r="AA2568" i="1" a="1"/>
  <c r="Y2568" i="1"/>
  <c r="Y2568" i="1" a="1"/>
  <c r="W2568" i="1"/>
  <c r="W2568" i="1" a="1"/>
  <c r="T2568" i="1"/>
  <c r="T2568" i="1" a="1"/>
  <c r="R2568" i="1"/>
  <c r="R2568" i="1" a="1"/>
  <c r="C2568" i="1"/>
  <c r="AI2567" i="1"/>
  <c r="AI2567" i="1" a="1"/>
  <c r="AA2567" i="1"/>
  <c r="AA2567" i="1" a="1"/>
  <c r="Y2567" i="1"/>
  <c r="Y2567" i="1" a="1"/>
  <c r="W2567" i="1"/>
  <c r="W2567" i="1" a="1"/>
  <c r="T2567" i="1"/>
  <c r="T2567" i="1" a="1"/>
  <c r="R2567" i="1"/>
  <c r="R2567" i="1" a="1"/>
  <c r="C2567" i="1"/>
  <c r="AI2566" i="1"/>
  <c r="AI2566" i="1" a="1"/>
  <c r="AA2566" i="1"/>
  <c r="AA2566" i="1" a="1"/>
  <c r="Y2566" i="1"/>
  <c r="Y2566" i="1" a="1"/>
  <c r="W2566" i="1"/>
  <c r="W2566" i="1" a="1"/>
  <c r="T2566" i="1"/>
  <c r="T2566" i="1" a="1"/>
  <c r="R2566" i="1"/>
  <c r="R2566" i="1" a="1"/>
  <c r="C2566" i="1"/>
  <c r="AI2565" i="1"/>
  <c r="AI2565" i="1" a="1"/>
  <c r="AA2565" i="1"/>
  <c r="AA2565" i="1" a="1"/>
  <c r="Y2565" i="1"/>
  <c r="Y2565" i="1" a="1"/>
  <c r="W2565" i="1"/>
  <c r="W2565" i="1" a="1"/>
  <c r="T2565" i="1"/>
  <c r="T2565" i="1" a="1"/>
  <c r="R2565" i="1"/>
  <c r="R2565" i="1" a="1"/>
  <c r="C2565" i="1"/>
  <c r="AI2564" i="1"/>
  <c r="AI2564" i="1" a="1"/>
  <c r="AA2564" i="1"/>
  <c r="AA2564" i="1" a="1"/>
  <c r="Y2564" i="1"/>
  <c r="Y2564" i="1" a="1"/>
  <c r="W2564" i="1"/>
  <c r="W2564" i="1" a="1"/>
  <c r="T2564" i="1"/>
  <c r="T2564" i="1" a="1"/>
  <c r="R2564" i="1"/>
  <c r="R2564" i="1" a="1"/>
  <c r="C2564" i="1"/>
  <c r="AI2563" i="1"/>
  <c r="AI2563" i="1" a="1"/>
  <c r="AA2563" i="1"/>
  <c r="AA2563" i="1" a="1"/>
  <c r="Y2563" i="1"/>
  <c r="Y2563" i="1" a="1"/>
  <c r="W2563" i="1"/>
  <c r="W2563" i="1" a="1"/>
  <c r="T2563" i="1"/>
  <c r="T2563" i="1" a="1"/>
  <c r="R2563" i="1"/>
  <c r="R2563" i="1" a="1"/>
  <c r="C2563" i="1"/>
  <c r="AI2562" i="1"/>
  <c r="AI2562" i="1" a="1"/>
  <c r="AA2562" i="1"/>
  <c r="AA2562" i="1" a="1"/>
  <c r="Y2562" i="1"/>
  <c r="Y2562" i="1" a="1"/>
  <c r="W2562" i="1"/>
  <c r="W2562" i="1" a="1"/>
  <c r="T2562" i="1"/>
  <c r="T2562" i="1" a="1"/>
  <c r="R2562" i="1"/>
  <c r="R2562" i="1" a="1"/>
  <c r="C2562" i="1"/>
  <c r="AI2561" i="1"/>
  <c r="AI2561" i="1" a="1"/>
  <c r="AA2561" i="1"/>
  <c r="AA2561" i="1" a="1"/>
  <c r="Y2561" i="1"/>
  <c r="Y2561" i="1" a="1"/>
  <c r="W2561" i="1"/>
  <c r="W2561" i="1" a="1"/>
  <c r="T2561" i="1"/>
  <c r="T2561" i="1" a="1"/>
  <c r="R2561" i="1"/>
  <c r="R2561" i="1" a="1"/>
  <c r="C2561" i="1"/>
  <c r="AI2560" i="1"/>
  <c r="AI2560" i="1" a="1"/>
  <c r="AA2560" i="1"/>
  <c r="AA2560" i="1" a="1"/>
  <c r="Y2560" i="1"/>
  <c r="Y2560" i="1" a="1"/>
  <c r="W2560" i="1"/>
  <c r="W2560" i="1" a="1"/>
  <c r="T2560" i="1"/>
  <c r="T2560" i="1" a="1"/>
  <c r="R2560" i="1"/>
  <c r="R2560" i="1" a="1"/>
  <c r="C2560" i="1"/>
  <c r="AI2559" i="1"/>
  <c r="AI2559" i="1" a="1"/>
  <c r="AA2559" i="1"/>
  <c r="AA2559" i="1" a="1"/>
  <c r="Y2559" i="1"/>
  <c r="Y2559" i="1" a="1"/>
  <c r="W2559" i="1"/>
  <c r="W2559" i="1" a="1"/>
  <c r="T2559" i="1"/>
  <c r="T2559" i="1" a="1"/>
  <c r="R2559" i="1"/>
  <c r="R2559" i="1" a="1"/>
  <c r="C2559" i="1"/>
  <c r="AI2558" i="1"/>
  <c r="AI2558" i="1" a="1"/>
  <c r="AA2558" i="1"/>
  <c r="AA2558" i="1" a="1"/>
  <c r="Y2558" i="1"/>
  <c r="Y2558" i="1" a="1"/>
  <c r="W2558" i="1"/>
  <c r="W2558" i="1" a="1"/>
  <c r="T2558" i="1"/>
  <c r="T2558" i="1" a="1"/>
  <c r="R2558" i="1"/>
  <c r="R2558" i="1" a="1"/>
  <c r="C2558" i="1"/>
  <c r="AI2557" i="1"/>
  <c r="AI2557" i="1" a="1"/>
  <c r="AA2557" i="1"/>
  <c r="AA2557" i="1" a="1"/>
  <c r="Y2557" i="1"/>
  <c r="Y2557" i="1" a="1"/>
  <c r="W2557" i="1"/>
  <c r="W2557" i="1" a="1"/>
  <c r="T2557" i="1"/>
  <c r="T2557" i="1" a="1"/>
  <c r="R2557" i="1"/>
  <c r="R2557" i="1" a="1"/>
  <c r="C2557" i="1"/>
  <c r="AI2556" i="1"/>
  <c r="AI2556" i="1" a="1"/>
  <c r="AA2556" i="1"/>
  <c r="AA2556" i="1" a="1"/>
  <c r="Y2556" i="1"/>
  <c r="Y2556" i="1" a="1"/>
  <c r="W2556" i="1"/>
  <c r="W2556" i="1" a="1"/>
  <c r="T2556" i="1"/>
  <c r="T2556" i="1" a="1"/>
  <c r="R2556" i="1"/>
  <c r="R2556" i="1" a="1"/>
  <c r="C2556" i="1"/>
  <c r="AI2555" i="1"/>
  <c r="AI2555" i="1" a="1"/>
  <c r="AA2555" i="1"/>
  <c r="AA2555" i="1" a="1"/>
  <c r="Y2555" i="1"/>
  <c r="Y2555" i="1" a="1"/>
  <c r="W2555" i="1"/>
  <c r="W2555" i="1" a="1"/>
  <c r="T2555" i="1"/>
  <c r="T2555" i="1" a="1"/>
  <c r="R2555" i="1"/>
  <c r="R2555" i="1" a="1"/>
  <c r="C2555" i="1"/>
  <c r="AI2554" i="1"/>
  <c r="AI2554" i="1" a="1"/>
  <c r="AA2554" i="1"/>
  <c r="AA2554" i="1" a="1"/>
  <c r="Y2554" i="1"/>
  <c r="Y2554" i="1" a="1"/>
  <c r="W2554" i="1"/>
  <c r="W2554" i="1" a="1"/>
  <c r="T2554" i="1"/>
  <c r="T2554" i="1" a="1"/>
  <c r="R2554" i="1"/>
  <c r="R2554" i="1" a="1"/>
  <c r="C2554" i="1"/>
  <c r="AI2553" i="1"/>
  <c r="AI2553" i="1" a="1"/>
  <c r="AA2553" i="1"/>
  <c r="AA2553" i="1" a="1"/>
  <c r="Y2553" i="1"/>
  <c r="Y2553" i="1" a="1"/>
  <c r="W2553" i="1"/>
  <c r="W2553" i="1" a="1"/>
  <c r="T2553" i="1"/>
  <c r="T2553" i="1" a="1"/>
  <c r="R2553" i="1"/>
  <c r="R2553" i="1" a="1"/>
  <c r="C2553" i="1"/>
  <c r="AI2552" i="1"/>
  <c r="AI2552" i="1" a="1"/>
  <c r="AA2552" i="1"/>
  <c r="AA2552" i="1" a="1"/>
  <c r="Y2552" i="1"/>
  <c r="Y2552" i="1" a="1"/>
  <c r="W2552" i="1"/>
  <c r="W2552" i="1" a="1"/>
  <c r="T2552" i="1"/>
  <c r="T2552" i="1" a="1"/>
  <c r="R2552" i="1"/>
  <c r="R2552" i="1" a="1"/>
  <c r="C2552" i="1"/>
  <c r="AI2551" i="1"/>
  <c r="AI2551" i="1" a="1"/>
  <c r="AA2551" i="1"/>
  <c r="AA2551" i="1" a="1"/>
  <c r="Y2551" i="1"/>
  <c r="Y2551" i="1" a="1"/>
  <c r="W2551" i="1"/>
  <c r="W2551" i="1" a="1"/>
  <c r="T2551" i="1"/>
  <c r="T2551" i="1" a="1"/>
  <c r="R2551" i="1"/>
  <c r="R2551" i="1" a="1"/>
  <c r="C2551" i="1"/>
  <c r="AI2550" i="1"/>
  <c r="AI2550" i="1" a="1"/>
  <c r="AA2550" i="1"/>
  <c r="AA2550" i="1" a="1"/>
  <c r="Y2550" i="1"/>
  <c r="Y2550" i="1" a="1"/>
  <c r="W2550" i="1"/>
  <c r="W2550" i="1" a="1"/>
  <c r="T2550" i="1"/>
  <c r="T2550" i="1" a="1"/>
  <c r="R2550" i="1"/>
  <c r="R2550" i="1" a="1"/>
  <c r="C2550" i="1"/>
  <c r="AI2549" i="1"/>
  <c r="AI2549" i="1" a="1"/>
  <c r="AA2549" i="1"/>
  <c r="AA2549" i="1" a="1"/>
  <c r="Y2549" i="1"/>
  <c r="Y2549" i="1" a="1"/>
  <c r="W2549" i="1"/>
  <c r="W2549" i="1" a="1"/>
  <c r="T2549" i="1"/>
  <c r="T2549" i="1" a="1"/>
  <c r="R2549" i="1"/>
  <c r="R2549" i="1" a="1"/>
  <c r="C2549" i="1"/>
  <c r="AI2548" i="1"/>
  <c r="AI2548" i="1" a="1"/>
  <c r="AA2548" i="1"/>
  <c r="AA2548" i="1" a="1"/>
  <c r="Y2548" i="1"/>
  <c r="Y2548" i="1" a="1"/>
  <c r="W2548" i="1"/>
  <c r="W2548" i="1" a="1"/>
  <c r="T2548" i="1"/>
  <c r="T2548" i="1" a="1"/>
  <c r="R2548" i="1"/>
  <c r="R2548" i="1" a="1"/>
  <c r="C2548" i="1"/>
  <c r="AI2547" i="1"/>
  <c r="AI2547" i="1" a="1"/>
  <c r="AA2547" i="1"/>
  <c r="AA2547" i="1" a="1"/>
  <c r="Y2547" i="1"/>
  <c r="Y2547" i="1" a="1"/>
  <c r="W2547" i="1"/>
  <c r="W2547" i="1" a="1"/>
  <c r="T2547" i="1"/>
  <c r="T2547" i="1" a="1"/>
  <c r="R2547" i="1"/>
  <c r="R2547" i="1" a="1"/>
  <c r="C2547" i="1"/>
  <c r="AI2546" i="1"/>
  <c r="AI2546" i="1" a="1"/>
  <c r="AA2546" i="1"/>
  <c r="AA2546" i="1" a="1"/>
  <c r="Y2546" i="1"/>
  <c r="Y2546" i="1" a="1"/>
  <c r="W2546" i="1"/>
  <c r="W2546" i="1" a="1"/>
  <c r="T2546" i="1"/>
  <c r="T2546" i="1" a="1"/>
  <c r="R2546" i="1"/>
  <c r="R2546" i="1" a="1"/>
  <c r="C2546" i="1"/>
  <c r="AI2545" i="1"/>
  <c r="AI2545" i="1" a="1"/>
  <c r="AA2545" i="1"/>
  <c r="AA2545" i="1" a="1"/>
  <c r="Y2545" i="1"/>
  <c r="Y2545" i="1" a="1"/>
  <c r="W2545" i="1"/>
  <c r="W2545" i="1" a="1"/>
  <c r="T2545" i="1"/>
  <c r="T2545" i="1" a="1"/>
  <c r="R2545" i="1"/>
  <c r="R2545" i="1" a="1"/>
  <c r="C2545" i="1"/>
  <c r="AI2544" i="1"/>
  <c r="AI2544" i="1" a="1"/>
  <c r="AA2544" i="1"/>
  <c r="AA2544" i="1" a="1"/>
  <c r="Y2544" i="1"/>
  <c r="Y2544" i="1" a="1"/>
  <c r="W2544" i="1"/>
  <c r="W2544" i="1" a="1"/>
  <c r="T2544" i="1"/>
  <c r="T2544" i="1" a="1"/>
  <c r="R2544" i="1"/>
  <c r="R2544" i="1" a="1"/>
  <c r="C2544" i="1"/>
  <c r="AI2543" i="1"/>
  <c r="AI2543" i="1" a="1"/>
  <c r="AA2543" i="1"/>
  <c r="AA2543" i="1" a="1"/>
  <c r="Y2543" i="1"/>
  <c r="Y2543" i="1" a="1"/>
  <c r="W2543" i="1"/>
  <c r="W2543" i="1" a="1"/>
  <c r="T2543" i="1"/>
  <c r="T2543" i="1" a="1"/>
  <c r="R2543" i="1"/>
  <c r="R2543" i="1" a="1"/>
  <c r="C2543" i="1"/>
  <c r="AI2542" i="1"/>
  <c r="AI2542" i="1" a="1"/>
  <c r="AA2542" i="1"/>
  <c r="AA2542" i="1" a="1"/>
  <c r="Y2542" i="1"/>
  <c r="Y2542" i="1" a="1"/>
  <c r="W2542" i="1"/>
  <c r="W2542" i="1" a="1"/>
  <c r="T2542" i="1"/>
  <c r="T2542" i="1" a="1"/>
  <c r="R2542" i="1"/>
  <c r="R2542" i="1" a="1"/>
  <c r="C2542" i="1"/>
  <c r="AI2541" i="1"/>
  <c r="AI2541" i="1" a="1"/>
  <c r="AA2541" i="1"/>
  <c r="AA2541" i="1" a="1"/>
  <c r="Y2541" i="1"/>
  <c r="Y2541" i="1" a="1"/>
  <c r="W2541" i="1"/>
  <c r="W2541" i="1" a="1"/>
  <c r="T2541" i="1"/>
  <c r="T2541" i="1" a="1"/>
  <c r="R2541" i="1"/>
  <c r="R2541" i="1" a="1"/>
  <c r="C2541" i="1"/>
  <c r="AI2540" i="1"/>
  <c r="AI2540" i="1" a="1"/>
  <c r="AA2540" i="1"/>
  <c r="AA2540" i="1" a="1"/>
  <c r="Y2540" i="1"/>
  <c r="Y2540" i="1" a="1"/>
  <c r="W2540" i="1"/>
  <c r="W2540" i="1" a="1"/>
  <c r="T2540" i="1"/>
  <c r="T2540" i="1" a="1"/>
  <c r="R2540" i="1"/>
  <c r="R2540" i="1" a="1"/>
  <c r="C2540" i="1"/>
  <c r="AI2539" i="1"/>
  <c r="AI2539" i="1" a="1"/>
  <c r="AA2539" i="1"/>
  <c r="AA2539" i="1" a="1"/>
  <c r="Y2539" i="1"/>
  <c r="Y2539" i="1" a="1"/>
  <c r="W2539" i="1"/>
  <c r="W2539" i="1" a="1"/>
  <c r="T2539" i="1"/>
  <c r="T2539" i="1" a="1"/>
  <c r="R2539" i="1"/>
  <c r="R2539" i="1" a="1"/>
  <c r="C2539" i="1"/>
  <c r="AI2538" i="1"/>
  <c r="AI2538" i="1" a="1"/>
  <c r="AA2538" i="1"/>
  <c r="AA2538" i="1" a="1"/>
  <c r="Y2538" i="1"/>
  <c r="Y2538" i="1" a="1"/>
  <c r="W2538" i="1"/>
  <c r="W2538" i="1" a="1"/>
  <c r="T2538" i="1"/>
  <c r="T2538" i="1" a="1"/>
  <c r="R2538" i="1"/>
  <c r="R2538" i="1" a="1"/>
  <c r="C2538" i="1"/>
  <c r="AI2537" i="1"/>
  <c r="AI2537" i="1" a="1"/>
  <c r="AA2537" i="1"/>
  <c r="AA2537" i="1" a="1"/>
  <c r="Y2537" i="1"/>
  <c r="Y2537" i="1" a="1"/>
  <c r="W2537" i="1"/>
  <c r="W2537" i="1" a="1"/>
  <c r="T2537" i="1"/>
  <c r="T2537" i="1" a="1"/>
  <c r="R2537" i="1"/>
  <c r="R2537" i="1" a="1"/>
  <c r="C2537" i="1"/>
  <c r="AI2536" i="1"/>
  <c r="AI2536" i="1" a="1"/>
  <c r="AA2536" i="1"/>
  <c r="AA2536" i="1" a="1"/>
  <c r="Y2536" i="1"/>
  <c r="Y2536" i="1" a="1"/>
  <c r="W2536" i="1"/>
  <c r="W2536" i="1" a="1"/>
  <c r="T2536" i="1"/>
  <c r="T2536" i="1" a="1"/>
  <c r="R2536" i="1"/>
  <c r="R2536" i="1" a="1"/>
  <c r="C2536" i="1"/>
  <c r="AI2535" i="1"/>
  <c r="AI2535" i="1" a="1"/>
  <c r="AA2535" i="1"/>
  <c r="AA2535" i="1" a="1"/>
  <c r="Y2535" i="1"/>
  <c r="Y2535" i="1" a="1"/>
  <c r="W2535" i="1"/>
  <c r="W2535" i="1" a="1"/>
  <c r="T2535" i="1"/>
  <c r="T2535" i="1" a="1"/>
  <c r="R2535" i="1"/>
  <c r="R2535" i="1" a="1"/>
  <c r="C2535" i="1"/>
  <c r="AI2534" i="1"/>
  <c r="AI2534" i="1" a="1"/>
  <c r="AA2534" i="1"/>
  <c r="AA2534" i="1" a="1"/>
  <c r="Y2534" i="1"/>
  <c r="Y2534" i="1" a="1"/>
  <c r="W2534" i="1"/>
  <c r="W2534" i="1" a="1"/>
  <c r="T2534" i="1"/>
  <c r="T2534" i="1" a="1"/>
  <c r="R2534" i="1"/>
  <c r="R2534" i="1" a="1"/>
  <c r="C2534" i="1"/>
  <c r="AI2533" i="1"/>
  <c r="AI2533" i="1" a="1"/>
  <c r="AA2533" i="1"/>
  <c r="AA2533" i="1" a="1"/>
  <c r="Y2533" i="1"/>
  <c r="Y2533" i="1" a="1"/>
  <c r="W2533" i="1"/>
  <c r="W2533" i="1" a="1"/>
  <c r="T2533" i="1"/>
  <c r="T2533" i="1" a="1"/>
  <c r="R2533" i="1"/>
  <c r="R2533" i="1" a="1"/>
  <c r="C2533" i="1"/>
  <c r="AI2532" i="1"/>
  <c r="AI2532" i="1" a="1"/>
  <c r="AA2532" i="1"/>
  <c r="AA2532" i="1" a="1"/>
  <c r="Y2532" i="1"/>
  <c r="Y2532" i="1" a="1"/>
  <c r="W2532" i="1"/>
  <c r="W2532" i="1" a="1"/>
  <c r="T2532" i="1"/>
  <c r="T2532" i="1" a="1"/>
  <c r="R2532" i="1"/>
  <c r="R2532" i="1" a="1"/>
  <c r="C2532" i="1"/>
  <c r="AI2531" i="1"/>
  <c r="AI2531" i="1" a="1"/>
  <c r="AA2531" i="1"/>
  <c r="AA2531" i="1" a="1"/>
  <c r="Y2531" i="1"/>
  <c r="Y2531" i="1" a="1"/>
  <c r="W2531" i="1"/>
  <c r="W2531" i="1" a="1"/>
  <c r="T2531" i="1"/>
  <c r="T2531" i="1" a="1"/>
  <c r="R2531" i="1"/>
  <c r="R2531" i="1" a="1"/>
  <c r="C2531" i="1"/>
  <c r="AI2530" i="1"/>
  <c r="AI2530" i="1" a="1"/>
  <c r="AA2530" i="1"/>
  <c r="AA2530" i="1" a="1"/>
  <c r="Y2530" i="1"/>
  <c r="Y2530" i="1" a="1"/>
  <c r="W2530" i="1"/>
  <c r="W2530" i="1" a="1"/>
  <c r="T2530" i="1"/>
  <c r="T2530" i="1" a="1"/>
  <c r="R2530" i="1"/>
  <c r="R2530" i="1" a="1"/>
  <c r="C2530" i="1"/>
  <c r="AI2529" i="1"/>
  <c r="AI2529" i="1" a="1"/>
  <c r="AA2529" i="1"/>
  <c r="AA2529" i="1" a="1"/>
  <c r="Y2529" i="1"/>
  <c r="Y2529" i="1" a="1"/>
  <c r="W2529" i="1"/>
  <c r="W2529" i="1" a="1"/>
  <c r="T2529" i="1"/>
  <c r="T2529" i="1" a="1"/>
  <c r="R2529" i="1"/>
  <c r="R2529" i="1" a="1"/>
  <c r="C2529" i="1"/>
  <c r="AI2528" i="1"/>
  <c r="AI2528" i="1" a="1"/>
  <c r="AA2528" i="1"/>
  <c r="AA2528" i="1" a="1"/>
  <c r="Y2528" i="1"/>
  <c r="Y2528" i="1" a="1"/>
  <c r="W2528" i="1"/>
  <c r="W2528" i="1" a="1"/>
  <c r="T2528" i="1"/>
  <c r="T2528" i="1" a="1"/>
  <c r="R2528" i="1"/>
  <c r="R2528" i="1" a="1"/>
  <c r="C2528" i="1"/>
  <c r="AI2527" i="1"/>
  <c r="AI2527" i="1" a="1"/>
  <c r="AA2527" i="1"/>
  <c r="AA2527" i="1" a="1"/>
  <c r="Y2527" i="1"/>
  <c r="Y2527" i="1" a="1"/>
  <c r="W2527" i="1"/>
  <c r="W2527" i="1" a="1"/>
  <c r="T2527" i="1"/>
  <c r="T2527" i="1" a="1"/>
  <c r="R2527" i="1"/>
  <c r="R2527" i="1" a="1"/>
  <c r="C2527" i="1"/>
  <c r="AI2526" i="1"/>
  <c r="AI2526" i="1" a="1"/>
  <c r="AA2526" i="1"/>
  <c r="AA2526" i="1" a="1"/>
  <c r="Y2526" i="1"/>
  <c r="Y2526" i="1" a="1"/>
  <c r="W2526" i="1"/>
  <c r="W2526" i="1" a="1"/>
  <c r="T2526" i="1"/>
  <c r="T2526" i="1" a="1"/>
  <c r="R2526" i="1"/>
  <c r="R2526" i="1" a="1"/>
  <c r="C2526" i="1"/>
  <c r="AI2525" i="1"/>
  <c r="AI2525" i="1" a="1"/>
  <c r="AA2525" i="1"/>
  <c r="AA2525" i="1" a="1"/>
  <c r="Y2525" i="1"/>
  <c r="Y2525" i="1" a="1"/>
  <c r="W2525" i="1"/>
  <c r="W2525" i="1" a="1"/>
  <c r="T2525" i="1"/>
  <c r="T2525" i="1" a="1"/>
  <c r="R2525" i="1"/>
  <c r="R2525" i="1" a="1"/>
  <c r="C2525" i="1"/>
  <c r="AI2524" i="1"/>
  <c r="AI2524" i="1" a="1"/>
  <c r="AA2524" i="1"/>
  <c r="AA2524" i="1" a="1"/>
  <c r="Y2524" i="1"/>
  <c r="Y2524" i="1" a="1"/>
  <c r="W2524" i="1"/>
  <c r="W2524" i="1" a="1"/>
  <c r="T2524" i="1"/>
  <c r="T2524" i="1" a="1"/>
  <c r="R2524" i="1"/>
  <c r="R2524" i="1" a="1"/>
  <c r="C2524" i="1"/>
  <c r="AI2523" i="1"/>
  <c r="AI2523" i="1" a="1"/>
  <c r="AA2523" i="1"/>
  <c r="AA2523" i="1" a="1"/>
  <c r="Y2523" i="1"/>
  <c r="Y2523" i="1" a="1"/>
  <c r="W2523" i="1"/>
  <c r="W2523" i="1" a="1"/>
  <c r="T2523" i="1"/>
  <c r="T2523" i="1" a="1"/>
  <c r="R2523" i="1"/>
  <c r="R2523" i="1" a="1"/>
  <c r="C2523" i="1"/>
  <c r="AI2522" i="1"/>
  <c r="AI2522" i="1" a="1"/>
  <c r="AA2522" i="1"/>
  <c r="AA2522" i="1" a="1"/>
  <c r="Y2522" i="1"/>
  <c r="Y2522" i="1" a="1"/>
  <c r="W2522" i="1"/>
  <c r="W2522" i="1" a="1"/>
  <c r="T2522" i="1"/>
  <c r="T2522" i="1" a="1"/>
  <c r="R2522" i="1"/>
  <c r="R2522" i="1" a="1"/>
  <c r="C2522" i="1"/>
  <c r="AI2521" i="1"/>
  <c r="AI2521" i="1" a="1"/>
  <c r="AA2521" i="1"/>
  <c r="AA2521" i="1" a="1"/>
  <c r="Y2521" i="1"/>
  <c r="Y2521" i="1" a="1"/>
  <c r="W2521" i="1"/>
  <c r="W2521" i="1" a="1"/>
  <c r="T2521" i="1"/>
  <c r="T2521" i="1" a="1"/>
  <c r="R2521" i="1"/>
  <c r="R2521" i="1" a="1"/>
  <c r="C2521" i="1"/>
  <c r="AI2520" i="1"/>
  <c r="AI2520" i="1" a="1"/>
  <c r="AA2520" i="1"/>
  <c r="AA2520" i="1" a="1"/>
  <c r="Y2520" i="1"/>
  <c r="Y2520" i="1" a="1"/>
  <c r="W2520" i="1"/>
  <c r="W2520" i="1" a="1"/>
  <c r="T2520" i="1"/>
  <c r="T2520" i="1" a="1"/>
  <c r="R2520" i="1"/>
  <c r="R2520" i="1" a="1"/>
  <c r="C2520" i="1"/>
  <c r="AI2519" i="1"/>
  <c r="AI2519" i="1" a="1"/>
  <c r="AA2519" i="1"/>
  <c r="AA2519" i="1" a="1"/>
  <c r="Y2519" i="1"/>
  <c r="Y2519" i="1" a="1"/>
  <c r="W2519" i="1"/>
  <c r="W2519" i="1" a="1"/>
  <c r="T2519" i="1"/>
  <c r="T2519" i="1" a="1"/>
  <c r="R2519" i="1"/>
  <c r="R2519" i="1" a="1"/>
  <c r="C2519" i="1"/>
  <c r="AI2518" i="1"/>
  <c r="AI2518" i="1" a="1"/>
  <c r="AA2518" i="1"/>
  <c r="AA2518" i="1" a="1"/>
  <c r="Y2518" i="1"/>
  <c r="Y2518" i="1" a="1"/>
  <c r="W2518" i="1"/>
  <c r="W2518" i="1" a="1"/>
  <c r="T2518" i="1"/>
  <c r="T2518" i="1" a="1"/>
  <c r="R2518" i="1"/>
  <c r="R2518" i="1" a="1"/>
  <c r="C2518" i="1"/>
  <c r="AI2517" i="1"/>
  <c r="AI2517" i="1" a="1"/>
  <c r="AA2517" i="1"/>
  <c r="AA2517" i="1" a="1"/>
  <c r="Y2517" i="1"/>
  <c r="Y2517" i="1" a="1"/>
  <c r="W2517" i="1"/>
  <c r="W2517" i="1" a="1"/>
  <c r="T2517" i="1"/>
  <c r="T2517" i="1" a="1"/>
  <c r="R2517" i="1"/>
  <c r="R2517" i="1" a="1"/>
  <c r="C2517" i="1"/>
  <c r="AI2516" i="1"/>
  <c r="AI2516" i="1" a="1"/>
  <c r="AA2516" i="1"/>
  <c r="AA2516" i="1" a="1"/>
  <c r="Y2516" i="1"/>
  <c r="Y2516" i="1" a="1"/>
  <c r="W2516" i="1"/>
  <c r="W2516" i="1" a="1"/>
  <c r="T2516" i="1"/>
  <c r="T2516" i="1" a="1"/>
  <c r="R2516" i="1"/>
  <c r="R2516" i="1" a="1"/>
  <c r="C2516" i="1"/>
  <c r="AI2515" i="1"/>
  <c r="AI2515" i="1" a="1"/>
  <c r="AA2515" i="1"/>
  <c r="AA2515" i="1" a="1"/>
  <c r="Y2515" i="1"/>
  <c r="Y2515" i="1" a="1"/>
  <c r="W2515" i="1"/>
  <c r="W2515" i="1" a="1"/>
  <c r="T2515" i="1"/>
  <c r="T2515" i="1" a="1"/>
  <c r="R2515" i="1"/>
  <c r="R2515" i="1" a="1"/>
  <c r="C2515" i="1"/>
  <c r="AI2514" i="1"/>
  <c r="AI2514" i="1" a="1"/>
  <c r="AA2514" i="1"/>
  <c r="AA2514" i="1" a="1"/>
  <c r="Y2514" i="1"/>
  <c r="Y2514" i="1" a="1"/>
  <c r="W2514" i="1"/>
  <c r="W2514" i="1" a="1"/>
  <c r="T2514" i="1"/>
  <c r="T2514" i="1" a="1"/>
  <c r="R2514" i="1"/>
  <c r="R2514" i="1" a="1"/>
  <c r="C2514" i="1"/>
  <c r="AI2513" i="1"/>
  <c r="AI2513" i="1" a="1"/>
  <c r="AA2513" i="1"/>
  <c r="AA2513" i="1" a="1"/>
  <c r="Y2513" i="1"/>
  <c r="Y2513" i="1" a="1"/>
  <c r="W2513" i="1"/>
  <c r="W2513" i="1" a="1"/>
  <c r="T2513" i="1"/>
  <c r="T2513" i="1" a="1"/>
  <c r="R2513" i="1"/>
  <c r="R2513" i="1" a="1"/>
  <c r="C2513" i="1"/>
  <c r="AI2512" i="1"/>
  <c r="AI2512" i="1" a="1"/>
  <c r="AA2512" i="1"/>
  <c r="AA2512" i="1" a="1"/>
  <c r="Y2512" i="1"/>
  <c r="Y2512" i="1" a="1"/>
  <c r="W2512" i="1"/>
  <c r="W2512" i="1" a="1"/>
  <c r="T2512" i="1"/>
  <c r="T2512" i="1" a="1"/>
  <c r="R2512" i="1"/>
  <c r="R2512" i="1" a="1"/>
  <c r="C2512" i="1"/>
  <c r="AI2511" i="1"/>
  <c r="AI2511" i="1" a="1"/>
  <c r="AA2511" i="1"/>
  <c r="AA2511" i="1" a="1"/>
  <c r="Y2511" i="1"/>
  <c r="Y2511" i="1" a="1"/>
  <c r="W2511" i="1"/>
  <c r="W2511" i="1" a="1"/>
  <c r="T2511" i="1"/>
  <c r="T2511" i="1" a="1"/>
  <c r="R2511" i="1"/>
  <c r="R2511" i="1" a="1"/>
  <c r="C2511" i="1"/>
  <c r="AI2510" i="1"/>
  <c r="AI2510" i="1" a="1"/>
  <c r="AA2510" i="1"/>
  <c r="AA2510" i="1" a="1"/>
  <c r="Y2510" i="1"/>
  <c r="Y2510" i="1" a="1"/>
  <c r="W2510" i="1"/>
  <c r="W2510" i="1" a="1"/>
  <c r="T2510" i="1"/>
  <c r="T2510" i="1" a="1"/>
  <c r="R2510" i="1"/>
  <c r="R2510" i="1" a="1"/>
  <c r="C2510" i="1"/>
  <c r="AI2509" i="1"/>
  <c r="AI2509" i="1" a="1"/>
  <c r="AA2509" i="1"/>
  <c r="AA2509" i="1" a="1"/>
  <c r="Y2509" i="1"/>
  <c r="Y2509" i="1" a="1"/>
  <c r="W2509" i="1"/>
  <c r="W2509" i="1" a="1"/>
  <c r="T2509" i="1"/>
  <c r="T2509" i="1" a="1"/>
  <c r="R2509" i="1"/>
  <c r="R2509" i="1" a="1"/>
  <c r="C2509" i="1"/>
  <c r="AI2508" i="1"/>
  <c r="AI2508" i="1" a="1"/>
  <c r="AA2508" i="1"/>
  <c r="AA2508" i="1" a="1"/>
  <c r="Y2508" i="1"/>
  <c r="Y2508" i="1" a="1"/>
  <c r="W2508" i="1"/>
  <c r="W2508" i="1" a="1"/>
  <c r="T2508" i="1"/>
  <c r="T2508" i="1" a="1"/>
  <c r="R2508" i="1"/>
  <c r="R2508" i="1" a="1"/>
  <c r="C2508" i="1"/>
  <c r="AI2507" i="1"/>
  <c r="AI2507" i="1" a="1"/>
  <c r="AA2507" i="1"/>
  <c r="AA2507" i="1" a="1"/>
  <c r="Y2507" i="1"/>
  <c r="Y2507" i="1" a="1"/>
  <c r="W2507" i="1"/>
  <c r="W2507" i="1" a="1"/>
  <c r="T2507" i="1"/>
  <c r="T2507" i="1" a="1"/>
  <c r="R2507" i="1"/>
  <c r="R2507" i="1" a="1"/>
  <c r="C2507" i="1"/>
  <c r="AI2506" i="1"/>
  <c r="AI2506" i="1" a="1"/>
  <c r="AA2506" i="1"/>
  <c r="AA2506" i="1" a="1"/>
  <c r="Y2506" i="1"/>
  <c r="Y2506" i="1" a="1"/>
  <c r="W2506" i="1"/>
  <c r="W2506" i="1" a="1"/>
  <c r="T2506" i="1"/>
  <c r="T2506" i="1" a="1"/>
  <c r="R2506" i="1"/>
  <c r="R2506" i="1" a="1"/>
  <c r="C2506" i="1"/>
  <c r="AI2505" i="1"/>
  <c r="AI2505" i="1" a="1"/>
  <c r="AA2505" i="1"/>
  <c r="AA2505" i="1" a="1"/>
  <c r="Y2505" i="1"/>
  <c r="Y2505" i="1" a="1"/>
  <c r="W2505" i="1"/>
  <c r="W2505" i="1" a="1"/>
  <c r="T2505" i="1"/>
  <c r="T2505" i="1" a="1"/>
  <c r="R2505" i="1"/>
  <c r="R2505" i="1" a="1"/>
  <c r="C2505" i="1"/>
  <c r="AI2504" i="1"/>
  <c r="AI2504" i="1" a="1"/>
  <c r="AA2504" i="1"/>
  <c r="AA2504" i="1" a="1"/>
  <c r="Y2504" i="1"/>
  <c r="Y2504" i="1" a="1"/>
  <c r="W2504" i="1"/>
  <c r="W2504" i="1" a="1"/>
  <c r="T2504" i="1"/>
  <c r="T2504" i="1" a="1"/>
  <c r="R2504" i="1"/>
  <c r="R2504" i="1" a="1"/>
  <c r="C2504" i="1"/>
  <c r="AI2503" i="1"/>
  <c r="AI2503" i="1" a="1"/>
  <c r="AA2503" i="1"/>
  <c r="AA2503" i="1" a="1"/>
  <c r="Y2503" i="1"/>
  <c r="Y2503" i="1" a="1"/>
  <c r="W2503" i="1"/>
  <c r="W2503" i="1" a="1"/>
  <c r="T2503" i="1"/>
  <c r="T2503" i="1" a="1"/>
  <c r="R2503" i="1"/>
  <c r="R2503" i="1" a="1"/>
  <c r="C2503" i="1"/>
  <c r="AI2502" i="1"/>
  <c r="AI2502" i="1" a="1"/>
  <c r="AA2502" i="1"/>
  <c r="AA2502" i="1" a="1"/>
  <c r="Y2502" i="1"/>
  <c r="Y2502" i="1" a="1"/>
  <c r="W2502" i="1"/>
  <c r="W2502" i="1" a="1"/>
  <c r="T2502" i="1"/>
  <c r="T2502" i="1" a="1"/>
  <c r="R2502" i="1"/>
  <c r="R2502" i="1" a="1"/>
  <c r="C2502" i="1"/>
  <c r="AI2501" i="1"/>
  <c r="AI2501" i="1" a="1"/>
  <c r="AA2501" i="1"/>
  <c r="AA2501" i="1" a="1"/>
  <c r="Y2501" i="1"/>
  <c r="Y2501" i="1" a="1"/>
  <c r="W2501" i="1"/>
  <c r="W2501" i="1" a="1"/>
  <c r="T2501" i="1"/>
  <c r="T2501" i="1" a="1"/>
  <c r="R2501" i="1"/>
  <c r="R2501" i="1" a="1"/>
  <c r="C2501" i="1"/>
  <c r="AI2500" i="1"/>
  <c r="AI2500" i="1" a="1"/>
  <c r="AA2500" i="1"/>
  <c r="AA2500" i="1" a="1"/>
  <c r="Y2500" i="1"/>
  <c r="Y2500" i="1" a="1"/>
  <c r="W2500" i="1"/>
  <c r="W2500" i="1" a="1"/>
  <c r="T2500" i="1"/>
  <c r="T2500" i="1" a="1"/>
  <c r="R2500" i="1"/>
  <c r="R2500" i="1" a="1"/>
  <c r="C2500" i="1"/>
  <c r="AI2499" i="1"/>
  <c r="AI2499" i="1" a="1"/>
  <c r="AA2499" i="1"/>
  <c r="AA2499" i="1" a="1"/>
  <c r="Y2499" i="1"/>
  <c r="Y2499" i="1" a="1"/>
  <c r="W2499" i="1"/>
  <c r="W2499" i="1" a="1"/>
  <c r="T2499" i="1"/>
  <c r="T2499" i="1" a="1"/>
  <c r="R2499" i="1"/>
  <c r="R2499" i="1" a="1"/>
  <c r="C2499" i="1"/>
  <c r="AI2498" i="1"/>
  <c r="AI2498" i="1" a="1"/>
  <c r="AA2498" i="1"/>
  <c r="AA2498" i="1" a="1"/>
  <c r="Y2498" i="1"/>
  <c r="Y2498" i="1" a="1"/>
  <c r="W2498" i="1"/>
  <c r="W2498" i="1" a="1"/>
  <c r="T2498" i="1"/>
  <c r="T2498" i="1" a="1"/>
  <c r="R2498" i="1"/>
  <c r="R2498" i="1" a="1"/>
  <c r="C2498" i="1"/>
  <c r="AI2497" i="1"/>
  <c r="AI2497" i="1" a="1"/>
  <c r="AA2497" i="1"/>
  <c r="AA2497" i="1" a="1"/>
  <c r="Y2497" i="1"/>
  <c r="Y2497" i="1" a="1"/>
  <c r="W2497" i="1"/>
  <c r="W2497" i="1" a="1"/>
  <c r="T2497" i="1"/>
  <c r="T2497" i="1" a="1"/>
  <c r="R2497" i="1"/>
  <c r="R2497" i="1" a="1"/>
  <c r="C2497" i="1"/>
  <c r="AI2496" i="1"/>
  <c r="AI2496" i="1" a="1"/>
  <c r="AA2496" i="1"/>
  <c r="AA2496" i="1" a="1"/>
  <c r="Y2496" i="1"/>
  <c r="Y2496" i="1" a="1"/>
  <c r="W2496" i="1"/>
  <c r="W2496" i="1" a="1"/>
  <c r="T2496" i="1"/>
  <c r="T2496" i="1" a="1"/>
  <c r="R2496" i="1"/>
  <c r="R2496" i="1" a="1"/>
  <c r="C2496" i="1"/>
  <c r="AI2495" i="1"/>
  <c r="AI2495" i="1" a="1"/>
  <c r="AA2495" i="1"/>
  <c r="AA2495" i="1" a="1"/>
  <c r="Y2495" i="1"/>
  <c r="Y2495" i="1" a="1"/>
  <c r="W2495" i="1"/>
  <c r="W2495" i="1" a="1"/>
  <c r="T2495" i="1"/>
  <c r="T2495" i="1" a="1"/>
  <c r="R2495" i="1"/>
  <c r="R2495" i="1" a="1"/>
  <c r="C2495" i="1"/>
  <c r="AI2494" i="1"/>
  <c r="AI2494" i="1" a="1"/>
  <c r="AA2494" i="1"/>
  <c r="AA2494" i="1" a="1"/>
  <c r="Y2494" i="1"/>
  <c r="Y2494" i="1" a="1"/>
  <c r="W2494" i="1"/>
  <c r="W2494" i="1" a="1"/>
  <c r="T2494" i="1"/>
  <c r="T2494" i="1" a="1"/>
  <c r="R2494" i="1"/>
  <c r="R2494" i="1" a="1"/>
  <c r="C2494" i="1"/>
  <c r="AI2493" i="1"/>
  <c r="AI2493" i="1" a="1"/>
  <c r="AA2493" i="1"/>
  <c r="AA2493" i="1" a="1"/>
  <c r="Y2493" i="1"/>
  <c r="Y2493" i="1" a="1"/>
  <c r="W2493" i="1"/>
  <c r="W2493" i="1" a="1"/>
  <c r="T2493" i="1"/>
  <c r="T2493" i="1" a="1"/>
  <c r="R2493" i="1"/>
  <c r="R2493" i="1" a="1"/>
  <c r="C2493" i="1"/>
  <c r="AI2492" i="1"/>
  <c r="AI2492" i="1" a="1"/>
  <c r="AA2492" i="1"/>
  <c r="AA2492" i="1" a="1"/>
  <c r="Y2492" i="1"/>
  <c r="Y2492" i="1" a="1"/>
  <c r="W2492" i="1"/>
  <c r="W2492" i="1" a="1"/>
  <c r="T2492" i="1"/>
  <c r="T2492" i="1" a="1"/>
  <c r="R2492" i="1"/>
  <c r="R2492" i="1" a="1"/>
  <c r="C2492" i="1"/>
  <c r="AI2491" i="1"/>
  <c r="AI2491" i="1" a="1"/>
  <c r="AA2491" i="1"/>
  <c r="AA2491" i="1" a="1"/>
  <c r="Y2491" i="1"/>
  <c r="Y2491" i="1" a="1"/>
  <c r="W2491" i="1"/>
  <c r="W2491" i="1" a="1"/>
  <c r="T2491" i="1"/>
  <c r="T2491" i="1" a="1"/>
  <c r="R2491" i="1"/>
  <c r="R2491" i="1" a="1"/>
  <c r="C2491" i="1"/>
  <c r="AI2490" i="1"/>
  <c r="AI2490" i="1" a="1"/>
  <c r="AA2490" i="1"/>
  <c r="AA2490" i="1" a="1"/>
  <c r="Y2490" i="1"/>
  <c r="Y2490" i="1" a="1"/>
  <c r="W2490" i="1"/>
  <c r="W2490" i="1" a="1"/>
  <c r="T2490" i="1"/>
  <c r="T2490" i="1" a="1"/>
  <c r="R2490" i="1"/>
  <c r="R2490" i="1" a="1"/>
  <c r="C2490" i="1"/>
  <c r="AI2489" i="1"/>
  <c r="AI2489" i="1" a="1"/>
  <c r="AA2489" i="1"/>
  <c r="AA2489" i="1" a="1"/>
  <c r="Y2489" i="1"/>
  <c r="Y2489" i="1" a="1"/>
  <c r="W2489" i="1"/>
  <c r="W2489" i="1" a="1"/>
  <c r="T2489" i="1"/>
  <c r="T2489" i="1" a="1"/>
  <c r="R2489" i="1"/>
  <c r="R2489" i="1" a="1"/>
  <c r="C2489" i="1"/>
  <c r="AI2488" i="1"/>
  <c r="AI2488" i="1" a="1"/>
  <c r="AA2488" i="1"/>
  <c r="AA2488" i="1" a="1"/>
  <c r="Y2488" i="1"/>
  <c r="Y2488" i="1" a="1"/>
  <c r="W2488" i="1"/>
  <c r="W2488" i="1" a="1"/>
  <c r="T2488" i="1"/>
  <c r="T2488" i="1" a="1"/>
  <c r="R2488" i="1"/>
  <c r="R2488" i="1" a="1"/>
  <c r="C2488" i="1"/>
  <c r="AI2487" i="1"/>
  <c r="AI2487" i="1" a="1"/>
  <c r="AA2487" i="1"/>
  <c r="AA2487" i="1" a="1"/>
  <c r="Y2487" i="1"/>
  <c r="Y2487" i="1" a="1"/>
  <c r="W2487" i="1"/>
  <c r="W2487" i="1" a="1"/>
  <c r="T2487" i="1"/>
  <c r="T2487" i="1" a="1"/>
  <c r="R2487" i="1"/>
  <c r="R2487" i="1" a="1"/>
  <c r="C2487" i="1"/>
  <c r="AI2486" i="1"/>
  <c r="AI2486" i="1" a="1"/>
  <c r="AA2486" i="1"/>
  <c r="AA2486" i="1" a="1"/>
  <c r="Y2486" i="1"/>
  <c r="Y2486" i="1" a="1"/>
  <c r="W2486" i="1"/>
  <c r="W2486" i="1" a="1"/>
  <c r="T2486" i="1"/>
  <c r="T2486" i="1" a="1"/>
  <c r="R2486" i="1"/>
  <c r="R2486" i="1" a="1"/>
  <c r="C2486" i="1"/>
  <c r="AI2485" i="1"/>
  <c r="AI2485" i="1" a="1"/>
  <c r="AA2485" i="1"/>
  <c r="AA2485" i="1" a="1"/>
  <c r="Y2485" i="1"/>
  <c r="Y2485" i="1" a="1"/>
  <c r="W2485" i="1"/>
  <c r="W2485" i="1" a="1"/>
  <c r="T2485" i="1"/>
  <c r="T2485" i="1" a="1"/>
  <c r="R2485" i="1"/>
  <c r="R2485" i="1" a="1"/>
  <c r="C2485" i="1"/>
  <c r="AI2484" i="1"/>
  <c r="AI2484" i="1" a="1"/>
  <c r="AA2484" i="1"/>
  <c r="AA2484" i="1" a="1"/>
  <c r="Y2484" i="1"/>
  <c r="Y2484" i="1" a="1"/>
  <c r="W2484" i="1"/>
  <c r="W2484" i="1" a="1"/>
  <c r="T2484" i="1"/>
  <c r="T2484" i="1" a="1"/>
  <c r="R2484" i="1"/>
  <c r="R2484" i="1" a="1"/>
  <c r="C2484" i="1"/>
  <c r="AI2483" i="1"/>
  <c r="AI2483" i="1" a="1"/>
  <c r="AA2483" i="1"/>
  <c r="AA2483" i="1" a="1"/>
  <c r="Y2483" i="1"/>
  <c r="Y2483" i="1" a="1"/>
  <c r="W2483" i="1"/>
  <c r="W2483" i="1" a="1"/>
  <c r="T2483" i="1"/>
  <c r="T2483" i="1" a="1"/>
  <c r="R2483" i="1"/>
  <c r="R2483" i="1" a="1"/>
  <c r="C2483" i="1"/>
  <c r="AI2482" i="1"/>
  <c r="AI2482" i="1" a="1"/>
  <c r="AA2482" i="1"/>
  <c r="AA2482" i="1" a="1"/>
  <c r="Y2482" i="1"/>
  <c r="Y2482" i="1" a="1"/>
  <c r="W2482" i="1"/>
  <c r="W2482" i="1" a="1"/>
  <c r="T2482" i="1"/>
  <c r="T2482" i="1" a="1"/>
  <c r="R2482" i="1"/>
  <c r="R2482" i="1" a="1"/>
  <c r="C2482" i="1"/>
  <c r="AI2481" i="1"/>
  <c r="AI2481" i="1" a="1"/>
  <c r="AA2481" i="1"/>
  <c r="AA2481" i="1" a="1"/>
  <c r="Y2481" i="1"/>
  <c r="Y2481" i="1" a="1"/>
  <c r="W2481" i="1"/>
  <c r="W2481" i="1" a="1"/>
  <c r="T2481" i="1"/>
  <c r="T2481" i="1" a="1"/>
  <c r="R2481" i="1"/>
  <c r="R2481" i="1" a="1"/>
  <c r="C2481" i="1"/>
  <c r="AI2480" i="1"/>
  <c r="AI2480" i="1" a="1"/>
  <c r="AA2480" i="1"/>
  <c r="AA2480" i="1" a="1"/>
  <c r="Y2480" i="1"/>
  <c r="Y2480" i="1" a="1"/>
  <c r="W2480" i="1"/>
  <c r="W2480" i="1" a="1"/>
  <c r="T2480" i="1"/>
  <c r="T2480" i="1" a="1"/>
  <c r="R2480" i="1"/>
  <c r="R2480" i="1" a="1"/>
  <c r="C2480" i="1"/>
  <c r="AI2479" i="1"/>
  <c r="AI2479" i="1" a="1"/>
  <c r="AA2479" i="1"/>
  <c r="AA2479" i="1" a="1"/>
  <c r="Y2479" i="1"/>
  <c r="Y2479" i="1" a="1"/>
  <c r="W2479" i="1"/>
  <c r="W2479" i="1" a="1"/>
  <c r="T2479" i="1"/>
  <c r="T2479" i="1" a="1"/>
  <c r="R2479" i="1"/>
  <c r="R2479" i="1" a="1"/>
  <c r="C2479" i="1"/>
  <c r="AI2478" i="1"/>
  <c r="AI2478" i="1" a="1"/>
  <c r="AA2478" i="1"/>
  <c r="AA2478" i="1" a="1"/>
  <c r="Y2478" i="1"/>
  <c r="Y2478" i="1" a="1"/>
  <c r="W2478" i="1"/>
  <c r="W2478" i="1" a="1"/>
  <c r="T2478" i="1"/>
  <c r="T2478" i="1" a="1"/>
  <c r="R2478" i="1"/>
  <c r="R2478" i="1" a="1"/>
  <c r="C2478" i="1"/>
  <c r="AI2477" i="1"/>
  <c r="AI2477" i="1" a="1"/>
  <c r="AA2477" i="1"/>
  <c r="AA2477" i="1" a="1"/>
  <c r="Y2477" i="1"/>
  <c r="Y2477" i="1" a="1"/>
  <c r="W2477" i="1"/>
  <c r="W2477" i="1" a="1"/>
  <c r="T2477" i="1"/>
  <c r="T2477" i="1" a="1"/>
  <c r="R2477" i="1"/>
  <c r="R2477" i="1" a="1"/>
  <c r="C2477" i="1"/>
  <c r="AI2476" i="1"/>
  <c r="AI2476" i="1" a="1"/>
  <c r="AA2476" i="1"/>
  <c r="AA2476" i="1" a="1"/>
  <c r="Y2476" i="1"/>
  <c r="Y2476" i="1" a="1"/>
  <c r="W2476" i="1"/>
  <c r="W2476" i="1" a="1"/>
  <c r="T2476" i="1"/>
  <c r="T2476" i="1" a="1"/>
  <c r="R2476" i="1"/>
  <c r="R2476" i="1" a="1"/>
  <c r="C2476" i="1"/>
  <c r="AI2475" i="1"/>
  <c r="AI2475" i="1" a="1"/>
  <c r="AA2475" i="1"/>
  <c r="AA2475" i="1" a="1"/>
  <c r="Y2475" i="1"/>
  <c r="Y2475" i="1" a="1"/>
  <c r="W2475" i="1"/>
  <c r="W2475" i="1" a="1"/>
  <c r="T2475" i="1"/>
  <c r="T2475" i="1" a="1"/>
  <c r="R2475" i="1"/>
  <c r="R2475" i="1" a="1"/>
  <c r="C2475" i="1"/>
  <c r="AI2474" i="1"/>
  <c r="AI2474" i="1" a="1"/>
  <c r="AA2474" i="1"/>
  <c r="AA2474" i="1" a="1"/>
  <c r="Y2474" i="1"/>
  <c r="Y2474" i="1" a="1"/>
  <c r="W2474" i="1"/>
  <c r="W2474" i="1" a="1"/>
  <c r="T2474" i="1"/>
  <c r="T2474" i="1" a="1"/>
  <c r="R2474" i="1"/>
  <c r="R2474" i="1" a="1"/>
  <c r="C2474" i="1"/>
  <c r="AI2473" i="1"/>
  <c r="AI2473" i="1" a="1"/>
  <c r="AA2473" i="1"/>
  <c r="AA2473" i="1" a="1"/>
  <c r="Y2473" i="1"/>
  <c r="Y2473" i="1" a="1"/>
  <c r="W2473" i="1"/>
  <c r="W2473" i="1" a="1"/>
  <c r="T2473" i="1"/>
  <c r="T2473" i="1" a="1"/>
  <c r="R2473" i="1"/>
  <c r="R2473" i="1" a="1"/>
  <c r="C2473" i="1"/>
  <c r="AI2472" i="1"/>
  <c r="AI2472" i="1" a="1"/>
  <c r="AA2472" i="1"/>
  <c r="AA2472" i="1" a="1"/>
  <c r="Y2472" i="1"/>
  <c r="Y2472" i="1" a="1"/>
  <c r="W2472" i="1"/>
  <c r="W2472" i="1" a="1"/>
  <c r="T2472" i="1"/>
  <c r="T2472" i="1" a="1"/>
  <c r="R2472" i="1"/>
  <c r="R2472" i="1" a="1"/>
  <c r="C2472" i="1"/>
  <c r="AI2471" i="1"/>
  <c r="AI2471" i="1" a="1"/>
  <c r="AA2471" i="1"/>
  <c r="AA2471" i="1" a="1"/>
  <c r="Y2471" i="1"/>
  <c r="Y2471" i="1" a="1"/>
  <c r="W2471" i="1"/>
  <c r="W2471" i="1" a="1"/>
  <c r="T2471" i="1"/>
  <c r="T2471" i="1" a="1"/>
  <c r="R2471" i="1"/>
  <c r="R2471" i="1" a="1"/>
  <c r="C2471" i="1"/>
  <c r="AI2470" i="1"/>
  <c r="AI2470" i="1" a="1"/>
  <c r="AA2470" i="1"/>
  <c r="AA2470" i="1" a="1"/>
  <c r="Y2470" i="1"/>
  <c r="Y2470" i="1" a="1"/>
  <c r="W2470" i="1"/>
  <c r="W2470" i="1" a="1"/>
  <c r="T2470" i="1"/>
  <c r="T2470" i="1" a="1"/>
  <c r="R2470" i="1"/>
  <c r="R2470" i="1" a="1"/>
  <c r="C2470" i="1"/>
  <c r="AI2469" i="1"/>
  <c r="AI2469" i="1" a="1"/>
  <c r="AA2469" i="1"/>
  <c r="AA2469" i="1" a="1"/>
  <c r="Y2469" i="1"/>
  <c r="Y2469" i="1" a="1"/>
  <c r="W2469" i="1"/>
  <c r="W2469" i="1" a="1"/>
  <c r="T2469" i="1"/>
  <c r="T2469" i="1" a="1"/>
  <c r="R2469" i="1"/>
  <c r="R2469" i="1" a="1"/>
  <c r="C2469" i="1"/>
  <c r="AI2468" i="1"/>
  <c r="AI2468" i="1" a="1"/>
  <c r="AA2468" i="1"/>
  <c r="AA2468" i="1" a="1"/>
  <c r="Y2468" i="1"/>
  <c r="Y2468" i="1" a="1"/>
  <c r="W2468" i="1"/>
  <c r="W2468" i="1" a="1"/>
  <c r="T2468" i="1"/>
  <c r="T2468" i="1" a="1"/>
  <c r="R2468" i="1"/>
  <c r="R2468" i="1" a="1"/>
  <c r="C2468" i="1"/>
  <c r="AI2467" i="1"/>
  <c r="AI2467" i="1" a="1"/>
  <c r="AA2467" i="1"/>
  <c r="AA2467" i="1" a="1"/>
  <c r="Y2467" i="1"/>
  <c r="Y2467" i="1" a="1"/>
  <c r="W2467" i="1"/>
  <c r="W2467" i="1" a="1"/>
  <c r="T2467" i="1"/>
  <c r="T2467" i="1" a="1"/>
  <c r="R2467" i="1"/>
  <c r="R2467" i="1" a="1"/>
  <c r="C2467" i="1"/>
  <c r="AI2466" i="1"/>
  <c r="AI2466" i="1" a="1"/>
  <c r="AA2466" i="1"/>
  <c r="AA2466" i="1" a="1"/>
  <c r="Y2466" i="1"/>
  <c r="Y2466" i="1" a="1"/>
  <c r="W2466" i="1"/>
  <c r="W2466" i="1" a="1"/>
  <c r="T2466" i="1"/>
  <c r="T2466" i="1" a="1"/>
  <c r="R2466" i="1"/>
  <c r="R2466" i="1" a="1"/>
  <c r="C2466" i="1"/>
  <c r="AI2465" i="1"/>
  <c r="AI2465" i="1" a="1"/>
  <c r="AA2465" i="1"/>
  <c r="AA2465" i="1" a="1"/>
  <c r="Y2465" i="1"/>
  <c r="Y2465" i="1" a="1"/>
  <c r="W2465" i="1"/>
  <c r="W2465" i="1" a="1"/>
  <c r="T2465" i="1"/>
  <c r="T2465" i="1" a="1"/>
  <c r="R2465" i="1"/>
  <c r="R2465" i="1" a="1"/>
  <c r="C2465" i="1"/>
  <c r="AI2464" i="1"/>
  <c r="AI2464" i="1" a="1"/>
  <c r="AA2464" i="1"/>
  <c r="AA2464" i="1" a="1"/>
  <c r="Y2464" i="1"/>
  <c r="Y2464" i="1" a="1"/>
  <c r="W2464" i="1"/>
  <c r="W2464" i="1" a="1"/>
  <c r="T2464" i="1"/>
  <c r="T2464" i="1" a="1"/>
  <c r="R2464" i="1"/>
  <c r="R2464" i="1" a="1"/>
  <c r="C2464" i="1"/>
  <c r="AI2463" i="1"/>
  <c r="AI2463" i="1" a="1"/>
  <c r="AA2463" i="1"/>
  <c r="AA2463" i="1" a="1"/>
  <c r="Y2463" i="1"/>
  <c r="Y2463" i="1" a="1"/>
  <c r="W2463" i="1"/>
  <c r="W2463" i="1" a="1"/>
  <c r="T2463" i="1"/>
  <c r="T2463" i="1" a="1"/>
  <c r="R2463" i="1"/>
  <c r="R2463" i="1" a="1"/>
  <c r="C2463" i="1"/>
  <c r="AI2462" i="1"/>
  <c r="AI2462" i="1" a="1"/>
  <c r="AA2462" i="1"/>
  <c r="AA2462" i="1" a="1"/>
  <c r="Y2462" i="1"/>
  <c r="Y2462" i="1" a="1"/>
  <c r="W2462" i="1"/>
  <c r="W2462" i="1" a="1"/>
  <c r="T2462" i="1"/>
  <c r="T2462" i="1" a="1"/>
  <c r="R2462" i="1"/>
  <c r="R2462" i="1" a="1"/>
  <c r="C2462" i="1"/>
  <c r="AI2461" i="1"/>
  <c r="AI2461" i="1" a="1"/>
  <c r="AA2461" i="1"/>
  <c r="AA2461" i="1" a="1"/>
  <c r="Y2461" i="1"/>
  <c r="Y2461" i="1" a="1"/>
  <c r="W2461" i="1"/>
  <c r="W2461" i="1" a="1"/>
  <c r="T2461" i="1"/>
  <c r="T2461" i="1" a="1"/>
  <c r="R2461" i="1"/>
  <c r="R2461" i="1" a="1"/>
  <c r="C2461" i="1"/>
  <c r="AI2460" i="1"/>
  <c r="AI2460" i="1" a="1"/>
  <c r="AA2460" i="1"/>
  <c r="AA2460" i="1" a="1"/>
  <c r="Y2460" i="1"/>
  <c r="Y2460" i="1" a="1"/>
  <c r="W2460" i="1"/>
  <c r="W2460" i="1" a="1"/>
  <c r="T2460" i="1"/>
  <c r="T2460" i="1" a="1"/>
  <c r="R2460" i="1"/>
  <c r="R2460" i="1" a="1"/>
  <c r="C2460" i="1"/>
  <c r="AI2459" i="1"/>
  <c r="AI2459" i="1" a="1"/>
  <c r="AA2459" i="1"/>
  <c r="AA2459" i="1" a="1"/>
  <c r="Y2459" i="1"/>
  <c r="Y2459" i="1" a="1"/>
  <c r="W2459" i="1"/>
  <c r="W2459" i="1" a="1"/>
  <c r="T2459" i="1"/>
  <c r="T2459" i="1" a="1"/>
  <c r="R2459" i="1"/>
  <c r="R2459" i="1" a="1"/>
  <c r="C2459" i="1"/>
  <c r="AI2458" i="1"/>
  <c r="AI2458" i="1" a="1"/>
  <c r="AA2458" i="1"/>
  <c r="AA2458" i="1" a="1"/>
  <c r="Y2458" i="1"/>
  <c r="Y2458" i="1" a="1"/>
  <c r="W2458" i="1"/>
  <c r="W2458" i="1" a="1"/>
  <c r="T2458" i="1"/>
  <c r="T2458" i="1" a="1"/>
  <c r="R2458" i="1"/>
  <c r="R2458" i="1" a="1"/>
  <c r="C2458" i="1"/>
  <c r="AI2457" i="1"/>
  <c r="AI2457" i="1" a="1"/>
  <c r="AA2457" i="1"/>
  <c r="AA2457" i="1" a="1"/>
  <c r="Y2457" i="1"/>
  <c r="Y2457" i="1" a="1"/>
  <c r="W2457" i="1"/>
  <c r="W2457" i="1" a="1"/>
  <c r="T2457" i="1"/>
  <c r="T2457" i="1" a="1"/>
  <c r="R2457" i="1"/>
  <c r="R2457" i="1" a="1"/>
  <c r="C2457" i="1"/>
  <c r="AI2456" i="1"/>
  <c r="AI2456" i="1" a="1"/>
  <c r="AA2456" i="1"/>
  <c r="AA2456" i="1" a="1"/>
  <c r="Y2456" i="1"/>
  <c r="Y2456" i="1" a="1"/>
  <c r="W2456" i="1"/>
  <c r="W2456" i="1" a="1"/>
  <c r="T2456" i="1"/>
  <c r="T2456" i="1" a="1"/>
  <c r="R2456" i="1"/>
  <c r="R2456" i="1" a="1"/>
  <c r="C2456" i="1"/>
  <c r="AI2455" i="1"/>
  <c r="AI2455" i="1" a="1"/>
  <c r="AA2455" i="1"/>
  <c r="AA2455" i="1" a="1"/>
  <c r="Y2455" i="1"/>
  <c r="Y2455" i="1" a="1"/>
  <c r="W2455" i="1"/>
  <c r="W2455" i="1" a="1"/>
  <c r="T2455" i="1"/>
  <c r="T2455" i="1" a="1"/>
  <c r="R2455" i="1"/>
  <c r="R2455" i="1" a="1"/>
  <c r="C2455" i="1"/>
  <c r="AI2454" i="1"/>
  <c r="AI2454" i="1" a="1"/>
  <c r="AA2454" i="1"/>
  <c r="AA2454" i="1" a="1"/>
  <c r="Y2454" i="1"/>
  <c r="Y2454" i="1" a="1"/>
  <c r="W2454" i="1"/>
  <c r="W2454" i="1" a="1"/>
  <c r="T2454" i="1"/>
  <c r="T2454" i="1" a="1"/>
  <c r="R2454" i="1"/>
  <c r="R2454" i="1" a="1"/>
  <c r="C2454" i="1"/>
  <c r="AI2453" i="1"/>
  <c r="AI2453" i="1" a="1"/>
  <c r="AA2453" i="1"/>
  <c r="AA2453" i="1" a="1"/>
  <c r="Y2453" i="1"/>
  <c r="Y2453" i="1" a="1"/>
  <c r="W2453" i="1"/>
  <c r="W2453" i="1" a="1"/>
  <c r="T2453" i="1"/>
  <c r="T2453" i="1" a="1"/>
  <c r="R2453" i="1"/>
  <c r="R2453" i="1" a="1"/>
  <c r="C2453" i="1"/>
  <c r="AI2452" i="1"/>
  <c r="AI2452" i="1" a="1"/>
  <c r="AA2452" i="1"/>
  <c r="AA2452" i="1" a="1"/>
  <c r="Y2452" i="1"/>
  <c r="Y2452" i="1" a="1"/>
  <c r="W2452" i="1"/>
  <c r="W2452" i="1" a="1"/>
  <c r="T2452" i="1"/>
  <c r="T2452" i="1" a="1"/>
  <c r="R2452" i="1"/>
  <c r="R2452" i="1" a="1"/>
  <c r="C2452" i="1"/>
  <c r="AI2451" i="1"/>
  <c r="AI2451" i="1" a="1"/>
  <c r="AA2451" i="1"/>
  <c r="AA2451" i="1" a="1"/>
  <c r="Y2451" i="1"/>
  <c r="Y2451" i="1" a="1"/>
  <c r="W2451" i="1"/>
  <c r="W2451" i="1" a="1"/>
  <c r="T2451" i="1"/>
  <c r="T2451" i="1" a="1"/>
  <c r="R2451" i="1"/>
  <c r="R2451" i="1" a="1"/>
  <c r="C2451" i="1"/>
  <c r="AI2450" i="1"/>
  <c r="AI2450" i="1" a="1"/>
  <c r="AA2450" i="1"/>
  <c r="AA2450" i="1" a="1"/>
  <c r="Y2450" i="1"/>
  <c r="Y2450" i="1" a="1"/>
  <c r="W2450" i="1"/>
  <c r="W2450" i="1" a="1"/>
  <c r="T2450" i="1"/>
  <c r="T2450" i="1" a="1"/>
  <c r="R2450" i="1"/>
  <c r="R2450" i="1" a="1"/>
  <c r="C2450" i="1"/>
  <c r="AI2449" i="1"/>
  <c r="AI2449" i="1" a="1"/>
  <c r="AA2449" i="1"/>
  <c r="AA2449" i="1" a="1"/>
  <c r="Y2449" i="1"/>
  <c r="Y2449" i="1" a="1"/>
  <c r="W2449" i="1"/>
  <c r="W2449" i="1" a="1"/>
  <c r="T2449" i="1"/>
  <c r="T2449" i="1" a="1"/>
  <c r="R2449" i="1"/>
  <c r="R2449" i="1" a="1"/>
  <c r="C2449" i="1"/>
  <c r="AI2448" i="1"/>
  <c r="AI2448" i="1" a="1"/>
  <c r="AA2448" i="1"/>
  <c r="AA2448" i="1" a="1"/>
  <c r="Y2448" i="1"/>
  <c r="Y2448" i="1" a="1"/>
  <c r="W2448" i="1"/>
  <c r="W2448" i="1" a="1"/>
  <c r="T2448" i="1"/>
  <c r="T2448" i="1" a="1"/>
  <c r="R2448" i="1"/>
  <c r="R2448" i="1" a="1"/>
  <c r="C2448" i="1"/>
  <c r="AI2447" i="1"/>
  <c r="AI2447" i="1" a="1"/>
  <c r="AA2447" i="1"/>
  <c r="AA2447" i="1" a="1"/>
  <c r="Y2447" i="1"/>
  <c r="Y2447" i="1" a="1"/>
  <c r="W2447" i="1"/>
  <c r="W2447" i="1" a="1"/>
  <c r="T2447" i="1"/>
  <c r="T2447" i="1" a="1"/>
  <c r="R2447" i="1"/>
  <c r="R2447" i="1" a="1"/>
  <c r="C2447" i="1"/>
  <c r="AI2446" i="1"/>
  <c r="AI2446" i="1" a="1"/>
  <c r="AA2446" i="1"/>
  <c r="AA2446" i="1" a="1"/>
  <c r="Y2446" i="1"/>
  <c r="Y2446" i="1" a="1"/>
  <c r="W2446" i="1"/>
  <c r="W2446" i="1" a="1"/>
  <c r="T2446" i="1"/>
  <c r="T2446" i="1" a="1"/>
  <c r="R2446" i="1"/>
  <c r="R2446" i="1" a="1"/>
  <c r="C2446" i="1"/>
  <c r="AI2445" i="1"/>
  <c r="AI2445" i="1" a="1"/>
  <c r="AA2445" i="1"/>
  <c r="AA2445" i="1" a="1"/>
  <c r="Y2445" i="1"/>
  <c r="Y2445" i="1" a="1"/>
  <c r="W2445" i="1"/>
  <c r="W2445" i="1" a="1"/>
  <c r="T2445" i="1"/>
  <c r="T2445" i="1" a="1"/>
  <c r="R2445" i="1"/>
  <c r="R2445" i="1" a="1"/>
  <c r="C2445" i="1"/>
  <c r="AI2444" i="1"/>
  <c r="AI2444" i="1" a="1"/>
  <c r="AA2444" i="1"/>
  <c r="AA2444" i="1" a="1"/>
  <c r="Y2444" i="1"/>
  <c r="Y2444" i="1" a="1"/>
  <c r="W2444" i="1"/>
  <c r="W2444" i="1" a="1"/>
  <c r="T2444" i="1"/>
  <c r="T2444" i="1" a="1"/>
  <c r="R2444" i="1"/>
  <c r="R2444" i="1" a="1"/>
  <c r="C2444" i="1"/>
  <c r="AI2443" i="1"/>
  <c r="AI2443" i="1" a="1"/>
  <c r="AA2443" i="1"/>
  <c r="AA2443" i="1" a="1"/>
  <c r="Y2443" i="1"/>
  <c r="Y2443" i="1" a="1"/>
  <c r="W2443" i="1"/>
  <c r="W2443" i="1" a="1"/>
  <c r="T2443" i="1"/>
  <c r="T2443" i="1" a="1"/>
  <c r="R2443" i="1"/>
  <c r="R2443" i="1" a="1"/>
  <c r="C2443" i="1"/>
  <c r="AI2442" i="1"/>
  <c r="AI2442" i="1" a="1"/>
  <c r="AA2442" i="1"/>
  <c r="AA2442" i="1" a="1"/>
  <c r="Y2442" i="1"/>
  <c r="Y2442" i="1" a="1"/>
  <c r="W2442" i="1"/>
  <c r="W2442" i="1" a="1"/>
  <c r="T2442" i="1"/>
  <c r="T2442" i="1" a="1"/>
  <c r="R2442" i="1"/>
  <c r="R2442" i="1" a="1"/>
  <c r="C2442" i="1"/>
  <c r="AI2441" i="1"/>
  <c r="AI2441" i="1" a="1"/>
  <c r="AA2441" i="1"/>
  <c r="AA2441" i="1" a="1"/>
  <c r="Y2441" i="1"/>
  <c r="Y2441" i="1" a="1"/>
  <c r="W2441" i="1"/>
  <c r="W2441" i="1" a="1"/>
  <c r="T2441" i="1"/>
  <c r="T2441" i="1" a="1"/>
  <c r="R2441" i="1"/>
  <c r="R2441" i="1" a="1"/>
  <c r="C2441" i="1"/>
  <c r="AI2440" i="1"/>
  <c r="AI2440" i="1" a="1"/>
  <c r="AA2440" i="1"/>
  <c r="AA2440" i="1" a="1"/>
  <c r="Y2440" i="1"/>
  <c r="Y2440" i="1" a="1"/>
  <c r="W2440" i="1"/>
  <c r="W2440" i="1" a="1"/>
  <c r="T2440" i="1"/>
  <c r="T2440" i="1" a="1"/>
  <c r="R2440" i="1"/>
  <c r="R2440" i="1" a="1"/>
  <c r="C2440" i="1"/>
  <c r="AI2439" i="1"/>
  <c r="AI2439" i="1" a="1"/>
  <c r="AA2439" i="1"/>
  <c r="AA2439" i="1" a="1"/>
  <c r="Y2439" i="1"/>
  <c r="Y2439" i="1" a="1"/>
  <c r="W2439" i="1"/>
  <c r="W2439" i="1" a="1"/>
  <c r="T2439" i="1"/>
  <c r="T2439" i="1" a="1"/>
  <c r="R2439" i="1"/>
  <c r="R2439" i="1" a="1"/>
  <c r="C2439" i="1"/>
  <c r="AI2438" i="1"/>
  <c r="AI2438" i="1" a="1"/>
  <c r="AA2438" i="1"/>
  <c r="AA2438" i="1" a="1"/>
  <c r="Y2438" i="1"/>
  <c r="Y2438" i="1" a="1"/>
  <c r="W2438" i="1"/>
  <c r="W2438" i="1" a="1"/>
  <c r="T2438" i="1"/>
  <c r="T2438" i="1" a="1"/>
  <c r="R2438" i="1"/>
  <c r="R2438" i="1" a="1"/>
  <c r="C2438" i="1"/>
  <c r="AI2437" i="1"/>
  <c r="AI2437" i="1" a="1"/>
  <c r="AA2437" i="1"/>
  <c r="AA2437" i="1" a="1"/>
  <c r="Y2437" i="1"/>
  <c r="Y2437" i="1" a="1"/>
  <c r="W2437" i="1"/>
  <c r="W2437" i="1" a="1"/>
  <c r="T2437" i="1"/>
  <c r="T2437" i="1" a="1"/>
  <c r="R2437" i="1"/>
  <c r="R2437" i="1" a="1"/>
  <c r="C2437" i="1"/>
  <c r="AI2436" i="1"/>
  <c r="AI2436" i="1" a="1"/>
  <c r="AA2436" i="1"/>
  <c r="AA2436" i="1" a="1"/>
  <c r="Y2436" i="1"/>
  <c r="Y2436" i="1" a="1"/>
  <c r="W2436" i="1"/>
  <c r="W2436" i="1" a="1"/>
  <c r="T2436" i="1"/>
  <c r="T2436" i="1" a="1"/>
  <c r="R2436" i="1"/>
  <c r="R2436" i="1" a="1"/>
  <c r="C2436" i="1"/>
  <c r="AI2435" i="1"/>
  <c r="AI2435" i="1" a="1"/>
  <c r="AA2435" i="1"/>
  <c r="AA2435" i="1" a="1"/>
  <c r="Y2435" i="1"/>
  <c r="Y2435" i="1" a="1"/>
  <c r="W2435" i="1"/>
  <c r="W2435" i="1" a="1"/>
  <c r="T2435" i="1"/>
  <c r="T2435" i="1" a="1"/>
  <c r="R2435" i="1"/>
  <c r="R2435" i="1" a="1"/>
  <c r="C2435" i="1"/>
  <c r="AI2434" i="1"/>
  <c r="AI2434" i="1" a="1"/>
  <c r="AA2434" i="1"/>
  <c r="AA2434" i="1" a="1"/>
  <c r="Y2434" i="1"/>
  <c r="Y2434" i="1" a="1"/>
  <c r="W2434" i="1"/>
  <c r="W2434" i="1" a="1"/>
  <c r="T2434" i="1"/>
  <c r="T2434" i="1" a="1"/>
  <c r="R2434" i="1"/>
  <c r="R2434" i="1" a="1"/>
  <c r="C2434" i="1"/>
  <c r="AI2433" i="1"/>
  <c r="AI2433" i="1" a="1"/>
  <c r="AA2433" i="1"/>
  <c r="AA2433" i="1" a="1"/>
  <c r="Y2433" i="1"/>
  <c r="Y2433" i="1" a="1"/>
  <c r="W2433" i="1"/>
  <c r="W2433" i="1" a="1"/>
  <c r="T2433" i="1"/>
  <c r="T2433" i="1" a="1"/>
  <c r="R2433" i="1"/>
  <c r="R2433" i="1" a="1"/>
  <c r="C2433" i="1"/>
  <c r="AI2432" i="1"/>
  <c r="AI2432" i="1" a="1"/>
  <c r="AA2432" i="1"/>
  <c r="AA2432" i="1" a="1"/>
  <c r="Y2432" i="1"/>
  <c r="Y2432" i="1" a="1"/>
  <c r="W2432" i="1"/>
  <c r="W2432" i="1" a="1"/>
  <c r="T2432" i="1"/>
  <c r="T2432" i="1" a="1"/>
  <c r="R2432" i="1"/>
  <c r="R2432" i="1" a="1"/>
  <c r="C2432" i="1"/>
  <c r="AI2431" i="1"/>
  <c r="AI2431" i="1" a="1"/>
  <c r="AA2431" i="1"/>
  <c r="AA2431" i="1" a="1"/>
  <c r="Y2431" i="1"/>
  <c r="Y2431" i="1" a="1"/>
  <c r="W2431" i="1"/>
  <c r="W2431" i="1" a="1"/>
  <c r="T2431" i="1"/>
  <c r="T2431" i="1" a="1"/>
  <c r="R2431" i="1"/>
  <c r="R2431" i="1" a="1"/>
  <c r="C2431" i="1"/>
  <c r="AI2430" i="1"/>
  <c r="AI2430" i="1" a="1"/>
  <c r="AA2430" i="1"/>
  <c r="AA2430" i="1" a="1"/>
  <c r="Y2430" i="1"/>
  <c r="Y2430" i="1" a="1"/>
  <c r="W2430" i="1"/>
  <c r="W2430" i="1" a="1"/>
  <c r="T2430" i="1"/>
  <c r="T2430" i="1" a="1"/>
  <c r="R2430" i="1"/>
  <c r="R2430" i="1" a="1"/>
  <c r="C2430" i="1"/>
  <c r="AI2429" i="1"/>
  <c r="AI2429" i="1" a="1"/>
  <c r="AA2429" i="1"/>
  <c r="AA2429" i="1" a="1"/>
  <c r="Y2429" i="1"/>
  <c r="Y2429" i="1" a="1"/>
  <c r="W2429" i="1"/>
  <c r="W2429" i="1" a="1"/>
  <c r="T2429" i="1"/>
  <c r="T2429" i="1" a="1"/>
  <c r="R2429" i="1"/>
  <c r="R2429" i="1" a="1"/>
  <c r="C2429" i="1"/>
  <c r="AI2428" i="1"/>
  <c r="AI2428" i="1" a="1"/>
  <c r="AA2428" i="1"/>
  <c r="AA2428" i="1" a="1"/>
  <c r="Y2428" i="1"/>
  <c r="Y2428" i="1" a="1"/>
  <c r="W2428" i="1"/>
  <c r="W2428" i="1" a="1"/>
  <c r="T2428" i="1"/>
  <c r="T2428" i="1" a="1"/>
  <c r="R2428" i="1"/>
  <c r="R2428" i="1" a="1"/>
  <c r="C2428" i="1"/>
  <c r="AI2427" i="1"/>
  <c r="AI2427" i="1" a="1"/>
  <c r="AA2427" i="1"/>
  <c r="AA2427" i="1" a="1"/>
  <c r="Y2427" i="1"/>
  <c r="Y2427" i="1" a="1"/>
  <c r="W2427" i="1"/>
  <c r="W2427" i="1" a="1"/>
  <c r="T2427" i="1"/>
  <c r="T2427" i="1" a="1"/>
  <c r="R2427" i="1"/>
  <c r="R2427" i="1" a="1"/>
  <c r="C2427" i="1"/>
  <c r="AI2426" i="1"/>
  <c r="AI2426" i="1" a="1"/>
  <c r="AA2426" i="1"/>
  <c r="AA2426" i="1" a="1"/>
  <c r="Y2426" i="1"/>
  <c r="Y2426" i="1" a="1"/>
  <c r="W2426" i="1"/>
  <c r="W2426" i="1" a="1"/>
  <c r="T2426" i="1"/>
  <c r="T2426" i="1" a="1"/>
  <c r="R2426" i="1"/>
  <c r="R2426" i="1" a="1"/>
  <c r="C2426" i="1"/>
  <c r="AI2425" i="1"/>
  <c r="AI2425" i="1" a="1"/>
  <c r="AA2425" i="1"/>
  <c r="AA2425" i="1" a="1"/>
  <c r="Y2425" i="1"/>
  <c r="Y2425" i="1" a="1"/>
  <c r="W2425" i="1"/>
  <c r="W2425" i="1" a="1"/>
  <c r="T2425" i="1"/>
  <c r="T2425" i="1" a="1"/>
  <c r="R2425" i="1"/>
  <c r="R2425" i="1" a="1"/>
  <c r="C2425" i="1"/>
  <c r="AI2424" i="1"/>
  <c r="AI2424" i="1" a="1"/>
  <c r="AA2424" i="1"/>
  <c r="AA2424" i="1" a="1"/>
  <c r="Y2424" i="1"/>
  <c r="Y2424" i="1" a="1"/>
  <c r="W2424" i="1"/>
  <c r="W2424" i="1" a="1"/>
  <c r="T2424" i="1"/>
  <c r="T2424" i="1" a="1"/>
  <c r="R2424" i="1"/>
  <c r="R2424" i="1" a="1"/>
  <c r="C2424" i="1"/>
  <c r="AI2423" i="1"/>
  <c r="AI2423" i="1" a="1"/>
  <c r="AA2423" i="1"/>
  <c r="AA2423" i="1" a="1"/>
  <c r="Y2423" i="1"/>
  <c r="Y2423" i="1" a="1"/>
  <c r="W2423" i="1"/>
  <c r="W2423" i="1" a="1"/>
  <c r="T2423" i="1"/>
  <c r="T2423" i="1" a="1"/>
  <c r="R2423" i="1"/>
  <c r="R2423" i="1" a="1"/>
  <c r="C2423" i="1"/>
  <c r="AI2422" i="1"/>
  <c r="AI2422" i="1" a="1"/>
  <c r="AA2422" i="1"/>
  <c r="AA2422" i="1" a="1"/>
  <c r="Y2422" i="1"/>
  <c r="Y2422" i="1" a="1"/>
  <c r="W2422" i="1"/>
  <c r="W2422" i="1" a="1"/>
  <c r="T2422" i="1"/>
  <c r="T2422" i="1" a="1"/>
  <c r="R2422" i="1"/>
  <c r="R2422" i="1" a="1"/>
  <c r="C2422" i="1"/>
  <c r="AI2421" i="1"/>
  <c r="AI2421" i="1" a="1"/>
  <c r="AA2421" i="1"/>
  <c r="AA2421" i="1" a="1"/>
  <c r="Y2421" i="1"/>
  <c r="Y2421" i="1" a="1"/>
  <c r="W2421" i="1"/>
  <c r="W2421" i="1" a="1"/>
  <c r="T2421" i="1"/>
  <c r="T2421" i="1" a="1"/>
  <c r="R2421" i="1"/>
  <c r="R2421" i="1" a="1"/>
  <c r="C2421" i="1"/>
  <c r="AI2420" i="1"/>
  <c r="AI2420" i="1" a="1"/>
  <c r="AA2420" i="1"/>
  <c r="AA2420" i="1" a="1"/>
  <c r="Y2420" i="1"/>
  <c r="Y2420" i="1" a="1"/>
  <c r="W2420" i="1"/>
  <c r="W2420" i="1" a="1"/>
  <c r="T2420" i="1"/>
  <c r="T2420" i="1" a="1"/>
  <c r="R2420" i="1"/>
  <c r="R2420" i="1" a="1"/>
  <c r="C2420" i="1"/>
  <c r="AI2419" i="1"/>
  <c r="AI2419" i="1" a="1"/>
  <c r="AA2419" i="1"/>
  <c r="AA2419" i="1" a="1"/>
  <c r="Y2419" i="1"/>
  <c r="Y2419" i="1" a="1"/>
  <c r="W2419" i="1"/>
  <c r="W2419" i="1" a="1"/>
  <c r="T2419" i="1"/>
  <c r="T2419" i="1" a="1"/>
  <c r="R2419" i="1"/>
  <c r="R2419" i="1" a="1"/>
  <c r="C2419" i="1"/>
  <c r="AI2418" i="1"/>
  <c r="AI2418" i="1" a="1"/>
  <c r="AA2418" i="1"/>
  <c r="AA2418" i="1" a="1"/>
  <c r="Y2418" i="1"/>
  <c r="Y2418" i="1" a="1"/>
  <c r="W2418" i="1"/>
  <c r="W2418" i="1" a="1"/>
  <c r="T2418" i="1"/>
  <c r="T2418" i="1" a="1"/>
  <c r="R2418" i="1"/>
  <c r="R2418" i="1" a="1"/>
  <c r="C2418" i="1"/>
  <c r="AI2417" i="1"/>
  <c r="AI2417" i="1" a="1"/>
  <c r="AA2417" i="1"/>
  <c r="AA2417" i="1" a="1"/>
  <c r="Y2417" i="1"/>
  <c r="Y2417" i="1" a="1"/>
  <c r="W2417" i="1"/>
  <c r="W2417" i="1" a="1"/>
  <c r="T2417" i="1"/>
  <c r="T2417" i="1" a="1"/>
  <c r="R2417" i="1"/>
  <c r="R2417" i="1" a="1"/>
  <c r="C2417" i="1"/>
  <c r="AI2416" i="1"/>
  <c r="AI2416" i="1" a="1"/>
  <c r="AA2416" i="1"/>
  <c r="AA2416" i="1" a="1"/>
  <c r="Y2416" i="1"/>
  <c r="Y2416" i="1" a="1"/>
  <c r="W2416" i="1"/>
  <c r="W2416" i="1" a="1"/>
  <c r="T2416" i="1"/>
  <c r="T2416" i="1" a="1"/>
  <c r="R2416" i="1"/>
  <c r="R2416" i="1" a="1"/>
  <c r="C2416" i="1"/>
  <c r="AI2415" i="1"/>
  <c r="AI2415" i="1" a="1"/>
  <c r="AA2415" i="1"/>
  <c r="AA2415" i="1" a="1"/>
  <c r="Y2415" i="1"/>
  <c r="Y2415" i="1" a="1"/>
  <c r="W2415" i="1"/>
  <c r="W2415" i="1" a="1"/>
  <c r="T2415" i="1"/>
  <c r="T2415" i="1" a="1"/>
  <c r="R2415" i="1"/>
  <c r="R2415" i="1" a="1"/>
  <c r="C2415" i="1"/>
  <c r="AI2414" i="1"/>
  <c r="AI2414" i="1" a="1"/>
  <c r="AA2414" i="1"/>
  <c r="AA2414" i="1" a="1"/>
  <c r="Y2414" i="1"/>
  <c r="Y2414" i="1" a="1"/>
  <c r="W2414" i="1"/>
  <c r="W2414" i="1" a="1"/>
  <c r="T2414" i="1"/>
  <c r="T2414" i="1" a="1"/>
  <c r="R2414" i="1"/>
  <c r="R2414" i="1" a="1"/>
  <c r="C2414" i="1"/>
  <c r="AI2413" i="1"/>
  <c r="AI2413" i="1" a="1"/>
  <c r="AA2413" i="1"/>
  <c r="AA2413" i="1" a="1"/>
  <c r="Y2413" i="1"/>
  <c r="Y2413" i="1" a="1"/>
  <c r="W2413" i="1"/>
  <c r="W2413" i="1" a="1"/>
  <c r="T2413" i="1"/>
  <c r="T2413" i="1" a="1"/>
  <c r="R2413" i="1"/>
  <c r="R2413" i="1" a="1"/>
  <c r="C2413" i="1"/>
  <c r="AI2412" i="1"/>
  <c r="AI2412" i="1" a="1"/>
  <c r="AA2412" i="1"/>
  <c r="AA2412" i="1" a="1"/>
  <c r="Y2412" i="1"/>
  <c r="Y2412" i="1" a="1"/>
  <c r="W2412" i="1"/>
  <c r="W2412" i="1" a="1"/>
  <c r="T2412" i="1"/>
  <c r="T2412" i="1" a="1"/>
  <c r="R2412" i="1"/>
  <c r="R2412" i="1" a="1"/>
  <c r="C2412" i="1"/>
  <c r="AI2411" i="1"/>
  <c r="AI2411" i="1" a="1"/>
  <c r="AA2411" i="1"/>
  <c r="AA2411" i="1" a="1"/>
  <c r="Y2411" i="1"/>
  <c r="Y2411" i="1" a="1"/>
  <c r="W2411" i="1"/>
  <c r="W2411" i="1" a="1"/>
  <c r="T2411" i="1"/>
  <c r="T2411" i="1" a="1"/>
  <c r="R2411" i="1"/>
  <c r="R2411" i="1" a="1"/>
  <c r="C2411" i="1"/>
  <c r="AI2410" i="1"/>
  <c r="AI2410" i="1" a="1"/>
  <c r="AA2410" i="1"/>
  <c r="AA2410" i="1" a="1"/>
  <c r="Y2410" i="1"/>
  <c r="Y2410" i="1" a="1"/>
  <c r="W2410" i="1"/>
  <c r="W2410" i="1" a="1"/>
  <c r="T2410" i="1"/>
  <c r="T2410" i="1" a="1"/>
  <c r="R2410" i="1"/>
  <c r="R2410" i="1" a="1"/>
  <c r="C2410" i="1"/>
  <c r="AI2409" i="1"/>
  <c r="AI2409" i="1" a="1"/>
  <c r="AA2409" i="1"/>
  <c r="AA2409" i="1" a="1"/>
  <c r="Y2409" i="1"/>
  <c r="Y2409" i="1" a="1"/>
  <c r="W2409" i="1"/>
  <c r="W2409" i="1" a="1"/>
  <c r="T2409" i="1"/>
  <c r="T2409" i="1" a="1"/>
  <c r="R2409" i="1"/>
  <c r="R2409" i="1" a="1"/>
  <c r="C2409" i="1"/>
  <c r="AI2408" i="1"/>
  <c r="AI2408" i="1" a="1"/>
  <c r="AA2408" i="1"/>
  <c r="AA2408" i="1" a="1"/>
  <c r="Y2408" i="1"/>
  <c r="Y2408" i="1" a="1"/>
  <c r="W2408" i="1"/>
  <c r="W2408" i="1" a="1"/>
  <c r="T2408" i="1"/>
  <c r="T2408" i="1" a="1"/>
  <c r="R2408" i="1"/>
  <c r="R2408" i="1" a="1"/>
  <c r="C2408" i="1"/>
  <c r="AI2407" i="1"/>
  <c r="AI2407" i="1" a="1"/>
  <c r="AA2407" i="1"/>
  <c r="AA2407" i="1" a="1"/>
  <c r="Y2407" i="1"/>
  <c r="Y2407" i="1" a="1"/>
  <c r="W2407" i="1"/>
  <c r="W2407" i="1" a="1"/>
  <c r="T2407" i="1"/>
  <c r="T2407" i="1" a="1"/>
  <c r="R2407" i="1"/>
  <c r="R2407" i="1" a="1"/>
  <c r="C2407" i="1"/>
  <c r="AI2406" i="1"/>
  <c r="AI2406" i="1" a="1"/>
  <c r="AA2406" i="1"/>
  <c r="AA2406" i="1" a="1"/>
  <c r="Y2406" i="1"/>
  <c r="Y2406" i="1" a="1"/>
  <c r="W2406" i="1"/>
  <c r="W2406" i="1" a="1"/>
  <c r="T2406" i="1"/>
  <c r="T2406" i="1" a="1"/>
  <c r="R2406" i="1"/>
  <c r="R2406" i="1" a="1"/>
  <c r="C2406" i="1"/>
  <c r="AI2405" i="1"/>
  <c r="AI2405" i="1" a="1"/>
  <c r="AA2405" i="1"/>
  <c r="AA2405" i="1" a="1"/>
  <c r="Y2405" i="1"/>
  <c r="Y2405" i="1" a="1"/>
  <c r="W2405" i="1"/>
  <c r="W2405" i="1" a="1"/>
  <c r="T2405" i="1"/>
  <c r="T2405" i="1" a="1"/>
  <c r="R2405" i="1"/>
  <c r="R2405" i="1" a="1"/>
  <c r="C2405" i="1"/>
  <c r="AI2404" i="1"/>
  <c r="AI2404" i="1" a="1"/>
  <c r="AA2404" i="1"/>
  <c r="AA2404" i="1" a="1"/>
  <c r="Y2404" i="1"/>
  <c r="Y2404" i="1" a="1"/>
  <c r="W2404" i="1"/>
  <c r="W2404" i="1" a="1"/>
  <c r="T2404" i="1"/>
  <c r="T2404" i="1" a="1"/>
  <c r="R2404" i="1"/>
  <c r="R2404" i="1" a="1"/>
  <c r="C2404" i="1"/>
  <c r="AI2403" i="1"/>
  <c r="AI2403" i="1" a="1"/>
  <c r="AA2403" i="1"/>
  <c r="AA2403" i="1" a="1"/>
  <c r="Y2403" i="1"/>
  <c r="Y2403" i="1" a="1"/>
  <c r="W2403" i="1"/>
  <c r="W2403" i="1" a="1"/>
  <c r="T2403" i="1"/>
  <c r="T2403" i="1" a="1"/>
  <c r="R2403" i="1"/>
  <c r="R2403" i="1" a="1"/>
  <c r="C2403" i="1"/>
  <c r="AI2402" i="1"/>
  <c r="AI2402" i="1" a="1"/>
  <c r="AA2402" i="1"/>
  <c r="AA2402" i="1" a="1"/>
  <c r="Y2402" i="1"/>
  <c r="Y2402" i="1" a="1"/>
  <c r="W2402" i="1"/>
  <c r="W2402" i="1" a="1"/>
  <c r="T2402" i="1"/>
  <c r="T2402" i="1" a="1"/>
  <c r="R2402" i="1"/>
  <c r="R2402" i="1" a="1"/>
  <c r="C2402" i="1"/>
  <c r="AI2401" i="1"/>
  <c r="AI2401" i="1" a="1"/>
  <c r="AA2401" i="1"/>
  <c r="AA2401" i="1" a="1"/>
  <c r="Y2401" i="1"/>
  <c r="Y2401" i="1" a="1"/>
  <c r="W2401" i="1"/>
  <c r="W2401" i="1" a="1"/>
  <c r="T2401" i="1"/>
  <c r="T2401" i="1" a="1"/>
  <c r="R2401" i="1"/>
  <c r="R2401" i="1" a="1"/>
  <c r="C2401" i="1"/>
  <c r="AI2400" i="1"/>
  <c r="AI2400" i="1" a="1"/>
  <c r="AA2400" i="1"/>
  <c r="AA2400" i="1" a="1"/>
  <c r="Y2400" i="1"/>
  <c r="Y2400" i="1" a="1"/>
  <c r="W2400" i="1"/>
  <c r="W2400" i="1" a="1"/>
  <c r="T2400" i="1"/>
  <c r="T2400" i="1" a="1"/>
  <c r="R2400" i="1"/>
  <c r="R2400" i="1" a="1"/>
  <c r="C2400" i="1"/>
  <c r="AI2399" i="1"/>
  <c r="AI2399" i="1" a="1"/>
  <c r="AA2399" i="1"/>
  <c r="AA2399" i="1" a="1"/>
  <c r="Y2399" i="1"/>
  <c r="Y2399" i="1" a="1"/>
  <c r="W2399" i="1"/>
  <c r="W2399" i="1" a="1"/>
  <c r="T2399" i="1"/>
  <c r="T2399" i="1" a="1"/>
  <c r="R2399" i="1"/>
  <c r="R2399" i="1" a="1"/>
  <c r="C2399" i="1"/>
  <c r="AI2398" i="1"/>
  <c r="AI2398" i="1" a="1"/>
  <c r="AA2398" i="1"/>
  <c r="AA2398" i="1" a="1"/>
  <c r="Y2398" i="1"/>
  <c r="Y2398" i="1" a="1"/>
  <c r="W2398" i="1"/>
  <c r="W2398" i="1" a="1"/>
  <c r="T2398" i="1"/>
  <c r="T2398" i="1" a="1"/>
  <c r="R2398" i="1"/>
  <c r="R2398" i="1" a="1"/>
  <c r="C2398" i="1"/>
  <c r="AI2397" i="1"/>
  <c r="AI2397" i="1" a="1"/>
  <c r="AA2397" i="1"/>
  <c r="AA2397" i="1" a="1"/>
  <c r="Y2397" i="1"/>
  <c r="Y2397" i="1" a="1"/>
  <c r="W2397" i="1"/>
  <c r="W2397" i="1" a="1"/>
  <c r="T2397" i="1"/>
  <c r="T2397" i="1" a="1"/>
  <c r="R2397" i="1"/>
  <c r="R2397" i="1" a="1"/>
  <c r="C2397" i="1"/>
  <c r="AI2396" i="1"/>
  <c r="AI2396" i="1" a="1"/>
  <c r="AA2396" i="1"/>
  <c r="AA2396" i="1" a="1"/>
  <c r="Y2396" i="1"/>
  <c r="Y2396" i="1" a="1"/>
  <c r="W2396" i="1"/>
  <c r="W2396" i="1" a="1"/>
  <c r="T2396" i="1"/>
  <c r="T2396" i="1" a="1"/>
  <c r="R2396" i="1"/>
  <c r="R2396" i="1" a="1"/>
  <c r="C2396" i="1"/>
  <c r="AI2395" i="1"/>
  <c r="AI2395" i="1" a="1"/>
  <c r="AA2395" i="1"/>
  <c r="AA2395" i="1" a="1"/>
  <c r="Y2395" i="1"/>
  <c r="Y2395" i="1" a="1"/>
  <c r="W2395" i="1"/>
  <c r="W2395" i="1" a="1"/>
  <c r="T2395" i="1"/>
  <c r="T2395" i="1" a="1"/>
  <c r="R2395" i="1"/>
  <c r="R2395" i="1" a="1"/>
  <c r="C2395" i="1"/>
  <c r="AI2394" i="1"/>
  <c r="AI2394" i="1" a="1"/>
  <c r="AA2394" i="1"/>
  <c r="AA2394" i="1" a="1"/>
  <c r="Y2394" i="1"/>
  <c r="Y2394" i="1" a="1"/>
  <c r="W2394" i="1"/>
  <c r="W2394" i="1" a="1"/>
  <c r="T2394" i="1"/>
  <c r="T2394" i="1" a="1"/>
  <c r="R2394" i="1"/>
  <c r="R2394" i="1" a="1"/>
  <c r="C2394" i="1"/>
  <c r="AI2393" i="1"/>
  <c r="AI2393" i="1" a="1"/>
  <c r="AA2393" i="1"/>
  <c r="AA2393" i="1" a="1"/>
  <c r="Y2393" i="1"/>
  <c r="Y2393" i="1" a="1"/>
  <c r="W2393" i="1"/>
  <c r="W2393" i="1" a="1"/>
  <c r="T2393" i="1"/>
  <c r="T2393" i="1" a="1"/>
  <c r="R2393" i="1"/>
  <c r="R2393" i="1" a="1"/>
  <c r="C2393" i="1"/>
  <c r="AI2392" i="1"/>
  <c r="AI2392" i="1" a="1"/>
  <c r="AA2392" i="1"/>
  <c r="AA2392" i="1" a="1"/>
  <c r="Y2392" i="1"/>
  <c r="Y2392" i="1" a="1"/>
  <c r="W2392" i="1"/>
  <c r="W2392" i="1" a="1"/>
  <c r="T2392" i="1"/>
  <c r="T2392" i="1" a="1"/>
  <c r="R2392" i="1"/>
  <c r="R2392" i="1" a="1"/>
  <c r="C2392" i="1"/>
  <c r="AI2391" i="1"/>
  <c r="AI2391" i="1" a="1"/>
  <c r="AA2391" i="1"/>
  <c r="AA2391" i="1" a="1"/>
  <c r="Y2391" i="1"/>
  <c r="Y2391" i="1" a="1"/>
  <c r="W2391" i="1"/>
  <c r="W2391" i="1" a="1"/>
  <c r="T2391" i="1"/>
  <c r="T2391" i="1" a="1"/>
  <c r="R2391" i="1"/>
  <c r="R2391" i="1" a="1"/>
  <c r="C2391" i="1"/>
  <c r="AI2390" i="1"/>
  <c r="AI2390" i="1" a="1"/>
  <c r="AA2390" i="1"/>
  <c r="AA2390" i="1" a="1"/>
  <c r="Y2390" i="1"/>
  <c r="Y2390" i="1" a="1"/>
  <c r="W2390" i="1"/>
  <c r="W2390" i="1" a="1"/>
  <c r="T2390" i="1"/>
  <c r="T2390" i="1" a="1"/>
  <c r="R2390" i="1"/>
  <c r="R2390" i="1" a="1"/>
  <c r="C2390" i="1"/>
  <c r="AI2389" i="1"/>
  <c r="AI2389" i="1" a="1"/>
  <c r="AA2389" i="1"/>
  <c r="AA2389" i="1" a="1"/>
  <c r="Y2389" i="1"/>
  <c r="Y2389" i="1" a="1"/>
  <c r="W2389" i="1"/>
  <c r="W2389" i="1" a="1"/>
  <c r="T2389" i="1"/>
  <c r="T2389" i="1" a="1"/>
  <c r="R2389" i="1"/>
  <c r="R2389" i="1" a="1"/>
  <c r="C2389" i="1"/>
  <c r="AI2388" i="1"/>
  <c r="AI2388" i="1" a="1"/>
  <c r="AA2388" i="1"/>
  <c r="AA2388" i="1" a="1"/>
  <c r="Y2388" i="1"/>
  <c r="Y2388" i="1" a="1"/>
  <c r="W2388" i="1"/>
  <c r="W2388" i="1" a="1"/>
  <c r="T2388" i="1"/>
  <c r="T2388" i="1" a="1"/>
  <c r="R2388" i="1"/>
  <c r="R2388" i="1" a="1"/>
  <c r="C2388" i="1"/>
  <c r="AI2387" i="1"/>
  <c r="AI2387" i="1" a="1"/>
  <c r="AA2387" i="1"/>
  <c r="AA2387" i="1" a="1"/>
  <c r="Y2387" i="1"/>
  <c r="Y2387" i="1" a="1"/>
  <c r="W2387" i="1"/>
  <c r="W2387" i="1" a="1"/>
  <c r="T2387" i="1"/>
  <c r="T2387" i="1" a="1"/>
  <c r="R2387" i="1"/>
  <c r="R2387" i="1" a="1"/>
  <c r="C2387" i="1"/>
  <c r="AI2386" i="1"/>
  <c r="AI2386" i="1" a="1"/>
  <c r="AA2386" i="1"/>
  <c r="AA2386" i="1" a="1"/>
  <c r="Y2386" i="1"/>
  <c r="Y2386" i="1" a="1"/>
  <c r="W2386" i="1"/>
  <c r="W2386" i="1" a="1"/>
  <c r="T2386" i="1"/>
  <c r="T2386" i="1" a="1"/>
  <c r="R2386" i="1"/>
  <c r="R2386" i="1" a="1"/>
  <c r="C2386" i="1"/>
  <c r="AI2385" i="1"/>
  <c r="AI2385" i="1" a="1"/>
  <c r="AA2385" i="1"/>
  <c r="AA2385" i="1" a="1"/>
  <c r="Y2385" i="1"/>
  <c r="Y2385" i="1" a="1"/>
  <c r="W2385" i="1"/>
  <c r="W2385" i="1" a="1"/>
  <c r="T2385" i="1"/>
  <c r="T2385" i="1" a="1"/>
  <c r="R2385" i="1"/>
  <c r="R2385" i="1" a="1"/>
  <c r="C2385" i="1"/>
  <c r="AI2384" i="1"/>
  <c r="AI2384" i="1" a="1"/>
  <c r="AA2384" i="1"/>
  <c r="AA2384" i="1" a="1"/>
  <c r="Y2384" i="1"/>
  <c r="Y2384" i="1" a="1"/>
  <c r="W2384" i="1"/>
  <c r="W2384" i="1" a="1"/>
  <c r="T2384" i="1"/>
  <c r="T2384" i="1" a="1"/>
  <c r="R2384" i="1"/>
  <c r="R2384" i="1" a="1"/>
  <c r="C2384" i="1"/>
  <c r="AI2383" i="1"/>
  <c r="AI2383" i="1" a="1"/>
  <c r="AA2383" i="1"/>
  <c r="AA2383" i="1" a="1"/>
  <c r="Y2383" i="1"/>
  <c r="Y2383" i="1" a="1"/>
  <c r="W2383" i="1"/>
  <c r="W2383" i="1" a="1"/>
  <c r="T2383" i="1"/>
  <c r="T2383" i="1" a="1"/>
  <c r="R2383" i="1"/>
  <c r="R2383" i="1" a="1"/>
  <c r="C2383" i="1"/>
  <c r="AI2382" i="1"/>
  <c r="AI2382" i="1" a="1"/>
  <c r="AA2382" i="1"/>
  <c r="AA2382" i="1" a="1"/>
  <c r="Y2382" i="1"/>
  <c r="Y2382" i="1" a="1"/>
  <c r="W2382" i="1"/>
  <c r="W2382" i="1" a="1"/>
  <c r="T2382" i="1"/>
  <c r="T2382" i="1" a="1"/>
  <c r="R2382" i="1"/>
  <c r="R2382" i="1" a="1"/>
  <c r="C2382" i="1"/>
  <c r="AI2381" i="1"/>
  <c r="AI2381" i="1" a="1"/>
  <c r="AA2381" i="1"/>
  <c r="AA2381" i="1" a="1"/>
  <c r="Y2381" i="1"/>
  <c r="Y2381" i="1" a="1"/>
  <c r="W2381" i="1"/>
  <c r="W2381" i="1" a="1"/>
  <c r="T2381" i="1"/>
  <c r="T2381" i="1" a="1"/>
  <c r="R2381" i="1"/>
  <c r="R2381" i="1" a="1"/>
  <c r="C2381" i="1"/>
  <c r="AI2380" i="1"/>
  <c r="AI2380" i="1" a="1"/>
  <c r="AA2380" i="1"/>
  <c r="AA2380" i="1" a="1"/>
  <c r="Y2380" i="1"/>
  <c r="Y2380" i="1" a="1"/>
  <c r="W2380" i="1"/>
  <c r="W2380" i="1" a="1"/>
  <c r="T2380" i="1"/>
  <c r="T2380" i="1" a="1"/>
  <c r="R2380" i="1"/>
  <c r="R2380" i="1" a="1"/>
  <c r="C2380" i="1"/>
  <c r="AI2379" i="1"/>
  <c r="AI2379" i="1" a="1"/>
  <c r="AA2379" i="1"/>
  <c r="AA2379" i="1" a="1"/>
  <c r="Y2379" i="1"/>
  <c r="Y2379" i="1" a="1"/>
  <c r="W2379" i="1"/>
  <c r="W2379" i="1" a="1"/>
  <c r="T2379" i="1"/>
  <c r="T2379" i="1" a="1"/>
  <c r="R2379" i="1"/>
  <c r="R2379" i="1" a="1"/>
  <c r="C2379" i="1"/>
  <c r="AI2378" i="1"/>
  <c r="AI2378" i="1" a="1"/>
  <c r="AA2378" i="1"/>
  <c r="AA2378" i="1" a="1"/>
  <c r="Y2378" i="1"/>
  <c r="Y2378" i="1" a="1"/>
  <c r="W2378" i="1"/>
  <c r="W2378" i="1" a="1"/>
  <c r="T2378" i="1"/>
  <c r="T2378" i="1" a="1"/>
  <c r="R2378" i="1"/>
  <c r="R2378" i="1" a="1"/>
  <c r="C2378" i="1"/>
  <c r="AI2377" i="1"/>
  <c r="AI2377" i="1" a="1"/>
  <c r="AA2377" i="1"/>
  <c r="AA2377" i="1" a="1"/>
  <c r="Y2377" i="1"/>
  <c r="Y2377" i="1" a="1"/>
  <c r="W2377" i="1"/>
  <c r="W2377" i="1" a="1"/>
  <c r="T2377" i="1"/>
  <c r="T2377" i="1" a="1"/>
  <c r="R2377" i="1"/>
  <c r="R2377" i="1" a="1"/>
  <c r="C2377" i="1"/>
  <c r="AI2376" i="1"/>
  <c r="AI2376" i="1" a="1"/>
  <c r="AA2376" i="1"/>
  <c r="AA2376" i="1" a="1"/>
  <c r="Y2376" i="1"/>
  <c r="Y2376" i="1" a="1"/>
  <c r="W2376" i="1"/>
  <c r="W2376" i="1" a="1"/>
  <c r="T2376" i="1"/>
  <c r="T2376" i="1" a="1"/>
  <c r="R2376" i="1"/>
  <c r="R2376" i="1" a="1"/>
  <c r="C2376" i="1"/>
  <c r="AI2375" i="1"/>
  <c r="AI2375" i="1" a="1"/>
  <c r="AA2375" i="1"/>
  <c r="AA2375" i="1" a="1"/>
  <c r="Y2375" i="1"/>
  <c r="Y2375" i="1" a="1"/>
  <c r="W2375" i="1"/>
  <c r="W2375" i="1" a="1"/>
  <c r="T2375" i="1"/>
  <c r="T2375" i="1" a="1"/>
  <c r="R2375" i="1"/>
  <c r="R2375" i="1" a="1"/>
  <c r="C2375" i="1"/>
  <c r="AI2374" i="1"/>
  <c r="AI2374" i="1" a="1"/>
  <c r="AA2374" i="1"/>
  <c r="AA2374" i="1" a="1"/>
  <c r="Y2374" i="1"/>
  <c r="Y2374" i="1" a="1"/>
  <c r="W2374" i="1"/>
  <c r="W2374" i="1" a="1"/>
  <c r="T2374" i="1"/>
  <c r="T2374" i="1" a="1"/>
  <c r="R2374" i="1"/>
  <c r="R2374" i="1" a="1"/>
  <c r="C2374" i="1"/>
  <c r="AI2373" i="1"/>
  <c r="AI2373" i="1" a="1"/>
  <c r="AA2373" i="1"/>
  <c r="AA2373" i="1" a="1"/>
  <c r="Y2373" i="1"/>
  <c r="Y2373" i="1" a="1"/>
  <c r="W2373" i="1"/>
  <c r="W2373" i="1" a="1"/>
  <c r="T2373" i="1"/>
  <c r="T2373" i="1" a="1"/>
  <c r="R2373" i="1"/>
  <c r="R2373" i="1" a="1"/>
  <c r="C2373" i="1"/>
  <c r="AI2372" i="1"/>
  <c r="AI2372" i="1" a="1"/>
  <c r="AA2372" i="1"/>
  <c r="AA2372" i="1" a="1"/>
  <c r="Y2372" i="1"/>
  <c r="Y2372" i="1" a="1"/>
  <c r="W2372" i="1"/>
  <c r="W2372" i="1" a="1"/>
  <c r="T2372" i="1"/>
  <c r="T2372" i="1" a="1"/>
  <c r="R2372" i="1"/>
  <c r="R2372" i="1" a="1"/>
  <c r="C2372" i="1"/>
  <c r="AI2371" i="1"/>
  <c r="AI2371" i="1" a="1"/>
  <c r="AA2371" i="1"/>
  <c r="AA2371" i="1" a="1"/>
  <c r="Y2371" i="1"/>
  <c r="Y2371" i="1" a="1"/>
  <c r="W2371" i="1"/>
  <c r="W2371" i="1" a="1"/>
  <c r="T2371" i="1"/>
  <c r="T2371" i="1" a="1"/>
  <c r="R2371" i="1"/>
  <c r="R2371" i="1" a="1"/>
  <c r="C2371" i="1"/>
  <c r="AI2370" i="1"/>
  <c r="AI2370" i="1" a="1"/>
  <c r="AA2370" i="1"/>
  <c r="AA2370" i="1" a="1"/>
  <c r="Y2370" i="1"/>
  <c r="Y2370" i="1" a="1"/>
  <c r="W2370" i="1"/>
  <c r="W2370" i="1" a="1"/>
  <c r="T2370" i="1"/>
  <c r="T2370" i="1" a="1"/>
  <c r="R2370" i="1"/>
  <c r="R2370" i="1" a="1"/>
  <c r="C2370" i="1"/>
  <c r="AI2369" i="1"/>
  <c r="AI2369" i="1" a="1"/>
  <c r="AA2369" i="1"/>
  <c r="AA2369" i="1" a="1"/>
  <c r="Y2369" i="1"/>
  <c r="Y2369" i="1" a="1"/>
  <c r="W2369" i="1"/>
  <c r="W2369" i="1" a="1"/>
  <c r="T2369" i="1"/>
  <c r="T2369" i="1" a="1"/>
  <c r="R2369" i="1"/>
  <c r="R2369" i="1" a="1"/>
  <c r="C2369" i="1"/>
  <c r="AI2368" i="1"/>
  <c r="AI2368" i="1" a="1"/>
  <c r="AA2368" i="1"/>
  <c r="AA2368" i="1" a="1"/>
  <c r="Y2368" i="1"/>
  <c r="Y2368" i="1" a="1"/>
  <c r="W2368" i="1"/>
  <c r="W2368" i="1" a="1"/>
  <c r="T2368" i="1"/>
  <c r="T2368" i="1" a="1"/>
  <c r="R2368" i="1"/>
  <c r="R2368" i="1" a="1"/>
  <c r="C2368" i="1"/>
  <c r="AI2367" i="1"/>
  <c r="AI2367" i="1" a="1"/>
  <c r="AA2367" i="1"/>
  <c r="AA2367" i="1" a="1"/>
  <c r="Y2367" i="1"/>
  <c r="Y2367" i="1" a="1"/>
  <c r="W2367" i="1"/>
  <c r="W2367" i="1" a="1"/>
  <c r="T2367" i="1"/>
  <c r="T2367" i="1" a="1"/>
  <c r="R2367" i="1"/>
  <c r="R2367" i="1" a="1"/>
  <c r="C2367" i="1"/>
  <c r="AI2366" i="1"/>
  <c r="AI2366" i="1" a="1"/>
  <c r="AA2366" i="1"/>
  <c r="AA2366" i="1" a="1"/>
  <c r="Y2366" i="1"/>
  <c r="Y2366" i="1" a="1"/>
  <c r="W2366" i="1"/>
  <c r="W2366" i="1" a="1"/>
  <c r="T2366" i="1"/>
  <c r="T2366" i="1" a="1"/>
  <c r="R2366" i="1"/>
  <c r="R2366" i="1" a="1"/>
  <c r="C2366" i="1"/>
  <c r="AI2365" i="1"/>
  <c r="AI2365" i="1" a="1"/>
  <c r="AA2365" i="1"/>
  <c r="AA2365" i="1" a="1"/>
  <c r="Y2365" i="1"/>
  <c r="Y2365" i="1" a="1"/>
  <c r="W2365" i="1"/>
  <c r="W2365" i="1" a="1"/>
  <c r="T2365" i="1"/>
  <c r="T2365" i="1" a="1"/>
  <c r="R2365" i="1"/>
  <c r="R2365" i="1" a="1"/>
  <c r="C2365" i="1"/>
  <c r="AI2364" i="1"/>
  <c r="AI2364" i="1" a="1"/>
  <c r="AA2364" i="1"/>
  <c r="AA2364" i="1" a="1"/>
  <c r="Y2364" i="1"/>
  <c r="Y2364" i="1" a="1"/>
  <c r="W2364" i="1"/>
  <c r="W2364" i="1" a="1"/>
  <c r="T2364" i="1"/>
  <c r="T2364" i="1" a="1"/>
  <c r="R2364" i="1"/>
  <c r="R2364" i="1" a="1"/>
  <c r="C2364" i="1"/>
  <c r="AI2363" i="1"/>
  <c r="AI2363" i="1" a="1"/>
  <c r="AA2363" i="1"/>
  <c r="AA2363" i="1" a="1"/>
  <c r="Y2363" i="1"/>
  <c r="Y2363" i="1" a="1"/>
  <c r="W2363" i="1"/>
  <c r="W2363" i="1" a="1"/>
  <c r="T2363" i="1"/>
  <c r="T2363" i="1" a="1"/>
  <c r="R2363" i="1"/>
  <c r="R2363" i="1" a="1"/>
  <c r="C2363" i="1"/>
  <c r="AI2362" i="1"/>
  <c r="AI2362" i="1" a="1"/>
  <c r="AA2362" i="1"/>
  <c r="AA2362" i="1" a="1"/>
  <c r="Y2362" i="1"/>
  <c r="Y2362" i="1" a="1"/>
  <c r="W2362" i="1"/>
  <c r="W2362" i="1" a="1"/>
  <c r="T2362" i="1"/>
  <c r="T2362" i="1" a="1"/>
  <c r="R2362" i="1"/>
  <c r="R2362" i="1" a="1"/>
  <c r="C2362" i="1"/>
  <c r="AI2361" i="1"/>
  <c r="AI2361" i="1" a="1"/>
  <c r="AA2361" i="1"/>
  <c r="AA2361" i="1" a="1"/>
  <c r="Y2361" i="1"/>
  <c r="Y2361" i="1" a="1"/>
  <c r="W2361" i="1"/>
  <c r="W2361" i="1" a="1"/>
  <c r="T2361" i="1"/>
  <c r="T2361" i="1" a="1"/>
  <c r="R2361" i="1"/>
  <c r="R2361" i="1" a="1"/>
  <c r="C2361" i="1"/>
  <c r="AI2360" i="1"/>
  <c r="AI2360" i="1" a="1"/>
  <c r="AA2360" i="1"/>
  <c r="AA2360" i="1" a="1"/>
  <c r="Y2360" i="1"/>
  <c r="Y2360" i="1" a="1"/>
  <c r="W2360" i="1"/>
  <c r="W2360" i="1" a="1"/>
  <c r="T2360" i="1"/>
  <c r="T2360" i="1" a="1"/>
  <c r="R2360" i="1"/>
  <c r="R2360" i="1" a="1"/>
  <c r="C2360" i="1"/>
  <c r="AI2359" i="1"/>
  <c r="AI2359" i="1" a="1"/>
  <c r="AA2359" i="1"/>
  <c r="AA2359" i="1" a="1"/>
  <c r="Y2359" i="1"/>
  <c r="Y2359" i="1" a="1"/>
  <c r="W2359" i="1"/>
  <c r="W2359" i="1" a="1"/>
  <c r="T2359" i="1"/>
  <c r="T2359" i="1" a="1"/>
  <c r="R2359" i="1"/>
  <c r="R2359" i="1" a="1"/>
  <c r="C2359" i="1"/>
  <c r="AI2358" i="1"/>
  <c r="AI2358" i="1" a="1"/>
  <c r="AA2358" i="1"/>
  <c r="AA2358" i="1" a="1"/>
  <c r="Y2358" i="1"/>
  <c r="Y2358" i="1" a="1"/>
  <c r="W2358" i="1"/>
  <c r="W2358" i="1" a="1"/>
  <c r="T2358" i="1"/>
  <c r="T2358" i="1" a="1"/>
  <c r="R2358" i="1"/>
  <c r="R2358" i="1" a="1"/>
  <c r="C2358" i="1"/>
  <c r="AI2357" i="1"/>
  <c r="AI2357" i="1" a="1"/>
  <c r="AA2357" i="1"/>
  <c r="AA2357" i="1" a="1"/>
  <c r="Y2357" i="1"/>
  <c r="Y2357" i="1" a="1"/>
  <c r="W2357" i="1"/>
  <c r="W2357" i="1" a="1"/>
  <c r="T2357" i="1"/>
  <c r="T2357" i="1" a="1"/>
  <c r="R2357" i="1"/>
  <c r="R2357" i="1" a="1"/>
  <c r="C2357" i="1"/>
  <c r="AI2356" i="1"/>
  <c r="AI2356" i="1" a="1"/>
  <c r="AA2356" i="1"/>
  <c r="AA2356" i="1" a="1"/>
  <c r="Y2356" i="1"/>
  <c r="Y2356" i="1" a="1"/>
  <c r="W2356" i="1"/>
  <c r="W2356" i="1" a="1"/>
  <c r="T2356" i="1"/>
  <c r="T2356" i="1" a="1"/>
  <c r="R2356" i="1"/>
  <c r="R2356" i="1" a="1"/>
  <c r="C2356" i="1"/>
  <c r="AI2355" i="1"/>
  <c r="AI2355" i="1" a="1"/>
  <c r="AA2355" i="1"/>
  <c r="AA2355" i="1" a="1"/>
  <c r="Y2355" i="1"/>
  <c r="Y2355" i="1" a="1"/>
  <c r="W2355" i="1"/>
  <c r="W2355" i="1" a="1"/>
  <c r="T2355" i="1"/>
  <c r="T2355" i="1" a="1"/>
  <c r="R2355" i="1"/>
  <c r="R2355" i="1" a="1"/>
  <c r="C2355" i="1"/>
  <c r="AI2354" i="1"/>
  <c r="AI2354" i="1" a="1"/>
  <c r="AA2354" i="1"/>
  <c r="AA2354" i="1" a="1"/>
  <c r="Y2354" i="1"/>
  <c r="Y2354" i="1" a="1"/>
  <c r="W2354" i="1"/>
  <c r="W2354" i="1" a="1"/>
  <c r="T2354" i="1"/>
  <c r="T2354" i="1" a="1"/>
  <c r="R2354" i="1"/>
  <c r="R2354" i="1" a="1"/>
  <c r="C2354" i="1"/>
  <c r="AI2353" i="1"/>
  <c r="AI2353" i="1" a="1"/>
  <c r="AA2353" i="1"/>
  <c r="AA2353" i="1" a="1"/>
  <c r="Y2353" i="1"/>
  <c r="Y2353" i="1" a="1"/>
  <c r="W2353" i="1"/>
  <c r="W2353" i="1" a="1"/>
  <c r="T2353" i="1"/>
  <c r="T2353" i="1" a="1"/>
  <c r="R2353" i="1"/>
  <c r="R2353" i="1" a="1"/>
  <c r="C2353" i="1"/>
  <c r="AI2352" i="1"/>
  <c r="AI2352" i="1" a="1"/>
  <c r="AA2352" i="1"/>
  <c r="AA2352" i="1" a="1"/>
  <c r="Y2352" i="1"/>
  <c r="Y2352" i="1" a="1"/>
  <c r="W2352" i="1"/>
  <c r="W2352" i="1" a="1"/>
  <c r="T2352" i="1"/>
  <c r="T2352" i="1" a="1"/>
  <c r="R2352" i="1"/>
  <c r="R2352" i="1" a="1"/>
  <c r="C2352" i="1"/>
  <c r="AI2351" i="1"/>
  <c r="AI2351" i="1" a="1"/>
  <c r="AA2351" i="1"/>
  <c r="AA2351" i="1" a="1"/>
  <c r="Y2351" i="1"/>
  <c r="Y2351" i="1" a="1"/>
  <c r="W2351" i="1"/>
  <c r="W2351" i="1" a="1"/>
  <c r="T2351" i="1"/>
  <c r="T2351" i="1" a="1"/>
  <c r="R2351" i="1"/>
  <c r="R2351" i="1" a="1"/>
  <c r="C2351" i="1"/>
  <c r="AI2350" i="1"/>
  <c r="AI2350" i="1" a="1"/>
  <c r="AA2350" i="1"/>
  <c r="AA2350" i="1" a="1"/>
  <c r="Y2350" i="1"/>
  <c r="Y2350" i="1" a="1"/>
  <c r="W2350" i="1"/>
  <c r="W2350" i="1" a="1"/>
  <c r="T2350" i="1"/>
  <c r="T2350" i="1" a="1"/>
  <c r="R2350" i="1"/>
  <c r="R2350" i="1" a="1"/>
  <c r="C2350" i="1"/>
  <c r="AI2349" i="1"/>
  <c r="AI2349" i="1" a="1"/>
  <c r="AA2349" i="1"/>
  <c r="AA2349" i="1" a="1"/>
  <c r="Y2349" i="1"/>
  <c r="Y2349" i="1" a="1"/>
  <c r="W2349" i="1"/>
  <c r="W2349" i="1" a="1"/>
  <c r="T2349" i="1"/>
  <c r="T2349" i="1" a="1"/>
  <c r="R2349" i="1"/>
  <c r="R2349" i="1" a="1"/>
  <c r="C2349" i="1"/>
  <c r="AI2348" i="1"/>
  <c r="AI2348" i="1" a="1"/>
  <c r="AA2348" i="1"/>
  <c r="AA2348" i="1" a="1"/>
  <c r="Y2348" i="1"/>
  <c r="Y2348" i="1" a="1"/>
  <c r="W2348" i="1"/>
  <c r="W2348" i="1" a="1"/>
  <c r="T2348" i="1"/>
  <c r="T2348" i="1" a="1"/>
  <c r="R2348" i="1"/>
  <c r="R2348" i="1" a="1"/>
  <c r="C2348" i="1"/>
  <c r="AI2347" i="1"/>
  <c r="AI2347" i="1" a="1"/>
  <c r="AA2347" i="1"/>
  <c r="AA2347" i="1" a="1"/>
  <c r="Y2347" i="1"/>
  <c r="Y2347" i="1" a="1"/>
  <c r="W2347" i="1"/>
  <c r="W2347" i="1" a="1"/>
  <c r="T2347" i="1"/>
  <c r="T2347" i="1" a="1"/>
  <c r="R2347" i="1"/>
  <c r="R2347" i="1" a="1"/>
  <c r="C2347" i="1"/>
  <c r="AI2346" i="1"/>
  <c r="AI2346" i="1" a="1"/>
  <c r="AA2346" i="1"/>
  <c r="AA2346" i="1" a="1"/>
  <c r="Y2346" i="1"/>
  <c r="Y2346" i="1" a="1"/>
  <c r="W2346" i="1"/>
  <c r="W2346" i="1" a="1"/>
  <c r="T2346" i="1"/>
  <c r="T2346" i="1" a="1"/>
  <c r="R2346" i="1"/>
  <c r="R2346" i="1" a="1"/>
  <c r="C2346" i="1"/>
  <c r="AI2345" i="1"/>
  <c r="AI2345" i="1" a="1"/>
  <c r="AA2345" i="1"/>
  <c r="AA2345" i="1" a="1"/>
  <c r="Y2345" i="1"/>
  <c r="Y2345" i="1" a="1"/>
  <c r="W2345" i="1"/>
  <c r="W2345" i="1" a="1"/>
  <c r="T2345" i="1"/>
  <c r="T2345" i="1" a="1"/>
  <c r="R2345" i="1"/>
  <c r="R2345" i="1" a="1"/>
  <c r="C2345" i="1"/>
  <c r="AI2344" i="1"/>
  <c r="AI2344" i="1" a="1"/>
  <c r="AA2344" i="1"/>
  <c r="AA2344" i="1" a="1"/>
  <c r="Y2344" i="1"/>
  <c r="Y2344" i="1" a="1"/>
  <c r="W2344" i="1"/>
  <c r="W2344" i="1" a="1"/>
  <c r="T2344" i="1"/>
  <c r="T2344" i="1" a="1"/>
  <c r="R2344" i="1"/>
  <c r="R2344" i="1" a="1"/>
  <c r="C2344" i="1"/>
  <c r="AI2343" i="1"/>
  <c r="AI2343" i="1" a="1"/>
  <c r="AA2343" i="1"/>
  <c r="AA2343" i="1" a="1"/>
  <c r="Y2343" i="1"/>
  <c r="Y2343" i="1" a="1"/>
  <c r="W2343" i="1"/>
  <c r="W2343" i="1" a="1"/>
  <c r="T2343" i="1"/>
  <c r="T2343" i="1" a="1"/>
  <c r="R2343" i="1"/>
  <c r="R2343" i="1" a="1"/>
  <c r="C2343" i="1"/>
  <c r="AI2342" i="1"/>
  <c r="AI2342" i="1" a="1"/>
  <c r="AA2342" i="1"/>
  <c r="AA2342" i="1" a="1"/>
  <c r="Y2342" i="1"/>
  <c r="Y2342" i="1" a="1"/>
  <c r="W2342" i="1"/>
  <c r="W2342" i="1" a="1"/>
  <c r="T2342" i="1"/>
  <c r="T2342" i="1" a="1"/>
  <c r="R2342" i="1"/>
  <c r="R2342" i="1" a="1"/>
  <c r="C2342" i="1"/>
  <c r="AI2341" i="1"/>
  <c r="AI2341" i="1" a="1"/>
  <c r="AA2341" i="1"/>
  <c r="AA2341" i="1" a="1"/>
  <c r="Y2341" i="1"/>
  <c r="Y2341" i="1" a="1"/>
  <c r="W2341" i="1"/>
  <c r="W2341" i="1" a="1"/>
  <c r="T2341" i="1"/>
  <c r="T2341" i="1" a="1"/>
  <c r="R2341" i="1"/>
  <c r="R2341" i="1" a="1"/>
  <c r="C2341" i="1"/>
  <c r="AI2340" i="1"/>
  <c r="AI2340" i="1" a="1"/>
  <c r="AA2340" i="1"/>
  <c r="AA2340" i="1" a="1"/>
  <c r="Y2340" i="1"/>
  <c r="Y2340" i="1" a="1"/>
  <c r="W2340" i="1"/>
  <c r="W2340" i="1" a="1"/>
  <c r="T2340" i="1"/>
  <c r="T2340" i="1" a="1"/>
  <c r="R2340" i="1"/>
  <c r="R2340" i="1" a="1"/>
  <c r="C2340" i="1"/>
  <c r="AI2339" i="1"/>
  <c r="AI2339" i="1" a="1"/>
  <c r="AA2339" i="1"/>
  <c r="AA2339" i="1" a="1"/>
  <c r="Y2339" i="1"/>
  <c r="Y2339" i="1" a="1"/>
  <c r="W2339" i="1"/>
  <c r="W2339" i="1" a="1"/>
  <c r="T2339" i="1"/>
  <c r="T2339" i="1" a="1"/>
  <c r="R2339" i="1"/>
  <c r="R2339" i="1" a="1"/>
  <c r="C2339" i="1"/>
  <c r="AI2338" i="1"/>
  <c r="AI2338" i="1" a="1"/>
  <c r="AA2338" i="1"/>
  <c r="AA2338" i="1" a="1"/>
  <c r="Y2338" i="1"/>
  <c r="Y2338" i="1" a="1"/>
  <c r="W2338" i="1"/>
  <c r="W2338" i="1" a="1"/>
  <c r="T2338" i="1"/>
  <c r="T2338" i="1" a="1"/>
  <c r="R2338" i="1"/>
  <c r="R2338" i="1" a="1"/>
  <c r="C2338" i="1"/>
  <c r="AI2337" i="1"/>
  <c r="AI2337" i="1" a="1"/>
  <c r="AA2337" i="1"/>
  <c r="AA2337" i="1" a="1"/>
  <c r="Y2337" i="1"/>
  <c r="Y2337" i="1" a="1"/>
  <c r="W2337" i="1"/>
  <c r="W2337" i="1" a="1"/>
  <c r="T2337" i="1"/>
  <c r="T2337" i="1" a="1"/>
  <c r="R2337" i="1"/>
  <c r="R2337" i="1" a="1"/>
  <c r="C2337" i="1"/>
  <c r="AI2336" i="1"/>
  <c r="AI2336" i="1" a="1"/>
  <c r="AA2336" i="1"/>
  <c r="AA2336" i="1" a="1"/>
  <c r="Y2336" i="1"/>
  <c r="Y2336" i="1" a="1"/>
  <c r="W2336" i="1"/>
  <c r="W2336" i="1" a="1"/>
  <c r="T2336" i="1"/>
  <c r="T2336" i="1" a="1"/>
  <c r="R2336" i="1"/>
  <c r="R2336" i="1" a="1"/>
  <c r="C2336" i="1"/>
  <c r="AI2335" i="1"/>
  <c r="AI2335" i="1" a="1"/>
  <c r="AA2335" i="1"/>
  <c r="AA2335" i="1" a="1"/>
  <c r="Y2335" i="1"/>
  <c r="Y2335" i="1" a="1"/>
  <c r="W2335" i="1"/>
  <c r="W2335" i="1" a="1"/>
  <c r="T2335" i="1"/>
  <c r="T2335" i="1" a="1"/>
  <c r="R2335" i="1"/>
  <c r="R2335" i="1" a="1"/>
  <c r="C2335" i="1"/>
  <c r="AI2334" i="1"/>
  <c r="AI2334" i="1" a="1"/>
  <c r="AA2334" i="1"/>
  <c r="AA2334" i="1" a="1"/>
  <c r="Y2334" i="1"/>
  <c r="Y2334" i="1" a="1"/>
  <c r="W2334" i="1"/>
  <c r="W2334" i="1" a="1"/>
  <c r="T2334" i="1"/>
  <c r="T2334" i="1" a="1"/>
  <c r="R2334" i="1"/>
  <c r="R2334" i="1" a="1"/>
  <c r="C2334" i="1"/>
  <c r="AI2333" i="1"/>
  <c r="AI2333" i="1" a="1"/>
  <c r="AA2333" i="1"/>
  <c r="AA2333" i="1" a="1"/>
  <c r="Y2333" i="1"/>
  <c r="Y2333" i="1" a="1"/>
  <c r="W2333" i="1"/>
  <c r="W2333" i="1" a="1"/>
  <c r="T2333" i="1"/>
  <c r="T2333" i="1" a="1"/>
  <c r="R2333" i="1"/>
  <c r="R2333" i="1" a="1"/>
  <c r="C2333" i="1"/>
  <c r="AI2332" i="1"/>
  <c r="AI2332" i="1" a="1"/>
  <c r="AA2332" i="1"/>
  <c r="AA2332" i="1" a="1"/>
  <c r="Y2332" i="1"/>
  <c r="Y2332" i="1" a="1"/>
  <c r="W2332" i="1"/>
  <c r="W2332" i="1" a="1"/>
  <c r="T2332" i="1"/>
  <c r="T2332" i="1" a="1"/>
  <c r="R2332" i="1"/>
  <c r="R2332" i="1" a="1"/>
  <c r="C2332" i="1"/>
  <c r="AI2331" i="1"/>
  <c r="AI2331" i="1" a="1"/>
  <c r="AA2331" i="1"/>
  <c r="AA2331" i="1" a="1"/>
  <c r="Y2331" i="1"/>
  <c r="Y2331" i="1" a="1"/>
  <c r="W2331" i="1"/>
  <c r="W2331" i="1" a="1"/>
  <c r="T2331" i="1"/>
  <c r="T2331" i="1" a="1"/>
  <c r="R2331" i="1"/>
  <c r="R2331" i="1" a="1"/>
  <c r="C2331" i="1"/>
  <c r="AI2330" i="1"/>
  <c r="AI2330" i="1" a="1"/>
  <c r="AA2330" i="1"/>
  <c r="AA2330" i="1" a="1"/>
  <c r="Y2330" i="1"/>
  <c r="Y2330" i="1" a="1"/>
  <c r="W2330" i="1"/>
  <c r="W2330" i="1" a="1"/>
  <c r="T2330" i="1"/>
  <c r="T2330" i="1" a="1"/>
  <c r="R2330" i="1"/>
  <c r="R2330" i="1" a="1"/>
  <c r="C2330" i="1"/>
  <c r="AI2329" i="1"/>
  <c r="AI2329" i="1" a="1"/>
  <c r="AA2329" i="1"/>
  <c r="AA2329" i="1" a="1"/>
  <c r="Y2329" i="1"/>
  <c r="Y2329" i="1" a="1"/>
  <c r="W2329" i="1"/>
  <c r="W2329" i="1" a="1"/>
  <c r="T2329" i="1"/>
  <c r="T2329" i="1" a="1"/>
  <c r="R2329" i="1"/>
  <c r="R2329" i="1" a="1"/>
  <c r="C2329" i="1"/>
  <c r="AI2328" i="1"/>
  <c r="AI2328" i="1" a="1"/>
  <c r="AA2328" i="1"/>
  <c r="AA2328" i="1" a="1"/>
  <c r="Y2328" i="1"/>
  <c r="Y2328" i="1" a="1"/>
  <c r="W2328" i="1"/>
  <c r="W2328" i="1" a="1"/>
  <c r="T2328" i="1"/>
  <c r="T2328" i="1" a="1"/>
  <c r="R2328" i="1"/>
  <c r="R2328" i="1" a="1"/>
  <c r="C2328" i="1"/>
  <c r="AI2327" i="1"/>
  <c r="AI2327" i="1" a="1"/>
  <c r="AA2327" i="1"/>
  <c r="AA2327" i="1" a="1"/>
  <c r="Y2327" i="1"/>
  <c r="Y2327" i="1" a="1"/>
  <c r="W2327" i="1"/>
  <c r="W2327" i="1" a="1"/>
  <c r="T2327" i="1"/>
  <c r="T2327" i="1" a="1"/>
  <c r="R2327" i="1"/>
  <c r="R2327" i="1" a="1"/>
  <c r="C2327" i="1"/>
  <c r="AI2326" i="1"/>
  <c r="AI2326" i="1" a="1"/>
  <c r="AA2326" i="1"/>
  <c r="AA2326" i="1" a="1"/>
  <c r="Y2326" i="1"/>
  <c r="Y2326" i="1" a="1"/>
  <c r="W2326" i="1"/>
  <c r="W2326" i="1" a="1"/>
  <c r="T2326" i="1"/>
  <c r="T2326" i="1" a="1"/>
  <c r="R2326" i="1"/>
  <c r="R2326" i="1" a="1"/>
  <c r="C2326" i="1"/>
  <c r="AI2325" i="1"/>
  <c r="AI2325" i="1" a="1"/>
  <c r="AA2325" i="1"/>
  <c r="AA2325" i="1" a="1"/>
  <c r="Y2325" i="1"/>
  <c r="Y2325" i="1" a="1"/>
  <c r="W2325" i="1"/>
  <c r="W2325" i="1" a="1"/>
  <c r="T2325" i="1"/>
  <c r="T2325" i="1" a="1"/>
  <c r="R2325" i="1"/>
  <c r="R2325" i="1" a="1"/>
  <c r="C2325" i="1"/>
  <c r="AI2324" i="1"/>
  <c r="AI2324" i="1" a="1"/>
  <c r="AA2324" i="1"/>
  <c r="AA2324" i="1" a="1"/>
  <c r="Y2324" i="1"/>
  <c r="Y2324" i="1" a="1"/>
  <c r="W2324" i="1"/>
  <c r="W2324" i="1" a="1"/>
  <c r="T2324" i="1"/>
  <c r="T2324" i="1" a="1"/>
  <c r="R2324" i="1"/>
  <c r="R2324" i="1" a="1"/>
  <c r="C2324" i="1"/>
  <c r="AI2323" i="1"/>
  <c r="AI2323" i="1" a="1"/>
  <c r="AA2323" i="1"/>
  <c r="AA2323" i="1" a="1"/>
  <c r="Y2323" i="1"/>
  <c r="Y2323" i="1" a="1"/>
  <c r="W2323" i="1"/>
  <c r="W2323" i="1" a="1"/>
  <c r="T2323" i="1"/>
  <c r="T2323" i="1" a="1"/>
  <c r="R2323" i="1"/>
  <c r="R2323" i="1" a="1"/>
  <c r="C2323" i="1"/>
  <c r="AI2322" i="1"/>
  <c r="AI2322" i="1" a="1"/>
  <c r="AA2322" i="1"/>
  <c r="AA2322" i="1" a="1"/>
  <c r="Y2322" i="1"/>
  <c r="Y2322" i="1" a="1"/>
  <c r="W2322" i="1"/>
  <c r="W2322" i="1" a="1"/>
  <c r="T2322" i="1"/>
  <c r="T2322" i="1" a="1"/>
  <c r="R2322" i="1"/>
  <c r="R2322" i="1" a="1"/>
  <c r="C2322" i="1"/>
  <c r="AI2321" i="1"/>
  <c r="AI2321" i="1" a="1"/>
  <c r="AA2321" i="1"/>
  <c r="AA2321" i="1" a="1"/>
  <c r="Y2321" i="1"/>
  <c r="Y2321" i="1" a="1"/>
  <c r="W2321" i="1"/>
  <c r="W2321" i="1" a="1"/>
  <c r="T2321" i="1"/>
  <c r="T2321" i="1" a="1"/>
  <c r="R2321" i="1"/>
  <c r="R2321" i="1" a="1"/>
  <c r="C2321" i="1"/>
  <c r="AI2320" i="1"/>
  <c r="AI2320" i="1" a="1"/>
  <c r="AA2320" i="1"/>
  <c r="AA2320" i="1" a="1"/>
  <c r="Y2320" i="1"/>
  <c r="Y2320" i="1" a="1"/>
  <c r="W2320" i="1"/>
  <c r="W2320" i="1" a="1"/>
  <c r="T2320" i="1"/>
  <c r="T2320" i="1" a="1"/>
  <c r="R2320" i="1"/>
  <c r="R2320" i="1" a="1"/>
  <c r="C2320" i="1"/>
  <c r="AI2319" i="1"/>
  <c r="AI2319" i="1" a="1"/>
  <c r="AA2319" i="1"/>
  <c r="AA2319" i="1" a="1"/>
  <c r="Y2319" i="1"/>
  <c r="Y2319" i="1" a="1"/>
  <c r="W2319" i="1"/>
  <c r="W2319" i="1" a="1"/>
  <c r="T2319" i="1"/>
  <c r="T2319" i="1" a="1"/>
  <c r="R2319" i="1"/>
  <c r="R2319" i="1" a="1"/>
  <c r="C2319" i="1"/>
  <c r="AI2318" i="1"/>
  <c r="AI2318" i="1" a="1"/>
  <c r="AA2318" i="1"/>
  <c r="AA2318" i="1" a="1"/>
  <c r="Y2318" i="1"/>
  <c r="Y2318" i="1" a="1"/>
  <c r="W2318" i="1"/>
  <c r="W2318" i="1" a="1"/>
  <c r="T2318" i="1"/>
  <c r="T2318" i="1" a="1"/>
  <c r="R2318" i="1"/>
  <c r="R2318" i="1" a="1"/>
  <c r="C2318" i="1"/>
  <c r="AI2317" i="1"/>
  <c r="AI2317" i="1" a="1"/>
  <c r="AA2317" i="1"/>
  <c r="AA2317" i="1" a="1"/>
  <c r="Y2317" i="1"/>
  <c r="Y2317" i="1" a="1"/>
  <c r="W2317" i="1"/>
  <c r="W2317" i="1" a="1"/>
  <c r="T2317" i="1"/>
  <c r="T2317" i="1" a="1"/>
  <c r="R2317" i="1"/>
  <c r="R2317" i="1" a="1"/>
  <c r="C2317" i="1"/>
  <c r="AI2316" i="1"/>
  <c r="AI2316" i="1" a="1"/>
  <c r="AA2316" i="1"/>
  <c r="AA2316" i="1" a="1"/>
  <c r="Y2316" i="1"/>
  <c r="Y2316" i="1" a="1"/>
  <c r="W2316" i="1"/>
  <c r="W2316" i="1" a="1"/>
  <c r="T2316" i="1"/>
  <c r="T2316" i="1" a="1"/>
  <c r="R2316" i="1"/>
  <c r="R2316" i="1" a="1"/>
  <c r="C2316" i="1"/>
  <c r="AI2315" i="1"/>
  <c r="AI2315" i="1" a="1"/>
  <c r="AA2315" i="1"/>
  <c r="AA2315" i="1" a="1"/>
  <c r="Y2315" i="1"/>
  <c r="Y2315" i="1" a="1"/>
  <c r="W2315" i="1"/>
  <c r="W2315" i="1" a="1"/>
  <c r="T2315" i="1"/>
  <c r="T2315" i="1" a="1"/>
  <c r="R2315" i="1"/>
  <c r="R2315" i="1" a="1"/>
  <c r="C2315" i="1"/>
  <c r="AI2314" i="1"/>
  <c r="AI2314" i="1" a="1"/>
  <c r="AA2314" i="1"/>
  <c r="AA2314" i="1" a="1"/>
  <c r="Y2314" i="1"/>
  <c r="Y2314" i="1" a="1"/>
  <c r="W2314" i="1"/>
  <c r="W2314" i="1" a="1"/>
  <c r="T2314" i="1"/>
  <c r="T2314" i="1" a="1"/>
  <c r="R2314" i="1"/>
  <c r="R2314" i="1" a="1"/>
  <c r="C2314" i="1"/>
  <c r="AI2313" i="1"/>
  <c r="AI2313" i="1" a="1"/>
  <c r="AA2313" i="1"/>
  <c r="AA2313" i="1" a="1"/>
  <c r="Y2313" i="1"/>
  <c r="Y2313" i="1" a="1"/>
  <c r="W2313" i="1"/>
  <c r="W2313" i="1" a="1"/>
  <c r="T2313" i="1"/>
  <c r="T2313" i="1" a="1"/>
  <c r="R2313" i="1"/>
  <c r="R2313" i="1" a="1"/>
  <c r="C2313" i="1"/>
  <c r="AI2312" i="1"/>
  <c r="AI2312" i="1" a="1"/>
  <c r="AA2312" i="1"/>
  <c r="AA2312" i="1" a="1"/>
  <c r="Y2312" i="1"/>
  <c r="Y2312" i="1" a="1"/>
  <c r="W2312" i="1"/>
  <c r="W2312" i="1" a="1"/>
  <c r="T2312" i="1"/>
  <c r="T2312" i="1" a="1"/>
  <c r="R2312" i="1"/>
  <c r="R2312" i="1" a="1"/>
  <c r="C2312" i="1"/>
  <c r="AI2311" i="1"/>
  <c r="AI2311" i="1" a="1"/>
  <c r="AA2311" i="1"/>
  <c r="AA2311" i="1" a="1"/>
  <c r="Y2311" i="1"/>
  <c r="Y2311" i="1" a="1"/>
  <c r="W2311" i="1"/>
  <c r="W2311" i="1" a="1"/>
  <c r="T2311" i="1"/>
  <c r="T2311" i="1" a="1"/>
  <c r="R2311" i="1"/>
  <c r="R2311" i="1" a="1"/>
  <c r="C2311" i="1"/>
  <c r="AI2310" i="1"/>
  <c r="AI2310" i="1" a="1"/>
  <c r="AA2310" i="1"/>
  <c r="AA2310" i="1" a="1"/>
  <c r="Y2310" i="1"/>
  <c r="Y2310" i="1" a="1"/>
  <c r="W2310" i="1"/>
  <c r="W2310" i="1" a="1"/>
  <c r="T2310" i="1"/>
  <c r="T2310" i="1" a="1"/>
  <c r="R2310" i="1"/>
  <c r="R2310" i="1" a="1"/>
  <c r="C2310" i="1"/>
  <c r="AI2309" i="1"/>
  <c r="AI2309" i="1" a="1"/>
  <c r="AA2309" i="1"/>
  <c r="AA2309" i="1" a="1"/>
  <c r="Y2309" i="1"/>
  <c r="Y2309" i="1" a="1"/>
  <c r="W2309" i="1"/>
  <c r="W2309" i="1" a="1"/>
  <c r="T2309" i="1"/>
  <c r="T2309" i="1" a="1"/>
  <c r="R2309" i="1"/>
  <c r="R2309" i="1" a="1"/>
  <c r="C2309" i="1"/>
  <c r="AI2308" i="1"/>
  <c r="AI2308" i="1" a="1"/>
  <c r="AA2308" i="1"/>
  <c r="AA2308" i="1" a="1"/>
  <c r="Y2308" i="1"/>
  <c r="Y2308" i="1" a="1"/>
  <c r="W2308" i="1"/>
  <c r="W2308" i="1" a="1"/>
  <c r="T2308" i="1"/>
  <c r="T2308" i="1" a="1"/>
  <c r="R2308" i="1"/>
  <c r="R2308" i="1" a="1"/>
  <c r="C2308" i="1"/>
  <c r="AI2307" i="1"/>
  <c r="AI2307" i="1" a="1"/>
  <c r="AA2307" i="1"/>
  <c r="AA2307" i="1" a="1"/>
  <c r="Y2307" i="1"/>
  <c r="Y2307" i="1" a="1"/>
  <c r="W2307" i="1"/>
  <c r="W2307" i="1" a="1"/>
  <c r="T2307" i="1"/>
  <c r="T2307" i="1" a="1"/>
  <c r="R2307" i="1"/>
  <c r="R2307" i="1" a="1"/>
  <c r="C2307" i="1"/>
  <c r="AI2306" i="1"/>
  <c r="AI2306" i="1" a="1"/>
  <c r="AA2306" i="1"/>
  <c r="AA2306" i="1" a="1"/>
  <c r="Y2306" i="1"/>
  <c r="Y2306" i="1" a="1"/>
  <c r="W2306" i="1"/>
  <c r="W2306" i="1" a="1"/>
  <c r="T2306" i="1"/>
  <c r="T2306" i="1" a="1"/>
  <c r="R2306" i="1"/>
  <c r="R2306" i="1" a="1"/>
  <c r="C2306" i="1"/>
  <c r="AI2305" i="1"/>
  <c r="AI2305" i="1" a="1"/>
  <c r="AA2305" i="1"/>
  <c r="AA2305" i="1" a="1"/>
  <c r="Y2305" i="1"/>
  <c r="Y2305" i="1" a="1"/>
  <c r="W2305" i="1"/>
  <c r="W2305" i="1" a="1"/>
  <c r="T2305" i="1"/>
  <c r="T2305" i="1" a="1"/>
  <c r="R2305" i="1"/>
  <c r="R2305" i="1" a="1"/>
  <c r="C2305" i="1"/>
  <c r="AI2304" i="1"/>
  <c r="AI2304" i="1" a="1"/>
  <c r="AA2304" i="1"/>
  <c r="AA2304" i="1" a="1"/>
  <c r="Y2304" i="1"/>
  <c r="Y2304" i="1" a="1"/>
  <c r="W2304" i="1"/>
  <c r="W2304" i="1" a="1"/>
  <c r="T2304" i="1"/>
  <c r="T2304" i="1" a="1"/>
  <c r="R2304" i="1"/>
  <c r="R2304" i="1" a="1"/>
  <c r="C2304" i="1"/>
  <c r="AI2303" i="1"/>
  <c r="AI2303" i="1" a="1"/>
  <c r="AA2303" i="1"/>
  <c r="AA2303" i="1" a="1"/>
  <c r="Y2303" i="1"/>
  <c r="Y2303" i="1" a="1"/>
  <c r="W2303" i="1"/>
  <c r="W2303" i="1" a="1"/>
  <c r="T2303" i="1"/>
  <c r="T2303" i="1" a="1"/>
  <c r="R2303" i="1"/>
  <c r="R2303" i="1" a="1"/>
  <c r="C2303" i="1"/>
  <c r="AI2302" i="1"/>
  <c r="AI2302" i="1" a="1"/>
  <c r="AA2302" i="1"/>
  <c r="AA2302" i="1" a="1"/>
  <c r="Y2302" i="1"/>
  <c r="Y2302" i="1" a="1"/>
  <c r="W2302" i="1"/>
  <c r="W2302" i="1" a="1"/>
  <c r="T2302" i="1"/>
  <c r="T2302" i="1" a="1"/>
  <c r="R2302" i="1"/>
  <c r="R2302" i="1" a="1"/>
  <c r="C2302" i="1"/>
  <c r="AI2301" i="1"/>
  <c r="AI2301" i="1" a="1"/>
  <c r="AA2301" i="1"/>
  <c r="AA2301" i="1" a="1"/>
  <c r="Y2301" i="1"/>
  <c r="Y2301" i="1" a="1"/>
  <c r="W2301" i="1"/>
  <c r="W2301" i="1" a="1"/>
  <c r="T2301" i="1"/>
  <c r="T2301" i="1" a="1"/>
  <c r="R2301" i="1"/>
  <c r="R2301" i="1" a="1"/>
  <c r="C2301" i="1"/>
  <c r="AI2300" i="1"/>
  <c r="AI2300" i="1" a="1"/>
  <c r="AA2300" i="1"/>
  <c r="AA2300" i="1" a="1"/>
  <c r="Y2300" i="1"/>
  <c r="Y2300" i="1" a="1"/>
  <c r="W2300" i="1"/>
  <c r="W2300" i="1" a="1"/>
  <c r="T2300" i="1"/>
  <c r="T2300" i="1" a="1"/>
  <c r="R2300" i="1"/>
  <c r="R2300" i="1" a="1"/>
  <c r="C2300" i="1"/>
  <c r="AI2299" i="1"/>
  <c r="AI2299" i="1" a="1"/>
  <c r="AA2299" i="1"/>
  <c r="AA2299" i="1" a="1"/>
  <c r="Y2299" i="1"/>
  <c r="Y2299" i="1" a="1"/>
  <c r="W2299" i="1"/>
  <c r="W2299" i="1" a="1"/>
  <c r="T2299" i="1"/>
  <c r="T2299" i="1" a="1"/>
  <c r="R2299" i="1"/>
  <c r="R2299" i="1" a="1"/>
  <c r="C2299" i="1"/>
  <c r="AI2298" i="1"/>
  <c r="AI2298" i="1" a="1"/>
  <c r="AA2298" i="1"/>
  <c r="AA2298" i="1" a="1"/>
  <c r="Y2298" i="1"/>
  <c r="Y2298" i="1" a="1"/>
  <c r="W2298" i="1"/>
  <c r="W2298" i="1" a="1"/>
  <c r="T2298" i="1"/>
  <c r="T2298" i="1" a="1"/>
  <c r="R2298" i="1"/>
  <c r="R2298" i="1" a="1"/>
  <c r="C2298" i="1"/>
  <c r="AI2297" i="1"/>
  <c r="AI2297" i="1" a="1"/>
  <c r="AA2297" i="1"/>
  <c r="AA2297" i="1" a="1"/>
  <c r="Y2297" i="1"/>
  <c r="Y2297" i="1" a="1"/>
  <c r="W2297" i="1"/>
  <c r="W2297" i="1" a="1"/>
  <c r="T2297" i="1"/>
  <c r="T2297" i="1" a="1"/>
  <c r="R2297" i="1"/>
  <c r="R2297" i="1" a="1"/>
  <c r="C2297" i="1"/>
  <c r="AI2296" i="1"/>
  <c r="AI2296" i="1" a="1"/>
  <c r="AA2296" i="1"/>
  <c r="AA2296" i="1" a="1"/>
  <c r="Y2296" i="1"/>
  <c r="Y2296" i="1" a="1"/>
  <c r="W2296" i="1"/>
  <c r="W2296" i="1" a="1"/>
  <c r="T2296" i="1"/>
  <c r="T2296" i="1" a="1"/>
  <c r="R2296" i="1"/>
  <c r="R2296" i="1" a="1"/>
  <c r="C2296" i="1"/>
  <c r="AI2295" i="1"/>
  <c r="AI2295" i="1" a="1"/>
  <c r="AA2295" i="1"/>
  <c r="AA2295" i="1" a="1"/>
  <c r="Y2295" i="1"/>
  <c r="Y2295" i="1" a="1"/>
  <c r="W2295" i="1"/>
  <c r="W2295" i="1" a="1"/>
  <c r="T2295" i="1"/>
  <c r="T2295" i="1" a="1"/>
  <c r="R2295" i="1"/>
  <c r="R2295" i="1" a="1"/>
  <c r="C2295" i="1"/>
  <c r="AI2294" i="1"/>
  <c r="AI2294" i="1" a="1"/>
  <c r="AA2294" i="1"/>
  <c r="AA2294" i="1" a="1"/>
  <c r="Y2294" i="1"/>
  <c r="Y2294" i="1" a="1"/>
  <c r="W2294" i="1"/>
  <c r="W2294" i="1" a="1"/>
  <c r="T2294" i="1"/>
  <c r="T2294" i="1" a="1"/>
  <c r="R2294" i="1"/>
  <c r="R2294" i="1" a="1"/>
  <c r="C2294" i="1"/>
  <c r="AI2293" i="1"/>
  <c r="AI2293" i="1" a="1"/>
  <c r="AA2293" i="1"/>
  <c r="AA2293" i="1" a="1"/>
  <c r="Y2293" i="1"/>
  <c r="Y2293" i="1" a="1"/>
  <c r="W2293" i="1"/>
  <c r="W2293" i="1" a="1"/>
  <c r="T2293" i="1"/>
  <c r="T2293" i="1" a="1"/>
  <c r="R2293" i="1"/>
  <c r="R2293" i="1" a="1"/>
  <c r="C2293" i="1"/>
  <c r="AI2292" i="1"/>
  <c r="AI2292" i="1" a="1"/>
  <c r="AA2292" i="1"/>
  <c r="AA2292" i="1" a="1"/>
  <c r="Y2292" i="1"/>
  <c r="Y2292" i="1" a="1"/>
  <c r="W2292" i="1"/>
  <c r="W2292" i="1" a="1"/>
  <c r="T2292" i="1"/>
  <c r="T2292" i="1" a="1"/>
  <c r="R2292" i="1"/>
  <c r="R2292" i="1" a="1"/>
  <c r="C2292" i="1"/>
  <c r="AI2291" i="1"/>
  <c r="AI2291" i="1" a="1"/>
  <c r="AA2291" i="1"/>
  <c r="AA2291" i="1" a="1"/>
  <c r="Y2291" i="1"/>
  <c r="Y2291" i="1" a="1"/>
  <c r="W2291" i="1"/>
  <c r="W2291" i="1" a="1"/>
  <c r="T2291" i="1"/>
  <c r="T2291" i="1" a="1"/>
  <c r="R2291" i="1"/>
  <c r="R2291" i="1" a="1"/>
  <c r="C2291" i="1"/>
  <c r="AI2290" i="1"/>
  <c r="AI2290" i="1" a="1"/>
  <c r="AA2290" i="1"/>
  <c r="AA2290" i="1" a="1"/>
  <c r="Y2290" i="1"/>
  <c r="Y2290" i="1" a="1"/>
  <c r="W2290" i="1"/>
  <c r="W2290" i="1" a="1"/>
  <c r="T2290" i="1"/>
  <c r="T2290" i="1" a="1"/>
  <c r="R2290" i="1"/>
  <c r="R2290" i="1" a="1"/>
  <c r="C2290" i="1"/>
  <c r="AI2289" i="1"/>
  <c r="AI2289" i="1" a="1"/>
  <c r="AA2289" i="1"/>
  <c r="AA2289" i="1" a="1"/>
  <c r="Y2289" i="1"/>
  <c r="Y2289" i="1" a="1"/>
  <c r="W2289" i="1"/>
  <c r="W2289" i="1" a="1"/>
  <c r="T2289" i="1"/>
  <c r="T2289" i="1" a="1"/>
  <c r="R2289" i="1"/>
  <c r="R2289" i="1" a="1"/>
  <c r="C2289" i="1"/>
  <c r="AI2288" i="1"/>
  <c r="AI2288" i="1" a="1"/>
  <c r="AA2288" i="1"/>
  <c r="AA2288" i="1" a="1"/>
  <c r="Y2288" i="1"/>
  <c r="Y2288" i="1" a="1"/>
  <c r="W2288" i="1"/>
  <c r="W2288" i="1" a="1"/>
  <c r="T2288" i="1"/>
  <c r="T2288" i="1" a="1"/>
  <c r="R2288" i="1"/>
  <c r="R2288" i="1" a="1"/>
  <c r="C2288" i="1"/>
  <c r="AI2287" i="1"/>
  <c r="AI2287" i="1" a="1"/>
  <c r="AA2287" i="1"/>
  <c r="AA2287" i="1" a="1"/>
  <c r="Y2287" i="1"/>
  <c r="Y2287" i="1" a="1"/>
  <c r="W2287" i="1"/>
  <c r="W2287" i="1" a="1"/>
  <c r="T2287" i="1"/>
  <c r="T2287" i="1" a="1"/>
  <c r="R2287" i="1"/>
  <c r="R2287" i="1" a="1"/>
  <c r="C2287" i="1"/>
  <c r="AI2286" i="1"/>
  <c r="AI2286" i="1" a="1"/>
  <c r="AA2286" i="1"/>
  <c r="AA2286" i="1" a="1"/>
  <c r="Y2286" i="1"/>
  <c r="Y2286" i="1" a="1"/>
  <c r="W2286" i="1"/>
  <c r="W2286" i="1" a="1"/>
  <c r="T2286" i="1"/>
  <c r="T2286" i="1" a="1"/>
  <c r="R2286" i="1"/>
  <c r="R2286" i="1" a="1"/>
  <c r="C2286" i="1"/>
  <c r="AI2285" i="1"/>
  <c r="AI2285" i="1" a="1"/>
  <c r="AA2285" i="1"/>
  <c r="AA2285" i="1" a="1"/>
  <c r="Y2285" i="1"/>
  <c r="Y2285" i="1" a="1"/>
  <c r="W2285" i="1"/>
  <c r="W2285" i="1" a="1"/>
  <c r="T2285" i="1"/>
  <c r="T2285" i="1" a="1"/>
  <c r="R2285" i="1"/>
  <c r="R2285" i="1" a="1"/>
  <c r="C2285" i="1"/>
  <c r="AI2284" i="1"/>
  <c r="AI2284" i="1" a="1"/>
  <c r="AA2284" i="1"/>
  <c r="AA2284" i="1" a="1"/>
  <c r="Y2284" i="1"/>
  <c r="Y2284" i="1" a="1"/>
  <c r="W2284" i="1"/>
  <c r="W2284" i="1" a="1"/>
  <c r="T2284" i="1"/>
  <c r="T2284" i="1" a="1"/>
  <c r="R2284" i="1"/>
  <c r="R2284" i="1" a="1"/>
  <c r="C2284" i="1"/>
  <c r="AI2283" i="1"/>
  <c r="AI2283" i="1" a="1"/>
  <c r="AA2283" i="1"/>
  <c r="AA2283" i="1" a="1"/>
  <c r="Y2283" i="1"/>
  <c r="Y2283" i="1" a="1"/>
  <c r="W2283" i="1"/>
  <c r="W2283" i="1" a="1"/>
  <c r="T2283" i="1"/>
  <c r="T2283" i="1" a="1"/>
  <c r="R2283" i="1"/>
  <c r="R2283" i="1" a="1"/>
  <c r="C2283" i="1"/>
  <c r="AI2282" i="1"/>
  <c r="AI2282" i="1" a="1"/>
  <c r="AA2282" i="1"/>
  <c r="AA2282" i="1" a="1"/>
  <c r="Y2282" i="1"/>
  <c r="Y2282" i="1" a="1"/>
  <c r="W2282" i="1"/>
  <c r="W2282" i="1" a="1"/>
  <c r="T2282" i="1"/>
  <c r="T2282" i="1" a="1"/>
  <c r="R2282" i="1"/>
  <c r="R2282" i="1" a="1"/>
  <c r="C2282" i="1"/>
  <c r="AI2281" i="1"/>
  <c r="AI2281" i="1" a="1"/>
  <c r="AA2281" i="1"/>
  <c r="AA2281" i="1" a="1"/>
  <c r="Y2281" i="1"/>
  <c r="Y2281" i="1" a="1"/>
  <c r="W2281" i="1"/>
  <c r="W2281" i="1" a="1"/>
  <c r="T2281" i="1"/>
  <c r="T2281" i="1" a="1"/>
  <c r="R2281" i="1"/>
  <c r="R2281" i="1" a="1"/>
  <c r="C2281" i="1"/>
  <c r="AI2280" i="1"/>
  <c r="AI2280" i="1" a="1"/>
  <c r="AA2280" i="1"/>
  <c r="AA2280" i="1" a="1"/>
  <c r="Y2280" i="1"/>
  <c r="Y2280" i="1" a="1"/>
  <c r="W2280" i="1"/>
  <c r="W2280" i="1" a="1"/>
  <c r="T2280" i="1"/>
  <c r="T2280" i="1" a="1"/>
  <c r="R2280" i="1"/>
  <c r="R2280" i="1" a="1"/>
  <c r="C2280" i="1"/>
  <c r="AI2279" i="1"/>
  <c r="AI2279" i="1" a="1"/>
  <c r="AA2279" i="1"/>
  <c r="AA2279" i="1" a="1"/>
  <c r="Y2279" i="1"/>
  <c r="Y2279" i="1" a="1"/>
  <c r="W2279" i="1"/>
  <c r="W2279" i="1" a="1"/>
  <c r="T2279" i="1"/>
  <c r="T2279" i="1" a="1"/>
  <c r="R2279" i="1"/>
  <c r="R2279" i="1" a="1"/>
  <c r="C2279" i="1"/>
  <c r="AI2278" i="1"/>
  <c r="AI2278" i="1" a="1"/>
  <c r="AA2278" i="1"/>
  <c r="AA2278" i="1" a="1"/>
  <c r="Y2278" i="1"/>
  <c r="Y2278" i="1" a="1"/>
  <c r="W2278" i="1"/>
  <c r="W2278" i="1" a="1"/>
  <c r="T2278" i="1"/>
  <c r="T2278" i="1" a="1"/>
  <c r="R2278" i="1"/>
  <c r="R2278" i="1" a="1"/>
  <c r="C2278" i="1"/>
  <c r="AI2277" i="1"/>
  <c r="AI2277" i="1" a="1"/>
  <c r="AA2277" i="1"/>
  <c r="AA2277" i="1" a="1"/>
  <c r="Y2277" i="1"/>
  <c r="Y2277" i="1" a="1"/>
  <c r="W2277" i="1"/>
  <c r="W2277" i="1" a="1"/>
  <c r="T2277" i="1"/>
  <c r="T2277" i="1" a="1"/>
  <c r="R2277" i="1"/>
  <c r="R2277" i="1" a="1"/>
  <c r="C2277" i="1"/>
  <c r="AI2276" i="1"/>
  <c r="AI2276" i="1" a="1"/>
  <c r="AA2276" i="1"/>
  <c r="AA2276" i="1" a="1"/>
  <c r="Y2276" i="1"/>
  <c r="Y2276" i="1" a="1"/>
  <c r="W2276" i="1"/>
  <c r="W2276" i="1" a="1"/>
  <c r="T2276" i="1"/>
  <c r="T2276" i="1" a="1"/>
  <c r="R2276" i="1"/>
  <c r="R2276" i="1" a="1"/>
  <c r="C2276" i="1"/>
  <c r="AI2275" i="1"/>
  <c r="AI2275" i="1" a="1"/>
  <c r="AA2275" i="1"/>
  <c r="AA2275" i="1" a="1"/>
  <c r="Y2275" i="1"/>
  <c r="Y2275" i="1" a="1"/>
  <c r="W2275" i="1"/>
  <c r="W2275" i="1" a="1"/>
  <c r="T2275" i="1"/>
  <c r="T2275" i="1" a="1"/>
  <c r="R2275" i="1"/>
  <c r="R2275" i="1" a="1"/>
  <c r="C2275" i="1"/>
  <c r="AI2274" i="1"/>
  <c r="AI2274" i="1" a="1"/>
  <c r="AA2274" i="1"/>
  <c r="AA2274" i="1" a="1"/>
  <c r="Y2274" i="1"/>
  <c r="Y2274" i="1" a="1"/>
  <c r="W2274" i="1"/>
  <c r="W2274" i="1" a="1"/>
  <c r="T2274" i="1"/>
  <c r="T2274" i="1" a="1"/>
  <c r="R2274" i="1"/>
  <c r="R2274" i="1" a="1"/>
  <c r="C2274" i="1"/>
  <c r="AI2273" i="1"/>
  <c r="AI2273" i="1" a="1"/>
  <c r="AA2273" i="1"/>
  <c r="AA2273" i="1" a="1"/>
  <c r="Y2273" i="1"/>
  <c r="Y2273" i="1" a="1"/>
  <c r="W2273" i="1"/>
  <c r="W2273" i="1" a="1"/>
  <c r="T2273" i="1"/>
  <c r="T2273" i="1" a="1"/>
  <c r="R2273" i="1"/>
  <c r="R2273" i="1" a="1"/>
  <c r="C2273" i="1"/>
  <c r="AI2272" i="1"/>
  <c r="AI2272" i="1" a="1"/>
  <c r="AA2272" i="1"/>
  <c r="AA2272" i="1" a="1"/>
  <c r="Y2272" i="1"/>
  <c r="Y2272" i="1" a="1"/>
  <c r="W2272" i="1"/>
  <c r="W2272" i="1" a="1"/>
  <c r="T2272" i="1"/>
  <c r="T2272" i="1" a="1"/>
  <c r="R2272" i="1"/>
  <c r="R2272" i="1" a="1"/>
  <c r="C2272" i="1"/>
  <c r="AI2271" i="1"/>
  <c r="AI2271" i="1" a="1"/>
  <c r="AA2271" i="1"/>
  <c r="AA2271" i="1" a="1"/>
  <c r="Y2271" i="1"/>
  <c r="Y2271" i="1" a="1"/>
  <c r="W2271" i="1"/>
  <c r="W2271" i="1" a="1"/>
  <c r="T2271" i="1"/>
  <c r="T2271" i="1" a="1"/>
  <c r="R2271" i="1"/>
  <c r="R2271" i="1" a="1"/>
  <c r="C2271" i="1"/>
  <c r="AI2270" i="1"/>
  <c r="AI2270" i="1" a="1"/>
  <c r="AA2270" i="1"/>
  <c r="AA2270" i="1" a="1"/>
  <c r="Y2270" i="1"/>
  <c r="Y2270" i="1" a="1"/>
  <c r="W2270" i="1"/>
  <c r="W2270" i="1" a="1"/>
  <c r="T2270" i="1"/>
  <c r="T2270" i="1" a="1"/>
  <c r="R2270" i="1"/>
  <c r="R2270" i="1" a="1"/>
  <c r="C2270" i="1"/>
  <c r="AI2269" i="1"/>
  <c r="AI2269" i="1" a="1"/>
  <c r="AA2269" i="1"/>
  <c r="AA2269" i="1" a="1"/>
  <c r="Y2269" i="1"/>
  <c r="Y2269" i="1" a="1"/>
  <c r="W2269" i="1"/>
  <c r="W2269" i="1" a="1"/>
  <c r="T2269" i="1"/>
  <c r="T2269" i="1" a="1"/>
  <c r="R2269" i="1"/>
  <c r="R2269" i="1" a="1"/>
  <c r="C2269" i="1"/>
  <c r="AI2268" i="1"/>
  <c r="AI2268" i="1" a="1"/>
  <c r="AA2268" i="1"/>
  <c r="AA2268" i="1" a="1"/>
  <c r="Y2268" i="1"/>
  <c r="Y2268" i="1" a="1"/>
  <c r="W2268" i="1"/>
  <c r="W2268" i="1" a="1"/>
  <c r="T2268" i="1"/>
  <c r="T2268" i="1" a="1"/>
  <c r="R2268" i="1"/>
  <c r="R2268" i="1" a="1"/>
  <c r="C2268" i="1"/>
  <c r="AI2267" i="1"/>
  <c r="AI2267" i="1" a="1"/>
  <c r="AA2267" i="1"/>
  <c r="AA2267" i="1" a="1"/>
  <c r="Y2267" i="1"/>
  <c r="Y2267" i="1" a="1"/>
  <c r="W2267" i="1"/>
  <c r="W2267" i="1" a="1"/>
  <c r="T2267" i="1"/>
  <c r="T2267" i="1" a="1"/>
  <c r="R2267" i="1"/>
  <c r="R2267" i="1" a="1"/>
  <c r="C2267" i="1"/>
  <c r="AI2266" i="1"/>
  <c r="AI2266" i="1" a="1"/>
  <c r="AA2266" i="1"/>
  <c r="AA2266" i="1" a="1"/>
  <c r="Y2266" i="1"/>
  <c r="Y2266" i="1" a="1"/>
  <c r="W2266" i="1"/>
  <c r="W2266" i="1" a="1"/>
  <c r="T2266" i="1"/>
  <c r="T2266" i="1" a="1"/>
  <c r="R2266" i="1"/>
  <c r="R2266" i="1" a="1"/>
  <c r="C2266" i="1"/>
  <c r="AI2265" i="1"/>
  <c r="AI2265" i="1" a="1"/>
  <c r="AA2265" i="1"/>
  <c r="AA2265" i="1" a="1"/>
  <c r="Y2265" i="1"/>
  <c r="Y2265" i="1" a="1"/>
  <c r="W2265" i="1"/>
  <c r="W2265" i="1" a="1"/>
  <c r="T2265" i="1"/>
  <c r="T2265" i="1" a="1"/>
  <c r="R2265" i="1"/>
  <c r="R2265" i="1" a="1"/>
  <c r="C2265" i="1"/>
  <c r="AI2264" i="1"/>
  <c r="AI2264" i="1" a="1"/>
  <c r="AA2264" i="1"/>
  <c r="AA2264" i="1" a="1"/>
  <c r="Y2264" i="1"/>
  <c r="Y2264" i="1" a="1"/>
  <c r="W2264" i="1"/>
  <c r="W2264" i="1" a="1"/>
  <c r="T2264" i="1"/>
  <c r="T2264" i="1" a="1"/>
  <c r="R2264" i="1"/>
  <c r="R2264" i="1" a="1"/>
  <c r="C2264" i="1"/>
  <c r="AI2263" i="1"/>
  <c r="AI2263" i="1" a="1"/>
  <c r="AA2263" i="1"/>
  <c r="AA2263" i="1" a="1"/>
  <c r="Y2263" i="1"/>
  <c r="Y2263" i="1" a="1"/>
  <c r="W2263" i="1"/>
  <c r="W2263" i="1" a="1"/>
  <c r="T2263" i="1"/>
  <c r="T2263" i="1" a="1"/>
  <c r="R2263" i="1"/>
  <c r="R2263" i="1" a="1"/>
  <c r="C2263" i="1"/>
  <c r="AI2262" i="1"/>
  <c r="AI2262" i="1" a="1"/>
  <c r="AA2262" i="1"/>
  <c r="AA2262" i="1" a="1"/>
  <c r="Y2262" i="1"/>
  <c r="Y2262" i="1" a="1"/>
  <c r="W2262" i="1"/>
  <c r="W2262" i="1" a="1"/>
  <c r="T2262" i="1"/>
  <c r="T2262" i="1" a="1"/>
  <c r="R2262" i="1"/>
  <c r="R2262" i="1" a="1"/>
  <c r="C2262" i="1"/>
  <c r="AI2261" i="1"/>
  <c r="AI2261" i="1" a="1"/>
  <c r="AA2261" i="1"/>
  <c r="AA2261" i="1" a="1"/>
  <c r="Y2261" i="1"/>
  <c r="Y2261" i="1" a="1"/>
  <c r="W2261" i="1"/>
  <c r="W2261" i="1" a="1"/>
  <c r="T2261" i="1"/>
  <c r="T2261" i="1" a="1"/>
  <c r="R2261" i="1"/>
  <c r="R2261" i="1" a="1"/>
  <c r="C2261" i="1"/>
  <c r="AI2260" i="1"/>
  <c r="AI2260" i="1" a="1"/>
  <c r="AA2260" i="1"/>
  <c r="AA2260" i="1" a="1"/>
  <c r="Y2260" i="1"/>
  <c r="Y2260" i="1" a="1"/>
  <c r="W2260" i="1"/>
  <c r="W2260" i="1" a="1"/>
  <c r="T2260" i="1"/>
  <c r="T2260" i="1" a="1"/>
  <c r="R2260" i="1"/>
  <c r="R2260" i="1" a="1"/>
  <c r="C2260" i="1"/>
  <c r="AI2259" i="1"/>
  <c r="AI2259" i="1" a="1"/>
  <c r="AA2259" i="1"/>
  <c r="AA2259" i="1" a="1"/>
  <c r="Y2259" i="1"/>
  <c r="Y2259" i="1" a="1"/>
  <c r="W2259" i="1"/>
  <c r="W2259" i="1" a="1"/>
  <c r="T2259" i="1"/>
  <c r="T2259" i="1" a="1"/>
  <c r="R2259" i="1"/>
  <c r="R2259" i="1" a="1"/>
  <c r="C2259" i="1"/>
  <c r="AI2258" i="1"/>
  <c r="AI2258" i="1" a="1"/>
  <c r="AA2258" i="1"/>
  <c r="AA2258" i="1" a="1"/>
  <c r="Y2258" i="1"/>
  <c r="Y2258" i="1" a="1"/>
  <c r="W2258" i="1"/>
  <c r="W2258" i="1" a="1"/>
  <c r="T2258" i="1"/>
  <c r="T2258" i="1" a="1"/>
  <c r="R2258" i="1"/>
  <c r="R2258" i="1" a="1"/>
  <c r="C2258" i="1"/>
  <c r="AI2257" i="1"/>
  <c r="AI2257" i="1" a="1"/>
  <c r="AA2257" i="1"/>
  <c r="AA2257" i="1" a="1"/>
  <c r="Y2257" i="1"/>
  <c r="Y2257" i="1" a="1"/>
  <c r="W2257" i="1"/>
  <c r="W2257" i="1" a="1"/>
  <c r="T2257" i="1"/>
  <c r="T2257" i="1" a="1"/>
  <c r="R2257" i="1"/>
  <c r="R2257" i="1" a="1"/>
  <c r="C2257" i="1"/>
  <c r="AI2256" i="1"/>
  <c r="AI2256" i="1" a="1"/>
  <c r="AA2256" i="1"/>
  <c r="AA2256" i="1" a="1"/>
  <c r="Y2256" i="1"/>
  <c r="Y2256" i="1" a="1"/>
  <c r="W2256" i="1"/>
  <c r="W2256" i="1" a="1"/>
  <c r="T2256" i="1"/>
  <c r="T2256" i="1" a="1"/>
  <c r="R2256" i="1"/>
  <c r="R2256" i="1" a="1"/>
  <c r="C2256" i="1"/>
  <c r="AI2255" i="1"/>
  <c r="AI2255" i="1" a="1"/>
  <c r="AA2255" i="1"/>
  <c r="AA2255" i="1" a="1"/>
  <c r="Y2255" i="1"/>
  <c r="Y2255" i="1" a="1"/>
  <c r="W2255" i="1"/>
  <c r="W2255" i="1" a="1"/>
  <c r="T2255" i="1"/>
  <c r="T2255" i="1" a="1"/>
  <c r="R2255" i="1"/>
  <c r="R2255" i="1" a="1"/>
  <c r="C2255" i="1"/>
  <c r="AI2254" i="1"/>
  <c r="AI2254" i="1" a="1"/>
  <c r="AA2254" i="1"/>
  <c r="AA2254" i="1" a="1"/>
  <c r="Y2254" i="1"/>
  <c r="Y2254" i="1" a="1"/>
  <c r="W2254" i="1"/>
  <c r="W2254" i="1" a="1"/>
  <c r="T2254" i="1"/>
  <c r="T2254" i="1" a="1"/>
  <c r="R2254" i="1"/>
  <c r="R2254" i="1" a="1"/>
  <c r="C2254" i="1"/>
  <c r="AI2253" i="1"/>
  <c r="AI2253" i="1" a="1"/>
  <c r="AA2253" i="1"/>
  <c r="AA2253" i="1" a="1"/>
  <c r="Y2253" i="1"/>
  <c r="Y2253" i="1" a="1"/>
  <c r="W2253" i="1"/>
  <c r="W2253" i="1" a="1"/>
  <c r="T2253" i="1"/>
  <c r="T2253" i="1" a="1"/>
  <c r="R2253" i="1"/>
  <c r="R2253" i="1" a="1"/>
  <c r="C2253" i="1"/>
  <c r="AI2252" i="1"/>
  <c r="AI2252" i="1" a="1"/>
  <c r="AA2252" i="1"/>
  <c r="AA2252" i="1" a="1"/>
  <c r="Y2252" i="1"/>
  <c r="Y2252" i="1" a="1"/>
  <c r="W2252" i="1"/>
  <c r="W2252" i="1" a="1"/>
  <c r="T2252" i="1"/>
  <c r="T2252" i="1" a="1"/>
  <c r="R2252" i="1"/>
  <c r="R2252" i="1" a="1"/>
  <c r="C2252" i="1"/>
  <c r="AI2251" i="1"/>
  <c r="AI2251" i="1" a="1"/>
  <c r="AA2251" i="1"/>
  <c r="AA2251" i="1" a="1"/>
  <c r="Y2251" i="1"/>
  <c r="Y2251" i="1" a="1"/>
  <c r="W2251" i="1"/>
  <c r="W2251" i="1" a="1"/>
  <c r="T2251" i="1"/>
  <c r="T2251" i="1" a="1"/>
  <c r="R2251" i="1"/>
  <c r="R2251" i="1" a="1"/>
  <c r="C2251" i="1"/>
  <c r="AI2250" i="1"/>
  <c r="AI2250" i="1" a="1"/>
  <c r="AA2250" i="1"/>
  <c r="AA2250" i="1" a="1"/>
  <c r="Y2250" i="1"/>
  <c r="Y2250" i="1" a="1"/>
  <c r="W2250" i="1"/>
  <c r="W2250" i="1" a="1"/>
  <c r="T2250" i="1"/>
  <c r="T2250" i="1" a="1"/>
  <c r="R2250" i="1"/>
  <c r="R2250" i="1" a="1"/>
  <c r="C2250" i="1"/>
  <c r="AI2249" i="1"/>
  <c r="AI2249" i="1" a="1"/>
  <c r="AA2249" i="1"/>
  <c r="AA2249" i="1" a="1"/>
  <c r="Y2249" i="1"/>
  <c r="Y2249" i="1" a="1"/>
  <c r="W2249" i="1"/>
  <c r="W2249" i="1" a="1"/>
  <c r="T2249" i="1"/>
  <c r="T2249" i="1" a="1"/>
  <c r="R2249" i="1"/>
  <c r="R2249" i="1" a="1"/>
  <c r="C2249" i="1"/>
  <c r="AI2248" i="1"/>
  <c r="AI2248" i="1" a="1"/>
  <c r="AA2248" i="1"/>
  <c r="AA2248" i="1" a="1"/>
  <c r="Y2248" i="1"/>
  <c r="Y2248" i="1" a="1"/>
  <c r="W2248" i="1"/>
  <c r="W2248" i="1" a="1"/>
  <c r="T2248" i="1"/>
  <c r="T2248" i="1" a="1"/>
  <c r="R2248" i="1"/>
  <c r="R2248" i="1" a="1"/>
  <c r="C2248" i="1"/>
  <c r="AI2247" i="1"/>
  <c r="AI2247" i="1" a="1"/>
  <c r="AA2247" i="1"/>
  <c r="AA2247" i="1" a="1"/>
  <c r="Y2247" i="1"/>
  <c r="Y2247" i="1" a="1"/>
  <c r="W2247" i="1"/>
  <c r="W2247" i="1" a="1"/>
  <c r="T2247" i="1"/>
  <c r="T2247" i="1" a="1"/>
  <c r="R2247" i="1"/>
  <c r="R2247" i="1" a="1"/>
  <c r="C2247" i="1"/>
  <c r="AI2246" i="1"/>
  <c r="AI2246" i="1" a="1"/>
  <c r="AA2246" i="1"/>
  <c r="AA2246" i="1" a="1"/>
  <c r="Y2246" i="1"/>
  <c r="Y2246" i="1" a="1"/>
  <c r="W2246" i="1"/>
  <c r="W2246" i="1" a="1"/>
  <c r="T2246" i="1"/>
  <c r="T2246" i="1" a="1"/>
  <c r="R2246" i="1"/>
  <c r="R2246" i="1" a="1"/>
  <c r="C2246" i="1"/>
  <c r="AI2245" i="1"/>
  <c r="AI2245" i="1" a="1"/>
  <c r="AA2245" i="1"/>
  <c r="AA2245" i="1" a="1"/>
  <c r="Y2245" i="1"/>
  <c r="Y2245" i="1" a="1"/>
  <c r="W2245" i="1"/>
  <c r="W2245" i="1" a="1"/>
  <c r="T2245" i="1"/>
  <c r="T2245" i="1" a="1"/>
  <c r="R2245" i="1"/>
  <c r="R2245" i="1" a="1"/>
  <c r="C2245" i="1"/>
  <c r="AI2244" i="1"/>
  <c r="AI2244" i="1" a="1"/>
  <c r="AA2244" i="1"/>
  <c r="AA2244" i="1" a="1"/>
  <c r="Y2244" i="1"/>
  <c r="Y2244" i="1" a="1"/>
  <c r="W2244" i="1"/>
  <c r="W2244" i="1" a="1"/>
  <c r="T2244" i="1"/>
  <c r="T2244" i="1" a="1"/>
  <c r="R2244" i="1"/>
  <c r="R2244" i="1" a="1"/>
  <c r="C2244" i="1"/>
  <c r="AI2243" i="1"/>
  <c r="AI2243" i="1" a="1"/>
  <c r="AA2243" i="1"/>
  <c r="AA2243" i="1" a="1"/>
  <c r="Y2243" i="1"/>
  <c r="Y2243" i="1" a="1"/>
  <c r="W2243" i="1"/>
  <c r="W2243" i="1" a="1"/>
  <c r="T2243" i="1"/>
  <c r="T2243" i="1" a="1"/>
  <c r="R2243" i="1"/>
  <c r="R2243" i="1" a="1"/>
  <c r="C2243" i="1"/>
  <c r="AI2242" i="1"/>
  <c r="AI2242" i="1" a="1"/>
  <c r="AA2242" i="1"/>
  <c r="AA2242" i="1" a="1"/>
  <c r="Y2242" i="1"/>
  <c r="Y2242" i="1" a="1"/>
  <c r="W2242" i="1"/>
  <c r="W2242" i="1" a="1"/>
  <c r="T2242" i="1"/>
  <c r="T2242" i="1" a="1"/>
  <c r="R2242" i="1"/>
  <c r="R2242" i="1" a="1"/>
  <c r="C2242" i="1"/>
  <c r="AI2241" i="1"/>
  <c r="AI2241" i="1" a="1"/>
  <c r="AA2241" i="1"/>
  <c r="AA2241" i="1" a="1"/>
  <c r="Y2241" i="1"/>
  <c r="Y2241" i="1" a="1"/>
  <c r="W2241" i="1"/>
  <c r="W2241" i="1" a="1"/>
  <c r="T2241" i="1"/>
  <c r="T2241" i="1" a="1"/>
  <c r="R2241" i="1"/>
  <c r="R2241" i="1" a="1"/>
  <c r="C2241" i="1"/>
  <c r="AI2240" i="1"/>
  <c r="AI2240" i="1" a="1"/>
  <c r="AA2240" i="1"/>
  <c r="AA2240" i="1" a="1"/>
  <c r="Y2240" i="1"/>
  <c r="Y2240" i="1" a="1"/>
  <c r="W2240" i="1"/>
  <c r="W2240" i="1" a="1"/>
  <c r="T2240" i="1"/>
  <c r="T2240" i="1" a="1"/>
  <c r="R2240" i="1"/>
  <c r="R2240" i="1" a="1"/>
  <c r="C2240" i="1"/>
  <c r="AI2239" i="1"/>
  <c r="AI2239" i="1" a="1"/>
  <c r="AA2239" i="1"/>
  <c r="AA2239" i="1" a="1"/>
  <c r="Y2239" i="1"/>
  <c r="Y2239" i="1" a="1"/>
  <c r="W2239" i="1"/>
  <c r="W2239" i="1" a="1"/>
  <c r="T2239" i="1"/>
  <c r="T2239" i="1" a="1"/>
  <c r="R2239" i="1"/>
  <c r="R2239" i="1" a="1"/>
  <c r="C2239" i="1"/>
  <c r="AI2238" i="1"/>
  <c r="AI2238" i="1" a="1"/>
  <c r="AA2238" i="1"/>
  <c r="AA2238" i="1" a="1"/>
  <c r="Y2238" i="1"/>
  <c r="Y2238" i="1" a="1"/>
  <c r="W2238" i="1"/>
  <c r="W2238" i="1" a="1"/>
  <c r="T2238" i="1"/>
  <c r="T2238" i="1" a="1"/>
  <c r="R2238" i="1"/>
  <c r="R2238" i="1" a="1"/>
  <c r="C2238" i="1"/>
  <c r="AI2237" i="1"/>
  <c r="AI2237" i="1" a="1"/>
  <c r="AA2237" i="1"/>
  <c r="AA2237" i="1" a="1"/>
  <c r="Y2237" i="1"/>
  <c r="Y2237" i="1" a="1"/>
  <c r="W2237" i="1"/>
  <c r="W2237" i="1" a="1"/>
  <c r="T2237" i="1"/>
  <c r="T2237" i="1" a="1"/>
  <c r="R2237" i="1"/>
  <c r="R2237" i="1" a="1"/>
  <c r="C2237" i="1"/>
  <c r="AI2236" i="1"/>
  <c r="AI2236" i="1" a="1"/>
  <c r="AA2236" i="1"/>
  <c r="AA2236" i="1" a="1"/>
  <c r="Y2236" i="1"/>
  <c r="Y2236" i="1" a="1"/>
  <c r="W2236" i="1"/>
  <c r="W2236" i="1" a="1"/>
  <c r="T2236" i="1"/>
  <c r="T2236" i="1" a="1"/>
  <c r="R2236" i="1"/>
  <c r="R2236" i="1" a="1"/>
  <c r="C2236" i="1"/>
  <c r="AI2235" i="1"/>
  <c r="AI2235" i="1" a="1"/>
  <c r="AA2235" i="1"/>
  <c r="AA2235" i="1" a="1"/>
  <c r="Y2235" i="1"/>
  <c r="Y2235" i="1" a="1"/>
  <c r="W2235" i="1"/>
  <c r="W2235" i="1" a="1"/>
  <c r="T2235" i="1"/>
  <c r="T2235" i="1" a="1"/>
  <c r="R2235" i="1"/>
  <c r="R2235" i="1" a="1"/>
  <c r="C2235" i="1"/>
  <c r="AI2234" i="1"/>
  <c r="AI2234" i="1" a="1"/>
  <c r="AA2234" i="1"/>
  <c r="AA2234" i="1" a="1"/>
  <c r="Y2234" i="1"/>
  <c r="Y2234" i="1" a="1"/>
  <c r="W2234" i="1"/>
  <c r="W2234" i="1" a="1"/>
  <c r="T2234" i="1"/>
  <c r="T2234" i="1" a="1"/>
  <c r="R2234" i="1"/>
  <c r="R2234" i="1" a="1"/>
  <c r="C2234" i="1"/>
  <c r="AI2233" i="1"/>
  <c r="AI2233" i="1" a="1"/>
  <c r="AA2233" i="1"/>
  <c r="AA2233" i="1" a="1"/>
  <c r="Y2233" i="1"/>
  <c r="Y2233" i="1" a="1"/>
  <c r="W2233" i="1"/>
  <c r="W2233" i="1" a="1"/>
  <c r="T2233" i="1"/>
  <c r="T2233" i="1" a="1"/>
  <c r="R2233" i="1"/>
  <c r="R2233" i="1" a="1"/>
  <c r="C2233" i="1"/>
  <c r="AI2232" i="1"/>
  <c r="AI2232" i="1" a="1"/>
  <c r="AA2232" i="1"/>
  <c r="AA2232" i="1" a="1"/>
  <c r="Y2232" i="1"/>
  <c r="Y2232" i="1" a="1"/>
  <c r="W2232" i="1"/>
  <c r="W2232" i="1" a="1"/>
  <c r="T2232" i="1"/>
  <c r="T2232" i="1" a="1"/>
  <c r="R2232" i="1"/>
  <c r="R2232" i="1" a="1"/>
  <c r="C2232" i="1"/>
  <c r="AI2231" i="1"/>
  <c r="AI2231" i="1" a="1"/>
  <c r="AA2231" i="1"/>
  <c r="AA2231" i="1" a="1"/>
  <c r="Y2231" i="1"/>
  <c r="Y2231" i="1" a="1"/>
  <c r="W2231" i="1"/>
  <c r="W2231" i="1" a="1"/>
  <c r="T2231" i="1"/>
  <c r="T2231" i="1" a="1"/>
  <c r="R2231" i="1"/>
  <c r="R2231" i="1" a="1"/>
  <c r="C2231" i="1"/>
  <c r="AI2230" i="1"/>
  <c r="AI2230" i="1" a="1"/>
  <c r="AA2230" i="1"/>
  <c r="AA2230" i="1" a="1"/>
  <c r="Y2230" i="1"/>
  <c r="Y2230" i="1" a="1"/>
  <c r="W2230" i="1"/>
  <c r="W2230" i="1" a="1"/>
  <c r="T2230" i="1"/>
  <c r="T2230" i="1" a="1"/>
  <c r="R2230" i="1"/>
  <c r="R2230" i="1" a="1"/>
  <c r="C2230" i="1"/>
  <c r="AI2229" i="1"/>
  <c r="AI2229" i="1" a="1"/>
  <c r="AA2229" i="1"/>
  <c r="AA2229" i="1" a="1"/>
  <c r="Y2229" i="1"/>
  <c r="Y2229" i="1" a="1"/>
  <c r="W2229" i="1"/>
  <c r="W2229" i="1" a="1"/>
  <c r="T2229" i="1"/>
  <c r="T2229" i="1" a="1"/>
  <c r="R2229" i="1"/>
  <c r="R2229" i="1" a="1"/>
  <c r="C2229" i="1"/>
  <c r="AI2228" i="1"/>
  <c r="AI2228" i="1" a="1"/>
  <c r="AA2228" i="1"/>
  <c r="AA2228" i="1" a="1"/>
  <c r="Y2228" i="1"/>
  <c r="Y2228" i="1" a="1"/>
  <c r="W2228" i="1"/>
  <c r="W2228" i="1" a="1"/>
  <c r="T2228" i="1"/>
  <c r="T2228" i="1" a="1"/>
  <c r="R2228" i="1"/>
  <c r="R2228" i="1" a="1"/>
  <c r="C2228" i="1"/>
  <c r="AI2227" i="1"/>
  <c r="AI2227" i="1" a="1"/>
  <c r="AA2227" i="1"/>
  <c r="AA2227" i="1" a="1"/>
  <c r="Y2227" i="1"/>
  <c r="Y2227" i="1" a="1"/>
  <c r="W2227" i="1"/>
  <c r="W2227" i="1" a="1"/>
  <c r="T2227" i="1"/>
  <c r="T2227" i="1" a="1"/>
  <c r="R2227" i="1"/>
  <c r="R2227" i="1" a="1"/>
  <c r="C2227" i="1"/>
  <c r="AI2226" i="1"/>
  <c r="AI2226" i="1" a="1"/>
  <c r="AA2226" i="1"/>
  <c r="AA2226" i="1" a="1"/>
  <c r="Y2226" i="1"/>
  <c r="Y2226" i="1" a="1"/>
  <c r="W2226" i="1"/>
  <c r="W2226" i="1" a="1"/>
  <c r="T2226" i="1"/>
  <c r="T2226" i="1" a="1"/>
  <c r="R2226" i="1"/>
  <c r="R2226" i="1" a="1"/>
  <c r="C2226" i="1"/>
  <c r="AI2225" i="1"/>
  <c r="AI2225" i="1" a="1"/>
  <c r="AA2225" i="1"/>
  <c r="AA2225" i="1" a="1"/>
  <c r="Y2225" i="1"/>
  <c r="Y2225" i="1" a="1"/>
  <c r="W2225" i="1"/>
  <c r="W2225" i="1" a="1"/>
  <c r="T2225" i="1"/>
  <c r="T2225" i="1" a="1"/>
  <c r="R2225" i="1"/>
  <c r="R2225" i="1" a="1"/>
  <c r="C2225" i="1"/>
  <c r="AI2224" i="1"/>
  <c r="AI2224" i="1" a="1"/>
  <c r="AA2224" i="1"/>
  <c r="AA2224" i="1" a="1"/>
  <c r="Y2224" i="1"/>
  <c r="Y2224" i="1" a="1"/>
  <c r="W2224" i="1"/>
  <c r="W2224" i="1" a="1"/>
  <c r="T2224" i="1"/>
  <c r="T2224" i="1" a="1"/>
  <c r="R2224" i="1"/>
  <c r="R2224" i="1" a="1"/>
  <c r="C2224" i="1"/>
  <c r="AI2223" i="1"/>
  <c r="AI2223" i="1" a="1"/>
  <c r="AA2223" i="1"/>
  <c r="AA2223" i="1" a="1"/>
  <c r="Y2223" i="1"/>
  <c r="Y2223" i="1" a="1"/>
  <c r="W2223" i="1"/>
  <c r="W2223" i="1" a="1"/>
  <c r="T2223" i="1"/>
  <c r="T2223" i="1" a="1"/>
  <c r="R2223" i="1"/>
  <c r="R2223" i="1" a="1"/>
  <c r="C2223" i="1"/>
  <c r="AI2222" i="1"/>
  <c r="AI2222" i="1" a="1"/>
  <c r="AA2222" i="1"/>
  <c r="AA2222" i="1" a="1"/>
  <c r="Y2222" i="1"/>
  <c r="Y2222" i="1" a="1"/>
  <c r="W2222" i="1"/>
  <c r="W2222" i="1" a="1"/>
  <c r="T2222" i="1"/>
  <c r="T2222" i="1" a="1"/>
  <c r="R2222" i="1"/>
  <c r="R2222" i="1" a="1"/>
  <c r="C2222" i="1"/>
  <c r="AI2221" i="1"/>
  <c r="AI2221" i="1" a="1"/>
  <c r="AA2221" i="1"/>
  <c r="AA2221" i="1" a="1"/>
  <c r="Y2221" i="1"/>
  <c r="Y2221" i="1" a="1"/>
  <c r="W2221" i="1"/>
  <c r="W2221" i="1" a="1"/>
  <c r="T2221" i="1"/>
  <c r="T2221" i="1" a="1"/>
  <c r="R2221" i="1"/>
  <c r="R2221" i="1" a="1"/>
  <c r="C2221" i="1"/>
  <c r="AI2220" i="1"/>
  <c r="AI2220" i="1" a="1"/>
  <c r="AA2220" i="1"/>
  <c r="AA2220" i="1" a="1"/>
  <c r="Y2220" i="1"/>
  <c r="Y2220" i="1" a="1"/>
  <c r="W2220" i="1"/>
  <c r="W2220" i="1" a="1"/>
  <c r="T2220" i="1"/>
  <c r="T2220" i="1" a="1"/>
  <c r="R2220" i="1"/>
  <c r="R2220" i="1" a="1"/>
  <c r="C2220" i="1"/>
  <c r="AI2219" i="1"/>
  <c r="AI2219" i="1" a="1"/>
  <c r="AA2219" i="1"/>
  <c r="AA2219" i="1" a="1"/>
  <c r="Y2219" i="1"/>
  <c r="Y2219" i="1" a="1"/>
  <c r="W2219" i="1"/>
  <c r="W2219" i="1" a="1"/>
  <c r="T2219" i="1"/>
  <c r="T2219" i="1" a="1"/>
  <c r="R2219" i="1"/>
  <c r="R2219" i="1" a="1"/>
  <c r="C2219" i="1"/>
  <c r="AI2218" i="1"/>
  <c r="AI2218" i="1" a="1"/>
  <c r="AA2218" i="1"/>
  <c r="AA2218" i="1" a="1"/>
  <c r="Y2218" i="1"/>
  <c r="Y2218" i="1" a="1"/>
  <c r="W2218" i="1"/>
  <c r="W2218" i="1" a="1"/>
  <c r="T2218" i="1"/>
  <c r="T2218" i="1" a="1"/>
  <c r="R2218" i="1"/>
  <c r="R2218" i="1" a="1"/>
  <c r="C2218" i="1"/>
  <c r="AI2217" i="1"/>
  <c r="AI2217" i="1" a="1"/>
  <c r="AA2217" i="1"/>
  <c r="AA2217" i="1" a="1"/>
  <c r="Y2217" i="1"/>
  <c r="Y2217" i="1" a="1"/>
  <c r="W2217" i="1"/>
  <c r="W2217" i="1" a="1"/>
  <c r="T2217" i="1"/>
  <c r="T2217" i="1" a="1"/>
  <c r="R2217" i="1"/>
  <c r="R2217" i="1" a="1"/>
  <c r="C2217" i="1"/>
  <c r="AI2216" i="1"/>
  <c r="AI2216" i="1" a="1"/>
  <c r="AA2216" i="1"/>
  <c r="AA2216" i="1" a="1"/>
  <c r="Y2216" i="1"/>
  <c r="Y2216" i="1" a="1"/>
  <c r="W2216" i="1"/>
  <c r="W2216" i="1" a="1"/>
  <c r="T2216" i="1"/>
  <c r="T2216" i="1" a="1"/>
  <c r="R2216" i="1"/>
  <c r="R2216" i="1" a="1"/>
  <c r="C2216" i="1"/>
  <c r="AI2215" i="1"/>
  <c r="AI2215" i="1" a="1"/>
  <c r="AA2215" i="1"/>
  <c r="AA2215" i="1" a="1"/>
  <c r="Y2215" i="1"/>
  <c r="Y2215" i="1" a="1"/>
  <c r="W2215" i="1"/>
  <c r="W2215" i="1" a="1"/>
  <c r="T2215" i="1"/>
  <c r="T2215" i="1" a="1"/>
  <c r="R2215" i="1"/>
  <c r="R2215" i="1" a="1"/>
  <c r="C2215" i="1"/>
  <c r="AI2214" i="1"/>
  <c r="AI2214" i="1" a="1"/>
  <c r="AA2214" i="1"/>
  <c r="AA2214" i="1" a="1"/>
  <c r="Y2214" i="1"/>
  <c r="Y2214" i="1" a="1"/>
  <c r="W2214" i="1"/>
  <c r="W2214" i="1" a="1"/>
  <c r="T2214" i="1"/>
  <c r="T2214" i="1" a="1"/>
  <c r="R2214" i="1"/>
  <c r="R2214" i="1" a="1"/>
  <c r="C2214" i="1"/>
  <c r="AI2213" i="1"/>
  <c r="AI2213" i="1" a="1"/>
  <c r="AA2213" i="1"/>
  <c r="AA2213" i="1" a="1"/>
  <c r="Y2213" i="1"/>
  <c r="Y2213" i="1" a="1"/>
  <c r="W2213" i="1"/>
  <c r="W2213" i="1" a="1"/>
  <c r="T2213" i="1"/>
  <c r="T2213" i="1" a="1"/>
  <c r="R2213" i="1"/>
  <c r="R2213" i="1" a="1"/>
  <c r="C2213" i="1"/>
  <c r="AI2212" i="1"/>
  <c r="AI2212" i="1" a="1"/>
  <c r="AA2212" i="1"/>
  <c r="AA2212" i="1" a="1"/>
  <c r="Y2212" i="1"/>
  <c r="Y2212" i="1" a="1"/>
  <c r="W2212" i="1"/>
  <c r="W2212" i="1" a="1"/>
  <c r="T2212" i="1"/>
  <c r="T2212" i="1" a="1"/>
  <c r="R2212" i="1"/>
  <c r="R2212" i="1" a="1"/>
  <c r="C2212" i="1"/>
  <c r="AI2211" i="1"/>
  <c r="AI2211" i="1" a="1"/>
  <c r="AA2211" i="1"/>
  <c r="AA2211" i="1" a="1"/>
  <c r="Y2211" i="1"/>
  <c r="Y2211" i="1" a="1"/>
  <c r="W2211" i="1"/>
  <c r="W2211" i="1" a="1"/>
  <c r="T2211" i="1"/>
  <c r="T2211" i="1" a="1"/>
  <c r="R2211" i="1"/>
  <c r="R2211" i="1" a="1"/>
  <c r="C2211" i="1"/>
  <c r="AI2210" i="1"/>
  <c r="AI2210" i="1" a="1"/>
  <c r="AA2210" i="1"/>
  <c r="AA2210" i="1" a="1"/>
  <c r="Y2210" i="1"/>
  <c r="Y2210" i="1" a="1"/>
  <c r="W2210" i="1"/>
  <c r="W2210" i="1" a="1"/>
  <c r="T2210" i="1"/>
  <c r="T2210" i="1" a="1"/>
  <c r="R2210" i="1"/>
  <c r="R2210" i="1" a="1"/>
  <c r="C2210" i="1"/>
  <c r="AI2209" i="1"/>
  <c r="AI2209" i="1" a="1"/>
  <c r="AA2209" i="1"/>
  <c r="AA2209" i="1" a="1"/>
  <c r="Y2209" i="1"/>
  <c r="Y2209" i="1" a="1"/>
  <c r="W2209" i="1"/>
  <c r="W2209" i="1" a="1"/>
  <c r="T2209" i="1"/>
  <c r="T2209" i="1" a="1"/>
  <c r="R2209" i="1"/>
  <c r="R2209" i="1" a="1"/>
  <c r="C2209" i="1"/>
  <c r="AI2208" i="1"/>
  <c r="AI2208" i="1" a="1"/>
  <c r="AA2208" i="1"/>
  <c r="AA2208" i="1" a="1"/>
  <c r="Y2208" i="1"/>
  <c r="Y2208" i="1" a="1"/>
  <c r="W2208" i="1"/>
  <c r="W2208" i="1" a="1"/>
  <c r="T2208" i="1"/>
  <c r="T2208" i="1" a="1"/>
  <c r="R2208" i="1"/>
  <c r="R2208" i="1" a="1"/>
  <c r="C2208" i="1"/>
  <c r="AI2207" i="1"/>
  <c r="AI2207" i="1" a="1"/>
  <c r="AA2207" i="1"/>
  <c r="AA2207" i="1" a="1"/>
  <c r="Y2207" i="1"/>
  <c r="Y2207" i="1" a="1"/>
  <c r="W2207" i="1"/>
  <c r="W2207" i="1" a="1"/>
  <c r="T2207" i="1"/>
  <c r="T2207" i="1" a="1"/>
  <c r="R2207" i="1"/>
  <c r="R2207" i="1" a="1"/>
  <c r="C2207" i="1"/>
  <c r="AI2206" i="1"/>
  <c r="AI2206" i="1" a="1"/>
  <c r="AA2206" i="1"/>
  <c r="AA2206" i="1" a="1"/>
  <c r="Y2206" i="1"/>
  <c r="Y2206" i="1" a="1"/>
  <c r="W2206" i="1"/>
  <c r="W2206" i="1" a="1"/>
  <c r="T2206" i="1"/>
  <c r="T2206" i="1" a="1"/>
  <c r="R2206" i="1"/>
  <c r="R2206" i="1" a="1"/>
  <c r="C2206" i="1"/>
  <c r="AI2205" i="1"/>
  <c r="AI2205" i="1" a="1"/>
  <c r="AA2205" i="1"/>
  <c r="AA2205" i="1" a="1"/>
  <c r="Y2205" i="1"/>
  <c r="Y2205" i="1" a="1"/>
  <c r="W2205" i="1"/>
  <c r="W2205" i="1" a="1"/>
  <c r="T2205" i="1"/>
  <c r="T2205" i="1" a="1"/>
  <c r="R2205" i="1"/>
  <c r="R2205" i="1" a="1"/>
  <c r="C2205" i="1"/>
  <c r="AI2204" i="1"/>
  <c r="AI2204" i="1" a="1"/>
  <c r="AA2204" i="1"/>
  <c r="AA2204" i="1" a="1"/>
  <c r="Y2204" i="1"/>
  <c r="Y2204" i="1" a="1"/>
  <c r="W2204" i="1"/>
  <c r="W2204" i="1" a="1"/>
  <c r="T2204" i="1"/>
  <c r="T2204" i="1" a="1"/>
  <c r="R2204" i="1"/>
  <c r="R2204" i="1" a="1"/>
  <c r="C2204" i="1"/>
  <c r="AI2203" i="1"/>
  <c r="AI2203" i="1" a="1"/>
  <c r="AA2203" i="1"/>
  <c r="AA2203" i="1" a="1"/>
  <c r="Y2203" i="1"/>
  <c r="Y2203" i="1" a="1"/>
  <c r="W2203" i="1"/>
  <c r="W2203" i="1" a="1"/>
  <c r="T2203" i="1"/>
  <c r="T2203" i="1" a="1"/>
  <c r="R2203" i="1"/>
  <c r="R2203" i="1" a="1"/>
  <c r="C2203" i="1"/>
  <c r="AI2202" i="1"/>
  <c r="AI2202" i="1" a="1"/>
  <c r="AA2202" i="1"/>
  <c r="AA2202" i="1" a="1"/>
  <c r="Y2202" i="1"/>
  <c r="Y2202" i="1" a="1"/>
  <c r="W2202" i="1"/>
  <c r="W2202" i="1" a="1"/>
  <c r="T2202" i="1"/>
  <c r="T2202" i="1" a="1"/>
  <c r="R2202" i="1"/>
  <c r="R2202" i="1" a="1"/>
  <c r="C2202" i="1"/>
  <c r="AI2201" i="1"/>
  <c r="AI2201" i="1" a="1"/>
  <c r="AA2201" i="1"/>
  <c r="AA2201" i="1" a="1"/>
  <c r="Y2201" i="1"/>
  <c r="Y2201" i="1" a="1"/>
  <c r="W2201" i="1"/>
  <c r="W2201" i="1" a="1"/>
  <c r="T2201" i="1"/>
  <c r="T2201" i="1" a="1"/>
  <c r="R2201" i="1"/>
  <c r="R2201" i="1" a="1"/>
  <c r="C2201" i="1"/>
  <c r="AI2200" i="1"/>
  <c r="AI2200" i="1" a="1"/>
  <c r="AA2200" i="1"/>
  <c r="AA2200" i="1" a="1"/>
  <c r="Y2200" i="1"/>
  <c r="Y2200" i="1" a="1"/>
  <c r="W2200" i="1"/>
  <c r="W2200" i="1" a="1"/>
  <c r="T2200" i="1"/>
  <c r="T2200" i="1" a="1"/>
  <c r="R2200" i="1"/>
  <c r="R2200" i="1" a="1"/>
  <c r="C2200" i="1"/>
  <c r="AI2199" i="1"/>
  <c r="AI2199" i="1" a="1"/>
  <c r="AA2199" i="1"/>
  <c r="AA2199" i="1" a="1"/>
  <c r="Y2199" i="1"/>
  <c r="Y2199" i="1" a="1"/>
  <c r="W2199" i="1"/>
  <c r="W2199" i="1" a="1"/>
  <c r="T2199" i="1"/>
  <c r="T2199" i="1" a="1"/>
  <c r="R2199" i="1"/>
  <c r="R2199" i="1" a="1"/>
  <c r="C2199" i="1"/>
  <c r="AI2198" i="1"/>
  <c r="AI2198" i="1" a="1"/>
  <c r="AA2198" i="1"/>
  <c r="AA2198" i="1" a="1"/>
  <c r="Y2198" i="1"/>
  <c r="Y2198" i="1" a="1"/>
  <c r="W2198" i="1"/>
  <c r="W2198" i="1" a="1"/>
  <c r="T2198" i="1"/>
  <c r="T2198" i="1" a="1"/>
  <c r="R2198" i="1"/>
  <c r="R2198" i="1" a="1"/>
  <c r="C2198" i="1"/>
  <c r="AI2197" i="1"/>
  <c r="AI2197" i="1" a="1"/>
  <c r="AA2197" i="1"/>
  <c r="AA2197" i="1" a="1"/>
  <c r="Y2197" i="1"/>
  <c r="Y2197" i="1" a="1"/>
  <c r="W2197" i="1"/>
  <c r="W2197" i="1" a="1"/>
  <c r="T2197" i="1"/>
  <c r="T2197" i="1" a="1"/>
  <c r="R2197" i="1"/>
  <c r="R2197" i="1" a="1"/>
  <c r="C2197" i="1"/>
  <c r="AI2196" i="1"/>
  <c r="AI2196" i="1" a="1"/>
  <c r="AA2196" i="1"/>
  <c r="AA2196" i="1" a="1"/>
  <c r="Y2196" i="1"/>
  <c r="Y2196" i="1" a="1"/>
  <c r="W2196" i="1"/>
  <c r="W2196" i="1" a="1"/>
  <c r="T2196" i="1"/>
  <c r="T2196" i="1" a="1"/>
  <c r="R2196" i="1"/>
  <c r="R2196" i="1" a="1"/>
  <c r="C2196" i="1"/>
  <c r="AI2195" i="1"/>
  <c r="AI2195" i="1" a="1"/>
  <c r="AA2195" i="1"/>
  <c r="AA2195" i="1" a="1"/>
  <c r="Y2195" i="1"/>
  <c r="Y2195" i="1" a="1"/>
  <c r="W2195" i="1"/>
  <c r="W2195" i="1" a="1"/>
  <c r="T2195" i="1"/>
  <c r="T2195" i="1" a="1"/>
  <c r="R2195" i="1"/>
  <c r="R2195" i="1" a="1"/>
  <c r="C2195" i="1"/>
  <c r="AI2194" i="1"/>
  <c r="AI2194" i="1" a="1"/>
  <c r="AA2194" i="1"/>
  <c r="AA2194" i="1" a="1"/>
  <c r="Y2194" i="1"/>
  <c r="Y2194" i="1" a="1"/>
  <c r="W2194" i="1"/>
  <c r="W2194" i="1" a="1"/>
  <c r="T2194" i="1"/>
  <c r="T2194" i="1" a="1"/>
  <c r="R2194" i="1"/>
  <c r="R2194" i="1" a="1"/>
  <c r="C2194" i="1"/>
  <c r="AI2193" i="1"/>
  <c r="AI2193" i="1" a="1"/>
  <c r="AA2193" i="1"/>
  <c r="AA2193" i="1" a="1"/>
  <c r="Y2193" i="1"/>
  <c r="Y2193" i="1" a="1"/>
  <c r="W2193" i="1"/>
  <c r="W2193" i="1" a="1"/>
  <c r="T2193" i="1"/>
  <c r="T2193" i="1" a="1"/>
  <c r="R2193" i="1"/>
  <c r="R2193" i="1" a="1"/>
  <c r="C2193" i="1"/>
  <c r="AI2192" i="1"/>
  <c r="AI2192" i="1" a="1"/>
  <c r="AA2192" i="1"/>
  <c r="AA2192" i="1" a="1"/>
  <c r="Y2192" i="1"/>
  <c r="Y2192" i="1" a="1"/>
  <c r="W2192" i="1"/>
  <c r="W2192" i="1" a="1"/>
  <c r="T2192" i="1"/>
  <c r="T2192" i="1" a="1"/>
  <c r="R2192" i="1"/>
  <c r="R2192" i="1" a="1"/>
  <c r="C2192" i="1"/>
  <c r="AI2191" i="1"/>
  <c r="AI2191" i="1" a="1"/>
  <c r="AA2191" i="1"/>
  <c r="AA2191" i="1" a="1"/>
  <c r="Y2191" i="1"/>
  <c r="Y2191" i="1" a="1"/>
  <c r="W2191" i="1"/>
  <c r="W2191" i="1" a="1"/>
  <c r="T2191" i="1"/>
  <c r="T2191" i="1" a="1"/>
  <c r="R2191" i="1"/>
  <c r="R2191" i="1" a="1"/>
  <c r="C2191" i="1"/>
  <c r="AI2190" i="1"/>
  <c r="AI2190" i="1" a="1"/>
  <c r="AA2190" i="1"/>
  <c r="AA2190" i="1" a="1"/>
  <c r="Y2190" i="1"/>
  <c r="Y2190" i="1" a="1"/>
  <c r="W2190" i="1"/>
  <c r="W2190" i="1" a="1"/>
  <c r="T2190" i="1"/>
  <c r="T2190" i="1" a="1"/>
  <c r="R2190" i="1"/>
  <c r="R2190" i="1" a="1"/>
  <c r="C2190" i="1"/>
  <c r="AI2189" i="1"/>
  <c r="AI2189" i="1" a="1"/>
  <c r="AA2189" i="1"/>
  <c r="AA2189" i="1" a="1"/>
  <c r="Y2189" i="1"/>
  <c r="Y2189" i="1" a="1"/>
  <c r="W2189" i="1"/>
  <c r="W2189" i="1" a="1"/>
  <c r="T2189" i="1"/>
  <c r="T2189" i="1" a="1"/>
  <c r="R2189" i="1"/>
  <c r="R2189" i="1" a="1"/>
  <c r="C2189" i="1"/>
  <c r="AI2188" i="1"/>
  <c r="AI2188" i="1" a="1"/>
  <c r="AA2188" i="1"/>
  <c r="AA2188" i="1" a="1"/>
  <c r="Y2188" i="1"/>
  <c r="Y2188" i="1" a="1"/>
  <c r="W2188" i="1"/>
  <c r="W2188" i="1" a="1"/>
  <c r="T2188" i="1"/>
  <c r="T2188" i="1" a="1"/>
  <c r="R2188" i="1"/>
  <c r="R2188" i="1" a="1"/>
  <c r="C2188" i="1"/>
  <c r="AI2187" i="1"/>
  <c r="AI2187" i="1" a="1"/>
  <c r="AA2187" i="1"/>
  <c r="AA2187" i="1" a="1"/>
  <c r="Y2187" i="1"/>
  <c r="Y2187" i="1" a="1"/>
  <c r="W2187" i="1"/>
  <c r="W2187" i="1" a="1"/>
  <c r="T2187" i="1"/>
  <c r="T2187" i="1" a="1"/>
  <c r="R2187" i="1"/>
  <c r="R2187" i="1" a="1"/>
  <c r="C2187" i="1"/>
  <c r="AI2186" i="1"/>
  <c r="AI2186" i="1" a="1"/>
  <c r="AA2186" i="1"/>
  <c r="AA2186" i="1" a="1"/>
  <c r="Y2186" i="1"/>
  <c r="Y2186" i="1" a="1"/>
  <c r="W2186" i="1"/>
  <c r="W2186" i="1" a="1"/>
  <c r="T2186" i="1"/>
  <c r="T2186" i="1" a="1"/>
  <c r="R2186" i="1"/>
  <c r="R2186" i="1" a="1"/>
  <c r="C2186" i="1"/>
  <c r="AI2185" i="1"/>
  <c r="AI2185" i="1" a="1"/>
  <c r="AA2185" i="1"/>
  <c r="AA2185" i="1" a="1"/>
  <c r="Y2185" i="1"/>
  <c r="Y2185" i="1" a="1"/>
  <c r="W2185" i="1"/>
  <c r="W2185" i="1" a="1"/>
  <c r="T2185" i="1"/>
  <c r="T2185" i="1" a="1"/>
  <c r="R2185" i="1"/>
  <c r="R2185" i="1" a="1"/>
  <c r="C2185" i="1"/>
  <c r="AI2184" i="1"/>
  <c r="AI2184" i="1" a="1"/>
  <c r="AA2184" i="1"/>
  <c r="AA2184" i="1" a="1"/>
  <c r="Y2184" i="1"/>
  <c r="Y2184" i="1" a="1"/>
  <c r="W2184" i="1"/>
  <c r="W2184" i="1" a="1"/>
  <c r="T2184" i="1"/>
  <c r="T2184" i="1" a="1"/>
  <c r="R2184" i="1"/>
  <c r="R2184" i="1" a="1"/>
  <c r="C2184" i="1"/>
  <c r="AI2183" i="1"/>
  <c r="AI2183" i="1" a="1"/>
  <c r="AA2183" i="1"/>
  <c r="AA2183" i="1" a="1"/>
  <c r="Y2183" i="1"/>
  <c r="Y2183" i="1" a="1"/>
  <c r="W2183" i="1"/>
  <c r="W2183" i="1" a="1"/>
  <c r="T2183" i="1"/>
  <c r="T2183" i="1" a="1"/>
  <c r="R2183" i="1"/>
  <c r="R2183" i="1" a="1"/>
  <c r="C2183" i="1"/>
  <c r="AI2182" i="1"/>
  <c r="AI2182" i="1" a="1"/>
  <c r="AA2182" i="1"/>
  <c r="AA2182" i="1" a="1"/>
  <c r="Y2182" i="1"/>
  <c r="Y2182" i="1" a="1"/>
  <c r="W2182" i="1"/>
  <c r="W2182" i="1" a="1"/>
  <c r="T2182" i="1"/>
  <c r="T2182" i="1" a="1"/>
  <c r="R2182" i="1"/>
  <c r="R2182" i="1" a="1"/>
  <c r="C2182" i="1"/>
  <c r="AI2181" i="1"/>
  <c r="AI2181" i="1" a="1"/>
  <c r="AA2181" i="1"/>
  <c r="AA2181" i="1" a="1"/>
  <c r="Y2181" i="1"/>
  <c r="Y2181" i="1" a="1"/>
  <c r="W2181" i="1"/>
  <c r="W2181" i="1" a="1"/>
  <c r="T2181" i="1"/>
  <c r="T2181" i="1" a="1"/>
  <c r="R2181" i="1"/>
  <c r="R2181" i="1" a="1"/>
  <c r="C2181" i="1"/>
  <c r="AI2180" i="1"/>
  <c r="AI2180" i="1" a="1"/>
  <c r="AA2180" i="1"/>
  <c r="AA2180" i="1" a="1"/>
  <c r="Y2180" i="1"/>
  <c r="Y2180" i="1" a="1"/>
  <c r="W2180" i="1"/>
  <c r="W2180" i="1" a="1"/>
  <c r="T2180" i="1"/>
  <c r="T2180" i="1" a="1"/>
  <c r="R2180" i="1"/>
  <c r="R2180" i="1" a="1"/>
  <c r="C2180" i="1"/>
  <c r="AI2179" i="1"/>
  <c r="AI2179" i="1" a="1"/>
  <c r="AA2179" i="1"/>
  <c r="AA2179" i="1" a="1"/>
  <c r="Y2179" i="1"/>
  <c r="Y2179" i="1" a="1"/>
  <c r="W2179" i="1"/>
  <c r="W2179" i="1" a="1"/>
  <c r="T2179" i="1"/>
  <c r="T2179" i="1" a="1"/>
  <c r="R2179" i="1"/>
  <c r="R2179" i="1" a="1"/>
  <c r="C2179" i="1"/>
  <c r="AI2178" i="1"/>
  <c r="AI2178" i="1" a="1"/>
  <c r="AA2178" i="1"/>
  <c r="AA2178" i="1" a="1"/>
  <c r="Y2178" i="1"/>
  <c r="Y2178" i="1" a="1"/>
  <c r="W2178" i="1"/>
  <c r="W2178" i="1" a="1"/>
  <c r="T2178" i="1"/>
  <c r="T2178" i="1" a="1"/>
  <c r="R2178" i="1"/>
  <c r="R2178" i="1" a="1"/>
  <c r="C2178" i="1"/>
  <c r="AI2177" i="1"/>
  <c r="AI2177" i="1" a="1"/>
  <c r="AA2177" i="1"/>
  <c r="AA2177" i="1" a="1"/>
  <c r="Y2177" i="1"/>
  <c r="Y2177" i="1" a="1"/>
  <c r="W2177" i="1"/>
  <c r="W2177" i="1" a="1"/>
  <c r="T2177" i="1"/>
  <c r="T2177" i="1" a="1"/>
  <c r="R2177" i="1"/>
  <c r="R2177" i="1" a="1"/>
  <c r="C2177" i="1"/>
  <c r="AI2176" i="1"/>
  <c r="AI2176" i="1" a="1"/>
  <c r="AA2176" i="1"/>
  <c r="AA2176" i="1" a="1"/>
  <c r="Y2176" i="1"/>
  <c r="Y2176" i="1" a="1"/>
  <c r="W2176" i="1"/>
  <c r="W2176" i="1" a="1"/>
  <c r="T2176" i="1"/>
  <c r="T2176" i="1" a="1"/>
  <c r="R2176" i="1"/>
  <c r="R2176" i="1" a="1"/>
  <c r="C2176" i="1"/>
  <c r="AI2175" i="1"/>
  <c r="AI2175" i="1" a="1"/>
  <c r="AA2175" i="1"/>
  <c r="AA2175" i="1" a="1"/>
  <c r="Y2175" i="1"/>
  <c r="Y2175" i="1" a="1"/>
  <c r="W2175" i="1"/>
  <c r="W2175" i="1" a="1"/>
  <c r="T2175" i="1"/>
  <c r="T2175" i="1" a="1"/>
  <c r="R2175" i="1"/>
  <c r="R2175" i="1" a="1"/>
  <c r="C2175" i="1"/>
  <c r="AI2174" i="1"/>
  <c r="AI2174" i="1" a="1"/>
  <c r="AA2174" i="1"/>
  <c r="AA2174" i="1" a="1"/>
  <c r="Y2174" i="1"/>
  <c r="Y2174" i="1" a="1"/>
  <c r="W2174" i="1"/>
  <c r="W2174" i="1" a="1"/>
  <c r="T2174" i="1"/>
  <c r="T2174" i="1" a="1"/>
  <c r="R2174" i="1"/>
  <c r="R2174" i="1" a="1"/>
  <c r="C2174" i="1"/>
  <c r="AI2173" i="1"/>
  <c r="AI2173" i="1" a="1"/>
  <c r="AA2173" i="1"/>
  <c r="AA2173" i="1" a="1"/>
  <c r="Y2173" i="1"/>
  <c r="Y2173" i="1" a="1"/>
  <c r="W2173" i="1"/>
  <c r="W2173" i="1" a="1"/>
  <c r="T2173" i="1"/>
  <c r="T2173" i="1" a="1"/>
  <c r="R2173" i="1"/>
  <c r="R2173" i="1" a="1"/>
  <c r="C2173" i="1"/>
  <c r="AI2172" i="1"/>
  <c r="AI2172" i="1" a="1"/>
  <c r="AA2172" i="1"/>
  <c r="AA2172" i="1" a="1"/>
  <c r="Y2172" i="1"/>
  <c r="Y2172" i="1" a="1"/>
  <c r="W2172" i="1"/>
  <c r="W2172" i="1" a="1"/>
  <c r="T2172" i="1"/>
  <c r="T2172" i="1" a="1"/>
  <c r="R2172" i="1"/>
  <c r="R2172" i="1" a="1"/>
  <c r="C2172" i="1"/>
  <c r="AI2171" i="1"/>
  <c r="AI2171" i="1" a="1"/>
  <c r="AA2171" i="1"/>
  <c r="AA2171" i="1" a="1"/>
  <c r="Y2171" i="1"/>
  <c r="Y2171" i="1" a="1"/>
  <c r="W2171" i="1"/>
  <c r="W2171" i="1" a="1"/>
  <c r="T2171" i="1"/>
  <c r="T2171" i="1" a="1"/>
  <c r="R2171" i="1"/>
  <c r="R2171" i="1" a="1"/>
  <c r="C2171" i="1"/>
  <c r="AI2170" i="1"/>
  <c r="AI2170" i="1" a="1"/>
  <c r="AA2170" i="1"/>
  <c r="AA2170" i="1" a="1"/>
  <c r="Y2170" i="1"/>
  <c r="Y2170" i="1" a="1"/>
  <c r="W2170" i="1"/>
  <c r="W2170" i="1" a="1"/>
  <c r="T2170" i="1"/>
  <c r="T2170" i="1" a="1"/>
  <c r="R2170" i="1"/>
  <c r="R2170" i="1" a="1"/>
  <c r="C2170" i="1"/>
  <c r="AI2169" i="1"/>
  <c r="AI2169" i="1" a="1"/>
  <c r="AA2169" i="1"/>
  <c r="AA2169" i="1" a="1"/>
  <c r="Y2169" i="1"/>
  <c r="Y2169" i="1" a="1"/>
  <c r="W2169" i="1"/>
  <c r="W2169" i="1" a="1"/>
  <c r="T2169" i="1"/>
  <c r="T2169" i="1" a="1"/>
  <c r="R2169" i="1"/>
  <c r="R2169" i="1" a="1"/>
  <c r="C2169" i="1"/>
  <c r="AI2168" i="1"/>
  <c r="AI2168" i="1" a="1"/>
  <c r="AA2168" i="1"/>
  <c r="AA2168" i="1" a="1"/>
  <c r="Y2168" i="1"/>
  <c r="Y2168" i="1" a="1"/>
  <c r="W2168" i="1"/>
  <c r="W2168" i="1" a="1"/>
  <c r="T2168" i="1"/>
  <c r="T2168" i="1" a="1"/>
  <c r="R2168" i="1"/>
  <c r="R2168" i="1" a="1"/>
  <c r="C2168" i="1"/>
  <c r="AI2167" i="1"/>
  <c r="AI2167" i="1" a="1"/>
  <c r="AA2167" i="1"/>
  <c r="AA2167" i="1" a="1"/>
  <c r="Y2167" i="1"/>
  <c r="Y2167" i="1" a="1"/>
  <c r="W2167" i="1"/>
  <c r="W2167" i="1" a="1"/>
  <c r="T2167" i="1"/>
  <c r="T2167" i="1" a="1"/>
  <c r="R2167" i="1"/>
  <c r="R2167" i="1" a="1"/>
  <c r="C2167" i="1"/>
  <c r="AI2166" i="1"/>
  <c r="AI2166" i="1" a="1"/>
  <c r="AA2166" i="1"/>
  <c r="AA2166" i="1" a="1"/>
  <c r="Y2166" i="1"/>
  <c r="Y2166" i="1" a="1"/>
  <c r="W2166" i="1"/>
  <c r="W2166" i="1" a="1"/>
  <c r="T2166" i="1"/>
  <c r="T2166" i="1" a="1"/>
  <c r="R2166" i="1"/>
  <c r="R2166" i="1" a="1"/>
  <c r="C2166" i="1"/>
  <c r="AI2165" i="1"/>
  <c r="AI2165" i="1" a="1"/>
  <c r="AA2165" i="1"/>
  <c r="AA2165" i="1" a="1"/>
  <c r="Y2165" i="1"/>
  <c r="Y2165" i="1" a="1"/>
  <c r="W2165" i="1"/>
  <c r="W2165" i="1" a="1"/>
  <c r="T2165" i="1"/>
  <c r="T2165" i="1" a="1"/>
  <c r="R2165" i="1"/>
  <c r="R2165" i="1" a="1"/>
  <c r="C2165" i="1"/>
  <c r="AI2164" i="1"/>
  <c r="AI2164" i="1" a="1"/>
  <c r="AA2164" i="1"/>
  <c r="AA2164" i="1" a="1"/>
  <c r="Y2164" i="1"/>
  <c r="Y2164" i="1" a="1"/>
  <c r="W2164" i="1"/>
  <c r="W2164" i="1" a="1"/>
  <c r="T2164" i="1"/>
  <c r="T2164" i="1" a="1"/>
  <c r="R2164" i="1"/>
  <c r="R2164" i="1" a="1"/>
  <c r="C2164" i="1"/>
  <c r="AI2163" i="1"/>
  <c r="AI2163" i="1" a="1"/>
  <c r="AA2163" i="1"/>
  <c r="AA2163" i="1" a="1"/>
  <c r="Y2163" i="1"/>
  <c r="Y2163" i="1" a="1"/>
  <c r="W2163" i="1"/>
  <c r="W2163" i="1" a="1"/>
  <c r="T2163" i="1"/>
  <c r="T2163" i="1" a="1"/>
  <c r="R2163" i="1"/>
  <c r="R2163" i="1" a="1"/>
  <c r="C2163" i="1"/>
  <c r="AI2162" i="1"/>
  <c r="AI2162" i="1" a="1"/>
  <c r="AA2162" i="1"/>
  <c r="AA2162" i="1" a="1"/>
  <c r="Y2162" i="1"/>
  <c r="Y2162" i="1" a="1"/>
  <c r="W2162" i="1"/>
  <c r="W2162" i="1" a="1"/>
  <c r="T2162" i="1"/>
  <c r="T2162" i="1" a="1"/>
  <c r="R2162" i="1"/>
  <c r="R2162" i="1" a="1"/>
  <c r="C2162" i="1"/>
  <c r="AI2161" i="1"/>
  <c r="AI2161" i="1" a="1"/>
  <c r="AA2161" i="1"/>
  <c r="AA2161" i="1" a="1"/>
  <c r="Y2161" i="1"/>
  <c r="Y2161" i="1" a="1"/>
  <c r="W2161" i="1"/>
  <c r="W2161" i="1" a="1"/>
  <c r="T2161" i="1"/>
  <c r="T2161" i="1" a="1"/>
  <c r="R2161" i="1"/>
  <c r="R2161" i="1" a="1"/>
  <c r="C2161" i="1"/>
  <c r="AI2160" i="1"/>
  <c r="AI2160" i="1" a="1"/>
  <c r="AA2160" i="1"/>
  <c r="AA2160" i="1" a="1"/>
  <c r="Y2160" i="1"/>
  <c r="Y2160" i="1" a="1"/>
  <c r="W2160" i="1"/>
  <c r="W2160" i="1" a="1"/>
  <c r="T2160" i="1"/>
  <c r="T2160" i="1" a="1"/>
  <c r="R2160" i="1"/>
  <c r="R2160" i="1" a="1"/>
  <c r="C2160" i="1"/>
  <c r="AI2159" i="1"/>
  <c r="AI2159" i="1" a="1"/>
  <c r="AA2159" i="1"/>
  <c r="AA2159" i="1" a="1"/>
  <c r="Y2159" i="1"/>
  <c r="Y2159" i="1" a="1"/>
  <c r="W2159" i="1"/>
  <c r="W2159" i="1" a="1"/>
  <c r="T2159" i="1"/>
  <c r="T2159" i="1" a="1"/>
  <c r="R2159" i="1"/>
  <c r="R2159" i="1" a="1"/>
  <c r="C2159" i="1"/>
  <c r="AI2158" i="1"/>
  <c r="AI2158" i="1" a="1"/>
  <c r="AA2158" i="1"/>
  <c r="AA2158" i="1" a="1"/>
  <c r="Y2158" i="1"/>
  <c r="Y2158" i="1" a="1"/>
  <c r="W2158" i="1"/>
  <c r="W2158" i="1" a="1"/>
  <c r="T2158" i="1"/>
  <c r="T2158" i="1" a="1"/>
  <c r="R2158" i="1"/>
  <c r="R2158" i="1" a="1"/>
  <c r="C2158" i="1"/>
  <c r="AI2157" i="1"/>
  <c r="AI2157" i="1" a="1"/>
  <c r="AA2157" i="1"/>
  <c r="AA2157" i="1" a="1"/>
  <c r="Y2157" i="1"/>
  <c r="Y2157" i="1" a="1"/>
  <c r="W2157" i="1"/>
  <c r="W2157" i="1" a="1"/>
  <c r="T2157" i="1"/>
  <c r="T2157" i="1" a="1"/>
  <c r="R2157" i="1"/>
  <c r="R2157" i="1" a="1"/>
  <c r="C2157" i="1"/>
  <c r="AI2156" i="1"/>
  <c r="AI2156" i="1" a="1"/>
  <c r="AA2156" i="1"/>
  <c r="AA2156" i="1" a="1"/>
  <c r="Y2156" i="1"/>
  <c r="Y2156" i="1" a="1"/>
  <c r="W2156" i="1"/>
  <c r="W2156" i="1" a="1"/>
  <c r="T2156" i="1"/>
  <c r="T2156" i="1" a="1"/>
  <c r="R2156" i="1"/>
  <c r="R2156" i="1" a="1"/>
  <c r="C2156" i="1"/>
  <c r="AI2155" i="1"/>
  <c r="AI2155" i="1" a="1"/>
  <c r="AA2155" i="1"/>
  <c r="AA2155" i="1" a="1"/>
  <c r="Y2155" i="1"/>
  <c r="Y2155" i="1" a="1"/>
  <c r="W2155" i="1"/>
  <c r="W2155" i="1" a="1"/>
  <c r="T2155" i="1"/>
  <c r="T2155" i="1" a="1"/>
  <c r="R2155" i="1"/>
  <c r="R2155" i="1" a="1"/>
  <c r="C2155" i="1"/>
  <c r="AI2154" i="1"/>
  <c r="AI2154" i="1" a="1"/>
  <c r="AA2154" i="1"/>
  <c r="AA2154" i="1" a="1"/>
  <c r="Y2154" i="1"/>
  <c r="Y2154" i="1" a="1"/>
  <c r="W2154" i="1"/>
  <c r="W2154" i="1" a="1"/>
  <c r="T2154" i="1"/>
  <c r="T2154" i="1" a="1"/>
  <c r="R2154" i="1"/>
  <c r="R2154" i="1" a="1"/>
  <c r="C2154" i="1"/>
  <c r="AI2153" i="1"/>
  <c r="AI2153" i="1" a="1"/>
  <c r="AA2153" i="1"/>
  <c r="AA2153" i="1" a="1"/>
  <c r="Y2153" i="1"/>
  <c r="Y2153" i="1" a="1"/>
  <c r="W2153" i="1"/>
  <c r="W2153" i="1" a="1"/>
  <c r="T2153" i="1"/>
  <c r="T2153" i="1" a="1"/>
  <c r="R2153" i="1"/>
  <c r="R2153" i="1" a="1"/>
  <c r="C2153" i="1"/>
  <c r="AI2152" i="1"/>
  <c r="AI2152" i="1" a="1"/>
  <c r="AA2152" i="1"/>
  <c r="AA2152" i="1" a="1"/>
  <c r="Y2152" i="1"/>
  <c r="Y2152" i="1" a="1"/>
  <c r="W2152" i="1"/>
  <c r="W2152" i="1" a="1"/>
  <c r="T2152" i="1"/>
  <c r="T2152" i="1" a="1"/>
  <c r="R2152" i="1"/>
  <c r="R2152" i="1" a="1"/>
  <c r="C2152" i="1"/>
  <c r="AI2151" i="1"/>
  <c r="AI2151" i="1" a="1"/>
  <c r="AA2151" i="1"/>
  <c r="AA2151" i="1" a="1"/>
  <c r="Y2151" i="1"/>
  <c r="Y2151" i="1" a="1"/>
  <c r="W2151" i="1"/>
  <c r="W2151" i="1" a="1"/>
  <c r="T2151" i="1"/>
  <c r="T2151" i="1" a="1"/>
  <c r="R2151" i="1"/>
  <c r="R2151" i="1" a="1"/>
  <c r="C2151" i="1"/>
  <c r="AI2150" i="1"/>
  <c r="AI2150" i="1" a="1"/>
  <c r="AA2150" i="1"/>
  <c r="AA2150" i="1" a="1"/>
  <c r="Y2150" i="1"/>
  <c r="Y2150" i="1" a="1"/>
  <c r="W2150" i="1"/>
  <c r="W2150" i="1" a="1"/>
  <c r="T2150" i="1"/>
  <c r="T2150" i="1" a="1"/>
  <c r="R2150" i="1"/>
  <c r="R2150" i="1" a="1"/>
  <c r="C2150" i="1"/>
  <c r="AI2149" i="1"/>
  <c r="AI2149" i="1" a="1"/>
  <c r="AA2149" i="1"/>
  <c r="AA2149" i="1" a="1"/>
  <c r="Y2149" i="1"/>
  <c r="Y2149" i="1" a="1"/>
  <c r="W2149" i="1"/>
  <c r="W2149" i="1" a="1"/>
  <c r="T2149" i="1"/>
  <c r="T2149" i="1" a="1"/>
  <c r="R2149" i="1"/>
  <c r="R2149" i="1" a="1"/>
  <c r="C2149" i="1"/>
  <c r="AI2148" i="1"/>
  <c r="AI2148" i="1" a="1"/>
  <c r="AA2148" i="1"/>
  <c r="AA2148" i="1" a="1"/>
  <c r="Y2148" i="1"/>
  <c r="Y2148" i="1" a="1"/>
  <c r="W2148" i="1"/>
  <c r="W2148" i="1" a="1"/>
  <c r="T2148" i="1"/>
  <c r="T2148" i="1" a="1"/>
  <c r="R2148" i="1"/>
  <c r="R2148" i="1" a="1"/>
  <c r="C2148" i="1"/>
  <c r="AI2147" i="1"/>
  <c r="AI2147" i="1" a="1"/>
  <c r="AA2147" i="1"/>
  <c r="AA2147" i="1" a="1"/>
  <c r="Y2147" i="1"/>
  <c r="Y2147" i="1" a="1"/>
  <c r="W2147" i="1"/>
  <c r="W2147" i="1" a="1"/>
  <c r="T2147" i="1"/>
  <c r="T2147" i="1" a="1"/>
  <c r="R2147" i="1"/>
  <c r="R2147" i="1" a="1"/>
  <c r="C2147" i="1"/>
  <c r="AI2146" i="1"/>
  <c r="AI2146" i="1" a="1"/>
  <c r="AA2146" i="1"/>
  <c r="AA2146" i="1" a="1"/>
  <c r="Y2146" i="1"/>
  <c r="Y2146" i="1" a="1"/>
  <c r="W2146" i="1"/>
  <c r="W2146" i="1" a="1"/>
  <c r="T2146" i="1"/>
  <c r="T2146" i="1" a="1"/>
  <c r="R2146" i="1"/>
  <c r="R2146" i="1" a="1"/>
  <c r="C2146" i="1"/>
  <c r="AI2145" i="1"/>
  <c r="AI2145" i="1" a="1"/>
  <c r="AA2145" i="1"/>
  <c r="AA2145" i="1" a="1"/>
  <c r="Y2145" i="1"/>
  <c r="Y2145" i="1" a="1"/>
  <c r="W2145" i="1"/>
  <c r="W2145" i="1" a="1"/>
  <c r="T2145" i="1"/>
  <c r="T2145" i="1" a="1"/>
  <c r="R2145" i="1"/>
  <c r="R2145" i="1" a="1"/>
  <c r="C2145" i="1"/>
  <c r="AI2144" i="1"/>
  <c r="AI2144" i="1" a="1"/>
  <c r="AA2144" i="1"/>
  <c r="AA2144" i="1" a="1"/>
  <c r="Y2144" i="1"/>
  <c r="Y2144" i="1" a="1"/>
  <c r="W2144" i="1"/>
  <c r="W2144" i="1" a="1"/>
  <c r="T2144" i="1"/>
  <c r="T2144" i="1" a="1"/>
  <c r="R2144" i="1"/>
  <c r="R2144" i="1" a="1"/>
  <c r="C2144" i="1"/>
  <c r="AI2143" i="1"/>
  <c r="AI2143" i="1" a="1"/>
  <c r="AA2143" i="1"/>
  <c r="AA2143" i="1" a="1"/>
  <c r="Y2143" i="1"/>
  <c r="Y2143" i="1" a="1"/>
  <c r="W2143" i="1"/>
  <c r="W2143" i="1" a="1"/>
  <c r="T2143" i="1"/>
  <c r="T2143" i="1" a="1"/>
  <c r="R2143" i="1"/>
  <c r="R2143" i="1" a="1"/>
  <c r="C2143" i="1"/>
  <c r="AI2142" i="1"/>
  <c r="AI2142" i="1" a="1"/>
  <c r="AA2142" i="1"/>
  <c r="AA2142" i="1" a="1"/>
  <c r="Y2142" i="1"/>
  <c r="Y2142" i="1" a="1"/>
  <c r="W2142" i="1"/>
  <c r="W2142" i="1" a="1"/>
  <c r="T2142" i="1"/>
  <c r="T2142" i="1" a="1"/>
  <c r="R2142" i="1"/>
  <c r="R2142" i="1" a="1"/>
  <c r="C2142" i="1"/>
  <c r="AI2141" i="1"/>
  <c r="AI2141" i="1" a="1"/>
  <c r="AA2141" i="1"/>
  <c r="AA2141" i="1" a="1"/>
  <c r="Y2141" i="1"/>
  <c r="Y2141" i="1" a="1"/>
  <c r="W2141" i="1"/>
  <c r="W2141" i="1" a="1"/>
  <c r="T2141" i="1"/>
  <c r="T2141" i="1" a="1"/>
  <c r="R2141" i="1"/>
  <c r="R2141" i="1" a="1"/>
  <c r="C2141" i="1"/>
  <c r="AI2140" i="1"/>
  <c r="AI2140" i="1" a="1"/>
  <c r="AA2140" i="1"/>
  <c r="AA2140" i="1" a="1"/>
  <c r="Y2140" i="1"/>
  <c r="Y2140" i="1" a="1"/>
  <c r="W2140" i="1"/>
  <c r="W2140" i="1" a="1"/>
  <c r="T2140" i="1"/>
  <c r="T2140" i="1" a="1"/>
  <c r="R2140" i="1"/>
  <c r="R2140" i="1" a="1"/>
  <c r="C2140" i="1"/>
  <c r="AI2139" i="1"/>
  <c r="AI2139" i="1" a="1"/>
  <c r="AA2139" i="1"/>
  <c r="AA2139" i="1" a="1"/>
  <c r="Y2139" i="1"/>
  <c r="Y2139" i="1" a="1"/>
  <c r="W2139" i="1"/>
  <c r="W2139" i="1" a="1"/>
  <c r="T2139" i="1"/>
  <c r="T2139" i="1" a="1"/>
  <c r="R2139" i="1"/>
  <c r="R2139" i="1" a="1"/>
  <c r="C2139" i="1"/>
  <c r="AI2138" i="1"/>
  <c r="AI2138" i="1" a="1"/>
  <c r="AA2138" i="1"/>
  <c r="AA2138" i="1" a="1"/>
  <c r="Y2138" i="1"/>
  <c r="Y2138" i="1" a="1"/>
  <c r="W2138" i="1"/>
  <c r="W2138" i="1" a="1"/>
  <c r="T2138" i="1"/>
  <c r="T2138" i="1" a="1"/>
  <c r="R2138" i="1"/>
  <c r="R2138" i="1" a="1"/>
  <c r="C2138" i="1"/>
  <c r="AI2137" i="1"/>
  <c r="AI2137" i="1" a="1"/>
  <c r="AA2137" i="1"/>
  <c r="AA2137" i="1" a="1"/>
  <c r="Y2137" i="1"/>
  <c r="Y2137" i="1" a="1"/>
  <c r="W2137" i="1"/>
  <c r="W2137" i="1" a="1"/>
  <c r="T2137" i="1"/>
  <c r="T2137" i="1" a="1"/>
  <c r="R2137" i="1"/>
  <c r="R2137" i="1" a="1"/>
  <c r="C2137" i="1"/>
  <c r="AI2136" i="1"/>
  <c r="AI2136" i="1" a="1"/>
  <c r="AA2136" i="1"/>
  <c r="AA2136" i="1" a="1"/>
  <c r="Y2136" i="1"/>
  <c r="Y2136" i="1" a="1"/>
  <c r="W2136" i="1"/>
  <c r="W2136" i="1" a="1"/>
  <c r="T2136" i="1"/>
  <c r="T2136" i="1" a="1"/>
  <c r="R2136" i="1"/>
  <c r="R2136" i="1" a="1"/>
  <c r="C2136" i="1"/>
  <c r="AI2135" i="1"/>
  <c r="AI2135" i="1" a="1"/>
  <c r="AA2135" i="1"/>
  <c r="AA2135" i="1" a="1"/>
  <c r="Y2135" i="1"/>
  <c r="Y2135" i="1" a="1"/>
  <c r="W2135" i="1"/>
  <c r="W2135" i="1" a="1"/>
  <c r="T2135" i="1"/>
  <c r="T2135" i="1" a="1"/>
  <c r="R2135" i="1"/>
  <c r="R2135" i="1" a="1"/>
  <c r="C2135" i="1"/>
  <c r="AI2134" i="1"/>
  <c r="AI2134" i="1" a="1"/>
  <c r="AA2134" i="1"/>
  <c r="AA2134" i="1" a="1"/>
  <c r="Y2134" i="1"/>
  <c r="Y2134" i="1" a="1"/>
  <c r="W2134" i="1"/>
  <c r="W2134" i="1" a="1"/>
  <c r="T2134" i="1"/>
  <c r="T2134" i="1" a="1"/>
  <c r="R2134" i="1"/>
  <c r="R2134" i="1" a="1"/>
  <c r="C2134" i="1"/>
  <c r="AI2133" i="1"/>
  <c r="AI2133" i="1" a="1"/>
  <c r="AA2133" i="1"/>
  <c r="AA2133" i="1" a="1"/>
  <c r="Y2133" i="1"/>
  <c r="Y2133" i="1" a="1"/>
  <c r="W2133" i="1"/>
  <c r="W2133" i="1" a="1"/>
  <c r="T2133" i="1"/>
  <c r="T2133" i="1" a="1"/>
  <c r="R2133" i="1"/>
  <c r="R2133" i="1" a="1"/>
  <c r="C2133" i="1"/>
  <c r="AI2132" i="1"/>
  <c r="AI2132" i="1" a="1"/>
  <c r="AA2132" i="1"/>
  <c r="AA2132" i="1" a="1"/>
  <c r="Y2132" i="1"/>
  <c r="Y2132" i="1" a="1"/>
  <c r="W2132" i="1"/>
  <c r="W2132" i="1" a="1"/>
  <c r="T2132" i="1"/>
  <c r="T2132" i="1" a="1"/>
  <c r="R2132" i="1"/>
  <c r="R2132" i="1" a="1"/>
  <c r="C2132" i="1"/>
  <c r="AI2131" i="1"/>
  <c r="AI2131" i="1" a="1"/>
  <c r="AA2131" i="1"/>
  <c r="AA2131" i="1" a="1"/>
  <c r="Y2131" i="1"/>
  <c r="Y2131" i="1" a="1"/>
  <c r="W2131" i="1"/>
  <c r="W2131" i="1" a="1"/>
  <c r="T2131" i="1"/>
  <c r="T2131" i="1" a="1"/>
  <c r="R2131" i="1"/>
  <c r="R2131" i="1" a="1"/>
  <c r="C2131" i="1"/>
  <c r="AI2130" i="1"/>
  <c r="AI2130" i="1" a="1"/>
  <c r="AA2130" i="1"/>
  <c r="AA2130" i="1" a="1"/>
  <c r="Y2130" i="1"/>
  <c r="Y2130" i="1" a="1"/>
  <c r="W2130" i="1"/>
  <c r="W2130" i="1" a="1"/>
  <c r="T2130" i="1"/>
  <c r="T2130" i="1" a="1"/>
  <c r="R2130" i="1"/>
  <c r="R2130" i="1" a="1"/>
  <c r="C2130" i="1"/>
  <c r="AI2129" i="1"/>
  <c r="AI2129" i="1" a="1"/>
  <c r="AA2129" i="1"/>
  <c r="AA2129" i="1" a="1"/>
  <c r="Y2129" i="1"/>
  <c r="Y2129" i="1" a="1"/>
  <c r="W2129" i="1"/>
  <c r="W2129" i="1" a="1"/>
  <c r="T2129" i="1"/>
  <c r="T2129" i="1" a="1"/>
  <c r="R2129" i="1"/>
  <c r="R2129" i="1" a="1"/>
  <c r="C2129" i="1"/>
  <c r="AI2128" i="1"/>
  <c r="AI2128" i="1" a="1"/>
  <c r="AA2128" i="1"/>
  <c r="AA2128" i="1" a="1"/>
  <c r="Y2128" i="1"/>
  <c r="Y2128" i="1" a="1"/>
  <c r="W2128" i="1"/>
  <c r="W2128" i="1" a="1"/>
  <c r="T2128" i="1"/>
  <c r="T2128" i="1" a="1"/>
  <c r="R2128" i="1"/>
  <c r="R2128" i="1" a="1"/>
  <c r="C2128" i="1"/>
  <c r="AI2127" i="1"/>
  <c r="AI2127" i="1" a="1"/>
  <c r="AA2127" i="1"/>
  <c r="AA2127" i="1" a="1"/>
  <c r="Y2127" i="1"/>
  <c r="Y2127" i="1" a="1"/>
  <c r="W2127" i="1"/>
  <c r="W2127" i="1" a="1"/>
  <c r="T2127" i="1"/>
  <c r="T2127" i="1" a="1"/>
  <c r="R2127" i="1"/>
  <c r="R2127" i="1" a="1"/>
  <c r="C2127" i="1"/>
  <c r="AI2126" i="1"/>
  <c r="AI2126" i="1" a="1"/>
  <c r="AA2126" i="1"/>
  <c r="AA2126" i="1" a="1"/>
  <c r="Y2126" i="1"/>
  <c r="Y2126" i="1" a="1"/>
  <c r="W2126" i="1"/>
  <c r="W2126" i="1" a="1"/>
  <c r="T2126" i="1"/>
  <c r="T2126" i="1" a="1"/>
  <c r="R2126" i="1"/>
  <c r="R2126" i="1" a="1"/>
  <c r="C2126" i="1"/>
  <c r="AI2125" i="1"/>
  <c r="AI2125" i="1" a="1"/>
  <c r="AA2125" i="1"/>
  <c r="AA2125" i="1" a="1"/>
  <c r="Y2125" i="1"/>
  <c r="Y2125" i="1" a="1"/>
  <c r="W2125" i="1"/>
  <c r="W2125" i="1" a="1"/>
  <c r="T2125" i="1"/>
  <c r="T2125" i="1" a="1"/>
  <c r="R2125" i="1"/>
  <c r="R2125" i="1" a="1"/>
  <c r="C2125" i="1"/>
  <c r="AI2124" i="1"/>
  <c r="AI2124" i="1" a="1"/>
  <c r="AA2124" i="1"/>
  <c r="AA2124" i="1" a="1"/>
  <c r="Y2124" i="1"/>
  <c r="Y2124" i="1" a="1"/>
  <c r="W2124" i="1"/>
  <c r="W2124" i="1" a="1"/>
  <c r="T2124" i="1"/>
  <c r="T2124" i="1" a="1"/>
  <c r="R2124" i="1"/>
  <c r="R2124" i="1" a="1"/>
  <c r="C2124" i="1"/>
  <c r="AI2123" i="1"/>
  <c r="AI2123" i="1" a="1"/>
  <c r="AA2123" i="1"/>
  <c r="AA2123" i="1" a="1"/>
  <c r="Y2123" i="1"/>
  <c r="Y2123" i="1" a="1"/>
  <c r="W2123" i="1"/>
  <c r="W2123" i="1" a="1"/>
  <c r="T2123" i="1"/>
  <c r="T2123" i="1" a="1"/>
  <c r="R2123" i="1"/>
  <c r="R2123" i="1" a="1"/>
  <c r="C2123" i="1"/>
  <c r="AI2122" i="1"/>
  <c r="AI2122" i="1" a="1"/>
  <c r="AA2122" i="1"/>
  <c r="AA2122" i="1" a="1"/>
  <c r="Y2122" i="1"/>
  <c r="Y2122" i="1" a="1"/>
  <c r="W2122" i="1"/>
  <c r="W2122" i="1" a="1"/>
  <c r="T2122" i="1"/>
  <c r="T2122" i="1" a="1"/>
  <c r="R2122" i="1"/>
  <c r="R2122" i="1" a="1"/>
  <c r="C2122" i="1"/>
  <c r="AI2121" i="1"/>
  <c r="AI2121" i="1" a="1"/>
  <c r="AA2121" i="1"/>
  <c r="AA2121" i="1" a="1"/>
  <c r="Y2121" i="1"/>
  <c r="Y2121" i="1" a="1"/>
  <c r="W2121" i="1"/>
  <c r="W2121" i="1" a="1"/>
  <c r="T2121" i="1"/>
  <c r="T2121" i="1" a="1"/>
  <c r="R2121" i="1"/>
  <c r="R2121" i="1" a="1"/>
  <c r="C2121" i="1"/>
  <c r="AI2120" i="1"/>
  <c r="AI2120" i="1" a="1"/>
  <c r="AA2120" i="1"/>
  <c r="AA2120" i="1" a="1"/>
  <c r="Y2120" i="1"/>
  <c r="Y2120" i="1" a="1"/>
  <c r="W2120" i="1"/>
  <c r="W2120" i="1" a="1"/>
  <c r="T2120" i="1"/>
  <c r="T2120" i="1" a="1"/>
  <c r="R2120" i="1"/>
  <c r="R2120" i="1" a="1"/>
  <c r="C2120" i="1"/>
  <c r="AI2119" i="1"/>
  <c r="AI2119" i="1" a="1"/>
  <c r="AA2119" i="1"/>
  <c r="AA2119" i="1" a="1"/>
  <c r="Y2119" i="1"/>
  <c r="Y2119" i="1" a="1"/>
  <c r="W2119" i="1"/>
  <c r="W2119" i="1" a="1"/>
  <c r="T2119" i="1"/>
  <c r="T2119" i="1" a="1"/>
  <c r="R2119" i="1"/>
  <c r="R2119" i="1" a="1"/>
  <c r="C2119" i="1"/>
  <c r="AI2118" i="1"/>
  <c r="AI2118" i="1" a="1"/>
  <c r="AA2118" i="1"/>
  <c r="AA2118" i="1" a="1"/>
  <c r="Y2118" i="1"/>
  <c r="Y2118" i="1" a="1"/>
  <c r="W2118" i="1"/>
  <c r="W2118" i="1" a="1"/>
  <c r="T2118" i="1"/>
  <c r="T2118" i="1" a="1"/>
  <c r="R2118" i="1"/>
  <c r="R2118" i="1" a="1"/>
  <c r="C2118" i="1"/>
  <c r="AI2117" i="1"/>
  <c r="AI2117" i="1" a="1"/>
  <c r="AA2117" i="1"/>
  <c r="AA2117" i="1" a="1"/>
  <c r="Y2117" i="1"/>
  <c r="Y2117" i="1" a="1"/>
  <c r="W2117" i="1"/>
  <c r="W2117" i="1" a="1"/>
  <c r="T2117" i="1"/>
  <c r="T2117" i="1" a="1"/>
  <c r="R2117" i="1"/>
  <c r="R2117" i="1" a="1"/>
  <c r="C2117" i="1"/>
  <c r="AI2116" i="1"/>
  <c r="AI2116" i="1" a="1"/>
  <c r="AA2116" i="1"/>
  <c r="AA2116" i="1" a="1"/>
  <c r="Y2116" i="1"/>
  <c r="Y2116" i="1" a="1"/>
  <c r="W2116" i="1"/>
  <c r="W2116" i="1" a="1"/>
  <c r="T2116" i="1"/>
  <c r="T2116" i="1" a="1"/>
  <c r="R2116" i="1"/>
  <c r="R2116" i="1" a="1"/>
  <c r="C2116" i="1"/>
  <c r="AI2115" i="1"/>
  <c r="AI2115" i="1" a="1"/>
  <c r="AA2115" i="1"/>
  <c r="AA2115" i="1" a="1"/>
  <c r="Y2115" i="1"/>
  <c r="Y2115" i="1" a="1"/>
  <c r="W2115" i="1"/>
  <c r="W2115" i="1" a="1"/>
  <c r="T2115" i="1"/>
  <c r="T2115" i="1" a="1"/>
  <c r="R2115" i="1"/>
  <c r="R2115" i="1" a="1"/>
  <c r="C2115" i="1"/>
  <c r="AI2114" i="1"/>
  <c r="AI2114" i="1" a="1"/>
  <c r="AA2114" i="1"/>
  <c r="AA2114" i="1" a="1"/>
  <c r="Y2114" i="1"/>
  <c r="Y2114" i="1" a="1"/>
  <c r="W2114" i="1"/>
  <c r="W2114" i="1" a="1"/>
  <c r="T2114" i="1"/>
  <c r="T2114" i="1" a="1"/>
  <c r="R2114" i="1"/>
  <c r="R2114" i="1" a="1"/>
  <c r="C2114" i="1"/>
  <c r="AI2113" i="1"/>
  <c r="AI2113" i="1" a="1"/>
  <c r="AA2113" i="1"/>
  <c r="AA2113" i="1" a="1"/>
  <c r="Y2113" i="1"/>
  <c r="Y2113" i="1" a="1"/>
  <c r="W2113" i="1"/>
  <c r="W2113" i="1" a="1"/>
  <c r="T2113" i="1"/>
  <c r="T2113" i="1" a="1"/>
  <c r="R2113" i="1"/>
  <c r="R2113" i="1" a="1"/>
  <c r="C2113" i="1"/>
  <c r="AI2112" i="1"/>
  <c r="AI2112" i="1" a="1"/>
  <c r="AA2112" i="1"/>
  <c r="AA2112" i="1" a="1"/>
  <c r="Y2112" i="1"/>
  <c r="Y2112" i="1" a="1"/>
  <c r="W2112" i="1"/>
  <c r="W2112" i="1" a="1"/>
  <c r="T2112" i="1"/>
  <c r="T2112" i="1" a="1"/>
  <c r="R2112" i="1"/>
  <c r="R2112" i="1" a="1"/>
  <c r="C2112" i="1"/>
  <c r="AI2111" i="1"/>
  <c r="AI2111" i="1" a="1"/>
  <c r="AA2111" i="1"/>
  <c r="AA2111" i="1" a="1"/>
  <c r="Y2111" i="1"/>
  <c r="Y2111" i="1" a="1"/>
  <c r="W2111" i="1"/>
  <c r="W2111" i="1" a="1"/>
  <c r="T2111" i="1"/>
  <c r="T2111" i="1" a="1"/>
  <c r="R2111" i="1"/>
  <c r="R2111" i="1" a="1"/>
  <c r="C2111" i="1"/>
  <c r="AI2110" i="1"/>
  <c r="AI2110" i="1" a="1"/>
  <c r="AA2110" i="1"/>
  <c r="AA2110" i="1" a="1"/>
  <c r="Y2110" i="1"/>
  <c r="Y2110" i="1" a="1"/>
  <c r="W2110" i="1"/>
  <c r="W2110" i="1" a="1"/>
  <c r="T2110" i="1"/>
  <c r="T2110" i="1" a="1"/>
  <c r="R2110" i="1"/>
  <c r="R2110" i="1" a="1"/>
  <c r="C2110" i="1"/>
  <c r="AI2109" i="1"/>
  <c r="AI2109" i="1" a="1"/>
  <c r="AA2109" i="1"/>
  <c r="AA2109" i="1" a="1"/>
  <c r="Y2109" i="1"/>
  <c r="Y2109" i="1" a="1"/>
  <c r="W2109" i="1"/>
  <c r="W2109" i="1" a="1"/>
  <c r="T2109" i="1"/>
  <c r="T2109" i="1" a="1"/>
  <c r="R2109" i="1"/>
  <c r="R2109" i="1" a="1"/>
  <c r="C2109" i="1"/>
  <c r="AI2108" i="1"/>
  <c r="AI2108" i="1" a="1"/>
  <c r="AA2108" i="1"/>
  <c r="AA2108" i="1" a="1"/>
  <c r="Y2108" i="1"/>
  <c r="Y2108" i="1" a="1"/>
  <c r="W2108" i="1"/>
  <c r="W2108" i="1" a="1"/>
  <c r="T2108" i="1"/>
  <c r="T2108" i="1" a="1"/>
  <c r="R2108" i="1"/>
  <c r="R2108" i="1" a="1"/>
  <c r="C2108" i="1"/>
  <c r="AI2107" i="1"/>
  <c r="AI2107" i="1" a="1"/>
  <c r="AA2107" i="1"/>
  <c r="AA2107" i="1" a="1"/>
  <c r="Y2107" i="1"/>
  <c r="Y2107" i="1" a="1"/>
  <c r="W2107" i="1"/>
  <c r="W2107" i="1" a="1"/>
  <c r="T2107" i="1"/>
  <c r="T2107" i="1" a="1"/>
  <c r="R2107" i="1"/>
  <c r="R2107" i="1" a="1"/>
  <c r="C2107" i="1"/>
  <c r="AI2106" i="1"/>
  <c r="AI2106" i="1" a="1"/>
  <c r="AA2106" i="1"/>
  <c r="AA2106" i="1" a="1"/>
  <c r="Y2106" i="1"/>
  <c r="Y2106" i="1" a="1"/>
  <c r="W2106" i="1"/>
  <c r="W2106" i="1" a="1"/>
  <c r="T2106" i="1"/>
  <c r="T2106" i="1" a="1"/>
  <c r="R2106" i="1"/>
  <c r="R2106" i="1" a="1"/>
  <c r="C2106" i="1"/>
  <c r="AI2105" i="1"/>
  <c r="AI2105" i="1" a="1"/>
  <c r="AA2105" i="1"/>
  <c r="AA2105" i="1" a="1"/>
  <c r="Y2105" i="1"/>
  <c r="Y2105" i="1" a="1"/>
  <c r="W2105" i="1"/>
  <c r="W2105" i="1" a="1"/>
  <c r="T2105" i="1"/>
  <c r="T2105" i="1" a="1"/>
  <c r="R2105" i="1"/>
  <c r="R2105" i="1" a="1"/>
  <c r="C2105" i="1"/>
  <c r="AI2104" i="1"/>
  <c r="AI2104" i="1" a="1"/>
  <c r="AA2104" i="1"/>
  <c r="AA2104" i="1" a="1"/>
  <c r="Y2104" i="1"/>
  <c r="Y2104" i="1" a="1"/>
  <c r="W2104" i="1"/>
  <c r="W2104" i="1" a="1"/>
  <c r="T2104" i="1"/>
  <c r="T2104" i="1" a="1"/>
  <c r="R2104" i="1"/>
  <c r="R2104" i="1" a="1"/>
  <c r="C2104" i="1"/>
  <c r="AI2103" i="1"/>
  <c r="AI2103" i="1" a="1"/>
  <c r="AA2103" i="1"/>
  <c r="AA2103" i="1" a="1"/>
  <c r="Y2103" i="1"/>
  <c r="Y2103" i="1" a="1"/>
  <c r="W2103" i="1"/>
  <c r="W2103" i="1" a="1"/>
  <c r="T2103" i="1"/>
  <c r="T2103" i="1" a="1"/>
  <c r="R2103" i="1"/>
  <c r="R2103" i="1" a="1"/>
  <c r="C2103" i="1"/>
  <c r="AI2102" i="1"/>
  <c r="AI2102" i="1" a="1"/>
  <c r="AA2102" i="1"/>
  <c r="AA2102" i="1" a="1"/>
  <c r="Y2102" i="1"/>
  <c r="Y2102" i="1" a="1"/>
  <c r="W2102" i="1"/>
  <c r="W2102" i="1" a="1"/>
  <c r="T2102" i="1"/>
  <c r="T2102" i="1" a="1"/>
  <c r="R2102" i="1"/>
  <c r="R2102" i="1" a="1"/>
  <c r="C2102" i="1"/>
  <c r="AI2101" i="1"/>
  <c r="AI2101" i="1" a="1"/>
  <c r="AA2101" i="1"/>
  <c r="AA2101" i="1" a="1"/>
  <c r="Y2101" i="1"/>
  <c r="Y2101" i="1" a="1"/>
  <c r="W2101" i="1"/>
  <c r="W2101" i="1" a="1"/>
  <c r="T2101" i="1"/>
  <c r="T2101" i="1" a="1"/>
  <c r="R2101" i="1"/>
  <c r="R2101" i="1" a="1"/>
  <c r="C2101" i="1"/>
  <c r="AI2100" i="1"/>
  <c r="AI2100" i="1" a="1"/>
  <c r="AA2100" i="1"/>
  <c r="AA2100" i="1" a="1"/>
  <c r="Y2100" i="1"/>
  <c r="Y2100" i="1" a="1"/>
  <c r="W2100" i="1"/>
  <c r="W2100" i="1" a="1"/>
  <c r="T2100" i="1"/>
  <c r="T2100" i="1" a="1"/>
  <c r="R2100" i="1"/>
  <c r="R2100" i="1" a="1"/>
  <c r="C2100" i="1"/>
  <c r="AI2099" i="1"/>
  <c r="AI2099" i="1" a="1"/>
  <c r="AA2099" i="1"/>
  <c r="AA2099" i="1" a="1"/>
  <c r="Y2099" i="1"/>
  <c r="Y2099" i="1" a="1"/>
  <c r="W2099" i="1"/>
  <c r="W2099" i="1" a="1"/>
  <c r="T2099" i="1"/>
  <c r="T2099" i="1" a="1"/>
  <c r="R2099" i="1"/>
  <c r="R2099" i="1" a="1"/>
  <c r="C2099" i="1"/>
  <c r="AI2098" i="1"/>
  <c r="AI2098" i="1" a="1"/>
  <c r="AA2098" i="1"/>
  <c r="AA2098" i="1" a="1"/>
  <c r="Y2098" i="1"/>
  <c r="Y2098" i="1" a="1"/>
  <c r="W2098" i="1"/>
  <c r="W2098" i="1" a="1"/>
  <c r="T2098" i="1"/>
  <c r="T2098" i="1" a="1"/>
  <c r="R2098" i="1"/>
  <c r="R2098" i="1" a="1"/>
  <c r="C2098" i="1"/>
  <c r="AI2097" i="1"/>
  <c r="AI2097" i="1" a="1"/>
  <c r="AA2097" i="1"/>
  <c r="AA2097" i="1" a="1"/>
  <c r="Y2097" i="1"/>
  <c r="Y2097" i="1" a="1"/>
  <c r="W2097" i="1"/>
  <c r="W2097" i="1" a="1"/>
  <c r="T2097" i="1"/>
  <c r="T2097" i="1" a="1"/>
  <c r="R2097" i="1"/>
  <c r="R2097" i="1" a="1"/>
  <c r="C2097" i="1"/>
  <c r="AI2096" i="1"/>
  <c r="AI2096" i="1" a="1"/>
  <c r="AA2096" i="1"/>
  <c r="AA2096" i="1" a="1"/>
  <c r="Y2096" i="1"/>
  <c r="Y2096" i="1" a="1"/>
  <c r="W2096" i="1"/>
  <c r="W2096" i="1" a="1"/>
  <c r="T2096" i="1"/>
  <c r="T2096" i="1" a="1"/>
  <c r="R2096" i="1"/>
  <c r="R2096" i="1" a="1"/>
  <c r="C2096" i="1"/>
  <c r="AI2095" i="1"/>
  <c r="AI2095" i="1" a="1"/>
  <c r="AA2095" i="1"/>
  <c r="AA2095" i="1" a="1"/>
  <c r="Y2095" i="1"/>
  <c r="Y2095" i="1" a="1"/>
  <c r="W2095" i="1"/>
  <c r="W2095" i="1" a="1"/>
  <c r="T2095" i="1"/>
  <c r="T2095" i="1" a="1"/>
  <c r="R2095" i="1"/>
  <c r="R2095" i="1" a="1"/>
  <c r="C2095" i="1"/>
  <c r="AI2094" i="1"/>
  <c r="AI2094" i="1" a="1"/>
  <c r="AA2094" i="1"/>
  <c r="AA2094" i="1" a="1"/>
  <c r="Y2094" i="1"/>
  <c r="Y2094" i="1" a="1"/>
  <c r="W2094" i="1"/>
  <c r="W2094" i="1" a="1"/>
  <c r="T2094" i="1"/>
  <c r="T2094" i="1" a="1"/>
  <c r="R2094" i="1"/>
  <c r="R2094" i="1" a="1"/>
  <c r="C2094" i="1"/>
  <c r="AI2093" i="1"/>
  <c r="AI2093" i="1" a="1"/>
  <c r="AA2093" i="1"/>
  <c r="AA2093" i="1" a="1"/>
  <c r="Y2093" i="1"/>
  <c r="Y2093" i="1" a="1"/>
  <c r="W2093" i="1"/>
  <c r="W2093" i="1" a="1"/>
  <c r="T2093" i="1"/>
  <c r="T2093" i="1" a="1"/>
  <c r="R2093" i="1"/>
  <c r="R2093" i="1" a="1"/>
  <c r="C2093" i="1"/>
  <c r="AI2092" i="1"/>
  <c r="AI2092" i="1" a="1"/>
  <c r="AA2092" i="1"/>
  <c r="AA2092" i="1" a="1"/>
  <c r="Y2092" i="1"/>
  <c r="Y2092" i="1" a="1"/>
  <c r="W2092" i="1"/>
  <c r="W2092" i="1" a="1"/>
  <c r="T2092" i="1"/>
  <c r="T2092" i="1" a="1"/>
  <c r="R2092" i="1"/>
  <c r="R2092" i="1" a="1"/>
  <c r="C2092" i="1"/>
  <c r="AI2091" i="1"/>
  <c r="AI2091" i="1" a="1"/>
  <c r="AA2091" i="1"/>
  <c r="AA2091" i="1" a="1"/>
  <c r="Y2091" i="1"/>
  <c r="Y2091" i="1" a="1"/>
  <c r="W2091" i="1"/>
  <c r="W2091" i="1" a="1"/>
  <c r="T2091" i="1"/>
  <c r="T2091" i="1" a="1"/>
  <c r="R2091" i="1"/>
  <c r="R2091" i="1" a="1"/>
  <c r="C2091" i="1"/>
  <c r="AI2090" i="1"/>
  <c r="AI2090" i="1" a="1"/>
  <c r="AA2090" i="1"/>
  <c r="AA2090" i="1" a="1"/>
  <c r="Y2090" i="1"/>
  <c r="Y2090" i="1" a="1"/>
  <c r="W2090" i="1"/>
  <c r="W2090" i="1" a="1"/>
  <c r="T2090" i="1"/>
  <c r="T2090" i="1" a="1"/>
  <c r="R2090" i="1"/>
  <c r="R2090" i="1" a="1"/>
  <c r="C2090" i="1"/>
  <c r="AI2089" i="1"/>
  <c r="AI2089" i="1" a="1"/>
  <c r="AA2089" i="1"/>
  <c r="AA2089" i="1" a="1"/>
  <c r="Y2089" i="1"/>
  <c r="Y2089" i="1" a="1"/>
  <c r="W2089" i="1"/>
  <c r="W2089" i="1" a="1"/>
  <c r="T2089" i="1"/>
  <c r="T2089" i="1" a="1"/>
  <c r="R2089" i="1"/>
  <c r="R2089" i="1" a="1"/>
  <c r="C2089" i="1"/>
  <c r="AI2088" i="1"/>
  <c r="AI2088" i="1" a="1"/>
  <c r="AA2088" i="1"/>
  <c r="AA2088" i="1" a="1"/>
  <c r="Y2088" i="1"/>
  <c r="Y2088" i="1" a="1"/>
  <c r="W2088" i="1"/>
  <c r="W2088" i="1" a="1"/>
  <c r="T2088" i="1"/>
  <c r="T2088" i="1" a="1"/>
  <c r="R2088" i="1"/>
  <c r="R2088" i="1" a="1"/>
  <c r="C2088" i="1"/>
  <c r="AI2087" i="1"/>
  <c r="AI2087" i="1" a="1"/>
  <c r="AA2087" i="1"/>
  <c r="AA2087" i="1" a="1"/>
  <c r="Y2087" i="1"/>
  <c r="Y2087" i="1" a="1"/>
  <c r="W2087" i="1"/>
  <c r="W2087" i="1" a="1"/>
  <c r="T2087" i="1"/>
  <c r="T2087" i="1" a="1"/>
  <c r="R2087" i="1"/>
  <c r="R2087" i="1" a="1"/>
  <c r="C2087" i="1"/>
  <c r="AI2086" i="1"/>
  <c r="AI2086" i="1" a="1"/>
  <c r="AA2086" i="1"/>
  <c r="AA2086" i="1" a="1"/>
  <c r="Y2086" i="1"/>
  <c r="Y2086" i="1" a="1"/>
  <c r="W2086" i="1"/>
  <c r="W2086" i="1" a="1"/>
  <c r="T2086" i="1"/>
  <c r="T2086" i="1" a="1"/>
  <c r="R2086" i="1"/>
  <c r="R2086" i="1" a="1"/>
  <c r="C2086" i="1"/>
  <c r="AI2085" i="1"/>
  <c r="AI2085" i="1" a="1"/>
  <c r="AA2085" i="1"/>
  <c r="AA2085" i="1" a="1"/>
  <c r="Y2085" i="1"/>
  <c r="Y2085" i="1" a="1"/>
  <c r="W2085" i="1"/>
  <c r="W2085" i="1" a="1"/>
  <c r="T2085" i="1"/>
  <c r="T2085" i="1" a="1"/>
  <c r="R2085" i="1"/>
  <c r="R2085" i="1" a="1"/>
  <c r="C2085" i="1"/>
  <c r="AI2084" i="1"/>
  <c r="AI2084" i="1" a="1"/>
  <c r="AA2084" i="1"/>
  <c r="AA2084" i="1" a="1"/>
  <c r="Y2084" i="1"/>
  <c r="Y2084" i="1" a="1"/>
  <c r="W2084" i="1"/>
  <c r="W2084" i="1" a="1"/>
  <c r="T2084" i="1"/>
  <c r="T2084" i="1" a="1"/>
  <c r="R2084" i="1"/>
  <c r="R2084" i="1" a="1"/>
  <c r="C2084" i="1"/>
  <c r="AI2083" i="1"/>
  <c r="AI2083" i="1" a="1"/>
  <c r="AA2083" i="1"/>
  <c r="AA2083" i="1" a="1"/>
  <c r="Y2083" i="1"/>
  <c r="Y2083" i="1" a="1"/>
  <c r="W2083" i="1"/>
  <c r="W2083" i="1" a="1"/>
  <c r="T2083" i="1"/>
  <c r="T2083" i="1" a="1"/>
  <c r="R2083" i="1"/>
  <c r="R2083" i="1" a="1"/>
  <c r="C2083" i="1"/>
  <c r="AI2082" i="1"/>
  <c r="AI2082" i="1" a="1"/>
  <c r="AA2082" i="1"/>
  <c r="AA2082" i="1" a="1"/>
  <c r="Y2082" i="1"/>
  <c r="Y2082" i="1" a="1"/>
  <c r="W2082" i="1"/>
  <c r="W2082" i="1" a="1"/>
  <c r="T2082" i="1"/>
  <c r="T2082" i="1" a="1"/>
  <c r="R2082" i="1"/>
  <c r="R2082" i="1" a="1"/>
  <c r="C2082" i="1"/>
  <c r="AI2081" i="1"/>
  <c r="AI2081" i="1" a="1"/>
  <c r="AA2081" i="1"/>
  <c r="AA2081" i="1" a="1"/>
  <c r="Y2081" i="1"/>
  <c r="Y2081" i="1" a="1"/>
  <c r="W2081" i="1"/>
  <c r="W2081" i="1" a="1"/>
  <c r="T2081" i="1"/>
  <c r="T2081" i="1" a="1"/>
  <c r="R2081" i="1"/>
  <c r="R2081" i="1" a="1"/>
  <c r="C2081" i="1"/>
  <c r="AI2080" i="1"/>
  <c r="AI2080" i="1" a="1"/>
  <c r="AA2080" i="1"/>
  <c r="AA2080" i="1" a="1"/>
  <c r="Y2080" i="1"/>
  <c r="Y2080" i="1" a="1"/>
  <c r="W2080" i="1"/>
  <c r="W2080" i="1" a="1"/>
  <c r="T2080" i="1"/>
  <c r="T2080" i="1" a="1"/>
  <c r="R2080" i="1"/>
  <c r="R2080" i="1" a="1"/>
  <c r="C2080" i="1"/>
  <c r="AI2079" i="1"/>
  <c r="AI2079" i="1" a="1"/>
  <c r="AA2079" i="1"/>
  <c r="AA2079" i="1" a="1"/>
  <c r="Y2079" i="1"/>
  <c r="Y2079" i="1" a="1"/>
  <c r="W2079" i="1"/>
  <c r="W2079" i="1" a="1"/>
  <c r="T2079" i="1"/>
  <c r="T2079" i="1" a="1"/>
  <c r="R2079" i="1"/>
  <c r="R2079" i="1" a="1"/>
  <c r="C2079" i="1"/>
  <c r="AI2078" i="1"/>
  <c r="AI2078" i="1" a="1"/>
  <c r="AA2078" i="1"/>
  <c r="AA2078" i="1" a="1"/>
  <c r="Y2078" i="1"/>
  <c r="Y2078" i="1" a="1"/>
  <c r="W2078" i="1"/>
  <c r="W2078" i="1" a="1"/>
  <c r="T2078" i="1"/>
  <c r="T2078" i="1" a="1"/>
  <c r="R2078" i="1"/>
  <c r="R2078" i="1" a="1"/>
  <c r="C2078" i="1"/>
  <c r="AI2077" i="1"/>
  <c r="AI2077" i="1" a="1"/>
  <c r="AA2077" i="1"/>
  <c r="AA2077" i="1" a="1"/>
  <c r="Y2077" i="1"/>
  <c r="Y2077" i="1" a="1"/>
  <c r="W2077" i="1"/>
  <c r="W2077" i="1" a="1"/>
  <c r="T2077" i="1"/>
  <c r="T2077" i="1" a="1"/>
  <c r="R2077" i="1"/>
  <c r="R2077" i="1" a="1"/>
  <c r="C2077" i="1"/>
  <c r="AI2076" i="1"/>
  <c r="AI2076" i="1" a="1"/>
  <c r="AA2076" i="1"/>
  <c r="AA2076" i="1" a="1"/>
  <c r="Y2076" i="1"/>
  <c r="Y2076" i="1" a="1"/>
  <c r="W2076" i="1"/>
  <c r="W2076" i="1" a="1"/>
  <c r="T2076" i="1"/>
  <c r="T2076" i="1" a="1"/>
  <c r="R2076" i="1"/>
  <c r="R2076" i="1" a="1"/>
  <c r="C2076" i="1"/>
  <c r="AI2075" i="1"/>
  <c r="AI2075" i="1" a="1"/>
  <c r="AA2075" i="1"/>
  <c r="AA2075" i="1" a="1"/>
  <c r="Y2075" i="1"/>
  <c r="Y2075" i="1" a="1"/>
  <c r="W2075" i="1"/>
  <c r="W2075" i="1" a="1"/>
  <c r="T2075" i="1"/>
  <c r="T2075" i="1" a="1"/>
  <c r="R2075" i="1"/>
  <c r="R2075" i="1" a="1"/>
  <c r="C2075" i="1"/>
  <c r="AI2074" i="1"/>
  <c r="AI2074" i="1" a="1"/>
  <c r="AA2074" i="1"/>
  <c r="AA2074" i="1" a="1"/>
  <c r="Y2074" i="1"/>
  <c r="Y2074" i="1" a="1"/>
  <c r="W2074" i="1"/>
  <c r="W2074" i="1" a="1"/>
  <c r="T2074" i="1"/>
  <c r="T2074" i="1" a="1"/>
  <c r="R2074" i="1"/>
  <c r="R2074" i="1" a="1"/>
  <c r="C2074" i="1"/>
  <c r="AI2073" i="1"/>
  <c r="AI2073" i="1" a="1"/>
  <c r="AA2073" i="1"/>
  <c r="AA2073" i="1" a="1"/>
  <c r="Y2073" i="1"/>
  <c r="Y2073" i="1" a="1"/>
  <c r="W2073" i="1"/>
  <c r="W2073" i="1" a="1"/>
  <c r="T2073" i="1"/>
  <c r="T2073" i="1" a="1"/>
  <c r="R2073" i="1"/>
  <c r="R2073" i="1" a="1"/>
  <c r="C2073" i="1"/>
  <c r="AI2072" i="1"/>
  <c r="AI2072" i="1" a="1"/>
  <c r="AA2072" i="1"/>
  <c r="AA2072" i="1" a="1"/>
  <c r="Y2072" i="1"/>
  <c r="Y2072" i="1" a="1"/>
  <c r="W2072" i="1"/>
  <c r="W2072" i="1" a="1"/>
  <c r="T2072" i="1"/>
  <c r="T2072" i="1" a="1"/>
  <c r="R2072" i="1"/>
  <c r="R2072" i="1" a="1"/>
  <c r="C2072" i="1"/>
  <c r="AI2071" i="1"/>
  <c r="AI2071" i="1" a="1"/>
  <c r="AA2071" i="1"/>
  <c r="AA2071" i="1" a="1"/>
  <c r="Y2071" i="1"/>
  <c r="Y2071" i="1" a="1"/>
  <c r="W2071" i="1"/>
  <c r="W2071" i="1" a="1"/>
  <c r="T2071" i="1"/>
  <c r="T2071" i="1" a="1"/>
  <c r="R2071" i="1"/>
  <c r="R2071" i="1" a="1"/>
  <c r="C2071" i="1"/>
  <c r="AI2070" i="1"/>
  <c r="AI2070" i="1" a="1"/>
  <c r="AA2070" i="1"/>
  <c r="AA2070" i="1" a="1"/>
  <c r="Y2070" i="1"/>
  <c r="Y2070" i="1" a="1"/>
  <c r="W2070" i="1"/>
  <c r="W2070" i="1" a="1"/>
  <c r="T2070" i="1"/>
  <c r="T2070" i="1" a="1"/>
  <c r="R2070" i="1"/>
  <c r="R2070" i="1" a="1"/>
  <c r="C2070" i="1"/>
  <c r="AI2069" i="1"/>
  <c r="AI2069" i="1" a="1"/>
  <c r="AA2069" i="1"/>
  <c r="AA2069" i="1" a="1"/>
  <c r="Y2069" i="1"/>
  <c r="Y2069" i="1" a="1"/>
  <c r="W2069" i="1"/>
  <c r="W2069" i="1" a="1"/>
  <c r="T2069" i="1"/>
  <c r="T2069" i="1" a="1"/>
  <c r="R2069" i="1"/>
  <c r="R2069" i="1" a="1"/>
  <c r="C2069" i="1"/>
  <c r="AI2068" i="1"/>
  <c r="AI2068" i="1" a="1"/>
  <c r="AA2068" i="1"/>
  <c r="AA2068" i="1" a="1"/>
  <c r="Y2068" i="1"/>
  <c r="Y2068" i="1" a="1"/>
  <c r="W2068" i="1"/>
  <c r="W2068" i="1" a="1"/>
  <c r="T2068" i="1"/>
  <c r="T2068" i="1" a="1"/>
  <c r="R2068" i="1"/>
  <c r="R2068" i="1" a="1"/>
  <c r="C2068" i="1"/>
  <c r="AI2067" i="1"/>
  <c r="AI2067" i="1" a="1"/>
  <c r="AA2067" i="1"/>
  <c r="AA2067" i="1" a="1"/>
  <c r="Y2067" i="1"/>
  <c r="Y2067" i="1" a="1"/>
  <c r="W2067" i="1"/>
  <c r="W2067" i="1" a="1"/>
  <c r="T2067" i="1"/>
  <c r="T2067" i="1" a="1"/>
  <c r="R2067" i="1"/>
  <c r="R2067" i="1" a="1"/>
  <c r="C2067" i="1"/>
  <c r="AI2066" i="1"/>
  <c r="AI2066" i="1" a="1"/>
  <c r="AA2066" i="1"/>
  <c r="AA2066" i="1" a="1"/>
  <c r="Y2066" i="1"/>
  <c r="Y2066" i="1" a="1"/>
  <c r="W2066" i="1"/>
  <c r="W2066" i="1" a="1"/>
  <c r="T2066" i="1"/>
  <c r="T2066" i="1" a="1"/>
  <c r="R2066" i="1"/>
  <c r="R2066" i="1" a="1"/>
  <c r="C2066" i="1"/>
  <c r="AI2065" i="1"/>
  <c r="AI2065" i="1" a="1"/>
  <c r="AA2065" i="1"/>
  <c r="AA2065" i="1" a="1"/>
  <c r="Y2065" i="1"/>
  <c r="Y2065" i="1" a="1"/>
  <c r="W2065" i="1"/>
  <c r="W2065" i="1" a="1"/>
  <c r="T2065" i="1"/>
  <c r="T2065" i="1" a="1"/>
  <c r="R2065" i="1"/>
  <c r="R2065" i="1" a="1"/>
  <c r="C2065" i="1"/>
  <c r="AI2064" i="1"/>
  <c r="AI2064" i="1" a="1"/>
  <c r="AA2064" i="1"/>
  <c r="AA2064" i="1" a="1"/>
  <c r="Y2064" i="1"/>
  <c r="Y2064" i="1" a="1"/>
  <c r="W2064" i="1"/>
  <c r="W2064" i="1" a="1"/>
  <c r="T2064" i="1"/>
  <c r="T2064" i="1" a="1"/>
  <c r="R2064" i="1"/>
  <c r="R2064" i="1" a="1"/>
  <c r="C2064" i="1"/>
  <c r="AI2063" i="1"/>
  <c r="AI2063" i="1" a="1"/>
  <c r="AA2063" i="1"/>
  <c r="AA2063" i="1" a="1"/>
  <c r="Y2063" i="1"/>
  <c r="Y2063" i="1" a="1"/>
  <c r="W2063" i="1"/>
  <c r="W2063" i="1" a="1"/>
  <c r="T2063" i="1"/>
  <c r="T2063" i="1" a="1"/>
  <c r="R2063" i="1"/>
  <c r="R2063" i="1" a="1"/>
  <c r="C2063" i="1"/>
  <c r="AI2062" i="1"/>
  <c r="AI2062" i="1" a="1"/>
  <c r="AA2062" i="1"/>
  <c r="AA2062" i="1" a="1"/>
  <c r="Y2062" i="1"/>
  <c r="Y2062" i="1" a="1"/>
  <c r="W2062" i="1"/>
  <c r="W2062" i="1" a="1"/>
  <c r="T2062" i="1"/>
  <c r="T2062" i="1" a="1"/>
  <c r="R2062" i="1"/>
  <c r="R2062" i="1" a="1"/>
  <c r="C2062" i="1"/>
  <c r="AI2061" i="1"/>
  <c r="AI2061" i="1" a="1"/>
  <c r="AA2061" i="1"/>
  <c r="AA2061" i="1" a="1"/>
  <c r="Y2061" i="1"/>
  <c r="Y2061" i="1" a="1"/>
  <c r="W2061" i="1"/>
  <c r="W2061" i="1" a="1"/>
  <c r="T2061" i="1"/>
  <c r="T2061" i="1" a="1"/>
  <c r="R2061" i="1"/>
  <c r="R2061" i="1" a="1"/>
  <c r="C2061" i="1"/>
  <c r="AI2060" i="1"/>
  <c r="AI2060" i="1" a="1"/>
  <c r="AA2060" i="1"/>
  <c r="AA2060" i="1" a="1"/>
  <c r="Y2060" i="1"/>
  <c r="Y2060" i="1" a="1"/>
  <c r="W2060" i="1"/>
  <c r="W2060" i="1" a="1"/>
  <c r="T2060" i="1"/>
  <c r="T2060" i="1" a="1"/>
  <c r="R2060" i="1"/>
  <c r="R2060" i="1" a="1"/>
  <c r="C2060" i="1"/>
  <c r="AI2059" i="1"/>
  <c r="AI2059" i="1" a="1"/>
  <c r="AA2059" i="1"/>
  <c r="AA2059" i="1" a="1"/>
  <c r="Y2059" i="1"/>
  <c r="Y2059" i="1" a="1"/>
  <c r="W2059" i="1"/>
  <c r="W2059" i="1" a="1"/>
  <c r="T2059" i="1"/>
  <c r="T2059" i="1" a="1"/>
  <c r="R2059" i="1"/>
  <c r="R2059" i="1" a="1"/>
  <c r="C2059" i="1"/>
  <c r="AI2058" i="1"/>
  <c r="AI2058" i="1" a="1"/>
  <c r="AA2058" i="1"/>
  <c r="AA2058" i="1" a="1"/>
  <c r="Y2058" i="1"/>
  <c r="Y2058" i="1" a="1"/>
  <c r="W2058" i="1"/>
  <c r="W2058" i="1" a="1"/>
  <c r="T2058" i="1"/>
  <c r="T2058" i="1" a="1"/>
  <c r="R2058" i="1"/>
  <c r="R2058" i="1" a="1"/>
  <c r="C2058" i="1"/>
  <c r="AI2057" i="1"/>
  <c r="AI2057" i="1" a="1"/>
  <c r="AA2057" i="1"/>
  <c r="AA2057" i="1" a="1"/>
  <c r="Y2057" i="1"/>
  <c r="Y2057" i="1" a="1"/>
  <c r="W2057" i="1"/>
  <c r="W2057" i="1" a="1"/>
  <c r="T2057" i="1"/>
  <c r="T2057" i="1" a="1"/>
  <c r="R2057" i="1"/>
  <c r="R2057" i="1" a="1"/>
  <c r="C2057" i="1"/>
  <c r="AI2056" i="1"/>
  <c r="AI2056" i="1" a="1"/>
  <c r="AA2056" i="1"/>
  <c r="AA2056" i="1" a="1"/>
  <c r="Y2056" i="1"/>
  <c r="Y2056" i="1" a="1"/>
  <c r="W2056" i="1"/>
  <c r="W2056" i="1" a="1"/>
  <c r="T2056" i="1"/>
  <c r="T2056" i="1" a="1"/>
  <c r="R2056" i="1"/>
  <c r="R2056" i="1" a="1"/>
  <c r="C2056" i="1"/>
  <c r="AI2055" i="1"/>
  <c r="AI2055" i="1" a="1"/>
  <c r="AA2055" i="1"/>
  <c r="AA2055" i="1" a="1"/>
  <c r="Y2055" i="1"/>
  <c r="Y2055" i="1" a="1"/>
  <c r="W2055" i="1"/>
  <c r="W2055" i="1" a="1"/>
  <c r="T2055" i="1"/>
  <c r="T2055" i="1" a="1"/>
  <c r="R2055" i="1"/>
  <c r="R2055" i="1" a="1"/>
  <c r="C2055" i="1"/>
  <c r="AI2054" i="1"/>
  <c r="AI2054" i="1" a="1"/>
  <c r="AA2054" i="1"/>
  <c r="AA2054" i="1" a="1"/>
  <c r="Y2054" i="1"/>
  <c r="Y2054" i="1" a="1"/>
  <c r="W2054" i="1"/>
  <c r="W2054" i="1" a="1"/>
  <c r="T2054" i="1"/>
  <c r="T2054" i="1" a="1"/>
  <c r="R2054" i="1"/>
  <c r="R2054" i="1" a="1"/>
  <c r="C2054" i="1"/>
  <c r="AI2053" i="1"/>
  <c r="AI2053" i="1" a="1"/>
  <c r="AA2053" i="1"/>
  <c r="AA2053" i="1" a="1"/>
  <c r="Y2053" i="1"/>
  <c r="Y2053" i="1" a="1"/>
  <c r="W2053" i="1"/>
  <c r="W2053" i="1" a="1"/>
  <c r="T2053" i="1"/>
  <c r="T2053" i="1" a="1"/>
  <c r="R2053" i="1"/>
  <c r="R2053" i="1" a="1"/>
  <c r="C2053" i="1"/>
  <c r="AI2052" i="1"/>
  <c r="AI2052" i="1" a="1"/>
  <c r="AA2052" i="1"/>
  <c r="AA2052" i="1" a="1"/>
  <c r="Y2052" i="1"/>
  <c r="Y2052" i="1" a="1"/>
  <c r="W2052" i="1"/>
  <c r="W2052" i="1" a="1"/>
  <c r="T2052" i="1"/>
  <c r="T2052" i="1" a="1"/>
  <c r="R2052" i="1"/>
  <c r="R2052" i="1" a="1"/>
  <c r="C2052" i="1"/>
  <c r="AI2051" i="1"/>
  <c r="AI2051" i="1" a="1"/>
  <c r="AA2051" i="1"/>
  <c r="AA2051" i="1" a="1"/>
  <c r="Y2051" i="1"/>
  <c r="Y2051" i="1" a="1"/>
  <c r="W2051" i="1"/>
  <c r="W2051" i="1" a="1"/>
  <c r="T2051" i="1"/>
  <c r="T2051" i="1" a="1"/>
  <c r="R2051" i="1"/>
  <c r="R2051" i="1" a="1"/>
  <c r="C2051" i="1"/>
  <c r="AI2050" i="1"/>
  <c r="AI2050" i="1" a="1"/>
  <c r="AA2050" i="1"/>
  <c r="AA2050" i="1" a="1"/>
  <c r="Y2050" i="1"/>
  <c r="Y2050" i="1" a="1"/>
  <c r="W2050" i="1"/>
  <c r="W2050" i="1" a="1"/>
  <c r="T2050" i="1"/>
  <c r="T2050" i="1" a="1"/>
  <c r="R2050" i="1"/>
  <c r="R2050" i="1" a="1"/>
  <c r="C2050" i="1"/>
  <c r="AI2049" i="1"/>
  <c r="AI2049" i="1" a="1"/>
  <c r="AA2049" i="1"/>
  <c r="AA2049" i="1" a="1"/>
  <c r="Y2049" i="1"/>
  <c r="Y2049" i="1" a="1"/>
  <c r="W2049" i="1"/>
  <c r="W2049" i="1" a="1"/>
  <c r="T2049" i="1"/>
  <c r="T2049" i="1" a="1"/>
  <c r="R2049" i="1"/>
  <c r="R2049" i="1" a="1"/>
  <c r="C2049" i="1"/>
  <c r="AI2048" i="1"/>
  <c r="AI2048" i="1" a="1"/>
  <c r="AA2048" i="1"/>
  <c r="AA2048" i="1" a="1"/>
  <c r="Y2048" i="1"/>
  <c r="Y2048" i="1" a="1"/>
  <c r="W2048" i="1"/>
  <c r="W2048" i="1" a="1"/>
  <c r="T2048" i="1"/>
  <c r="T2048" i="1" a="1"/>
  <c r="R2048" i="1"/>
  <c r="R2048" i="1" a="1"/>
  <c r="C2048" i="1"/>
  <c r="AI2047" i="1"/>
  <c r="AI2047" i="1" a="1"/>
  <c r="AA2047" i="1"/>
  <c r="AA2047" i="1" a="1"/>
  <c r="Y2047" i="1"/>
  <c r="Y2047" i="1" a="1"/>
  <c r="W2047" i="1"/>
  <c r="W2047" i="1" a="1"/>
  <c r="T2047" i="1"/>
  <c r="T2047" i="1" a="1"/>
  <c r="R2047" i="1"/>
  <c r="R2047" i="1" a="1"/>
  <c r="C2047" i="1"/>
  <c r="AI2046" i="1"/>
  <c r="AI2046" i="1" a="1"/>
  <c r="AA2046" i="1"/>
  <c r="AA2046" i="1" a="1"/>
  <c r="Y2046" i="1"/>
  <c r="Y2046" i="1" a="1"/>
  <c r="W2046" i="1"/>
  <c r="W2046" i="1" a="1"/>
  <c r="T2046" i="1"/>
  <c r="T2046" i="1" a="1"/>
  <c r="R2046" i="1"/>
  <c r="R2046" i="1" a="1"/>
  <c r="C2046" i="1"/>
  <c r="AI2045" i="1"/>
  <c r="AI2045" i="1" a="1"/>
  <c r="AA2045" i="1"/>
  <c r="AA2045" i="1" a="1"/>
  <c r="Y2045" i="1"/>
  <c r="Y2045" i="1" a="1"/>
  <c r="W2045" i="1"/>
  <c r="W2045" i="1" a="1"/>
  <c r="T2045" i="1"/>
  <c r="T2045" i="1" a="1"/>
  <c r="R2045" i="1"/>
  <c r="R2045" i="1" a="1"/>
  <c r="C2045" i="1"/>
  <c r="AI2044" i="1"/>
  <c r="AI2044" i="1" a="1"/>
  <c r="AA2044" i="1"/>
  <c r="AA2044" i="1" a="1"/>
  <c r="Y2044" i="1"/>
  <c r="Y2044" i="1" a="1"/>
  <c r="W2044" i="1"/>
  <c r="W2044" i="1" a="1"/>
  <c r="T2044" i="1"/>
  <c r="T2044" i="1" a="1"/>
  <c r="R2044" i="1"/>
  <c r="R2044" i="1" a="1"/>
  <c r="C2044" i="1"/>
  <c r="AI2043" i="1"/>
  <c r="AI2043" i="1" a="1"/>
  <c r="AA2043" i="1"/>
  <c r="AA2043" i="1" a="1"/>
  <c r="Y2043" i="1"/>
  <c r="Y2043" i="1" a="1"/>
  <c r="W2043" i="1"/>
  <c r="W2043" i="1" a="1"/>
  <c r="T2043" i="1"/>
  <c r="T2043" i="1" a="1"/>
  <c r="R2043" i="1"/>
  <c r="R2043" i="1" a="1"/>
  <c r="C2043" i="1"/>
  <c r="AI2042" i="1"/>
  <c r="AI2042" i="1" a="1"/>
  <c r="AA2042" i="1"/>
  <c r="AA2042" i="1" a="1"/>
  <c r="Y2042" i="1"/>
  <c r="Y2042" i="1" a="1"/>
  <c r="W2042" i="1"/>
  <c r="W2042" i="1" a="1"/>
  <c r="T2042" i="1"/>
  <c r="T2042" i="1" a="1"/>
  <c r="R2042" i="1"/>
  <c r="R2042" i="1" a="1"/>
  <c r="C2042" i="1"/>
  <c r="AI2041" i="1"/>
  <c r="AI2041" i="1" a="1"/>
  <c r="AA2041" i="1"/>
  <c r="AA2041" i="1" a="1"/>
  <c r="Y2041" i="1"/>
  <c r="Y2041" i="1" a="1"/>
  <c r="W2041" i="1"/>
  <c r="W2041" i="1" a="1"/>
  <c r="T2041" i="1"/>
  <c r="T2041" i="1" a="1"/>
  <c r="R2041" i="1"/>
  <c r="R2041" i="1" a="1"/>
  <c r="C2041" i="1"/>
  <c r="AI2040" i="1"/>
  <c r="AI2040" i="1" a="1"/>
  <c r="AA2040" i="1"/>
  <c r="AA2040" i="1" a="1"/>
  <c r="Y2040" i="1"/>
  <c r="Y2040" i="1" a="1"/>
  <c r="W2040" i="1"/>
  <c r="W2040" i="1" a="1"/>
  <c r="T2040" i="1"/>
  <c r="T2040" i="1" a="1"/>
  <c r="R2040" i="1"/>
  <c r="R2040" i="1" a="1"/>
  <c r="C2040" i="1"/>
  <c r="AI2039" i="1"/>
  <c r="AI2039" i="1" a="1"/>
  <c r="AA2039" i="1"/>
  <c r="AA2039" i="1" a="1"/>
  <c r="Y2039" i="1"/>
  <c r="Y2039" i="1" a="1"/>
  <c r="W2039" i="1"/>
  <c r="W2039" i="1" a="1"/>
  <c r="T2039" i="1"/>
  <c r="T2039" i="1" a="1"/>
  <c r="R2039" i="1"/>
  <c r="R2039" i="1" a="1"/>
  <c r="C2039" i="1"/>
  <c r="AI2038" i="1"/>
  <c r="AI2038" i="1" a="1"/>
  <c r="AA2038" i="1"/>
  <c r="AA2038" i="1" a="1"/>
  <c r="Y2038" i="1"/>
  <c r="Y2038" i="1" a="1"/>
  <c r="W2038" i="1"/>
  <c r="W2038" i="1" a="1"/>
  <c r="T2038" i="1"/>
  <c r="T2038" i="1" a="1"/>
  <c r="R2038" i="1"/>
  <c r="R2038" i="1" a="1"/>
  <c r="C2038" i="1"/>
  <c r="AI2037" i="1"/>
  <c r="AI2037" i="1" a="1"/>
  <c r="AA2037" i="1"/>
  <c r="AA2037" i="1" a="1"/>
  <c r="Y2037" i="1"/>
  <c r="Y2037" i="1" a="1"/>
  <c r="W2037" i="1"/>
  <c r="W2037" i="1" a="1"/>
  <c r="T2037" i="1"/>
  <c r="T2037" i="1" a="1"/>
  <c r="R2037" i="1"/>
  <c r="R2037" i="1" a="1"/>
  <c r="C2037" i="1"/>
  <c r="AI2036" i="1"/>
  <c r="AI2036" i="1" a="1"/>
  <c r="AA2036" i="1"/>
  <c r="AA2036" i="1" a="1"/>
  <c r="Y2036" i="1"/>
  <c r="Y2036" i="1" a="1"/>
  <c r="W2036" i="1"/>
  <c r="W2036" i="1" a="1"/>
  <c r="T2036" i="1"/>
  <c r="T2036" i="1" a="1"/>
  <c r="R2036" i="1"/>
  <c r="R2036" i="1" a="1"/>
  <c r="C2036" i="1"/>
  <c r="AI2035" i="1"/>
  <c r="AI2035" i="1" a="1"/>
  <c r="AA2035" i="1"/>
  <c r="AA2035" i="1" a="1"/>
  <c r="Y2035" i="1"/>
  <c r="Y2035" i="1" a="1"/>
  <c r="W2035" i="1"/>
  <c r="W2035" i="1" a="1"/>
  <c r="T2035" i="1"/>
  <c r="T2035" i="1" a="1"/>
  <c r="R2035" i="1"/>
  <c r="R2035" i="1" a="1"/>
  <c r="C2035" i="1"/>
  <c r="AI2034" i="1"/>
  <c r="AI2034" i="1" a="1"/>
  <c r="AA2034" i="1"/>
  <c r="AA2034" i="1" a="1"/>
  <c r="Y2034" i="1"/>
  <c r="Y2034" i="1" a="1"/>
  <c r="W2034" i="1"/>
  <c r="W2034" i="1" a="1"/>
  <c r="T2034" i="1"/>
  <c r="T2034" i="1" a="1"/>
  <c r="R2034" i="1"/>
  <c r="R2034" i="1" a="1"/>
  <c r="C2034" i="1"/>
  <c r="AI2033" i="1"/>
  <c r="AI2033" i="1" a="1"/>
  <c r="AA2033" i="1"/>
  <c r="AA2033" i="1" a="1"/>
  <c r="Y2033" i="1"/>
  <c r="Y2033" i="1" a="1"/>
  <c r="W2033" i="1"/>
  <c r="W2033" i="1" a="1"/>
  <c r="T2033" i="1"/>
  <c r="T2033" i="1" a="1"/>
  <c r="R2033" i="1"/>
  <c r="R2033" i="1" a="1"/>
  <c r="C2033" i="1"/>
  <c r="AI2032" i="1"/>
  <c r="AI2032" i="1" a="1"/>
  <c r="AA2032" i="1"/>
  <c r="AA2032" i="1" a="1"/>
  <c r="Y2032" i="1"/>
  <c r="Y2032" i="1" a="1"/>
  <c r="W2032" i="1"/>
  <c r="W2032" i="1" a="1"/>
  <c r="T2032" i="1"/>
  <c r="T2032" i="1" a="1"/>
  <c r="R2032" i="1"/>
  <c r="R2032" i="1" a="1"/>
  <c r="C2032" i="1"/>
  <c r="AI2031" i="1"/>
  <c r="AI2031" i="1" a="1"/>
  <c r="AA2031" i="1"/>
  <c r="AA2031" i="1" a="1"/>
  <c r="Y2031" i="1"/>
  <c r="Y2031" i="1" a="1"/>
  <c r="W2031" i="1"/>
  <c r="W2031" i="1" a="1"/>
  <c r="T2031" i="1"/>
  <c r="T2031" i="1" a="1"/>
  <c r="R2031" i="1"/>
  <c r="R2031" i="1" a="1"/>
  <c r="C2031" i="1"/>
  <c r="AI2030" i="1"/>
  <c r="AI2030" i="1" a="1"/>
  <c r="AA2030" i="1"/>
  <c r="AA2030" i="1" a="1"/>
  <c r="Y2030" i="1"/>
  <c r="Y2030" i="1" a="1"/>
  <c r="W2030" i="1"/>
  <c r="W2030" i="1" a="1"/>
  <c r="T2030" i="1"/>
  <c r="T2030" i="1" a="1"/>
  <c r="R2030" i="1"/>
  <c r="R2030" i="1" a="1"/>
  <c r="C2030" i="1"/>
  <c r="AI2029" i="1"/>
  <c r="AI2029" i="1" a="1"/>
  <c r="AA2029" i="1"/>
  <c r="AA2029" i="1" a="1"/>
  <c r="Y2029" i="1"/>
  <c r="Y2029" i="1" a="1"/>
  <c r="W2029" i="1"/>
  <c r="W2029" i="1" a="1"/>
  <c r="T2029" i="1"/>
  <c r="T2029" i="1" a="1"/>
  <c r="R2029" i="1"/>
  <c r="R2029" i="1" a="1"/>
  <c r="C2029" i="1"/>
  <c r="AI2028" i="1"/>
  <c r="AI2028" i="1" a="1"/>
  <c r="AA2028" i="1"/>
  <c r="AA2028" i="1" a="1"/>
  <c r="Y2028" i="1"/>
  <c r="Y2028" i="1" a="1"/>
  <c r="W2028" i="1"/>
  <c r="W2028" i="1" a="1"/>
  <c r="T2028" i="1"/>
  <c r="T2028" i="1" a="1"/>
  <c r="R2028" i="1"/>
  <c r="R2028" i="1" a="1"/>
  <c r="C2028" i="1"/>
  <c r="AI2027" i="1"/>
  <c r="AI2027" i="1" a="1"/>
  <c r="AA2027" i="1"/>
  <c r="AA2027" i="1" a="1"/>
  <c r="Y2027" i="1"/>
  <c r="Y2027" i="1" a="1"/>
  <c r="W2027" i="1"/>
  <c r="W2027" i="1" a="1"/>
  <c r="T2027" i="1"/>
  <c r="T2027" i="1" a="1"/>
  <c r="R2027" i="1"/>
  <c r="R2027" i="1" a="1"/>
  <c r="C2027" i="1"/>
  <c r="AI2026" i="1"/>
  <c r="AI2026" i="1" a="1"/>
  <c r="AA2026" i="1"/>
  <c r="AA2026" i="1" a="1"/>
  <c r="Y2026" i="1"/>
  <c r="Y2026" i="1" a="1"/>
  <c r="W2026" i="1"/>
  <c r="W2026" i="1" a="1"/>
  <c r="T2026" i="1"/>
  <c r="T2026" i="1" a="1"/>
  <c r="R2026" i="1"/>
  <c r="R2026" i="1" a="1"/>
  <c r="C2026" i="1"/>
  <c r="AI2025" i="1"/>
  <c r="AI2025" i="1" a="1"/>
  <c r="AA2025" i="1"/>
  <c r="AA2025" i="1" a="1"/>
  <c r="Y2025" i="1"/>
  <c r="Y2025" i="1" a="1"/>
  <c r="W2025" i="1"/>
  <c r="W2025" i="1" a="1"/>
  <c r="T2025" i="1"/>
  <c r="T2025" i="1" a="1"/>
  <c r="R2025" i="1"/>
  <c r="R2025" i="1" a="1"/>
  <c r="C2025" i="1"/>
  <c r="AI2024" i="1"/>
  <c r="AI2024" i="1" a="1"/>
  <c r="AA2024" i="1"/>
  <c r="AA2024" i="1" a="1"/>
  <c r="Y2024" i="1"/>
  <c r="Y2024" i="1" a="1"/>
  <c r="W2024" i="1"/>
  <c r="W2024" i="1" a="1"/>
  <c r="T2024" i="1"/>
  <c r="T2024" i="1" a="1"/>
  <c r="R2024" i="1"/>
  <c r="R2024" i="1" a="1"/>
  <c r="C2024" i="1"/>
  <c r="AI2023" i="1"/>
  <c r="AI2023" i="1" a="1"/>
  <c r="AA2023" i="1"/>
  <c r="AA2023" i="1" a="1"/>
  <c r="Y2023" i="1"/>
  <c r="Y2023" i="1" a="1"/>
  <c r="W2023" i="1"/>
  <c r="W2023" i="1" a="1"/>
  <c r="T2023" i="1"/>
  <c r="T2023" i="1" a="1"/>
  <c r="R2023" i="1"/>
  <c r="R2023" i="1" a="1"/>
  <c r="C2023" i="1"/>
  <c r="AI2022" i="1"/>
  <c r="AI2022" i="1" a="1"/>
  <c r="AA2022" i="1"/>
  <c r="AA2022" i="1" a="1"/>
  <c r="Y2022" i="1"/>
  <c r="Y2022" i="1" a="1"/>
  <c r="W2022" i="1"/>
  <c r="W2022" i="1" a="1"/>
  <c r="T2022" i="1"/>
  <c r="T2022" i="1" a="1"/>
  <c r="R2022" i="1"/>
  <c r="R2022" i="1" a="1"/>
  <c r="C2022" i="1"/>
  <c r="AI2021" i="1"/>
  <c r="AI2021" i="1" a="1"/>
  <c r="AA2021" i="1"/>
  <c r="AA2021" i="1" a="1"/>
  <c r="Y2021" i="1"/>
  <c r="Y2021" i="1" a="1"/>
  <c r="W2021" i="1"/>
  <c r="W2021" i="1" a="1"/>
  <c r="T2021" i="1"/>
  <c r="T2021" i="1" a="1"/>
  <c r="R2021" i="1"/>
  <c r="R2021" i="1" a="1"/>
  <c r="C2021" i="1"/>
  <c r="AI2020" i="1"/>
  <c r="AI2020" i="1" a="1"/>
  <c r="AA2020" i="1"/>
  <c r="AA2020" i="1" a="1"/>
  <c r="Y2020" i="1"/>
  <c r="Y2020" i="1" a="1"/>
  <c r="W2020" i="1"/>
  <c r="W2020" i="1" a="1"/>
  <c r="T2020" i="1"/>
  <c r="T2020" i="1" a="1"/>
  <c r="R2020" i="1"/>
  <c r="R2020" i="1" a="1"/>
  <c r="C2020" i="1"/>
  <c r="AI2019" i="1"/>
  <c r="AI2019" i="1" a="1"/>
  <c r="AA2019" i="1"/>
  <c r="AA2019" i="1" a="1"/>
  <c r="Y2019" i="1"/>
  <c r="Y2019" i="1" a="1"/>
  <c r="W2019" i="1"/>
  <c r="W2019" i="1" a="1"/>
  <c r="T2019" i="1"/>
  <c r="T2019" i="1" a="1"/>
  <c r="R2019" i="1"/>
  <c r="R2019" i="1" a="1"/>
  <c r="C2019" i="1"/>
  <c r="AI2018" i="1"/>
  <c r="AI2018" i="1" a="1"/>
  <c r="AA2018" i="1"/>
  <c r="AA2018" i="1" a="1"/>
  <c r="Y2018" i="1"/>
  <c r="Y2018" i="1" a="1"/>
  <c r="W2018" i="1"/>
  <c r="W2018" i="1" a="1"/>
  <c r="T2018" i="1"/>
  <c r="T2018" i="1" a="1"/>
  <c r="R2018" i="1"/>
  <c r="R2018" i="1" a="1"/>
  <c r="C2018" i="1"/>
  <c r="AI2017" i="1"/>
  <c r="AI2017" i="1" a="1"/>
  <c r="AA2017" i="1"/>
  <c r="AA2017" i="1" a="1"/>
  <c r="Y2017" i="1"/>
  <c r="Y2017" i="1" a="1"/>
  <c r="W2017" i="1"/>
  <c r="W2017" i="1" a="1"/>
  <c r="T2017" i="1"/>
  <c r="T2017" i="1" a="1"/>
  <c r="R2017" i="1"/>
  <c r="R2017" i="1" a="1"/>
  <c r="C2017" i="1"/>
  <c r="AI2016" i="1"/>
  <c r="AI2016" i="1" a="1"/>
  <c r="AA2016" i="1"/>
  <c r="AA2016" i="1" a="1"/>
  <c r="Y2016" i="1"/>
  <c r="Y2016" i="1" a="1"/>
  <c r="W2016" i="1"/>
  <c r="W2016" i="1" a="1"/>
  <c r="T2016" i="1"/>
  <c r="T2016" i="1" a="1"/>
  <c r="R2016" i="1"/>
  <c r="R2016" i="1" a="1"/>
  <c r="C2016" i="1"/>
  <c r="AI2015" i="1"/>
  <c r="AI2015" i="1" a="1"/>
  <c r="AA2015" i="1"/>
  <c r="AA2015" i="1" a="1"/>
  <c r="Y2015" i="1"/>
  <c r="Y2015" i="1" a="1"/>
  <c r="W2015" i="1"/>
  <c r="W2015" i="1" a="1"/>
  <c r="T2015" i="1"/>
  <c r="T2015" i="1" a="1"/>
  <c r="R2015" i="1"/>
  <c r="R2015" i="1" a="1"/>
  <c r="C2015" i="1"/>
  <c r="AI2014" i="1"/>
  <c r="AI2014" i="1" a="1"/>
  <c r="AA2014" i="1"/>
  <c r="AA2014" i="1" a="1"/>
  <c r="Y2014" i="1"/>
  <c r="Y2014" i="1" a="1"/>
  <c r="W2014" i="1"/>
  <c r="W2014" i="1" a="1"/>
  <c r="T2014" i="1"/>
  <c r="T2014" i="1" a="1"/>
  <c r="R2014" i="1"/>
  <c r="R2014" i="1" a="1"/>
  <c r="C2014" i="1"/>
  <c r="AI2013" i="1"/>
  <c r="AI2013" i="1" a="1"/>
  <c r="AA2013" i="1"/>
  <c r="AA2013" i="1" a="1"/>
  <c r="Y2013" i="1"/>
  <c r="Y2013" i="1" a="1"/>
  <c r="W2013" i="1"/>
  <c r="W2013" i="1" a="1"/>
  <c r="T2013" i="1"/>
  <c r="T2013" i="1" a="1"/>
  <c r="R2013" i="1"/>
  <c r="R2013" i="1" a="1"/>
  <c r="C2013" i="1"/>
  <c r="AI2012" i="1"/>
  <c r="AI2012" i="1" a="1"/>
  <c r="AA2012" i="1"/>
  <c r="AA2012" i="1" a="1"/>
  <c r="Y2012" i="1"/>
  <c r="Y2012" i="1" a="1"/>
  <c r="W2012" i="1"/>
  <c r="W2012" i="1" a="1"/>
  <c r="T2012" i="1"/>
  <c r="T2012" i="1" a="1"/>
  <c r="R2012" i="1"/>
  <c r="R2012" i="1" a="1"/>
  <c r="C2012" i="1"/>
  <c r="AI2011" i="1"/>
  <c r="AI2011" i="1" a="1"/>
  <c r="AA2011" i="1"/>
  <c r="AA2011" i="1" a="1"/>
  <c r="Y2011" i="1"/>
  <c r="Y2011" i="1" a="1"/>
  <c r="W2011" i="1"/>
  <c r="W2011" i="1" a="1"/>
  <c r="T2011" i="1"/>
  <c r="T2011" i="1" a="1"/>
  <c r="R2011" i="1"/>
  <c r="R2011" i="1" a="1"/>
  <c r="C2011" i="1"/>
  <c r="AI2010" i="1"/>
  <c r="AI2010" i="1" a="1"/>
  <c r="AA2010" i="1"/>
  <c r="AA2010" i="1" a="1"/>
  <c r="Y2010" i="1"/>
  <c r="Y2010" i="1" a="1"/>
  <c r="W2010" i="1"/>
  <c r="W2010" i="1" a="1"/>
  <c r="T2010" i="1"/>
  <c r="T2010" i="1" a="1"/>
  <c r="R2010" i="1"/>
  <c r="R2010" i="1" a="1"/>
  <c r="C2010" i="1"/>
  <c r="AI2009" i="1"/>
  <c r="AI2009" i="1" a="1"/>
  <c r="AA2009" i="1"/>
  <c r="AA2009" i="1" a="1"/>
  <c r="Y2009" i="1"/>
  <c r="Y2009" i="1" a="1"/>
  <c r="W2009" i="1"/>
  <c r="W2009" i="1" a="1"/>
  <c r="T2009" i="1"/>
  <c r="T2009" i="1" a="1"/>
  <c r="R2009" i="1"/>
  <c r="R2009" i="1" a="1"/>
  <c r="C2009" i="1"/>
  <c r="AI2008" i="1"/>
  <c r="AI2008" i="1" a="1"/>
  <c r="AA2008" i="1"/>
  <c r="AA2008" i="1" a="1"/>
  <c r="Y2008" i="1"/>
  <c r="Y2008" i="1" a="1"/>
  <c r="W2008" i="1"/>
  <c r="W2008" i="1" a="1"/>
  <c r="T2008" i="1"/>
  <c r="T2008" i="1" a="1"/>
  <c r="R2008" i="1"/>
  <c r="R2008" i="1" a="1"/>
  <c r="C2008" i="1"/>
  <c r="AI2007" i="1"/>
  <c r="AI2007" i="1" a="1"/>
  <c r="AA2007" i="1"/>
  <c r="AA2007" i="1" a="1"/>
  <c r="Y2007" i="1"/>
  <c r="Y2007" i="1" a="1"/>
  <c r="W2007" i="1"/>
  <c r="W2007" i="1" a="1"/>
  <c r="T2007" i="1"/>
  <c r="T2007" i="1" a="1"/>
  <c r="R2007" i="1"/>
  <c r="R2007" i="1" a="1"/>
  <c r="C2007" i="1"/>
  <c r="AI2006" i="1"/>
  <c r="AI2006" i="1" a="1"/>
  <c r="AA2006" i="1"/>
  <c r="AA2006" i="1" a="1"/>
  <c r="Y2006" i="1"/>
  <c r="Y2006" i="1" a="1"/>
  <c r="W2006" i="1"/>
  <c r="W2006" i="1" a="1"/>
  <c r="T2006" i="1"/>
  <c r="T2006" i="1" a="1"/>
  <c r="R2006" i="1"/>
  <c r="R2006" i="1" a="1"/>
  <c r="C2006" i="1"/>
  <c r="AI2005" i="1"/>
  <c r="AI2005" i="1" a="1"/>
  <c r="AA2005" i="1"/>
  <c r="AA2005" i="1" a="1"/>
  <c r="Y2005" i="1"/>
  <c r="Y2005" i="1" a="1"/>
  <c r="W2005" i="1"/>
  <c r="W2005" i="1" a="1"/>
  <c r="T2005" i="1"/>
  <c r="T2005" i="1" a="1"/>
  <c r="R2005" i="1"/>
  <c r="R2005" i="1" a="1"/>
  <c r="C2005" i="1"/>
  <c r="AI2004" i="1"/>
  <c r="AI2004" i="1" a="1"/>
  <c r="AA2004" i="1"/>
  <c r="AA2004" i="1" a="1"/>
  <c r="Y2004" i="1"/>
  <c r="Y2004" i="1" a="1"/>
  <c r="W2004" i="1"/>
  <c r="W2004" i="1" a="1"/>
  <c r="T2004" i="1"/>
  <c r="T2004" i="1" a="1"/>
  <c r="R2004" i="1"/>
  <c r="R2004" i="1" a="1"/>
  <c r="C2004" i="1"/>
  <c r="AI2003" i="1"/>
  <c r="AI2003" i="1" a="1"/>
  <c r="AA2003" i="1"/>
  <c r="AA2003" i="1" a="1"/>
  <c r="Y2003" i="1"/>
  <c r="Y2003" i="1" a="1"/>
  <c r="W2003" i="1"/>
  <c r="W2003" i="1" a="1"/>
  <c r="T2003" i="1"/>
  <c r="T2003" i="1" a="1"/>
  <c r="R2003" i="1"/>
  <c r="R2003" i="1" a="1"/>
  <c r="C2003" i="1"/>
  <c r="AI2002" i="1"/>
  <c r="AI2002" i="1" a="1"/>
  <c r="AA2002" i="1"/>
  <c r="AA2002" i="1" a="1"/>
  <c r="Y2002" i="1"/>
  <c r="Y2002" i="1" a="1"/>
  <c r="W2002" i="1"/>
  <c r="W2002" i="1" a="1"/>
  <c r="T2002" i="1"/>
  <c r="T2002" i="1" a="1"/>
  <c r="R2002" i="1"/>
  <c r="R2002" i="1" a="1"/>
  <c r="C2002" i="1"/>
  <c r="AI2001" i="1"/>
  <c r="AI2001" i="1" a="1"/>
  <c r="AA2001" i="1"/>
  <c r="AA2001" i="1" a="1"/>
  <c r="Y2001" i="1"/>
  <c r="Y2001" i="1" a="1"/>
  <c r="W2001" i="1"/>
  <c r="W2001" i="1" a="1"/>
  <c r="T2001" i="1"/>
  <c r="T2001" i="1" a="1"/>
  <c r="R2001" i="1"/>
  <c r="R2001" i="1" a="1"/>
  <c r="C2001" i="1"/>
  <c r="AI2000" i="1"/>
  <c r="AI2000" i="1" a="1"/>
  <c r="AA2000" i="1"/>
  <c r="AA2000" i="1" a="1"/>
  <c r="Y2000" i="1"/>
  <c r="Y2000" i="1" a="1"/>
  <c r="W2000" i="1"/>
  <c r="W2000" i="1" a="1"/>
  <c r="T2000" i="1"/>
  <c r="T2000" i="1" a="1"/>
  <c r="R2000" i="1"/>
  <c r="R2000" i="1" a="1"/>
  <c r="C2000" i="1"/>
  <c r="AI1999" i="1"/>
  <c r="AI1999" i="1" a="1"/>
  <c r="AA1999" i="1"/>
  <c r="AA1999" i="1" a="1"/>
  <c r="Y1999" i="1"/>
  <c r="Y1999" i="1" a="1"/>
  <c r="W1999" i="1"/>
  <c r="W1999" i="1" a="1"/>
  <c r="T1999" i="1"/>
  <c r="T1999" i="1" a="1"/>
  <c r="R1999" i="1"/>
  <c r="R1999" i="1" a="1"/>
  <c r="C1999" i="1"/>
  <c r="AI1998" i="1"/>
  <c r="AI1998" i="1" a="1"/>
  <c r="AA1998" i="1"/>
  <c r="AA1998" i="1" a="1"/>
  <c r="Y1998" i="1"/>
  <c r="Y1998" i="1" a="1"/>
  <c r="W1998" i="1"/>
  <c r="W1998" i="1" a="1"/>
  <c r="T1998" i="1"/>
  <c r="T1998" i="1" a="1"/>
  <c r="R1998" i="1"/>
  <c r="R1998" i="1" a="1"/>
  <c r="C1998" i="1"/>
  <c r="AI1997" i="1"/>
  <c r="AI1997" i="1" a="1"/>
  <c r="AA1997" i="1"/>
  <c r="AA1997" i="1" a="1"/>
  <c r="Y1997" i="1"/>
  <c r="Y1997" i="1" a="1"/>
  <c r="W1997" i="1"/>
  <c r="W1997" i="1" a="1"/>
  <c r="T1997" i="1"/>
  <c r="T1997" i="1" a="1"/>
  <c r="R1997" i="1"/>
  <c r="R1997" i="1" a="1"/>
  <c r="C1997" i="1"/>
  <c r="AI1996" i="1"/>
  <c r="AI1996" i="1" a="1"/>
  <c r="AA1996" i="1"/>
  <c r="AA1996" i="1" a="1"/>
  <c r="Y1996" i="1"/>
  <c r="Y1996" i="1" a="1"/>
  <c r="W1996" i="1"/>
  <c r="W1996" i="1" a="1"/>
  <c r="T1996" i="1"/>
  <c r="T1996" i="1" a="1"/>
  <c r="R1996" i="1"/>
  <c r="R1996" i="1" a="1"/>
  <c r="C1996" i="1"/>
  <c r="AI1995" i="1"/>
  <c r="AI1995" i="1" a="1"/>
  <c r="AA1995" i="1"/>
  <c r="AA1995" i="1" a="1"/>
  <c r="Y1995" i="1"/>
  <c r="Y1995" i="1" a="1"/>
  <c r="W1995" i="1"/>
  <c r="W1995" i="1" a="1"/>
  <c r="T1995" i="1"/>
  <c r="T1995" i="1" a="1"/>
  <c r="R1995" i="1"/>
  <c r="R1995" i="1" a="1"/>
  <c r="C1995" i="1"/>
  <c r="AI1994" i="1"/>
  <c r="AI1994" i="1" a="1"/>
  <c r="AA1994" i="1"/>
  <c r="AA1994" i="1" a="1"/>
  <c r="Y1994" i="1"/>
  <c r="Y1994" i="1" a="1"/>
  <c r="W1994" i="1"/>
  <c r="W1994" i="1" a="1"/>
  <c r="T1994" i="1"/>
  <c r="T1994" i="1" a="1"/>
  <c r="R1994" i="1"/>
  <c r="R1994" i="1" a="1"/>
  <c r="C1994" i="1"/>
  <c r="AI1993" i="1"/>
  <c r="AI1993" i="1" a="1"/>
  <c r="AA1993" i="1"/>
  <c r="AA1993" i="1" a="1"/>
  <c r="Y1993" i="1"/>
  <c r="Y1993" i="1" a="1"/>
  <c r="W1993" i="1"/>
  <c r="W1993" i="1" a="1"/>
  <c r="T1993" i="1"/>
  <c r="T1993" i="1" a="1"/>
  <c r="R1993" i="1"/>
  <c r="R1993" i="1" a="1"/>
  <c r="C1993" i="1"/>
  <c r="AI1992" i="1"/>
  <c r="AI1992" i="1" a="1"/>
  <c r="AA1992" i="1"/>
  <c r="AA1992" i="1" a="1"/>
  <c r="Y1992" i="1"/>
  <c r="Y1992" i="1" a="1"/>
  <c r="W1992" i="1"/>
  <c r="W1992" i="1" a="1"/>
  <c r="T1992" i="1"/>
  <c r="T1992" i="1" a="1"/>
  <c r="R1992" i="1"/>
  <c r="R1992" i="1" a="1"/>
  <c r="C1992" i="1"/>
  <c r="AI1991" i="1"/>
  <c r="AI1991" i="1" a="1"/>
  <c r="AA1991" i="1"/>
  <c r="AA1991" i="1" a="1"/>
  <c r="Y1991" i="1"/>
  <c r="Y1991" i="1" a="1"/>
  <c r="W1991" i="1"/>
  <c r="W1991" i="1" a="1"/>
  <c r="T1991" i="1"/>
  <c r="T1991" i="1" a="1"/>
  <c r="R1991" i="1"/>
  <c r="R1991" i="1" a="1"/>
  <c r="C1991" i="1"/>
  <c r="AI1990" i="1"/>
  <c r="AI1990" i="1" a="1"/>
  <c r="AA1990" i="1"/>
  <c r="AA1990" i="1" a="1"/>
  <c r="Y1990" i="1"/>
  <c r="Y1990" i="1" a="1"/>
  <c r="W1990" i="1"/>
  <c r="W1990" i="1" a="1"/>
  <c r="T1990" i="1"/>
  <c r="T1990" i="1" a="1"/>
  <c r="R1990" i="1"/>
  <c r="R1990" i="1" a="1"/>
  <c r="C1990" i="1"/>
  <c r="AI1989" i="1"/>
  <c r="AI1989" i="1" a="1"/>
  <c r="AA1989" i="1"/>
  <c r="AA1989" i="1" a="1"/>
  <c r="Y1989" i="1"/>
  <c r="Y1989" i="1" a="1"/>
  <c r="W1989" i="1"/>
  <c r="W1989" i="1" a="1"/>
  <c r="T1989" i="1"/>
  <c r="T1989" i="1" a="1"/>
  <c r="R1989" i="1"/>
  <c r="R1989" i="1" a="1"/>
  <c r="C1989" i="1"/>
  <c r="AI1988" i="1"/>
  <c r="AI1988" i="1" a="1"/>
  <c r="AA1988" i="1"/>
  <c r="AA1988" i="1" a="1"/>
  <c r="Y1988" i="1"/>
  <c r="Y1988" i="1" a="1"/>
  <c r="W1988" i="1"/>
  <c r="W1988" i="1" a="1"/>
  <c r="T1988" i="1"/>
  <c r="T1988" i="1" a="1"/>
  <c r="R1988" i="1"/>
  <c r="R1988" i="1" a="1"/>
  <c r="C1988" i="1"/>
  <c r="AI1987" i="1"/>
  <c r="AI1987" i="1" a="1"/>
  <c r="AA1987" i="1"/>
  <c r="AA1987" i="1" a="1"/>
  <c r="Y1987" i="1"/>
  <c r="Y1987" i="1" a="1"/>
  <c r="W1987" i="1"/>
  <c r="W1987" i="1" a="1"/>
  <c r="T1987" i="1"/>
  <c r="T1987" i="1" a="1"/>
  <c r="R1987" i="1"/>
  <c r="R1987" i="1" a="1"/>
  <c r="C1987" i="1"/>
  <c r="AI1986" i="1"/>
  <c r="AI1986" i="1" a="1"/>
  <c r="AA1986" i="1"/>
  <c r="AA1986" i="1" a="1"/>
  <c r="Y1986" i="1"/>
  <c r="Y1986" i="1" a="1"/>
  <c r="W1986" i="1"/>
  <c r="W1986" i="1" a="1"/>
  <c r="T1986" i="1"/>
  <c r="T1986" i="1" a="1"/>
  <c r="R1986" i="1"/>
  <c r="R1986" i="1" a="1"/>
  <c r="C1986" i="1"/>
  <c r="AI1985" i="1"/>
  <c r="AI1985" i="1" a="1"/>
  <c r="AA1985" i="1"/>
  <c r="AA1985" i="1" a="1"/>
  <c r="Y1985" i="1"/>
  <c r="Y1985" i="1" a="1"/>
  <c r="W1985" i="1"/>
  <c r="W1985" i="1" a="1"/>
  <c r="T1985" i="1"/>
  <c r="T1985" i="1" a="1"/>
  <c r="R1985" i="1"/>
  <c r="R1985" i="1" a="1"/>
  <c r="C1985" i="1"/>
  <c r="AI1984" i="1"/>
  <c r="AI1984" i="1" a="1"/>
  <c r="AA1984" i="1"/>
  <c r="AA1984" i="1" a="1"/>
  <c r="Y1984" i="1"/>
  <c r="Y1984" i="1" a="1"/>
  <c r="W1984" i="1"/>
  <c r="W1984" i="1" a="1"/>
  <c r="T1984" i="1"/>
  <c r="T1984" i="1" a="1"/>
  <c r="R1984" i="1"/>
  <c r="R1984" i="1" a="1"/>
  <c r="C1984" i="1"/>
  <c r="AI1983" i="1"/>
  <c r="AI1983" i="1" a="1"/>
  <c r="AA1983" i="1"/>
  <c r="AA1983" i="1" a="1"/>
  <c r="Y1983" i="1"/>
  <c r="Y1983" i="1" a="1"/>
  <c r="W1983" i="1"/>
  <c r="W1983" i="1" a="1"/>
  <c r="T1983" i="1"/>
  <c r="T1983" i="1" a="1"/>
  <c r="R1983" i="1"/>
  <c r="R1983" i="1" a="1"/>
  <c r="C1983" i="1"/>
  <c r="AI1982" i="1"/>
  <c r="AI1982" i="1" a="1"/>
  <c r="AA1982" i="1"/>
  <c r="AA1982" i="1" a="1"/>
  <c r="Y1982" i="1"/>
  <c r="Y1982" i="1" a="1"/>
  <c r="W1982" i="1"/>
  <c r="W1982" i="1" a="1"/>
  <c r="T1982" i="1"/>
  <c r="T1982" i="1" a="1"/>
  <c r="R1982" i="1"/>
  <c r="R1982" i="1" a="1"/>
  <c r="C1982" i="1"/>
  <c r="AI1981" i="1"/>
  <c r="AI1981" i="1" a="1"/>
  <c r="AA1981" i="1"/>
  <c r="AA1981" i="1" a="1"/>
  <c r="Y1981" i="1"/>
  <c r="Y1981" i="1" a="1"/>
  <c r="W1981" i="1"/>
  <c r="W1981" i="1" a="1"/>
  <c r="T1981" i="1"/>
  <c r="T1981" i="1" a="1"/>
  <c r="R1981" i="1"/>
  <c r="R1981" i="1" a="1"/>
  <c r="C1981" i="1"/>
  <c r="AI1980" i="1"/>
  <c r="AI1980" i="1" a="1"/>
  <c r="AA1980" i="1"/>
  <c r="AA1980" i="1" a="1"/>
  <c r="Y1980" i="1"/>
  <c r="Y1980" i="1" a="1"/>
  <c r="W1980" i="1"/>
  <c r="W1980" i="1" a="1"/>
  <c r="T1980" i="1"/>
  <c r="T1980" i="1" a="1"/>
  <c r="R1980" i="1"/>
  <c r="R1980" i="1" a="1"/>
  <c r="C1980" i="1"/>
  <c r="AI1979" i="1"/>
  <c r="AI1979" i="1" a="1"/>
  <c r="AA1979" i="1"/>
  <c r="AA1979" i="1" a="1"/>
  <c r="Y1979" i="1"/>
  <c r="Y1979" i="1" a="1"/>
  <c r="W1979" i="1"/>
  <c r="W1979" i="1" a="1"/>
  <c r="T1979" i="1"/>
  <c r="T1979" i="1" a="1"/>
  <c r="R1979" i="1"/>
  <c r="R1979" i="1" a="1"/>
  <c r="C1979" i="1"/>
  <c r="AI1978" i="1"/>
  <c r="AI1978" i="1" a="1"/>
  <c r="AA1978" i="1"/>
  <c r="AA1978" i="1" a="1"/>
  <c r="Y1978" i="1"/>
  <c r="Y1978" i="1" a="1"/>
  <c r="W1978" i="1"/>
  <c r="W1978" i="1" a="1"/>
  <c r="T1978" i="1"/>
  <c r="T1978" i="1" a="1"/>
  <c r="R1978" i="1"/>
  <c r="R1978" i="1" a="1"/>
  <c r="C1978" i="1"/>
  <c r="AI1977" i="1"/>
  <c r="AI1977" i="1" a="1"/>
  <c r="AA1977" i="1"/>
  <c r="AA1977" i="1" a="1"/>
  <c r="Y1977" i="1"/>
  <c r="Y1977" i="1" a="1"/>
  <c r="W1977" i="1"/>
  <c r="W1977" i="1" a="1"/>
  <c r="T1977" i="1"/>
  <c r="T1977" i="1" a="1"/>
  <c r="R1977" i="1"/>
  <c r="R1977" i="1" a="1"/>
  <c r="C1977" i="1"/>
  <c r="AI1976" i="1"/>
  <c r="AI1976" i="1" a="1"/>
  <c r="AA1976" i="1"/>
  <c r="AA1976" i="1" a="1"/>
  <c r="Y1976" i="1"/>
  <c r="Y1976" i="1" a="1"/>
  <c r="W1976" i="1"/>
  <c r="W1976" i="1" a="1"/>
  <c r="T1976" i="1"/>
  <c r="T1976" i="1" a="1"/>
  <c r="R1976" i="1"/>
  <c r="R1976" i="1" a="1"/>
  <c r="C1976" i="1"/>
  <c r="AI1975" i="1"/>
  <c r="AI1975" i="1" a="1"/>
  <c r="AA1975" i="1"/>
  <c r="AA1975" i="1" a="1"/>
  <c r="Y1975" i="1"/>
  <c r="Y1975" i="1" a="1"/>
  <c r="W1975" i="1"/>
  <c r="W1975" i="1" a="1"/>
  <c r="T1975" i="1"/>
  <c r="T1975" i="1" a="1"/>
  <c r="R1975" i="1"/>
  <c r="R1975" i="1" a="1"/>
  <c r="C1975" i="1"/>
  <c r="AI1974" i="1"/>
  <c r="AI1974" i="1" a="1"/>
  <c r="AA1974" i="1"/>
  <c r="AA1974" i="1" a="1"/>
  <c r="Y1974" i="1"/>
  <c r="Y1974" i="1" a="1"/>
  <c r="W1974" i="1"/>
  <c r="W1974" i="1" a="1"/>
  <c r="T1974" i="1"/>
  <c r="T1974" i="1" a="1"/>
  <c r="R1974" i="1"/>
  <c r="R1974" i="1" a="1"/>
  <c r="C1974" i="1"/>
  <c r="AI1973" i="1"/>
  <c r="AI1973" i="1" a="1"/>
  <c r="AA1973" i="1"/>
  <c r="AA1973" i="1" a="1"/>
  <c r="Y1973" i="1"/>
  <c r="Y1973" i="1" a="1"/>
  <c r="W1973" i="1"/>
  <c r="W1973" i="1" a="1"/>
  <c r="T1973" i="1"/>
  <c r="T1973" i="1" a="1"/>
  <c r="R1973" i="1"/>
  <c r="R1973" i="1" a="1"/>
  <c r="C1973" i="1"/>
  <c r="AI1972" i="1"/>
  <c r="AI1972" i="1" a="1"/>
  <c r="AA1972" i="1"/>
  <c r="AA1972" i="1" a="1"/>
  <c r="Y1972" i="1"/>
  <c r="Y1972" i="1" a="1"/>
  <c r="W1972" i="1"/>
  <c r="W1972" i="1" a="1"/>
  <c r="T1972" i="1"/>
  <c r="T1972" i="1" a="1"/>
  <c r="R1972" i="1"/>
  <c r="R1972" i="1" a="1"/>
  <c r="C1972" i="1"/>
  <c r="AI1971" i="1"/>
  <c r="AI1971" i="1" a="1"/>
  <c r="AA1971" i="1"/>
  <c r="AA1971" i="1" a="1"/>
  <c r="Y1971" i="1"/>
  <c r="Y1971" i="1" a="1"/>
  <c r="W1971" i="1"/>
  <c r="W1971" i="1" a="1"/>
  <c r="T1971" i="1"/>
  <c r="T1971" i="1" a="1"/>
  <c r="R1971" i="1"/>
  <c r="R1971" i="1" a="1"/>
  <c r="C1971" i="1"/>
  <c r="AI1970" i="1"/>
  <c r="AI1970" i="1" a="1"/>
  <c r="AA1970" i="1"/>
  <c r="AA1970" i="1" a="1"/>
  <c r="Y1970" i="1"/>
  <c r="Y1970" i="1" a="1"/>
  <c r="W1970" i="1"/>
  <c r="W1970" i="1" a="1"/>
  <c r="T1970" i="1"/>
  <c r="T1970" i="1" a="1"/>
  <c r="R1970" i="1"/>
  <c r="R1970" i="1" a="1"/>
  <c r="C1970" i="1"/>
  <c r="AI1969" i="1"/>
  <c r="AI1969" i="1" a="1"/>
  <c r="AA1969" i="1"/>
  <c r="AA1969" i="1" a="1"/>
  <c r="Y1969" i="1"/>
  <c r="Y1969" i="1" a="1"/>
  <c r="W1969" i="1"/>
  <c r="W1969" i="1" a="1"/>
  <c r="T1969" i="1"/>
  <c r="T1969" i="1" a="1"/>
  <c r="R1969" i="1"/>
  <c r="R1969" i="1" a="1"/>
  <c r="C1969" i="1"/>
  <c r="AI1968" i="1"/>
  <c r="AI1968" i="1" a="1"/>
  <c r="AA1968" i="1"/>
  <c r="AA1968" i="1" a="1"/>
  <c r="Y1968" i="1"/>
  <c r="Y1968" i="1" a="1"/>
  <c r="W1968" i="1"/>
  <c r="W1968" i="1" a="1"/>
  <c r="T1968" i="1"/>
  <c r="T1968" i="1" a="1"/>
  <c r="R1968" i="1"/>
  <c r="R1968" i="1" a="1"/>
  <c r="C1968" i="1"/>
  <c r="AI1967" i="1"/>
  <c r="AI1967" i="1" a="1"/>
  <c r="AA1967" i="1"/>
  <c r="AA1967" i="1" a="1"/>
  <c r="Y1967" i="1"/>
  <c r="Y1967" i="1" a="1"/>
  <c r="W1967" i="1"/>
  <c r="W1967" i="1" a="1"/>
  <c r="T1967" i="1"/>
  <c r="T1967" i="1" a="1"/>
  <c r="R1967" i="1"/>
  <c r="R1967" i="1" a="1"/>
  <c r="C1967" i="1"/>
  <c r="AI1966" i="1"/>
  <c r="AI1966" i="1" a="1"/>
  <c r="AA1966" i="1"/>
  <c r="AA1966" i="1" a="1"/>
  <c r="Y1966" i="1"/>
  <c r="Y1966" i="1" a="1"/>
  <c r="W1966" i="1"/>
  <c r="W1966" i="1" a="1"/>
  <c r="T1966" i="1"/>
  <c r="T1966" i="1" a="1"/>
  <c r="R1966" i="1"/>
  <c r="R1966" i="1" a="1"/>
  <c r="C1966" i="1"/>
  <c r="AI1965" i="1"/>
  <c r="AI1965" i="1" a="1"/>
  <c r="AA1965" i="1"/>
  <c r="AA1965" i="1" a="1"/>
  <c r="Y1965" i="1"/>
  <c r="Y1965" i="1" a="1"/>
  <c r="W1965" i="1"/>
  <c r="W1965" i="1" a="1"/>
  <c r="T1965" i="1"/>
  <c r="T1965" i="1" a="1"/>
  <c r="R1965" i="1"/>
  <c r="R1965" i="1" a="1"/>
  <c r="C1965" i="1"/>
  <c r="AI1964" i="1"/>
  <c r="AI1964" i="1" a="1"/>
  <c r="AA1964" i="1"/>
  <c r="AA1964" i="1" a="1"/>
  <c r="Y1964" i="1"/>
  <c r="Y1964" i="1" a="1"/>
  <c r="W1964" i="1"/>
  <c r="W1964" i="1" a="1"/>
  <c r="T1964" i="1"/>
  <c r="T1964" i="1" a="1"/>
  <c r="R1964" i="1"/>
  <c r="R1964" i="1" a="1"/>
  <c r="C1964" i="1"/>
  <c r="AI1963" i="1"/>
  <c r="AI1963" i="1" a="1"/>
  <c r="AA1963" i="1"/>
  <c r="AA1963" i="1" a="1"/>
  <c r="Y1963" i="1"/>
  <c r="Y1963" i="1" a="1"/>
  <c r="W1963" i="1"/>
  <c r="W1963" i="1" a="1"/>
  <c r="T1963" i="1"/>
  <c r="T1963" i="1" a="1"/>
  <c r="R1963" i="1"/>
  <c r="R1963" i="1" a="1"/>
  <c r="C1963" i="1"/>
  <c r="AI1962" i="1"/>
  <c r="AI1962" i="1" a="1"/>
  <c r="AA1962" i="1"/>
  <c r="AA1962" i="1" a="1"/>
  <c r="Y1962" i="1"/>
  <c r="Y1962" i="1" a="1"/>
  <c r="W1962" i="1"/>
  <c r="W1962" i="1" a="1"/>
  <c r="T1962" i="1"/>
  <c r="T1962" i="1" a="1"/>
  <c r="R1962" i="1"/>
  <c r="R1962" i="1" a="1"/>
  <c r="C1962" i="1"/>
  <c r="AI1961" i="1"/>
  <c r="AI1961" i="1" a="1"/>
  <c r="AA1961" i="1"/>
  <c r="AA1961" i="1" a="1"/>
  <c r="Y1961" i="1"/>
  <c r="Y1961" i="1" a="1"/>
  <c r="W1961" i="1"/>
  <c r="W1961" i="1" a="1"/>
  <c r="T1961" i="1"/>
  <c r="T1961" i="1" a="1"/>
  <c r="R1961" i="1"/>
  <c r="R1961" i="1" a="1"/>
  <c r="C1961" i="1"/>
  <c r="AI1960" i="1"/>
  <c r="AI1960" i="1" a="1"/>
  <c r="AA1960" i="1"/>
  <c r="AA1960" i="1" a="1"/>
  <c r="Y1960" i="1"/>
  <c r="Y1960" i="1" a="1"/>
  <c r="W1960" i="1"/>
  <c r="W1960" i="1" a="1"/>
  <c r="T1960" i="1"/>
  <c r="T1960" i="1" a="1"/>
  <c r="R1960" i="1"/>
  <c r="R1960" i="1" a="1"/>
  <c r="C1960" i="1"/>
  <c r="AI1959" i="1"/>
  <c r="AI1959" i="1" a="1"/>
  <c r="AA1959" i="1"/>
  <c r="AA1959" i="1" a="1"/>
  <c r="Y1959" i="1"/>
  <c r="Y1959" i="1" a="1"/>
  <c r="W1959" i="1"/>
  <c r="W1959" i="1" a="1"/>
  <c r="T1959" i="1"/>
  <c r="T1959" i="1" a="1"/>
  <c r="R1959" i="1"/>
  <c r="R1959" i="1" a="1"/>
  <c r="C1959" i="1"/>
  <c r="AI1958" i="1"/>
  <c r="AI1958" i="1" a="1"/>
  <c r="AA1958" i="1"/>
  <c r="AA1958" i="1" a="1"/>
  <c r="Y1958" i="1"/>
  <c r="Y1958" i="1" a="1"/>
  <c r="W1958" i="1"/>
  <c r="W1958" i="1" a="1"/>
  <c r="T1958" i="1"/>
  <c r="T1958" i="1" a="1"/>
  <c r="R1958" i="1"/>
  <c r="R1958" i="1" a="1"/>
  <c r="C1958" i="1"/>
  <c r="AI1957" i="1"/>
  <c r="AI1957" i="1" a="1"/>
  <c r="AA1957" i="1"/>
  <c r="AA1957" i="1" a="1"/>
  <c r="Y1957" i="1"/>
  <c r="Y1957" i="1" a="1"/>
  <c r="W1957" i="1"/>
  <c r="W1957" i="1" a="1"/>
  <c r="T1957" i="1"/>
  <c r="T1957" i="1" a="1"/>
  <c r="R1957" i="1"/>
  <c r="R1957" i="1" a="1"/>
  <c r="C1957" i="1"/>
  <c r="AI1956" i="1"/>
  <c r="AI1956" i="1" a="1"/>
  <c r="AA1956" i="1"/>
  <c r="AA1956" i="1" a="1"/>
  <c r="Y1956" i="1"/>
  <c r="Y1956" i="1" a="1"/>
  <c r="W1956" i="1"/>
  <c r="W1956" i="1" a="1"/>
  <c r="T1956" i="1"/>
  <c r="T1956" i="1" a="1"/>
  <c r="R1956" i="1"/>
  <c r="R1956" i="1" a="1"/>
  <c r="C1956" i="1"/>
  <c r="AI1955" i="1"/>
  <c r="AI1955" i="1" a="1"/>
  <c r="AA1955" i="1"/>
  <c r="AA1955" i="1" a="1"/>
  <c r="Y1955" i="1"/>
  <c r="Y1955" i="1" a="1"/>
  <c r="W1955" i="1"/>
  <c r="W1955" i="1" a="1"/>
  <c r="T1955" i="1"/>
  <c r="T1955" i="1" a="1"/>
  <c r="R1955" i="1"/>
  <c r="R1955" i="1" a="1"/>
  <c r="C1955" i="1"/>
  <c r="AI1954" i="1"/>
  <c r="AI1954" i="1" a="1"/>
  <c r="AA1954" i="1"/>
  <c r="AA1954" i="1" a="1"/>
  <c r="Y1954" i="1"/>
  <c r="Y1954" i="1" a="1"/>
  <c r="W1954" i="1"/>
  <c r="W1954" i="1" a="1"/>
  <c r="T1954" i="1"/>
  <c r="T1954" i="1" a="1"/>
  <c r="R1954" i="1"/>
  <c r="R1954" i="1" a="1"/>
  <c r="C1954" i="1"/>
  <c r="AI1953" i="1"/>
  <c r="AI1953" i="1" a="1"/>
  <c r="AA1953" i="1"/>
  <c r="AA1953" i="1" a="1"/>
  <c r="Y1953" i="1"/>
  <c r="Y1953" i="1" a="1"/>
  <c r="W1953" i="1"/>
  <c r="W1953" i="1" a="1"/>
  <c r="T1953" i="1"/>
  <c r="T1953" i="1" a="1"/>
  <c r="R1953" i="1"/>
  <c r="R1953" i="1" a="1"/>
  <c r="C1953" i="1"/>
  <c r="AI1952" i="1"/>
  <c r="AI1952" i="1" a="1"/>
  <c r="AA1952" i="1"/>
  <c r="AA1952" i="1" a="1"/>
  <c r="Y1952" i="1"/>
  <c r="Y1952" i="1" a="1"/>
  <c r="W1952" i="1"/>
  <c r="W1952" i="1" a="1"/>
  <c r="T1952" i="1"/>
  <c r="T1952" i="1" a="1"/>
  <c r="R1952" i="1"/>
  <c r="R1952" i="1" a="1"/>
  <c r="C1952" i="1"/>
  <c r="AI1951" i="1"/>
  <c r="AI1951" i="1" a="1"/>
  <c r="AA1951" i="1"/>
  <c r="AA1951" i="1" a="1"/>
  <c r="Y1951" i="1"/>
  <c r="Y1951" i="1" a="1"/>
  <c r="W1951" i="1"/>
  <c r="W1951" i="1" a="1"/>
  <c r="T1951" i="1"/>
  <c r="T1951" i="1" a="1"/>
  <c r="R1951" i="1"/>
  <c r="R1951" i="1" a="1"/>
  <c r="C1951" i="1"/>
  <c r="AI1950" i="1"/>
  <c r="AI1950" i="1" a="1"/>
  <c r="AA1950" i="1"/>
  <c r="AA1950" i="1" a="1"/>
  <c r="Y1950" i="1"/>
  <c r="Y1950" i="1" a="1"/>
  <c r="W1950" i="1"/>
  <c r="W1950" i="1" a="1"/>
  <c r="T1950" i="1"/>
  <c r="T1950" i="1" a="1"/>
  <c r="R1950" i="1"/>
  <c r="R1950" i="1" a="1"/>
  <c r="C1950" i="1"/>
  <c r="AI1949" i="1"/>
  <c r="AI1949" i="1" a="1"/>
  <c r="AA1949" i="1"/>
  <c r="AA1949" i="1" a="1"/>
  <c r="Y1949" i="1"/>
  <c r="Y1949" i="1" a="1"/>
  <c r="W1949" i="1"/>
  <c r="W1949" i="1" a="1"/>
  <c r="T1949" i="1"/>
  <c r="T1949" i="1" a="1"/>
  <c r="R1949" i="1"/>
  <c r="R1949" i="1" a="1"/>
  <c r="C1949" i="1"/>
  <c r="AI1948" i="1"/>
  <c r="AI1948" i="1" a="1"/>
  <c r="AA1948" i="1"/>
  <c r="AA1948" i="1" a="1"/>
  <c r="Y1948" i="1"/>
  <c r="Y1948" i="1" a="1"/>
  <c r="W1948" i="1"/>
  <c r="W1948" i="1" a="1"/>
  <c r="T1948" i="1"/>
  <c r="T1948" i="1" a="1"/>
  <c r="R1948" i="1"/>
  <c r="R1948" i="1" a="1"/>
  <c r="C1948" i="1"/>
  <c r="AI1947" i="1"/>
  <c r="AI1947" i="1" a="1"/>
  <c r="AA1947" i="1"/>
  <c r="AA1947" i="1" a="1"/>
  <c r="Y1947" i="1"/>
  <c r="Y1947" i="1" a="1"/>
  <c r="W1947" i="1"/>
  <c r="W1947" i="1" a="1"/>
  <c r="T1947" i="1"/>
  <c r="T1947" i="1" a="1"/>
  <c r="R1947" i="1"/>
  <c r="R1947" i="1" a="1"/>
  <c r="C1947" i="1"/>
  <c r="AI1946" i="1"/>
  <c r="AI1946" i="1" a="1"/>
  <c r="AA1946" i="1"/>
  <c r="AA1946" i="1" a="1"/>
  <c r="Y1946" i="1"/>
  <c r="Y1946" i="1" a="1"/>
  <c r="W1946" i="1"/>
  <c r="W1946" i="1" a="1"/>
  <c r="T1946" i="1"/>
  <c r="T1946" i="1" a="1"/>
  <c r="R1946" i="1"/>
  <c r="R1946" i="1" a="1"/>
  <c r="C1946" i="1"/>
  <c r="AI1945" i="1"/>
  <c r="AI1945" i="1" a="1"/>
  <c r="AA1945" i="1"/>
  <c r="AA1945" i="1" a="1"/>
  <c r="Y1945" i="1"/>
  <c r="Y1945" i="1" a="1"/>
  <c r="W1945" i="1"/>
  <c r="W1945" i="1" a="1"/>
  <c r="T1945" i="1"/>
  <c r="T1945" i="1" a="1"/>
  <c r="R1945" i="1"/>
  <c r="R1945" i="1" a="1"/>
  <c r="C1945" i="1"/>
  <c r="AI1944" i="1"/>
  <c r="AI1944" i="1" a="1"/>
  <c r="AA1944" i="1"/>
  <c r="AA1944" i="1" a="1"/>
  <c r="Y1944" i="1"/>
  <c r="Y1944" i="1" a="1"/>
  <c r="W1944" i="1"/>
  <c r="W1944" i="1" a="1"/>
  <c r="T1944" i="1"/>
  <c r="T1944" i="1" a="1"/>
  <c r="R1944" i="1"/>
  <c r="R1944" i="1" a="1"/>
  <c r="C1944" i="1"/>
  <c r="AI1943" i="1"/>
  <c r="AI1943" i="1" a="1"/>
  <c r="AA1943" i="1"/>
  <c r="AA1943" i="1" a="1"/>
  <c r="Y1943" i="1"/>
  <c r="Y1943" i="1" a="1"/>
  <c r="W1943" i="1"/>
  <c r="W1943" i="1" a="1"/>
  <c r="T1943" i="1"/>
  <c r="T1943" i="1" a="1"/>
  <c r="R1943" i="1"/>
  <c r="R1943" i="1" a="1"/>
  <c r="C1943" i="1"/>
  <c r="AI1942" i="1"/>
  <c r="AI1942" i="1" a="1"/>
  <c r="AA1942" i="1"/>
  <c r="AA1942" i="1" a="1"/>
  <c r="Y1942" i="1"/>
  <c r="Y1942" i="1" a="1"/>
  <c r="W1942" i="1"/>
  <c r="W1942" i="1" a="1"/>
  <c r="T1942" i="1"/>
  <c r="T1942" i="1" a="1"/>
  <c r="R1942" i="1"/>
  <c r="R1942" i="1" a="1"/>
  <c r="C1942" i="1"/>
  <c r="AI1941" i="1"/>
  <c r="AI1941" i="1" a="1"/>
  <c r="AA1941" i="1"/>
  <c r="AA1941" i="1" a="1"/>
  <c r="Y1941" i="1"/>
  <c r="Y1941" i="1" a="1"/>
  <c r="W1941" i="1"/>
  <c r="W1941" i="1" a="1"/>
  <c r="T1941" i="1"/>
  <c r="T1941" i="1" a="1"/>
  <c r="R1941" i="1"/>
  <c r="R1941" i="1" a="1"/>
  <c r="C1941" i="1"/>
  <c r="AI1940" i="1"/>
  <c r="AI1940" i="1" a="1"/>
  <c r="AA1940" i="1"/>
  <c r="AA1940" i="1" a="1"/>
  <c r="Y1940" i="1"/>
  <c r="Y1940" i="1" a="1"/>
  <c r="W1940" i="1"/>
  <c r="W1940" i="1" a="1"/>
  <c r="T1940" i="1"/>
  <c r="T1940" i="1" a="1"/>
  <c r="R1940" i="1"/>
  <c r="R1940" i="1" a="1"/>
  <c r="C1940" i="1"/>
  <c r="AI1939" i="1"/>
  <c r="AI1939" i="1" a="1"/>
  <c r="AA1939" i="1"/>
  <c r="AA1939" i="1" a="1"/>
  <c r="Y1939" i="1"/>
  <c r="Y1939" i="1" a="1"/>
  <c r="W1939" i="1"/>
  <c r="W1939" i="1" a="1"/>
  <c r="T1939" i="1"/>
  <c r="T1939" i="1" a="1"/>
  <c r="R1939" i="1"/>
  <c r="R1939" i="1" a="1"/>
  <c r="C1939" i="1"/>
  <c r="AI1938" i="1"/>
  <c r="AI1938" i="1" a="1"/>
  <c r="AA1938" i="1"/>
  <c r="AA1938" i="1" a="1"/>
  <c r="Y1938" i="1"/>
  <c r="Y1938" i="1" a="1"/>
  <c r="W1938" i="1"/>
  <c r="W1938" i="1" a="1"/>
  <c r="T1938" i="1"/>
  <c r="T1938" i="1" a="1"/>
  <c r="R1938" i="1"/>
  <c r="R1938" i="1" a="1"/>
  <c r="C1938" i="1"/>
  <c r="AI1937" i="1"/>
  <c r="AI1937" i="1" a="1"/>
  <c r="AA1937" i="1"/>
  <c r="AA1937" i="1" a="1"/>
  <c r="Y1937" i="1"/>
  <c r="Y1937" i="1" a="1"/>
  <c r="W1937" i="1"/>
  <c r="W1937" i="1" a="1"/>
  <c r="T1937" i="1"/>
  <c r="T1937" i="1" a="1"/>
  <c r="R1937" i="1"/>
  <c r="R1937" i="1" a="1"/>
  <c r="C1937" i="1"/>
  <c r="AI1936" i="1"/>
  <c r="AI1936" i="1" a="1"/>
  <c r="AA1936" i="1"/>
  <c r="AA1936" i="1" a="1"/>
  <c r="Y1936" i="1"/>
  <c r="Y1936" i="1" a="1"/>
  <c r="W1936" i="1"/>
  <c r="W1936" i="1" a="1"/>
  <c r="T1936" i="1"/>
  <c r="T1936" i="1" a="1"/>
  <c r="R1936" i="1"/>
  <c r="R1936" i="1" a="1"/>
  <c r="C1936" i="1"/>
  <c r="AI1935" i="1"/>
  <c r="AI1935" i="1" a="1"/>
  <c r="AA1935" i="1"/>
  <c r="AA1935" i="1" a="1"/>
  <c r="Y1935" i="1"/>
  <c r="Y1935" i="1" a="1"/>
  <c r="W1935" i="1"/>
  <c r="W1935" i="1" a="1"/>
  <c r="T1935" i="1"/>
  <c r="T1935" i="1" a="1"/>
  <c r="R1935" i="1"/>
  <c r="R1935" i="1" a="1"/>
  <c r="C1935" i="1"/>
  <c r="AI1934" i="1"/>
  <c r="AI1934" i="1" a="1"/>
  <c r="AA1934" i="1"/>
  <c r="AA1934" i="1" a="1"/>
  <c r="Y1934" i="1"/>
  <c r="Y1934" i="1" a="1"/>
  <c r="W1934" i="1"/>
  <c r="W1934" i="1" a="1"/>
  <c r="T1934" i="1"/>
  <c r="T1934" i="1" a="1"/>
  <c r="R1934" i="1"/>
  <c r="R1934" i="1" a="1"/>
  <c r="C1934" i="1"/>
  <c r="AI1933" i="1"/>
  <c r="AI1933" i="1" a="1"/>
  <c r="AA1933" i="1"/>
  <c r="AA1933" i="1" a="1"/>
  <c r="Y1933" i="1"/>
  <c r="Y1933" i="1" a="1"/>
  <c r="W1933" i="1"/>
  <c r="W1933" i="1" a="1"/>
  <c r="T1933" i="1"/>
  <c r="T1933" i="1" a="1"/>
  <c r="R1933" i="1"/>
  <c r="R1933" i="1" a="1"/>
  <c r="C1933" i="1"/>
  <c r="AI1932" i="1"/>
  <c r="AI1932" i="1" a="1"/>
  <c r="AA1932" i="1"/>
  <c r="AA1932" i="1" a="1"/>
  <c r="Y1932" i="1"/>
  <c r="Y1932" i="1" a="1"/>
  <c r="W1932" i="1"/>
  <c r="W1932" i="1" a="1"/>
  <c r="T1932" i="1"/>
  <c r="T1932" i="1" a="1"/>
  <c r="R1932" i="1"/>
  <c r="R1932" i="1" a="1"/>
  <c r="C1932" i="1"/>
  <c r="AI1931" i="1"/>
  <c r="AI1931" i="1" a="1"/>
  <c r="AA1931" i="1"/>
  <c r="AA1931" i="1" a="1"/>
  <c r="Y1931" i="1"/>
  <c r="Y1931" i="1" a="1"/>
  <c r="W1931" i="1"/>
  <c r="W1931" i="1" a="1"/>
  <c r="T1931" i="1"/>
  <c r="T1931" i="1" a="1"/>
  <c r="R1931" i="1"/>
  <c r="R1931" i="1" a="1"/>
  <c r="C1931" i="1"/>
  <c r="AI1930" i="1"/>
  <c r="AI1930" i="1" a="1"/>
  <c r="AA1930" i="1"/>
  <c r="AA1930" i="1" a="1"/>
  <c r="Y1930" i="1"/>
  <c r="Y1930" i="1" a="1"/>
  <c r="W1930" i="1"/>
  <c r="W1930" i="1" a="1"/>
  <c r="T1930" i="1"/>
  <c r="T1930" i="1" a="1"/>
  <c r="R1930" i="1"/>
  <c r="R1930" i="1" a="1"/>
  <c r="C1930" i="1"/>
  <c r="AI1929" i="1"/>
  <c r="AI1929" i="1" a="1"/>
  <c r="AA1929" i="1"/>
  <c r="AA1929" i="1" a="1"/>
  <c r="Y1929" i="1"/>
  <c r="Y1929" i="1" a="1"/>
  <c r="W1929" i="1"/>
  <c r="W1929" i="1" a="1"/>
  <c r="T1929" i="1"/>
  <c r="T1929" i="1" a="1"/>
  <c r="R1929" i="1"/>
  <c r="R1929" i="1" a="1"/>
  <c r="C1929" i="1"/>
  <c r="AI1928" i="1"/>
  <c r="AI1928" i="1" a="1"/>
  <c r="AA1928" i="1"/>
  <c r="AA1928" i="1" a="1"/>
  <c r="Y1928" i="1"/>
  <c r="Y1928" i="1" a="1"/>
  <c r="W1928" i="1"/>
  <c r="W1928" i="1" a="1"/>
  <c r="T1928" i="1"/>
  <c r="T1928" i="1" a="1"/>
  <c r="R1928" i="1"/>
  <c r="R1928" i="1" a="1"/>
  <c r="C1928" i="1"/>
  <c r="AI1927" i="1"/>
  <c r="AI1927" i="1" a="1"/>
  <c r="AA1927" i="1"/>
  <c r="AA1927" i="1" a="1"/>
  <c r="Y1927" i="1"/>
  <c r="Y1927" i="1" a="1"/>
  <c r="W1927" i="1"/>
  <c r="W1927" i="1" a="1"/>
  <c r="T1927" i="1"/>
  <c r="T1927" i="1" a="1"/>
  <c r="R1927" i="1"/>
  <c r="R1927" i="1" a="1"/>
  <c r="C1927" i="1"/>
  <c r="AI1926" i="1"/>
  <c r="AI1926" i="1" a="1"/>
  <c r="AA1926" i="1"/>
  <c r="AA1926" i="1" a="1"/>
  <c r="Y1926" i="1"/>
  <c r="Y1926" i="1" a="1"/>
  <c r="W1926" i="1"/>
  <c r="W1926" i="1" a="1"/>
  <c r="T1926" i="1"/>
  <c r="T1926" i="1" a="1"/>
  <c r="R1926" i="1"/>
  <c r="R1926" i="1" a="1"/>
  <c r="C1926" i="1"/>
  <c r="AI1925" i="1"/>
  <c r="AI1925" i="1" a="1"/>
  <c r="AA1925" i="1"/>
  <c r="AA1925" i="1" a="1"/>
  <c r="Y1925" i="1"/>
  <c r="Y1925" i="1" a="1"/>
  <c r="W1925" i="1"/>
  <c r="W1925" i="1" a="1"/>
  <c r="T1925" i="1"/>
  <c r="T1925" i="1" a="1"/>
  <c r="R1925" i="1"/>
  <c r="R1925" i="1" a="1"/>
  <c r="C1925" i="1"/>
  <c r="AI1924" i="1"/>
  <c r="AI1924" i="1" a="1"/>
  <c r="AA1924" i="1"/>
  <c r="AA1924" i="1" a="1"/>
  <c r="Y1924" i="1"/>
  <c r="Y1924" i="1" a="1"/>
  <c r="W1924" i="1"/>
  <c r="W1924" i="1" a="1"/>
  <c r="T1924" i="1"/>
  <c r="T1924" i="1" a="1"/>
  <c r="R1924" i="1"/>
  <c r="R1924" i="1" a="1"/>
  <c r="C1924" i="1"/>
  <c r="AI1923" i="1"/>
  <c r="AI1923" i="1" a="1"/>
  <c r="AA1923" i="1"/>
  <c r="AA1923" i="1" a="1"/>
  <c r="Y1923" i="1"/>
  <c r="Y1923" i="1" a="1"/>
  <c r="W1923" i="1"/>
  <c r="W1923" i="1" a="1"/>
  <c r="T1923" i="1"/>
  <c r="T1923" i="1" a="1"/>
  <c r="R1923" i="1"/>
  <c r="R1923" i="1" a="1"/>
  <c r="C1923" i="1"/>
  <c r="AI1922" i="1"/>
  <c r="AI1922" i="1" a="1"/>
  <c r="AA1922" i="1"/>
  <c r="AA1922" i="1" a="1"/>
  <c r="Y1922" i="1"/>
  <c r="Y1922" i="1" a="1"/>
  <c r="W1922" i="1"/>
  <c r="W1922" i="1" a="1"/>
  <c r="T1922" i="1"/>
  <c r="T1922" i="1" a="1"/>
  <c r="R1922" i="1"/>
  <c r="R1922" i="1" a="1"/>
  <c r="C1922" i="1"/>
  <c r="AI1921" i="1"/>
  <c r="AI1921" i="1" a="1"/>
  <c r="AA1921" i="1"/>
  <c r="AA1921" i="1" a="1"/>
  <c r="Y1921" i="1"/>
  <c r="Y1921" i="1" a="1"/>
  <c r="W1921" i="1"/>
  <c r="W1921" i="1" a="1"/>
  <c r="T1921" i="1"/>
  <c r="T1921" i="1" a="1"/>
  <c r="R1921" i="1"/>
  <c r="R1921" i="1" a="1"/>
  <c r="C1921" i="1"/>
  <c r="AI1920" i="1"/>
  <c r="AI1920" i="1" a="1"/>
  <c r="AA1920" i="1"/>
  <c r="AA1920" i="1" a="1"/>
  <c r="Y1920" i="1"/>
  <c r="Y1920" i="1" a="1"/>
  <c r="W1920" i="1"/>
  <c r="W1920" i="1" a="1"/>
  <c r="T1920" i="1"/>
  <c r="T1920" i="1" a="1"/>
  <c r="R1920" i="1"/>
  <c r="R1920" i="1" a="1"/>
  <c r="C1920" i="1"/>
  <c r="AI1919" i="1"/>
  <c r="AI1919" i="1" a="1"/>
  <c r="AA1919" i="1"/>
  <c r="AA1919" i="1" a="1"/>
  <c r="Y1919" i="1"/>
  <c r="Y1919" i="1" a="1"/>
  <c r="W1919" i="1"/>
  <c r="W1919" i="1" a="1"/>
  <c r="T1919" i="1"/>
  <c r="T1919" i="1" a="1"/>
  <c r="R1919" i="1"/>
  <c r="R1919" i="1" a="1"/>
  <c r="C1919" i="1"/>
  <c r="AI1918" i="1"/>
  <c r="AI1918" i="1" a="1"/>
  <c r="AA1918" i="1"/>
  <c r="AA1918" i="1" a="1"/>
  <c r="Y1918" i="1"/>
  <c r="Y1918" i="1" a="1"/>
  <c r="W1918" i="1"/>
  <c r="W1918" i="1" a="1"/>
  <c r="T1918" i="1"/>
  <c r="T1918" i="1" a="1"/>
  <c r="R1918" i="1"/>
  <c r="R1918" i="1" a="1"/>
  <c r="C1918" i="1"/>
  <c r="AI1917" i="1"/>
  <c r="AI1917" i="1" a="1"/>
  <c r="AA1917" i="1"/>
  <c r="AA1917" i="1" a="1"/>
  <c r="Y1917" i="1"/>
  <c r="Y1917" i="1" a="1"/>
  <c r="W1917" i="1"/>
  <c r="W1917" i="1" a="1"/>
  <c r="T1917" i="1"/>
  <c r="T1917" i="1" a="1"/>
  <c r="R1917" i="1"/>
  <c r="R1917" i="1" a="1"/>
  <c r="C1917" i="1"/>
  <c r="AI1916" i="1"/>
  <c r="AI1916" i="1" a="1"/>
  <c r="AA1916" i="1"/>
  <c r="AA1916" i="1" a="1"/>
  <c r="Y1916" i="1"/>
  <c r="Y1916" i="1" a="1"/>
  <c r="W1916" i="1"/>
  <c r="W1916" i="1" a="1"/>
  <c r="T1916" i="1"/>
  <c r="T1916" i="1" a="1"/>
  <c r="R1916" i="1"/>
  <c r="R1916" i="1" a="1"/>
  <c r="C1916" i="1"/>
  <c r="AI1915" i="1"/>
  <c r="AI1915" i="1" a="1"/>
  <c r="AA1915" i="1"/>
  <c r="AA1915" i="1" a="1"/>
  <c r="Y1915" i="1"/>
  <c r="Y1915" i="1" a="1"/>
  <c r="W1915" i="1"/>
  <c r="W1915" i="1" a="1"/>
  <c r="T1915" i="1"/>
  <c r="T1915" i="1" a="1"/>
  <c r="R1915" i="1"/>
  <c r="R1915" i="1" a="1"/>
  <c r="C1915" i="1"/>
  <c r="AI1914" i="1"/>
  <c r="AI1914" i="1" a="1"/>
  <c r="AA1914" i="1"/>
  <c r="AA1914" i="1" a="1"/>
  <c r="Y1914" i="1"/>
  <c r="Y1914" i="1" a="1"/>
  <c r="W1914" i="1"/>
  <c r="W1914" i="1" a="1"/>
  <c r="T1914" i="1"/>
  <c r="T1914" i="1" a="1"/>
  <c r="R1914" i="1"/>
  <c r="R1914" i="1" a="1"/>
  <c r="C1914" i="1"/>
  <c r="AI1913" i="1"/>
  <c r="AI1913" i="1" a="1"/>
  <c r="AA1913" i="1"/>
  <c r="AA1913" i="1" a="1"/>
  <c r="Y1913" i="1"/>
  <c r="Y1913" i="1" a="1"/>
  <c r="W1913" i="1"/>
  <c r="W1913" i="1" a="1"/>
  <c r="T1913" i="1"/>
  <c r="T1913" i="1" a="1"/>
  <c r="R1913" i="1"/>
  <c r="R1913" i="1" a="1"/>
  <c r="C1913" i="1"/>
  <c r="AI1912" i="1"/>
  <c r="AI1912" i="1" a="1"/>
  <c r="AA1912" i="1"/>
  <c r="AA1912" i="1" a="1"/>
  <c r="Y1912" i="1"/>
  <c r="Y1912" i="1" a="1"/>
  <c r="W1912" i="1"/>
  <c r="W1912" i="1" a="1"/>
  <c r="T1912" i="1"/>
  <c r="T1912" i="1" a="1"/>
  <c r="R1912" i="1"/>
  <c r="R1912" i="1" a="1"/>
  <c r="C1912" i="1"/>
  <c r="AI1911" i="1"/>
  <c r="AI1911" i="1" a="1"/>
  <c r="AA1911" i="1"/>
  <c r="AA1911" i="1" a="1"/>
  <c r="Y1911" i="1"/>
  <c r="Y1911" i="1" a="1"/>
  <c r="W1911" i="1"/>
  <c r="W1911" i="1" a="1"/>
  <c r="T1911" i="1"/>
  <c r="T1911" i="1" a="1"/>
  <c r="R1911" i="1"/>
  <c r="R1911" i="1" a="1"/>
  <c r="C1911" i="1"/>
  <c r="AI1910" i="1"/>
  <c r="AI1910" i="1" a="1"/>
  <c r="AA1910" i="1"/>
  <c r="AA1910" i="1" a="1"/>
  <c r="Y1910" i="1"/>
  <c r="Y1910" i="1" a="1"/>
  <c r="W1910" i="1"/>
  <c r="W1910" i="1" a="1"/>
  <c r="T1910" i="1"/>
  <c r="T1910" i="1" a="1"/>
  <c r="R1910" i="1"/>
  <c r="R1910" i="1" a="1"/>
  <c r="C1910" i="1"/>
  <c r="AI1909" i="1"/>
  <c r="AI1909" i="1" a="1"/>
  <c r="AA1909" i="1"/>
  <c r="AA1909" i="1" a="1"/>
  <c r="Y1909" i="1"/>
  <c r="Y1909" i="1" a="1"/>
  <c r="W1909" i="1"/>
  <c r="W1909" i="1" a="1"/>
  <c r="T1909" i="1"/>
  <c r="T1909" i="1" a="1"/>
  <c r="R1909" i="1"/>
  <c r="R1909" i="1" a="1"/>
  <c r="C1909" i="1"/>
  <c r="AI1908" i="1"/>
  <c r="AI1908" i="1" a="1"/>
  <c r="AA1908" i="1"/>
  <c r="AA1908" i="1" a="1"/>
  <c r="Y1908" i="1"/>
  <c r="Y1908" i="1" a="1"/>
  <c r="W1908" i="1"/>
  <c r="W1908" i="1" a="1"/>
  <c r="T1908" i="1"/>
  <c r="T1908" i="1" a="1"/>
  <c r="R1908" i="1"/>
  <c r="R1908" i="1" a="1"/>
  <c r="C1908" i="1"/>
  <c r="AI1907" i="1"/>
  <c r="AI1907" i="1" a="1"/>
  <c r="AA1907" i="1"/>
  <c r="AA1907" i="1" a="1"/>
  <c r="Y1907" i="1"/>
  <c r="Y1907" i="1" a="1"/>
  <c r="W1907" i="1"/>
  <c r="W1907" i="1" a="1"/>
  <c r="T1907" i="1"/>
  <c r="T1907" i="1" a="1"/>
  <c r="R1907" i="1"/>
  <c r="R1907" i="1" a="1"/>
  <c r="C1907" i="1"/>
  <c r="AI1906" i="1"/>
  <c r="AI1906" i="1" a="1"/>
  <c r="AA1906" i="1"/>
  <c r="AA1906" i="1" a="1"/>
  <c r="Y1906" i="1"/>
  <c r="Y1906" i="1" a="1"/>
  <c r="W1906" i="1"/>
  <c r="W1906" i="1" a="1"/>
  <c r="T1906" i="1"/>
  <c r="T1906" i="1" a="1"/>
  <c r="R1906" i="1"/>
  <c r="R1906" i="1" a="1"/>
  <c r="C1906" i="1"/>
  <c r="AI1905" i="1"/>
  <c r="AI1905" i="1" a="1"/>
  <c r="AA1905" i="1"/>
  <c r="AA1905" i="1" a="1"/>
  <c r="Y1905" i="1"/>
  <c r="Y1905" i="1" a="1"/>
  <c r="W1905" i="1"/>
  <c r="W1905" i="1" a="1"/>
  <c r="T1905" i="1"/>
  <c r="T1905" i="1" a="1"/>
  <c r="R1905" i="1"/>
  <c r="R1905" i="1" a="1"/>
  <c r="C1905" i="1"/>
  <c r="AI1904" i="1"/>
  <c r="AI1904" i="1" a="1"/>
  <c r="AA1904" i="1"/>
  <c r="AA1904" i="1" a="1"/>
  <c r="Y1904" i="1"/>
  <c r="Y1904" i="1" a="1"/>
  <c r="W1904" i="1"/>
  <c r="W1904" i="1" a="1"/>
  <c r="T1904" i="1"/>
  <c r="T1904" i="1" a="1"/>
  <c r="R1904" i="1"/>
  <c r="R1904" i="1" a="1"/>
  <c r="C1904" i="1"/>
  <c r="AI1903" i="1"/>
  <c r="AI1903" i="1" a="1"/>
  <c r="AA1903" i="1"/>
  <c r="AA1903" i="1" a="1"/>
  <c r="Y1903" i="1"/>
  <c r="Y1903" i="1" a="1"/>
  <c r="W1903" i="1"/>
  <c r="W1903" i="1" a="1"/>
  <c r="T1903" i="1"/>
  <c r="T1903" i="1" a="1"/>
  <c r="R1903" i="1"/>
  <c r="R1903" i="1" a="1"/>
  <c r="C1903" i="1"/>
  <c r="AI1902" i="1"/>
  <c r="AI1902" i="1" a="1"/>
  <c r="AA1902" i="1"/>
  <c r="AA1902" i="1" a="1"/>
  <c r="Y1902" i="1"/>
  <c r="Y1902" i="1" a="1"/>
  <c r="W1902" i="1"/>
  <c r="W1902" i="1" a="1"/>
  <c r="T1902" i="1"/>
  <c r="T1902" i="1" a="1"/>
  <c r="R1902" i="1"/>
  <c r="R1902" i="1" a="1"/>
  <c r="C1902" i="1"/>
  <c r="AI1901" i="1"/>
  <c r="AI1901" i="1" a="1"/>
  <c r="AA1901" i="1"/>
  <c r="AA1901" i="1" a="1"/>
  <c r="Y1901" i="1"/>
  <c r="Y1901" i="1" a="1"/>
  <c r="W1901" i="1"/>
  <c r="W1901" i="1" a="1"/>
  <c r="T1901" i="1"/>
  <c r="T1901" i="1" a="1"/>
  <c r="R1901" i="1"/>
  <c r="R1901" i="1" a="1"/>
  <c r="C1901" i="1"/>
  <c r="AI1900" i="1"/>
  <c r="AI1900" i="1" a="1"/>
  <c r="AA1900" i="1"/>
  <c r="AA1900" i="1" a="1"/>
  <c r="Y1900" i="1"/>
  <c r="Y1900" i="1" a="1"/>
  <c r="W1900" i="1"/>
  <c r="W1900" i="1" a="1"/>
  <c r="T1900" i="1"/>
  <c r="T1900" i="1" a="1"/>
  <c r="R1900" i="1"/>
  <c r="R1900" i="1" a="1"/>
  <c r="C1900" i="1"/>
  <c r="AI1899" i="1"/>
  <c r="AI1899" i="1" a="1"/>
  <c r="AA1899" i="1"/>
  <c r="AA1899" i="1" a="1"/>
  <c r="Y1899" i="1"/>
  <c r="Y1899" i="1" a="1"/>
  <c r="W1899" i="1"/>
  <c r="W1899" i="1" a="1"/>
  <c r="T1899" i="1"/>
  <c r="T1899" i="1" a="1"/>
  <c r="R1899" i="1"/>
  <c r="R1899" i="1" a="1"/>
  <c r="C1899" i="1"/>
  <c r="AI1898" i="1"/>
  <c r="AI1898" i="1" a="1"/>
  <c r="AA1898" i="1"/>
  <c r="AA1898" i="1" a="1"/>
  <c r="Y1898" i="1"/>
  <c r="Y1898" i="1" a="1"/>
  <c r="W1898" i="1"/>
  <c r="W1898" i="1" a="1"/>
  <c r="T1898" i="1"/>
  <c r="T1898" i="1" a="1"/>
  <c r="R1898" i="1"/>
  <c r="R1898" i="1" a="1"/>
  <c r="C1898" i="1"/>
  <c r="AI1897" i="1"/>
  <c r="AI1897" i="1" a="1"/>
  <c r="AA1897" i="1"/>
  <c r="AA1897" i="1" a="1"/>
  <c r="Y1897" i="1"/>
  <c r="Y1897" i="1" a="1"/>
  <c r="W1897" i="1"/>
  <c r="W1897" i="1" a="1"/>
  <c r="T1897" i="1"/>
  <c r="T1897" i="1" a="1"/>
  <c r="R1897" i="1"/>
  <c r="R1897" i="1" a="1"/>
  <c r="C1897" i="1"/>
  <c r="AI1896" i="1"/>
  <c r="AI1896" i="1" a="1"/>
  <c r="AA1896" i="1"/>
  <c r="AA1896" i="1" a="1"/>
  <c r="Y1896" i="1"/>
  <c r="Y1896" i="1" a="1"/>
  <c r="W1896" i="1"/>
  <c r="W1896" i="1" a="1"/>
  <c r="T1896" i="1"/>
  <c r="T1896" i="1" a="1"/>
  <c r="R1896" i="1"/>
  <c r="R1896" i="1" a="1"/>
  <c r="C1896" i="1"/>
  <c r="AI1895" i="1"/>
  <c r="AI1895" i="1" a="1"/>
  <c r="AA1895" i="1"/>
  <c r="AA1895" i="1" a="1"/>
  <c r="Y1895" i="1"/>
  <c r="Y1895" i="1" a="1"/>
  <c r="W1895" i="1"/>
  <c r="W1895" i="1" a="1"/>
  <c r="T1895" i="1"/>
  <c r="T1895" i="1" a="1"/>
  <c r="R1895" i="1"/>
  <c r="R1895" i="1" a="1"/>
  <c r="C1895" i="1"/>
  <c r="AI1894" i="1"/>
  <c r="AI1894" i="1" a="1"/>
  <c r="AA1894" i="1"/>
  <c r="AA1894" i="1" a="1"/>
  <c r="Y1894" i="1"/>
  <c r="Y1894" i="1" a="1"/>
  <c r="W1894" i="1"/>
  <c r="W1894" i="1" a="1"/>
  <c r="T1894" i="1"/>
  <c r="T1894" i="1" a="1"/>
  <c r="R1894" i="1"/>
  <c r="R1894" i="1" a="1"/>
  <c r="C1894" i="1"/>
  <c r="AI1893" i="1"/>
  <c r="AI1893" i="1" a="1"/>
  <c r="AA1893" i="1"/>
  <c r="AA1893" i="1" a="1"/>
  <c r="Y1893" i="1"/>
  <c r="Y1893" i="1" a="1"/>
  <c r="W1893" i="1"/>
  <c r="W1893" i="1" a="1"/>
  <c r="T1893" i="1"/>
  <c r="T1893" i="1" a="1"/>
  <c r="R1893" i="1"/>
  <c r="R1893" i="1" a="1"/>
  <c r="C1893" i="1"/>
  <c r="AI1892" i="1"/>
  <c r="AI1892" i="1" a="1"/>
  <c r="AA1892" i="1"/>
  <c r="AA1892" i="1" a="1"/>
  <c r="Y1892" i="1"/>
  <c r="Y1892" i="1" a="1"/>
  <c r="W1892" i="1"/>
  <c r="W1892" i="1" a="1"/>
  <c r="T1892" i="1"/>
  <c r="T1892" i="1" a="1"/>
  <c r="R1892" i="1"/>
  <c r="R1892" i="1" a="1"/>
  <c r="C1892" i="1"/>
  <c r="AI1891" i="1"/>
  <c r="AI1891" i="1" a="1"/>
  <c r="AA1891" i="1"/>
  <c r="AA1891" i="1" a="1"/>
  <c r="Y1891" i="1"/>
  <c r="Y1891" i="1" a="1"/>
  <c r="W1891" i="1"/>
  <c r="W1891" i="1" a="1"/>
  <c r="T1891" i="1"/>
  <c r="T1891" i="1" a="1"/>
  <c r="R1891" i="1"/>
  <c r="R1891" i="1" a="1"/>
  <c r="C1891" i="1"/>
  <c r="AI1890" i="1"/>
  <c r="AI1890" i="1" a="1"/>
  <c r="AA1890" i="1"/>
  <c r="AA1890" i="1" a="1"/>
  <c r="Y1890" i="1"/>
  <c r="Y1890" i="1" a="1"/>
  <c r="W1890" i="1"/>
  <c r="W1890" i="1" a="1"/>
  <c r="T1890" i="1"/>
  <c r="T1890" i="1" a="1"/>
  <c r="R1890" i="1"/>
  <c r="R1890" i="1" a="1"/>
  <c r="C1890" i="1"/>
  <c r="AI1889" i="1"/>
  <c r="AI1889" i="1" a="1"/>
  <c r="AA1889" i="1"/>
  <c r="AA1889" i="1" a="1"/>
  <c r="Y1889" i="1"/>
  <c r="Y1889" i="1" a="1"/>
  <c r="W1889" i="1"/>
  <c r="W1889" i="1" a="1"/>
  <c r="T1889" i="1"/>
  <c r="T1889" i="1" a="1"/>
  <c r="R1889" i="1"/>
  <c r="R1889" i="1" a="1"/>
  <c r="C1889" i="1"/>
  <c r="AI1888" i="1"/>
  <c r="AI1888" i="1" a="1"/>
  <c r="AA1888" i="1"/>
  <c r="AA1888" i="1" a="1"/>
  <c r="Y1888" i="1"/>
  <c r="Y1888" i="1" a="1"/>
  <c r="W1888" i="1"/>
  <c r="W1888" i="1" a="1"/>
  <c r="T1888" i="1"/>
  <c r="T1888" i="1" a="1"/>
  <c r="R1888" i="1"/>
  <c r="R1888" i="1" a="1"/>
  <c r="C1888" i="1"/>
  <c r="AI1887" i="1"/>
  <c r="AI1887" i="1" a="1"/>
  <c r="AA1887" i="1"/>
  <c r="AA1887" i="1" a="1"/>
  <c r="Y1887" i="1"/>
  <c r="Y1887" i="1" a="1"/>
  <c r="W1887" i="1"/>
  <c r="W1887" i="1" a="1"/>
  <c r="T1887" i="1"/>
  <c r="T1887" i="1" a="1"/>
  <c r="R1887" i="1"/>
  <c r="R1887" i="1" a="1"/>
  <c r="C1887" i="1"/>
  <c r="AI1886" i="1"/>
  <c r="AI1886" i="1" a="1"/>
  <c r="AA1886" i="1"/>
  <c r="AA1886" i="1" a="1"/>
  <c r="Y1886" i="1"/>
  <c r="Y1886" i="1" a="1"/>
  <c r="W1886" i="1"/>
  <c r="W1886" i="1" a="1"/>
  <c r="T1886" i="1"/>
  <c r="T1886" i="1" a="1"/>
  <c r="R1886" i="1"/>
  <c r="R1886" i="1" a="1"/>
  <c r="C1886" i="1"/>
  <c r="AI1885" i="1"/>
  <c r="AI1885" i="1" a="1"/>
  <c r="AA1885" i="1"/>
  <c r="AA1885" i="1" a="1"/>
  <c r="Y1885" i="1"/>
  <c r="Y1885" i="1" a="1"/>
  <c r="W1885" i="1"/>
  <c r="W1885" i="1" a="1"/>
  <c r="T1885" i="1"/>
  <c r="T1885" i="1" a="1"/>
  <c r="R1885" i="1"/>
  <c r="R1885" i="1" a="1"/>
  <c r="C1885" i="1"/>
  <c r="AI1884" i="1"/>
  <c r="AI1884" i="1" a="1"/>
  <c r="AA1884" i="1"/>
  <c r="AA1884" i="1" a="1"/>
  <c r="Y1884" i="1"/>
  <c r="Y1884" i="1" a="1"/>
  <c r="W1884" i="1"/>
  <c r="W1884" i="1" a="1"/>
  <c r="T1884" i="1"/>
  <c r="T1884" i="1" a="1"/>
  <c r="R1884" i="1"/>
  <c r="R1884" i="1" a="1"/>
  <c r="C1884" i="1"/>
  <c r="AI1883" i="1"/>
  <c r="AI1883" i="1" a="1"/>
  <c r="AA1883" i="1"/>
  <c r="AA1883" i="1" a="1"/>
  <c r="Y1883" i="1"/>
  <c r="Y1883" i="1" a="1"/>
  <c r="W1883" i="1"/>
  <c r="W1883" i="1" a="1"/>
  <c r="T1883" i="1"/>
  <c r="T1883" i="1" a="1"/>
  <c r="R1883" i="1"/>
  <c r="R1883" i="1" a="1"/>
  <c r="C1883" i="1"/>
  <c r="AI1882" i="1"/>
  <c r="AI1882" i="1" a="1"/>
  <c r="AA1882" i="1"/>
  <c r="AA1882" i="1" a="1"/>
  <c r="Y1882" i="1"/>
  <c r="Y1882" i="1" a="1"/>
  <c r="W1882" i="1"/>
  <c r="W1882" i="1" a="1"/>
  <c r="T1882" i="1"/>
  <c r="T1882" i="1" a="1"/>
  <c r="R1882" i="1"/>
  <c r="R1882" i="1" a="1"/>
  <c r="C1882" i="1"/>
  <c r="AI1881" i="1"/>
  <c r="AI1881" i="1" a="1"/>
  <c r="AA1881" i="1"/>
  <c r="AA1881" i="1" a="1"/>
  <c r="Y1881" i="1"/>
  <c r="Y1881" i="1" a="1"/>
  <c r="W1881" i="1"/>
  <c r="W1881" i="1" a="1"/>
  <c r="T1881" i="1"/>
  <c r="T1881" i="1" a="1"/>
  <c r="R1881" i="1"/>
  <c r="R1881" i="1" a="1"/>
  <c r="C1881" i="1"/>
  <c r="AI1880" i="1"/>
  <c r="AI1880" i="1" a="1"/>
  <c r="AA1880" i="1"/>
  <c r="AA1880" i="1" a="1"/>
  <c r="Y1880" i="1"/>
  <c r="Y1880" i="1" a="1"/>
  <c r="W1880" i="1"/>
  <c r="W1880" i="1" a="1"/>
  <c r="T1880" i="1"/>
  <c r="T1880" i="1" a="1"/>
  <c r="R1880" i="1"/>
  <c r="R1880" i="1" a="1"/>
  <c r="C1880" i="1"/>
  <c r="AI1879" i="1"/>
  <c r="AI1879" i="1" a="1"/>
  <c r="AA1879" i="1"/>
  <c r="AA1879" i="1" a="1"/>
  <c r="Y1879" i="1"/>
  <c r="Y1879" i="1" a="1"/>
  <c r="W1879" i="1"/>
  <c r="W1879" i="1" a="1"/>
  <c r="T1879" i="1"/>
  <c r="T1879" i="1" a="1"/>
  <c r="R1879" i="1"/>
  <c r="R1879" i="1" a="1"/>
  <c r="C1879" i="1"/>
  <c r="AI1878" i="1"/>
  <c r="AI1878" i="1" a="1"/>
  <c r="AA1878" i="1"/>
  <c r="AA1878" i="1" a="1"/>
  <c r="Y1878" i="1"/>
  <c r="Y1878" i="1" a="1"/>
  <c r="W1878" i="1"/>
  <c r="W1878" i="1" a="1"/>
  <c r="T1878" i="1"/>
  <c r="T1878" i="1" a="1"/>
  <c r="R1878" i="1"/>
  <c r="R1878" i="1" a="1"/>
  <c r="C1878" i="1"/>
  <c r="AI1877" i="1"/>
  <c r="AI1877" i="1" a="1"/>
  <c r="AA1877" i="1"/>
  <c r="AA1877" i="1" a="1"/>
  <c r="Y1877" i="1"/>
  <c r="Y1877" i="1" a="1"/>
  <c r="W1877" i="1"/>
  <c r="W1877" i="1" a="1"/>
  <c r="T1877" i="1"/>
  <c r="T1877" i="1" a="1"/>
  <c r="R1877" i="1"/>
  <c r="R1877" i="1" a="1"/>
  <c r="C1877" i="1"/>
  <c r="AI1876" i="1"/>
  <c r="AI1876" i="1" a="1"/>
  <c r="AA1876" i="1"/>
  <c r="AA1876" i="1" a="1"/>
  <c r="Y1876" i="1"/>
  <c r="Y1876" i="1" a="1"/>
  <c r="W1876" i="1"/>
  <c r="W1876" i="1" a="1"/>
  <c r="T1876" i="1"/>
  <c r="T1876" i="1" a="1"/>
  <c r="R1876" i="1"/>
  <c r="R1876" i="1" a="1"/>
  <c r="C1876" i="1"/>
  <c r="AI1875" i="1"/>
  <c r="AI1875" i="1" a="1"/>
  <c r="AA1875" i="1"/>
  <c r="AA1875" i="1" a="1"/>
  <c r="Y1875" i="1"/>
  <c r="Y1875" i="1" a="1"/>
  <c r="W1875" i="1"/>
  <c r="W1875" i="1" a="1"/>
  <c r="T1875" i="1"/>
  <c r="T1875" i="1" a="1"/>
  <c r="R1875" i="1"/>
  <c r="R1875" i="1" a="1"/>
  <c r="C1875" i="1"/>
  <c r="AI1874" i="1"/>
  <c r="AI1874" i="1" a="1"/>
  <c r="AA1874" i="1"/>
  <c r="AA1874" i="1" a="1"/>
  <c r="Y1874" i="1"/>
  <c r="Y1874" i="1" a="1"/>
  <c r="W1874" i="1"/>
  <c r="W1874" i="1" a="1"/>
  <c r="T1874" i="1"/>
  <c r="T1874" i="1" a="1"/>
  <c r="R1874" i="1"/>
  <c r="R1874" i="1" a="1"/>
  <c r="C1874" i="1"/>
  <c r="AI1873" i="1"/>
  <c r="AI1873" i="1" a="1"/>
  <c r="AA1873" i="1"/>
  <c r="AA1873" i="1" a="1"/>
  <c r="Y1873" i="1"/>
  <c r="Y1873" i="1" a="1"/>
  <c r="W1873" i="1"/>
  <c r="W1873" i="1" a="1"/>
  <c r="T1873" i="1"/>
  <c r="T1873" i="1" a="1"/>
  <c r="R1873" i="1"/>
  <c r="R1873" i="1" a="1"/>
  <c r="C1873" i="1"/>
  <c r="AI1872" i="1"/>
  <c r="AI1872" i="1" a="1"/>
  <c r="AA1872" i="1"/>
  <c r="AA1872" i="1" a="1"/>
  <c r="Y1872" i="1"/>
  <c r="Y1872" i="1" a="1"/>
  <c r="W1872" i="1"/>
  <c r="W1872" i="1" a="1"/>
  <c r="T1872" i="1"/>
  <c r="T1872" i="1" a="1"/>
  <c r="R1872" i="1"/>
  <c r="R1872" i="1" a="1"/>
  <c r="C1872" i="1"/>
  <c r="AI1871" i="1"/>
  <c r="AI1871" i="1" a="1"/>
  <c r="AA1871" i="1"/>
  <c r="AA1871" i="1" a="1"/>
  <c r="Y1871" i="1"/>
  <c r="Y1871" i="1" a="1"/>
  <c r="W1871" i="1"/>
  <c r="W1871" i="1" a="1"/>
  <c r="T1871" i="1"/>
  <c r="T1871" i="1" a="1"/>
  <c r="R1871" i="1"/>
  <c r="R1871" i="1" a="1"/>
  <c r="C1871" i="1"/>
  <c r="AI1870" i="1"/>
  <c r="AI1870" i="1" a="1"/>
  <c r="AA1870" i="1"/>
  <c r="AA1870" i="1" a="1"/>
  <c r="Y1870" i="1"/>
  <c r="Y1870" i="1" a="1"/>
  <c r="W1870" i="1"/>
  <c r="W1870" i="1" a="1"/>
  <c r="T1870" i="1"/>
  <c r="T1870" i="1" a="1"/>
  <c r="R1870" i="1"/>
  <c r="R1870" i="1" a="1"/>
  <c r="C1870" i="1"/>
  <c r="AI1869" i="1"/>
  <c r="AI1869" i="1" a="1"/>
  <c r="AA1869" i="1"/>
  <c r="AA1869" i="1" a="1"/>
  <c r="Y1869" i="1"/>
  <c r="Y1869" i="1" a="1"/>
  <c r="W1869" i="1"/>
  <c r="W1869" i="1" a="1"/>
  <c r="T1869" i="1"/>
  <c r="T1869" i="1" a="1"/>
  <c r="R1869" i="1"/>
  <c r="R1869" i="1" a="1"/>
  <c r="C1869" i="1"/>
  <c r="AI1868" i="1"/>
  <c r="AI1868" i="1" a="1"/>
  <c r="AA1868" i="1"/>
  <c r="AA1868" i="1" a="1"/>
  <c r="Y1868" i="1"/>
  <c r="Y1868" i="1" a="1"/>
  <c r="W1868" i="1"/>
  <c r="W1868" i="1" a="1"/>
  <c r="T1868" i="1"/>
  <c r="T1868" i="1" a="1"/>
  <c r="R1868" i="1"/>
  <c r="R1868" i="1" a="1"/>
  <c r="C1868" i="1"/>
  <c r="AI1867" i="1"/>
  <c r="AI1867" i="1" a="1"/>
  <c r="AA1867" i="1"/>
  <c r="AA1867" i="1" a="1"/>
  <c r="Y1867" i="1"/>
  <c r="Y1867" i="1" a="1"/>
  <c r="W1867" i="1"/>
  <c r="W1867" i="1" a="1"/>
  <c r="T1867" i="1"/>
  <c r="T1867" i="1" a="1"/>
  <c r="R1867" i="1"/>
  <c r="R1867" i="1" a="1"/>
  <c r="C1867" i="1"/>
  <c r="AI1866" i="1"/>
  <c r="AI1866" i="1" a="1"/>
  <c r="AA1866" i="1"/>
  <c r="AA1866" i="1" a="1"/>
  <c r="Y1866" i="1"/>
  <c r="Y1866" i="1" a="1"/>
  <c r="W1866" i="1"/>
  <c r="W1866" i="1" a="1"/>
  <c r="T1866" i="1"/>
  <c r="T1866" i="1" a="1"/>
  <c r="R1866" i="1"/>
  <c r="R1866" i="1" a="1"/>
  <c r="C1866" i="1"/>
  <c r="AI1865" i="1"/>
  <c r="AI1865" i="1" a="1"/>
  <c r="AA1865" i="1"/>
  <c r="AA1865" i="1" a="1"/>
  <c r="Y1865" i="1"/>
  <c r="Y1865" i="1" a="1"/>
  <c r="W1865" i="1"/>
  <c r="W1865" i="1" a="1"/>
  <c r="T1865" i="1"/>
  <c r="T1865" i="1" a="1"/>
  <c r="R1865" i="1"/>
  <c r="R1865" i="1" a="1"/>
  <c r="C1865" i="1"/>
  <c r="AI1864" i="1"/>
  <c r="AI1864" i="1" a="1"/>
  <c r="AA1864" i="1"/>
  <c r="AA1864" i="1" a="1"/>
  <c r="Y1864" i="1"/>
  <c r="Y1864" i="1" a="1"/>
  <c r="W1864" i="1"/>
  <c r="W1864" i="1" a="1"/>
  <c r="T1864" i="1"/>
  <c r="T1864" i="1" a="1"/>
  <c r="R1864" i="1"/>
  <c r="R1864" i="1" a="1"/>
  <c r="C1864" i="1"/>
  <c r="AI1863" i="1"/>
  <c r="AI1863" i="1" a="1"/>
  <c r="AA1863" i="1"/>
  <c r="AA1863" i="1" a="1"/>
  <c r="Y1863" i="1"/>
  <c r="Y1863" i="1" a="1"/>
  <c r="W1863" i="1"/>
  <c r="W1863" i="1" a="1"/>
  <c r="T1863" i="1"/>
  <c r="T1863" i="1" a="1"/>
  <c r="R1863" i="1"/>
  <c r="R1863" i="1" a="1"/>
  <c r="C1863" i="1"/>
  <c r="AI1862" i="1"/>
  <c r="AI1862" i="1" a="1"/>
  <c r="AA1862" i="1"/>
  <c r="AA1862" i="1" a="1"/>
  <c r="Y1862" i="1"/>
  <c r="Y1862" i="1" a="1"/>
  <c r="W1862" i="1"/>
  <c r="W1862" i="1" a="1"/>
  <c r="T1862" i="1"/>
  <c r="T1862" i="1" a="1"/>
  <c r="R1862" i="1"/>
  <c r="R1862" i="1" a="1"/>
  <c r="C1862" i="1"/>
  <c r="AI1861" i="1"/>
  <c r="AI1861" i="1" a="1"/>
  <c r="AA1861" i="1"/>
  <c r="AA1861" i="1" a="1"/>
  <c r="Y1861" i="1"/>
  <c r="Y1861" i="1" a="1"/>
  <c r="W1861" i="1"/>
  <c r="W1861" i="1" a="1"/>
  <c r="T1861" i="1"/>
  <c r="T1861" i="1" a="1"/>
  <c r="R1861" i="1"/>
  <c r="R1861" i="1" a="1"/>
  <c r="C1861" i="1"/>
  <c r="AI1860" i="1"/>
  <c r="AI1860" i="1" a="1"/>
  <c r="AA1860" i="1"/>
  <c r="AA1860" i="1" a="1"/>
  <c r="Y1860" i="1"/>
  <c r="Y1860" i="1" a="1"/>
  <c r="W1860" i="1"/>
  <c r="W1860" i="1" a="1"/>
  <c r="T1860" i="1"/>
  <c r="T1860" i="1" a="1"/>
  <c r="R1860" i="1"/>
  <c r="R1860" i="1" a="1"/>
  <c r="C1860" i="1"/>
  <c r="AI1859" i="1"/>
  <c r="AI1859" i="1" a="1"/>
  <c r="AA1859" i="1"/>
  <c r="AA1859" i="1" a="1"/>
  <c r="Y1859" i="1"/>
  <c r="Y1859" i="1" a="1"/>
  <c r="W1859" i="1"/>
  <c r="W1859" i="1" a="1"/>
  <c r="T1859" i="1"/>
  <c r="T1859" i="1" a="1"/>
  <c r="R1859" i="1"/>
  <c r="R1859" i="1" a="1"/>
  <c r="C1859" i="1"/>
  <c r="AI1858" i="1"/>
  <c r="AI1858" i="1" a="1"/>
  <c r="AA1858" i="1"/>
  <c r="AA1858" i="1" a="1"/>
  <c r="Y1858" i="1"/>
  <c r="Y1858" i="1" a="1"/>
  <c r="W1858" i="1"/>
  <c r="W1858" i="1" a="1"/>
  <c r="T1858" i="1"/>
  <c r="T1858" i="1" a="1"/>
  <c r="R1858" i="1"/>
  <c r="R1858" i="1" a="1"/>
  <c r="C1858" i="1"/>
  <c r="AI1857" i="1"/>
  <c r="AI1857" i="1" a="1"/>
  <c r="AA1857" i="1"/>
  <c r="AA1857" i="1" a="1"/>
  <c r="Y1857" i="1"/>
  <c r="Y1857" i="1" a="1"/>
  <c r="W1857" i="1"/>
  <c r="W1857" i="1" a="1"/>
  <c r="T1857" i="1"/>
  <c r="T1857" i="1" a="1"/>
  <c r="R1857" i="1"/>
  <c r="R1857" i="1" a="1"/>
  <c r="C1857" i="1"/>
  <c r="AI1856" i="1"/>
  <c r="AI1856" i="1" a="1"/>
  <c r="AA1856" i="1"/>
  <c r="AA1856" i="1" a="1"/>
  <c r="Y1856" i="1"/>
  <c r="Y1856" i="1" a="1"/>
  <c r="W1856" i="1"/>
  <c r="W1856" i="1" a="1"/>
  <c r="T1856" i="1"/>
  <c r="T1856" i="1" a="1"/>
  <c r="R1856" i="1"/>
  <c r="R1856" i="1" a="1"/>
  <c r="C1856" i="1"/>
  <c r="AI1855" i="1"/>
  <c r="AI1855" i="1" a="1"/>
  <c r="AA1855" i="1"/>
  <c r="AA1855" i="1" a="1"/>
  <c r="Y1855" i="1"/>
  <c r="Y1855" i="1" a="1"/>
  <c r="W1855" i="1"/>
  <c r="W1855" i="1" a="1"/>
  <c r="T1855" i="1"/>
  <c r="T1855" i="1" a="1"/>
  <c r="R1855" i="1"/>
  <c r="R1855" i="1" a="1"/>
  <c r="C1855" i="1"/>
  <c r="AI1854" i="1"/>
  <c r="AI1854" i="1" a="1"/>
  <c r="AA1854" i="1"/>
  <c r="AA1854" i="1" a="1"/>
  <c r="Y1854" i="1"/>
  <c r="Y1854" i="1" a="1"/>
  <c r="W1854" i="1"/>
  <c r="W1854" i="1" a="1"/>
  <c r="T1854" i="1"/>
  <c r="T1854" i="1" a="1"/>
  <c r="R1854" i="1"/>
  <c r="R1854" i="1" a="1"/>
  <c r="C1854" i="1"/>
  <c r="AI1853" i="1"/>
  <c r="AI1853" i="1" a="1"/>
  <c r="AA1853" i="1"/>
  <c r="AA1853" i="1" a="1"/>
  <c r="Y1853" i="1"/>
  <c r="Y1853" i="1" a="1"/>
  <c r="W1853" i="1"/>
  <c r="W1853" i="1" a="1"/>
  <c r="T1853" i="1"/>
  <c r="T1853" i="1" a="1"/>
  <c r="R1853" i="1"/>
  <c r="R1853" i="1" a="1"/>
  <c r="C1853" i="1"/>
  <c r="AI1852" i="1"/>
  <c r="AI1852" i="1" a="1"/>
  <c r="AA1852" i="1"/>
  <c r="AA1852" i="1" a="1"/>
  <c r="Y1852" i="1"/>
  <c r="Y1852" i="1" a="1"/>
  <c r="W1852" i="1"/>
  <c r="W1852" i="1" a="1"/>
  <c r="T1852" i="1"/>
  <c r="T1852" i="1" a="1"/>
  <c r="R1852" i="1"/>
  <c r="R1852" i="1" a="1"/>
  <c r="C1852" i="1"/>
  <c r="AI1851" i="1"/>
  <c r="AI1851" i="1" a="1"/>
  <c r="AA1851" i="1"/>
  <c r="AA1851" i="1" a="1"/>
  <c r="Y1851" i="1"/>
  <c r="Y1851" i="1" a="1"/>
  <c r="W1851" i="1"/>
  <c r="W1851" i="1" a="1"/>
  <c r="T1851" i="1"/>
  <c r="T1851" i="1" a="1"/>
  <c r="R1851" i="1"/>
  <c r="R1851" i="1" a="1"/>
  <c r="C1851" i="1"/>
  <c r="AI1850" i="1"/>
  <c r="AI1850" i="1" a="1"/>
  <c r="AA1850" i="1"/>
  <c r="AA1850" i="1" a="1"/>
  <c r="Y1850" i="1"/>
  <c r="Y1850" i="1" a="1"/>
  <c r="W1850" i="1"/>
  <c r="W1850" i="1" a="1"/>
  <c r="T1850" i="1"/>
  <c r="T1850" i="1" a="1"/>
  <c r="R1850" i="1"/>
  <c r="R1850" i="1" a="1"/>
  <c r="C1850" i="1"/>
  <c r="AI1849" i="1"/>
  <c r="AI1849" i="1" a="1"/>
  <c r="AA1849" i="1"/>
  <c r="AA1849" i="1" a="1"/>
  <c r="Y1849" i="1"/>
  <c r="Y1849" i="1" a="1"/>
  <c r="W1849" i="1"/>
  <c r="W1849" i="1" a="1"/>
  <c r="T1849" i="1"/>
  <c r="T1849" i="1" a="1"/>
  <c r="R1849" i="1"/>
  <c r="R1849" i="1" a="1"/>
  <c r="C1849" i="1"/>
  <c r="AI1848" i="1"/>
  <c r="AI1848" i="1" a="1"/>
  <c r="AA1848" i="1"/>
  <c r="AA1848" i="1" a="1"/>
  <c r="Y1848" i="1"/>
  <c r="Y1848" i="1" a="1"/>
  <c r="W1848" i="1"/>
  <c r="W1848" i="1" a="1"/>
  <c r="T1848" i="1"/>
  <c r="T1848" i="1" a="1"/>
  <c r="R1848" i="1"/>
  <c r="R1848" i="1" a="1"/>
  <c r="C1848" i="1"/>
  <c r="AI1847" i="1"/>
  <c r="AI1847" i="1" a="1"/>
  <c r="AA1847" i="1"/>
  <c r="AA1847" i="1" a="1"/>
  <c r="Y1847" i="1"/>
  <c r="Y1847" i="1" a="1"/>
  <c r="W1847" i="1"/>
  <c r="W1847" i="1" a="1"/>
  <c r="T1847" i="1"/>
  <c r="T1847" i="1" a="1"/>
  <c r="R1847" i="1"/>
  <c r="R1847" i="1" a="1"/>
  <c r="C1847" i="1"/>
  <c r="AI1846" i="1"/>
  <c r="AI1846" i="1" a="1"/>
  <c r="AA1846" i="1"/>
  <c r="AA1846" i="1" a="1"/>
  <c r="Y1846" i="1"/>
  <c r="Y1846" i="1" a="1"/>
  <c r="W1846" i="1"/>
  <c r="W1846" i="1" a="1"/>
  <c r="T1846" i="1"/>
  <c r="T1846" i="1" a="1"/>
  <c r="R1846" i="1"/>
  <c r="R1846" i="1" a="1"/>
  <c r="C1846" i="1"/>
  <c r="AI1845" i="1"/>
  <c r="AI1845" i="1" a="1"/>
  <c r="AA1845" i="1"/>
  <c r="AA1845" i="1" a="1"/>
  <c r="Y1845" i="1"/>
  <c r="Y1845" i="1" a="1"/>
  <c r="W1845" i="1"/>
  <c r="W1845" i="1" a="1"/>
  <c r="T1845" i="1"/>
  <c r="T1845" i="1" a="1"/>
  <c r="R1845" i="1"/>
  <c r="R1845" i="1" a="1"/>
  <c r="C1845" i="1"/>
  <c r="AI1844" i="1"/>
  <c r="AI1844" i="1" a="1"/>
  <c r="AA1844" i="1"/>
  <c r="AA1844" i="1" a="1"/>
  <c r="Y1844" i="1"/>
  <c r="Y1844" i="1" a="1"/>
  <c r="W1844" i="1"/>
  <c r="W1844" i="1" a="1"/>
  <c r="T1844" i="1"/>
  <c r="T1844" i="1" a="1"/>
  <c r="R1844" i="1"/>
  <c r="R1844" i="1" a="1"/>
  <c r="C1844" i="1"/>
  <c r="AI1843" i="1"/>
  <c r="AI1843" i="1" a="1"/>
  <c r="AA1843" i="1"/>
  <c r="AA1843" i="1" a="1"/>
  <c r="Y1843" i="1"/>
  <c r="Y1843" i="1" a="1"/>
  <c r="W1843" i="1"/>
  <c r="W1843" i="1" a="1"/>
  <c r="T1843" i="1"/>
  <c r="T1843" i="1" a="1"/>
  <c r="R1843" i="1"/>
  <c r="R1843" i="1" a="1"/>
  <c r="C1843" i="1"/>
  <c r="AI1842" i="1"/>
  <c r="AI1842" i="1" a="1"/>
  <c r="AA1842" i="1"/>
  <c r="AA1842" i="1" a="1"/>
  <c r="Y1842" i="1"/>
  <c r="Y1842" i="1" a="1"/>
  <c r="W1842" i="1"/>
  <c r="W1842" i="1" a="1"/>
  <c r="T1842" i="1"/>
  <c r="T1842" i="1" a="1"/>
  <c r="R1842" i="1"/>
  <c r="R1842" i="1" a="1"/>
  <c r="C1842" i="1"/>
  <c r="AI1841" i="1"/>
  <c r="AI1841" i="1" a="1"/>
  <c r="AA1841" i="1"/>
  <c r="AA1841" i="1" a="1"/>
  <c r="Y1841" i="1"/>
  <c r="Y1841" i="1" a="1"/>
  <c r="W1841" i="1"/>
  <c r="W1841" i="1" a="1"/>
  <c r="T1841" i="1"/>
  <c r="T1841" i="1" a="1"/>
  <c r="R1841" i="1"/>
  <c r="R1841" i="1" a="1"/>
  <c r="C1841" i="1"/>
  <c r="AI1840" i="1"/>
  <c r="AI1840" i="1" a="1"/>
  <c r="AA1840" i="1"/>
  <c r="AA1840" i="1" a="1"/>
  <c r="Y1840" i="1"/>
  <c r="Y1840" i="1" a="1"/>
  <c r="W1840" i="1"/>
  <c r="W1840" i="1" a="1"/>
  <c r="T1840" i="1"/>
  <c r="T1840" i="1" a="1"/>
  <c r="R1840" i="1"/>
  <c r="R1840" i="1" a="1"/>
  <c r="C1840" i="1"/>
  <c r="AI1839" i="1"/>
  <c r="AI1839" i="1" a="1"/>
  <c r="AA1839" i="1"/>
  <c r="AA1839" i="1" a="1"/>
  <c r="Y1839" i="1"/>
  <c r="Y1839" i="1" a="1"/>
  <c r="W1839" i="1"/>
  <c r="W1839" i="1" a="1"/>
  <c r="T1839" i="1"/>
  <c r="T1839" i="1" a="1"/>
  <c r="R1839" i="1"/>
  <c r="R1839" i="1" a="1"/>
  <c r="C1839" i="1"/>
  <c r="AI1838" i="1"/>
  <c r="AI1838" i="1" a="1"/>
  <c r="AA1838" i="1"/>
  <c r="AA1838" i="1" a="1"/>
  <c r="Y1838" i="1"/>
  <c r="Y1838" i="1" a="1"/>
  <c r="W1838" i="1"/>
  <c r="W1838" i="1" a="1"/>
  <c r="T1838" i="1"/>
  <c r="T1838" i="1" a="1"/>
  <c r="R1838" i="1"/>
  <c r="R1838" i="1" a="1"/>
  <c r="C1838" i="1"/>
  <c r="AI1837" i="1"/>
  <c r="AI1837" i="1" a="1"/>
  <c r="AA1837" i="1"/>
  <c r="AA1837" i="1" a="1"/>
  <c r="Y1837" i="1"/>
  <c r="Y1837" i="1" a="1"/>
  <c r="W1837" i="1"/>
  <c r="W1837" i="1" a="1"/>
  <c r="T1837" i="1"/>
  <c r="T1837" i="1" a="1"/>
  <c r="R1837" i="1"/>
  <c r="R1837" i="1" a="1"/>
  <c r="C1837" i="1"/>
  <c r="AI1836" i="1"/>
  <c r="AI1836" i="1" a="1"/>
  <c r="AA1836" i="1"/>
  <c r="AA1836" i="1" a="1"/>
  <c r="Y1836" i="1"/>
  <c r="Y1836" i="1" a="1"/>
  <c r="W1836" i="1"/>
  <c r="W1836" i="1" a="1"/>
  <c r="T1836" i="1"/>
  <c r="T1836" i="1" a="1"/>
  <c r="R1836" i="1"/>
  <c r="R1836" i="1" a="1"/>
  <c r="C1836" i="1"/>
  <c r="AI1835" i="1"/>
  <c r="AI1835" i="1" a="1"/>
  <c r="AA1835" i="1"/>
  <c r="AA1835" i="1" a="1"/>
  <c r="Y1835" i="1"/>
  <c r="Y1835" i="1" a="1"/>
  <c r="W1835" i="1"/>
  <c r="W1835" i="1" a="1"/>
  <c r="T1835" i="1"/>
  <c r="T1835" i="1" a="1"/>
  <c r="R1835" i="1"/>
  <c r="R1835" i="1" a="1"/>
  <c r="C1835" i="1"/>
  <c r="AI1834" i="1"/>
  <c r="AI1834" i="1" a="1"/>
  <c r="AA1834" i="1"/>
  <c r="AA1834" i="1" a="1"/>
  <c r="Y1834" i="1"/>
  <c r="Y1834" i="1" a="1"/>
  <c r="W1834" i="1"/>
  <c r="W1834" i="1" a="1"/>
  <c r="T1834" i="1"/>
  <c r="T1834" i="1" a="1"/>
  <c r="R1834" i="1"/>
  <c r="R1834" i="1" a="1"/>
  <c r="C1834" i="1"/>
  <c r="AI1833" i="1"/>
  <c r="AI1833" i="1" a="1"/>
  <c r="AA1833" i="1"/>
  <c r="AA1833" i="1" a="1"/>
  <c r="Y1833" i="1"/>
  <c r="Y1833" i="1" a="1"/>
  <c r="W1833" i="1"/>
  <c r="W1833" i="1" a="1"/>
  <c r="T1833" i="1"/>
  <c r="T1833" i="1" a="1"/>
  <c r="R1833" i="1"/>
  <c r="R1833" i="1" a="1"/>
  <c r="C1833" i="1"/>
  <c r="AI1832" i="1"/>
  <c r="AI1832" i="1" a="1"/>
  <c r="AA1832" i="1"/>
  <c r="AA1832" i="1" a="1"/>
  <c r="Y1832" i="1"/>
  <c r="Y1832" i="1" a="1"/>
  <c r="W1832" i="1"/>
  <c r="W1832" i="1" a="1"/>
  <c r="T1832" i="1"/>
  <c r="T1832" i="1" a="1"/>
  <c r="R1832" i="1"/>
  <c r="R1832" i="1" a="1"/>
  <c r="C1832" i="1"/>
  <c r="AI1831" i="1"/>
  <c r="AI1831" i="1" a="1"/>
  <c r="AA1831" i="1"/>
  <c r="AA1831" i="1" a="1"/>
  <c r="Y1831" i="1"/>
  <c r="Y1831" i="1" a="1"/>
  <c r="W1831" i="1"/>
  <c r="W1831" i="1" a="1"/>
  <c r="T1831" i="1"/>
  <c r="T1831" i="1" a="1"/>
  <c r="R1831" i="1"/>
  <c r="R1831" i="1" a="1"/>
  <c r="C1831" i="1"/>
  <c r="AI1830" i="1"/>
  <c r="AI1830" i="1" a="1"/>
  <c r="AA1830" i="1"/>
  <c r="AA1830" i="1" a="1"/>
  <c r="Y1830" i="1"/>
  <c r="Y1830" i="1" a="1"/>
  <c r="W1830" i="1"/>
  <c r="W1830" i="1" a="1"/>
  <c r="T1830" i="1"/>
  <c r="T1830" i="1" a="1"/>
  <c r="R1830" i="1"/>
  <c r="R1830" i="1" a="1"/>
  <c r="C1830" i="1"/>
  <c r="AI1829" i="1"/>
  <c r="AI1829" i="1" a="1"/>
  <c r="AA1829" i="1"/>
  <c r="AA1829" i="1" a="1"/>
  <c r="Y1829" i="1"/>
  <c r="Y1829" i="1" a="1"/>
  <c r="W1829" i="1"/>
  <c r="W1829" i="1" a="1"/>
  <c r="T1829" i="1"/>
  <c r="T1829" i="1" a="1"/>
  <c r="R1829" i="1"/>
  <c r="R1829" i="1" a="1"/>
  <c r="C1829" i="1"/>
  <c r="AI1828" i="1"/>
  <c r="AI1828" i="1" a="1"/>
  <c r="AA1828" i="1"/>
  <c r="AA1828" i="1" a="1"/>
  <c r="Y1828" i="1"/>
  <c r="Y1828" i="1" a="1"/>
  <c r="W1828" i="1"/>
  <c r="W1828" i="1" a="1"/>
  <c r="T1828" i="1"/>
  <c r="T1828" i="1" a="1"/>
  <c r="R1828" i="1"/>
  <c r="R1828" i="1" a="1"/>
  <c r="C1828" i="1"/>
  <c r="AI1827" i="1"/>
  <c r="AI1827" i="1" a="1"/>
  <c r="AA1827" i="1"/>
  <c r="AA1827" i="1" a="1"/>
  <c r="Y1827" i="1"/>
  <c r="Y1827" i="1" a="1"/>
  <c r="W1827" i="1"/>
  <c r="W1827" i="1" a="1"/>
  <c r="T1827" i="1"/>
  <c r="T1827" i="1" a="1"/>
  <c r="R1827" i="1"/>
  <c r="R1827" i="1" a="1"/>
  <c r="C1827" i="1"/>
  <c r="AI1826" i="1"/>
  <c r="AI1826" i="1" a="1"/>
  <c r="AA1826" i="1"/>
  <c r="AA1826" i="1" a="1"/>
  <c r="Y1826" i="1"/>
  <c r="Y1826" i="1" a="1"/>
  <c r="W1826" i="1"/>
  <c r="W1826" i="1" a="1"/>
  <c r="T1826" i="1"/>
  <c r="T1826" i="1" a="1"/>
  <c r="R1826" i="1"/>
  <c r="R1826" i="1" a="1"/>
  <c r="C1826" i="1"/>
  <c r="AI1825" i="1"/>
  <c r="AI1825" i="1" a="1"/>
  <c r="AA1825" i="1"/>
  <c r="AA1825" i="1" a="1"/>
  <c r="Y1825" i="1"/>
  <c r="Y1825" i="1" a="1"/>
  <c r="W1825" i="1"/>
  <c r="W1825" i="1" a="1"/>
  <c r="T1825" i="1"/>
  <c r="T1825" i="1" a="1"/>
  <c r="R1825" i="1"/>
  <c r="R1825" i="1" a="1"/>
  <c r="C1825" i="1"/>
  <c r="AI1824" i="1"/>
  <c r="AI1824" i="1" a="1"/>
  <c r="AA1824" i="1"/>
  <c r="AA1824" i="1" a="1"/>
  <c r="Y1824" i="1"/>
  <c r="Y1824" i="1" a="1"/>
  <c r="W1824" i="1"/>
  <c r="W1824" i="1" a="1"/>
  <c r="T1824" i="1"/>
  <c r="T1824" i="1" a="1"/>
  <c r="R1824" i="1"/>
  <c r="R1824" i="1" a="1"/>
  <c r="C1824" i="1"/>
  <c r="AI1823" i="1"/>
  <c r="AI1823" i="1" a="1"/>
  <c r="AA1823" i="1"/>
  <c r="AA1823" i="1" a="1"/>
  <c r="Y1823" i="1"/>
  <c r="Y1823" i="1" a="1"/>
  <c r="W1823" i="1"/>
  <c r="W1823" i="1" a="1"/>
  <c r="T1823" i="1"/>
  <c r="T1823" i="1" a="1"/>
  <c r="R1823" i="1"/>
  <c r="R1823" i="1" a="1"/>
  <c r="C1823" i="1"/>
  <c r="AI1822" i="1"/>
  <c r="AI1822" i="1" a="1"/>
  <c r="AA1822" i="1"/>
  <c r="AA1822" i="1" a="1"/>
  <c r="Y1822" i="1"/>
  <c r="Y1822" i="1" a="1"/>
  <c r="W1822" i="1"/>
  <c r="W1822" i="1" a="1"/>
  <c r="T1822" i="1"/>
  <c r="T1822" i="1" a="1"/>
  <c r="R1822" i="1"/>
  <c r="R1822" i="1" a="1"/>
  <c r="C1822" i="1"/>
  <c r="AI1821" i="1"/>
  <c r="AI1821" i="1" a="1"/>
  <c r="AA1821" i="1"/>
  <c r="AA1821" i="1" a="1"/>
  <c r="Y1821" i="1"/>
  <c r="Y1821" i="1" a="1"/>
  <c r="W1821" i="1"/>
  <c r="W1821" i="1" a="1"/>
  <c r="T1821" i="1"/>
  <c r="T1821" i="1" a="1"/>
  <c r="R1821" i="1"/>
  <c r="R1821" i="1" a="1"/>
  <c r="C1821" i="1"/>
  <c r="AI1820" i="1"/>
  <c r="AI1820" i="1" a="1"/>
  <c r="AA1820" i="1"/>
  <c r="AA1820" i="1" a="1"/>
  <c r="Y1820" i="1"/>
  <c r="Y1820" i="1" a="1"/>
  <c r="W1820" i="1"/>
  <c r="W1820" i="1" a="1"/>
  <c r="T1820" i="1"/>
  <c r="T1820" i="1" a="1"/>
  <c r="R1820" i="1"/>
  <c r="R1820" i="1" a="1"/>
  <c r="C1820" i="1"/>
  <c r="AI1819" i="1"/>
  <c r="AI1819" i="1" a="1"/>
  <c r="AA1819" i="1"/>
  <c r="AA1819" i="1" a="1"/>
  <c r="Y1819" i="1"/>
  <c r="Y1819" i="1" a="1"/>
  <c r="W1819" i="1"/>
  <c r="W1819" i="1" a="1"/>
  <c r="T1819" i="1"/>
  <c r="T1819" i="1" a="1"/>
  <c r="R1819" i="1"/>
  <c r="R1819" i="1" a="1"/>
  <c r="C1819" i="1"/>
  <c r="AI1818" i="1"/>
  <c r="AI1818" i="1" a="1"/>
  <c r="AA1818" i="1"/>
  <c r="AA1818" i="1" a="1"/>
  <c r="Y1818" i="1"/>
  <c r="Y1818" i="1" a="1"/>
  <c r="W1818" i="1"/>
  <c r="W1818" i="1" a="1"/>
  <c r="T1818" i="1"/>
  <c r="T1818" i="1" a="1"/>
  <c r="R1818" i="1"/>
  <c r="R1818" i="1" a="1"/>
  <c r="C1818" i="1"/>
  <c r="AI1817" i="1"/>
  <c r="AI1817" i="1" a="1"/>
  <c r="AA1817" i="1"/>
  <c r="AA1817" i="1" a="1"/>
  <c r="Y1817" i="1"/>
  <c r="Y1817" i="1" a="1"/>
  <c r="W1817" i="1"/>
  <c r="W1817" i="1" a="1"/>
  <c r="T1817" i="1"/>
  <c r="T1817" i="1" a="1"/>
  <c r="R1817" i="1"/>
  <c r="R1817" i="1" a="1"/>
  <c r="C1817" i="1"/>
  <c r="AI1816" i="1"/>
  <c r="AI1816" i="1" a="1"/>
  <c r="AA1816" i="1"/>
  <c r="AA1816" i="1" a="1"/>
  <c r="Y1816" i="1"/>
  <c r="Y1816" i="1" a="1"/>
  <c r="W1816" i="1"/>
  <c r="W1816" i="1" a="1"/>
  <c r="T1816" i="1"/>
  <c r="T1816" i="1" a="1"/>
  <c r="R1816" i="1"/>
  <c r="R1816" i="1" a="1"/>
  <c r="C1816" i="1"/>
  <c r="AI1815" i="1"/>
  <c r="AI1815" i="1" a="1"/>
  <c r="AA1815" i="1"/>
  <c r="AA1815" i="1" a="1"/>
  <c r="Y1815" i="1"/>
  <c r="Y1815" i="1" a="1"/>
  <c r="W1815" i="1"/>
  <c r="W1815" i="1" a="1"/>
  <c r="T1815" i="1"/>
  <c r="T1815" i="1" a="1"/>
  <c r="R1815" i="1"/>
  <c r="R1815" i="1" a="1"/>
  <c r="C1815" i="1"/>
  <c r="AI1814" i="1"/>
  <c r="AI1814" i="1" a="1"/>
  <c r="AA1814" i="1"/>
  <c r="AA1814" i="1" a="1"/>
  <c r="Y1814" i="1"/>
  <c r="Y1814" i="1" a="1"/>
  <c r="W1814" i="1"/>
  <c r="W1814" i="1" a="1"/>
  <c r="T1814" i="1"/>
  <c r="T1814" i="1" a="1"/>
  <c r="R1814" i="1"/>
  <c r="R1814" i="1" a="1"/>
  <c r="C1814" i="1"/>
  <c r="AI1813" i="1"/>
  <c r="AI1813" i="1" a="1"/>
  <c r="AA1813" i="1"/>
  <c r="AA1813" i="1" a="1"/>
  <c r="Y1813" i="1"/>
  <c r="Y1813" i="1" a="1"/>
  <c r="W1813" i="1"/>
  <c r="W1813" i="1" a="1"/>
  <c r="T1813" i="1"/>
  <c r="T1813" i="1" a="1"/>
  <c r="R1813" i="1"/>
  <c r="R1813" i="1" a="1"/>
  <c r="C1813" i="1"/>
  <c r="AI1812" i="1"/>
  <c r="AI1812" i="1" a="1"/>
  <c r="AA1812" i="1"/>
  <c r="AA1812" i="1" a="1"/>
  <c r="Y1812" i="1"/>
  <c r="Y1812" i="1" a="1"/>
  <c r="W1812" i="1"/>
  <c r="W1812" i="1" a="1"/>
  <c r="T1812" i="1"/>
  <c r="T1812" i="1" a="1"/>
  <c r="R1812" i="1"/>
  <c r="R1812" i="1" a="1"/>
  <c r="C1812" i="1"/>
  <c r="AI1811" i="1"/>
  <c r="AI1811" i="1" a="1"/>
  <c r="AA1811" i="1"/>
  <c r="AA1811" i="1" a="1"/>
  <c r="Y1811" i="1"/>
  <c r="Y1811" i="1" a="1"/>
  <c r="W1811" i="1"/>
  <c r="W1811" i="1" a="1"/>
  <c r="T1811" i="1"/>
  <c r="T1811" i="1" a="1"/>
  <c r="R1811" i="1"/>
  <c r="R1811" i="1" a="1"/>
  <c r="C1811" i="1"/>
  <c r="AI1810" i="1"/>
  <c r="AI1810" i="1" a="1"/>
  <c r="AA1810" i="1"/>
  <c r="AA1810" i="1" a="1"/>
  <c r="Y1810" i="1"/>
  <c r="Y1810" i="1" a="1"/>
  <c r="W1810" i="1"/>
  <c r="W1810" i="1" a="1"/>
  <c r="T1810" i="1"/>
  <c r="T1810" i="1" a="1"/>
  <c r="R1810" i="1"/>
  <c r="R1810" i="1" a="1"/>
  <c r="C1810" i="1"/>
  <c r="AI1809" i="1"/>
  <c r="AI1809" i="1" a="1"/>
  <c r="AA1809" i="1"/>
  <c r="AA1809" i="1" a="1"/>
  <c r="Y1809" i="1"/>
  <c r="Y1809" i="1" a="1"/>
  <c r="W1809" i="1"/>
  <c r="W1809" i="1" a="1"/>
  <c r="T1809" i="1"/>
  <c r="T1809" i="1" a="1"/>
  <c r="R1809" i="1"/>
  <c r="R1809" i="1" a="1"/>
  <c r="C1809" i="1"/>
  <c r="AI1808" i="1"/>
  <c r="AI1808" i="1" a="1"/>
  <c r="AA1808" i="1"/>
  <c r="AA1808" i="1" a="1"/>
  <c r="Y1808" i="1"/>
  <c r="Y1808" i="1" a="1"/>
  <c r="W1808" i="1"/>
  <c r="W1808" i="1" a="1"/>
  <c r="T1808" i="1"/>
  <c r="T1808" i="1" a="1"/>
  <c r="R1808" i="1"/>
  <c r="R1808" i="1" a="1"/>
  <c r="C1808" i="1"/>
  <c r="AI1807" i="1"/>
  <c r="AI1807" i="1" a="1"/>
  <c r="AA1807" i="1"/>
  <c r="AA1807" i="1" a="1"/>
  <c r="Y1807" i="1"/>
  <c r="Y1807" i="1" a="1"/>
  <c r="W1807" i="1"/>
  <c r="W1807" i="1" a="1"/>
  <c r="T1807" i="1"/>
  <c r="T1807" i="1" a="1"/>
  <c r="R1807" i="1"/>
  <c r="R1807" i="1" a="1"/>
  <c r="C1807" i="1"/>
  <c r="AI1806" i="1"/>
  <c r="AI1806" i="1" a="1"/>
  <c r="AA1806" i="1"/>
  <c r="AA1806" i="1" a="1"/>
  <c r="Y1806" i="1"/>
  <c r="Y1806" i="1" a="1"/>
  <c r="W1806" i="1"/>
  <c r="W1806" i="1" a="1"/>
  <c r="T1806" i="1"/>
  <c r="T1806" i="1" a="1"/>
  <c r="R1806" i="1"/>
  <c r="R1806" i="1" a="1"/>
  <c r="C1806" i="1"/>
  <c r="AI1805" i="1"/>
  <c r="AI1805" i="1" a="1"/>
  <c r="AA1805" i="1"/>
  <c r="AA1805" i="1" a="1"/>
  <c r="Y1805" i="1"/>
  <c r="Y1805" i="1" a="1"/>
  <c r="W1805" i="1"/>
  <c r="W1805" i="1" a="1"/>
  <c r="T1805" i="1"/>
  <c r="T1805" i="1" a="1"/>
  <c r="R1805" i="1"/>
  <c r="R1805" i="1" a="1"/>
  <c r="C1805" i="1"/>
  <c r="AI1804" i="1"/>
  <c r="AI1804" i="1" a="1"/>
  <c r="AA1804" i="1"/>
  <c r="AA1804" i="1" a="1"/>
  <c r="Y1804" i="1"/>
  <c r="Y1804" i="1" a="1"/>
  <c r="W1804" i="1"/>
  <c r="W1804" i="1" a="1"/>
  <c r="T1804" i="1"/>
  <c r="T1804" i="1" a="1"/>
  <c r="R1804" i="1"/>
  <c r="R1804" i="1" a="1"/>
  <c r="C1804" i="1"/>
  <c r="AI1803" i="1"/>
  <c r="AI1803" i="1" a="1"/>
  <c r="AA1803" i="1"/>
  <c r="AA1803" i="1" a="1"/>
  <c r="Y1803" i="1"/>
  <c r="Y1803" i="1" a="1"/>
  <c r="W1803" i="1"/>
  <c r="W1803" i="1" a="1"/>
  <c r="T1803" i="1"/>
  <c r="T1803" i="1" a="1"/>
  <c r="R1803" i="1"/>
  <c r="R1803" i="1" a="1"/>
  <c r="C1803" i="1"/>
  <c r="AI1802" i="1"/>
  <c r="AI1802" i="1" a="1"/>
  <c r="AA1802" i="1"/>
  <c r="AA1802" i="1" a="1"/>
  <c r="Y1802" i="1"/>
  <c r="Y1802" i="1" a="1"/>
  <c r="W1802" i="1"/>
  <c r="W1802" i="1" a="1"/>
  <c r="T1802" i="1"/>
  <c r="T1802" i="1" a="1"/>
  <c r="R1802" i="1"/>
  <c r="R1802" i="1" a="1"/>
  <c r="C1802" i="1"/>
  <c r="AI1801" i="1"/>
  <c r="AI1801" i="1" a="1"/>
  <c r="AA1801" i="1"/>
  <c r="AA1801" i="1" a="1"/>
  <c r="Y1801" i="1"/>
  <c r="Y1801" i="1" a="1"/>
  <c r="W1801" i="1"/>
  <c r="W1801" i="1" a="1"/>
  <c r="T1801" i="1"/>
  <c r="T1801" i="1" a="1"/>
  <c r="R1801" i="1"/>
  <c r="R1801" i="1" a="1"/>
  <c r="C1801" i="1"/>
  <c r="AI1800" i="1"/>
  <c r="AI1800" i="1" a="1"/>
  <c r="AA1800" i="1"/>
  <c r="AA1800" i="1" a="1"/>
  <c r="Y1800" i="1"/>
  <c r="Y1800" i="1" a="1"/>
  <c r="W1800" i="1"/>
  <c r="W1800" i="1" a="1"/>
  <c r="T1800" i="1"/>
  <c r="T1800" i="1" a="1"/>
  <c r="R1800" i="1"/>
  <c r="R1800" i="1" a="1"/>
  <c r="C1800" i="1"/>
  <c r="AI1799" i="1"/>
  <c r="AI1799" i="1" a="1"/>
  <c r="AA1799" i="1"/>
  <c r="AA1799" i="1" a="1"/>
  <c r="Y1799" i="1"/>
  <c r="Y1799" i="1" a="1"/>
  <c r="W1799" i="1"/>
  <c r="W1799" i="1" a="1"/>
  <c r="T1799" i="1"/>
  <c r="T1799" i="1" a="1"/>
  <c r="R1799" i="1"/>
  <c r="R1799" i="1" a="1"/>
  <c r="C1799" i="1"/>
  <c r="AI1798" i="1"/>
  <c r="AI1798" i="1" a="1"/>
  <c r="AA1798" i="1"/>
  <c r="AA1798" i="1" a="1"/>
  <c r="Y1798" i="1"/>
  <c r="Y1798" i="1" a="1"/>
  <c r="W1798" i="1"/>
  <c r="W1798" i="1" a="1"/>
  <c r="T1798" i="1"/>
  <c r="T1798" i="1" a="1"/>
  <c r="R1798" i="1"/>
  <c r="R1798" i="1" a="1"/>
  <c r="C1798" i="1"/>
  <c r="AI1797" i="1"/>
  <c r="AI1797" i="1" a="1"/>
  <c r="AA1797" i="1"/>
  <c r="AA1797" i="1" a="1"/>
  <c r="Y1797" i="1"/>
  <c r="Y1797" i="1" a="1"/>
  <c r="W1797" i="1"/>
  <c r="W1797" i="1" a="1"/>
  <c r="T1797" i="1"/>
  <c r="T1797" i="1" a="1"/>
  <c r="R1797" i="1"/>
  <c r="R1797" i="1" a="1"/>
  <c r="C1797" i="1"/>
  <c r="AI1796" i="1"/>
  <c r="AI1796" i="1" a="1"/>
  <c r="AA1796" i="1"/>
  <c r="AA1796" i="1" a="1"/>
  <c r="Y1796" i="1"/>
  <c r="Y1796" i="1" a="1"/>
  <c r="W1796" i="1"/>
  <c r="W1796" i="1" a="1"/>
  <c r="T1796" i="1"/>
  <c r="T1796" i="1" a="1"/>
  <c r="R1796" i="1"/>
  <c r="R1796" i="1" a="1"/>
  <c r="C1796" i="1"/>
  <c r="AI1795" i="1"/>
  <c r="AI1795" i="1" a="1"/>
  <c r="AA1795" i="1"/>
  <c r="AA1795" i="1" a="1"/>
  <c r="Y1795" i="1"/>
  <c r="Y1795" i="1" a="1"/>
  <c r="W1795" i="1"/>
  <c r="W1795" i="1" a="1"/>
  <c r="T1795" i="1"/>
  <c r="T1795" i="1" a="1"/>
  <c r="R1795" i="1"/>
  <c r="R1795" i="1" a="1"/>
  <c r="C1795" i="1"/>
  <c r="AI1794" i="1"/>
  <c r="AI1794" i="1" a="1"/>
  <c r="AA1794" i="1"/>
  <c r="AA1794" i="1" a="1"/>
  <c r="Y1794" i="1"/>
  <c r="Y1794" i="1" a="1"/>
  <c r="W1794" i="1"/>
  <c r="W1794" i="1" a="1"/>
  <c r="T1794" i="1"/>
  <c r="T1794" i="1" a="1"/>
  <c r="R1794" i="1"/>
  <c r="R1794" i="1" a="1"/>
  <c r="C1794" i="1"/>
  <c r="AI1793" i="1"/>
  <c r="AI1793" i="1" a="1"/>
  <c r="AA1793" i="1"/>
  <c r="AA1793" i="1" a="1"/>
  <c r="Y1793" i="1"/>
  <c r="Y1793" i="1" a="1"/>
  <c r="W1793" i="1"/>
  <c r="W1793" i="1" a="1"/>
  <c r="T1793" i="1"/>
  <c r="T1793" i="1" a="1"/>
  <c r="R1793" i="1"/>
  <c r="R1793" i="1" a="1"/>
  <c r="C1793" i="1"/>
  <c r="AI1792" i="1"/>
  <c r="AI1792" i="1" a="1"/>
  <c r="AA1792" i="1"/>
  <c r="AA1792" i="1" a="1"/>
  <c r="Y1792" i="1"/>
  <c r="Y1792" i="1" a="1"/>
  <c r="W1792" i="1"/>
  <c r="W1792" i="1" a="1"/>
  <c r="T1792" i="1"/>
  <c r="T1792" i="1" a="1"/>
  <c r="R1792" i="1"/>
  <c r="R1792" i="1" a="1"/>
  <c r="C1792" i="1"/>
  <c r="AI1791" i="1"/>
  <c r="AI1791" i="1" a="1"/>
  <c r="AA1791" i="1"/>
  <c r="AA1791" i="1" a="1"/>
  <c r="Y1791" i="1"/>
  <c r="Y1791" i="1" a="1"/>
  <c r="W1791" i="1"/>
  <c r="W1791" i="1" a="1"/>
  <c r="T1791" i="1"/>
  <c r="T1791" i="1" a="1"/>
  <c r="R1791" i="1"/>
  <c r="R1791" i="1" a="1"/>
  <c r="C1791" i="1"/>
  <c r="AI1790" i="1"/>
  <c r="AI1790" i="1" a="1"/>
  <c r="AA1790" i="1"/>
  <c r="AA1790" i="1" a="1"/>
  <c r="Y1790" i="1"/>
  <c r="Y1790" i="1" a="1"/>
  <c r="W1790" i="1"/>
  <c r="W1790" i="1" a="1"/>
  <c r="T1790" i="1"/>
  <c r="T1790" i="1" a="1"/>
  <c r="R1790" i="1"/>
  <c r="R1790" i="1" a="1"/>
  <c r="C1790" i="1"/>
  <c r="AI1789" i="1"/>
  <c r="AI1789" i="1" a="1"/>
  <c r="AA1789" i="1"/>
  <c r="AA1789" i="1" a="1"/>
  <c r="Y1789" i="1"/>
  <c r="Y1789" i="1" a="1"/>
  <c r="W1789" i="1"/>
  <c r="W1789" i="1" a="1"/>
  <c r="T1789" i="1"/>
  <c r="T1789" i="1" a="1"/>
  <c r="R1789" i="1"/>
  <c r="R1789" i="1" a="1"/>
  <c r="C1789" i="1"/>
  <c r="AI1788" i="1"/>
  <c r="AI1788" i="1" a="1"/>
  <c r="AA1788" i="1"/>
  <c r="AA1788" i="1" a="1"/>
  <c r="Y1788" i="1"/>
  <c r="Y1788" i="1" a="1"/>
  <c r="W1788" i="1"/>
  <c r="W1788" i="1" a="1"/>
  <c r="T1788" i="1"/>
  <c r="T1788" i="1" a="1"/>
  <c r="R1788" i="1"/>
  <c r="R1788" i="1" a="1"/>
  <c r="C1788" i="1"/>
  <c r="AI1787" i="1"/>
  <c r="AI1787" i="1" a="1"/>
  <c r="AA1787" i="1"/>
  <c r="AA1787" i="1" a="1"/>
  <c r="Y1787" i="1"/>
  <c r="Y1787" i="1" a="1"/>
  <c r="W1787" i="1"/>
  <c r="W1787" i="1" a="1"/>
  <c r="T1787" i="1"/>
  <c r="T1787" i="1" a="1"/>
  <c r="R1787" i="1"/>
  <c r="R1787" i="1" a="1"/>
  <c r="C1787" i="1"/>
  <c r="AI1786" i="1"/>
  <c r="AI1786" i="1" a="1"/>
  <c r="AA1786" i="1"/>
  <c r="AA1786" i="1" a="1"/>
  <c r="Y1786" i="1"/>
  <c r="Y1786" i="1" a="1"/>
  <c r="W1786" i="1"/>
  <c r="W1786" i="1" a="1"/>
  <c r="T1786" i="1"/>
  <c r="T1786" i="1" a="1"/>
  <c r="R1786" i="1"/>
  <c r="R1786" i="1" a="1"/>
  <c r="C1786" i="1"/>
  <c r="AI1785" i="1"/>
  <c r="AI1785" i="1" a="1"/>
  <c r="AA1785" i="1"/>
  <c r="AA1785" i="1" a="1"/>
  <c r="Y1785" i="1"/>
  <c r="Y1785" i="1" a="1"/>
  <c r="W1785" i="1"/>
  <c r="W1785" i="1" a="1"/>
  <c r="T1785" i="1"/>
  <c r="T1785" i="1" a="1"/>
  <c r="R1785" i="1"/>
  <c r="R1785" i="1" a="1"/>
  <c r="C1785" i="1"/>
  <c r="AI1784" i="1"/>
  <c r="AI1784" i="1" a="1"/>
  <c r="AA1784" i="1"/>
  <c r="AA1784" i="1" a="1"/>
  <c r="Y1784" i="1"/>
  <c r="Y1784" i="1" a="1"/>
  <c r="W1784" i="1"/>
  <c r="W1784" i="1" a="1"/>
  <c r="T1784" i="1"/>
  <c r="T1784" i="1" a="1"/>
  <c r="R1784" i="1"/>
  <c r="R1784" i="1" a="1"/>
  <c r="C1784" i="1"/>
  <c r="AI1783" i="1"/>
  <c r="AI1783" i="1" a="1"/>
  <c r="AA1783" i="1"/>
  <c r="AA1783" i="1" a="1"/>
  <c r="Y1783" i="1"/>
  <c r="Y1783" i="1" a="1"/>
  <c r="W1783" i="1"/>
  <c r="W1783" i="1" a="1"/>
  <c r="T1783" i="1"/>
  <c r="T1783" i="1" a="1"/>
  <c r="R1783" i="1"/>
  <c r="R1783" i="1" a="1"/>
  <c r="C1783" i="1"/>
  <c r="AI1782" i="1"/>
  <c r="AI1782" i="1" a="1"/>
  <c r="AA1782" i="1"/>
  <c r="AA1782" i="1" a="1"/>
  <c r="Y1782" i="1"/>
  <c r="Y1782" i="1" a="1"/>
  <c r="W1782" i="1"/>
  <c r="W1782" i="1" a="1"/>
  <c r="T1782" i="1"/>
  <c r="T1782" i="1" a="1"/>
  <c r="R1782" i="1"/>
  <c r="R1782" i="1" a="1"/>
  <c r="C1782" i="1"/>
  <c r="AI1781" i="1"/>
  <c r="AI1781" i="1" a="1"/>
  <c r="AA1781" i="1"/>
  <c r="AA1781" i="1" a="1"/>
  <c r="Y1781" i="1"/>
  <c r="Y1781" i="1" a="1"/>
  <c r="W1781" i="1"/>
  <c r="W1781" i="1" a="1"/>
  <c r="T1781" i="1"/>
  <c r="T1781" i="1" a="1"/>
  <c r="R1781" i="1"/>
  <c r="R1781" i="1" a="1"/>
  <c r="C1781" i="1"/>
  <c r="AI1780" i="1"/>
  <c r="AI1780" i="1" a="1"/>
  <c r="AA1780" i="1"/>
  <c r="AA1780" i="1" a="1"/>
  <c r="Y1780" i="1"/>
  <c r="Y1780" i="1" a="1"/>
  <c r="W1780" i="1"/>
  <c r="W1780" i="1" a="1"/>
  <c r="T1780" i="1"/>
  <c r="T1780" i="1" a="1"/>
  <c r="R1780" i="1"/>
  <c r="R1780" i="1" a="1"/>
  <c r="C1780" i="1"/>
  <c r="AI1779" i="1"/>
  <c r="AI1779" i="1" a="1"/>
  <c r="AA1779" i="1"/>
  <c r="AA1779" i="1" a="1"/>
  <c r="Y1779" i="1"/>
  <c r="Y1779" i="1" a="1"/>
  <c r="W1779" i="1"/>
  <c r="W1779" i="1" a="1"/>
  <c r="T1779" i="1"/>
  <c r="T1779" i="1" a="1"/>
  <c r="R1779" i="1"/>
  <c r="R1779" i="1" a="1"/>
  <c r="C1779" i="1"/>
  <c r="AI1778" i="1"/>
  <c r="AI1778" i="1" a="1"/>
  <c r="AA1778" i="1"/>
  <c r="AA1778" i="1" a="1"/>
  <c r="Y1778" i="1"/>
  <c r="Y1778" i="1" a="1"/>
  <c r="W1778" i="1"/>
  <c r="W1778" i="1" a="1"/>
  <c r="T1778" i="1"/>
  <c r="T1778" i="1" a="1"/>
  <c r="R1778" i="1"/>
  <c r="R1778" i="1" a="1"/>
  <c r="C1778" i="1"/>
  <c r="AI1777" i="1"/>
  <c r="AI1777" i="1" a="1"/>
  <c r="AA1777" i="1"/>
  <c r="AA1777" i="1" a="1"/>
  <c r="Y1777" i="1"/>
  <c r="Y1777" i="1" a="1"/>
  <c r="W1777" i="1"/>
  <c r="W1777" i="1" a="1"/>
  <c r="T1777" i="1"/>
  <c r="T1777" i="1" a="1"/>
  <c r="R1777" i="1"/>
  <c r="R1777" i="1" a="1"/>
  <c r="C1777" i="1"/>
  <c r="AI1776" i="1"/>
  <c r="AI1776" i="1" a="1"/>
  <c r="AA1776" i="1"/>
  <c r="AA1776" i="1" a="1"/>
  <c r="Y1776" i="1"/>
  <c r="Y1776" i="1" a="1"/>
  <c r="W1776" i="1"/>
  <c r="W1776" i="1" a="1"/>
  <c r="T1776" i="1"/>
  <c r="T1776" i="1" a="1"/>
  <c r="R1776" i="1"/>
  <c r="R1776" i="1" a="1"/>
  <c r="C1776" i="1"/>
  <c r="AI1775" i="1"/>
  <c r="AI1775" i="1" a="1"/>
  <c r="AA1775" i="1"/>
  <c r="AA1775" i="1" a="1"/>
  <c r="Y1775" i="1"/>
  <c r="Y1775" i="1" a="1"/>
  <c r="W1775" i="1"/>
  <c r="W1775" i="1" a="1"/>
  <c r="T1775" i="1"/>
  <c r="T1775" i="1" a="1"/>
  <c r="R1775" i="1"/>
  <c r="R1775" i="1" a="1"/>
  <c r="C1775" i="1"/>
  <c r="AI1774" i="1"/>
  <c r="AI1774" i="1" a="1"/>
  <c r="AA1774" i="1"/>
  <c r="AA1774" i="1" a="1"/>
  <c r="Y1774" i="1"/>
  <c r="Y1774" i="1" a="1"/>
  <c r="W1774" i="1"/>
  <c r="W1774" i="1" a="1"/>
  <c r="T1774" i="1"/>
  <c r="T1774" i="1" a="1"/>
  <c r="R1774" i="1"/>
  <c r="R1774" i="1" a="1"/>
  <c r="C1774" i="1"/>
  <c r="AI1773" i="1"/>
  <c r="AI1773" i="1" a="1"/>
  <c r="AA1773" i="1"/>
  <c r="AA1773" i="1" a="1"/>
  <c r="Y1773" i="1"/>
  <c r="Y1773" i="1" a="1"/>
  <c r="W1773" i="1"/>
  <c r="W1773" i="1" a="1"/>
  <c r="T1773" i="1"/>
  <c r="T1773" i="1" a="1"/>
  <c r="R1773" i="1"/>
  <c r="R1773" i="1" a="1"/>
  <c r="C1773" i="1"/>
  <c r="AI1772" i="1"/>
  <c r="AI1772" i="1" a="1"/>
  <c r="AA1772" i="1"/>
  <c r="AA1772" i="1" a="1"/>
  <c r="Y1772" i="1"/>
  <c r="Y1772" i="1" a="1"/>
  <c r="W1772" i="1"/>
  <c r="W1772" i="1" a="1"/>
  <c r="T1772" i="1"/>
  <c r="T1772" i="1" a="1"/>
  <c r="R1772" i="1"/>
  <c r="R1772" i="1" a="1"/>
  <c r="C1772" i="1"/>
  <c r="AI1771" i="1"/>
  <c r="AI1771" i="1" a="1"/>
  <c r="AA1771" i="1"/>
  <c r="AA1771" i="1" a="1"/>
  <c r="Y1771" i="1"/>
  <c r="Y1771" i="1" a="1"/>
  <c r="W1771" i="1"/>
  <c r="W1771" i="1" a="1"/>
  <c r="T1771" i="1"/>
  <c r="T1771" i="1" a="1"/>
  <c r="R1771" i="1"/>
  <c r="R1771" i="1" a="1"/>
  <c r="C1771" i="1"/>
  <c r="AI1770" i="1"/>
  <c r="AI1770" i="1" a="1"/>
  <c r="AA1770" i="1"/>
  <c r="AA1770" i="1" a="1"/>
  <c r="Y1770" i="1"/>
  <c r="Y1770" i="1" a="1"/>
  <c r="W1770" i="1"/>
  <c r="W1770" i="1" a="1"/>
  <c r="T1770" i="1"/>
  <c r="T1770" i="1" a="1"/>
  <c r="R1770" i="1"/>
  <c r="R1770" i="1" a="1"/>
  <c r="C1770" i="1"/>
  <c r="AI1769" i="1"/>
  <c r="AI1769" i="1" a="1"/>
  <c r="AA1769" i="1"/>
  <c r="AA1769" i="1" a="1"/>
  <c r="Y1769" i="1"/>
  <c r="Y1769" i="1" a="1"/>
  <c r="W1769" i="1"/>
  <c r="W1769" i="1" a="1"/>
  <c r="T1769" i="1"/>
  <c r="T1769" i="1" a="1"/>
  <c r="R1769" i="1"/>
  <c r="R1769" i="1" a="1"/>
  <c r="C1769" i="1"/>
  <c r="AI1768" i="1"/>
  <c r="AI1768" i="1" a="1"/>
  <c r="AA1768" i="1"/>
  <c r="AA1768" i="1" a="1"/>
  <c r="Y1768" i="1"/>
  <c r="Y1768" i="1" a="1"/>
  <c r="W1768" i="1"/>
  <c r="W1768" i="1" a="1"/>
  <c r="T1768" i="1"/>
  <c r="T1768" i="1" a="1"/>
  <c r="R1768" i="1"/>
  <c r="R1768" i="1" a="1"/>
  <c r="C1768" i="1"/>
  <c r="AI1767" i="1"/>
  <c r="AI1767" i="1" a="1"/>
  <c r="AA1767" i="1"/>
  <c r="AA1767" i="1" a="1"/>
  <c r="Y1767" i="1"/>
  <c r="Y1767" i="1" a="1"/>
  <c r="W1767" i="1"/>
  <c r="W1767" i="1" a="1"/>
  <c r="T1767" i="1"/>
  <c r="T1767" i="1" a="1"/>
  <c r="R1767" i="1"/>
  <c r="R1767" i="1" a="1"/>
  <c r="C1767" i="1"/>
  <c r="AI1766" i="1"/>
  <c r="AI1766" i="1" a="1"/>
  <c r="AA1766" i="1"/>
  <c r="AA1766" i="1" a="1"/>
  <c r="Y1766" i="1"/>
  <c r="Y1766" i="1" a="1"/>
  <c r="W1766" i="1"/>
  <c r="W1766" i="1" a="1"/>
  <c r="T1766" i="1"/>
  <c r="T1766" i="1" a="1"/>
  <c r="R1766" i="1"/>
  <c r="R1766" i="1" a="1"/>
  <c r="C1766" i="1"/>
  <c r="AI1765" i="1"/>
  <c r="AI1765" i="1" a="1"/>
  <c r="AA1765" i="1"/>
  <c r="AA1765" i="1" a="1"/>
  <c r="Y1765" i="1"/>
  <c r="Y1765" i="1" a="1"/>
  <c r="W1765" i="1"/>
  <c r="W1765" i="1" a="1"/>
  <c r="T1765" i="1"/>
  <c r="T1765" i="1" a="1"/>
  <c r="R1765" i="1"/>
  <c r="R1765" i="1" a="1"/>
  <c r="C1765" i="1"/>
  <c r="AI1764" i="1"/>
  <c r="AI1764" i="1" a="1"/>
  <c r="AA1764" i="1"/>
  <c r="AA1764" i="1" a="1"/>
  <c r="Y1764" i="1"/>
  <c r="Y1764" i="1" a="1"/>
  <c r="W1764" i="1"/>
  <c r="W1764" i="1" a="1"/>
  <c r="T1764" i="1"/>
  <c r="T1764" i="1" a="1"/>
  <c r="R1764" i="1"/>
  <c r="R1764" i="1" a="1"/>
  <c r="C1764" i="1"/>
  <c r="AI1763" i="1"/>
  <c r="AI1763" i="1" a="1"/>
  <c r="AA1763" i="1"/>
  <c r="AA1763" i="1" a="1"/>
  <c r="Y1763" i="1"/>
  <c r="Y1763" i="1" a="1"/>
  <c r="W1763" i="1"/>
  <c r="W1763" i="1" a="1"/>
  <c r="T1763" i="1"/>
  <c r="T1763" i="1" a="1"/>
  <c r="R1763" i="1"/>
  <c r="R1763" i="1" a="1"/>
  <c r="C1763" i="1"/>
  <c r="AI1762" i="1"/>
  <c r="AI1762" i="1" a="1"/>
  <c r="AA1762" i="1"/>
  <c r="AA1762" i="1" a="1"/>
  <c r="Y1762" i="1"/>
  <c r="Y1762" i="1" a="1"/>
  <c r="W1762" i="1"/>
  <c r="W1762" i="1" a="1"/>
  <c r="T1762" i="1"/>
  <c r="T1762" i="1" a="1"/>
  <c r="R1762" i="1"/>
  <c r="R1762" i="1" a="1"/>
  <c r="C1762" i="1"/>
  <c r="AI1761" i="1"/>
  <c r="AI1761" i="1" a="1"/>
  <c r="AA1761" i="1"/>
  <c r="AA1761" i="1" a="1"/>
  <c r="Y1761" i="1"/>
  <c r="Y1761" i="1" a="1"/>
  <c r="W1761" i="1"/>
  <c r="W1761" i="1" a="1"/>
  <c r="T1761" i="1"/>
  <c r="T1761" i="1" a="1"/>
  <c r="R1761" i="1"/>
  <c r="R1761" i="1" a="1"/>
  <c r="C1761" i="1"/>
  <c r="AI1760" i="1"/>
  <c r="AI1760" i="1" a="1"/>
  <c r="AA1760" i="1"/>
  <c r="AA1760" i="1" a="1"/>
  <c r="Y1760" i="1"/>
  <c r="Y1760" i="1" a="1"/>
  <c r="W1760" i="1"/>
  <c r="W1760" i="1" a="1"/>
  <c r="T1760" i="1"/>
  <c r="T1760" i="1" a="1"/>
  <c r="R1760" i="1"/>
  <c r="R1760" i="1" a="1"/>
  <c r="C1760" i="1"/>
  <c r="AI1759" i="1"/>
  <c r="AI1759" i="1" a="1"/>
  <c r="AA1759" i="1"/>
  <c r="AA1759" i="1" a="1"/>
  <c r="Y1759" i="1"/>
  <c r="Y1759" i="1" a="1"/>
  <c r="W1759" i="1"/>
  <c r="W1759" i="1" a="1"/>
  <c r="T1759" i="1"/>
  <c r="T1759" i="1" a="1"/>
  <c r="R1759" i="1"/>
  <c r="R1759" i="1" a="1"/>
  <c r="C1759" i="1"/>
  <c r="AI1758" i="1"/>
  <c r="AI1758" i="1" a="1"/>
  <c r="AA1758" i="1"/>
  <c r="AA1758" i="1" a="1"/>
  <c r="Y1758" i="1"/>
  <c r="Y1758" i="1" a="1"/>
  <c r="W1758" i="1"/>
  <c r="W1758" i="1" a="1"/>
  <c r="T1758" i="1"/>
  <c r="T1758" i="1" a="1"/>
  <c r="R1758" i="1"/>
  <c r="R1758" i="1" a="1"/>
  <c r="C1758" i="1"/>
  <c r="AI1757" i="1"/>
  <c r="AI1757" i="1" a="1"/>
  <c r="AA1757" i="1"/>
  <c r="AA1757" i="1" a="1"/>
  <c r="Y1757" i="1"/>
  <c r="Y1757" i="1" a="1"/>
  <c r="W1757" i="1"/>
  <c r="W1757" i="1" a="1"/>
  <c r="T1757" i="1"/>
  <c r="T1757" i="1" a="1"/>
  <c r="R1757" i="1"/>
  <c r="R1757" i="1" a="1"/>
  <c r="C1757" i="1"/>
  <c r="AI1756" i="1"/>
  <c r="AI1756" i="1" a="1"/>
  <c r="AA1756" i="1"/>
  <c r="AA1756" i="1" a="1"/>
  <c r="Y1756" i="1"/>
  <c r="Y1756" i="1" a="1"/>
  <c r="W1756" i="1"/>
  <c r="W1756" i="1" a="1"/>
  <c r="T1756" i="1"/>
  <c r="T1756" i="1" a="1"/>
  <c r="R1756" i="1"/>
  <c r="R1756" i="1" a="1"/>
  <c r="C1756" i="1"/>
  <c r="AI1755" i="1"/>
  <c r="AI1755" i="1" a="1"/>
  <c r="AA1755" i="1"/>
  <c r="AA1755" i="1" a="1"/>
  <c r="Y1755" i="1"/>
  <c r="Y1755" i="1" a="1"/>
  <c r="W1755" i="1"/>
  <c r="W1755" i="1" a="1"/>
  <c r="T1755" i="1"/>
  <c r="T1755" i="1" a="1"/>
  <c r="R1755" i="1"/>
  <c r="R1755" i="1" a="1"/>
  <c r="C1755" i="1"/>
  <c r="AI1754" i="1"/>
  <c r="AI1754" i="1" a="1"/>
  <c r="AA1754" i="1"/>
  <c r="AA1754" i="1" a="1"/>
  <c r="Y1754" i="1"/>
  <c r="Y1754" i="1" a="1"/>
  <c r="W1754" i="1"/>
  <c r="W1754" i="1" a="1"/>
  <c r="T1754" i="1"/>
  <c r="T1754" i="1" a="1"/>
  <c r="R1754" i="1"/>
  <c r="R1754" i="1" a="1"/>
  <c r="C1754" i="1"/>
  <c r="AI1753" i="1"/>
  <c r="AI1753" i="1" a="1"/>
  <c r="AA1753" i="1"/>
  <c r="AA1753" i="1" a="1"/>
  <c r="Y1753" i="1"/>
  <c r="Y1753" i="1" a="1"/>
  <c r="W1753" i="1"/>
  <c r="W1753" i="1" a="1"/>
  <c r="T1753" i="1"/>
  <c r="T1753" i="1" a="1"/>
  <c r="R1753" i="1"/>
  <c r="R1753" i="1" a="1"/>
  <c r="C1753" i="1"/>
  <c r="AI1752" i="1"/>
  <c r="AI1752" i="1" a="1"/>
  <c r="AA1752" i="1"/>
  <c r="AA1752" i="1" a="1"/>
  <c r="Y1752" i="1"/>
  <c r="Y1752" i="1" a="1"/>
  <c r="W1752" i="1"/>
  <c r="W1752" i="1" a="1"/>
  <c r="T1752" i="1"/>
  <c r="T1752" i="1" a="1"/>
  <c r="R1752" i="1"/>
  <c r="R1752" i="1" a="1"/>
  <c r="C1752" i="1"/>
  <c r="AI1751" i="1"/>
  <c r="AI1751" i="1" a="1"/>
  <c r="AA1751" i="1"/>
  <c r="AA1751" i="1" a="1"/>
  <c r="Y1751" i="1"/>
  <c r="Y1751" i="1" a="1"/>
  <c r="W1751" i="1"/>
  <c r="W1751" i="1" a="1"/>
  <c r="T1751" i="1"/>
  <c r="T1751" i="1" a="1"/>
  <c r="R1751" i="1"/>
  <c r="R1751" i="1" a="1"/>
  <c r="C1751" i="1"/>
  <c r="AI1750" i="1"/>
  <c r="AI1750" i="1" a="1"/>
  <c r="AA1750" i="1"/>
  <c r="AA1750" i="1" a="1"/>
  <c r="Y1750" i="1"/>
  <c r="Y1750" i="1" a="1"/>
  <c r="W1750" i="1"/>
  <c r="W1750" i="1" a="1"/>
  <c r="T1750" i="1"/>
  <c r="T1750" i="1" a="1"/>
  <c r="R1750" i="1"/>
  <c r="R1750" i="1" a="1"/>
  <c r="C1750" i="1"/>
  <c r="AI1749" i="1"/>
  <c r="AI1749" i="1" a="1"/>
  <c r="AA1749" i="1"/>
  <c r="AA1749" i="1" a="1"/>
  <c r="Y1749" i="1"/>
  <c r="Y1749" i="1" a="1"/>
  <c r="W1749" i="1"/>
  <c r="W1749" i="1" a="1"/>
  <c r="T1749" i="1"/>
  <c r="T1749" i="1" a="1"/>
  <c r="R1749" i="1"/>
  <c r="R1749" i="1" a="1"/>
  <c r="C1749" i="1"/>
  <c r="AI1748" i="1"/>
  <c r="AI1748" i="1" a="1"/>
  <c r="AA1748" i="1"/>
  <c r="AA1748" i="1" a="1"/>
  <c r="Y1748" i="1"/>
  <c r="Y1748" i="1" a="1"/>
  <c r="W1748" i="1"/>
  <c r="W1748" i="1" a="1"/>
  <c r="T1748" i="1"/>
  <c r="T1748" i="1" a="1"/>
  <c r="R1748" i="1"/>
  <c r="R1748" i="1" a="1"/>
  <c r="C1748" i="1"/>
  <c r="AI1747" i="1"/>
  <c r="AI1747" i="1" a="1"/>
  <c r="AA1747" i="1"/>
  <c r="AA1747" i="1" a="1"/>
  <c r="Y1747" i="1"/>
  <c r="Y1747" i="1" a="1"/>
  <c r="W1747" i="1"/>
  <c r="W1747" i="1" a="1"/>
  <c r="T1747" i="1"/>
  <c r="T1747" i="1" a="1"/>
  <c r="R1747" i="1"/>
  <c r="R1747" i="1" a="1"/>
  <c r="C1747" i="1"/>
  <c r="AI1746" i="1"/>
  <c r="AI1746" i="1" a="1"/>
  <c r="AA1746" i="1"/>
  <c r="AA1746" i="1" a="1"/>
  <c r="Y1746" i="1"/>
  <c r="Y1746" i="1" a="1"/>
  <c r="W1746" i="1"/>
  <c r="W1746" i="1" a="1"/>
  <c r="T1746" i="1"/>
  <c r="T1746" i="1" a="1"/>
  <c r="R1746" i="1"/>
  <c r="R1746" i="1" a="1"/>
  <c r="C1746" i="1"/>
  <c r="AI1745" i="1"/>
  <c r="AI1745" i="1" a="1"/>
  <c r="AA1745" i="1"/>
  <c r="AA1745" i="1" a="1"/>
  <c r="Y1745" i="1"/>
  <c r="Y1745" i="1" a="1"/>
  <c r="W1745" i="1"/>
  <c r="W1745" i="1" a="1"/>
  <c r="T1745" i="1"/>
  <c r="T1745" i="1" a="1"/>
  <c r="R1745" i="1"/>
  <c r="R1745" i="1" a="1"/>
  <c r="C1745" i="1"/>
  <c r="AI1744" i="1"/>
  <c r="AI1744" i="1" a="1"/>
  <c r="AA1744" i="1"/>
  <c r="AA1744" i="1" a="1"/>
  <c r="Y1744" i="1"/>
  <c r="Y1744" i="1" a="1"/>
  <c r="W1744" i="1"/>
  <c r="W1744" i="1" a="1"/>
  <c r="T1744" i="1"/>
  <c r="T1744" i="1" a="1"/>
  <c r="R1744" i="1"/>
  <c r="R1744" i="1" a="1"/>
  <c r="C1744" i="1"/>
  <c r="AI1743" i="1"/>
  <c r="AI1743" i="1" a="1"/>
  <c r="AA1743" i="1"/>
  <c r="AA1743" i="1" a="1"/>
  <c r="Y1743" i="1"/>
  <c r="Y1743" i="1" a="1"/>
  <c r="W1743" i="1"/>
  <c r="W1743" i="1" a="1"/>
  <c r="T1743" i="1"/>
  <c r="T1743" i="1" a="1"/>
  <c r="R1743" i="1"/>
  <c r="R1743" i="1" a="1"/>
  <c r="C1743" i="1"/>
  <c r="AI1742" i="1"/>
  <c r="AI1742" i="1" a="1"/>
  <c r="AA1742" i="1"/>
  <c r="AA1742" i="1" a="1"/>
  <c r="Y1742" i="1"/>
  <c r="Y1742" i="1" a="1"/>
  <c r="W1742" i="1"/>
  <c r="W1742" i="1" a="1"/>
  <c r="T1742" i="1"/>
  <c r="T1742" i="1" a="1"/>
  <c r="R1742" i="1"/>
  <c r="R1742" i="1" a="1"/>
  <c r="C1742" i="1"/>
  <c r="AI1741" i="1"/>
  <c r="AI1741" i="1" a="1"/>
  <c r="AA1741" i="1"/>
  <c r="AA1741" i="1" a="1"/>
  <c r="Y1741" i="1"/>
  <c r="Y1741" i="1" a="1"/>
  <c r="W1741" i="1"/>
  <c r="W1741" i="1" a="1"/>
  <c r="T1741" i="1"/>
  <c r="T1741" i="1" a="1"/>
  <c r="R1741" i="1"/>
  <c r="R1741" i="1" a="1"/>
  <c r="C1741" i="1"/>
  <c r="AI1740" i="1"/>
  <c r="AI1740" i="1" a="1"/>
  <c r="AA1740" i="1"/>
  <c r="AA1740" i="1" a="1"/>
  <c r="Y1740" i="1"/>
  <c r="Y1740" i="1" a="1"/>
  <c r="W1740" i="1"/>
  <c r="W1740" i="1" a="1"/>
  <c r="T1740" i="1"/>
  <c r="T1740" i="1" a="1"/>
  <c r="R1740" i="1"/>
  <c r="R1740" i="1" a="1"/>
  <c r="C1740" i="1"/>
  <c r="AI1739" i="1"/>
  <c r="AI1739" i="1" a="1"/>
  <c r="AA1739" i="1"/>
  <c r="AA1739" i="1" a="1"/>
  <c r="Y1739" i="1"/>
  <c r="Y1739" i="1" a="1"/>
  <c r="W1739" i="1"/>
  <c r="W1739" i="1" a="1"/>
  <c r="T1739" i="1"/>
  <c r="T1739" i="1" a="1"/>
  <c r="R1739" i="1"/>
  <c r="R1739" i="1" a="1"/>
  <c r="C1739" i="1"/>
  <c r="AI1738" i="1"/>
  <c r="AI1738" i="1" a="1"/>
  <c r="AA1738" i="1"/>
  <c r="AA1738" i="1" a="1"/>
  <c r="Y1738" i="1"/>
  <c r="Y1738" i="1" a="1"/>
  <c r="W1738" i="1"/>
  <c r="W1738" i="1" a="1"/>
  <c r="T1738" i="1"/>
  <c r="T1738" i="1" a="1"/>
  <c r="R1738" i="1"/>
  <c r="R1738" i="1" a="1"/>
  <c r="C1738" i="1"/>
  <c r="AI1737" i="1"/>
  <c r="AI1737" i="1" a="1"/>
  <c r="AA1737" i="1"/>
  <c r="AA1737" i="1" a="1"/>
  <c r="Y1737" i="1"/>
  <c r="Y1737" i="1" a="1"/>
  <c r="W1737" i="1"/>
  <c r="W1737" i="1" a="1"/>
  <c r="T1737" i="1"/>
  <c r="T1737" i="1" a="1"/>
  <c r="R1737" i="1"/>
  <c r="R1737" i="1" a="1"/>
  <c r="C1737" i="1"/>
  <c r="AI1736" i="1"/>
  <c r="AI1736" i="1" a="1"/>
  <c r="AA1736" i="1"/>
  <c r="AA1736" i="1" a="1"/>
  <c r="Y1736" i="1"/>
  <c r="Y1736" i="1" a="1"/>
  <c r="W1736" i="1"/>
  <c r="W1736" i="1" a="1"/>
  <c r="T1736" i="1"/>
  <c r="T1736" i="1" a="1"/>
  <c r="R1736" i="1"/>
  <c r="R1736" i="1" a="1"/>
  <c r="C1736" i="1"/>
  <c r="AI1735" i="1"/>
  <c r="AI1735" i="1" a="1"/>
  <c r="AA1735" i="1"/>
  <c r="AA1735" i="1" a="1"/>
  <c r="Y1735" i="1"/>
  <c r="Y1735" i="1" a="1"/>
  <c r="W1735" i="1"/>
  <c r="W1735" i="1" a="1"/>
  <c r="T1735" i="1"/>
  <c r="T1735" i="1" a="1"/>
  <c r="R1735" i="1"/>
  <c r="R1735" i="1" a="1"/>
  <c r="C1735" i="1"/>
  <c r="AI1734" i="1"/>
  <c r="AI1734" i="1" a="1"/>
  <c r="AA1734" i="1"/>
  <c r="AA1734" i="1" a="1"/>
  <c r="Y1734" i="1"/>
  <c r="Y1734" i="1" a="1"/>
  <c r="W1734" i="1"/>
  <c r="W1734" i="1" a="1"/>
  <c r="T1734" i="1"/>
  <c r="T1734" i="1" a="1"/>
  <c r="R1734" i="1"/>
  <c r="R1734" i="1" a="1"/>
  <c r="C1734" i="1"/>
  <c r="AI1733" i="1"/>
  <c r="AI1733" i="1" a="1"/>
  <c r="AA1733" i="1"/>
  <c r="AA1733" i="1" a="1"/>
  <c r="Y1733" i="1"/>
  <c r="Y1733" i="1" a="1"/>
  <c r="W1733" i="1"/>
  <c r="W1733" i="1" a="1"/>
  <c r="T1733" i="1"/>
  <c r="T1733" i="1" a="1"/>
  <c r="R1733" i="1"/>
  <c r="R1733" i="1" a="1"/>
  <c r="C1733" i="1"/>
  <c r="AI1732" i="1"/>
  <c r="AI1732" i="1" a="1"/>
  <c r="AA1732" i="1"/>
  <c r="AA1732" i="1" a="1"/>
  <c r="Y1732" i="1"/>
  <c r="Y1732" i="1" a="1"/>
  <c r="W1732" i="1"/>
  <c r="W1732" i="1" a="1"/>
  <c r="T1732" i="1"/>
  <c r="T1732" i="1" a="1"/>
  <c r="R1732" i="1"/>
  <c r="R1732" i="1" a="1"/>
  <c r="C1732" i="1"/>
  <c r="AI1731" i="1"/>
  <c r="AI1731" i="1" a="1"/>
  <c r="AA1731" i="1"/>
  <c r="AA1731" i="1" a="1"/>
  <c r="Y1731" i="1"/>
  <c r="Y1731" i="1" a="1"/>
  <c r="W1731" i="1"/>
  <c r="W1731" i="1" a="1"/>
  <c r="T1731" i="1"/>
  <c r="T1731" i="1" a="1"/>
  <c r="R1731" i="1"/>
  <c r="R1731" i="1" a="1"/>
  <c r="C1731" i="1"/>
  <c r="AI1730" i="1"/>
  <c r="AI1730" i="1" a="1"/>
  <c r="AA1730" i="1"/>
  <c r="AA1730" i="1" a="1"/>
  <c r="Y1730" i="1"/>
  <c r="Y1730" i="1" a="1"/>
  <c r="W1730" i="1"/>
  <c r="W1730" i="1" a="1"/>
  <c r="T1730" i="1"/>
  <c r="T1730" i="1" a="1"/>
  <c r="R1730" i="1"/>
  <c r="R1730" i="1" a="1"/>
  <c r="C1730" i="1"/>
  <c r="AI1729" i="1"/>
  <c r="AI1729" i="1" a="1"/>
  <c r="AA1729" i="1"/>
  <c r="AA1729" i="1" a="1"/>
  <c r="Y1729" i="1"/>
  <c r="Y1729" i="1" a="1"/>
  <c r="W1729" i="1"/>
  <c r="W1729" i="1" a="1"/>
  <c r="T1729" i="1"/>
  <c r="T1729" i="1" a="1"/>
  <c r="R1729" i="1"/>
  <c r="R1729" i="1" a="1"/>
  <c r="C1729" i="1"/>
  <c r="AI1728" i="1"/>
  <c r="AI1728" i="1" a="1"/>
  <c r="AA1728" i="1"/>
  <c r="AA1728" i="1" a="1"/>
  <c r="Y1728" i="1"/>
  <c r="Y1728" i="1" a="1"/>
  <c r="W1728" i="1"/>
  <c r="W1728" i="1" a="1"/>
  <c r="T1728" i="1"/>
  <c r="T1728" i="1" a="1"/>
  <c r="R1728" i="1"/>
  <c r="R1728" i="1" a="1"/>
  <c r="C1728" i="1"/>
  <c r="AI1727" i="1"/>
  <c r="AI1727" i="1" a="1"/>
  <c r="AA1727" i="1"/>
  <c r="AA1727" i="1" a="1"/>
  <c r="Y1727" i="1"/>
  <c r="Y1727" i="1" a="1"/>
  <c r="W1727" i="1"/>
  <c r="W1727" i="1" a="1"/>
  <c r="T1727" i="1"/>
  <c r="T1727" i="1" a="1"/>
  <c r="R1727" i="1"/>
  <c r="R1727" i="1" a="1"/>
  <c r="C1727" i="1"/>
  <c r="AI1726" i="1"/>
  <c r="AI1726" i="1" a="1"/>
  <c r="AA1726" i="1"/>
  <c r="AA1726" i="1" a="1"/>
  <c r="Y1726" i="1"/>
  <c r="Y1726" i="1" a="1"/>
  <c r="W1726" i="1"/>
  <c r="W1726" i="1" a="1"/>
  <c r="T1726" i="1"/>
  <c r="T1726" i="1" a="1"/>
  <c r="R1726" i="1"/>
  <c r="R1726" i="1" a="1"/>
  <c r="C1726" i="1"/>
  <c r="AI1725" i="1"/>
  <c r="AI1725" i="1" a="1"/>
  <c r="AA1725" i="1"/>
  <c r="AA1725" i="1" a="1"/>
  <c r="Y1725" i="1"/>
  <c r="Y1725" i="1" a="1"/>
  <c r="W1725" i="1"/>
  <c r="W1725" i="1" a="1"/>
  <c r="T1725" i="1"/>
  <c r="T1725" i="1" a="1"/>
  <c r="R1725" i="1"/>
  <c r="R1725" i="1" a="1"/>
  <c r="C1725" i="1"/>
  <c r="AI1724" i="1"/>
  <c r="AI1724" i="1" a="1"/>
  <c r="AA1724" i="1"/>
  <c r="AA1724" i="1" a="1"/>
  <c r="Y1724" i="1"/>
  <c r="Y1724" i="1" a="1"/>
  <c r="W1724" i="1"/>
  <c r="W1724" i="1" a="1"/>
  <c r="T1724" i="1"/>
  <c r="T1724" i="1" a="1"/>
  <c r="R1724" i="1"/>
  <c r="R1724" i="1" a="1"/>
  <c r="C1724" i="1"/>
  <c r="AI1723" i="1"/>
  <c r="AI1723" i="1" a="1"/>
  <c r="AA1723" i="1"/>
  <c r="AA1723" i="1" a="1"/>
  <c r="Y1723" i="1"/>
  <c r="Y1723" i="1" a="1"/>
  <c r="W1723" i="1"/>
  <c r="W1723" i="1" a="1"/>
  <c r="T1723" i="1"/>
  <c r="T1723" i="1" a="1"/>
  <c r="R1723" i="1"/>
  <c r="R1723" i="1" a="1"/>
  <c r="C1723" i="1"/>
  <c r="AI1722" i="1"/>
  <c r="AI1722" i="1" a="1"/>
  <c r="AA1722" i="1"/>
  <c r="AA1722" i="1" a="1"/>
  <c r="Y1722" i="1"/>
  <c r="Y1722" i="1" a="1"/>
  <c r="W1722" i="1"/>
  <c r="W1722" i="1" a="1"/>
  <c r="T1722" i="1"/>
  <c r="T1722" i="1" a="1"/>
  <c r="R1722" i="1"/>
  <c r="R1722" i="1" a="1"/>
  <c r="C1722" i="1"/>
  <c r="AI1721" i="1"/>
  <c r="AI1721" i="1" a="1"/>
  <c r="AA1721" i="1"/>
  <c r="AA1721" i="1" a="1"/>
  <c r="Y1721" i="1"/>
  <c r="Y1721" i="1" a="1"/>
  <c r="W1721" i="1"/>
  <c r="W1721" i="1" a="1"/>
  <c r="T1721" i="1"/>
  <c r="T1721" i="1" a="1"/>
  <c r="R1721" i="1"/>
  <c r="R1721" i="1" a="1"/>
  <c r="C1721" i="1"/>
  <c r="AI1720" i="1"/>
  <c r="AI1720" i="1" a="1"/>
  <c r="AA1720" i="1"/>
  <c r="AA1720" i="1" a="1"/>
  <c r="Y1720" i="1"/>
  <c r="Y1720" i="1" a="1"/>
  <c r="W1720" i="1"/>
  <c r="W1720" i="1" a="1"/>
  <c r="T1720" i="1"/>
  <c r="T1720" i="1" a="1"/>
  <c r="R1720" i="1"/>
  <c r="R1720" i="1" a="1"/>
  <c r="C1720" i="1"/>
  <c r="AI1719" i="1"/>
  <c r="AI1719" i="1" a="1"/>
  <c r="AA1719" i="1"/>
  <c r="AA1719" i="1" a="1"/>
  <c r="Y1719" i="1"/>
  <c r="Y1719" i="1" a="1"/>
  <c r="W1719" i="1"/>
  <c r="W1719" i="1" a="1"/>
  <c r="T1719" i="1"/>
  <c r="T1719" i="1" a="1"/>
  <c r="R1719" i="1"/>
  <c r="R1719" i="1" a="1"/>
  <c r="C1719" i="1"/>
  <c r="AI1718" i="1"/>
  <c r="AI1718" i="1" a="1"/>
  <c r="AA1718" i="1"/>
  <c r="AA1718" i="1" a="1"/>
  <c r="Y1718" i="1"/>
  <c r="Y1718" i="1" a="1"/>
  <c r="W1718" i="1"/>
  <c r="W1718" i="1" a="1"/>
  <c r="T1718" i="1"/>
  <c r="T1718" i="1" a="1"/>
  <c r="R1718" i="1"/>
  <c r="R1718" i="1" a="1"/>
  <c r="C1718" i="1"/>
  <c r="AI1717" i="1"/>
  <c r="AI1717" i="1" a="1"/>
  <c r="AA1717" i="1"/>
  <c r="AA1717" i="1" a="1"/>
  <c r="Y1717" i="1"/>
  <c r="Y1717" i="1" a="1"/>
  <c r="W1717" i="1"/>
  <c r="W1717" i="1" a="1"/>
  <c r="T1717" i="1"/>
  <c r="T1717" i="1" a="1"/>
  <c r="R1717" i="1"/>
  <c r="R1717" i="1" a="1"/>
  <c r="C1717" i="1"/>
  <c r="AI1716" i="1"/>
  <c r="AI1716" i="1" a="1"/>
  <c r="AA1716" i="1"/>
  <c r="AA1716" i="1" a="1"/>
  <c r="Y1716" i="1"/>
  <c r="Y1716" i="1" a="1"/>
  <c r="W1716" i="1"/>
  <c r="W1716" i="1" a="1"/>
  <c r="T1716" i="1"/>
  <c r="T1716" i="1" a="1"/>
  <c r="R1716" i="1"/>
  <c r="R1716" i="1" a="1"/>
  <c r="C1716" i="1"/>
  <c r="AI1715" i="1"/>
  <c r="AI1715" i="1" a="1"/>
  <c r="AA1715" i="1"/>
  <c r="AA1715" i="1" a="1"/>
  <c r="Y1715" i="1"/>
  <c r="Y1715" i="1" a="1"/>
  <c r="W1715" i="1"/>
  <c r="W1715" i="1" a="1"/>
  <c r="T1715" i="1"/>
  <c r="T1715" i="1" a="1"/>
  <c r="R1715" i="1"/>
  <c r="R1715" i="1" a="1"/>
  <c r="C1715" i="1"/>
  <c r="AI1714" i="1"/>
  <c r="AI1714" i="1" a="1"/>
  <c r="AA1714" i="1"/>
  <c r="AA1714" i="1" a="1"/>
  <c r="Y1714" i="1"/>
  <c r="Y1714" i="1" a="1"/>
  <c r="W1714" i="1"/>
  <c r="W1714" i="1" a="1"/>
  <c r="T1714" i="1"/>
  <c r="T1714" i="1" a="1"/>
  <c r="R1714" i="1"/>
  <c r="R1714" i="1" a="1"/>
  <c r="C1714" i="1"/>
  <c r="AI1713" i="1"/>
  <c r="AI1713" i="1" a="1"/>
  <c r="AA1713" i="1"/>
  <c r="AA1713" i="1" a="1"/>
  <c r="Y1713" i="1"/>
  <c r="Y1713" i="1" a="1"/>
  <c r="W1713" i="1"/>
  <c r="W1713" i="1" a="1"/>
  <c r="T1713" i="1"/>
  <c r="T1713" i="1" a="1"/>
  <c r="R1713" i="1"/>
  <c r="R1713" i="1" a="1"/>
  <c r="C1713" i="1"/>
  <c r="AI1712" i="1"/>
  <c r="AI1712" i="1" a="1"/>
  <c r="AA1712" i="1"/>
  <c r="AA1712" i="1" a="1"/>
  <c r="Y1712" i="1"/>
  <c r="Y1712" i="1" a="1"/>
  <c r="W1712" i="1"/>
  <c r="W1712" i="1" a="1"/>
  <c r="T1712" i="1"/>
  <c r="T1712" i="1" a="1"/>
  <c r="R1712" i="1"/>
  <c r="R1712" i="1" a="1"/>
  <c r="C1712" i="1"/>
  <c r="AI1711" i="1"/>
  <c r="AI1711" i="1" a="1"/>
  <c r="AA1711" i="1"/>
  <c r="AA1711" i="1" a="1"/>
  <c r="Y1711" i="1"/>
  <c r="Y1711" i="1" a="1"/>
  <c r="W1711" i="1"/>
  <c r="W1711" i="1" a="1"/>
  <c r="T1711" i="1"/>
  <c r="T1711" i="1" a="1"/>
  <c r="R1711" i="1"/>
  <c r="R1711" i="1" a="1"/>
  <c r="C1711" i="1"/>
  <c r="AI1710" i="1"/>
  <c r="AI1710" i="1" a="1"/>
  <c r="AA1710" i="1"/>
  <c r="AA1710" i="1" a="1"/>
  <c r="Y1710" i="1"/>
  <c r="Y1710" i="1" a="1"/>
  <c r="W1710" i="1"/>
  <c r="W1710" i="1" a="1"/>
  <c r="T1710" i="1"/>
  <c r="T1710" i="1" a="1"/>
  <c r="R1710" i="1"/>
  <c r="R1710" i="1" a="1"/>
  <c r="C1710" i="1"/>
  <c r="AI1709" i="1"/>
  <c r="AI1709" i="1" a="1"/>
  <c r="AA1709" i="1"/>
  <c r="AA1709" i="1" a="1"/>
  <c r="Y1709" i="1"/>
  <c r="Y1709" i="1" a="1"/>
  <c r="W1709" i="1"/>
  <c r="W1709" i="1" a="1"/>
  <c r="T1709" i="1"/>
  <c r="T1709" i="1" a="1"/>
  <c r="R1709" i="1"/>
  <c r="R1709" i="1" a="1"/>
  <c r="C1709" i="1"/>
  <c r="AI1708" i="1"/>
  <c r="AI1708" i="1" a="1"/>
  <c r="AA1708" i="1"/>
  <c r="AA1708" i="1" a="1"/>
  <c r="Y1708" i="1"/>
  <c r="Y1708" i="1" a="1"/>
  <c r="W1708" i="1"/>
  <c r="W1708" i="1" a="1"/>
  <c r="T1708" i="1"/>
  <c r="T1708" i="1" a="1"/>
  <c r="R1708" i="1"/>
  <c r="R1708" i="1" a="1"/>
  <c r="C1708" i="1"/>
  <c r="AI1707" i="1"/>
  <c r="AI1707" i="1" a="1"/>
  <c r="AA1707" i="1"/>
  <c r="AA1707" i="1" a="1"/>
  <c r="Y1707" i="1"/>
  <c r="Y1707" i="1" a="1"/>
  <c r="W1707" i="1"/>
  <c r="W1707" i="1" a="1"/>
  <c r="T1707" i="1"/>
  <c r="T1707" i="1" a="1"/>
  <c r="R1707" i="1"/>
  <c r="R1707" i="1" a="1"/>
  <c r="C1707" i="1"/>
  <c r="AI1706" i="1"/>
  <c r="AI1706" i="1" a="1"/>
  <c r="AA1706" i="1"/>
  <c r="AA1706" i="1" a="1"/>
  <c r="Y1706" i="1"/>
  <c r="Y1706" i="1" a="1"/>
  <c r="W1706" i="1"/>
  <c r="W1706" i="1" a="1"/>
  <c r="T1706" i="1"/>
  <c r="T1706" i="1" a="1"/>
  <c r="R1706" i="1"/>
  <c r="R1706" i="1" a="1"/>
  <c r="C1706" i="1"/>
  <c r="AI1705" i="1"/>
  <c r="AI1705" i="1" a="1"/>
  <c r="AA1705" i="1"/>
  <c r="AA1705" i="1" a="1"/>
  <c r="Y1705" i="1"/>
  <c r="Y1705" i="1" a="1"/>
  <c r="W1705" i="1"/>
  <c r="W1705" i="1" a="1"/>
  <c r="T1705" i="1"/>
  <c r="T1705" i="1" a="1"/>
  <c r="R1705" i="1"/>
  <c r="R1705" i="1" a="1"/>
  <c r="C1705" i="1"/>
  <c r="AI1704" i="1"/>
  <c r="AI1704" i="1" a="1"/>
  <c r="AA1704" i="1"/>
  <c r="AA1704" i="1" a="1"/>
  <c r="Y1704" i="1"/>
  <c r="Y1704" i="1" a="1"/>
  <c r="W1704" i="1"/>
  <c r="W1704" i="1" a="1"/>
  <c r="T1704" i="1"/>
  <c r="T1704" i="1" a="1"/>
  <c r="R1704" i="1"/>
  <c r="R1704" i="1" a="1"/>
  <c r="C1704" i="1"/>
  <c r="AI1703" i="1"/>
  <c r="AI1703" i="1" a="1"/>
  <c r="AA1703" i="1"/>
  <c r="AA1703" i="1" a="1"/>
  <c r="Y1703" i="1"/>
  <c r="Y1703" i="1" a="1"/>
  <c r="W1703" i="1"/>
  <c r="W1703" i="1" a="1"/>
  <c r="T1703" i="1"/>
  <c r="T1703" i="1" a="1"/>
  <c r="R1703" i="1"/>
  <c r="R1703" i="1" a="1"/>
  <c r="C1703" i="1"/>
  <c r="AI1702" i="1"/>
  <c r="AI1702" i="1" a="1"/>
  <c r="AA1702" i="1"/>
  <c r="AA1702" i="1" a="1"/>
  <c r="Y1702" i="1"/>
  <c r="Y1702" i="1" a="1"/>
  <c r="W1702" i="1"/>
  <c r="W1702" i="1" a="1"/>
  <c r="T1702" i="1"/>
  <c r="T1702" i="1" a="1"/>
  <c r="R1702" i="1"/>
  <c r="R1702" i="1" a="1"/>
  <c r="C1702" i="1"/>
  <c r="AI1701" i="1"/>
  <c r="AI1701" i="1" a="1"/>
  <c r="AA1701" i="1"/>
  <c r="AA1701" i="1" a="1"/>
  <c r="Y1701" i="1"/>
  <c r="Y1701" i="1" a="1"/>
  <c r="W1701" i="1"/>
  <c r="W1701" i="1" a="1"/>
  <c r="T1701" i="1"/>
  <c r="T1701" i="1" a="1"/>
  <c r="R1701" i="1"/>
  <c r="R1701" i="1" a="1"/>
  <c r="C1701" i="1"/>
  <c r="AI1700" i="1"/>
  <c r="AI1700" i="1" a="1"/>
  <c r="AA1700" i="1"/>
  <c r="AA1700" i="1" a="1"/>
  <c r="Y1700" i="1"/>
  <c r="Y1700" i="1" a="1"/>
  <c r="W1700" i="1"/>
  <c r="W1700" i="1" a="1"/>
  <c r="T1700" i="1"/>
  <c r="T1700" i="1" a="1"/>
  <c r="R1700" i="1"/>
  <c r="R1700" i="1" a="1"/>
  <c r="C1700" i="1"/>
  <c r="AI1699" i="1"/>
  <c r="AI1699" i="1" a="1"/>
  <c r="AA1699" i="1"/>
  <c r="AA1699" i="1" a="1"/>
  <c r="Y1699" i="1"/>
  <c r="Y1699" i="1" a="1"/>
  <c r="W1699" i="1"/>
  <c r="W1699" i="1" a="1"/>
  <c r="T1699" i="1"/>
  <c r="T1699" i="1" a="1"/>
  <c r="R1699" i="1"/>
  <c r="R1699" i="1" a="1"/>
  <c r="C1699" i="1"/>
  <c r="AI1698" i="1"/>
  <c r="AI1698" i="1" a="1"/>
  <c r="AA1698" i="1"/>
  <c r="AA1698" i="1" a="1"/>
  <c r="Y1698" i="1"/>
  <c r="Y1698" i="1" a="1"/>
  <c r="W1698" i="1"/>
  <c r="W1698" i="1" a="1"/>
  <c r="T1698" i="1"/>
  <c r="T1698" i="1" a="1"/>
  <c r="R1698" i="1"/>
  <c r="R1698" i="1" a="1"/>
  <c r="C1698" i="1"/>
  <c r="AI1697" i="1"/>
  <c r="AI1697" i="1" a="1"/>
  <c r="AA1697" i="1"/>
  <c r="AA1697" i="1" a="1"/>
  <c r="Y1697" i="1"/>
  <c r="Y1697" i="1" a="1"/>
  <c r="W1697" i="1"/>
  <c r="W1697" i="1" a="1"/>
  <c r="T1697" i="1"/>
  <c r="T1697" i="1" a="1"/>
  <c r="R1697" i="1"/>
  <c r="R1697" i="1" a="1"/>
  <c r="C1697" i="1"/>
  <c r="AI1696" i="1"/>
  <c r="AI1696" i="1" a="1"/>
  <c r="AA1696" i="1"/>
  <c r="AA1696" i="1" a="1"/>
  <c r="Y1696" i="1"/>
  <c r="Y1696" i="1" a="1"/>
  <c r="W1696" i="1"/>
  <c r="W1696" i="1" a="1"/>
  <c r="T1696" i="1"/>
  <c r="T1696" i="1" a="1"/>
  <c r="R1696" i="1"/>
  <c r="R1696" i="1" a="1"/>
  <c r="C1696" i="1"/>
  <c r="AI1695" i="1"/>
  <c r="AI1695" i="1" a="1"/>
  <c r="AA1695" i="1"/>
  <c r="AA1695" i="1" a="1"/>
  <c r="Y1695" i="1"/>
  <c r="Y1695" i="1" a="1"/>
  <c r="W1695" i="1"/>
  <c r="W1695" i="1" a="1"/>
  <c r="T1695" i="1"/>
  <c r="T1695" i="1" a="1"/>
  <c r="R1695" i="1"/>
  <c r="R1695" i="1" a="1"/>
  <c r="C1695" i="1"/>
  <c r="AI1694" i="1"/>
  <c r="AI1694" i="1" a="1"/>
  <c r="AA1694" i="1"/>
  <c r="AA1694" i="1" a="1"/>
  <c r="Y1694" i="1"/>
  <c r="Y1694" i="1" a="1"/>
  <c r="W1694" i="1"/>
  <c r="W1694" i="1" a="1"/>
  <c r="T1694" i="1"/>
  <c r="T1694" i="1" a="1"/>
  <c r="R1694" i="1"/>
  <c r="R1694" i="1" a="1"/>
  <c r="C1694" i="1"/>
  <c r="AI1693" i="1"/>
  <c r="AI1693" i="1" a="1"/>
  <c r="AA1693" i="1"/>
  <c r="AA1693" i="1" a="1"/>
  <c r="Y1693" i="1"/>
  <c r="Y1693" i="1" a="1"/>
  <c r="W1693" i="1"/>
  <c r="W1693" i="1" a="1"/>
  <c r="T1693" i="1"/>
  <c r="T1693" i="1" a="1"/>
  <c r="R1693" i="1"/>
  <c r="R1693" i="1" a="1"/>
  <c r="C1693" i="1"/>
  <c r="AI1692" i="1"/>
  <c r="AI1692" i="1" a="1"/>
  <c r="AA1692" i="1"/>
  <c r="AA1692" i="1" a="1"/>
  <c r="Y1692" i="1"/>
  <c r="Y1692" i="1" a="1"/>
  <c r="W1692" i="1"/>
  <c r="W1692" i="1" a="1"/>
  <c r="T1692" i="1"/>
  <c r="T1692" i="1" a="1"/>
  <c r="R1692" i="1"/>
  <c r="R1692" i="1" a="1"/>
  <c r="C1692" i="1"/>
  <c r="AI1691" i="1"/>
  <c r="AI1691" i="1" a="1"/>
  <c r="AA1691" i="1"/>
  <c r="AA1691" i="1" a="1"/>
  <c r="Y1691" i="1"/>
  <c r="Y1691" i="1" a="1"/>
  <c r="W1691" i="1"/>
  <c r="W1691" i="1" a="1"/>
  <c r="T1691" i="1"/>
  <c r="T1691" i="1" a="1"/>
  <c r="R1691" i="1"/>
  <c r="R1691" i="1" a="1"/>
  <c r="C1691" i="1"/>
  <c r="AI1690" i="1"/>
  <c r="AI1690" i="1" a="1"/>
  <c r="AA1690" i="1"/>
  <c r="AA1690" i="1" a="1"/>
  <c r="Y1690" i="1"/>
  <c r="Y1690" i="1" a="1"/>
  <c r="W1690" i="1"/>
  <c r="W1690" i="1" a="1"/>
  <c r="T1690" i="1"/>
  <c r="T1690" i="1" a="1"/>
  <c r="R1690" i="1"/>
  <c r="R1690" i="1" a="1"/>
  <c r="C1690" i="1"/>
  <c r="AI1689" i="1"/>
  <c r="AI1689" i="1" a="1"/>
  <c r="AA1689" i="1"/>
  <c r="AA1689" i="1" a="1"/>
  <c r="Y1689" i="1"/>
  <c r="Y1689" i="1" a="1"/>
  <c r="W1689" i="1"/>
  <c r="W1689" i="1" a="1"/>
  <c r="T1689" i="1"/>
  <c r="T1689" i="1" a="1"/>
  <c r="R1689" i="1"/>
  <c r="R1689" i="1" a="1"/>
  <c r="C1689" i="1"/>
  <c r="AI1688" i="1"/>
  <c r="AI1688" i="1" a="1"/>
  <c r="AA1688" i="1"/>
  <c r="AA1688" i="1" a="1"/>
  <c r="Y1688" i="1"/>
  <c r="Y1688" i="1" a="1"/>
  <c r="W1688" i="1"/>
  <c r="W1688" i="1" a="1"/>
  <c r="T1688" i="1"/>
  <c r="T1688" i="1" a="1"/>
  <c r="R1688" i="1"/>
  <c r="R1688" i="1" a="1"/>
  <c r="C1688" i="1"/>
  <c r="AI1687" i="1"/>
  <c r="AI1687" i="1" a="1"/>
  <c r="AA1687" i="1"/>
  <c r="AA1687" i="1" a="1"/>
  <c r="Y1687" i="1"/>
  <c r="Y1687" i="1" a="1"/>
  <c r="W1687" i="1"/>
  <c r="W1687" i="1" a="1"/>
  <c r="T1687" i="1"/>
  <c r="T1687" i="1" a="1"/>
  <c r="R1687" i="1"/>
  <c r="R1687" i="1" a="1"/>
  <c r="C1687" i="1"/>
  <c r="AI1686" i="1"/>
  <c r="AI1686" i="1" a="1"/>
  <c r="AA1686" i="1"/>
  <c r="AA1686" i="1" a="1"/>
  <c r="Y1686" i="1"/>
  <c r="Y1686" i="1" a="1"/>
  <c r="W1686" i="1"/>
  <c r="W1686" i="1" a="1"/>
  <c r="T1686" i="1"/>
  <c r="T1686" i="1" a="1"/>
  <c r="R1686" i="1"/>
  <c r="R1686" i="1" a="1"/>
  <c r="C1686" i="1"/>
  <c r="AI1685" i="1"/>
  <c r="AI1685" i="1" a="1"/>
  <c r="AA1685" i="1"/>
  <c r="AA1685" i="1" a="1"/>
  <c r="Y1685" i="1"/>
  <c r="Y1685" i="1" a="1"/>
  <c r="W1685" i="1"/>
  <c r="W1685" i="1" a="1"/>
  <c r="T1685" i="1"/>
  <c r="T1685" i="1" a="1"/>
  <c r="R1685" i="1"/>
  <c r="R1685" i="1" a="1"/>
  <c r="C1685" i="1"/>
  <c r="AI1684" i="1"/>
  <c r="AI1684" i="1" a="1"/>
  <c r="AA1684" i="1"/>
  <c r="AA1684" i="1" a="1"/>
  <c r="Y1684" i="1"/>
  <c r="Y1684" i="1" a="1"/>
  <c r="W1684" i="1"/>
  <c r="W1684" i="1" a="1"/>
  <c r="T1684" i="1"/>
  <c r="T1684" i="1" a="1"/>
  <c r="R1684" i="1"/>
  <c r="R1684" i="1" a="1"/>
  <c r="C1684" i="1"/>
  <c r="AI1683" i="1"/>
  <c r="AI1683" i="1" a="1"/>
  <c r="AA1683" i="1"/>
  <c r="AA1683" i="1" a="1"/>
  <c r="Y1683" i="1"/>
  <c r="Y1683" i="1" a="1"/>
  <c r="W1683" i="1"/>
  <c r="W1683" i="1" a="1"/>
  <c r="T1683" i="1"/>
  <c r="T1683" i="1" a="1"/>
  <c r="R1683" i="1"/>
  <c r="R1683" i="1" a="1"/>
  <c r="C1683" i="1"/>
  <c r="AI1682" i="1"/>
  <c r="AI1682" i="1" a="1"/>
  <c r="AA1682" i="1"/>
  <c r="AA1682" i="1" a="1"/>
  <c r="Y1682" i="1"/>
  <c r="Y1682" i="1" a="1"/>
  <c r="W1682" i="1"/>
  <c r="W1682" i="1" a="1"/>
  <c r="T1682" i="1"/>
  <c r="T1682" i="1" a="1"/>
  <c r="R1682" i="1"/>
  <c r="R1682" i="1" a="1"/>
  <c r="C1682" i="1"/>
  <c r="AI1681" i="1"/>
  <c r="AI1681" i="1" a="1"/>
  <c r="AA1681" i="1"/>
  <c r="AA1681" i="1" a="1"/>
  <c r="Y1681" i="1"/>
  <c r="Y1681" i="1" a="1"/>
  <c r="W1681" i="1"/>
  <c r="W1681" i="1" a="1"/>
  <c r="T1681" i="1"/>
  <c r="T1681" i="1" a="1"/>
  <c r="R1681" i="1"/>
  <c r="R1681" i="1" a="1"/>
  <c r="C1681" i="1"/>
  <c r="AI1680" i="1"/>
  <c r="AI1680" i="1" a="1"/>
  <c r="AA1680" i="1"/>
  <c r="AA1680" i="1" a="1"/>
  <c r="Y1680" i="1"/>
  <c r="Y1680" i="1" a="1"/>
  <c r="W1680" i="1"/>
  <c r="W1680" i="1" a="1"/>
  <c r="T1680" i="1"/>
  <c r="T1680" i="1" a="1"/>
  <c r="R1680" i="1"/>
  <c r="R1680" i="1" a="1"/>
  <c r="C1680" i="1"/>
  <c r="AI1679" i="1"/>
  <c r="AI1679" i="1" a="1"/>
  <c r="AA1679" i="1"/>
  <c r="AA1679" i="1" a="1"/>
  <c r="Y1679" i="1"/>
  <c r="Y1679" i="1" a="1"/>
  <c r="W1679" i="1"/>
  <c r="W1679" i="1" a="1"/>
  <c r="T1679" i="1"/>
  <c r="T1679" i="1" a="1"/>
  <c r="R1679" i="1"/>
  <c r="R1679" i="1" a="1"/>
  <c r="C1679" i="1"/>
  <c r="AI1678" i="1"/>
  <c r="AI1678" i="1" a="1"/>
  <c r="AA1678" i="1"/>
  <c r="AA1678" i="1" a="1"/>
  <c r="Y1678" i="1"/>
  <c r="Y1678" i="1" a="1"/>
  <c r="W1678" i="1"/>
  <c r="W1678" i="1" a="1"/>
  <c r="T1678" i="1"/>
  <c r="T1678" i="1" a="1"/>
  <c r="R1678" i="1"/>
  <c r="R1678" i="1" a="1"/>
  <c r="C1678" i="1"/>
  <c r="AI1677" i="1"/>
  <c r="AI1677" i="1" a="1"/>
  <c r="AA1677" i="1"/>
  <c r="AA1677" i="1" a="1"/>
  <c r="Y1677" i="1"/>
  <c r="Y1677" i="1" a="1"/>
  <c r="W1677" i="1"/>
  <c r="W1677" i="1" a="1"/>
  <c r="T1677" i="1"/>
  <c r="T1677" i="1" a="1"/>
  <c r="R1677" i="1"/>
  <c r="R1677" i="1" a="1"/>
  <c r="C1677" i="1"/>
  <c r="AI1676" i="1"/>
  <c r="AI1676" i="1" a="1"/>
  <c r="AA1676" i="1"/>
  <c r="AA1676" i="1" a="1"/>
  <c r="Y1676" i="1"/>
  <c r="Y1676" i="1" a="1"/>
  <c r="W1676" i="1"/>
  <c r="W1676" i="1" a="1"/>
  <c r="T1676" i="1"/>
  <c r="T1676" i="1" a="1"/>
  <c r="R1676" i="1"/>
  <c r="R1676" i="1" a="1"/>
  <c r="C1676" i="1"/>
  <c r="AI1675" i="1"/>
  <c r="AI1675" i="1" a="1"/>
  <c r="AA1675" i="1"/>
  <c r="AA1675" i="1" a="1"/>
  <c r="Y1675" i="1"/>
  <c r="Y1675" i="1" a="1"/>
  <c r="W1675" i="1"/>
  <c r="W1675" i="1" a="1"/>
  <c r="T1675" i="1"/>
  <c r="T1675" i="1" a="1"/>
  <c r="R1675" i="1"/>
  <c r="R1675" i="1" a="1"/>
  <c r="C1675" i="1"/>
  <c r="AI1674" i="1"/>
  <c r="AI1674" i="1" a="1"/>
  <c r="AA1674" i="1"/>
  <c r="AA1674" i="1" a="1"/>
  <c r="Y1674" i="1"/>
  <c r="Y1674" i="1" a="1"/>
  <c r="W1674" i="1"/>
  <c r="W1674" i="1" a="1"/>
  <c r="T1674" i="1"/>
  <c r="T1674" i="1" a="1"/>
  <c r="R1674" i="1"/>
  <c r="R1674" i="1" a="1"/>
  <c r="C1674" i="1"/>
  <c r="AI1673" i="1"/>
  <c r="AI1673" i="1" a="1"/>
  <c r="AA1673" i="1"/>
  <c r="AA1673" i="1" a="1"/>
  <c r="Y1673" i="1"/>
  <c r="Y1673" i="1" a="1"/>
  <c r="W1673" i="1"/>
  <c r="W1673" i="1" a="1"/>
  <c r="T1673" i="1"/>
  <c r="T1673" i="1" a="1"/>
  <c r="R1673" i="1"/>
  <c r="R1673" i="1" a="1"/>
  <c r="C1673" i="1"/>
  <c r="AI1672" i="1"/>
  <c r="AI1672" i="1" a="1"/>
  <c r="AA1672" i="1"/>
  <c r="AA1672" i="1" a="1"/>
  <c r="Y1672" i="1"/>
  <c r="Y1672" i="1" a="1"/>
  <c r="W1672" i="1"/>
  <c r="W1672" i="1" a="1"/>
  <c r="T1672" i="1"/>
  <c r="T1672" i="1" a="1"/>
  <c r="R1672" i="1"/>
  <c r="R1672" i="1" a="1"/>
  <c r="C1672" i="1"/>
  <c r="AI1671" i="1"/>
  <c r="AI1671" i="1" a="1"/>
  <c r="AA1671" i="1"/>
  <c r="AA1671" i="1" a="1"/>
  <c r="Y1671" i="1"/>
  <c r="Y1671" i="1" a="1"/>
  <c r="W1671" i="1"/>
  <c r="W1671" i="1" a="1"/>
  <c r="T1671" i="1"/>
  <c r="T1671" i="1" a="1"/>
  <c r="R1671" i="1"/>
  <c r="R1671" i="1" a="1"/>
  <c r="C1671" i="1"/>
  <c r="AI1670" i="1"/>
  <c r="AI1670" i="1" a="1"/>
  <c r="AA1670" i="1"/>
  <c r="AA1670" i="1" a="1"/>
  <c r="Y1670" i="1"/>
  <c r="Y1670" i="1" a="1"/>
  <c r="W1670" i="1"/>
  <c r="W1670" i="1" a="1"/>
  <c r="T1670" i="1"/>
  <c r="T1670" i="1" a="1"/>
  <c r="R1670" i="1"/>
  <c r="R1670" i="1" a="1"/>
  <c r="C1670" i="1"/>
  <c r="AI1669" i="1"/>
  <c r="AI1669" i="1" a="1"/>
  <c r="AA1669" i="1"/>
  <c r="AA1669" i="1" a="1"/>
  <c r="Y1669" i="1"/>
  <c r="Y1669" i="1" a="1"/>
  <c r="W1669" i="1"/>
  <c r="W1669" i="1" a="1"/>
  <c r="T1669" i="1"/>
  <c r="T1669" i="1" a="1"/>
  <c r="R1669" i="1"/>
  <c r="R1669" i="1" a="1"/>
  <c r="C1669" i="1"/>
  <c r="AI1668" i="1"/>
  <c r="AI1668" i="1" a="1"/>
  <c r="AA1668" i="1"/>
  <c r="AA1668" i="1" a="1"/>
  <c r="Y1668" i="1"/>
  <c r="Y1668" i="1" a="1"/>
  <c r="W1668" i="1"/>
  <c r="W1668" i="1" a="1"/>
  <c r="T1668" i="1"/>
  <c r="T1668" i="1" a="1"/>
  <c r="R1668" i="1"/>
  <c r="R1668" i="1" a="1"/>
  <c r="C1668" i="1"/>
  <c r="AI1667" i="1"/>
  <c r="AI1667" i="1" a="1"/>
  <c r="AA1667" i="1"/>
  <c r="AA1667" i="1" a="1"/>
  <c r="Y1667" i="1"/>
  <c r="Y1667" i="1" a="1"/>
  <c r="W1667" i="1"/>
  <c r="W1667" i="1" a="1"/>
  <c r="T1667" i="1"/>
  <c r="T1667" i="1" a="1"/>
  <c r="R1667" i="1"/>
  <c r="R1667" i="1" a="1"/>
  <c r="C1667" i="1"/>
  <c r="AI1666" i="1"/>
  <c r="AI1666" i="1" a="1"/>
  <c r="AA1666" i="1"/>
  <c r="AA1666" i="1" a="1"/>
  <c r="Y1666" i="1"/>
  <c r="Y1666" i="1" a="1"/>
  <c r="W1666" i="1"/>
  <c r="W1666" i="1" a="1"/>
  <c r="T1666" i="1"/>
  <c r="T1666" i="1" a="1"/>
  <c r="R1666" i="1"/>
  <c r="R1666" i="1" a="1"/>
  <c r="C1666" i="1"/>
  <c r="AI1665" i="1"/>
  <c r="AI1665" i="1" a="1"/>
  <c r="AA1665" i="1"/>
  <c r="AA1665" i="1" a="1"/>
  <c r="Y1665" i="1"/>
  <c r="Y1665" i="1" a="1"/>
  <c r="W1665" i="1"/>
  <c r="W1665" i="1" a="1"/>
  <c r="T1665" i="1"/>
  <c r="T1665" i="1" a="1"/>
  <c r="R1665" i="1"/>
  <c r="R1665" i="1" a="1"/>
  <c r="C1665" i="1"/>
  <c r="AI1664" i="1"/>
  <c r="AI1664" i="1" a="1"/>
  <c r="AA1664" i="1"/>
  <c r="AA1664" i="1" a="1"/>
  <c r="Y1664" i="1"/>
  <c r="Y1664" i="1" a="1"/>
  <c r="W1664" i="1"/>
  <c r="W1664" i="1" a="1"/>
  <c r="T1664" i="1"/>
  <c r="T1664" i="1" a="1"/>
  <c r="R1664" i="1"/>
  <c r="R1664" i="1" a="1"/>
  <c r="C1664" i="1"/>
  <c r="AI1663" i="1"/>
  <c r="AI1663" i="1" a="1"/>
  <c r="AA1663" i="1"/>
  <c r="AA1663" i="1" a="1"/>
  <c r="Y1663" i="1"/>
  <c r="Y1663" i="1" a="1"/>
  <c r="W1663" i="1"/>
  <c r="W1663" i="1" a="1"/>
  <c r="T1663" i="1"/>
  <c r="T1663" i="1" a="1"/>
  <c r="R1663" i="1"/>
  <c r="R1663" i="1" a="1"/>
  <c r="C1663" i="1"/>
  <c r="AI1662" i="1"/>
  <c r="AI1662" i="1" a="1"/>
  <c r="AA1662" i="1"/>
  <c r="AA1662" i="1" a="1"/>
  <c r="Y1662" i="1"/>
  <c r="Y1662" i="1" a="1"/>
  <c r="W1662" i="1"/>
  <c r="W1662" i="1" a="1"/>
  <c r="T1662" i="1"/>
  <c r="T1662" i="1" a="1"/>
  <c r="R1662" i="1"/>
  <c r="R1662" i="1" a="1"/>
  <c r="C1662" i="1"/>
  <c r="AI1661" i="1"/>
  <c r="AI1661" i="1" a="1"/>
  <c r="AA1661" i="1"/>
  <c r="AA1661" i="1" a="1"/>
  <c r="Y1661" i="1"/>
  <c r="Y1661" i="1" a="1"/>
  <c r="W1661" i="1"/>
  <c r="W1661" i="1" a="1"/>
  <c r="T1661" i="1"/>
  <c r="T1661" i="1" a="1"/>
  <c r="R1661" i="1"/>
  <c r="R1661" i="1" a="1"/>
  <c r="C1661" i="1"/>
  <c r="AI1660" i="1"/>
  <c r="AI1660" i="1" a="1"/>
  <c r="AA1660" i="1"/>
  <c r="AA1660" i="1" a="1"/>
  <c r="Y1660" i="1"/>
  <c r="Y1660" i="1" a="1"/>
  <c r="W1660" i="1"/>
  <c r="W1660" i="1" a="1"/>
  <c r="T1660" i="1"/>
  <c r="T1660" i="1" a="1"/>
  <c r="R1660" i="1"/>
  <c r="R1660" i="1" a="1"/>
  <c r="C1660" i="1"/>
  <c r="AI1659" i="1"/>
  <c r="AI1659" i="1" a="1"/>
  <c r="AA1659" i="1"/>
  <c r="AA1659" i="1" a="1"/>
  <c r="Y1659" i="1"/>
  <c r="Y1659" i="1" a="1"/>
  <c r="W1659" i="1"/>
  <c r="W1659" i="1" a="1"/>
  <c r="T1659" i="1"/>
  <c r="T1659" i="1" a="1"/>
  <c r="R1659" i="1"/>
  <c r="R1659" i="1" a="1"/>
  <c r="C1659" i="1"/>
  <c r="AI1658" i="1"/>
  <c r="AI1658" i="1" a="1"/>
  <c r="AA1658" i="1"/>
  <c r="AA1658" i="1" a="1"/>
  <c r="Y1658" i="1"/>
  <c r="Y1658" i="1" a="1"/>
  <c r="W1658" i="1"/>
  <c r="W1658" i="1" a="1"/>
  <c r="T1658" i="1"/>
  <c r="T1658" i="1" a="1"/>
  <c r="R1658" i="1"/>
  <c r="R1658" i="1" a="1"/>
  <c r="C1658" i="1"/>
  <c r="AI1657" i="1"/>
  <c r="AI1657" i="1" a="1"/>
  <c r="AA1657" i="1"/>
  <c r="AA1657" i="1" a="1"/>
  <c r="Y1657" i="1"/>
  <c r="Y1657" i="1" a="1"/>
  <c r="W1657" i="1"/>
  <c r="W1657" i="1" a="1"/>
  <c r="T1657" i="1"/>
  <c r="T1657" i="1" a="1"/>
  <c r="R1657" i="1"/>
  <c r="R1657" i="1" a="1"/>
  <c r="C1657" i="1"/>
  <c r="AI1656" i="1"/>
  <c r="AI1656" i="1" a="1"/>
  <c r="AA1656" i="1"/>
  <c r="AA1656" i="1" a="1"/>
  <c r="Y1656" i="1"/>
  <c r="Y1656" i="1" a="1"/>
  <c r="W1656" i="1"/>
  <c r="W1656" i="1" a="1"/>
  <c r="T1656" i="1"/>
  <c r="T1656" i="1" a="1"/>
  <c r="R1656" i="1"/>
  <c r="R1656" i="1" a="1"/>
  <c r="C1656" i="1"/>
  <c r="AI1655" i="1"/>
  <c r="AI1655" i="1" a="1"/>
  <c r="AA1655" i="1"/>
  <c r="AA1655" i="1" a="1"/>
  <c r="Y1655" i="1"/>
  <c r="Y1655" i="1" a="1"/>
  <c r="W1655" i="1"/>
  <c r="W1655" i="1" a="1"/>
  <c r="T1655" i="1"/>
  <c r="T1655" i="1" a="1"/>
  <c r="R1655" i="1"/>
  <c r="R1655" i="1" a="1"/>
  <c r="C1655" i="1"/>
  <c r="AI1654" i="1"/>
  <c r="AI1654" i="1" a="1"/>
  <c r="AA1654" i="1"/>
  <c r="AA1654" i="1" a="1"/>
  <c r="Y1654" i="1"/>
  <c r="Y1654" i="1" a="1"/>
  <c r="W1654" i="1"/>
  <c r="W1654" i="1" a="1"/>
  <c r="T1654" i="1"/>
  <c r="T1654" i="1" a="1"/>
  <c r="R1654" i="1"/>
  <c r="R1654" i="1" a="1"/>
  <c r="C1654" i="1"/>
  <c r="AI1653" i="1"/>
  <c r="AI1653" i="1" a="1"/>
  <c r="AA1653" i="1"/>
  <c r="AA1653" i="1" a="1"/>
  <c r="Y1653" i="1"/>
  <c r="Y1653" i="1" a="1"/>
  <c r="W1653" i="1"/>
  <c r="W1653" i="1" a="1"/>
  <c r="T1653" i="1"/>
  <c r="T1653" i="1" a="1"/>
  <c r="R1653" i="1"/>
  <c r="R1653" i="1" a="1"/>
  <c r="C1653" i="1"/>
  <c r="AI1652" i="1"/>
  <c r="AI1652" i="1" a="1"/>
  <c r="AA1652" i="1"/>
  <c r="AA1652" i="1" a="1"/>
  <c r="Y1652" i="1"/>
  <c r="Y1652" i="1" a="1"/>
  <c r="W1652" i="1"/>
  <c r="W1652" i="1" a="1"/>
  <c r="T1652" i="1"/>
  <c r="T1652" i="1" a="1"/>
  <c r="R1652" i="1"/>
  <c r="R1652" i="1" a="1"/>
  <c r="C1652" i="1"/>
  <c r="AI1651" i="1"/>
  <c r="AI1651" i="1" a="1"/>
  <c r="AA1651" i="1"/>
  <c r="AA1651" i="1" a="1"/>
  <c r="Y1651" i="1"/>
  <c r="Y1651" i="1" a="1"/>
  <c r="W1651" i="1"/>
  <c r="W1651" i="1" a="1"/>
  <c r="T1651" i="1"/>
  <c r="T1651" i="1" a="1"/>
  <c r="R1651" i="1"/>
  <c r="R1651" i="1" a="1"/>
  <c r="C1651" i="1"/>
  <c r="AI1650" i="1"/>
  <c r="AI1650" i="1" a="1"/>
  <c r="AA1650" i="1"/>
  <c r="AA1650" i="1" a="1"/>
  <c r="Y1650" i="1"/>
  <c r="Y1650" i="1" a="1"/>
  <c r="W1650" i="1"/>
  <c r="W1650" i="1" a="1"/>
  <c r="T1650" i="1"/>
  <c r="T1650" i="1" a="1"/>
  <c r="R1650" i="1"/>
  <c r="R1650" i="1" a="1"/>
  <c r="C1650" i="1"/>
  <c r="AI1649" i="1"/>
  <c r="AI1649" i="1" a="1"/>
  <c r="AA1649" i="1"/>
  <c r="AA1649" i="1" a="1"/>
  <c r="Y1649" i="1"/>
  <c r="Y1649" i="1" a="1"/>
  <c r="W1649" i="1"/>
  <c r="W1649" i="1" a="1"/>
  <c r="T1649" i="1"/>
  <c r="T1649" i="1" a="1"/>
  <c r="R1649" i="1"/>
  <c r="R1649" i="1" a="1"/>
  <c r="C1649" i="1"/>
  <c r="AI1648" i="1"/>
  <c r="AI1648" i="1" a="1"/>
  <c r="AA1648" i="1"/>
  <c r="AA1648" i="1" a="1"/>
  <c r="Y1648" i="1"/>
  <c r="Y1648" i="1" a="1"/>
  <c r="W1648" i="1"/>
  <c r="W1648" i="1" a="1"/>
  <c r="T1648" i="1"/>
  <c r="T1648" i="1" a="1"/>
  <c r="R1648" i="1"/>
  <c r="R1648" i="1" a="1"/>
  <c r="C1648" i="1"/>
  <c r="AI1647" i="1"/>
  <c r="AI1647" i="1" a="1"/>
  <c r="AA1647" i="1"/>
  <c r="AA1647" i="1" a="1"/>
  <c r="Y1647" i="1"/>
  <c r="Y1647" i="1" a="1"/>
  <c r="W1647" i="1"/>
  <c r="W1647" i="1" a="1"/>
  <c r="T1647" i="1"/>
  <c r="T1647" i="1" a="1"/>
  <c r="R1647" i="1"/>
  <c r="R1647" i="1" a="1"/>
  <c r="C1647" i="1"/>
  <c r="AI1646" i="1"/>
  <c r="AI1646" i="1" a="1"/>
  <c r="AA1646" i="1"/>
  <c r="AA1646" i="1" a="1"/>
  <c r="Y1646" i="1"/>
  <c r="Y1646" i="1" a="1"/>
  <c r="W1646" i="1"/>
  <c r="W1646" i="1" a="1"/>
  <c r="T1646" i="1"/>
  <c r="T1646" i="1" a="1"/>
  <c r="R1646" i="1"/>
  <c r="R1646" i="1" a="1"/>
  <c r="C1646" i="1"/>
  <c r="AI1645" i="1"/>
  <c r="AI1645" i="1" a="1"/>
  <c r="AA1645" i="1"/>
  <c r="AA1645" i="1" a="1"/>
  <c r="Y1645" i="1"/>
  <c r="Y1645" i="1" a="1"/>
  <c r="W1645" i="1"/>
  <c r="W1645" i="1" a="1"/>
  <c r="T1645" i="1"/>
  <c r="T1645" i="1" a="1"/>
  <c r="R1645" i="1"/>
  <c r="R1645" i="1" a="1"/>
  <c r="C1645" i="1"/>
  <c r="AI1644" i="1"/>
  <c r="AI1644" i="1" a="1"/>
  <c r="AA1644" i="1"/>
  <c r="AA1644" i="1" a="1"/>
  <c r="Y1644" i="1"/>
  <c r="Y1644" i="1" a="1"/>
  <c r="W1644" i="1"/>
  <c r="W1644" i="1" a="1"/>
  <c r="T1644" i="1"/>
  <c r="T1644" i="1" a="1"/>
  <c r="R1644" i="1"/>
  <c r="R1644" i="1" a="1"/>
  <c r="C1644" i="1"/>
  <c r="AI1643" i="1"/>
  <c r="AI1643" i="1" a="1"/>
  <c r="AA1643" i="1"/>
  <c r="AA1643" i="1" a="1"/>
  <c r="Y1643" i="1"/>
  <c r="Y1643" i="1" a="1"/>
  <c r="W1643" i="1"/>
  <c r="W1643" i="1" a="1"/>
  <c r="T1643" i="1"/>
  <c r="T1643" i="1" a="1"/>
  <c r="R1643" i="1"/>
  <c r="R1643" i="1" a="1"/>
  <c r="C1643" i="1"/>
  <c r="AI1642" i="1"/>
  <c r="AI1642" i="1" a="1"/>
  <c r="AA1642" i="1"/>
  <c r="AA1642" i="1" a="1"/>
  <c r="Y1642" i="1"/>
  <c r="Y1642" i="1" a="1"/>
  <c r="W1642" i="1"/>
  <c r="W1642" i="1" a="1"/>
  <c r="T1642" i="1"/>
  <c r="T1642" i="1" a="1"/>
  <c r="R1642" i="1"/>
  <c r="R1642" i="1" a="1"/>
  <c r="C1642" i="1"/>
  <c r="AI1641" i="1"/>
  <c r="AI1641" i="1" a="1"/>
  <c r="AA1641" i="1"/>
  <c r="AA1641" i="1" a="1"/>
  <c r="Y1641" i="1"/>
  <c r="Y1641" i="1" a="1"/>
  <c r="W1641" i="1"/>
  <c r="W1641" i="1" a="1"/>
  <c r="T1641" i="1"/>
  <c r="T1641" i="1" a="1"/>
  <c r="R1641" i="1"/>
  <c r="R1641" i="1" a="1"/>
  <c r="C1641" i="1"/>
  <c r="AI1640" i="1"/>
  <c r="AI1640" i="1" a="1"/>
  <c r="AA1640" i="1"/>
  <c r="AA1640" i="1" a="1"/>
  <c r="Y1640" i="1"/>
  <c r="Y1640" i="1" a="1"/>
  <c r="W1640" i="1"/>
  <c r="W1640" i="1" a="1"/>
  <c r="T1640" i="1"/>
  <c r="T1640" i="1" a="1"/>
  <c r="R1640" i="1"/>
  <c r="R1640" i="1" a="1"/>
  <c r="C1640" i="1"/>
  <c r="AI1639" i="1"/>
  <c r="AI1639" i="1" a="1"/>
  <c r="AA1639" i="1"/>
  <c r="AA1639" i="1" a="1"/>
  <c r="Y1639" i="1"/>
  <c r="Y1639" i="1" a="1"/>
  <c r="W1639" i="1"/>
  <c r="W1639" i="1" a="1"/>
  <c r="T1639" i="1"/>
  <c r="T1639" i="1" a="1"/>
  <c r="R1639" i="1"/>
  <c r="R1639" i="1" a="1"/>
  <c r="C1639" i="1"/>
  <c r="AI1638" i="1"/>
  <c r="AI1638" i="1" a="1"/>
  <c r="AA1638" i="1"/>
  <c r="AA1638" i="1" a="1"/>
  <c r="Y1638" i="1"/>
  <c r="Y1638" i="1" a="1"/>
  <c r="W1638" i="1"/>
  <c r="W1638" i="1" a="1"/>
  <c r="T1638" i="1"/>
  <c r="T1638" i="1" a="1"/>
  <c r="R1638" i="1"/>
  <c r="R1638" i="1" a="1"/>
  <c r="C1638" i="1"/>
  <c r="AI1637" i="1"/>
  <c r="AI1637" i="1" a="1"/>
  <c r="AA1637" i="1"/>
  <c r="AA1637" i="1" a="1"/>
  <c r="Y1637" i="1"/>
  <c r="Y1637" i="1" a="1"/>
  <c r="W1637" i="1"/>
  <c r="W1637" i="1" a="1"/>
  <c r="T1637" i="1"/>
  <c r="T1637" i="1" a="1"/>
  <c r="R1637" i="1"/>
  <c r="R1637" i="1" a="1"/>
  <c r="C1637" i="1"/>
  <c r="AI1636" i="1"/>
  <c r="AI1636" i="1" a="1"/>
  <c r="AA1636" i="1"/>
  <c r="AA1636" i="1" a="1"/>
  <c r="Y1636" i="1"/>
  <c r="Y1636" i="1" a="1"/>
  <c r="W1636" i="1"/>
  <c r="W1636" i="1" a="1"/>
  <c r="T1636" i="1"/>
  <c r="T1636" i="1" a="1"/>
  <c r="R1636" i="1"/>
  <c r="R1636" i="1" a="1"/>
  <c r="C1636" i="1"/>
  <c r="AI1635" i="1"/>
  <c r="AI1635" i="1" a="1"/>
  <c r="AA1635" i="1"/>
  <c r="AA1635" i="1" a="1"/>
  <c r="Y1635" i="1"/>
  <c r="Y1635" i="1" a="1"/>
  <c r="W1635" i="1"/>
  <c r="W1635" i="1" a="1"/>
  <c r="T1635" i="1"/>
  <c r="T1635" i="1" a="1"/>
  <c r="R1635" i="1"/>
  <c r="R1635" i="1" a="1"/>
  <c r="C1635" i="1"/>
  <c r="AI1634" i="1"/>
  <c r="AI1634" i="1" a="1"/>
  <c r="AA1634" i="1"/>
  <c r="AA1634" i="1" a="1"/>
  <c r="Y1634" i="1"/>
  <c r="Y1634" i="1" a="1"/>
  <c r="W1634" i="1"/>
  <c r="W1634" i="1" a="1"/>
  <c r="T1634" i="1"/>
  <c r="T1634" i="1" a="1"/>
  <c r="R1634" i="1"/>
  <c r="R1634" i="1" a="1"/>
  <c r="C1634" i="1"/>
  <c r="AI1633" i="1"/>
  <c r="AI1633" i="1" a="1"/>
  <c r="AA1633" i="1"/>
  <c r="AA1633" i="1" a="1"/>
  <c r="Y1633" i="1"/>
  <c r="Y1633" i="1" a="1"/>
  <c r="W1633" i="1"/>
  <c r="W1633" i="1" a="1"/>
  <c r="T1633" i="1"/>
  <c r="T1633" i="1" a="1"/>
  <c r="R1633" i="1"/>
  <c r="R1633" i="1" a="1"/>
  <c r="C1633" i="1"/>
  <c r="AI1632" i="1"/>
  <c r="AI1632" i="1" a="1"/>
  <c r="AA1632" i="1"/>
  <c r="AA1632" i="1" a="1"/>
  <c r="Y1632" i="1"/>
  <c r="Y1632" i="1" a="1"/>
  <c r="W1632" i="1"/>
  <c r="W1632" i="1" a="1"/>
  <c r="T1632" i="1"/>
  <c r="T1632" i="1" a="1"/>
  <c r="R1632" i="1"/>
  <c r="R1632" i="1" a="1"/>
  <c r="C1632" i="1"/>
  <c r="AI1631" i="1"/>
  <c r="AI1631" i="1" a="1"/>
  <c r="AA1631" i="1"/>
  <c r="AA1631" i="1" a="1"/>
  <c r="Y1631" i="1"/>
  <c r="Y1631" i="1" a="1"/>
  <c r="W1631" i="1"/>
  <c r="W1631" i="1" a="1"/>
  <c r="T1631" i="1"/>
  <c r="T1631" i="1" a="1"/>
  <c r="R1631" i="1"/>
  <c r="R1631" i="1" a="1"/>
  <c r="C1631" i="1"/>
  <c r="AI1630" i="1"/>
  <c r="AI1630" i="1" a="1"/>
  <c r="AA1630" i="1"/>
  <c r="AA1630" i="1" a="1"/>
  <c r="Y1630" i="1"/>
  <c r="Y1630" i="1" a="1"/>
  <c r="W1630" i="1"/>
  <c r="W1630" i="1" a="1"/>
  <c r="T1630" i="1"/>
  <c r="T1630" i="1" a="1"/>
  <c r="R1630" i="1"/>
  <c r="R1630" i="1" a="1"/>
  <c r="C1630" i="1"/>
  <c r="AI1629" i="1"/>
  <c r="AI1629" i="1" a="1"/>
  <c r="AA1629" i="1"/>
  <c r="AA1629" i="1" a="1"/>
  <c r="Y1629" i="1"/>
  <c r="Y1629" i="1" a="1"/>
  <c r="W1629" i="1"/>
  <c r="W1629" i="1" a="1"/>
  <c r="T1629" i="1"/>
  <c r="T1629" i="1" a="1"/>
  <c r="R1629" i="1"/>
  <c r="R1629" i="1" a="1"/>
  <c r="C1629" i="1"/>
  <c r="AI1628" i="1"/>
  <c r="AI1628" i="1" a="1"/>
  <c r="AA1628" i="1"/>
  <c r="AA1628" i="1" a="1"/>
  <c r="Y1628" i="1"/>
  <c r="Y1628" i="1" a="1"/>
  <c r="W1628" i="1"/>
  <c r="W1628" i="1" a="1"/>
  <c r="T1628" i="1"/>
  <c r="T1628" i="1" a="1"/>
  <c r="R1628" i="1"/>
  <c r="R1628" i="1" a="1"/>
  <c r="C1628" i="1"/>
  <c r="AI1627" i="1"/>
  <c r="AI1627" i="1" a="1"/>
  <c r="AA1627" i="1"/>
  <c r="AA1627" i="1" a="1"/>
  <c r="Y1627" i="1"/>
  <c r="Y1627" i="1" a="1"/>
  <c r="W1627" i="1"/>
  <c r="W1627" i="1" a="1"/>
  <c r="T1627" i="1"/>
  <c r="T1627" i="1" a="1"/>
  <c r="R1627" i="1"/>
  <c r="R1627" i="1" a="1"/>
  <c r="C1627" i="1"/>
  <c r="AI1626" i="1"/>
  <c r="AI1626" i="1" a="1"/>
  <c r="AA1626" i="1"/>
  <c r="AA1626" i="1" a="1"/>
  <c r="Y1626" i="1"/>
  <c r="Y1626" i="1" a="1"/>
  <c r="W1626" i="1"/>
  <c r="W1626" i="1" a="1"/>
  <c r="T1626" i="1"/>
  <c r="T1626" i="1" a="1"/>
  <c r="R1626" i="1"/>
  <c r="R1626" i="1" a="1"/>
  <c r="C1626" i="1"/>
  <c r="AI1625" i="1"/>
  <c r="AI1625" i="1" a="1"/>
  <c r="AA1625" i="1"/>
  <c r="AA1625" i="1" a="1"/>
  <c r="Y1625" i="1"/>
  <c r="Y1625" i="1" a="1"/>
  <c r="W1625" i="1"/>
  <c r="W1625" i="1" a="1"/>
  <c r="T1625" i="1"/>
  <c r="T1625" i="1" a="1"/>
  <c r="R1625" i="1"/>
  <c r="R1625" i="1" a="1"/>
  <c r="C1625" i="1"/>
  <c r="AI1624" i="1"/>
  <c r="AI1624" i="1" a="1"/>
  <c r="AA1624" i="1"/>
  <c r="AA1624" i="1" a="1"/>
  <c r="Y1624" i="1"/>
  <c r="Y1624" i="1" a="1"/>
  <c r="W1624" i="1"/>
  <c r="W1624" i="1" a="1"/>
  <c r="T1624" i="1"/>
  <c r="T1624" i="1" a="1"/>
  <c r="R1624" i="1"/>
  <c r="R1624" i="1" a="1"/>
  <c r="C1624" i="1"/>
  <c r="AI1623" i="1"/>
  <c r="AI1623" i="1" a="1"/>
  <c r="AA1623" i="1"/>
  <c r="AA1623" i="1" a="1"/>
  <c r="Y1623" i="1"/>
  <c r="Y1623" i="1" a="1"/>
  <c r="W1623" i="1"/>
  <c r="W1623" i="1" a="1"/>
  <c r="T1623" i="1"/>
  <c r="T1623" i="1" a="1"/>
  <c r="R1623" i="1"/>
  <c r="R1623" i="1" a="1"/>
  <c r="C1623" i="1"/>
  <c r="AI1622" i="1"/>
  <c r="AI1622" i="1" a="1"/>
  <c r="AA1622" i="1"/>
  <c r="AA1622" i="1" a="1"/>
  <c r="Y1622" i="1"/>
  <c r="Y1622" i="1" a="1"/>
  <c r="W1622" i="1"/>
  <c r="W1622" i="1" a="1"/>
  <c r="T1622" i="1"/>
  <c r="T1622" i="1" a="1"/>
  <c r="R1622" i="1"/>
  <c r="R1622" i="1" a="1"/>
  <c r="C1622" i="1"/>
  <c r="AI1621" i="1"/>
  <c r="AI1621" i="1" a="1"/>
  <c r="AA1621" i="1"/>
  <c r="AA1621" i="1" a="1"/>
  <c r="Y1621" i="1"/>
  <c r="Y1621" i="1" a="1"/>
  <c r="W1621" i="1"/>
  <c r="W1621" i="1" a="1"/>
  <c r="T1621" i="1"/>
  <c r="T1621" i="1" a="1"/>
  <c r="R1621" i="1"/>
  <c r="R1621" i="1" a="1"/>
  <c r="C1621" i="1"/>
  <c r="AI1620" i="1"/>
  <c r="AI1620" i="1" a="1"/>
  <c r="AA1620" i="1"/>
  <c r="AA1620" i="1" a="1"/>
  <c r="Y1620" i="1"/>
  <c r="Y1620" i="1" a="1"/>
  <c r="W1620" i="1"/>
  <c r="W1620" i="1" a="1"/>
  <c r="T1620" i="1"/>
  <c r="T1620" i="1" a="1"/>
  <c r="R1620" i="1"/>
  <c r="R1620" i="1" a="1"/>
  <c r="C1620" i="1"/>
  <c r="AI1619" i="1"/>
  <c r="AI1619" i="1" a="1"/>
  <c r="AA1619" i="1"/>
  <c r="AA1619" i="1" a="1"/>
  <c r="Y1619" i="1"/>
  <c r="Y1619" i="1" a="1"/>
  <c r="W1619" i="1"/>
  <c r="W1619" i="1" a="1"/>
  <c r="T1619" i="1"/>
  <c r="T1619" i="1" a="1"/>
  <c r="R1619" i="1"/>
  <c r="R1619" i="1" a="1"/>
  <c r="C1619" i="1"/>
  <c r="AI1618" i="1"/>
  <c r="AI1618" i="1" a="1"/>
  <c r="AA1618" i="1"/>
  <c r="AA1618" i="1" a="1"/>
  <c r="Y1618" i="1"/>
  <c r="Y1618" i="1" a="1"/>
  <c r="W1618" i="1"/>
  <c r="W1618" i="1" a="1"/>
  <c r="T1618" i="1"/>
  <c r="T1618" i="1" a="1"/>
  <c r="R1618" i="1"/>
  <c r="R1618" i="1" a="1"/>
  <c r="C1618" i="1"/>
  <c r="AI1617" i="1"/>
  <c r="AI1617" i="1" a="1"/>
  <c r="AA1617" i="1"/>
  <c r="AA1617" i="1" a="1"/>
  <c r="Y1617" i="1"/>
  <c r="Y1617" i="1" a="1"/>
  <c r="W1617" i="1"/>
  <c r="W1617" i="1" a="1"/>
  <c r="T1617" i="1"/>
  <c r="T1617" i="1" a="1"/>
  <c r="R1617" i="1"/>
  <c r="R1617" i="1" a="1"/>
  <c r="C1617" i="1"/>
  <c r="AI1616" i="1"/>
  <c r="AI1616" i="1" a="1"/>
  <c r="AA1616" i="1"/>
  <c r="AA1616" i="1" a="1"/>
  <c r="Y1616" i="1"/>
  <c r="Y1616" i="1" a="1"/>
  <c r="W1616" i="1"/>
  <c r="W1616" i="1" a="1"/>
  <c r="T1616" i="1"/>
  <c r="T1616" i="1" a="1"/>
  <c r="R1616" i="1"/>
  <c r="R1616" i="1" a="1"/>
  <c r="C1616" i="1"/>
  <c r="AI1615" i="1"/>
  <c r="AI1615" i="1" a="1"/>
  <c r="AA1615" i="1"/>
  <c r="AA1615" i="1" a="1"/>
  <c r="Y1615" i="1"/>
  <c r="Y1615" i="1" a="1"/>
  <c r="W1615" i="1"/>
  <c r="W1615" i="1" a="1"/>
  <c r="T1615" i="1"/>
  <c r="T1615" i="1" a="1"/>
  <c r="R1615" i="1"/>
  <c r="R1615" i="1" a="1"/>
  <c r="C1615" i="1"/>
  <c r="AI1614" i="1"/>
  <c r="AI1614" i="1" a="1"/>
  <c r="AA1614" i="1"/>
  <c r="AA1614" i="1" a="1"/>
  <c r="Y1614" i="1"/>
  <c r="Y1614" i="1" a="1"/>
  <c r="W1614" i="1"/>
  <c r="W1614" i="1" a="1"/>
  <c r="T1614" i="1"/>
  <c r="T1614" i="1" a="1"/>
  <c r="R1614" i="1"/>
  <c r="R1614" i="1" a="1"/>
  <c r="C1614" i="1"/>
  <c r="AI1613" i="1"/>
  <c r="AI1613" i="1" a="1"/>
  <c r="AA1613" i="1"/>
  <c r="AA1613" i="1" a="1"/>
  <c r="Y1613" i="1"/>
  <c r="Y1613" i="1" a="1"/>
  <c r="W1613" i="1"/>
  <c r="W1613" i="1" a="1"/>
  <c r="T1613" i="1"/>
  <c r="T1613" i="1" a="1"/>
  <c r="R1613" i="1"/>
  <c r="R1613" i="1" a="1"/>
  <c r="C1613" i="1"/>
  <c r="AI1612" i="1"/>
  <c r="AI1612" i="1" a="1"/>
  <c r="AA1612" i="1"/>
  <c r="AA1612" i="1" a="1"/>
  <c r="Y1612" i="1"/>
  <c r="Y1612" i="1" a="1"/>
  <c r="W1612" i="1"/>
  <c r="W1612" i="1" a="1"/>
  <c r="T1612" i="1"/>
  <c r="T1612" i="1" a="1"/>
  <c r="R1612" i="1"/>
  <c r="R1612" i="1" a="1"/>
  <c r="C1612" i="1"/>
  <c r="AI1611" i="1"/>
  <c r="AI1611" i="1" a="1"/>
  <c r="AA1611" i="1"/>
  <c r="AA1611" i="1" a="1"/>
  <c r="Y1611" i="1"/>
  <c r="Y1611" i="1" a="1"/>
  <c r="W1611" i="1"/>
  <c r="W1611" i="1" a="1"/>
  <c r="T1611" i="1"/>
  <c r="T1611" i="1" a="1"/>
  <c r="R1611" i="1"/>
  <c r="R1611" i="1" a="1"/>
  <c r="C1611" i="1"/>
  <c r="AI1610" i="1"/>
  <c r="AI1610" i="1" a="1"/>
  <c r="AA1610" i="1"/>
  <c r="AA1610" i="1" a="1"/>
  <c r="Y1610" i="1"/>
  <c r="Y1610" i="1" a="1"/>
  <c r="W1610" i="1"/>
  <c r="W1610" i="1" a="1"/>
  <c r="T1610" i="1"/>
  <c r="T1610" i="1" a="1"/>
  <c r="R1610" i="1"/>
  <c r="R1610" i="1" a="1"/>
  <c r="C1610" i="1"/>
  <c r="AI1609" i="1"/>
  <c r="AI1609" i="1" a="1"/>
  <c r="AA1609" i="1"/>
  <c r="AA1609" i="1" a="1"/>
  <c r="Y1609" i="1"/>
  <c r="Y1609" i="1" a="1"/>
  <c r="W1609" i="1"/>
  <c r="W1609" i="1" a="1"/>
  <c r="T1609" i="1"/>
  <c r="T1609" i="1" a="1"/>
  <c r="R1609" i="1"/>
  <c r="R1609" i="1" a="1"/>
  <c r="C1609" i="1"/>
  <c r="AI1608" i="1"/>
  <c r="AI1608" i="1" a="1"/>
  <c r="AA1608" i="1"/>
  <c r="AA1608" i="1" a="1"/>
  <c r="Y1608" i="1"/>
  <c r="Y1608" i="1" a="1"/>
  <c r="W1608" i="1"/>
  <c r="W1608" i="1" a="1"/>
  <c r="T1608" i="1"/>
  <c r="T1608" i="1" a="1"/>
  <c r="R1608" i="1"/>
  <c r="R1608" i="1" a="1"/>
  <c r="C1608" i="1"/>
  <c r="AI1607" i="1"/>
  <c r="AI1607" i="1" a="1"/>
  <c r="AA1607" i="1"/>
  <c r="AA1607" i="1" a="1"/>
  <c r="Y1607" i="1"/>
  <c r="Y1607" i="1" a="1"/>
  <c r="W1607" i="1"/>
  <c r="W1607" i="1" a="1"/>
  <c r="T1607" i="1"/>
  <c r="T1607" i="1" a="1"/>
  <c r="R1607" i="1"/>
  <c r="R1607" i="1" a="1"/>
  <c r="C1607" i="1"/>
  <c r="AI1606" i="1"/>
  <c r="AI1606" i="1" a="1"/>
  <c r="AA1606" i="1"/>
  <c r="AA1606" i="1" a="1"/>
  <c r="Y1606" i="1"/>
  <c r="Y1606" i="1" a="1"/>
  <c r="W1606" i="1"/>
  <c r="W1606" i="1" a="1"/>
  <c r="T1606" i="1"/>
  <c r="T1606" i="1" a="1"/>
  <c r="R1606" i="1"/>
  <c r="R1606" i="1" a="1"/>
  <c r="C1606" i="1"/>
  <c r="AI1605" i="1"/>
  <c r="AI1605" i="1" a="1"/>
  <c r="AA1605" i="1"/>
  <c r="AA1605" i="1" a="1"/>
  <c r="Y1605" i="1"/>
  <c r="Y1605" i="1" a="1"/>
  <c r="W1605" i="1"/>
  <c r="W1605" i="1" a="1"/>
  <c r="T1605" i="1"/>
  <c r="T1605" i="1" a="1"/>
  <c r="R1605" i="1"/>
  <c r="R1605" i="1" a="1"/>
  <c r="C1605" i="1"/>
  <c r="AI1604" i="1"/>
  <c r="AI1604" i="1" a="1"/>
  <c r="AA1604" i="1"/>
  <c r="AA1604" i="1" a="1"/>
  <c r="Y1604" i="1"/>
  <c r="Y1604" i="1" a="1"/>
  <c r="W1604" i="1"/>
  <c r="W1604" i="1" a="1"/>
  <c r="T1604" i="1"/>
  <c r="T1604" i="1" a="1"/>
  <c r="R1604" i="1"/>
  <c r="R1604" i="1" a="1"/>
  <c r="C1604" i="1"/>
  <c r="AI1603" i="1"/>
  <c r="AI1603" i="1" a="1"/>
  <c r="AA1603" i="1"/>
  <c r="AA1603" i="1" a="1"/>
  <c r="Y1603" i="1"/>
  <c r="Y1603" i="1" a="1"/>
  <c r="W1603" i="1"/>
  <c r="W1603" i="1" a="1"/>
  <c r="T1603" i="1"/>
  <c r="T1603" i="1" a="1"/>
  <c r="R1603" i="1"/>
  <c r="R1603" i="1" a="1"/>
  <c r="C1603" i="1"/>
  <c r="AI1602" i="1"/>
  <c r="AI1602" i="1" a="1"/>
  <c r="AA1602" i="1"/>
  <c r="AA1602" i="1" a="1"/>
  <c r="Y1602" i="1"/>
  <c r="Y1602" i="1" a="1"/>
  <c r="W1602" i="1"/>
  <c r="W1602" i="1" a="1"/>
  <c r="T1602" i="1"/>
  <c r="T1602" i="1" a="1"/>
  <c r="R1602" i="1"/>
  <c r="R1602" i="1" a="1"/>
  <c r="C1602" i="1"/>
  <c r="AI1601" i="1"/>
  <c r="AI1601" i="1" a="1"/>
  <c r="AA1601" i="1"/>
  <c r="AA1601" i="1" a="1"/>
  <c r="Y1601" i="1"/>
  <c r="Y1601" i="1" a="1"/>
  <c r="W1601" i="1"/>
  <c r="W1601" i="1" a="1"/>
  <c r="T1601" i="1"/>
  <c r="T1601" i="1" a="1"/>
  <c r="R1601" i="1"/>
  <c r="R1601" i="1" a="1"/>
  <c r="C1601" i="1"/>
  <c r="AI1600" i="1"/>
  <c r="AI1600" i="1" a="1"/>
  <c r="AA1600" i="1"/>
  <c r="AA1600" i="1" a="1"/>
  <c r="Y1600" i="1"/>
  <c r="Y1600" i="1" a="1"/>
  <c r="W1600" i="1"/>
  <c r="W1600" i="1" a="1"/>
  <c r="T1600" i="1"/>
  <c r="T1600" i="1" a="1"/>
  <c r="R1600" i="1"/>
  <c r="R1600" i="1" a="1"/>
  <c r="C1600" i="1"/>
  <c r="AI1599" i="1"/>
  <c r="AI1599" i="1" a="1"/>
  <c r="AA1599" i="1"/>
  <c r="AA1599" i="1" a="1"/>
  <c r="Y1599" i="1"/>
  <c r="Y1599" i="1" a="1"/>
  <c r="W1599" i="1"/>
  <c r="W1599" i="1" a="1"/>
  <c r="T1599" i="1"/>
  <c r="T1599" i="1" a="1"/>
  <c r="R1599" i="1"/>
  <c r="R1599" i="1" a="1"/>
  <c r="C1599" i="1"/>
  <c r="AI1598" i="1"/>
  <c r="AI1598" i="1" a="1"/>
  <c r="AA1598" i="1"/>
  <c r="AA1598" i="1" a="1"/>
  <c r="Y1598" i="1"/>
  <c r="Y1598" i="1" a="1"/>
  <c r="W1598" i="1"/>
  <c r="W1598" i="1" a="1"/>
  <c r="T1598" i="1"/>
  <c r="T1598" i="1" a="1"/>
  <c r="R1598" i="1"/>
  <c r="R1598" i="1" a="1"/>
  <c r="C1598" i="1"/>
  <c r="AI1597" i="1"/>
  <c r="AI1597" i="1" a="1"/>
  <c r="AA1597" i="1"/>
  <c r="AA1597" i="1" a="1"/>
  <c r="Y1597" i="1"/>
  <c r="Y1597" i="1" a="1"/>
  <c r="W1597" i="1"/>
  <c r="W1597" i="1" a="1"/>
  <c r="T1597" i="1"/>
  <c r="T1597" i="1" a="1"/>
  <c r="R1597" i="1"/>
  <c r="R1597" i="1" a="1"/>
  <c r="C1597" i="1"/>
  <c r="AI1596" i="1"/>
  <c r="AI1596" i="1" a="1"/>
  <c r="AA1596" i="1"/>
  <c r="AA1596" i="1" a="1"/>
  <c r="Y1596" i="1"/>
  <c r="Y1596" i="1" a="1"/>
  <c r="W1596" i="1"/>
  <c r="W1596" i="1" a="1"/>
  <c r="T1596" i="1"/>
  <c r="T1596" i="1" a="1"/>
  <c r="R1596" i="1"/>
  <c r="R1596" i="1" a="1"/>
  <c r="C1596" i="1"/>
  <c r="AI1595" i="1"/>
  <c r="AI1595" i="1" a="1"/>
  <c r="AA1595" i="1"/>
  <c r="AA1595" i="1" a="1"/>
  <c r="Y1595" i="1"/>
  <c r="Y1595" i="1" a="1"/>
  <c r="W1595" i="1"/>
  <c r="W1595" i="1" a="1"/>
  <c r="T1595" i="1"/>
  <c r="T1595" i="1" a="1"/>
  <c r="R1595" i="1"/>
  <c r="R1595" i="1" a="1"/>
  <c r="C1595" i="1"/>
  <c r="AI1594" i="1"/>
  <c r="AI1594" i="1" a="1"/>
  <c r="AA1594" i="1"/>
  <c r="AA1594" i="1" a="1"/>
  <c r="Y1594" i="1"/>
  <c r="Y1594" i="1" a="1"/>
  <c r="W1594" i="1"/>
  <c r="W1594" i="1" a="1"/>
  <c r="T1594" i="1"/>
  <c r="T1594" i="1" a="1"/>
  <c r="R1594" i="1"/>
  <c r="R1594" i="1" a="1"/>
  <c r="C1594" i="1"/>
  <c r="AI1593" i="1"/>
  <c r="AI1593" i="1" a="1"/>
  <c r="AA1593" i="1"/>
  <c r="AA1593" i="1" a="1"/>
  <c r="Y1593" i="1"/>
  <c r="Y1593" i="1" a="1"/>
  <c r="W1593" i="1"/>
  <c r="W1593" i="1" a="1"/>
  <c r="T1593" i="1"/>
  <c r="T1593" i="1" a="1"/>
  <c r="R1593" i="1"/>
  <c r="R1593" i="1" a="1"/>
  <c r="C1593" i="1"/>
  <c r="AI1592" i="1"/>
  <c r="AI1592" i="1" a="1"/>
  <c r="AA1592" i="1"/>
  <c r="AA1592" i="1" a="1"/>
  <c r="Y1592" i="1"/>
  <c r="Y1592" i="1" a="1"/>
  <c r="W1592" i="1"/>
  <c r="W1592" i="1" a="1"/>
  <c r="T1592" i="1"/>
  <c r="T1592" i="1" a="1"/>
  <c r="R1592" i="1"/>
  <c r="R1592" i="1" a="1"/>
  <c r="C1592" i="1"/>
  <c r="AI1591" i="1"/>
  <c r="AI1591" i="1" a="1"/>
  <c r="AA1591" i="1"/>
  <c r="AA1591" i="1" a="1"/>
  <c r="Y1591" i="1"/>
  <c r="Y1591" i="1" a="1"/>
  <c r="W1591" i="1"/>
  <c r="W1591" i="1" a="1"/>
  <c r="T1591" i="1"/>
  <c r="T1591" i="1" a="1"/>
  <c r="R1591" i="1"/>
  <c r="R1591" i="1" a="1"/>
  <c r="C1591" i="1"/>
  <c r="AI1590" i="1"/>
  <c r="AI1590" i="1" a="1"/>
  <c r="AA1590" i="1"/>
  <c r="AA1590" i="1" a="1"/>
  <c r="Y1590" i="1"/>
  <c r="Y1590" i="1" a="1"/>
  <c r="W1590" i="1"/>
  <c r="W1590" i="1" a="1"/>
  <c r="T1590" i="1"/>
  <c r="T1590" i="1" a="1"/>
  <c r="R1590" i="1"/>
  <c r="R1590" i="1" a="1"/>
  <c r="C1590" i="1"/>
  <c r="AI1589" i="1"/>
  <c r="AI1589" i="1" a="1"/>
  <c r="AA1589" i="1"/>
  <c r="AA1589" i="1" a="1"/>
  <c r="Y1589" i="1"/>
  <c r="Y1589" i="1" a="1"/>
  <c r="W1589" i="1"/>
  <c r="W1589" i="1" a="1"/>
  <c r="T1589" i="1"/>
  <c r="T1589" i="1" a="1"/>
  <c r="R1589" i="1"/>
  <c r="R1589" i="1" a="1"/>
  <c r="C1589" i="1"/>
  <c r="AI1588" i="1"/>
  <c r="AI1588" i="1" a="1"/>
  <c r="AA1588" i="1"/>
  <c r="AA1588" i="1" a="1"/>
  <c r="Y1588" i="1"/>
  <c r="Y1588" i="1" a="1"/>
  <c r="W1588" i="1"/>
  <c r="W1588" i="1" a="1"/>
  <c r="T1588" i="1"/>
  <c r="T1588" i="1" a="1"/>
  <c r="R1588" i="1"/>
  <c r="R1588" i="1" a="1"/>
  <c r="C1588" i="1"/>
  <c r="AI1587" i="1"/>
  <c r="AI1587" i="1" a="1"/>
  <c r="AA1587" i="1"/>
  <c r="AA1587" i="1" a="1"/>
  <c r="Y1587" i="1"/>
  <c r="Y1587" i="1" a="1"/>
  <c r="W1587" i="1"/>
  <c r="W1587" i="1" a="1"/>
  <c r="T1587" i="1"/>
  <c r="T1587" i="1" a="1"/>
  <c r="R1587" i="1"/>
  <c r="R1587" i="1" a="1"/>
  <c r="C1587" i="1"/>
  <c r="AI1586" i="1"/>
  <c r="AI1586" i="1" a="1"/>
  <c r="AA1586" i="1"/>
  <c r="AA1586" i="1" a="1"/>
  <c r="Y1586" i="1"/>
  <c r="Y1586" i="1" a="1"/>
  <c r="W1586" i="1"/>
  <c r="W1586" i="1" a="1"/>
  <c r="T1586" i="1"/>
  <c r="T1586" i="1" a="1"/>
  <c r="R1586" i="1"/>
  <c r="R1586" i="1" a="1"/>
  <c r="C1586" i="1"/>
  <c r="AI1585" i="1"/>
  <c r="AI1585" i="1" a="1"/>
  <c r="AA1585" i="1"/>
  <c r="AA1585" i="1" a="1"/>
  <c r="Y1585" i="1"/>
  <c r="Y1585" i="1" a="1"/>
  <c r="W1585" i="1"/>
  <c r="W1585" i="1" a="1"/>
  <c r="T1585" i="1"/>
  <c r="T1585" i="1" a="1"/>
  <c r="R1585" i="1"/>
  <c r="R1585" i="1" a="1"/>
  <c r="C1585" i="1"/>
  <c r="AI1584" i="1"/>
  <c r="AI1584" i="1" a="1"/>
  <c r="AA1584" i="1"/>
  <c r="AA1584" i="1" a="1"/>
  <c r="Y1584" i="1"/>
  <c r="Y1584" i="1" a="1"/>
  <c r="W1584" i="1"/>
  <c r="W1584" i="1" a="1"/>
  <c r="T1584" i="1"/>
  <c r="T1584" i="1" a="1"/>
  <c r="R1584" i="1"/>
  <c r="R1584" i="1" a="1"/>
  <c r="C1584" i="1"/>
  <c r="AI1583" i="1"/>
  <c r="AI1583" i="1" a="1"/>
  <c r="AA1583" i="1"/>
  <c r="AA1583" i="1" a="1"/>
  <c r="Y1583" i="1"/>
  <c r="Y1583" i="1" a="1"/>
  <c r="W1583" i="1"/>
  <c r="W1583" i="1" a="1"/>
  <c r="T1583" i="1"/>
  <c r="T1583" i="1" a="1"/>
  <c r="R1583" i="1"/>
  <c r="R1583" i="1" a="1"/>
  <c r="C1583" i="1"/>
  <c r="AI1582" i="1"/>
  <c r="AI1582" i="1" a="1"/>
  <c r="AA1582" i="1"/>
  <c r="AA1582" i="1" a="1"/>
  <c r="Y1582" i="1"/>
  <c r="Y1582" i="1" a="1"/>
  <c r="W1582" i="1"/>
  <c r="W1582" i="1" a="1"/>
  <c r="T1582" i="1"/>
  <c r="T1582" i="1" a="1"/>
  <c r="R1582" i="1"/>
  <c r="R1582" i="1" a="1"/>
  <c r="C1582" i="1"/>
  <c r="AI1581" i="1"/>
  <c r="AI1581" i="1" a="1"/>
  <c r="AA1581" i="1"/>
  <c r="AA1581" i="1" a="1"/>
  <c r="Y1581" i="1"/>
  <c r="Y1581" i="1" a="1"/>
  <c r="W1581" i="1"/>
  <c r="W1581" i="1" a="1"/>
  <c r="T1581" i="1"/>
  <c r="T1581" i="1" a="1"/>
  <c r="R1581" i="1"/>
  <c r="R1581" i="1" a="1"/>
  <c r="C1581" i="1"/>
  <c r="AI1580" i="1"/>
  <c r="AI1580" i="1" a="1"/>
  <c r="AA1580" i="1"/>
  <c r="AA1580" i="1" a="1"/>
  <c r="Y1580" i="1"/>
  <c r="Y1580" i="1" a="1"/>
  <c r="W1580" i="1"/>
  <c r="W1580" i="1" a="1"/>
  <c r="T1580" i="1"/>
  <c r="T1580" i="1" a="1"/>
  <c r="R1580" i="1"/>
  <c r="R1580" i="1" a="1"/>
  <c r="C1580" i="1"/>
  <c r="AI1579" i="1"/>
  <c r="AI1579" i="1" a="1"/>
  <c r="AA1579" i="1"/>
  <c r="AA1579" i="1" a="1"/>
  <c r="Y1579" i="1"/>
  <c r="Y1579" i="1" a="1"/>
  <c r="W1579" i="1"/>
  <c r="W1579" i="1" a="1"/>
  <c r="T1579" i="1"/>
  <c r="T1579" i="1" a="1"/>
  <c r="R1579" i="1"/>
  <c r="R1579" i="1" a="1"/>
  <c r="C1579" i="1"/>
  <c r="AI1578" i="1"/>
  <c r="AI1578" i="1" a="1"/>
  <c r="AA1578" i="1"/>
  <c r="AA1578" i="1" a="1"/>
  <c r="Y1578" i="1"/>
  <c r="Y1578" i="1" a="1"/>
  <c r="W1578" i="1"/>
  <c r="W1578" i="1" a="1"/>
  <c r="T1578" i="1"/>
  <c r="T1578" i="1" a="1"/>
  <c r="R1578" i="1"/>
  <c r="R1578" i="1" a="1"/>
  <c r="C1578" i="1"/>
  <c r="AI1577" i="1"/>
  <c r="AI1577" i="1" a="1"/>
  <c r="AA1577" i="1"/>
  <c r="AA1577" i="1" a="1"/>
  <c r="Y1577" i="1"/>
  <c r="Y1577" i="1" a="1"/>
  <c r="W1577" i="1"/>
  <c r="W1577" i="1" a="1"/>
  <c r="T1577" i="1"/>
  <c r="T1577" i="1" a="1"/>
  <c r="R1577" i="1"/>
  <c r="R1577" i="1" a="1"/>
  <c r="C1577" i="1"/>
  <c r="AI1576" i="1"/>
  <c r="AI1576" i="1" a="1"/>
  <c r="AA1576" i="1"/>
  <c r="AA1576" i="1" a="1"/>
  <c r="Y1576" i="1"/>
  <c r="Y1576" i="1" a="1"/>
  <c r="W1576" i="1"/>
  <c r="W1576" i="1" a="1"/>
  <c r="T1576" i="1"/>
  <c r="T1576" i="1" a="1"/>
  <c r="R1576" i="1"/>
  <c r="R1576" i="1" a="1"/>
  <c r="C1576" i="1"/>
  <c r="AI1575" i="1"/>
  <c r="AI1575" i="1" a="1"/>
  <c r="AA1575" i="1"/>
  <c r="AA1575" i="1" a="1"/>
  <c r="Y1575" i="1"/>
  <c r="Y1575" i="1" a="1"/>
  <c r="W1575" i="1"/>
  <c r="W1575" i="1" a="1"/>
  <c r="T1575" i="1"/>
  <c r="T1575" i="1" a="1"/>
  <c r="R1575" i="1"/>
  <c r="R1575" i="1" a="1"/>
  <c r="C1575" i="1"/>
  <c r="AI1574" i="1"/>
  <c r="AI1574" i="1" a="1"/>
  <c r="AA1574" i="1"/>
  <c r="AA1574" i="1" a="1"/>
  <c r="Y1574" i="1"/>
  <c r="Y1574" i="1" a="1"/>
  <c r="W1574" i="1"/>
  <c r="W1574" i="1" a="1"/>
  <c r="T1574" i="1"/>
  <c r="T1574" i="1" a="1"/>
  <c r="R1574" i="1"/>
  <c r="R1574" i="1" a="1"/>
  <c r="C1574" i="1"/>
  <c r="AI1573" i="1"/>
  <c r="AI1573" i="1" a="1"/>
  <c r="AA1573" i="1"/>
  <c r="AA1573" i="1" a="1"/>
  <c r="Y1573" i="1"/>
  <c r="Y1573" i="1" a="1"/>
  <c r="W1573" i="1"/>
  <c r="W1573" i="1" a="1"/>
  <c r="T1573" i="1"/>
  <c r="T1573" i="1" a="1"/>
  <c r="R1573" i="1"/>
  <c r="R1573" i="1" a="1"/>
  <c r="C1573" i="1"/>
  <c r="AI1572" i="1"/>
  <c r="AI1572" i="1" a="1"/>
  <c r="AA1572" i="1"/>
  <c r="AA1572" i="1" a="1"/>
  <c r="Y1572" i="1"/>
  <c r="Y1572" i="1" a="1"/>
  <c r="W1572" i="1"/>
  <c r="W1572" i="1" a="1"/>
  <c r="T1572" i="1"/>
  <c r="T1572" i="1" a="1"/>
  <c r="R1572" i="1"/>
  <c r="R1572" i="1" a="1"/>
  <c r="C1572" i="1"/>
  <c r="AI1571" i="1"/>
  <c r="AI1571" i="1" a="1"/>
  <c r="AA1571" i="1"/>
  <c r="AA1571" i="1" a="1"/>
  <c r="Y1571" i="1"/>
  <c r="Y1571" i="1" a="1"/>
  <c r="W1571" i="1"/>
  <c r="W1571" i="1" a="1"/>
  <c r="T1571" i="1"/>
  <c r="T1571" i="1" a="1"/>
  <c r="R1571" i="1"/>
  <c r="R1571" i="1" a="1"/>
  <c r="C1571" i="1"/>
  <c r="AI1570" i="1"/>
  <c r="AI1570" i="1" a="1"/>
  <c r="AA1570" i="1"/>
  <c r="AA1570" i="1" a="1"/>
  <c r="Y1570" i="1"/>
  <c r="Y1570" i="1" a="1"/>
  <c r="W1570" i="1"/>
  <c r="W1570" i="1" a="1"/>
  <c r="T1570" i="1"/>
  <c r="T1570" i="1" a="1"/>
  <c r="R1570" i="1"/>
  <c r="R1570" i="1" a="1"/>
  <c r="C1570" i="1"/>
  <c r="AI1569" i="1"/>
  <c r="AI1569" i="1" a="1"/>
  <c r="AA1569" i="1"/>
  <c r="AA1569" i="1" a="1"/>
  <c r="Y1569" i="1"/>
  <c r="Y1569" i="1" a="1"/>
  <c r="W1569" i="1"/>
  <c r="W1569" i="1" a="1"/>
  <c r="T1569" i="1"/>
  <c r="T1569" i="1" a="1"/>
  <c r="R1569" i="1"/>
  <c r="R1569" i="1" a="1"/>
  <c r="C1569" i="1"/>
  <c r="AI1568" i="1"/>
  <c r="AI1568" i="1" a="1"/>
  <c r="AA1568" i="1"/>
  <c r="AA1568" i="1" a="1"/>
  <c r="Y1568" i="1"/>
  <c r="Y1568" i="1" a="1"/>
  <c r="W1568" i="1"/>
  <c r="W1568" i="1" a="1"/>
  <c r="T1568" i="1"/>
  <c r="T1568" i="1" a="1"/>
  <c r="R1568" i="1"/>
  <c r="R1568" i="1" a="1"/>
  <c r="C1568" i="1"/>
  <c r="AI1567" i="1"/>
  <c r="AI1567" i="1" a="1"/>
  <c r="AA1567" i="1"/>
  <c r="AA1567" i="1" a="1"/>
  <c r="Y1567" i="1"/>
  <c r="Y1567" i="1" a="1"/>
  <c r="W1567" i="1"/>
  <c r="W1567" i="1" a="1"/>
  <c r="T1567" i="1"/>
  <c r="T1567" i="1" a="1"/>
  <c r="R1567" i="1"/>
  <c r="R1567" i="1" a="1"/>
  <c r="C1567" i="1"/>
  <c r="AI1566" i="1"/>
  <c r="AI1566" i="1" a="1"/>
  <c r="AA1566" i="1"/>
  <c r="AA1566" i="1" a="1"/>
  <c r="Y1566" i="1"/>
  <c r="Y1566" i="1" a="1"/>
  <c r="W1566" i="1"/>
  <c r="W1566" i="1" a="1"/>
  <c r="T1566" i="1"/>
  <c r="T1566" i="1" a="1"/>
  <c r="R1566" i="1"/>
  <c r="R1566" i="1" a="1"/>
  <c r="C1566" i="1"/>
  <c r="AI1565" i="1"/>
  <c r="AI1565" i="1" a="1"/>
  <c r="AA1565" i="1"/>
  <c r="AA1565" i="1" a="1"/>
  <c r="Y1565" i="1"/>
  <c r="Y1565" i="1" a="1"/>
  <c r="W1565" i="1"/>
  <c r="W1565" i="1" a="1"/>
  <c r="T1565" i="1"/>
  <c r="T1565" i="1" a="1"/>
  <c r="R1565" i="1"/>
  <c r="R1565" i="1" a="1"/>
  <c r="C1565" i="1"/>
  <c r="AI1564" i="1"/>
  <c r="AI1564" i="1" a="1"/>
  <c r="AA1564" i="1"/>
  <c r="AA1564" i="1" a="1"/>
  <c r="Y1564" i="1"/>
  <c r="Y1564" i="1" a="1"/>
  <c r="W1564" i="1"/>
  <c r="W1564" i="1" a="1"/>
  <c r="T1564" i="1"/>
  <c r="T1564" i="1" a="1"/>
  <c r="R1564" i="1"/>
  <c r="R1564" i="1" a="1"/>
  <c r="C1564" i="1"/>
  <c r="AI1563" i="1"/>
  <c r="AI1563" i="1" a="1"/>
  <c r="AA1563" i="1"/>
  <c r="AA1563" i="1" a="1"/>
  <c r="Y1563" i="1"/>
  <c r="Y1563" i="1" a="1"/>
  <c r="W1563" i="1"/>
  <c r="W1563" i="1" a="1"/>
  <c r="T1563" i="1"/>
  <c r="T1563" i="1" a="1"/>
  <c r="R1563" i="1"/>
  <c r="R1563" i="1" a="1"/>
  <c r="C1563" i="1"/>
  <c r="AI1562" i="1"/>
  <c r="AI1562" i="1" a="1"/>
  <c r="AA1562" i="1"/>
  <c r="AA1562" i="1" a="1"/>
  <c r="Y1562" i="1"/>
  <c r="Y1562" i="1" a="1"/>
  <c r="W1562" i="1"/>
  <c r="W1562" i="1" a="1"/>
  <c r="T1562" i="1"/>
  <c r="T1562" i="1" a="1"/>
  <c r="R1562" i="1"/>
  <c r="R1562" i="1" a="1"/>
  <c r="C1562" i="1"/>
  <c r="AI1561" i="1"/>
  <c r="AI1561" i="1" a="1"/>
  <c r="AA1561" i="1"/>
  <c r="AA1561" i="1" a="1"/>
  <c r="Y1561" i="1"/>
  <c r="Y1561" i="1" a="1"/>
  <c r="W1561" i="1"/>
  <c r="W1561" i="1" a="1"/>
  <c r="T1561" i="1"/>
  <c r="T1561" i="1" a="1"/>
  <c r="R1561" i="1"/>
  <c r="R1561" i="1" a="1"/>
  <c r="C1561" i="1"/>
  <c r="AI1560" i="1"/>
  <c r="AI1560" i="1" a="1"/>
  <c r="AA1560" i="1"/>
  <c r="AA1560" i="1" a="1"/>
  <c r="Y1560" i="1"/>
  <c r="Y1560" i="1" a="1"/>
  <c r="W1560" i="1"/>
  <c r="W1560" i="1" a="1"/>
  <c r="T1560" i="1"/>
  <c r="T1560" i="1" a="1"/>
  <c r="R1560" i="1"/>
  <c r="R1560" i="1" a="1"/>
  <c r="C1560" i="1"/>
  <c r="AI1559" i="1"/>
  <c r="AI1559" i="1" a="1"/>
  <c r="AA1559" i="1"/>
  <c r="AA1559" i="1" a="1"/>
  <c r="Y1559" i="1"/>
  <c r="Y1559" i="1" a="1"/>
  <c r="W1559" i="1"/>
  <c r="W1559" i="1" a="1"/>
  <c r="T1559" i="1"/>
  <c r="T1559" i="1" a="1"/>
  <c r="R1559" i="1"/>
  <c r="R1559" i="1" a="1"/>
  <c r="C1559" i="1"/>
  <c r="AI1558" i="1"/>
  <c r="AI1558" i="1" a="1"/>
  <c r="AA1558" i="1"/>
  <c r="AA1558" i="1" a="1"/>
  <c r="Y1558" i="1"/>
  <c r="Y1558" i="1" a="1"/>
  <c r="W1558" i="1"/>
  <c r="W1558" i="1" a="1"/>
  <c r="T1558" i="1"/>
  <c r="T1558" i="1" a="1"/>
  <c r="R1558" i="1"/>
  <c r="R1558" i="1" a="1"/>
  <c r="C1558" i="1"/>
  <c r="AI1557" i="1"/>
  <c r="AI1557" i="1" a="1"/>
  <c r="AA1557" i="1"/>
  <c r="AA1557" i="1" a="1"/>
  <c r="Y1557" i="1"/>
  <c r="Y1557" i="1" a="1"/>
  <c r="W1557" i="1"/>
  <c r="W1557" i="1" a="1"/>
  <c r="T1557" i="1"/>
  <c r="T1557" i="1" a="1"/>
  <c r="R1557" i="1"/>
  <c r="R1557" i="1" a="1"/>
  <c r="C1557" i="1"/>
  <c r="AI1556" i="1"/>
  <c r="AI1556" i="1" a="1"/>
  <c r="AA1556" i="1"/>
  <c r="AA1556" i="1" a="1"/>
  <c r="Y1556" i="1"/>
  <c r="Y1556" i="1" a="1"/>
  <c r="W1556" i="1"/>
  <c r="W1556" i="1" a="1"/>
  <c r="T1556" i="1"/>
  <c r="T1556" i="1" a="1"/>
  <c r="R1556" i="1"/>
  <c r="R1556" i="1" a="1"/>
  <c r="C1556" i="1"/>
  <c r="AI1555" i="1"/>
  <c r="AI1555" i="1" a="1"/>
  <c r="AA1555" i="1"/>
  <c r="AA1555" i="1" a="1"/>
  <c r="Y1555" i="1"/>
  <c r="Y1555" i="1" a="1"/>
  <c r="W1555" i="1"/>
  <c r="W1555" i="1" a="1"/>
  <c r="T1555" i="1"/>
  <c r="T1555" i="1" a="1"/>
  <c r="R1555" i="1"/>
  <c r="R1555" i="1" a="1"/>
  <c r="C1555" i="1"/>
  <c r="AI1554" i="1"/>
  <c r="AI1554" i="1" a="1"/>
  <c r="AA1554" i="1"/>
  <c r="AA1554" i="1" a="1"/>
  <c r="Y1554" i="1"/>
  <c r="Y1554" i="1" a="1"/>
  <c r="W1554" i="1"/>
  <c r="W1554" i="1" a="1"/>
  <c r="T1554" i="1"/>
  <c r="T1554" i="1" a="1"/>
  <c r="R1554" i="1"/>
  <c r="R1554" i="1" a="1"/>
  <c r="C1554" i="1"/>
  <c r="AI1553" i="1"/>
  <c r="AI1553" i="1" a="1"/>
  <c r="AA1553" i="1"/>
  <c r="AA1553" i="1" a="1"/>
  <c r="Y1553" i="1"/>
  <c r="Y1553" i="1" a="1"/>
  <c r="W1553" i="1"/>
  <c r="W1553" i="1" a="1"/>
  <c r="T1553" i="1"/>
  <c r="T1553" i="1" a="1"/>
  <c r="R1553" i="1"/>
  <c r="R1553" i="1" a="1"/>
  <c r="C1553" i="1"/>
  <c r="AI1552" i="1"/>
  <c r="AI1552" i="1" a="1"/>
  <c r="AA1552" i="1"/>
  <c r="AA1552" i="1" a="1"/>
  <c r="Y1552" i="1"/>
  <c r="Y1552" i="1" a="1"/>
  <c r="W1552" i="1"/>
  <c r="W1552" i="1" a="1"/>
  <c r="T1552" i="1"/>
  <c r="T1552" i="1" a="1"/>
  <c r="R1552" i="1"/>
  <c r="R1552" i="1" a="1"/>
  <c r="C1552" i="1"/>
  <c r="AI1551" i="1"/>
  <c r="AI1551" i="1" a="1"/>
  <c r="AA1551" i="1"/>
  <c r="AA1551" i="1" a="1"/>
  <c r="Y1551" i="1"/>
  <c r="Y1551" i="1" a="1"/>
  <c r="W1551" i="1"/>
  <c r="W1551" i="1" a="1"/>
  <c r="T1551" i="1"/>
  <c r="T1551" i="1" a="1"/>
  <c r="R1551" i="1"/>
  <c r="R1551" i="1" a="1"/>
  <c r="C1551" i="1"/>
  <c r="AI1550" i="1"/>
  <c r="AI1550" i="1" a="1"/>
  <c r="AA1550" i="1"/>
  <c r="AA1550" i="1" a="1"/>
  <c r="Y1550" i="1"/>
  <c r="Y1550" i="1" a="1"/>
  <c r="W1550" i="1"/>
  <c r="W1550" i="1" a="1"/>
  <c r="T1550" i="1"/>
  <c r="T1550" i="1" a="1"/>
  <c r="R1550" i="1"/>
  <c r="R1550" i="1" a="1"/>
  <c r="C1550" i="1"/>
  <c r="AI1549" i="1"/>
  <c r="AI1549" i="1" a="1"/>
  <c r="AA1549" i="1"/>
  <c r="AA1549" i="1" a="1"/>
  <c r="Y1549" i="1"/>
  <c r="Y1549" i="1" a="1"/>
  <c r="W1549" i="1"/>
  <c r="W1549" i="1" a="1"/>
  <c r="T1549" i="1"/>
  <c r="T1549" i="1" a="1"/>
  <c r="R1549" i="1"/>
  <c r="R1549" i="1" a="1"/>
  <c r="C1549" i="1"/>
  <c r="AI1548" i="1"/>
  <c r="AI1548" i="1" a="1"/>
  <c r="AA1548" i="1"/>
  <c r="AA1548" i="1" a="1"/>
  <c r="Y1548" i="1"/>
  <c r="Y1548" i="1" a="1"/>
  <c r="W1548" i="1"/>
  <c r="W1548" i="1" a="1"/>
  <c r="T1548" i="1"/>
  <c r="T1548" i="1" a="1"/>
  <c r="R1548" i="1"/>
  <c r="R1548" i="1" a="1"/>
  <c r="C1548" i="1"/>
  <c r="AI1547" i="1"/>
  <c r="AI1547" i="1" a="1"/>
  <c r="AA1547" i="1"/>
  <c r="AA1547" i="1" a="1"/>
  <c r="Y1547" i="1"/>
  <c r="Y1547" i="1" a="1"/>
  <c r="W1547" i="1"/>
  <c r="W1547" i="1" a="1"/>
  <c r="T1547" i="1"/>
  <c r="T1547" i="1" a="1"/>
  <c r="R1547" i="1"/>
  <c r="R1547" i="1" a="1"/>
  <c r="C1547" i="1"/>
  <c r="AI1546" i="1"/>
  <c r="AI1546" i="1" a="1"/>
  <c r="AA1546" i="1"/>
  <c r="AA1546" i="1" a="1"/>
  <c r="Y1546" i="1"/>
  <c r="Y1546" i="1" a="1"/>
  <c r="W1546" i="1"/>
  <c r="W1546" i="1" a="1"/>
  <c r="T1546" i="1"/>
  <c r="T1546" i="1" a="1"/>
  <c r="R1546" i="1"/>
  <c r="R1546" i="1" a="1"/>
  <c r="C1546" i="1"/>
  <c r="AI1545" i="1"/>
  <c r="AI1545" i="1" a="1"/>
  <c r="AA1545" i="1"/>
  <c r="AA1545" i="1" a="1"/>
  <c r="Y1545" i="1"/>
  <c r="Y1545" i="1" a="1"/>
  <c r="W1545" i="1"/>
  <c r="W1545" i="1" a="1"/>
  <c r="T1545" i="1"/>
  <c r="T1545" i="1" a="1"/>
  <c r="R1545" i="1"/>
  <c r="R1545" i="1" a="1"/>
  <c r="C1545" i="1"/>
  <c r="AI1544" i="1"/>
  <c r="AI1544" i="1" a="1"/>
  <c r="AA1544" i="1"/>
  <c r="AA1544" i="1" a="1"/>
  <c r="Y1544" i="1"/>
  <c r="Y1544" i="1" a="1"/>
  <c r="W1544" i="1"/>
  <c r="W1544" i="1" a="1"/>
  <c r="T1544" i="1"/>
  <c r="T1544" i="1" a="1"/>
  <c r="R1544" i="1"/>
  <c r="R1544" i="1" a="1"/>
  <c r="C1544" i="1"/>
  <c r="AI1543" i="1"/>
  <c r="AI1543" i="1" a="1"/>
  <c r="AA1543" i="1"/>
  <c r="AA1543" i="1" a="1"/>
  <c r="Y1543" i="1"/>
  <c r="Y1543" i="1" a="1"/>
  <c r="W1543" i="1"/>
  <c r="W1543" i="1" a="1"/>
  <c r="T1543" i="1"/>
  <c r="T1543" i="1" a="1"/>
  <c r="R1543" i="1"/>
  <c r="R1543" i="1" a="1"/>
  <c r="C1543" i="1"/>
  <c r="AI1542" i="1"/>
  <c r="AI1542" i="1" a="1"/>
  <c r="AA1542" i="1"/>
  <c r="AA1542" i="1" a="1"/>
  <c r="Y1542" i="1"/>
  <c r="Y1542" i="1" a="1"/>
  <c r="W1542" i="1"/>
  <c r="W1542" i="1" a="1"/>
  <c r="T1542" i="1"/>
  <c r="T1542" i="1" a="1"/>
  <c r="R1542" i="1"/>
  <c r="R1542" i="1" a="1"/>
  <c r="C1542" i="1"/>
  <c r="AI1541" i="1"/>
  <c r="AI1541" i="1" a="1"/>
  <c r="AA1541" i="1"/>
  <c r="AA1541" i="1" a="1"/>
  <c r="Y1541" i="1"/>
  <c r="Y1541" i="1" a="1"/>
  <c r="W1541" i="1"/>
  <c r="W1541" i="1" a="1"/>
  <c r="T1541" i="1"/>
  <c r="T1541" i="1" a="1"/>
  <c r="R1541" i="1"/>
  <c r="R1541" i="1" a="1"/>
  <c r="C1541" i="1"/>
  <c r="AI1540" i="1"/>
  <c r="AI1540" i="1" a="1"/>
  <c r="AA1540" i="1"/>
  <c r="AA1540" i="1" a="1"/>
  <c r="Y1540" i="1"/>
  <c r="Y1540" i="1" a="1"/>
  <c r="W1540" i="1"/>
  <c r="W1540" i="1" a="1"/>
  <c r="T1540" i="1"/>
  <c r="T1540" i="1" a="1"/>
  <c r="R1540" i="1"/>
  <c r="R1540" i="1" a="1"/>
  <c r="C1540" i="1"/>
  <c r="AI1539" i="1"/>
  <c r="AI1539" i="1" a="1"/>
  <c r="AA1539" i="1"/>
  <c r="AA1539" i="1" a="1"/>
  <c r="Y1539" i="1"/>
  <c r="Y1539" i="1" a="1"/>
  <c r="W1539" i="1"/>
  <c r="W1539" i="1" a="1"/>
  <c r="T1539" i="1"/>
  <c r="T1539" i="1" a="1"/>
  <c r="R1539" i="1"/>
  <c r="R1539" i="1" a="1"/>
  <c r="C1539" i="1"/>
  <c r="AI1538" i="1"/>
  <c r="AI1538" i="1" a="1"/>
  <c r="AA1538" i="1"/>
  <c r="AA1538" i="1" a="1"/>
  <c r="Y1538" i="1"/>
  <c r="Y1538" i="1" a="1"/>
  <c r="W1538" i="1"/>
  <c r="W1538" i="1" a="1"/>
  <c r="T1538" i="1"/>
  <c r="T1538" i="1" a="1"/>
  <c r="R1538" i="1"/>
  <c r="R1538" i="1" a="1"/>
  <c r="C1538" i="1"/>
  <c r="AI1537" i="1"/>
  <c r="AI1537" i="1" a="1"/>
  <c r="AA1537" i="1"/>
  <c r="AA1537" i="1" a="1"/>
  <c r="Y1537" i="1"/>
  <c r="Y1537" i="1" a="1"/>
  <c r="W1537" i="1"/>
  <c r="W1537" i="1" a="1"/>
  <c r="T1537" i="1"/>
  <c r="T1537" i="1" a="1"/>
  <c r="R1537" i="1"/>
  <c r="R1537" i="1" a="1"/>
  <c r="C1537" i="1"/>
  <c r="AI1536" i="1"/>
  <c r="AI1536" i="1" a="1"/>
  <c r="AA1536" i="1"/>
  <c r="AA1536" i="1" a="1"/>
  <c r="Y1536" i="1"/>
  <c r="Y1536" i="1" a="1"/>
  <c r="W1536" i="1"/>
  <c r="W1536" i="1" a="1"/>
  <c r="T1536" i="1"/>
  <c r="T1536" i="1" a="1"/>
  <c r="R1536" i="1"/>
  <c r="R1536" i="1" a="1"/>
  <c r="C1536" i="1"/>
  <c r="AI1535" i="1"/>
  <c r="AI1535" i="1" a="1"/>
  <c r="AA1535" i="1"/>
  <c r="AA1535" i="1" a="1"/>
  <c r="Y1535" i="1"/>
  <c r="Y1535" i="1" a="1"/>
  <c r="W1535" i="1"/>
  <c r="W1535" i="1" a="1"/>
  <c r="T1535" i="1"/>
  <c r="T1535" i="1" a="1"/>
  <c r="R1535" i="1"/>
  <c r="R1535" i="1" a="1"/>
  <c r="C1535" i="1"/>
  <c r="AI1534" i="1"/>
  <c r="AI1534" i="1" a="1"/>
  <c r="AA1534" i="1"/>
  <c r="AA1534" i="1" a="1"/>
  <c r="Y1534" i="1"/>
  <c r="Y1534" i="1" a="1"/>
  <c r="W1534" i="1"/>
  <c r="W1534" i="1" a="1"/>
  <c r="T1534" i="1"/>
  <c r="T1534" i="1" a="1"/>
  <c r="R1534" i="1"/>
  <c r="R1534" i="1" a="1"/>
  <c r="C1534" i="1"/>
  <c r="AI1533" i="1"/>
  <c r="AI1533" i="1" a="1"/>
  <c r="AA1533" i="1"/>
  <c r="AA1533" i="1" a="1"/>
  <c r="Y1533" i="1"/>
  <c r="Y1533" i="1" a="1"/>
  <c r="W1533" i="1"/>
  <c r="W1533" i="1" a="1"/>
  <c r="T1533" i="1"/>
  <c r="T1533" i="1" a="1"/>
  <c r="R1533" i="1"/>
  <c r="R1533" i="1" a="1"/>
  <c r="C1533" i="1"/>
  <c r="AI1532" i="1"/>
  <c r="AI1532" i="1" a="1"/>
  <c r="AA1532" i="1"/>
  <c r="AA1532" i="1" a="1"/>
  <c r="Y1532" i="1"/>
  <c r="Y1532" i="1" a="1"/>
  <c r="W1532" i="1"/>
  <c r="W1532" i="1" a="1"/>
  <c r="T1532" i="1"/>
  <c r="T1532" i="1" a="1"/>
  <c r="R1532" i="1"/>
  <c r="R1532" i="1" a="1"/>
  <c r="C1532" i="1"/>
  <c r="AI1531" i="1"/>
  <c r="AI1531" i="1" a="1"/>
  <c r="AA1531" i="1"/>
  <c r="AA1531" i="1" a="1"/>
  <c r="Y1531" i="1"/>
  <c r="Y1531" i="1" a="1"/>
  <c r="W1531" i="1"/>
  <c r="W1531" i="1" a="1"/>
  <c r="T1531" i="1"/>
  <c r="T1531" i="1" a="1"/>
  <c r="R1531" i="1"/>
  <c r="R1531" i="1" a="1"/>
  <c r="C1531" i="1"/>
  <c r="AI1530" i="1"/>
  <c r="AI1530" i="1" a="1"/>
  <c r="AA1530" i="1"/>
  <c r="AA1530" i="1" a="1"/>
  <c r="Y1530" i="1"/>
  <c r="Y1530" i="1" a="1"/>
  <c r="W1530" i="1"/>
  <c r="W1530" i="1" a="1"/>
  <c r="T1530" i="1"/>
  <c r="T1530" i="1" a="1"/>
  <c r="R1530" i="1"/>
  <c r="R1530" i="1" a="1"/>
  <c r="C1530" i="1"/>
  <c r="AI1529" i="1"/>
  <c r="AI1529" i="1" a="1"/>
  <c r="AA1529" i="1"/>
  <c r="AA1529" i="1" a="1"/>
  <c r="Y1529" i="1"/>
  <c r="Y1529" i="1" a="1"/>
  <c r="W1529" i="1"/>
  <c r="W1529" i="1" a="1"/>
  <c r="T1529" i="1"/>
  <c r="T1529" i="1" a="1"/>
  <c r="R1529" i="1"/>
  <c r="R1529" i="1" a="1"/>
  <c r="C1529" i="1"/>
  <c r="AI1528" i="1"/>
  <c r="AI1528" i="1" a="1"/>
  <c r="AA1528" i="1"/>
  <c r="AA1528" i="1" a="1"/>
  <c r="Y1528" i="1"/>
  <c r="Y1528" i="1" a="1"/>
  <c r="W1528" i="1"/>
  <c r="W1528" i="1" a="1"/>
  <c r="T1528" i="1"/>
  <c r="T1528" i="1" a="1"/>
  <c r="R1528" i="1"/>
  <c r="R1528" i="1" a="1"/>
  <c r="C1528" i="1"/>
  <c r="AI1527" i="1"/>
  <c r="AI1527" i="1" a="1"/>
  <c r="AA1527" i="1"/>
  <c r="AA1527" i="1" a="1"/>
  <c r="Y1527" i="1"/>
  <c r="Y1527" i="1" a="1"/>
  <c r="W1527" i="1"/>
  <c r="W1527" i="1" a="1"/>
  <c r="T1527" i="1"/>
  <c r="T1527" i="1" a="1"/>
  <c r="R1527" i="1"/>
  <c r="R1527" i="1" a="1"/>
  <c r="C1527" i="1"/>
  <c r="AI1526" i="1"/>
  <c r="AI1526" i="1" a="1"/>
  <c r="AA1526" i="1"/>
  <c r="AA1526" i="1" a="1"/>
  <c r="Y1526" i="1"/>
  <c r="Y1526" i="1" a="1"/>
  <c r="W1526" i="1"/>
  <c r="W1526" i="1" a="1"/>
  <c r="T1526" i="1"/>
  <c r="T1526" i="1" a="1"/>
  <c r="R1526" i="1"/>
  <c r="R1526" i="1" a="1"/>
  <c r="C1526" i="1"/>
  <c r="AI1525" i="1"/>
  <c r="AI1525" i="1" a="1"/>
  <c r="AA1525" i="1"/>
  <c r="AA1525" i="1" a="1"/>
  <c r="Y1525" i="1"/>
  <c r="Y1525" i="1" a="1"/>
  <c r="W1525" i="1"/>
  <c r="W1525" i="1" a="1"/>
  <c r="T1525" i="1"/>
  <c r="T1525" i="1" a="1"/>
  <c r="R1525" i="1"/>
  <c r="R1525" i="1" a="1"/>
  <c r="C1525" i="1"/>
  <c r="AI1524" i="1"/>
  <c r="AI1524" i="1" a="1"/>
  <c r="AA1524" i="1"/>
  <c r="AA1524" i="1" a="1"/>
  <c r="Y1524" i="1"/>
  <c r="Y1524" i="1" a="1"/>
  <c r="W1524" i="1"/>
  <c r="W1524" i="1" a="1"/>
  <c r="T1524" i="1"/>
  <c r="T1524" i="1" a="1"/>
  <c r="R1524" i="1"/>
  <c r="R1524" i="1" a="1"/>
  <c r="C1524" i="1"/>
  <c r="AI1523" i="1"/>
  <c r="AI1523" i="1" a="1"/>
  <c r="AA1523" i="1"/>
  <c r="AA1523" i="1" a="1"/>
  <c r="Y1523" i="1"/>
  <c r="Y1523" i="1" a="1"/>
  <c r="W1523" i="1"/>
  <c r="W1523" i="1" a="1"/>
  <c r="T1523" i="1"/>
  <c r="T1523" i="1" a="1"/>
  <c r="R1523" i="1"/>
  <c r="R1523" i="1" a="1"/>
  <c r="C1523" i="1"/>
  <c r="AI1522" i="1"/>
  <c r="AI1522" i="1" a="1"/>
  <c r="AA1522" i="1"/>
  <c r="AA1522" i="1" a="1"/>
  <c r="Y1522" i="1"/>
  <c r="Y1522" i="1" a="1"/>
  <c r="W1522" i="1"/>
  <c r="W1522" i="1" a="1"/>
  <c r="T1522" i="1"/>
  <c r="T1522" i="1" a="1"/>
  <c r="R1522" i="1"/>
  <c r="R1522" i="1" a="1"/>
  <c r="C1522" i="1"/>
  <c r="AI1521" i="1"/>
  <c r="AI1521" i="1" a="1"/>
  <c r="AA1521" i="1"/>
  <c r="AA1521" i="1" a="1"/>
  <c r="Y1521" i="1"/>
  <c r="Y1521" i="1" a="1"/>
  <c r="W1521" i="1"/>
  <c r="W1521" i="1" a="1"/>
  <c r="T1521" i="1"/>
  <c r="T1521" i="1" a="1"/>
  <c r="R1521" i="1"/>
  <c r="R1521" i="1" a="1"/>
  <c r="C1521" i="1"/>
  <c r="AI1520" i="1"/>
  <c r="AI1520" i="1" a="1"/>
  <c r="AA1520" i="1"/>
  <c r="AA1520" i="1" a="1"/>
  <c r="Y1520" i="1"/>
  <c r="Y1520" i="1" a="1"/>
  <c r="W1520" i="1"/>
  <c r="W1520" i="1" a="1"/>
  <c r="T1520" i="1"/>
  <c r="T1520" i="1" a="1"/>
  <c r="R1520" i="1"/>
  <c r="R1520" i="1" a="1"/>
  <c r="C1520" i="1"/>
  <c r="AI1519" i="1"/>
  <c r="AI1519" i="1" a="1"/>
  <c r="AA1519" i="1"/>
  <c r="AA1519" i="1" a="1"/>
  <c r="Y1519" i="1"/>
  <c r="Y1519" i="1" a="1"/>
  <c r="W1519" i="1"/>
  <c r="W1519" i="1" a="1"/>
  <c r="T1519" i="1"/>
  <c r="T1519" i="1" a="1"/>
  <c r="R1519" i="1"/>
  <c r="R1519" i="1" a="1"/>
  <c r="C1519" i="1"/>
  <c r="AI1518" i="1"/>
  <c r="AI1518" i="1" a="1"/>
  <c r="AA1518" i="1"/>
  <c r="AA1518" i="1" a="1"/>
  <c r="Y1518" i="1"/>
  <c r="Y1518" i="1" a="1"/>
  <c r="W1518" i="1"/>
  <c r="W1518" i="1" a="1"/>
  <c r="T1518" i="1"/>
  <c r="T1518" i="1" a="1"/>
  <c r="R1518" i="1"/>
  <c r="R1518" i="1" a="1"/>
  <c r="C1518" i="1"/>
  <c r="AI1517" i="1"/>
  <c r="AI1517" i="1" a="1"/>
  <c r="AA1517" i="1"/>
  <c r="AA1517" i="1" a="1"/>
  <c r="Y1517" i="1"/>
  <c r="Y1517" i="1" a="1"/>
  <c r="W1517" i="1"/>
  <c r="W1517" i="1" a="1"/>
  <c r="T1517" i="1"/>
  <c r="T1517" i="1" a="1"/>
  <c r="R1517" i="1"/>
  <c r="R1517" i="1" a="1"/>
  <c r="C1517" i="1"/>
  <c r="AI1516" i="1"/>
  <c r="AI1516" i="1" a="1"/>
  <c r="AA1516" i="1"/>
  <c r="AA1516" i="1" a="1"/>
  <c r="Y1516" i="1"/>
  <c r="Y1516" i="1" a="1"/>
  <c r="W1516" i="1"/>
  <c r="W1516" i="1" a="1"/>
  <c r="T1516" i="1"/>
  <c r="T1516" i="1" a="1"/>
  <c r="R1516" i="1"/>
  <c r="R1516" i="1" a="1"/>
  <c r="C1516" i="1"/>
  <c r="AI1515" i="1"/>
  <c r="AI1515" i="1" a="1"/>
  <c r="AA1515" i="1"/>
  <c r="AA1515" i="1" a="1"/>
  <c r="Y1515" i="1"/>
  <c r="Y1515" i="1" a="1"/>
  <c r="W1515" i="1"/>
  <c r="W1515" i="1" a="1"/>
  <c r="T1515" i="1"/>
  <c r="T1515" i="1" a="1"/>
  <c r="R1515" i="1"/>
  <c r="R1515" i="1" a="1"/>
  <c r="C1515" i="1"/>
  <c r="AI1514" i="1"/>
  <c r="AI1514" i="1" a="1"/>
  <c r="AA1514" i="1"/>
  <c r="AA1514" i="1" a="1"/>
  <c r="Y1514" i="1"/>
  <c r="Y1514" i="1" a="1"/>
  <c r="W1514" i="1"/>
  <c r="W1514" i="1" a="1"/>
  <c r="T1514" i="1"/>
  <c r="T1514" i="1" a="1"/>
  <c r="R1514" i="1"/>
  <c r="R1514" i="1" a="1"/>
  <c r="C1514" i="1"/>
  <c r="AI1513" i="1"/>
  <c r="AI1513" i="1" a="1"/>
  <c r="AA1513" i="1"/>
  <c r="AA1513" i="1" a="1"/>
  <c r="Y1513" i="1"/>
  <c r="Y1513" i="1" a="1"/>
  <c r="W1513" i="1"/>
  <c r="W1513" i="1" a="1"/>
  <c r="T1513" i="1"/>
  <c r="T1513" i="1" a="1"/>
  <c r="R1513" i="1"/>
  <c r="R1513" i="1" a="1"/>
  <c r="C1513" i="1"/>
  <c r="AI1512" i="1"/>
  <c r="AI1512" i="1" a="1"/>
  <c r="AA1512" i="1"/>
  <c r="AA1512" i="1" a="1"/>
  <c r="Y1512" i="1"/>
  <c r="Y1512" i="1" a="1"/>
  <c r="W1512" i="1"/>
  <c r="W1512" i="1" a="1"/>
  <c r="T1512" i="1"/>
  <c r="T1512" i="1" a="1"/>
  <c r="R1512" i="1"/>
  <c r="R1512" i="1" a="1"/>
  <c r="C1512" i="1"/>
  <c r="AI1511" i="1"/>
  <c r="AI1511" i="1" a="1"/>
  <c r="AA1511" i="1"/>
  <c r="AA1511" i="1" a="1"/>
  <c r="Y1511" i="1"/>
  <c r="Y1511" i="1" a="1"/>
  <c r="W1511" i="1"/>
  <c r="W1511" i="1" a="1"/>
  <c r="T1511" i="1"/>
  <c r="T1511" i="1" a="1"/>
  <c r="R1511" i="1"/>
  <c r="R1511" i="1" a="1"/>
  <c r="C1511" i="1"/>
  <c r="AI1510" i="1"/>
  <c r="AI1510" i="1" a="1"/>
  <c r="AA1510" i="1"/>
  <c r="AA1510" i="1" a="1"/>
  <c r="Y1510" i="1"/>
  <c r="Y1510" i="1" a="1"/>
  <c r="W1510" i="1"/>
  <c r="W1510" i="1" a="1"/>
  <c r="T1510" i="1"/>
  <c r="T1510" i="1" a="1"/>
  <c r="R1510" i="1"/>
  <c r="R1510" i="1" a="1"/>
  <c r="C1510" i="1"/>
  <c r="AI1509" i="1"/>
  <c r="AI1509" i="1" a="1"/>
  <c r="AA1509" i="1"/>
  <c r="AA1509" i="1" a="1"/>
  <c r="Y1509" i="1"/>
  <c r="Y1509" i="1" a="1"/>
  <c r="W1509" i="1"/>
  <c r="W1509" i="1" a="1"/>
  <c r="T1509" i="1"/>
  <c r="T1509" i="1" a="1"/>
  <c r="R1509" i="1"/>
  <c r="R1509" i="1" a="1"/>
  <c r="C1509" i="1"/>
  <c r="AI1508" i="1"/>
  <c r="AI1508" i="1" a="1"/>
  <c r="AA1508" i="1"/>
  <c r="AA1508" i="1" a="1"/>
  <c r="Y1508" i="1"/>
  <c r="Y1508" i="1" a="1"/>
  <c r="W1508" i="1"/>
  <c r="W1508" i="1" a="1"/>
  <c r="T1508" i="1"/>
  <c r="T1508" i="1" a="1"/>
  <c r="R1508" i="1"/>
  <c r="R1508" i="1" a="1"/>
  <c r="C1508" i="1"/>
  <c r="AI1507" i="1"/>
  <c r="AI1507" i="1" a="1"/>
  <c r="AA1507" i="1"/>
  <c r="AA1507" i="1" a="1"/>
  <c r="Y1507" i="1"/>
  <c r="Y1507" i="1" a="1"/>
  <c r="W1507" i="1"/>
  <c r="W1507" i="1" a="1"/>
  <c r="T1507" i="1"/>
  <c r="T1507" i="1" a="1"/>
  <c r="R1507" i="1"/>
  <c r="R1507" i="1" a="1"/>
  <c r="C1507" i="1"/>
  <c r="AI1506" i="1"/>
  <c r="AI1506" i="1" a="1"/>
  <c r="AA1506" i="1"/>
  <c r="AA1506" i="1" a="1"/>
  <c r="Y1506" i="1"/>
  <c r="Y1506" i="1" a="1"/>
  <c r="W1506" i="1"/>
  <c r="W1506" i="1" a="1"/>
  <c r="T1506" i="1"/>
  <c r="T1506" i="1" a="1"/>
  <c r="R1506" i="1"/>
  <c r="R1506" i="1" a="1"/>
  <c r="C1506" i="1"/>
  <c r="AI1505" i="1"/>
  <c r="AI1505" i="1" a="1"/>
  <c r="AA1505" i="1"/>
  <c r="AA1505" i="1" a="1"/>
  <c r="Y1505" i="1"/>
  <c r="Y1505" i="1" a="1"/>
  <c r="W1505" i="1"/>
  <c r="W1505" i="1" a="1"/>
  <c r="T1505" i="1"/>
  <c r="T1505" i="1" a="1"/>
  <c r="R1505" i="1"/>
  <c r="R1505" i="1" a="1"/>
  <c r="C1505" i="1"/>
  <c r="AI1504" i="1"/>
  <c r="AI1504" i="1" a="1"/>
  <c r="AA1504" i="1"/>
  <c r="AA1504" i="1" a="1"/>
  <c r="Y1504" i="1"/>
  <c r="Y1504" i="1" a="1"/>
  <c r="W1504" i="1"/>
  <c r="W1504" i="1" a="1"/>
  <c r="T1504" i="1"/>
  <c r="T1504" i="1" a="1"/>
  <c r="R1504" i="1"/>
  <c r="R1504" i="1" a="1"/>
  <c r="C1504" i="1"/>
  <c r="AI1503" i="1"/>
  <c r="AI1503" i="1" a="1"/>
  <c r="AA1503" i="1"/>
  <c r="AA1503" i="1" a="1"/>
  <c r="Y1503" i="1"/>
  <c r="Y1503" i="1" a="1"/>
  <c r="W1503" i="1"/>
  <c r="W1503" i="1" a="1"/>
  <c r="T1503" i="1"/>
  <c r="T1503" i="1" a="1"/>
  <c r="R1503" i="1"/>
  <c r="R1503" i="1" a="1"/>
  <c r="C1503" i="1"/>
  <c r="AI1502" i="1"/>
  <c r="AI1502" i="1" a="1"/>
  <c r="AA1502" i="1"/>
  <c r="AA1502" i="1" a="1"/>
  <c r="Y1502" i="1"/>
  <c r="Y1502" i="1" a="1"/>
  <c r="W1502" i="1"/>
  <c r="W1502" i="1" a="1"/>
  <c r="T1502" i="1"/>
  <c r="T1502" i="1" a="1"/>
  <c r="R1502" i="1"/>
  <c r="R1502" i="1" a="1"/>
  <c r="C1502" i="1"/>
  <c r="AI1501" i="1"/>
  <c r="AI1501" i="1" a="1"/>
  <c r="AA1501" i="1"/>
  <c r="AA1501" i="1" a="1"/>
  <c r="Y1501" i="1"/>
  <c r="Y1501" i="1" a="1"/>
  <c r="W1501" i="1"/>
  <c r="W1501" i="1" a="1"/>
  <c r="T1501" i="1"/>
  <c r="T1501" i="1" a="1"/>
  <c r="R1501" i="1"/>
  <c r="R1501" i="1" a="1"/>
  <c r="C1501" i="1"/>
  <c r="AI1500" i="1"/>
  <c r="AI1500" i="1" a="1"/>
  <c r="AA1500" i="1"/>
  <c r="AA1500" i="1" a="1"/>
  <c r="Y1500" i="1"/>
  <c r="Y1500" i="1" a="1"/>
  <c r="W1500" i="1"/>
  <c r="W1500" i="1" a="1"/>
  <c r="T1500" i="1"/>
  <c r="T1500" i="1" a="1"/>
  <c r="R1500" i="1"/>
  <c r="R1500" i="1" a="1"/>
  <c r="C1500" i="1"/>
  <c r="AI1499" i="1"/>
  <c r="AI1499" i="1" a="1"/>
  <c r="AA1499" i="1"/>
  <c r="AA1499" i="1" a="1"/>
  <c r="Y1499" i="1"/>
  <c r="Y1499" i="1" a="1"/>
  <c r="W1499" i="1"/>
  <c r="W1499" i="1" a="1"/>
  <c r="T1499" i="1"/>
  <c r="T1499" i="1" a="1"/>
  <c r="R1499" i="1"/>
  <c r="R1499" i="1" a="1"/>
  <c r="C1499" i="1"/>
  <c r="AI1498" i="1"/>
  <c r="AI1498" i="1" a="1"/>
  <c r="AA1498" i="1"/>
  <c r="AA1498" i="1" a="1"/>
  <c r="Y1498" i="1"/>
  <c r="Y1498" i="1" a="1"/>
  <c r="W1498" i="1"/>
  <c r="W1498" i="1" a="1"/>
  <c r="T1498" i="1"/>
  <c r="T1498" i="1" a="1"/>
  <c r="R1498" i="1"/>
  <c r="R1498" i="1" a="1"/>
  <c r="C1498" i="1"/>
  <c r="AI1497" i="1"/>
  <c r="AI1497" i="1" a="1"/>
  <c r="AA1497" i="1"/>
  <c r="AA1497" i="1" a="1"/>
  <c r="Y1497" i="1"/>
  <c r="Y1497" i="1" a="1"/>
  <c r="W1497" i="1"/>
  <c r="W1497" i="1" a="1"/>
  <c r="T1497" i="1"/>
  <c r="T1497" i="1" a="1"/>
  <c r="R1497" i="1"/>
  <c r="R1497" i="1" a="1"/>
  <c r="C1497" i="1"/>
  <c r="AI1496" i="1"/>
  <c r="AI1496" i="1" a="1"/>
  <c r="AA1496" i="1"/>
  <c r="AA1496" i="1" a="1"/>
  <c r="Y1496" i="1"/>
  <c r="Y1496" i="1" a="1"/>
  <c r="W1496" i="1"/>
  <c r="W1496" i="1" a="1"/>
  <c r="T1496" i="1"/>
  <c r="T1496" i="1" a="1"/>
  <c r="R1496" i="1"/>
  <c r="R1496" i="1" a="1"/>
  <c r="C1496" i="1"/>
  <c r="AI1495" i="1"/>
  <c r="AI1495" i="1" a="1"/>
  <c r="AA1495" i="1"/>
  <c r="AA1495" i="1" a="1"/>
  <c r="Y1495" i="1"/>
  <c r="Y1495" i="1" a="1"/>
  <c r="W1495" i="1"/>
  <c r="W1495" i="1" a="1"/>
  <c r="T1495" i="1"/>
  <c r="T1495" i="1" a="1"/>
  <c r="R1495" i="1"/>
  <c r="R1495" i="1" a="1"/>
  <c r="C1495" i="1"/>
  <c r="AI1494" i="1"/>
  <c r="AI1494" i="1" a="1"/>
  <c r="AA1494" i="1"/>
  <c r="AA1494" i="1" a="1"/>
  <c r="Y1494" i="1"/>
  <c r="Y1494" i="1" a="1"/>
  <c r="W1494" i="1"/>
  <c r="W1494" i="1" a="1"/>
  <c r="T1494" i="1"/>
  <c r="T1494" i="1" a="1"/>
  <c r="R1494" i="1"/>
  <c r="R1494" i="1" a="1"/>
  <c r="C1494" i="1"/>
  <c r="AI1493" i="1"/>
  <c r="AI1493" i="1" a="1"/>
  <c r="AA1493" i="1"/>
  <c r="AA1493" i="1" a="1"/>
  <c r="Y1493" i="1"/>
  <c r="Y1493" i="1" a="1"/>
  <c r="W1493" i="1"/>
  <c r="W1493" i="1" a="1"/>
  <c r="T1493" i="1"/>
  <c r="T1493" i="1" a="1"/>
  <c r="R1493" i="1"/>
  <c r="R1493" i="1" a="1"/>
  <c r="C1493" i="1"/>
  <c r="AI1492" i="1"/>
  <c r="AI1492" i="1" a="1"/>
  <c r="AA1492" i="1"/>
  <c r="AA1492" i="1" a="1"/>
  <c r="Y1492" i="1"/>
  <c r="Y1492" i="1" a="1"/>
  <c r="W1492" i="1"/>
  <c r="W1492" i="1" a="1"/>
  <c r="T1492" i="1"/>
  <c r="T1492" i="1" a="1"/>
  <c r="R1492" i="1"/>
  <c r="R1492" i="1" a="1"/>
  <c r="C1492" i="1"/>
  <c r="AI1491" i="1"/>
  <c r="AI1491" i="1" a="1"/>
  <c r="AA1491" i="1"/>
  <c r="AA1491" i="1" a="1"/>
  <c r="Y1491" i="1"/>
  <c r="Y1491" i="1" a="1"/>
  <c r="W1491" i="1"/>
  <c r="W1491" i="1" a="1"/>
  <c r="T1491" i="1"/>
  <c r="T1491" i="1" a="1"/>
  <c r="R1491" i="1"/>
  <c r="R1491" i="1" a="1"/>
  <c r="C1491" i="1"/>
  <c r="AI1490" i="1"/>
  <c r="AI1490" i="1" a="1"/>
  <c r="AA1490" i="1"/>
  <c r="AA1490" i="1" a="1"/>
  <c r="Y1490" i="1"/>
  <c r="Y1490" i="1" a="1"/>
  <c r="W1490" i="1"/>
  <c r="W1490" i="1" a="1"/>
  <c r="T1490" i="1"/>
  <c r="T1490" i="1" a="1"/>
  <c r="R1490" i="1"/>
  <c r="R1490" i="1" a="1"/>
  <c r="C1490" i="1"/>
  <c r="AI1489" i="1"/>
  <c r="AI1489" i="1" a="1"/>
  <c r="AA1489" i="1"/>
  <c r="AA1489" i="1" a="1"/>
  <c r="Y1489" i="1"/>
  <c r="Y1489" i="1" a="1"/>
  <c r="W1489" i="1"/>
  <c r="W1489" i="1" a="1"/>
  <c r="T1489" i="1"/>
  <c r="T1489" i="1" a="1"/>
  <c r="R1489" i="1"/>
  <c r="R1489" i="1" a="1"/>
  <c r="C1489" i="1"/>
  <c r="AI1488" i="1"/>
  <c r="AI1488" i="1" a="1"/>
  <c r="AA1488" i="1"/>
  <c r="AA1488" i="1" a="1"/>
  <c r="Y1488" i="1"/>
  <c r="Y1488" i="1" a="1"/>
  <c r="W1488" i="1"/>
  <c r="W1488" i="1" a="1"/>
  <c r="T1488" i="1"/>
  <c r="T1488" i="1" a="1"/>
  <c r="R1488" i="1"/>
  <c r="R1488" i="1" a="1"/>
  <c r="C1488" i="1"/>
  <c r="AI1487" i="1"/>
  <c r="AI1487" i="1" a="1"/>
  <c r="AA1487" i="1"/>
  <c r="AA1487" i="1" a="1"/>
  <c r="Y1487" i="1"/>
  <c r="Y1487" i="1" a="1"/>
  <c r="W1487" i="1"/>
  <c r="W1487" i="1" a="1"/>
  <c r="T1487" i="1"/>
  <c r="T1487" i="1" a="1"/>
  <c r="R1487" i="1"/>
  <c r="R1487" i="1" a="1"/>
  <c r="C1487" i="1"/>
  <c r="AI1486" i="1"/>
  <c r="AI1486" i="1" a="1"/>
  <c r="AA1486" i="1"/>
  <c r="AA1486" i="1" a="1"/>
  <c r="Y1486" i="1"/>
  <c r="Y1486" i="1" a="1"/>
  <c r="W1486" i="1"/>
  <c r="W1486" i="1" a="1"/>
  <c r="T1486" i="1"/>
  <c r="T1486" i="1" a="1"/>
  <c r="R1486" i="1"/>
  <c r="R1486" i="1" a="1"/>
  <c r="C1486" i="1"/>
  <c r="AI1485" i="1"/>
  <c r="AI1485" i="1" a="1"/>
  <c r="AA1485" i="1"/>
  <c r="AA1485" i="1" a="1"/>
  <c r="Y1485" i="1"/>
  <c r="Y1485" i="1" a="1"/>
  <c r="W1485" i="1"/>
  <c r="W1485" i="1" a="1"/>
  <c r="T1485" i="1"/>
  <c r="T1485" i="1" a="1"/>
  <c r="R1485" i="1"/>
  <c r="R1485" i="1" a="1"/>
  <c r="C1485" i="1"/>
  <c r="AI1484" i="1"/>
  <c r="AI1484" i="1" a="1"/>
  <c r="AA1484" i="1"/>
  <c r="AA1484" i="1" a="1"/>
  <c r="Y1484" i="1"/>
  <c r="Y1484" i="1" a="1"/>
  <c r="W1484" i="1"/>
  <c r="W1484" i="1" a="1"/>
  <c r="T1484" i="1"/>
  <c r="T1484" i="1" a="1"/>
  <c r="R1484" i="1"/>
  <c r="R1484" i="1" a="1"/>
  <c r="C1484" i="1"/>
  <c r="AI1483" i="1"/>
  <c r="AI1483" i="1" a="1"/>
  <c r="AA1483" i="1"/>
  <c r="AA1483" i="1" a="1"/>
  <c r="Y1483" i="1"/>
  <c r="Y1483" i="1" a="1"/>
  <c r="W1483" i="1"/>
  <c r="W1483" i="1" a="1"/>
  <c r="T1483" i="1"/>
  <c r="T1483" i="1" a="1"/>
  <c r="R1483" i="1"/>
  <c r="R1483" i="1" a="1"/>
  <c r="C1483" i="1"/>
  <c r="AI1482" i="1"/>
  <c r="AI1482" i="1" a="1"/>
  <c r="AA1482" i="1"/>
  <c r="AA1482" i="1" a="1"/>
  <c r="Y1482" i="1"/>
  <c r="Y1482" i="1" a="1"/>
  <c r="W1482" i="1"/>
  <c r="W1482" i="1" a="1"/>
  <c r="T1482" i="1"/>
  <c r="T1482" i="1" a="1"/>
  <c r="R1482" i="1"/>
  <c r="R1482" i="1" a="1"/>
  <c r="C1482" i="1"/>
  <c r="AI1481" i="1"/>
  <c r="AI1481" i="1" a="1"/>
  <c r="AA1481" i="1"/>
  <c r="AA1481" i="1" a="1"/>
  <c r="Y1481" i="1"/>
  <c r="Y1481" i="1" a="1"/>
  <c r="W1481" i="1"/>
  <c r="W1481" i="1" a="1"/>
  <c r="T1481" i="1"/>
  <c r="T1481" i="1" a="1"/>
  <c r="R1481" i="1"/>
  <c r="R1481" i="1" a="1"/>
  <c r="C1481" i="1"/>
  <c r="AI1480" i="1"/>
  <c r="AI1480" i="1" a="1"/>
  <c r="AA1480" i="1"/>
  <c r="AA1480" i="1" a="1"/>
  <c r="Y1480" i="1"/>
  <c r="Y1480" i="1" a="1"/>
  <c r="W1480" i="1"/>
  <c r="W1480" i="1" a="1"/>
  <c r="T1480" i="1"/>
  <c r="T1480" i="1" a="1"/>
  <c r="R1480" i="1"/>
  <c r="R1480" i="1" a="1"/>
  <c r="C1480" i="1"/>
  <c r="AI1479" i="1"/>
  <c r="AI1479" i="1" a="1"/>
  <c r="AA1479" i="1"/>
  <c r="AA1479" i="1" a="1"/>
  <c r="Y1479" i="1"/>
  <c r="Y1479" i="1" a="1"/>
  <c r="W1479" i="1"/>
  <c r="W1479" i="1" a="1"/>
  <c r="T1479" i="1"/>
  <c r="T1479" i="1" a="1"/>
  <c r="R1479" i="1"/>
  <c r="R1479" i="1" a="1"/>
  <c r="C1479" i="1"/>
  <c r="AI1478" i="1"/>
  <c r="AI1478" i="1" a="1"/>
  <c r="AA1478" i="1"/>
  <c r="AA1478" i="1" a="1"/>
  <c r="Y1478" i="1"/>
  <c r="Y1478" i="1" a="1"/>
  <c r="W1478" i="1"/>
  <c r="W1478" i="1" a="1"/>
  <c r="T1478" i="1"/>
  <c r="T1478" i="1" a="1"/>
  <c r="R1478" i="1"/>
  <c r="R1478" i="1" a="1"/>
  <c r="C1478" i="1"/>
  <c r="AI1477" i="1"/>
  <c r="AI1477" i="1" a="1"/>
  <c r="AA1477" i="1"/>
  <c r="AA1477" i="1" a="1"/>
  <c r="Y1477" i="1"/>
  <c r="Y1477" i="1" a="1"/>
  <c r="W1477" i="1"/>
  <c r="W1477" i="1" a="1"/>
  <c r="T1477" i="1"/>
  <c r="T1477" i="1" a="1"/>
  <c r="R1477" i="1"/>
  <c r="R1477" i="1" a="1"/>
  <c r="C1477" i="1"/>
  <c r="AI1476" i="1"/>
  <c r="AI1476" i="1" a="1"/>
  <c r="AA1476" i="1"/>
  <c r="AA1476" i="1" a="1"/>
  <c r="Y1476" i="1"/>
  <c r="Y1476" i="1" a="1"/>
  <c r="W1476" i="1"/>
  <c r="W1476" i="1" a="1"/>
  <c r="T1476" i="1"/>
  <c r="T1476" i="1" a="1"/>
  <c r="R1476" i="1"/>
  <c r="R1476" i="1" a="1"/>
  <c r="C1476" i="1"/>
  <c r="AI1475" i="1"/>
  <c r="AI1475" i="1" a="1"/>
  <c r="AA1475" i="1"/>
  <c r="AA1475" i="1" a="1"/>
  <c r="Y1475" i="1"/>
  <c r="Y1475" i="1" a="1"/>
  <c r="W1475" i="1"/>
  <c r="W1475" i="1" a="1"/>
  <c r="T1475" i="1"/>
  <c r="T1475" i="1" a="1"/>
  <c r="R1475" i="1"/>
  <c r="R1475" i="1" a="1"/>
  <c r="C1475" i="1"/>
  <c r="AI1474" i="1"/>
  <c r="AI1474" i="1" a="1"/>
  <c r="AA1474" i="1"/>
  <c r="AA1474" i="1" a="1"/>
  <c r="Y1474" i="1"/>
  <c r="Y1474" i="1" a="1"/>
  <c r="W1474" i="1"/>
  <c r="W1474" i="1" a="1"/>
  <c r="T1474" i="1"/>
  <c r="T1474" i="1" a="1"/>
  <c r="R1474" i="1"/>
  <c r="R1474" i="1" a="1"/>
  <c r="C1474" i="1"/>
  <c r="AI1473" i="1"/>
  <c r="AI1473" i="1" a="1"/>
  <c r="AA1473" i="1"/>
  <c r="AA1473" i="1" a="1"/>
  <c r="Y1473" i="1"/>
  <c r="Y1473" i="1" a="1"/>
  <c r="W1473" i="1"/>
  <c r="W1473" i="1" a="1"/>
  <c r="T1473" i="1"/>
  <c r="T1473" i="1" a="1"/>
  <c r="R1473" i="1"/>
  <c r="R1473" i="1" a="1"/>
  <c r="C1473" i="1"/>
  <c r="AI1472" i="1"/>
  <c r="AI1472" i="1" a="1"/>
  <c r="AA1472" i="1"/>
  <c r="AA1472" i="1" a="1"/>
  <c r="Y1472" i="1"/>
  <c r="Y1472" i="1" a="1"/>
  <c r="W1472" i="1"/>
  <c r="W1472" i="1" a="1"/>
  <c r="T1472" i="1"/>
  <c r="T1472" i="1" a="1"/>
  <c r="R1472" i="1"/>
  <c r="R1472" i="1" a="1"/>
  <c r="C1472" i="1"/>
  <c r="AI1471" i="1"/>
  <c r="AI1471" i="1" a="1"/>
  <c r="AA1471" i="1"/>
  <c r="AA1471" i="1" a="1"/>
  <c r="Y1471" i="1"/>
  <c r="Y1471" i="1" a="1"/>
  <c r="W1471" i="1"/>
  <c r="W1471" i="1" a="1"/>
  <c r="T1471" i="1"/>
  <c r="T1471" i="1" a="1"/>
  <c r="R1471" i="1"/>
  <c r="R1471" i="1" a="1"/>
  <c r="C1471" i="1"/>
  <c r="AI1470" i="1"/>
  <c r="AI1470" i="1" a="1"/>
  <c r="AA1470" i="1"/>
  <c r="AA1470" i="1" a="1"/>
  <c r="Y1470" i="1"/>
  <c r="Y1470" i="1" a="1"/>
  <c r="W1470" i="1"/>
  <c r="W1470" i="1" a="1"/>
  <c r="T1470" i="1"/>
  <c r="T1470" i="1" a="1"/>
  <c r="R1470" i="1"/>
  <c r="R1470" i="1" a="1"/>
  <c r="C1470" i="1"/>
  <c r="AI1469" i="1"/>
  <c r="AI1469" i="1" a="1"/>
  <c r="AA1469" i="1"/>
  <c r="AA1469" i="1" a="1"/>
  <c r="Y1469" i="1"/>
  <c r="Y1469" i="1" a="1"/>
  <c r="W1469" i="1"/>
  <c r="W1469" i="1" a="1"/>
  <c r="T1469" i="1"/>
  <c r="T1469" i="1" a="1"/>
  <c r="R1469" i="1"/>
  <c r="R1469" i="1" a="1"/>
  <c r="C1469" i="1"/>
  <c r="AI1468" i="1"/>
  <c r="AI1468" i="1" a="1"/>
  <c r="AA1468" i="1"/>
  <c r="AA1468" i="1" a="1"/>
  <c r="Y1468" i="1"/>
  <c r="Y1468" i="1" a="1"/>
  <c r="W1468" i="1"/>
  <c r="W1468" i="1" a="1"/>
  <c r="T1468" i="1"/>
  <c r="T1468" i="1" a="1"/>
  <c r="R1468" i="1"/>
  <c r="R1468" i="1" a="1"/>
  <c r="C1468" i="1"/>
  <c r="AI1467" i="1"/>
  <c r="AI1467" i="1" a="1"/>
  <c r="AA1467" i="1"/>
  <c r="AA1467" i="1" a="1"/>
  <c r="Y1467" i="1"/>
  <c r="Y1467" i="1" a="1"/>
  <c r="W1467" i="1"/>
  <c r="W1467" i="1" a="1"/>
  <c r="T1467" i="1"/>
  <c r="T1467" i="1" a="1"/>
  <c r="R1467" i="1"/>
  <c r="R1467" i="1" a="1"/>
  <c r="C1467" i="1"/>
  <c r="AI1466" i="1"/>
  <c r="AI1466" i="1" a="1"/>
  <c r="AA1466" i="1"/>
  <c r="AA1466" i="1" a="1"/>
  <c r="Y1466" i="1"/>
  <c r="Y1466" i="1" a="1"/>
  <c r="W1466" i="1"/>
  <c r="W1466" i="1" a="1"/>
  <c r="T1466" i="1"/>
  <c r="T1466" i="1" a="1"/>
  <c r="R1466" i="1"/>
  <c r="R1466" i="1" a="1"/>
  <c r="C1466" i="1"/>
  <c r="AI1465" i="1"/>
  <c r="AI1465" i="1" a="1"/>
  <c r="AA1465" i="1"/>
  <c r="AA1465" i="1" a="1"/>
  <c r="Y1465" i="1"/>
  <c r="Y1465" i="1" a="1"/>
  <c r="W1465" i="1"/>
  <c r="W1465" i="1" a="1"/>
  <c r="T1465" i="1"/>
  <c r="T1465" i="1" a="1"/>
  <c r="R1465" i="1"/>
  <c r="R1465" i="1" a="1"/>
  <c r="C1465" i="1"/>
  <c r="AI1464" i="1"/>
  <c r="AI1464" i="1" a="1"/>
  <c r="AA1464" i="1"/>
  <c r="AA1464" i="1" a="1"/>
  <c r="Y1464" i="1"/>
  <c r="Y1464" i="1" a="1"/>
  <c r="W1464" i="1"/>
  <c r="W1464" i="1" a="1"/>
  <c r="T1464" i="1"/>
  <c r="T1464" i="1" a="1"/>
  <c r="R1464" i="1"/>
  <c r="R1464" i="1" a="1"/>
  <c r="C1464" i="1"/>
  <c r="AI1463" i="1"/>
  <c r="AI1463" i="1" a="1"/>
  <c r="AA1463" i="1"/>
  <c r="AA1463" i="1" a="1"/>
  <c r="Y1463" i="1"/>
  <c r="Y1463" i="1" a="1"/>
  <c r="W1463" i="1"/>
  <c r="W1463" i="1" a="1"/>
  <c r="T1463" i="1"/>
  <c r="T1463" i="1" a="1"/>
  <c r="R1463" i="1"/>
  <c r="R1463" i="1" a="1"/>
  <c r="C1463" i="1"/>
  <c r="AI1462" i="1"/>
  <c r="AI1462" i="1" a="1"/>
  <c r="AA1462" i="1"/>
  <c r="AA1462" i="1" a="1"/>
  <c r="Y1462" i="1"/>
  <c r="Y1462" i="1" a="1"/>
  <c r="W1462" i="1"/>
  <c r="W1462" i="1" a="1"/>
  <c r="T1462" i="1"/>
  <c r="T1462" i="1" a="1"/>
  <c r="R1462" i="1"/>
  <c r="R1462" i="1" a="1"/>
  <c r="C1462" i="1"/>
  <c r="AI1461" i="1"/>
  <c r="AI1461" i="1" a="1"/>
  <c r="AA1461" i="1"/>
  <c r="AA1461" i="1" a="1"/>
  <c r="Y1461" i="1"/>
  <c r="Y1461" i="1" a="1"/>
  <c r="W1461" i="1"/>
  <c r="W1461" i="1" a="1"/>
  <c r="T1461" i="1"/>
  <c r="T1461" i="1" a="1"/>
  <c r="R1461" i="1"/>
  <c r="R1461" i="1" a="1"/>
  <c r="C1461" i="1"/>
  <c r="AI1460" i="1"/>
  <c r="AI1460" i="1" a="1"/>
  <c r="AA1460" i="1"/>
  <c r="AA1460" i="1" a="1"/>
  <c r="Y1460" i="1"/>
  <c r="Y1460" i="1" a="1"/>
  <c r="W1460" i="1"/>
  <c r="W1460" i="1" a="1"/>
  <c r="T1460" i="1"/>
  <c r="T1460" i="1" a="1"/>
  <c r="R1460" i="1"/>
  <c r="R1460" i="1" a="1"/>
  <c r="C1460" i="1"/>
  <c r="AI1459" i="1"/>
  <c r="AI1459" i="1" a="1"/>
  <c r="AA1459" i="1"/>
  <c r="AA1459" i="1" a="1"/>
  <c r="Y1459" i="1"/>
  <c r="Y1459" i="1" a="1"/>
  <c r="W1459" i="1"/>
  <c r="W1459" i="1" a="1"/>
  <c r="T1459" i="1"/>
  <c r="T1459" i="1" a="1"/>
  <c r="R1459" i="1"/>
  <c r="R1459" i="1" a="1"/>
  <c r="C1459" i="1"/>
  <c r="AI1458" i="1"/>
  <c r="AI1458" i="1" a="1"/>
  <c r="AA1458" i="1"/>
  <c r="AA1458" i="1" a="1"/>
  <c r="Y1458" i="1"/>
  <c r="Y1458" i="1" a="1"/>
  <c r="W1458" i="1"/>
  <c r="W1458" i="1" a="1"/>
  <c r="T1458" i="1"/>
  <c r="T1458" i="1" a="1"/>
  <c r="R1458" i="1"/>
  <c r="R1458" i="1" a="1"/>
  <c r="C1458" i="1"/>
  <c r="AI1457" i="1"/>
  <c r="AI1457" i="1" a="1"/>
  <c r="AA1457" i="1"/>
  <c r="AA1457" i="1" a="1"/>
  <c r="Y1457" i="1"/>
  <c r="Y1457" i="1" a="1"/>
  <c r="W1457" i="1"/>
  <c r="W1457" i="1" a="1"/>
  <c r="T1457" i="1"/>
  <c r="T1457" i="1" a="1"/>
  <c r="R1457" i="1"/>
  <c r="R1457" i="1" a="1"/>
  <c r="C1457" i="1"/>
  <c r="AI1456" i="1"/>
  <c r="AI1456" i="1" a="1"/>
  <c r="AA1456" i="1"/>
  <c r="AA1456" i="1" a="1"/>
  <c r="Y1456" i="1"/>
  <c r="Y1456" i="1" a="1"/>
  <c r="W1456" i="1"/>
  <c r="W1456" i="1" a="1"/>
  <c r="T1456" i="1"/>
  <c r="T1456" i="1" a="1"/>
  <c r="R1456" i="1"/>
  <c r="R1456" i="1" a="1"/>
  <c r="C1456" i="1"/>
  <c r="AI1455" i="1"/>
  <c r="AI1455" i="1" a="1"/>
  <c r="AA1455" i="1"/>
  <c r="AA1455" i="1" a="1"/>
  <c r="Y1455" i="1"/>
  <c r="Y1455" i="1" a="1"/>
  <c r="W1455" i="1"/>
  <c r="W1455" i="1" a="1"/>
  <c r="T1455" i="1"/>
  <c r="T1455" i="1" a="1"/>
  <c r="R1455" i="1"/>
  <c r="R1455" i="1" a="1"/>
  <c r="C1455" i="1"/>
  <c r="AI1454" i="1"/>
  <c r="AI1454" i="1" a="1"/>
  <c r="AA1454" i="1"/>
  <c r="AA1454" i="1" a="1"/>
  <c r="Y1454" i="1"/>
  <c r="Y1454" i="1" a="1"/>
  <c r="W1454" i="1"/>
  <c r="W1454" i="1" a="1"/>
  <c r="T1454" i="1"/>
  <c r="T1454" i="1" a="1"/>
  <c r="R1454" i="1"/>
  <c r="R1454" i="1" a="1"/>
  <c r="C1454" i="1"/>
  <c r="AI1453" i="1"/>
  <c r="AI1453" i="1" a="1"/>
  <c r="AA1453" i="1"/>
  <c r="AA1453" i="1" a="1"/>
  <c r="Y1453" i="1"/>
  <c r="Y1453" i="1" a="1"/>
  <c r="W1453" i="1"/>
  <c r="W1453" i="1" a="1"/>
  <c r="T1453" i="1"/>
  <c r="T1453" i="1" a="1"/>
  <c r="R1453" i="1"/>
  <c r="R1453" i="1" a="1"/>
  <c r="C1453" i="1"/>
  <c r="AI1452" i="1"/>
  <c r="AI1452" i="1" a="1"/>
  <c r="AA1452" i="1"/>
  <c r="AA1452" i="1" a="1"/>
  <c r="Y1452" i="1"/>
  <c r="Y1452" i="1" a="1"/>
  <c r="W1452" i="1"/>
  <c r="W1452" i="1" a="1"/>
  <c r="T1452" i="1"/>
  <c r="T1452" i="1" a="1"/>
  <c r="R1452" i="1"/>
  <c r="R1452" i="1" a="1"/>
  <c r="C1452" i="1"/>
  <c r="AI1451" i="1"/>
  <c r="AI1451" i="1" a="1"/>
  <c r="AA1451" i="1"/>
  <c r="AA1451" i="1" a="1"/>
  <c r="Y1451" i="1"/>
  <c r="Y1451" i="1" a="1"/>
  <c r="W1451" i="1"/>
  <c r="W1451" i="1" a="1"/>
  <c r="T1451" i="1"/>
  <c r="T1451" i="1" a="1"/>
  <c r="R1451" i="1"/>
  <c r="R1451" i="1" a="1"/>
  <c r="C1451" i="1"/>
  <c r="AI1450" i="1"/>
  <c r="AI1450" i="1" a="1"/>
  <c r="AA1450" i="1"/>
  <c r="AA1450" i="1" a="1"/>
  <c r="Y1450" i="1"/>
  <c r="Y1450" i="1" a="1"/>
  <c r="W1450" i="1"/>
  <c r="W1450" i="1" a="1"/>
  <c r="T1450" i="1"/>
  <c r="T1450" i="1" a="1"/>
  <c r="R1450" i="1"/>
  <c r="R1450" i="1" a="1"/>
  <c r="C1450" i="1"/>
  <c r="AI1449" i="1"/>
  <c r="AI1449" i="1" a="1"/>
  <c r="AA1449" i="1"/>
  <c r="AA1449" i="1" a="1"/>
  <c r="Y1449" i="1"/>
  <c r="Y1449" i="1" a="1"/>
  <c r="W1449" i="1"/>
  <c r="W1449" i="1" a="1"/>
  <c r="T1449" i="1"/>
  <c r="T1449" i="1" a="1"/>
  <c r="R1449" i="1"/>
  <c r="R1449" i="1" a="1"/>
  <c r="C1449" i="1"/>
  <c r="AI1448" i="1"/>
  <c r="AI1448" i="1" a="1"/>
  <c r="AA1448" i="1"/>
  <c r="AA1448" i="1" a="1"/>
  <c r="Y1448" i="1"/>
  <c r="Y1448" i="1" a="1"/>
  <c r="W1448" i="1"/>
  <c r="W1448" i="1" a="1"/>
  <c r="T1448" i="1"/>
  <c r="T1448" i="1" a="1"/>
  <c r="R1448" i="1"/>
  <c r="R1448" i="1" a="1"/>
  <c r="C1448" i="1"/>
  <c r="AI1447" i="1"/>
  <c r="AI1447" i="1" a="1"/>
  <c r="AA1447" i="1"/>
  <c r="AA1447" i="1" a="1"/>
  <c r="Y1447" i="1"/>
  <c r="Y1447" i="1" a="1"/>
  <c r="W1447" i="1"/>
  <c r="W1447" i="1" a="1"/>
  <c r="T1447" i="1"/>
  <c r="T1447" i="1" a="1"/>
  <c r="R1447" i="1"/>
  <c r="R1447" i="1" a="1"/>
  <c r="C1447" i="1"/>
  <c r="AI1446" i="1"/>
  <c r="AI1446" i="1" a="1"/>
  <c r="AA1446" i="1"/>
  <c r="AA1446" i="1" a="1"/>
  <c r="Y1446" i="1"/>
  <c r="Y1446" i="1" a="1"/>
  <c r="W1446" i="1"/>
  <c r="W1446" i="1" a="1"/>
  <c r="T1446" i="1"/>
  <c r="T1446" i="1" a="1"/>
  <c r="R1446" i="1"/>
  <c r="R1446" i="1" a="1"/>
  <c r="C1446" i="1"/>
  <c r="AI1445" i="1"/>
  <c r="AI1445" i="1" a="1"/>
  <c r="AA1445" i="1"/>
  <c r="AA1445" i="1" a="1"/>
  <c r="Y1445" i="1"/>
  <c r="Y1445" i="1" a="1"/>
  <c r="W1445" i="1"/>
  <c r="W1445" i="1" a="1"/>
  <c r="T1445" i="1"/>
  <c r="T1445" i="1" a="1"/>
  <c r="R1445" i="1"/>
  <c r="R1445" i="1" a="1"/>
  <c r="C1445" i="1"/>
  <c r="AI1444" i="1"/>
  <c r="AI1444" i="1" a="1"/>
  <c r="AA1444" i="1"/>
  <c r="AA1444" i="1" a="1"/>
  <c r="Y1444" i="1"/>
  <c r="Y1444" i="1" a="1"/>
  <c r="W1444" i="1"/>
  <c r="W1444" i="1" a="1"/>
  <c r="T1444" i="1"/>
  <c r="T1444" i="1" a="1"/>
  <c r="R1444" i="1"/>
  <c r="R1444" i="1" a="1"/>
  <c r="C1444" i="1"/>
  <c r="AI1443" i="1"/>
  <c r="AI1443" i="1" a="1"/>
  <c r="AA1443" i="1"/>
  <c r="AA1443" i="1" a="1"/>
  <c r="Y1443" i="1"/>
  <c r="Y1443" i="1" a="1"/>
  <c r="W1443" i="1"/>
  <c r="W1443" i="1" a="1"/>
  <c r="T1443" i="1"/>
  <c r="T1443" i="1" a="1"/>
  <c r="R1443" i="1"/>
  <c r="R1443" i="1" a="1"/>
  <c r="C1443" i="1"/>
  <c r="AI1442" i="1"/>
  <c r="AI1442" i="1" a="1"/>
  <c r="AA1442" i="1"/>
  <c r="AA1442" i="1" a="1"/>
  <c r="Y1442" i="1"/>
  <c r="Y1442" i="1" a="1"/>
  <c r="W1442" i="1"/>
  <c r="W1442" i="1" a="1"/>
  <c r="T1442" i="1"/>
  <c r="T1442" i="1" a="1"/>
  <c r="R1442" i="1"/>
  <c r="R1442" i="1" a="1"/>
  <c r="C1442" i="1"/>
  <c r="AI1441" i="1"/>
  <c r="AI1441" i="1" a="1"/>
  <c r="AA1441" i="1"/>
  <c r="AA1441" i="1" a="1"/>
  <c r="Y1441" i="1"/>
  <c r="Y1441" i="1" a="1"/>
  <c r="W1441" i="1"/>
  <c r="W1441" i="1" a="1"/>
  <c r="T1441" i="1"/>
  <c r="T1441" i="1" a="1"/>
  <c r="R1441" i="1"/>
  <c r="R1441" i="1" a="1"/>
  <c r="C1441" i="1"/>
  <c r="AI1440" i="1"/>
  <c r="AI1440" i="1" a="1"/>
  <c r="AA1440" i="1"/>
  <c r="AA1440" i="1" a="1"/>
  <c r="Y1440" i="1"/>
  <c r="Y1440" i="1" a="1"/>
  <c r="W1440" i="1"/>
  <c r="W1440" i="1" a="1"/>
  <c r="T1440" i="1"/>
  <c r="T1440" i="1" a="1"/>
  <c r="R1440" i="1"/>
  <c r="R1440" i="1" a="1"/>
  <c r="C1440" i="1"/>
  <c r="AI1439" i="1"/>
  <c r="AI1439" i="1" a="1"/>
  <c r="AA1439" i="1"/>
  <c r="AA1439" i="1" a="1"/>
  <c r="Y1439" i="1"/>
  <c r="Y1439" i="1" a="1"/>
  <c r="W1439" i="1"/>
  <c r="W1439" i="1" a="1"/>
  <c r="T1439" i="1"/>
  <c r="T1439" i="1" a="1"/>
  <c r="R1439" i="1"/>
  <c r="R1439" i="1" a="1"/>
  <c r="C1439" i="1"/>
  <c r="AI1438" i="1"/>
  <c r="AI1438" i="1" a="1"/>
  <c r="AA1438" i="1"/>
  <c r="AA1438" i="1" a="1"/>
  <c r="Y1438" i="1"/>
  <c r="Y1438" i="1" a="1"/>
  <c r="W1438" i="1"/>
  <c r="W1438" i="1" a="1"/>
  <c r="T1438" i="1"/>
  <c r="T1438" i="1" a="1"/>
  <c r="R1438" i="1"/>
  <c r="R1438" i="1" a="1"/>
  <c r="C1438" i="1"/>
  <c r="AI1437" i="1"/>
  <c r="AI1437" i="1" a="1"/>
  <c r="AA1437" i="1"/>
  <c r="AA1437" i="1" a="1"/>
  <c r="Y1437" i="1"/>
  <c r="Y1437" i="1" a="1"/>
  <c r="W1437" i="1"/>
  <c r="W1437" i="1" a="1"/>
  <c r="T1437" i="1"/>
  <c r="T1437" i="1" a="1"/>
  <c r="R1437" i="1"/>
  <c r="R1437" i="1" a="1"/>
  <c r="C1437" i="1"/>
  <c r="AI1436" i="1"/>
  <c r="AI1436" i="1" a="1"/>
  <c r="AA1436" i="1"/>
  <c r="AA1436" i="1" a="1"/>
  <c r="Y1436" i="1"/>
  <c r="Y1436" i="1" a="1"/>
  <c r="W1436" i="1"/>
  <c r="W1436" i="1" a="1"/>
  <c r="T1436" i="1"/>
  <c r="T1436" i="1" a="1"/>
  <c r="R1436" i="1"/>
  <c r="R1436" i="1" a="1"/>
  <c r="C1436" i="1"/>
  <c r="AI1435" i="1"/>
  <c r="AI1435" i="1" a="1"/>
  <c r="AA1435" i="1"/>
  <c r="AA1435" i="1" a="1"/>
  <c r="Y1435" i="1"/>
  <c r="Y1435" i="1" a="1"/>
  <c r="W1435" i="1"/>
  <c r="W1435" i="1" a="1"/>
  <c r="T1435" i="1"/>
  <c r="T1435" i="1" a="1"/>
  <c r="R1435" i="1"/>
  <c r="R1435" i="1" a="1"/>
  <c r="C1435" i="1"/>
  <c r="AI1434" i="1"/>
  <c r="AI1434" i="1" a="1"/>
  <c r="AA1434" i="1"/>
  <c r="AA1434" i="1" a="1"/>
  <c r="Y1434" i="1"/>
  <c r="Y1434" i="1" a="1"/>
  <c r="W1434" i="1"/>
  <c r="W1434" i="1" a="1"/>
  <c r="T1434" i="1"/>
  <c r="T1434" i="1" a="1"/>
  <c r="R1434" i="1"/>
  <c r="R1434" i="1" a="1"/>
  <c r="C1434" i="1"/>
  <c r="AI1433" i="1"/>
  <c r="AI1433" i="1" a="1"/>
  <c r="AA1433" i="1"/>
  <c r="AA1433" i="1" a="1"/>
  <c r="Y1433" i="1"/>
  <c r="Y1433" i="1" a="1"/>
  <c r="W1433" i="1"/>
  <c r="W1433" i="1" a="1"/>
  <c r="T1433" i="1"/>
  <c r="T1433" i="1" a="1"/>
  <c r="R1433" i="1"/>
  <c r="R1433" i="1" a="1"/>
  <c r="C1433" i="1"/>
  <c r="AI1432" i="1"/>
  <c r="AI1432" i="1" a="1"/>
  <c r="AA1432" i="1"/>
  <c r="AA1432" i="1" a="1"/>
  <c r="Y1432" i="1"/>
  <c r="Y1432" i="1" a="1"/>
  <c r="W1432" i="1"/>
  <c r="W1432" i="1" a="1"/>
  <c r="T1432" i="1"/>
  <c r="T1432" i="1" a="1"/>
  <c r="R1432" i="1"/>
  <c r="R1432" i="1" a="1"/>
  <c r="C1432" i="1"/>
  <c r="AI1431" i="1"/>
  <c r="AI1431" i="1" a="1"/>
  <c r="AA1431" i="1"/>
  <c r="AA1431" i="1" a="1"/>
  <c r="Y1431" i="1"/>
  <c r="Y1431" i="1" a="1"/>
  <c r="W1431" i="1"/>
  <c r="W1431" i="1" a="1"/>
  <c r="T1431" i="1"/>
  <c r="T1431" i="1" a="1"/>
  <c r="R1431" i="1"/>
  <c r="R1431" i="1" a="1"/>
  <c r="C1431" i="1"/>
  <c r="AI1430" i="1"/>
  <c r="AI1430" i="1" a="1"/>
  <c r="AA1430" i="1"/>
  <c r="AA1430" i="1" a="1"/>
  <c r="Y1430" i="1"/>
  <c r="Y1430" i="1" a="1"/>
  <c r="W1430" i="1"/>
  <c r="W1430" i="1" a="1"/>
  <c r="T1430" i="1"/>
  <c r="T1430" i="1" a="1"/>
  <c r="R1430" i="1"/>
  <c r="R1430" i="1" a="1"/>
  <c r="C1430" i="1"/>
  <c r="AI1429" i="1"/>
  <c r="AI1429" i="1" a="1"/>
  <c r="AA1429" i="1"/>
  <c r="AA1429" i="1" a="1"/>
  <c r="Y1429" i="1"/>
  <c r="Y1429" i="1" a="1"/>
  <c r="W1429" i="1"/>
  <c r="W1429" i="1" a="1"/>
  <c r="T1429" i="1"/>
  <c r="T1429" i="1" a="1"/>
  <c r="R1429" i="1"/>
  <c r="R1429" i="1" a="1"/>
  <c r="C1429" i="1"/>
  <c r="AI1428" i="1"/>
  <c r="AI1428" i="1" a="1"/>
  <c r="AA1428" i="1"/>
  <c r="AA1428" i="1" a="1"/>
  <c r="Y1428" i="1"/>
  <c r="Y1428" i="1" a="1"/>
  <c r="W1428" i="1"/>
  <c r="W1428" i="1" a="1"/>
  <c r="T1428" i="1"/>
  <c r="T1428" i="1" a="1"/>
  <c r="R1428" i="1"/>
  <c r="R1428" i="1" a="1"/>
  <c r="C1428" i="1"/>
  <c r="AI1427" i="1"/>
  <c r="AI1427" i="1" a="1"/>
  <c r="AA1427" i="1"/>
  <c r="AA1427" i="1" a="1"/>
  <c r="Y1427" i="1"/>
  <c r="Y1427" i="1" a="1"/>
  <c r="W1427" i="1"/>
  <c r="W1427" i="1" a="1"/>
  <c r="T1427" i="1"/>
  <c r="T1427" i="1" a="1"/>
  <c r="R1427" i="1"/>
  <c r="R1427" i="1" a="1"/>
  <c r="C1427" i="1"/>
  <c r="AI1426" i="1"/>
  <c r="AI1426" i="1" a="1"/>
  <c r="AA1426" i="1"/>
  <c r="AA1426" i="1" a="1"/>
  <c r="Y1426" i="1"/>
  <c r="Y1426" i="1" a="1"/>
  <c r="W1426" i="1"/>
  <c r="W1426" i="1" a="1"/>
  <c r="T1426" i="1"/>
  <c r="T1426" i="1" a="1"/>
  <c r="R1426" i="1"/>
  <c r="R1426" i="1" a="1"/>
  <c r="C1426" i="1"/>
  <c r="AI1425" i="1"/>
  <c r="AI1425" i="1" a="1"/>
  <c r="AA1425" i="1"/>
  <c r="AA1425" i="1" a="1"/>
  <c r="Y1425" i="1"/>
  <c r="Y1425" i="1" a="1"/>
  <c r="W1425" i="1"/>
  <c r="W1425" i="1" a="1"/>
  <c r="T1425" i="1"/>
  <c r="T1425" i="1" a="1"/>
  <c r="R1425" i="1"/>
  <c r="R1425" i="1" a="1"/>
  <c r="C1425" i="1"/>
  <c r="AI1424" i="1"/>
  <c r="AI1424" i="1" a="1"/>
  <c r="AA1424" i="1"/>
  <c r="AA1424" i="1" a="1"/>
  <c r="Y1424" i="1"/>
  <c r="Y1424" i="1" a="1"/>
  <c r="W1424" i="1"/>
  <c r="W1424" i="1" a="1"/>
  <c r="T1424" i="1"/>
  <c r="T1424" i="1" a="1"/>
  <c r="R1424" i="1"/>
  <c r="R1424" i="1" a="1"/>
  <c r="C1424" i="1"/>
  <c r="AI1423" i="1"/>
  <c r="AI1423" i="1" a="1"/>
  <c r="AA1423" i="1"/>
  <c r="AA1423" i="1" a="1"/>
  <c r="Y1423" i="1"/>
  <c r="Y1423" i="1" a="1"/>
  <c r="W1423" i="1"/>
  <c r="W1423" i="1" a="1"/>
  <c r="T1423" i="1"/>
  <c r="T1423" i="1" a="1"/>
  <c r="R1423" i="1"/>
  <c r="R1423" i="1" a="1"/>
  <c r="C1423" i="1"/>
  <c r="AI1422" i="1"/>
  <c r="AI1422" i="1" a="1"/>
  <c r="AA1422" i="1"/>
  <c r="AA1422" i="1" a="1"/>
  <c r="Y1422" i="1"/>
  <c r="Y1422" i="1" a="1"/>
  <c r="W1422" i="1"/>
  <c r="W1422" i="1" a="1"/>
  <c r="T1422" i="1"/>
  <c r="T1422" i="1" a="1"/>
  <c r="R1422" i="1"/>
  <c r="R1422" i="1" a="1"/>
  <c r="C1422" i="1"/>
  <c r="AI1421" i="1"/>
  <c r="AI1421" i="1" a="1"/>
  <c r="AA1421" i="1"/>
  <c r="AA1421" i="1" a="1"/>
  <c r="Y1421" i="1"/>
  <c r="Y1421" i="1" a="1"/>
  <c r="W1421" i="1"/>
  <c r="W1421" i="1" a="1"/>
  <c r="T1421" i="1"/>
  <c r="T1421" i="1" a="1"/>
  <c r="R1421" i="1"/>
  <c r="R1421" i="1" a="1"/>
  <c r="C1421" i="1"/>
  <c r="AI1420" i="1"/>
  <c r="AI1420" i="1" a="1"/>
  <c r="AA1420" i="1"/>
  <c r="AA1420" i="1" a="1"/>
  <c r="Y1420" i="1"/>
  <c r="Y1420" i="1" a="1"/>
  <c r="W1420" i="1"/>
  <c r="W1420" i="1" a="1"/>
  <c r="T1420" i="1"/>
  <c r="T1420" i="1" a="1"/>
  <c r="R1420" i="1"/>
  <c r="R1420" i="1" a="1"/>
  <c r="C1420" i="1"/>
  <c r="AI1419" i="1"/>
  <c r="AI1419" i="1" a="1"/>
  <c r="AA1419" i="1"/>
  <c r="AA1419" i="1" a="1"/>
  <c r="Y1419" i="1"/>
  <c r="Y1419" i="1" a="1"/>
  <c r="W1419" i="1"/>
  <c r="W1419" i="1" a="1"/>
  <c r="T1419" i="1"/>
  <c r="T1419" i="1" a="1"/>
  <c r="R1419" i="1"/>
  <c r="R1419" i="1" a="1"/>
  <c r="C1419" i="1"/>
  <c r="AI1418" i="1"/>
  <c r="AI1418" i="1" a="1"/>
  <c r="AA1418" i="1"/>
  <c r="AA1418" i="1" a="1"/>
  <c r="Y1418" i="1"/>
  <c r="Y1418" i="1" a="1"/>
  <c r="W1418" i="1"/>
  <c r="W1418" i="1" a="1"/>
  <c r="T1418" i="1"/>
  <c r="T1418" i="1" a="1"/>
  <c r="R1418" i="1"/>
  <c r="R1418" i="1" a="1"/>
  <c r="C1418" i="1"/>
  <c r="AI1417" i="1"/>
  <c r="AI1417" i="1" a="1"/>
  <c r="AA1417" i="1"/>
  <c r="AA1417" i="1" a="1"/>
  <c r="Y1417" i="1"/>
  <c r="Y1417" i="1" a="1"/>
  <c r="W1417" i="1"/>
  <c r="W1417" i="1" a="1"/>
  <c r="T1417" i="1"/>
  <c r="T1417" i="1" a="1"/>
  <c r="R1417" i="1"/>
  <c r="R1417" i="1" a="1"/>
  <c r="C1417" i="1"/>
  <c r="AI1416" i="1"/>
  <c r="AI1416" i="1" a="1"/>
  <c r="AA1416" i="1"/>
  <c r="AA1416" i="1" a="1"/>
  <c r="Y1416" i="1"/>
  <c r="Y1416" i="1" a="1"/>
  <c r="W1416" i="1"/>
  <c r="W1416" i="1" a="1"/>
  <c r="T1416" i="1"/>
  <c r="T1416" i="1" a="1"/>
  <c r="R1416" i="1"/>
  <c r="R1416" i="1" a="1"/>
  <c r="C1416" i="1"/>
  <c r="AI1415" i="1"/>
  <c r="AI1415" i="1" a="1"/>
  <c r="AA1415" i="1"/>
  <c r="AA1415" i="1" a="1"/>
  <c r="Y1415" i="1"/>
  <c r="Y1415" i="1" a="1"/>
  <c r="W1415" i="1"/>
  <c r="W1415" i="1" a="1"/>
  <c r="T1415" i="1"/>
  <c r="T1415" i="1" a="1"/>
  <c r="R1415" i="1"/>
  <c r="R1415" i="1" a="1"/>
  <c r="C1415" i="1"/>
  <c r="AI1414" i="1"/>
  <c r="AI1414" i="1" a="1"/>
  <c r="AA1414" i="1"/>
  <c r="AA1414" i="1" a="1"/>
  <c r="Y1414" i="1"/>
  <c r="Y1414" i="1" a="1"/>
  <c r="W1414" i="1"/>
  <c r="W1414" i="1" a="1"/>
  <c r="T1414" i="1"/>
  <c r="T1414" i="1" a="1"/>
  <c r="R1414" i="1"/>
  <c r="R1414" i="1" a="1"/>
  <c r="C1414" i="1"/>
  <c r="AI1413" i="1"/>
  <c r="AI1413" i="1" a="1"/>
  <c r="AA1413" i="1"/>
  <c r="AA1413" i="1" a="1"/>
  <c r="Y1413" i="1"/>
  <c r="Y1413" i="1" a="1"/>
  <c r="W1413" i="1"/>
  <c r="W1413" i="1" a="1"/>
  <c r="T1413" i="1"/>
  <c r="T1413" i="1" a="1"/>
  <c r="R1413" i="1"/>
  <c r="R1413" i="1" a="1"/>
  <c r="C1413" i="1"/>
  <c r="AI1412" i="1"/>
  <c r="AI1412" i="1" a="1"/>
  <c r="AA1412" i="1"/>
  <c r="AA1412" i="1" a="1"/>
  <c r="Y1412" i="1"/>
  <c r="Y1412" i="1" a="1"/>
  <c r="W1412" i="1"/>
  <c r="W1412" i="1" a="1"/>
  <c r="T1412" i="1"/>
  <c r="T1412" i="1" a="1"/>
  <c r="R1412" i="1"/>
  <c r="R1412" i="1" a="1"/>
  <c r="C1412" i="1"/>
  <c r="AI1411" i="1"/>
  <c r="AI1411" i="1" a="1"/>
  <c r="AA1411" i="1"/>
  <c r="AA1411" i="1" a="1"/>
  <c r="Y1411" i="1"/>
  <c r="Y1411" i="1" a="1"/>
  <c r="W1411" i="1"/>
  <c r="W1411" i="1" a="1"/>
  <c r="T1411" i="1"/>
  <c r="T1411" i="1" a="1"/>
  <c r="R1411" i="1"/>
  <c r="R1411" i="1" a="1"/>
  <c r="C1411" i="1"/>
  <c r="AI1410" i="1"/>
  <c r="AI1410" i="1" a="1"/>
  <c r="AA1410" i="1"/>
  <c r="AA1410" i="1" a="1"/>
  <c r="Y1410" i="1"/>
  <c r="Y1410" i="1" a="1"/>
  <c r="W1410" i="1"/>
  <c r="W1410" i="1" a="1"/>
  <c r="T1410" i="1"/>
  <c r="T1410" i="1" a="1"/>
  <c r="R1410" i="1"/>
  <c r="R1410" i="1" a="1"/>
  <c r="C1410" i="1"/>
  <c r="AI1409" i="1"/>
  <c r="AI1409" i="1" a="1"/>
  <c r="AA1409" i="1"/>
  <c r="AA1409" i="1" a="1"/>
  <c r="Y1409" i="1"/>
  <c r="Y1409" i="1" a="1"/>
  <c r="W1409" i="1"/>
  <c r="W1409" i="1" a="1"/>
  <c r="T1409" i="1"/>
  <c r="T1409" i="1" a="1"/>
  <c r="R1409" i="1"/>
  <c r="R1409" i="1" a="1"/>
  <c r="C1409" i="1"/>
  <c r="AI1408" i="1"/>
  <c r="AI1408" i="1" a="1"/>
  <c r="AA1408" i="1"/>
  <c r="AA1408" i="1" a="1"/>
  <c r="Y1408" i="1"/>
  <c r="Y1408" i="1" a="1"/>
  <c r="W1408" i="1"/>
  <c r="W1408" i="1" a="1"/>
  <c r="T1408" i="1"/>
  <c r="T1408" i="1" a="1"/>
  <c r="R1408" i="1"/>
  <c r="R1408" i="1" a="1"/>
  <c r="C1408" i="1"/>
  <c r="AI1407" i="1"/>
  <c r="AI1407" i="1" a="1"/>
  <c r="AA1407" i="1"/>
  <c r="AA1407" i="1" a="1"/>
  <c r="Y1407" i="1"/>
  <c r="Y1407" i="1" a="1"/>
  <c r="W1407" i="1"/>
  <c r="W1407" i="1" a="1"/>
  <c r="T1407" i="1"/>
  <c r="T1407" i="1" a="1"/>
  <c r="R1407" i="1"/>
  <c r="R1407" i="1" a="1"/>
  <c r="C1407" i="1"/>
  <c r="AI1406" i="1"/>
  <c r="AI1406" i="1" a="1"/>
  <c r="AA1406" i="1"/>
  <c r="AA1406" i="1" a="1"/>
  <c r="Y1406" i="1"/>
  <c r="Y1406" i="1" a="1"/>
  <c r="W1406" i="1"/>
  <c r="W1406" i="1" a="1"/>
  <c r="T1406" i="1"/>
  <c r="T1406" i="1" a="1"/>
  <c r="R1406" i="1"/>
  <c r="R1406" i="1" a="1"/>
  <c r="C1406" i="1"/>
  <c r="AI1405" i="1"/>
  <c r="AI1405" i="1" a="1"/>
  <c r="AA1405" i="1"/>
  <c r="AA1405" i="1" a="1"/>
  <c r="Y1405" i="1"/>
  <c r="Y1405" i="1" a="1"/>
  <c r="W1405" i="1"/>
  <c r="W1405" i="1" a="1"/>
  <c r="T1405" i="1"/>
  <c r="T1405" i="1" a="1"/>
  <c r="R1405" i="1"/>
  <c r="R1405" i="1" a="1"/>
  <c r="C1405" i="1"/>
  <c r="AI1404" i="1"/>
  <c r="AI1404" i="1" a="1"/>
  <c r="AA1404" i="1"/>
  <c r="AA1404" i="1" a="1"/>
  <c r="Y1404" i="1"/>
  <c r="Y1404" i="1" a="1"/>
  <c r="W1404" i="1"/>
  <c r="W1404" i="1" a="1"/>
  <c r="T1404" i="1"/>
  <c r="T1404" i="1" a="1"/>
  <c r="R1404" i="1"/>
  <c r="R1404" i="1" a="1"/>
  <c r="C1404" i="1"/>
  <c r="AI1403" i="1"/>
  <c r="AI1403" i="1" a="1"/>
  <c r="AA1403" i="1"/>
  <c r="AA1403" i="1" a="1"/>
  <c r="Y1403" i="1"/>
  <c r="Y1403" i="1" a="1"/>
  <c r="W1403" i="1"/>
  <c r="W1403" i="1" a="1"/>
  <c r="T1403" i="1"/>
  <c r="T1403" i="1" a="1"/>
  <c r="R1403" i="1"/>
  <c r="R1403" i="1" a="1"/>
  <c r="C1403" i="1"/>
  <c r="AI1402" i="1"/>
  <c r="AI1402" i="1" a="1"/>
  <c r="AA1402" i="1"/>
  <c r="AA1402" i="1" a="1"/>
  <c r="Y1402" i="1"/>
  <c r="Y1402" i="1" a="1"/>
  <c r="W1402" i="1"/>
  <c r="W1402" i="1" a="1"/>
  <c r="T1402" i="1"/>
  <c r="T1402" i="1" a="1"/>
  <c r="R1402" i="1"/>
  <c r="R1402" i="1" a="1"/>
  <c r="C1402" i="1"/>
  <c r="AI1401" i="1"/>
  <c r="AI1401" i="1" a="1"/>
  <c r="AA1401" i="1"/>
  <c r="AA1401" i="1" a="1"/>
  <c r="Y1401" i="1"/>
  <c r="Y1401" i="1" a="1"/>
  <c r="W1401" i="1"/>
  <c r="W1401" i="1" a="1"/>
  <c r="T1401" i="1"/>
  <c r="T1401" i="1" a="1"/>
  <c r="R1401" i="1"/>
  <c r="R1401" i="1" a="1"/>
  <c r="C1401" i="1"/>
  <c r="AI1400" i="1"/>
  <c r="AI1400" i="1" a="1"/>
  <c r="AA1400" i="1"/>
  <c r="AA1400" i="1" a="1"/>
  <c r="Y1400" i="1"/>
  <c r="Y1400" i="1" a="1"/>
  <c r="W1400" i="1"/>
  <c r="W1400" i="1" a="1"/>
  <c r="T1400" i="1"/>
  <c r="T1400" i="1" a="1"/>
  <c r="R1400" i="1"/>
  <c r="R1400" i="1" a="1"/>
  <c r="C1400" i="1"/>
  <c r="AI1399" i="1"/>
  <c r="AI1399" i="1" a="1"/>
  <c r="AA1399" i="1"/>
  <c r="AA1399" i="1" a="1"/>
  <c r="Y1399" i="1"/>
  <c r="Y1399" i="1" a="1"/>
  <c r="W1399" i="1"/>
  <c r="W1399" i="1" a="1"/>
  <c r="T1399" i="1"/>
  <c r="T1399" i="1" a="1"/>
  <c r="R1399" i="1"/>
  <c r="R1399" i="1" a="1"/>
  <c r="C1399" i="1"/>
  <c r="AI1398" i="1"/>
  <c r="AI1398" i="1" a="1"/>
  <c r="AA1398" i="1"/>
  <c r="AA1398" i="1" a="1"/>
  <c r="Y1398" i="1"/>
  <c r="Y1398" i="1" a="1"/>
  <c r="W1398" i="1"/>
  <c r="W1398" i="1" a="1"/>
  <c r="T1398" i="1"/>
  <c r="T1398" i="1" a="1"/>
  <c r="R1398" i="1"/>
  <c r="R1398" i="1" a="1"/>
  <c r="C1398" i="1"/>
  <c r="AI1397" i="1"/>
  <c r="AI1397" i="1" a="1"/>
  <c r="AA1397" i="1"/>
  <c r="AA1397" i="1" a="1"/>
  <c r="Y1397" i="1"/>
  <c r="Y1397" i="1" a="1"/>
  <c r="W1397" i="1"/>
  <c r="W1397" i="1" a="1"/>
  <c r="T1397" i="1"/>
  <c r="T1397" i="1" a="1"/>
  <c r="R1397" i="1"/>
  <c r="R1397" i="1" a="1"/>
  <c r="C1397" i="1"/>
  <c r="AI1396" i="1"/>
  <c r="AI1396" i="1" a="1"/>
  <c r="AA1396" i="1"/>
  <c r="AA1396" i="1" a="1"/>
  <c r="Y1396" i="1"/>
  <c r="Y1396" i="1" a="1"/>
  <c r="W1396" i="1"/>
  <c r="W1396" i="1" a="1"/>
  <c r="T1396" i="1"/>
  <c r="T1396" i="1" a="1"/>
  <c r="R1396" i="1"/>
  <c r="R1396" i="1" a="1"/>
  <c r="C1396" i="1"/>
  <c r="AI1395" i="1"/>
  <c r="AI1395" i="1" a="1"/>
  <c r="AA1395" i="1"/>
  <c r="AA1395" i="1" a="1"/>
  <c r="Y1395" i="1"/>
  <c r="Y1395" i="1" a="1"/>
  <c r="W1395" i="1"/>
  <c r="W1395" i="1" a="1"/>
  <c r="T1395" i="1"/>
  <c r="T1395" i="1" a="1"/>
  <c r="R1395" i="1"/>
  <c r="R1395" i="1" a="1"/>
  <c r="C1395" i="1"/>
  <c r="AI1394" i="1"/>
  <c r="AI1394" i="1" a="1"/>
  <c r="AA1394" i="1"/>
  <c r="AA1394" i="1" a="1"/>
  <c r="Y1394" i="1"/>
  <c r="Y1394" i="1" a="1"/>
  <c r="W1394" i="1"/>
  <c r="W1394" i="1" a="1"/>
  <c r="T1394" i="1"/>
  <c r="T1394" i="1" a="1"/>
  <c r="R1394" i="1"/>
  <c r="R1394" i="1" a="1"/>
  <c r="C1394" i="1"/>
  <c r="AI1393" i="1"/>
  <c r="AI1393" i="1" a="1"/>
  <c r="AA1393" i="1"/>
  <c r="AA1393" i="1" a="1"/>
  <c r="Y1393" i="1"/>
  <c r="Y1393" i="1" a="1"/>
  <c r="W1393" i="1"/>
  <c r="W1393" i="1" a="1"/>
  <c r="T1393" i="1"/>
  <c r="T1393" i="1" a="1"/>
  <c r="R1393" i="1"/>
  <c r="R1393" i="1" a="1"/>
  <c r="C1393" i="1"/>
  <c r="AI1392" i="1"/>
  <c r="AI1392" i="1" a="1"/>
  <c r="AA1392" i="1"/>
  <c r="AA1392" i="1" a="1"/>
  <c r="Y1392" i="1"/>
  <c r="Y1392" i="1" a="1"/>
  <c r="W1392" i="1"/>
  <c r="W1392" i="1" a="1"/>
  <c r="T1392" i="1"/>
  <c r="T1392" i="1" a="1"/>
  <c r="R1392" i="1"/>
  <c r="R1392" i="1" a="1"/>
  <c r="C1392" i="1"/>
  <c r="AI1391" i="1"/>
  <c r="AI1391" i="1" a="1"/>
  <c r="AA1391" i="1"/>
  <c r="AA1391" i="1" a="1"/>
  <c r="Y1391" i="1"/>
  <c r="Y1391" i="1" a="1"/>
  <c r="W1391" i="1"/>
  <c r="W1391" i="1" a="1"/>
  <c r="T1391" i="1"/>
  <c r="T1391" i="1" a="1"/>
  <c r="R1391" i="1"/>
  <c r="R1391" i="1" a="1"/>
  <c r="C1391" i="1"/>
  <c r="AI1390" i="1"/>
  <c r="AI1390" i="1" a="1"/>
  <c r="AA1390" i="1"/>
  <c r="AA1390" i="1" a="1"/>
  <c r="Y1390" i="1"/>
  <c r="Y1390" i="1" a="1"/>
  <c r="W1390" i="1"/>
  <c r="W1390" i="1" a="1"/>
  <c r="T1390" i="1"/>
  <c r="T1390" i="1" a="1"/>
  <c r="R1390" i="1"/>
  <c r="R1390" i="1" a="1"/>
  <c r="C1390" i="1"/>
  <c r="AI1389" i="1"/>
  <c r="AI1389" i="1" a="1"/>
  <c r="AA1389" i="1"/>
  <c r="AA1389" i="1" a="1"/>
  <c r="Y1389" i="1"/>
  <c r="Y1389" i="1" a="1"/>
  <c r="W1389" i="1"/>
  <c r="W1389" i="1" a="1"/>
  <c r="T1389" i="1"/>
  <c r="T1389" i="1" a="1"/>
  <c r="R1389" i="1"/>
  <c r="R1389" i="1" a="1"/>
  <c r="C1389" i="1"/>
  <c r="AI1388" i="1"/>
  <c r="AI1388" i="1" a="1"/>
  <c r="AA1388" i="1"/>
  <c r="AA1388" i="1" a="1"/>
  <c r="Y1388" i="1"/>
  <c r="Y1388" i="1" a="1"/>
  <c r="W1388" i="1"/>
  <c r="W1388" i="1" a="1"/>
  <c r="T1388" i="1"/>
  <c r="T1388" i="1" a="1"/>
  <c r="R1388" i="1"/>
  <c r="R1388" i="1" a="1"/>
  <c r="C1388" i="1"/>
  <c r="AI1387" i="1"/>
  <c r="AI1387" i="1" a="1"/>
  <c r="AA1387" i="1"/>
  <c r="AA1387" i="1" a="1"/>
  <c r="Y1387" i="1"/>
  <c r="Y1387" i="1" a="1"/>
  <c r="W1387" i="1"/>
  <c r="W1387" i="1" a="1"/>
  <c r="T1387" i="1"/>
  <c r="T1387" i="1" a="1"/>
  <c r="R1387" i="1"/>
  <c r="R1387" i="1" a="1"/>
  <c r="C1387" i="1"/>
  <c r="AI1386" i="1"/>
  <c r="AI1386" i="1" a="1"/>
  <c r="AA1386" i="1"/>
  <c r="AA1386" i="1" a="1"/>
  <c r="Y1386" i="1"/>
  <c r="Y1386" i="1" a="1"/>
  <c r="W1386" i="1"/>
  <c r="W1386" i="1" a="1"/>
  <c r="T1386" i="1"/>
  <c r="T1386" i="1" a="1"/>
  <c r="R1386" i="1"/>
  <c r="R1386" i="1" a="1"/>
  <c r="C1386" i="1"/>
  <c r="AI1385" i="1"/>
  <c r="AI1385" i="1" a="1"/>
  <c r="AA1385" i="1"/>
  <c r="AA1385" i="1" a="1"/>
  <c r="Y1385" i="1"/>
  <c r="Y1385" i="1" a="1"/>
  <c r="W1385" i="1"/>
  <c r="W1385" i="1" a="1"/>
  <c r="T1385" i="1"/>
  <c r="T1385" i="1" a="1"/>
  <c r="R1385" i="1"/>
  <c r="R1385" i="1" a="1"/>
  <c r="C1385" i="1"/>
  <c r="AI1384" i="1"/>
  <c r="AI1384" i="1" a="1"/>
  <c r="AA1384" i="1"/>
  <c r="AA1384" i="1" a="1"/>
  <c r="Y1384" i="1"/>
  <c r="Y1384" i="1" a="1"/>
  <c r="W1384" i="1"/>
  <c r="W1384" i="1" a="1"/>
  <c r="T1384" i="1"/>
  <c r="T1384" i="1" a="1"/>
  <c r="R1384" i="1"/>
  <c r="R1384" i="1" a="1"/>
  <c r="C1384" i="1"/>
  <c r="AI1383" i="1"/>
  <c r="AI1383" i="1" a="1"/>
  <c r="AA1383" i="1"/>
  <c r="AA1383" i="1" a="1"/>
  <c r="Y1383" i="1"/>
  <c r="Y1383" i="1" a="1"/>
  <c r="W1383" i="1"/>
  <c r="W1383" i="1" a="1"/>
  <c r="T1383" i="1"/>
  <c r="T1383" i="1" a="1"/>
  <c r="R1383" i="1"/>
  <c r="R1383" i="1" a="1"/>
  <c r="C1383" i="1"/>
  <c r="AI1382" i="1"/>
  <c r="AI1382" i="1" a="1"/>
  <c r="AA1382" i="1"/>
  <c r="AA1382" i="1" a="1"/>
  <c r="Y1382" i="1"/>
  <c r="Y1382" i="1" a="1"/>
  <c r="W1382" i="1"/>
  <c r="W1382" i="1" a="1"/>
  <c r="T1382" i="1"/>
  <c r="T1382" i="1" a="1"/>
  <c r="R1382" i="1"/>
  <c r="R1382" i="1" a="1"/>
  <c r="C1382" i="1"/>
  <c r="AI1381" i="1"/>
  <c r="AI1381" i="1" a="1"/>
  <c r="AA1381" i="1"/>
  <c r="AA1381" i="1" a="1"/>
  <c r="Y1381" i="1"/>
  <c r="Y1381" i="1" a="1"/>
  <c r="W1381" i="1"/>
  <c r="W1381" i="1" a="1"/>
  <c r="T1381" i="1"/>
  <c r="T1381" i="1" a="1"/>
  <c r="R1381" i="1"/>
  <c r="R1381" i="1" a="1"/>
  <c r="C1381" i="1"/>
  <c r="AI1380" i="1"/>
  <c r="AI1380" i="1" a="1"/>
  <c r="AA1380" i="1"/>
  <c r="AA1380" i="1" a="1"/>
  <c r="Y1380" i="1"/>
  <c r="Y1380" i="1" a="1"/>
  <c r="W1380" i="1"/>
  <c r="W1380" i="1" a="1"/>
  <c r="T1380" i="1"/>
  <c r="T1380" i="1" a="1"/>
  <c r="R1380" i="1"/>
  <c r="R1380" i="1" a="1"/>
  <c r="C1380" i="1"/>
  <c r="AI1379" i="1"/>
  <c r="AI1379" i="1" a="1"/>
  <c r="AA1379" i="1"/>
  <c r="AA1379" i="1" a="1"/>
  <c r="Y1379" i="1"/>
  <c r="Y1379" i="1" a="1"/>
  <c r="W1379" i="1"/>
  <c r="W1379" i="1" a="1"/>
  <c r="T1379" i="1"/>
  <c r="T1379" i="1" a="1"/>
  <c r="R1379" i="1"/>
  <c r="R1379" i="1" a="1"/>
  <c r="C1379" i="1"/>
  <c r="AI1378" i="1"/>
  <c r="AI1378" i="1" a="1"/>
  <c r="AA1378" i="1"/>
  <c r="AA1378" i="1" a="1"/>
  <c r="Y1378" i="1"/>
  <c r="Y1378" i="1" a="1"/>
  <c r="W1378" i="1"/>
  <c r="W1378" i="1" a="1"/>
  <c r="T1378" i="1"/>
  <c r="T1378" i="1" a="1"/>
  <c r="R1378" i="1"/>
  <c r="R1378" i="1" a="1"/>
  <c r="C1378" i="1"/>
  <c r="AI1377" i="1"/>
  <c r="AI1377" i="1" a="1"/>
  <c r="AA1377" i="1"/>
  <c r="AA1377" i="1" a="1"/>
  <c r="Y1377" i="1"/>
  <c r="Y1377" i="1" a="1"/>
  <c r="W1377" i="1"/>
  <c r="W1377" i="1" a="1"/>
  <c r="T1377" i="1"/>
  <c r="T1377" i="1" a="1"/>
  <c r="R1377" i="1"/>
  <c r="R1377" i="1" a="1"/>
  <c r="C1377" i="1"/>
  <c r="AI1376" i="1"/>
  <c r="AI1376" i="1" a="1"/>
  <c r="AA1376" i="1"/>
  <c r="AA1376" i="1" a="1"/>
  <c r="Y1376" i="1"/>
  <c r="Y1376" i="1" a="1"/>
  <c r="W1376" i="1"/>
  <c r="W1376" i="1" a="1"/>
  <c r="T1376" i="1"/>
  <c r="T1376" i="1" a="1"/>
  <c r="R1376" i="1"/>
  <c r="R1376" i="1" a="1"/>
  <c r="C1376" i="1"/>
  <c r="AI1375" i="1"/>
  <c r="AI1375" i="1" a="1"/>
  <c r="AA1375" i="1"/>
  <c r="AA1375" i="1" a="1"/>
  <c r="Y1375" i="1"/>
  <c r="Y1375" i="1" a="1"/>
  <c r="W1375" i="1"/>
  <c r="W1375" i="1" a="1"/>
  <c r="T1375" i="1"/>
  <c r="T1375" i="1" a="1"/>
  <c r="R1375" i="1"/>
  <c r="R1375" i="1" a="1"/>
  <c r="C1375" i="1"/>
  <c r="AI1374" i="1"/>
  <c r="AI1374" i="1" a="1"/>
  <c r="AA1374" i="1"/>
  <c r="AA1374" i="1" a="1"/>
  <c r="Y1374" i="1"/>
  <c r="Y1374" i="1" a="1"/>
  <c r="W1374" i="1"/>
  <c r="W1374" i="1" a="1"/>
  <c r="T1374" i="1"/>
  <c r="T1374" i="1" a="1"/>
  <c r="R1374" i="1"/>
  <c r="R1374" i="1" a="1"/>
  <c r="C1374" i="1"/>
  <c r="AI1373" i="1"/>
  <c r="AI1373" i="1" a="1"/>
  <c r="AA1373" i="1"/>
  <c r="AA1373" i="1" a="1"/>
  <c r="Y1373" i="1"/>
  <c r="Y1373" i="1" a="1"/>
  <c r="W1373" i="1"/>
  <c r="W1373" i="1" a="1"/>
  <c r="T1373" i="1"/>
  <c r="T1373" i="1" a="1"/>
  <c r="R1373" i="1"/>
  <c r="R1373" i="1" a="1"/>
  <c r="C1373" i="1"/>
  <c r="AI1372" i="1"/>
  <c r="AI1372" i="1" a="1"/>
  <c r="AA1372" i="1"/>
  <c r="AA1372" i="1" a="1"/>
  <c r="Y1372" i="1"/>
  <c r="Y1372" i="1" a="1"/>
  <c r="W1372" i="1"/>
  <c r="W1372" i="1" a="1"/>
  <c r="T1372" i="1"/>
  <c r="T1372" i="1" a="1"/>
  <c r="R1372" i="1"/>
  <c r="R1372" i="1" a="1"/>
  <c r="C1372" i="1"/>
  <c r="AI1371" i="1"/>
  <c r="AI1371" i="1" a="1"/>
  <c r="AA1371" i="1"/>
  <c r="AA1371" i="1" a="1"/>
  <c r="Y1371" i="1"/>
  <c r="Y1371" i="1" a="1"/>
  <c r="W1371" i="1"/>
  <c r="W1371" i="1" a="1"/>
  <c r="T1371" i="1"/>
  <c r="T1371" i="1" a="1"/>
  <c r="R1371" i="1"/>
  <c r="R1371" i="1" a="1"/>
  <c r="C1371" i="1"/>
  <c r="AI1370" i="1"/>
  <c r="AI1370" i="1" a="1"/>
  <c r="AA1370" i="1"/>
  <c r="AA1370" i="1" a="1"/>
  <c r="Y1370" i="1"/>
  <c r="Y1370" i="1" a="1"/>
  <c r="W1370" i="1"/>
  <c r="W1370" i="1" a="1"/>
  <c r="T1370" i="1"/>
  <c r="T1370" i="1" a="1"/>
  <c r="R1370" i="1"/>
  <c r="R1370" i="1" a="1"/>
  <c r="C1370" i="1"/>
  <c r="AI1369" i="1"/>
  <c r="AI1369" i="1" a="1"/>
  <c r="AA1369" i="1"/>
  <c r="AA1369" i="1" a="1"/>
  <c r="Y1369" i="1"/>
  <c r="Y1369" i="1" a="1"/>
  <c r="W1369" i="1"/>
  <c r="W1369" i="1" a="1"/>
  <c r="T1369" i="1"/>
  <c r="T1369" i="1" a="1"/>
  <c r="R1369" i="1"/>
  <c r="R1369" i="1" a="1"/>
  <c r="C1369" i="1"/>
  <c r="AI1368" i="1"/>
  <c r="AI1368" i="1" a="1"/>
  <c r="AA1368" i="1"/>
  <c r="AA1368" i="1" a="1"/>
  <c r="Y1368" i="1"/>
  <c r="Y1368" i="1" a="1"/>
  <c r="W1368" i="1"/>
  <c r="W1368" i="1" a="1"/>
  <c r="T1368" i="1"/>
  <c r="T1368" i="1" a="1"/>
  <c r="R1368" i="1"/>
  <c r="R1368" i="1" a="1"/>
  <c r="C1368" i="1"/>
  <c r="AI1367" i="1"/>
  <c r="AI1367" i="1" a="1"/>
  <c r="AA1367" i="1"/>
  <c r="AA1367" i="1" a="1"/>
  <c r="Y1367" i="1"/>
  <c r="Y1367" i="1" a="1"/>
  <c r="W1367" i="1"/>
  <c r="W1367" i="1" a="1"/>
  <c r="T1367" i="1"/>
  <c r="T1367" i="1" a="1"/>
  <c r="R1367" i="1"/>
  <c r="R1367" i="1" a="1"/>
  <c r="C1367" i="1"/>
  <c r="AI1366" i="1"/>
  <c r="AI1366" i="1" a="1"/>
  <c r="AA1366" i="1"/>
  <c r="AA1366" i="1" a="1"/>
  <c r="Y1366" i="1"/>
  <c r="Y1366" i="1" a="1"/>
  <c r="W1366" i="1"/>
  <c r="W1366" i="1" a="1"/>
  <c r="T1366" i="1"/>
  <c r="T1366" i="1" a="1"/>
  <c r="R1366" i="1"/>
  <c r="R1366" i="1" a="1"/>
  <c r="C1366" i="1"/>
  <c r="AI1365" i="1"/>
  <c r="AI1365" i="1" a="1"/>
  <c r="AA1365" i="1"/>
  <c r="AA1365" i="1" a="1"/>
  <c r="Y1365" i="1"/>
  <c r="Y1365" i="1" a="1"/>
  <c r="W1365" i="1"/>
  <c r="W1365" i="1" a="1"/>
  <c r="T1365" i="1"/>
  <c r="T1365" i="1" a="1"/>
  <c r="R1365" i="1"/>
  <c r="R1365" i="1" a="1"/>
  <c r="C1365" i="1"/>
  <c r="AI1364" i="1"/>
  <c r="AI1364" i="1" a="1"/>
  <c r="AA1364" i="1"/>
  <c r="AA1364" i="1" a="1"/>
  <c r="Y1364" i="1"/>
  <c r="Y1364" i="1" a="1"/>
  <c r="W1364" i="1"/>
  <c r="W1364" i="1" a="1"/>
  <c r="T1364" i="1"/>
  <c r="T1364" i="1" a="1"/>
  <c r="R1364" i="1"/>
  <c r="R1364" i="1" a="1"/>
  <c r="C1364" i="1"/>
  <c r="AI1363" i="1"/>
  <c r="AI1363" i="1" a="1"/>
  <c r="AA1363" i="1"/>
  <c r="AA1363" i="1" a="1"/>
  <c r="Y1363" i="1"/>
  <c r="Y1363" i="1" a="1"/>
  <c r="W1363" i="1"/>
  <c r="W1363" i="1" a="1"/>
  <c r="T1363" i="1"/>
  <c r="T1363" i="1" a="1"/>
  <c r="R1363" i="1"/>
  <c r="R1363" i="1" a="1"/>
  <c r="C1363" i="1"/>
  <c r="AI1362" i="1"/>
  <c r="AI1362" i="1" a="1"/>
  <c r="AA1362" i="1"/>
  <c r="AA1362" i="1" a="1"/>
  <c r="Y1362" i="1"/>
  <c r="Y1362" i="1" a="1"/>
  <c r="W1362" i="1"/>
  <c r="W1362" i="1" a="1"/>
  <c r="T1362" i="1"/>
  <c r="T1362" i="1" a="1"/>
  <c r="R1362" i="1"/>
  <c r="R1362" i="1" a="1"/>
  <c r="C1362" i="1"/>
  <c r="AI1361" i="1"/>
  <c r="AI1361" i="1" a="1"/>
  <c r="AA1361" i="1"/>
  <c r="AA1361" i="1" a="1"/>
  <c r="Y1361" i="1"/>
  <c r="Y1361" i="1" a="1"/>
  <c r="W1361" i="1"/>
  <c r="W1361" i="1" a="1"/>
  <c r="T1361" i="1"/>
  <c r="T1361" i="1" a="1"/>
  <c r="R1361" i="1"/>
  <c r="R1361" i="1" a="1"/>
  <c r="C1361" i="1"/>
  <c r="AI1360" i="1"/>
  <c r="AI1360" i="1" a="1"/>
  <c r="AA1360" i="1"/>
  <c r="AA1360" i="1" a="1"/>
  <c r="Y1360" i="1"/>
  <c r="Y1360" i="1" a="1"/>
  <c r="W1360" i="1"/>
  <c r="W1360" i="1" a="1"/>
  <c r="T1360" i="1"/>
  <c r="T1360" i="1" a="1"/>
  <c r="R1360" i="1"/>
  <c r="R1360" i="1" a="1"/>
  <c r="C1360" i="1"/>
  <c r="AI1359" i="1"/>
  <c r="AI1359" i="1" a="1"/>
  <c r="AA1359" i="1"/>
  <c r="AA1359" i="1" a="1"/>
  <c r="Y1359" i="1"/>
  <c r="Y1359" i="1" a="1"/>
  <c r="W1359" i="1"/>
  <c r="W1359" i="1" a="1"/>
  <c r="T1359" i="1"/>
  <c r="T1359" i="1" a="1"/>
  <c r="R1359" i="1"/>
  <c r="R1359" i="1" a="1"/>
  <c r="C1359" i="1"/>
  <c r="AI1358" i="1"/>
  <c r="AI1358" i="1" a="1"/>
  <c r="AA1358" i="1"/>
  <c r="AA1358" i="1" a="1"/>
  <c r="Y1358" i="1"/>
  <c r="Y1358" i="1" a="1"/>
  <c r="W1358" i="1"/>
  <c r="W1358" i="1" a="1"/>
  <c r="T1358" i="1"/>
  <c r="T1358" i="1" a="1"/>
  <c r="R1358" i="1"/>
  <c r="R1358" i="1" a="1"/>
  <c r="C1358" i="1"/>
  <c r="AI1357" i="1"/>
  <c r="AI1357" i="1" a="1"/>
  <c r="AA1357" i="1"/>
  <c r="AA1357" i="1" a="1"/>
  <c r="Y1357" i="1"/>
  <c r="Y1357" i="1" a="1"/>
  <c r="W1357" i="1"/>
  <c r="W1357" i="1" a="1"/>
  <c r="T1357" i="1"/>
  <c r="T1357" i="1" a="1"/>
  <c r="R1357" i="1"/>
  <c r="R1357" i="1" a="1"/>
  <c r="C1357" i="1"/>
  <c r="AI1356" i="1"/>
  <c r="AI1356" i="1" a="1"/>
  <c r="AA1356" i="1"/>
  <c r="AA1356" i="1" a="1"/>
  <c r="Y1356" i="1"/>
  <c r="Y1356" i="1" a="1"/>
  <c r="W1356" i="1"/>
  <c r="W1356" i="1" a="1"/>
  <c r="T1356" i="1"/>
  <c r="T1356" i="1" a="1"/>
  <c r="R1356" i="1"/>
  <c r="R1356" i="1" a="1"/>
  <c r="C1356" i="1"/>
  <c r="AI1355" i="1"/>
  <c r="AI1355" i="1" a="1"/>
  <c r="AA1355" i="1"/>
  <c r="AA1355" i="1" a="1"/>
  <c r="Y1355" i="1"/>
  <c r="Y1355" i="1" a="1"/>
  <c r="W1355" i="1"/>
  <c r="W1355" i="1" a="1"/>
  <c r="T1355" i="1"/>
  <c r="T1355" i="1" a="1"/>
  <c r="R1355" i="1"/>
  <c r="R1355" i="1" a="1"/>
  <c r="C1355" i="1"/>
  <c r="AI1354" i="1"/>
  <c r="AI1354" i="1" a="1"/>
  <c r="AA1354" i="1"/>
  <c r="AA1354" i="1" a="1"/>
  <c r="Y1354" i="1"/>
  <c r="Y1354" i="1" a="1"/>
  <c r="W1354" i="1"/>
  <c r="W1354" i="1" a="1"/>
  <c r="T1354" i="1"/>
  <c r="T1354" i="1" a="1"/>
  <c r="R1354" i="1"/>
  <c r="R1354" i="1" a="1"/>
  <c r="C1354" i="1"/>
  <c r="AI1353" i="1"/>
  <c r="AI1353" i="1" a="1"/>
  <c r="AA1353" i="1"/>
  <c r="AA1353" i="1" a="1"/>
  <c r="Y1353" i="1"/>
  <c r="Y1353" i="1" a="1"/>
  <c r="W1353" i="1"/>
  <c r="W1353" i="1" a="1"/>
  <c r="T1353" i="1"/>
  <c r="T1353" i="1" a="1"/>
  <c r="R1353" i="1"/>
  <c r="R1353" i="1" a="1"/>
  <c r="C1353" i="1"/>
  <c r="AI1352" i="1"/>
  <c r="AI1352" i="1" a="1"/>
  <c r="AA1352" i="1"/>
  <c r="AA1352" i="1" a="1"/>
  <c r="Y1352" i="1"/>
  <c r="Y1352" i="1" a="1"/>
  <c r="W1352" i="1"/>
  <c r="W1352" i="1" a="1"/>
  <c r="T1352" i="1"/>
  <c r="T1352" i="1" a="1"/>
  <c r="R1352" i="1"/>
  <c r="R1352" i="1" a="1"/>
  <c r="C1352" i="1"/>
  <c r="AI1351" i="1"/>
  <c r="AI1351" i="1" a="1"/>
  <c r="AA1351" i="1"/>
  <c r="AA1351" i="1" a="1"/>
  <c r="Y1351" i="1"/>
  <c r="Y1351" i="1" a="1"/>
  <c r="W1351" i="1"/>
  <c r="W1351" i="1" a="1"/>
  <c r="T1351" i="1"/>
  <c r="T1351" i="1" a="1"/>
  <c r="R1351" i="1"/>
  <c r="R1351" i="1" a="1"/>
  <c r="C1351" i="1"/>
  <c r="AI1350" i="1"/>
  <c r="AI1350" i="1" a="1"/>
  <c r="AA1350" i="1"/>
  <c r="AA1350" i="1" a="1"/>
  <c r="Y1350" i="1"/>
  <c r="Y1350" i="1" a="1"/>
  <c r="W1350" i="1"/>
  <c r="W1350" i="1" a="1"/>
  <c r="T1350" i="1"/>
  <c r="T1350" i="1" a="1"/>
  <c r="R1350" i="1"/>
  <c r="R1350" i="1" a="1"/>
  <c r="C1350" i="1"/>
  <c r="AI1349" i="1"/>
  <c r="AI1349" i="1" a="1"/>
  <c r="AA1349" i="1"/>
  <c r="AA1349" i="1" a="1"/>
  <c r="Y1349" i="1"/>
  <c r="Y1349" i="1" a="1"/>
  <c r="W1349" i="1"/>
  <c r="W1349" i="1" a="1"/>
  <c r="T1349" i="1"/>
  <c r="T1349" i="1" a="1"/>
  <c r="R1349" i="1"/>
  <c r="R1349" i="1" a="1"/>
  <c r="C1349" i="1"/>
  <c r="AI1348" i="1"/>
  <c r="AI1348" i="1" a="1"/>
  <c r="AA1348" i="1"/>
  <c r="AA1348" i="1" a="1"/>
  <c r="Y1348" i="1"/>
  <c r="Y1348" i="1" a="1"/>
  <c r="W1348" i="1"/>
  <c r="W1348" i="1" a="1"/>
  <c r="T1348" i="1"/>
  <c r="T1348" i="1" a="1"/>
  <c r="R1348" i="1"/>
  <c r="R1348" i="1" a="1"/>
  <c r="C1348" i="1"/>
  <c r="AI1347" i="1"/>
  <c r="AI1347" i="1" a="1"/>
  <c r="AA1347" i="1"/>
  <c r="AA1347" i="1" a="1"/>
  <c r="Y1347" i="1"/>
  <c r="Y1347" i="1" a="1"/>
  <c r="W1347" i="1"/>
  <c r="W1347" i="1" a="1"/>
  <c r="T1347" i="1"/>
  <c r="T1347" i="1" a="1"/>
  <c r="R1347" i="1"/>
  <c r="R1347" i="1" a="1"/>
  <c r="C1347" i="1"/>
  <c r="AI1346" i="1"/>
  <c r="AI1346" i="1" a="1"/>
  <c r="AA1346" i="1"/>
  <c r="AA1346" i="1" a="1"/>
  <c r="Y1346" i="1"/>
  <c r="Y1346" i="1" a="1"/>
  <c r="W1346" i="1"/>
  <c r="W1346" i="1" a="1"/>
  <c r="T1346" i="1"/>
  <c r="T1346" i="1" a="1"/>
  <c r="R1346" i="1"/>
  <c r="R1346" i="1" a="1"/>
  <c r="C1346" i="1"/>
  <c r="AI1345" i="1"/>
  <c r="AI1345" i="1" a="1"/>
  <c r="AA1345" i="1"/>
  <c r="AA1345" i="1" a="1"/>
  <c r="Y1345" i="1"/>
  <c r="Y1345" i="1" a="1"/>
  <c r="W1345" i="1"/>
  <c r="W1345" i="1" a="1"/>
  <c r="T1345" i="1"/>
  <c r="T1345" i="1" a="1"/>
  <c r="R1345" i="1"/>
  <c r="R1345" i="1" a="1"/>
  <c r="C1345" i="1"/>
  <c r="AI1344" i="1"/>
  <c r="AI1344" i="1" a="1"/>
  <c r="AA1344" i="1"/>
  <c r="AA1344" i="1" a="1"/>
  <c r="Y1344" i="1"/>
  <c r="Y1344" i="1" a="1"/>
  <c r="W1344" i="1"/>
  <c r="W1344" i="1" a="1"/>
  <c r="T1344" i="1"/>
  <c r="T1344" i="1" a="1"/>
  <c r="R1344" i="1"/>
  <c r="R1344" i="1" a="1"/>
  <c r="C1344" i="1"/>
  <c r="AI1343" i="1"/>
  <c r="AI1343" i="1" a="1"/>
  <c r="AA1343" i="1"/>
  <c r="AA1343" i="1" a="1"/>
  <c r="Y1343" i="1"/>
  <c r="Y1343" i="1" a="1"/>
  <c r="W1343" i="1"/>
  <c r="W1343" i="1" a="1"/>
  <c r="T1343" i="1"/>
  <c r="T1343" i="1" a="1"/>
  <c r="R1343" i="1"/>
  <c r="R1343" i="1" a="1"/>
  <c r="C1343" i="1"/>
  <c r="AI1342" i="1"/>
  <c r="AI1342" i="1" a="1"/>
  <c r="AA1342" i="1"/>
  <c r="AA1342" i="1" a="1"/>
  <c r="Y1342" i="1"/>
  <c r="Y1342" i="1" a="1"/>
  <c r="W1342" i="1"/>
  <c r="W1342" i="1" a="1"/>
  <c r="T1342" i="1"/>
  <c r="T1342" i="1" a="1"/>
  <c r="R1342" i="1"/>
  <c r="R1342" i="1" a="1"/>
  <c r="C1342" i="1"/>
  <c r="AI1341" i="1"/>
  <c r="AI1341" i="1" a="1"/>
  <c r="AA1341" i="1"/>
  <c r="AA1341" i="1" a="1"/>
  <c r="Y1341" i="1"/>
  <c r="Y1341" i="1" a="1"/>
  <c r="W1341" i="1"/>
  <c r="W1341" i="1" a="1"/>
  <c r="T1341" i="1"/>
  <c r="T1341" i="1" a="1"/>
  <c r="R1341" i="1"/>
  <c r="R1341" i="1" a="1"/>
  <c r="C1341" i="1"/>
  <c r="AI1340" i="1"/>
  <c r="AI1340" i="1" a="1"/>
  <c r="AA1340" i="1"/>
  <c r="AA1340" i="1" a="1"/>
  <c r="Y1340" i="1"/>
  <c r="Y1340" i="1" a="1"/>
  <c r="W1340" i="1"/>
  <c r="W1340" i="1" a="1"/>
  <c r="T1340" i="1"/>
  <c r="T1340" i="1" a="1"/>
  <c r="R1340" i="1"/>
  <c r="R1340" i="1" a="1"/>
  <c r="C1340" i="1"/>
  <c r="AI1339" i="1"/>
  <c r="AI1339" i="1" a="1"/>
  <c r="AA1339" i="1"/>
  <c r="AA1339" i="1" a="1"/>
  <c r="Y1339" i="1"/>
  <c r="Y1339" i="1" a="1"/>
  <c r="W1339" i="1"/>
  <c r="W1339" i="1" a="1"/>
  <c r="T1339" i="1"/>
  <c r="T1339" i="1" a="1"/>
  <c r="R1339" i="1"/>
  <c r="R1339" i="1" a="1"/>
  <c r="C1339" i="1"/>
  <c r="AI1338" i="1"/>
  <c r="AI1338" i="1" a="1"/>
  <c r="AA1338" i="1"/>
  <c r="AA1338" i="1" a="1"/>
  <c r="Y1338" i="1"/>
  <c r="Y1338" i="1" a="1"/>
  <c r="W1338" i="1"/>
  <c r="W1338" i="1" a="1"/>
  <c r="T1338" i="1"/>
  <c r="T1338" i="1" a="1"/>
  <c r="R1338" i="1"/>
  <c r="R1338" i="1" a="1"/>
  <c r="C1338" i="1"/>
  <c r="AI1337" i="1"/>
  <c r="AI1337" i="1" a="1"/>
  <c r="AA1337" i="1"/>
  <c r="AA1337" i="1" a="1"/>
  <c r="Y1337" i="1"/>
  <c r="Y1337" i="1" a="1"/>
  <c r="W1337" i="1"/>
  <c r="W1337" i="1" a="1"/>
  <c r="T1337" i="1"/>
  <c r="T1337" i="1" a="1"/>
  <c r="R1337" i="1"/>
  <c r="R1337" i="1" a="1"/>
  <c r="C1337" i="1"/>
  <c r="AI1336" i="1"/>
  <c r="AI1336" i="1" a="1"/>
  <c r="AA1336" i="1"/>
  <c r="AA1336" i="1" a="1"/>
  <c r="Y1336" i="1"/>
  <c r="Y1336" i="1" a="1"/>
  <c r="W1336" i="1"/>
  <c r="W1336" i="1" a="1"/>
  <c r="T1336" i="1"/>
  <c r="T1336" i="1" a="1"/>
  <c r="R1336" i="1"/>
  <c r="R1336" i="1" a="1"/>
  <c r="C1336" i="1"/>
  <c r="AI1335" i="1"/>
  <c r="AI1335" i="1" a="1"/>
  <c r="AA1335" i="1"/>
  <c r="AA1335" i="1" a="1"/>
  <c r="Y1335" i="1"/>
  <c r="Y1335" i="1" a="1"/>
  <c r="W1335" i="1"/>
  <c r="W1335" i="1" a="1"/>
  <c r="T1335" i="1"/>
  <c r="T1335" i="1" a="1"/>
  <c r="R1335" i="1"/>
  <c r="R1335" i="1" a="1"/>
  <c r="C1335" i="1"/>
  <c r="AI1334" i="1"/>
  <c r="AI1334" i="1" a="1"/>
  <c r="AA1334" i="1"/>
  <c r="AA1334" i="1" a="1"/>
  <c r="Y1334" i="1"/>
  <c r="Y1334" i="1" a="1"/>
  <c r="W1334" i="1"/>
  <c r="W1334" i="1" a="1"/>
  <c r="T1334" i="1"/>
  <c r="T1334" i="1" a="1"/>
  <c r="R1334" i="1"/>
  <c r="R1334" i="1" a="1"/>
  <c r="C1334" i="1"/>
  <c r="AI1333" i="1"/>
  <c r="AI1333" i="1" a="1"/>
  <c r="AA1333" i="1"/>
  <c r="AA1333" i="1" a="1"/>
  <c r="Y1333" i="1"/>
  <c r="Y1333" i="1" a="1"/>
  <c r="W1333" i="1"/>
  <c r="W1333" i="1" a="1"/>
  <c r="T1333" i="1"/>
  <c r="T1333" i="1" a="1"/>
  <c r="R1333" i="1"/>
  <c r="R1333" i="1" a="1"/>
  <c r="C1333" i="1"/>
  <c r="AI1332" i="1"/>
  <c r="AI1332" i="1" a="1"/>
  <c r="AA1332" i="1"/>
  <c r="AA1332" i="1" a="1"/>
  <c r="Y1332" i="1"/>
  <c r="Y1332" i="1" a="1"/>
  <c r="W1332" i="1"/>
  <c r="W1332" i="1" a="1"/>
  <c r="T1332" i="1"/>
  <c r="T1332" i="1" a="1"/>
  <c r="R1332" i="1"/>
  <c r="R1332" i="1" a="1"/>
  <c r="C1332" i="1"/>
  <c r="AI1331" i="1"/>
  <c r="AI1331" i="1" a="1"/>
  <c r="AA1331" i="1"/>
  <c r="AA1331" i="1" a="1"/>
  <c r="Y1331" i="1"/>
  <c r="Y1331" i="1" a="1"/>
  <c r="W1331" i="1"/>
  <c r="W1331" i="1" a="1"/>
  <c r="T1331" i="1"/>
  <c r="T1331" i="1" a="1"/>
  <c r="R1331" i="1"/>
  <c r="R1331" i="1" a="1"/>
  <c r="C1331" i="1"/>
  <c r="AI1330" i="1"/>
  <c r="AI1330" i="1" a="1"/>
  <c r="AA1330" i="1"/>
  <c r="AA1330" i="1" a="1"/>
  <c r="Y1330" i="1"/>
  <c r="Y1330" i="1" a="1"/>
  <c r="W1330" i="1"/>
  <c r="W1330" i="1" a="1"/>
  <c r="T1330" i="1"/>
  <c r="T1330" i="1" a="1"/>
  <c r="R1330" i="1"/>
  <c r="R1330" i="1" a="1"/>
  <c r="C1330" i="1"/>
  <c r="AI1329" i="1"/>
  <c r="AI1329" i="1" a="1"/>
  <c r="AA1329" i="1"/>
  <c r="AA1329" i="1" a="1"/>
  <c r="Y1329" i="1"/>
  <c r="Y1329" i="1" a="1"/>
  <c r="W1329" i="1"/>
  <c r="W1329" i="1" a="1"/>
  <c r="T1329" i="1"/>
  <c r="T1329" i="1" a="1"/>
  <c r="R1329" i="1"/>
  <c r="R1329" i="1" a="1"/>
  <c r="C1329" i="1"/>
  <c r="AI1328" i="1"/>
  <c r="AI1328" i="1" a="1"/>
  <c r="AA1328" i="1"/>
  <c r="AA1328" i="1" a="1"/>
  <c r="Y1328" i="1"/>
  <c r="Y1328" i="1" a="1"/>
  <c r="W1328" i="1"/>
  <c r="W1328" i="1" a="1"/>
  <c r="T1328" i="1"/>
  <c r="T1328" i="1" a="1"/>
  <c r="R1328" i="1"/>
  <c r="R1328" i="1" a="1"/>
  <c r="C1328" i="1"/>
  <c r="AI1327" i="1"/>
  <c r="AI1327" i="1" a="1"/>
  <c r="AA1327" i="1"/>
  <c r="AA1327" i="1" a="1"/>
  <c r="Y1327" i="1"/>
  <c r="Y1327" i="1" a="1"/>
  <c r="W1327" i="1"/>
  <c r="W1327" i="1" a="1"/>
  <c r="T1327" i="1"/>
  <c r="T1327" i="1" a="1"/>
  <c r="R1327" i="1"/>
  <c r="R1327" i="1" a="1"/>
  <c r="C1327" i="1"/>
  <c r="AI1326" i="1"/>
  <c r="AI1326" i="1" a="1"/>
  <c r="AA1326" i="1"/>
  <c r="AA1326" i="1" a="1"/>
  <c r="Y1326" i="1"/>
  <c r="Y1326" i="1" a="1"/>
  <c r="W1326" i="1"/>
  <c r="W1326" i="1" a="1"/>
  <c r="T1326" i="1"/>
  <c r="T1326" i="1" a="1"/>
  <c r="R1326" i="1"/>
  <c r="R1326" i="1" a="1"/>
  <c r="C1326" i="1"/>
  <c r="AI1325" i="1"/>
  <c r="AI1325" i="1" a="1"/>
  <c r="AA1325" i="1"/>
  <c r="AA1325" i="1" a="1"/>
  <c r="Y1325" i="1"/>
  <c r="Y1325" i="1" a="1"/>
  <c r="W1325" i="1"/>
  <c r="W1325" i="1" a="1"/>
  <c r="T1325" i="1"/>
  <c r="T1325" i="1" a="1"/>
  <c r="R1325" i="1"/>
  <c r="R1325" i="1" a="1"/>
  <c r="C1325" i="1"/>
  <c r="AI1324" i="1"/>
  <c r="AI1324" i="1" a="1"/>
  <c r="AA1324" i="1"/>
  <c r="AA1324" i="1" a="1"/>
  <c r="Y1324" i="1"/>
  <c r="Y1324" i="1" a="1"/>
  <c r="W1324" i="1"/>
  <c r="W1324" i="1" a="1"/>
  <c r="T1324" i="1"/>
  <c r="T1324" i="1" a="1"/>
  <c r="R1324" i="1"/>
  <c r="R1324" i="1" a="1"/>
  <c r="C1324" i="1"/>
  <c r="AI1323" i="1"/>
  <c r="AI1323" i="1" a="1"/>
  <c r="AA1323" i="1"/>
  <c r="AA1323" i="1" a="1"/>
  <c r="Y1323" i="1"/>
  <c r="Y1323" i="1" a="1"/>
  <c r="W1323" i="1"/>
  <c r="W1323" i="1" a="1"/>
  <c r="T1323" i="1"/>
  <c r="T1323" i="1" a="1"/>
  <c r="R1323" i="1"/>
  <c r="R1323" i="1" a="1"/>
  <c r="C1323" i="1"/>
  <c r="AI1322" i="1"/>
  <c r="AI1322" i="1" a="1"/>
  <c r="AA1322" i="1"/>
  <c r="AA1322" i="1" a="1"/>
  <c r="Y1322" i="1"/>
  <c r="Y1322" i="1" a="1"/>
  <c r="W1322" i="1"/>
  <c r="W1322" i="1" a="1"/>
  <c r="T1322" i="1"/>
  <c r="T1322" i="1" a="1"/>
  <c r="R1322" i="1"/>
  <c r="R1322" i="1" a="1"/>
  <c r="C1322" i="1"/>
  <c r="AI1321" i="1"/>
  <c r="AI1321" i="1" a="1"/>
  <c r="AA1321" i="1"/>
  <c r="AA1321" i="1" a="1"/>
  <c r="Y1321" i="1"/>
  <c r="Y1321" i="1" a="1"/>
  <c r="W1321" i="1"/>
  <c r="W1321" i="1" a="1"/>
  <c r="T1321" i="1"/>
  <c r="T1321" i="1" a="1"/>
  <c r="R1321" i="1"/>
  <c r="R1321" i="1" a="1"/>
  <c r="C1321" i="1"/>
  <c r="AI1320" i="1"/>
  <c r="AI1320" i="1" a="1"/>
  <c r="AA1320" i="1"/>
  <c r="AA1320" i="1" a="1"/>
  <c r="Y1320" i="1"/>
  <c r="Y1320" i="1" a="1"/>
  <c r="W1320" i="1"/>
  <c r="W1320" i="1" a="1"/>
  <c r="T1320" i="1"/>
  <c r="T1320" i="1" a="1"/>
  <c r="R1320" i="1"/>
  <c r="R1320" i="1" a="1"/>
  <c r="C1320" i="1"/>
  <c r="AI1319" i="1"/>
  <c r="AI1319" i="1" a="1"/>
  <c r="AA1319" i="1"/>
  <c r="AA1319" i="1" a="1"/>
  <c r="Y1319" i="1"/>
  <c r="Y1319" i="1" a="1"/>
  <c r="W1319" i="1"/>
  <c r="W1319" i="1" a="1"/>
  <c r="T1319" i="1"/>
  <c r="T1319" i="1" a="1"/>
  <c r="R1319" i="1"/>
  <c r="R1319" i="1" a="1"/>
  <c r="C1319" i="1"/>
  <c r="AI1318" i="1"/>
  <c r="AI1318" i="1" a="1"/>
  <c r="AA1318" i="1"/>
  <c r="AA1318" i="1" a="1"/>
  <c r="Y1318" i="1"/>
  <c r="Y1318" i="1" a="1"/>
  <c r="W1318" i="1"/>
  <c r="W1318" i="1" a="1"/>
  <c r="T1318" i="1"/>
  <c r="T1318" i="1" a="1"/>
  <c r="R1318" i="1"/>
  <c r="R1318" i="1" a="1"/>
  <c r="C1318" i="1"/>
  <c r="AI1317" i="1"/>
  <c r="AI1317" i="1" a="1"/>
  <c r="AA1317" i="1"/>
  <c r="AA1317" i="1" a="1"/>
  <c r="Y1317" i="1"/>
  <c r="Y1317" i="1" a="1"/>
  <c r="W1317" i="1"/>
  <c r="W1317" i="1" a="1"/>
  <c r="T1317" i="1"/>
  <c r="T1317" i="1" a="1"/>
  <c r="R1317" i="1"/>
  <c r="R1317" i="1" a="1"/>
  <c r="C1317" i="1"/>
  <c r="AI1316" i="1"/>
  <c r="AI1316" i="1" a="1"/>
  <c r="AA1316" i="1"/>
  <c r="AA1316" i="1" a="1"/>
  <c r="Y1316" i="1"/>
  <c r="Y1316" i="1" a="1"/>
  <c r="W1316" i="1"/>
  <c r="W1316" i="1" a="1"/>
  <c r="T1316" i="1"/>
  <c r="T1316" i="1" a="1"/>
  <c r="R1316" i="1"/>
  <c r="R1316" i="1" a="1"/>
  <c r="C1316" i="1"/>
  <c r="AI1315" i="1"/>
  <c r="AI1315" i="1" a="1"/>
  <c r="AA1315" i="1"/>
  <c r="AA1315" i="1" a="1"/>
  <c r="Y1315" i="1"/>
  <c r="Y1315" i="1" a="1"/>
  <c r="W1315" i="1"/>
  <c r="W1315" i="1" a="1"/>
  <c r="T1315" i="1"/>
  <c r="T1315" i="1" a="1"/>
  <c r="R1315" i="1"/>
  <c r="R1315" i="1" a="1"/>
  <c r="C1315" i="1"/>
  <c r="AI1314" i="1"/>
  <c r="AI1314" i="1" a="1"/>
  <c r="AA1314" i="1"/>
  <c r="AA1314" i="1" a="1"/>
  <c r="Y1314" i="1"/>
  <c r="Y1314" i="1" a="1"/>
  <c r="W1314" i="1"/>
  <c r="W1314" i="1" a="1"/>
  <c r="T1314" i="1"/>
  <c r="T1314" i="1" a="1"/>
  <c r="R1314" i="1"/>
  <c r="R1314" i="1" a="1"/>
  <c r="C1314" i="1"/>
  <c r="AI1313" i="1"/>
  <c r="AI1313" i="1" a="1"/>
  <c r="AA1313" i="1"/>
  <c r="AA1313" i="1" a="1"/>
  <c r="Y1313" i="1"/>
  <c r="Y1313" i="1" a="1"/>
  <c r="W1313" i="1"/>
  <c r="W1313" i="1" a="1"/>
  <c r="T1313" i="1"/>
  <c r="T1313" i="1" a="1"/>
  <c r="R1313" i="1"/>
  <c r="R1313" i="1" a="1"/>
  <c r="C1313" i="1"/>
  <c r="AI1312" i="1"/>
  <c r="AI1312" i="1" a="1"/>
  <c r="AA1312" i="1"/>
  <c r="AA1312" i="1" a="1"/>
  <c r="Y1312" i="1"/>
  <c r="Y1312" i="1" a="1"/>
  <c r="W1312" i="1"/>
  <c r="W1312" i="1" a="1"/>
  <c r="T1312" i="1"/>
  <c r="T1312" i="1" a="1"/>
  <c r="R1312" i="1"/>
  <c r="R1312" i="1" a="1"/>
  <c r="C1312" i="1"/>
  <c r="AI1311" i="1"/>
  <c r="AI1311" i="1" a="1"/>
  <c r="AA1311" i="1"/>
  <c r="AA1311" i="1" a="1"/>
  <c r="Y1311" i="1"/>
  <c r="Y1311" i="1" a="1"/>
  <c r="W1311" i="1"/>
  <c r="W1311" i="1" a="1"/>
  <c r="T1311" i="1"/>
  <c r="T1311" i="1" a="1"/>
  <c r="R1311" i="1"/>
  <c r="R1311" i="1" a="1"/>
  <c r="C1311" i="1"/>
  <c r="AI1310" i="1"/>
  <c r="AI1310" i="1" a="1"/>
  <c r="AA1310" i="1"/>
  <c r="AA1310" i="1" a="1"/>
  <c r="Y1310" i="1"/>
  <c r="Y1310" i="1" a="1"/>
  <c r="W1310" i="1"/>
  <c r="W1310" i="1" a="1"/>
  <c r="T1310" i="1"/>
  <c r="T1310" i="1" a="1"/>
  <c r="R1310" i="1"/>
  <c r="R1310" i="1" a="1"/>
  <c r="C1310" i="1"/>
  <c r="AI1309" i="1"/>
  <c r="AI1309" i="1" a="1"/>
  <c r="AA1309" i="1"/>
  <c r="AA1309" i="1" a="1"/>
  <c r="Y1309" i="1"/>
  <c r="Y1309" i="1" a="1"/>
  <c r="W1309" i="1"/>
  <c r="W1309" i="1" a="1"/>
  <c r="T1309" i="1"/>
  <c r="T1309" i="1" a="1"/>
  <c r="R1309" i="1"/>
  <c r="R1309" i="1" a="1"/>
  <c r="C1309" i="1"/>
  <c r="AI1308" i="1"/>
  <c r="AI1308" i="1" a="1"/>
  <c r="AA1308" i="1"/>
  <c r="AA1308" i="1" a="1"/>
  <c r="Y1308" i="1"/>
  <c r="Y1308" i="1" a="1"/>
  <c r="W1308" i="1"/>
  <c r="W1308" i="1" a="1"/>
  <c r="T1308" i="1"/>
  <c r="T1308" i="1" a="1"/>
  <c r="R1308" i="1"/>
  <c r="R1308" i="1" a="1"/>
  <c r="C1308" i="1"/>
  <c r="AI1307" i="1"/>
  <c r="AI1307" i="1" a="1"/>
  <c r="AA1307" i="1"/>
  <c r="AA1307" i="1" a="1"/>
  <c r="Y1307" i="1"/>
  <c r="Y1307" i="1" a="1"/>
  <c r="W1307" i="1"/>
  <c r="W1307" i="1" a="1"/>
  <c r="T1307" i="1"/>
  <c r="T1307" i="1" a="1"/>
  <c r="R1307" i="1"/>
  <c r="R1307" i="1" a="1"/>
  <c r="C1307" i="1"/>
  <c r="AI1306" i="1"/>
  <c r="AI1306" i="1" a="1"/>
  <c r="AA1306" i="1"/>
  <c r="AA1306" i="1" a="1"/>
  <c r="Y1306" i="1"/>
  <c r="Y1306" i="1" a="1"/>
  <c r="W1306" i="1"/>
  <c r="W1306" i="1" a="1"/>
  <c r="T1306" i="1"/>
  <c r="T1306" i="1" a="1"/>
  <c r="R1306" i="1"/>
  <c r="R1306" i="1" a="1"/>
  <c r="C1306" i="1"/>
  <c r="AI1305" i="1"/>
  <c r="AI1305" i="1" a="1"/>
  <c r="AA1305" i="1"/>
  <c r="AA1305" i="1" a="1"/>
  <c r="Y1305" i="1"/>
  <c r="Y1305" i="1" a="1"/>
  <c r="W1305" i="1"/>
  <c r="W1305" i="1" a="1"/>
  <c r="T1305" i="1"/>
  <c r="T1305" i="1" a="1"/>
  <c r="R1305" i="1"/>
  <c r="R1305" i="1" a="1"/>
  <c r="C1305" i="1"/>
  <c r="AI1304" i="1"/>
  <c r="AI1304" i="1" a="1"/>
  <c r="AA1304" i="1"/>
  <c r="AA1304" i="1" a="1"/>
  <c r="Y1304" i="1"/>
  <c r="Y1304" i="1" a="1"/>
  <c r="W1304" i="1"/>
  <c r="W1304" i="1" a="1"/>
  <c r="T1304" i="1"/>
  <c r="T1304" i="1" a="1"/>
  <c r="R1304" i="1"/>
  <c r="R1304" i="1" a="1"/>
  <c r="C1304" i="1"/>
  <c r="AI1303" i="1"/>
  <c r="AI1303" i="1" a="1"/>
  <c r="AA1303" i="1"/>
  <c r="AA1303" i="1" a="1"/>
  <c r="Y1303" i="1"/>
  <c r="Y1303" i="1" a="1"/>
  <c r="W1303" i="1"/>
  <c r="W1303" i="1" a="1"/>
  <c r="T1303" i="1"/>
  <c r="T1303" i="1" a="1"/>
  <c r="R1303" i="1"/>
  <c r="R1303" i="1" a="1"/>
  <c r="C1303" i="1"/>
  <c r="AI1302" i="1"/>
  <c r="AI1302" i="1" a="1"/>
  <c r="AA1302" i="1"/>
  <c r="AA1302" i="1" a="1"/>
  <c r="Y1302" i="1"/>
  <c r="Y1302" i="1" a="1"/>
  <c r="W1302" i="1"/>
  <c r="W1302" i="1" a="1"/>
  <c r="T1302" i="1"/>
  <c r="T1302" i="1" a="1"/>
  <c r="R1302" i="1"/>
  <c r="R1302" i="1" a="1"/>
  <c r="C1302" i="1"/>
  <c r="AI1301" i="1"/>
  <c r="AI1301" i="1" a="1"/>
  <c r="AA1301" i="1"/>
  <c r="AA1301" i="1" a="1"/>
  <c r="Y1301" i="1"/>
  <c r="Y1301" i="1" a="1"/>
  <c r="W1301" i="1"/>
  <c r="W1301" i="1" a="1"/>
  <c r="T1301" i="1"/>
  <c r="T1301" i="1" a="1"/>
  <c r="R1301" i="1"/>
  <c r="R1301" i="1" a="1"/>
  <c r="C1301" i="1"/>
  <c r="AI1300" i="1"/>
  <c r="AI1300" i="1" a="1"/>
  <c r="AA1300" i="1"/>
  <c r="AA1300" i="1" a="1"/>
  <c r="Y1300" i="1"/>
  <c r="Y1300" i="1" a="1"/>
  <c r="W1300" i="1"/>
  <c r="W1300" i="1" a="1"/>
  <c r="T1300" i="1"/>
  <c r="T1300" i="1" a="1"/>
  <c r="R1300" i="1"/>
  <c r="R1300" i="1" a="1"/>
  <c r="C1300" i="1"/>
  <c r="AI1299" i="1"/>
  <c r="AI1299" i="1" a="1"/>
  <c r="AA1299" i="1"/>
  <c r="AA1299" i="1" a="1"/>
  <c r="Y1299" i="1"/>
  <c r="Y1299" i="1" a="1"/>
  <c r="W1299" i="1"/>
  <c r="W1299" i="1" a="1"/>
  <c r="T1299" i="1"/>
  <c r="T1299" i="1" a="1"/>
  <c r="R1299" i="1"/>
  <c r="R1299" i="1" a="1"/>
  <c r="C1299" i="1"/>
  <c r="AI1298" i="1"/>
  <c r="AI1298" i="1" a="1"/>
  <c r="AA1298" i="1"/>
  <c r="AA1298" i="1" a="1"/>
  <c r="Y1298" i="1"/>
  <c r="Y1298" i="1" a="1"/>
  <c r="W1298" i="1"/>
  <c r="W1298" i="1" a="1"/>
  <c r="T1298" i="1"/>
  <c r="T1298" i="1" a="1"/>
  <c r="R1298" i="1"/>
  <c r="R1298" i="1" a="1"/>
  <c r="C1298" i="1"/>
  <c r="AI1297" i="1"/>
  <c r="AI1297" i="1" a="1"/>
  <c r="AA1297" i="1"/>
  <c r="AA1297" i="1" a="1"/>
  <c r="Y1297" i="1"/>
  <c r="Y1297" i="1" a="1"/>
  <c r="W1297" i="1"/>
  <c r="W1297" i="1" a="1"/>
  <c r="T1297" i="1"/>
  <c r="T1297" i="1" a="1"/>
  <c r="R1297" i="1"/>
  <c r="R1297" i="1" a="1"/>
  <c r="C1297" i="1"/>
  <c r="AI1296" i="1"/>
  <c r="AI1296" i="1" a="1"/>
  <c r="AA1296" i="1"/>
  <c r="AA1296" i="1" a="1"/>
  <c r="Y1296" i="1"/>
  <c r="Y1296" i="1" a="1"/>
  <c r="W1296" i="1"/>
  <c r="W1296" i="1" a="1"/>
  <c r="T1296" i="1"/>
  <c r="T1296" i="1" a="1"/>
  <c r="R1296" i="1"/>
  <c r="R1296" i="1" a="1"/>
  <c r="C1296" i="1"/>
  <c r="AI1295" i="1"/>
  <c r="AI1295" i="1" a="1"/>
  <c r="AA1295" i="1"/>
  <c r="AA1295" i="1" a="1"/>
  <c r="Y1295" i="1"/>
  <c r="Y1295" i="1" a="1"/>
  <c r="W1295" i="1"/>
  <c r="W1295" i="1" a="1"/>
  <c r="T1295" i="1"/>
  <c r="T1295" i="1" a="1"/>
  <c r="R1295" i="1"/>
  <c r="R1295" i="1" a="1"/>
  <c r="C1295" i="1"/>
  <c r="AI1294" i="1"/>
  <c r="AI1294" i="1" a="1"/>
  <c r="AA1294" i="1"/>
  <c r="AA1294" i="1" a="1"/>
  <c r="Y1294" i="1"/>
  <c r="Y1294" i="1" a="1"/>
  <c r="W1294" i="1"/>
  <c r="W1294" i="1" a="1"/>
  <c r="T1294" i="1"/>
  <c r="T1294" i="1" a="1"/>
  <c r="R1294" i="1"/>
  <c r="R1294" i="1" a="1"/>
  <c r="C1294" i="1"/>
  <c r="AI1293" i="1"/>
  <c r="AI1293" i="1" a="1"/>
  <c r="AA1293" i="1"/>
  <c r="AA1293" i="1" a="1"/>
  <c r="Y1293" i="1"/>
  <c r="Y1293" i="1" a="1"/>
  <c r="W1293" i="1"/>
  <c r="W1293" i="1" a="1"/>
  <c r="T1293" i="1"/>
  <c r="T1293" i="1" a="1"/>
  <c r="R1293" i="1"/>
  <c r="R1293" i="1" a="1"/>
  <c r="C1293" i="1"/>
  <c r="AI1292" i="1"/>
  <c r="AI1292" i="1" a="1"/>
  <c r="AA1292" i="1"/>
  <c r="AA1292" i="1" a="1"/>
  <c r="Y1292" i="1"/>
  <c r="Y1292" i="1" a="1"/>
  <c r="W1292" i="1"/>
  <c r="W1292" i="1" a="1"/>
  <c r="T1292" i="1"/>
  <c r="T1292" i="1" a="1"/>
  <c r="R1292" i="1"/>
  <c r="R1292" i="1" a="1"/>
  <c r="C1292" i="1"/>
  <c r="AI1291" i="1"/>
  <c r="AI1291" i="1" a="1"/>
  <c r="AA1291" i="1"/>
  <c r="AA1291" i="1" a="1"/>
  <c r="Y1291" i="1"/>
  <c r="Y1291" i="1" a="1"/>
  <c r="W1291" i="1"/>
  <c r="W1291" i="1" a="1"/>
  <c r="T1291" i="1"/>
  <c r="T1291" i="1" a="1"/>
  <c r="R1291" i="1"/>
  <c r="R1291" i="1" a="1"/>
  <c r="C1291" i="1"/>
  <c r="AI1290" i="1"/>
  <c r="AI1290" i="1" a="1"/>
  <c r="AA1290" i="1"/>
  <c r="AA1290" i="1" a="1"/>
  <c r="Y1290" i="1"/>
  <c r="Y1290" i="1" a="1"/>
  <c r="W1290" i="1"/>
  <c r="W1290" i="1" a="1"/>
  <c r="T1290" i="1"/>
  <c r="T1290" i="1" a="1"/>
  <c r="R1290" i="1"/>
  <c r="R1290" i="1" a="1"/>
  <c r="C1290" i="1"/>
  <c r="AI1289" i="1"/>
  <c r="AI1289" i="1" a="1"/>
  <c r="AA1289" i="1"/>
  <c r="AA1289" i="1" a="1"/>
  <c r="Y1289" i="1"/>
  <c r="Y1289" i="1" a="1"/>
  <c r="W1289" i="1"/>
  <c r="W1289" i="1" a="1"/>
  <c r="T1289" i="1"/>
  <c r="T1289" i="1" a="1"/>
  <c r="R1289" i="1"/>
  <c r="R1289" i="1" a="1"/>
  <c r="C1289" i="1"/>
  <c r="AI1288" i="1"/>
  <c r="AI1288" i="1" a="1"/>
  <c r="AA1288" i="1"/>
  <c r="AA1288" i="1" a="1"/>
  <c r="Y1288" i="1"/>
  <c r="Y1288" i="1" a="1"/>
  <c r="W1288" i="1"/>
  <c r="W1288" i="1" a="1"/>
  <c r="T1288" i="1"/>
  <c r="T1288" i="1" a="1"/>
  <c r="R1288" i="1"/>
  <c r="R1288" i="1" a="1"/>
  <c r="C1288" i="1"/>
  <c r="AI1287" i="1"/>
  <c r="AI1287" i="1" a="1"/>
  <c r="AA1287" i="1"/>
  <c r="AA1287" i="1" a="1"/>
  <c r="Y1287" i="1"/>
  <c r="Y1287" i="1" a="1"/>
  <c r="W1287" i="1"/>
  <c r="W1287" i="1" a="1"/>
  <c r="T1287" i="1"/>
  <c r="T1287" i="1" a="1"/>
  <c r="R1287" i="1"/>
  <c r="R1287" i="1" a="1"/>
  <c r="C1287" i="1"/>
  <c r="AI1286" i="1"/>
  <c r="AI1286" i="1" a="1"/>
  <c r="AA1286" i="1"/>
  <c r="AA1286" i="1" a="1"/>
  <c r="Y1286" i="1"/>
  <c r="Y1286" i="1" a="1"/>
  <c r="W1286" i="1"/>
  <c r="W1286" i="1" a="1"/>
  <c r="T1286" i="1"/>
  <c r="T1286" i="1" a="1"/>
  <c r="R1286" i="1"/>
  <c r="R1286" i="1" a="1"/>
  <c r="C1286" i="1"/>
  <c r="AI1285" i="1"/>
  <c r="AI1285" i="1" a="1"/>
  <c r="AA1285" i="1"/>
  <c r="AA1285" i="1" a="1"/>
  <c r="Y1285" i="1"/>
  <c r="Y1285" i="1" a="1"/>
  <c r="W1285" i="1"/>
  <c r="W1285" i="1" a="1"/>
  <c r="T1285" i="1"/>
  <c r="T1285" i="1" a="1"/>
  <c r="R1285" i="1"/>
  <c r="R1285" i="1" a="1"/>
  <c r="C1285" i="1"/>
  <c r="AI1284" i="1"/>
  <c r="AI1284" i="1" a="1"/>
  <c r="AA1284" i="1"/>
  <c r="AA1284" i="1" a="1"/>
  <c r="Y1284" i="1"/>
  <c r="Y1284" i="1" a="1"/>
  <c r="W1284" i="1"/>
  <c r="W1284" i="1" a="1"/>
  <c r="T1284" i="1"/>
  <c r="T1284" i="1" a="1"/>
  <c r="R1284" i="1"/>
  <c r="R1284" i="1" a="1"/>
  <c r="C1284" i="1"/>
  <c r="AI1283" i="1"/>
  <c r="AI1283" i="1" a="1"/>
  <c r="AA1283" i="1"/>
  <c r="AA1283" i="1" a="1"/>
  <c r="Y1283" i="1"/>
  <c r="Y1283" i="1" a="1"/>
  <c r="W1283" i="1"/>
  <c r="W1283" i="1" a="1"/>
  <c r="T1283" i="1"/>
  <c r="T1283" i="1" a="1"/>
  <c r="R1283" i="1"/>
  <c r="R1283" i="1" a="1"/>
  <c r="C1283" i="1"/>
  <c r="AI1282" i="1"/>
  <c r="AI1282" i="1" a="1"/>
  <c r="AA1282" i="1"/>
  <c r="AA1282" i="1" a="1"/>
  <c r="Y1282" i="1"/>
  <c r="Y1282" i="1" a="1"/>
  <c r="W1282" i="1"/>
  <c r="W1282" i="1" a="1"/>
  <c r="T1282" i="1"/>
  <c r="T1282" i="1" a="1"/>
  <c r="R1282" i="1"/>
  <c r="R1282" i="1" a="1"/>
  <c r="C1282" i="1"/>
  <c r="AI1281" i="1"/>
  <c r="AI1281" i="1" a="1"/>
  <c r="AA1281" i="1"/>
  <c r="AA1281" i="1" a="1"/>
  <c r="Y1281" i="1"/>
  <c r="Y1281" i="1" a="1"/>
  <c r="W1281" i="1"/>
  <c r="W1281" i="1" a="1"/>
  <c r="T1281" i="1"/>
  <c r="T1281" i="1" a="1"/>
  <c r="R1281" i="1"/>
  <c r="R1281" i="1" a="1"/>
  <c r="C1281" i="1"/>
  <c r="AI1280" i="1"/>
  <c r="AI1280" i="1" a="1"/>
  <c r="AA1280" i="1"/>
  <c r="AA1280" i="1" a="1"/>
  <c r="Y1280" i="1"/>
  <c r="Y1280" i="1" a="1"/>
  <c r="W1280" i="1"/>
  <c r="W1280" i="1" a="1"/>
  <c r="T1280" i="1"/>
  <c r="T1280" i="1" a="1"/>
  <c r="R1280" i="1"/>
  <c r="R1280" i="1" a="1"/>
  <c r="C1280" i="1"/>
  <c r="AI1279" i="1"/>
  <c r="AI1279" i="1" a="1"/>
  <c r="AA1279" i="1"/>
  <c r="AA1279" i="1" a="1"/>
  <c r="Y1279" i="1"/>
  <c r="Y1279" i="1" a="1"/>
  <c r="W1279" i="1"/>
  <c r="W1279" i="1" a="1"/>
  <c r="T1279" i="1"/>
  <c r="T1279" i="1" a="1"/>
  <c r="R1279" i="1"/>
  <c r="R1279" i="1" a="1"/>
  <c r="C1279" i="1"/>
  <c r="AI1278" i="1"/>
  <c r="AI1278" i="1" a="1"/>
  <c r="AA1278" i="1"/>
  <c r="AA1278" i="1" a="1"/>
  <c r="Y1278" i="1"/>
  <c r="Y1278" i="1" a="1"/>
  <c r="W1278" i="1"/>
  <c r="W1278" i="1" a="1"/>
  <c r="T1278" i="1"/>
  <c r="T1278" i="1" a="1"/>
  <c r="R1278" i="1"/>
  <c r="R1278" i="1" a="1"/>
  <c r="C1278" i="1"/>
  <c r="AI1277" i="1"/>
  <c r="AI1277" i="1" a="1"/>
  <c r="AA1277" i="1"/>
  <c r="AA1277" i="1" a="1"/>
  <c r="Y1277" i="1"/>
  <c r="Y1277" i="1" a="1"/>
  <c r="W1277" i="1"/>
  <c r="W1277" i="1" a="1"/>
  <c r="T1277" i="1"/>
  <c r="T1277" i="1" a="1"/>
  <c r="R1277" i="1"/>
  <c r="R1277" i="1" a="1"/>
  <c r="C1277" i="1"/>
  <c r="AI1276" i="1"/>
  <c r="AI1276" i="1" a="1"/>
  <c r="AA1276" i="1"/>
  <c r="AA1276" i="1" a="1"/>
  <c r="Y1276" i="1"/>
  <c r="Y1276" i="1" a="1"/>
  <c r="W1276" i="1"/>
  <c r="W1276" i="1" a="1"/>
  <c r="T1276" i="1"/>
  <c r="T1276" i="1" a="1"/>
  <c r="R1276" i="1"/>
  <c r="R1276" i="1" a="1"/>
  <c r="C1276" i="1"/>
  <c r="AI1275" i="1"/>
  <c r="AI1275" i="1" a="1"/>
  <c r="AA1275" i="1"/>
  <c r="AA1275" i="1" a="1"/>
  <c r="Y1275" i="1"/>
  <c r="Y1275" i="1" a="1"/>
  <c r="W1275" i="1"/>
  <c r="W1275" i="1" a="1"/>
  <c r="T1275" i="1"/>
  <c r="T1275" i="1" a="1"/>
  <c r="R1275" i="1"/>
  <c r="R1275" i="1" a="1"/>
  <c r="C1275" i="1"/>
  <c r="AI1274" i="1"/>
  <c r="AI1274" i="1" a="1"/>
  <c r="AA1274" i="1"/>
  <c r="AA1274" i="1" a="1"/>
  <c r="Y1274" i="1"/>
  <c r="Y1274" i="1" a="1"/>
  <c r="W1274" i="1"/>
  <c r="W1274" i="1" a="1"/>
  <c r="T1274" i="1"/>
  <c r="T1274" i="1" a="1"/>
  <c r="R1274" i="1"/>
  <c r="R1274" i="1" a="1"/>
  <c r="C1274" i="1"/>
  <c r="AI1273" i="1"/>
  <c r="AI1273" i="1" a="1"/>
  <c r="AA1273" i="1"/>
  <c r="AA1273" i="1" a="1"/>
  <c r="Y1273" i="1"/>
  <c r="Y1273" i="1" a="1"/>
  <c r="W1273" i="1"/>
  <c r="W1273" i="1" a="1"/>
  <c r="T1273" i="1"/>
  <c r="T1273" i="1" a="1"/>
  <c r="R1273" i="1"/>
  <c r="R1273" i="1" a="1"/>
  <c r="C1273" i="1"/>
  <c r="AI1272" i="1"/>
  <c r="AI1272" i="1" a="1"/>
  <c r="AA1272" i="1"/>
  <c r="AA1272" i="1" a="1"/>
  <c r="Y1272" i="1"/>
  <c r="Y1272" i="1" a="1"/>
  <c r="W1272" i="1"/>
  <c r="W1272" i="1" a="1"/>
  <c r="T1272" i="1"/>
  <c r="T1272" i="1" a="1"/>
  <c r="R1272" i="1"/>
  <c r="R1272" i="1" a="1"/>
  <c r="C1272" i="1"/>
  <c r="AI1271" i="1"/>
  <c r="AI1271" i="1" a="1"/>
  <c r="AA1271" i="1"/>
  <c r="AA1271" i="1" a="1"/>
  <c r="Y1271" i="1"/>
  <c r="Y1271" i="1" a="1"/>
  <c r="W1271" i="1"/>
  <c r="W1271" i="1" a="1"/>
  <c r="T1271" i="1"/>
  <c r="T1271" i="1" a="1"/>
  <c r="R1271" i="1"/>
  <c r="R1271" i="1" a="1"/>
  <c r="C1271" i="1"/>
  <c r="AI1270" i="1"/>
  <c r="AI1270" i="1" a="1"/>
  <c r="AA1270" i="1"/>
  <c r="AA1270" i="1" a="1"/>
  <c r="Y1270" i="1"/>
  <c r="Y1270" i="1" a="1"/>
  <c r="W1270" i="1"/>
  <c r="W1270" i="1" a="1"/>
  <c r="T1270" i="1"/>
  <c r="T1270" i="1" a="1"/>
  <c r="R1270" i="1"/>
  <c r="R1270" i="1" a="1"/>
  <c r="C1270" i="1"/>
  <c r="AI1269" i="1"/>
  <c r="AI1269" i="1" a="1"/>
  <c r="AA1269" i="1"/>
  <c r="AA1269" i="1" a="1"/>
  <c r="Y1269" i="1"/>
  <c r="Y1269" i="1" a="1"/>
  <c r="W1269" i="1"/>
  <c r="W1269" i="1" a="1"/>
  <c r="T1269" i="1"/>
  <c r="T1269" i="1" a="1"/>
  <c r="R1269" i="1"/>
  <c r="R1269" i="1" a="1"/>
  <c r="C1269" i="1"/>
  <c r="AI1268" i="1"/>
  <c r="AI1268" i="1" a="1"/>
  <c r="AA1268" i="1"/>
  <c r="AA1268" i="1" a="1"/>
  <c r="Y1268" i="1"/>
  <c r="Y1268" i="1" a="1"/>
  <c r="W1268" i="1"/>
  <c r="W1268" i="1" a="1"/>
  <c r="T1268" i="1"/>
  <c r="T1268" i="1" a="1"/>
  <c r="R1268" i="1"/>
  <c r="R1268" i="1" a="1"/>
  <c r="C1268" i="1"/>
  <c r="AI1267" i="1"/>
  <c r="AI1267" i="1" a="1"/>
  <c r="AA1267" i="1"/>
  <c r="AA1267" i="1" a="1"/>
  <c r="Y1267" i="1"/>
  <c r="Y1267" i="1" a="1"/>
  <c r="W1267" i="1"/>
  <c r="W1267" i="1" a="1"/>
  <c r="T1267" i="1"/>
  <c r="T1267" i="1" a="1"/>
  <c r="R1267" i="1"/>
  <c r="R1267" i="1" a="1"/>
  <c r="C1267" i="1"/>
  <c r="AI1266" i="1"/>
  <c r="AI1266" i="1" a="1"/>
  <c r="AA1266" i="1"/>
  <c r="AA1266" i="1" a="1"/>
  <c r="Y1266" i="1"/>
  <c r="Y1266" i="1" a="1"/>
  <c r="W1266" i="1"/>
  <c r="W1266" i="1" a="1"/>
  <c r="T1266" i="1"/>
  <c r="T1266" i="1" a="1"/>
  <c r="R1266" i="1"/>
  <c r="R1266" i="1" a="1"/>
  <c r="C1266" i="1"/>
  <c r="AI1265" i="1"/>
  <c r="AI1265" i="1" a="1"/>
  <c r="AA1265" i="1"/>
  <c r="AA1265" i="1" a="1"/>
  <c r="Y1265" i="1"/>
  <c r="Y1265" i="1" a="1"/>
  <c r="W1265" i="1"/>
  <c r="W1265" i="1" a="1"/>
  <c r="T1265" i="1"/>
  <c r="T1265" i="1" a="1"/>
  <c r="R1265" i="1"/>
  <c r="R1265" i="1" a="1"/>
  <c r="C1265" i="1"/>
  <c r="AI1264" i="1"/>
  <c r="AI1264" i="1" a="1"/>
  <c r="AA1264" i="1"/>
  <c r="AA1264" i="1" a="1"/>
  <c r="Y1264" i="1"/>
  <c r="Y1264" i="1" a="1"/>
  <c r="W1264" i="1"/>
  <c r="W1264" i="1" a="1"/>
  <c r="T1264" i="1"/>
  <c r="T1264" i="1" a="1"/>
  <c r="R1264" i="1"/>
  <c r="R1264" i="1" a="1"/>
  <c r="C1264" i="1"/>
  <c r="AI1263" i="1"/>
  <c r="AI1263" i="1" a="1"/>
  <c r="AA1263" i="1"/>
  <c r="AA1263" i="1" a="1"/>
  <c r="Y1263" i="1"/>
  <c r="Y1263" i="1" a="1"/>
  <c r="W1263" i="1"/>
  <c r="W1263" i="1" a="1"/>
  <c r="T1263" i="1"/>
  <c r="T1263" i="1" a="1"/>
  <c r="R1263" i="1"/>
  <c r="R1263" i="1" a="1"/>
  <c r="C1263" i="1"/>
  <c r="AI1262" i="1"/>
  <c r="AI1262" i="1" a="1"/>
  <c r="AA1262" i="1"/>
  <c r="AA1262" i="1" a="1"/>
  <c r="Y1262" i="1"/>
  <c r="Y1262" i="1" a="1"/>
  <c r="W1262" i="1"/>
  <c r="W1262" i="1" a="1"/>
  <c r="T1262" i="1"/>
  <c r="T1262" i="1" a="1"/>
  <c r="R1262" i="1"/>
  <c r="R1262" i="1" a="1"/>
  <c r="C1262" i="1"/>
  <c r="AI1261" i="1"/>
  <c r="AI1261" i="1" a="1"/>
  <c r="AA1261" i="1"/>
  <c r="AA1261" i="1" a="1"/>
  <c r="Y1261" i="1"/>
  <c r="Y1261" i="1" a="1"/>
  <c r="W1261" i="1"/>
  <c r="W1261" i="1" a="1"/>
  <c r="T1261" i="1"/>
  <c r="T1261" i="1" a="1"/>
  <c r="R1261" i="1"/>
  <c r="R1261" i="1" a="1"/>
  <c r="C1261" i="1"/>
  <c r="AI1260" i="1"/>
  <c r="AI1260" i="1" a="1"/>
  <c r="AA1260" i="1"/>
  <c r="AA1260" i="1" a="1"/>
  <c r="Y1260" i="1"/>
  <c r="Y1260" i="1" a="1"/>
  <c r="W1260" i="1"/>
  <c r="W1260" i="1" a="1"/>
  <c r="T1260" i="1"/>
  <c r="T1260" i="1" a="1"/>
  <c r="R1260" i="1"/>
  <c r="R1260" i="1" a="1"/>
  <c r="C1260" i="1"/>
  <c r="AI1259" i="1"/>
  <c r="AI1259" i="1" a="1"/>
  <c r="AA1259" i="1"/>
  <c r="AA1259" i="1" a="1"/>
  <c r="Y1259" i="1"/>
  <c r="Y1259" i="1" a="1"/>
  <c r="W1259" i="1"/>
  <c r="W1259" i="1" a="1"/>
  <c r="T1259" i="1"/>
  <c r="T1259" i="1" a="1"/>
  <c r="R1259" i="1"/>
  <c r="R1259" i="1" a="1"/>
  <c r="C1259" i="1"/>
  <c r="AI1258" i="1"/>
  <c r="AI1258" i="1" a="1"/>
  <c r="AA1258" i="1"/>
  <c r="AA1258" i="1" a="1"/>
  <c r="Y1258" i="1"/>
  <c r="Y1258" i="1" a="1"/>
  <c r="W1258" i="1"/>
  <c r="W1258" i="1" a="1"/>
  <c r="T1258" i="1"/>
  <c r="T1258" i="1" a="1"/>
  <c r="R1258" i="1"/>
  <c r="R1258" i="1" a="1"/>
  <c r="C1258" i="1"/>
  <c r="AI1257" i="1"/>
  <c r="AI1257" i="1" a="1"/>
  <c r="AA1257" i="1"/>
  <c r="AA1257" i="1" a="1"/>
  <c r="Y1257" i="1"/>
  <c r="Y1257" i="1" a="1"/>
  <c r="W1257" i="1"/>
  <c r="W1257" i="1" a="1"/>
  <c r="T1257" i="1"/>
  <c r="T1257" i="1" a="1"/>
  <c r="R1257" i="1"/>
  <c r="R1257" i="1" a="1"/>
  <c r="C1257" i="1"/>
  <c r="AI1256" i="1"/>
  <c r="AI1256" i="1" a="1"/>
  <c r="AA1256" i="1"/>
  <c r="AA1256" i="1" a="1"/>
  <c r="Y1256" i="1"/>
  <c r="Y1256" i="1" a="1"/>
  <c r="W1256" i="1"/>
  <c r="W1256" i="1" a="1"/>
  <c r="T1256" i="1"/>
  <c r="T1256" i="1" a="1"/>
  <c r="R1256" i="1"/>
  <c r="R1256" i="1" a="1"/>
  <c r="C1256" i="1"/>
  <c r="AI1255" i="1"/>
  <c r="AI1255" i="1" a="1"/>
  <c r="AA1255" i="1"/>
  <c r="AA1255" i="1" a="1"/>
  <c r="Y1255" i="1"/>
  <c r="Y1255" i="1" a="1"/>
  <c r="W1255" i="1"/>
  <c r="W1255" i="1" a="1"/>
  <c r="T1255" i="1"/>
  <c r="T1255" i="1" a="1"/>
  <c r="R1255" i="1"/>
  <c r="R1255" i="1" a="1"/>
  <c r="C1255" i="1"/>
  <c r="AI1254" i="1"/>
  <c r="AI1254" i="1" a="1"/>
  <c r="AA1254" i="1"/>
  <c r="AA1254" i="1" a="1"/>
  <c r="Y1254" i="1"/>
  <c r="Y1254" i="1" a="1"/>
  <c r="W1254" i="1"/>
  <c r="W1254" i="1" a="1"/>
  <c r="T1254" i="1"/>
  <c r="T1254" i="1" a="1"/>
  <c r="R1254" i="1"/>
  <c r="R1254" i="1" a="1"/>
  <c r="C1254" i="1"/>
  <c r="AI1253" i="1"/>
  <c r="AI1253" i="1" a="1"/>
  <c r="AA1253" i="1"/>
  <c r="AA1253" i="1" a="1"/>
  <c r="Y1253" i="1"/>
  <c r="Y1253" i="1" a="1"/>
  <c r="W1253" i="1"/>
  <c r="W1253" i="1" a="1"/>
  <c r="T1253" i="1"/>
  <c r="T1253" i="1" a="1"/>
  <c r="R1253" i="1"/>
  <c r="R1253" i="1" a="1"/>
  <c r="C1253" i="1"/>
  <c r="AI1252" i="1"/>
  <c r="AI1252" i="1" a="1"/>
  <c r="AA1252" i="1"/>
  <c r="AA1252" i="1" a="1"/>
  <c r="Y1252" i="1"/>
  <c r="Y1252" i="1" a="1"/>
  <c r="W1252" i="1"/>
  <c r="W1252" i="1" a="1"/>
  <c r="T1252" i="1"/>
  <c r="T1252" i="1" a="1"/>
  <c r="R1252" i="1"/>
  <c r="R1252" i="1" a="1"/>
  <c r="C1252" i="1"/>
  <c r="AI1251" i="1"/>
  <c r="AI1251" i="1" a="1"/>
  <c r="AA1251" i="1"/>
  <c r="AA1251" i="1" a="1"/>
  <c r="Y1251" i="1"/>
  <c r="Y1251" i="1" a="1"/>
  <c r="W1251" i="1"/>
  <c r="W1251" i="1" a="1"/>
  <c r="T1251" i="1"/>
  <c r="T1251" i="1" a="1"/>
  <c r="R1251" i="1"/>
  <c r="R1251" i="1" a="1"/>
  <c r="C1251" i="1"/>
  <c r="AI1250" i="1"/>
  <c r="AI1250" i="1" a="1"/>
  <c r="AA1250" i="1"/>
  <c r="AA1250" i="1" a="1"/>
  <c r="Y1250" i="1"/>
  <c r="Y1250" i="1" a="1"/>
  <c r="W1250" i="1"/>
  <c r="W1250" i="1" a="1"/>
  <c r="T1250" i="1"/>
  <c r="T1250" i="1" a="1"/>
  <c r="R1250" i="1"/>
  <c r="R1250" i="1" a="1"/>
  <c r="C1250" i="1"/>
  <c r="AI1249" i="1"/>
  <c r="AI1249" i="1" a="1"/>
  <c r="AA1249" i="1"/>
  <c r="AA1249" i="1" a="1"/>
  <c r="Y1249" i="1"/>
  <c r="Y1249" i="1" a="1"/>
  <c r="W1249" i="1"/>
  <c r="W1249" i="1" a="1"/>
  <c r="T1249" i="1"/>
  <c r="T1249" i="1" a="1"/>
  <c r="R1249" i="1"/>
  <c r="R1249" i="1" a="1"/>
  <c r="C1249" i="1"/>
  <c r="AI1248" i="1"/>
  <c r="AI1248" i="1" a="1"/>
  <c r="AA1248" i="1"/>
  <c r="AA1248" i="1" a="1"/>
  <c r="Y1248" i="1"/>
  <c r="Y1248" i="1" a="1"/>
  <c r="W1248" i="1"/>
  <c r="W1248" i="1" a="1"/>
  <c r="T1248" i="1"/>
  <c r="T1248" i="1" a="1"/>
  <c r="R1248" i="1"/>
  <c r="R1248" i="1" a="1"/>
  <c r="C1248" i="1"/>
  <c r="AI1247" i="1"/>
  <c r="AI1247" i="1" a="1"/>
  <c r="AA1247" i="1"/>
  <c r="AA1247" i="1" a="1"/>
  <c r="Y1247" i="1"/>
  <c r="Y1247" i="1" a="1"/>
  <c r="W1247" i="1"/>
  <c r="W1247" i="1" a="1"/>
  <c r="T1247" i="1"/>
  <c r="T1247" i="1" a="1"/>
  <c r="R1247" i="1"/>
  <c r="R1247" i="1" a="1"/>
  <c r="C1247" i="1"/>
  <c r="AI1246" i="1"/>
  <c r="AI1246" i="1" a="1"/>
  <c r="AA1246" i="1"/>
  <c r="AA1246" i="1" a="1"/>
  <c r="Y1246" i="1"/>
  <c r="Y1246" i="1" a="1"/>
  <c r="W1246" i="1"/>
  <c r="W1246" i="1" a="1"/>
  <c r="T1246" i="1"/>
  <c r="T1246" i="1" a="1"/>
  <c r="R1246" i="1"/>
  <c r="R1246" i="1" a="1"/>
  <c r="C1246" i="1"/>
  <c r="AI1245" i="1"/>
  <c r="AI1245" i="1" a="1"/>
  <c r="AA1245" i="1"/>
  <c r="AA1245" i="1" a="1"/>
  <c r="Y1245" i="1"/>
  <c r="Y1245" i="1" a="1"/>
  <c r="W1245" i="1"/>
  <c r="W1245" i="1" a="1"/>
  <c r="T1245" i="1"/>
  <c r="T1245" i="1" a="1"/>
  <c r="R1245" i="1"/>
  <c r="R1245" i="1" a="1"/>
  <c r="C1245" i="1"/>
  <c r="AI1244" i="1"/>
  <c r="AI1244" i="1" a="1"/>
  <c r="AA1244" i="1"/>
  <c r="AA1244" i="1" a="1"/>
  <c r="Y1244" i="1"/>
  <c r="Y1244" i="1" a="1"/>
  <c r="W1244" i="1"/>
  <c r="W1244" i="1" a="1"/>
  <c r="T1244" i="1"/>
  <c r="T1244" i="1" a="1"/>
  <c r="R1244" i="1"/>
  <c r="R1244" i="1" a="1"/>
  <c r="C1244" i="1"/>
  <c r="AI1243" i="1"/>
  <c r="AI1243" i="1" a="1"/>
  <c r="AA1243" i="1"/>
  <c r="AA1243" i="1" a="1"/>
  <c r="Y1243" i="1"/>
  <c r="Y1243" i="1" a="1"/>
  <c r="W1243" i="1"/>
  <c r="W1243" i="1" a="1"/>
  <c r="T1243" i="1"/>
  <c r="T1243" i="1" a="1"/>
  <c r="R1243" i="1"/>
  <c r="R1243" i="1" a="1"/>
  <c r="C1243" i="1"/>
  <c r="AI1242" i="1"/>
  <c r="AI1242" i="1" a="1"/>
  <c r="AA1242" i="1"/>
  <c r="AA1242" i="1" a="1"/>
  <c r="Y1242" i="1"/>
  <c r="Y1242" i="1" a="1"/>
  <c r="W1242" i="1"/>
  <c r="W1242" i="1" a="1"/>
  <c r="T1242" i="1"/>
  <c r="T1242" i="1" a="1"/>
  <c r="R1242" i="1"/>
  <c r="R1242" i="1" a="1"/>
  <c r="C1242" i="1"/>
  <c r="AI1241" i="1"/>
  <c r="AI1241" i="1" a="1"/>
  <c r="AA1241" i="1"/>
  <c r="AA1241" i="1" a="1"/>
  <c r="Y1241" i="1"/>
  <c r="Y1241" i="1" a="1"/>
  <c r="W1241" i="1"/>
  <c r="W1241" i="1" a="1"/>
  <c r="T1241" i="1"/>
  <c r="T1241" i="1" a="1"/>
  <c r="R1241" i="1"/>
  <c r="R1241" i="1" a="1"/>
  <c r="C1241" i="1"/>
  <c r="AI1240" i="1"/>
  <c r="AI1240" i="1" a="1"/>
  <c r="AA1240" i="1"/>
  <c r="AA1240" i="1" a="1"/>
  <c r="Y1240" i="1"/>
  <c r="Y1240" i="1" a="1"/>
  <c r="W1240" i="1"/>
  <c r="W1240" i="1" a="1"/>
  <c r="T1240" i="1"/>
  <c r="T1240" i="1" a="1"/>
  <c r="R1240" i="1"/>
  <c r="R1240" i="1" a="1"/>
  <c r="C1240" i="1"/>
  <c r="AI1239" i="1"/>
  <c r="AI1239" i="1" a="1"/>
  <c r="AA1239" i="1"/>
  <c r="AA1239" i="1" a="1"/>
  <c r="Y1239" i="1"/>
  <c r="Y1239" i="1" a="1"/>
  <c r="W1239" i="1"/>
  <c r="W1239" i="1" a="1"/>
  <c r="T1239" i="1"/>
  <c r="T1239" i="1" a="1"/>
  <c r="R1239" i="1"/>
  <c r="R1239" i="1" a="1"/>
  <c r="C1239" i="1"/>
  <c r="AI1238" i="1"/>
  <c r="AI1238" i="1" a="1"/>
  <c r="AA1238" i="1"/>
  <c r="AA1238" i="1" a="1"/>
  <c r="Y1238" i="1"/>
  <c r="Y1238" i="1" a="1"/>
  <c r="W1238" i="1"/>
  <c r="W1238" i="1" a="1"/>
  <c r="T1238" i="1"/>
  <c r="T1238" i="1" a="1"/>
  <c r="R1238" i="1"/>
  <c r="R1238" i="1" a="1"/>
  <c r="C1238" i="1"/>
  <c r="AI1237" i="1"/>
  <c r="AI1237" i="1" a="1"/>
  <c r="AA1237" i="1"/>
  <c r="AA1237" i="1" a="1"/>
  <c r="Y1237" i="1"/>
  <c r="Y1237" i="1" a="1"/>
  <c r="W1237" i="1"/>
  <c r="W1237" i="1" a="1"/>
  <c r="T1237" i="1"/>
  <c r="T1237" i="1" a="1"/>
  <c r="R1237" i="1"/>
  <c r="R1237" i="1" a="1"/>
  <c r="C1237" i="1"/>
  <c r="AI1236" i="1"/>
  <c r="AI1236" i="1" a="1"/>
  <c r="AA1236" i="1"/>
  <c r="AA1236" i="1" a="1"/>
  <c r="Y1236" i="1"/>
  <c r="Y1236" i="1" a="1"/>
  <c r="W1236" i="1"/>
  <c r="W1236" i="1" a="1"/>
  <c r="T1236" i="1"/>
  <c r="T1236" i="1" a="1"/>
  <c r="R1236" i="1"/>
  <c r="R1236" i="1" a="1"/>
  <c r="C1236" i="1"/>
  <c r="AI1235" i="1"/>
  <c r="AI1235" i="1" a="1"/>
  <c r="AA1235" i="1"/>
  <c r="AA1235" i="1" a="1"/>
  <c r="Y1235" i="1"/>
  <c r="Y1235" i="1" a="1"/>
  <c r="W1235" i="1"/>
  <c r="W1235" i="1" a="1"/>
  <c r="T1235" i="1"/>
  <c r="T1235" i="1" a="1"/>
  <c r="R1235" i="1"/>
  <c r="R1235" i="1" a="1"/>
  <c r="C1235" i="1"/>
  <c r="AI1234" i="1"/>
  <c r="AI1234" i="1" a="1"/>
  <c r="AA1234" i="1"/>
  <c r="AA1234" i="1" a="1"/>
  <c r="Y1234" i="1"/>
  <c r="Y1234" i="1" a="1"/>
  <c r="W1234" i="1"/>
  <c r="W1234" i="1" a="1"/>
  <c r="T1234" i="1"/>
  <c r="T1234" i="1" a="1"/>
  <c r="R1234" i="1"/>
  <c r="R1234" i="1" a="1"/>
  <c r="C1234" i="1"/>
  <c r="AI1233" i="1"/>
  <c r="AI1233" i="1" a="1"/>
  <c r="AA1233" i="1"/>
  <c r="AA1233" i="1" a="1"/>
  <c r="Y1233" i="1"/>
  <c r="Y1233" i="1" a="1"/>
  <c r="W1233" i="1"/>
  <c r="W1233" i="1" a="1"/>
  <c r="T1233" i="1"/>
  <c r="T1233" i="1" a="1"/>
  <c r="R1233" i="1"/>
  <c r="R1233" i="1" a="1"/>
  <c r="C1233" i="1"/>
  <c r="AI1232" i="1"/>
  <c r="AI1232" i="1" a="1"/>
  <c r="AA1232" i="1"/>
  <c r="AA1232" i="1" a="1"/>
  <c r="Y1232" i="1"/>
  <c r="Y1232" i="1" a="1"/>
  <c r="W1232" i="1"/>
  <c r="W1232" i="1" a="1"/>
  <c r="T1232" i="1"/>
  <c r="T1232" i="1" a="1"/>
  <c r="R1232" i="1"/>
  <c r="R1232" i="1" a="1"/>
  <c r="C1232" i="1"/>
  <c r="AI1231" i="1"/>
  <c r="AI1231" i="1" a="1"/>
  <c r="AA1231" i="1"/>
  <c r="AA1231" i="1" a="1"/>
  <c r="Y1231" i="1"/>
  <c r="Y1231" i="1" a="1"/>
  <c r="W1231" i="1"/>
  <c r="W1231" i="1" a="1"/>
  <c r="T1231" i="1"/>
  <c r="T1231" i="1" a="1"/>
  <c r="R1231" i="1"/>
  <c r="R1231" i="1" a="1"/>
  <c r="C1231" i="1"/>
  <c r="AI1230" i="1"/>
  <c r="AI1230" i="1" a="1"/>
  <c r="AA1230" i="1"/>
  <c r="AA1230" i="1" a="1"/>
  <c r="Y1230" i="1"/>
  <c r="Y1230" i="1" a="1"/>
  <c r="W1230" i="1"/>
  <c r="W1230" i="1" a="1"/>
  <c r="T1230" i="1"/>
  <c r="T1230" i="1" a="1"/>
  <c r="R1230" i="1"/>
  <c r="R1230" i="1" a="1"/>
  <c r="C1230" i="1"/>
  <c r="AI1229" i="1"/>
  <c r="AI1229" i="1" a="1"/>
  <c r="AA1229" i="1"/>
  <c r="AA1229" i="1" a="1"/>
  <c r="Y1229" i="1"/>
  <c r="Y1229" i="1" a="1"/>
  <c r="W1229" i="1"/>
  <c r="W1229" i="1" a="1"/>
  <c r="T1229" i="1"/>
  <c r="T1229" i="1" a="1"/>
  <c r="R1229" i="1"/>
  <c r="R1229" i="1" a="1"/>
  <c r="C1229" i="1"/>
  <c r="AI1228" i="1"/>
  <c r="AI1228" i="1" a="1"/>
  <c r="AA1228" i="1"/>
  <c r="AA1228" i="1" a="1"/>
  <c r="Y1228" i="1"/>
  <c r="Y1228" i="1" a="1"/>
  <c r="W1228" i="1"/>
  <c r="W1228" i="1" a="1"/>
  <c r="T1228" i="1"/>
  <c r="T1228" i="1" a="1"/>
  <c r="R1228" i="1"/>
  <c r="R1228" i="1" a="1"/>
  <c r="C1228" i="1"/>
  <c r="AI1227" i="1"/>
  <c r="AI1227" i="1" a="1"/>
  <c r="AA1227" i="1"/>
  <c r="AA1227" i="1" a="1"/>
  <c r="Y1227" i="1"/>
  <c r="Y1227" i="1" a="1"/>
  <c r="W1227" i="1"/>
  <c r="W1227" i="1" a="1"/>
  <c r="T1227" i="1"/>
  <c r="T1227" i="1" a="1"/>
  <c r="R1227" i="1"/>
  <c r="R1227" i="1" a="1"/>
  <c r="C1227" i="1"/>
  <c r="AI1226" i="1"/>
  <c r="AI1226" i="1" a="1"/>
  <c r="AA1226" i="1"/>
  <c r="AA1226" i="1" a="1"/>
  <c r="Y1226" i="1"/>
  <c r="Y1226" i="1" a="1"/>
  <c r="W1226" i="1"/>
  <c r="W1226" i="1" a="1"/>
  <c r="T1226" i="1"/>
  <c r="T1226" i="1" a="1"/>
  <c r="R1226" i="1"/>
  <c r="R1226" i="1" a="1"/>
  <c r="C1226" i="1"/>
  <c r="AI1225" i="1"/>
  <c r="AI1225" i="1" a="1"/>
  <c r="AA1225" i="1"/>
  <c r="AA1225" i="1" a="1"/>
  <c r="Y1225" i="1"/>
  <c r="Y1225" i="1" a="1"/>
  <c r="W1225" i="1"/>
  <c r="W1225" i="1" a="1"/>
  <c r="T1225" i="1"/>
  <c r="T1225" i="1" a="1"/>
  <c r="R1225" i="1"/>
  <c r="R1225" i="1" a="1"/>
  <c r="C1225" i="1"/>
  <c r="AI1224" i="1"/>
  <c r="AI1224" i="1" a="1"/>
  <c r="AA1224" i="1"/>
  <c r="AA1224" i="1" a="1"/>
  <c r="Y1224" i="1"/>
  <c r="Y1224" i="1" a="1"/>
  <c r="W1224" i="1"/>
  <c r="W1224" i="1" a="1"/>
  <c r="T1224" i="1"/>
  <c r="T1224" i="1" a="1"/>
  <c r="R1224" i="1"/>
  <c r="R1224" i="1" a="1"/>
  <c r="C1224" i="1"/>
  <c r="AI1223" i="1"/>
  <c r="AI1223" i="1" a="1"/>
  <c r="AA1223" i="1"/>
  <c r="AA1223" i="1" a="1"/>
  <c r="Y1223" i="1"/>
  <c r="Y1223" i="1" a="1"/>
  <c r="W1223" i="1"/>
  <c r="W1223" i="1" a="1"/>
  <c r="T1223" i="1"/>
  <c r="T1223" i="1" a="1"/>
  <c r="R1223" i="1"/>
  <c r="R1223" i="1" a="1"/>
  <c r="C1223" i="1"/>
  <c r="AI1222" i="1"/>
  <c r="AI1222" i="1" a="1"/>
  <c r="AA1222" i="1"/>
  <c r="AA1222" i="1" a="1"/>
  <c r="Y1222" i="1"/>
  <c r="Y1222" i="1" a="1"/>
  <c r="W1222" i="1"/>
  <c r="W1222" i="1" a="1"/>
  <c r="T1222" i="1"/>
  <c r="T1222" i="1" a="1"/>
  <c r="R1222" i="1"/>
  <c r="R1222" i="1" a="1"/>
  <c r="C1222" i="1"/>
  <c r="AI1221" i="1"/>
  <c r="AI1221" i="1" a="1"/>
  <c r="AA1221" i="1"/>
  <c r="AA1221" i="1" a="1"/>
  <c r="Y1221" i="1"/>
  <c r="Y1221" i="1" a="1"/>
  <c r="W1221" i="1"/>
  <c r="W1221" i="1" a="1"/>
  <c r="T1221" i="1"/>
  <c r="T1221" i="1" a="1"/>
  <c r="R1221" i="1"/>
  <c r="R1221" i="1" a="1"/>
  <c r="C1221" i="1"/>
  <c r="AI1220" i="1"/>
  <c r="AI1220" i="1" a="1"/>
  <c r="AA1220" i="1"/>
  <c r="AA1220" i="1" a="1"/>
  <c r="Y1220" i="1"/>
  <c r="Y1220" i="1" a="1"/>
  <c r="W1220" i="1"/>
  <c r="W1220" i="1" a="1"/>
  <c r="T1220" i="1"/>
  <c r="T1220" i="1" a="1"/>
  <c r="R1220" i="1"/>
  <c r="R1220" i="1" a="1"/>
  <c r="C1220" i="1"/>
  <c r="AI1219" i="1"/>
  <c r="AI1219" i="1" a="1"/>
  <c r="AA1219" i="1"/>
  <c r="AA1219" i="1" a="1"/>
  <c r="Y1219" i="1"/>
  <c r="Y1219" i="1" a="1"/>
  <c r="W1219" i="1"/>
  <c r="W1219" i="1" a="1"/>
  <c r="T1219" i="1"/>
  <c r="T1219" i="1" a="1"/>
  <c r="R1219" i="1"/>
  <c r="R1219" i="1" a="1"/>
  <c r="C1219" i="1"/>
  <c r="AI1218" i="1"/>
  <c r="AI1218" i="1" a="1"/>
  <c r="AA1218" i="1"/>
  <c r="AA1218" i="1" a="1"/>
  <c r="Y1218" i="1"/>
  <c r="Y1218" i="1" a="1"/>
  <c r="W1218" i="1"/>
  <c r="W1218" i="1" a="1"/>
  <c r="T1218" i="1"/>
  <c r="T1218" i="1" a="1"/>
  <c r="R1218" i="1"/>
  <c r="R1218" i="1" a="1"/>
  <c r="C1218" i="1"/>
  <c r="AI1217" i="1"/>
  <c r="AI1217" i="1" a="1"/>
  <c r="AA1217" i="1"/>
  <c r="AA1217" i="1" a="1"/>
  <c r="Y1217" i="1"/>
  <c r="Y1217" i="1" a="1"/>
  <c r="W1217" i="1"/>
  <c r="W1217" i="1" a="1"/>
  <c r="T1217" i="1"/>
  <c r="T1217" i="1" a="1"/>
  <c r="R1217" i="1"/>
  <c r="R1217" i="1" a="1"/>
  <c r="C1217" i="1"/>
  <c r="AI1216" i="1"/>
  <c r="AI1216" i="1" a="1"/>
  <c r="AA1216" i="1"/>
  <c r="AA1216" i="1" a="1"/>
  <c r="Y1216" i="1"/>
  <c r="Y1216" i="1" a="1"/>
  <c r="W1216" i="1"/>
  <c r="W1216" i="1" a="1"/>
  <c r="T1216" i="1"/>
  <c r="T1216" i="1" a="1"/>
  <c r="R1216" i="1"/>
  <c r="R1216" i="1" a="1"/>
  <c r="C1216" i="1"/>
  <c r="AI1215" i="1"/>
  <c r="AI1215" i="1" a="1"/>
  <c r="AA1215" i="1"/>
  <c r="AA1215" i="1" a="1"/>
  <c r="Y1215" i="1"/>
  <c r="Y1215" i="1" a="1"/>
  <c r="W1215" i="1"/>
  <c r="W1215" i="1" a="1"/>
  <c r="T1215" i="1"/>
  <c r="T1215" i="1" a="1"/>
  <c r="R1215" i="1"/>
  <c r="R1215" i="1" a="1"/>
  <c r="C1215" i="1"/>
  <c r="AI1214" i="1"/>
  <c r="AI1214" i="1" a="1"/>
  <c r="AA1214" i="1"/>
  <c r="AA1214" i="1" a="1"/>
  <c r="Y1214" i="1"/>
  <c r="Y1214" i="1" a="1"/>
  <c r="W1214" i="1"/>
  <c r="W1214" i="1" a="1"/>
  <c r="T1214" i="1"/>
  <c r="T1214" i="1" a="1"/>
  <c r="R1214" i="1"/>
  <c r="R1214" i="1" a="1"/>
  <c r="C1214" i="1"/>
  <c r="AI1213" i="1"/>
  <c r="AI1213" i="1" a="1"/>
  <c r="AA1213" i="1"/>
  <c r="AA1213" i="1" a="1"/>
  <c r="Y1213" i="1"/>
  <c r="Y1213" i="1" a="1"/>
  <c r="W1213" i="1"/>
  <c r="W1213" i="1" a="1"/>
  <c r="T1213" i="1"/>
  <c r="T1213" i="1" a="1"/>
  <c r="R1213" i="1"/>
  <c r="R1213" i="1" a="1"/>
  <c r="C1213" i="1"/>
  <c r="AI1212" i="1"/>
  <c r="AI1212" i="1" a="1"/>
  <c r="AA1212" i="1"/>
  <c r="AA1212" i="1" a="1"/>
  <c r="Y1212" i="1"/>
  <c r="Y1212" i="1" a="1"/>
  <c r="W1212" i="1"/>
  <c r="W1212" i="1" a="1"/>
  <c r="T1212" i="1"/>
  <c r="T1212" i="1" a="1"/>
  <c r="R1212" i="1"/>
  <c r="R1212" i="1" a="1"/>
  <c r="C1212" i="1"/>
  <c r="AI1211" i="1"/>
  <c r="AI1211" i="1" a="1"/>
  <c r="AA1211" i="1"/>
  <c r="AA1211" i="1" a="1"/>
  <c r="Y1211" i="1"/>
  <c r="Y1211" i="1" a="1"/>
  <c r="W1211" i="1"/>
  <c r="W1211" i="1" a="1"/>
  <c r="T1211" i="1"/>
  <c r="T1211" i="1" a="1"/>
  <c r="R1211" i="1"/>
  <c r="R1211" i="1" a="1"/>
  <c r="C1211" i="1"/>
  <c r="AI1210" i="1"/>
  <c r="AI1210" i="1" a="1"/>
  <c r="AA1210" i="1"/>
  <c r="AA1210" i="1" a="1"/>
  <c r="Y1210" i="1"/>
  <c r="Y1210" i="1" a="1"/>
  <c r="W1210" i="1"/>
  <c r="W1210" i="1" a="1"/>
  <c r="T1210" i="1"/>
  <c r="T1210" i="1" a="1"/>
  <c r="R1210" i="1"/>
  <c r="R1210" i="1" a="1"/>
  <c r="C1210" i="1"/>
  <c r="AI1209" i="1"/>
  <c r="AI1209" i="1" a="1"/>
  <c r="AA1209" i="1"/>
  <c r="AA1209" i="1" a="1"/>
  <c r="Y1209" i="1"/>
  <c r="Y1209" i="1" a="1"/>
  <c r="W1209" i="1"/>
  <c r="W1209" i="1" a="1"/>
  <c r="T1209" i="1"/>
  <c r="T1209" i="1" a="1"/>
  <c r="R1209" i="1"/>
  <c r="R1209" i="1" a="1"/>
  <c r="C1209" i="1"/>
  <c r="AI1208" i="1"/>
  <c r="AI1208" i="1" a="1"/>
  <c r="AA1208" i="1"/>
  <c r="AA1208" i="1" a="1"/>
  <c r="Y1208" i="1"/>
  <c r="Y1208" i="1" a="1"/>
  <c r="W1208" i="1"/>
  <c r="W1208" i="1" a="1"/>
  <c r="T1208" i="1"/>
  <c r="T1208" i="1" a="1"/>
  <c r="R1208" i="1"/>
  <c r="R1208" i="1" a="1"/>
  <c r="C1208" i="1"/>
  <c r="AI1207" i="1"/>
  <c r="AI1207" i="1" a="1"/>
  <c r="AA1207" i="1"/>
  <c r="AA1207" i="1" a="1"/>
  <c r="Y1207" i="1"/>
  <c r="Y1207" i="1" a="1"/>
  <c r="W1207" i="1"/>
  <c r="W1207" i="1" a="1"/>
  <c r="T1207" i="1"/>
  <c r="T1207" i="1" a="1"/>
  <c r="R1207" i="1"/>
  <c r="R1207" i="1" a="1"/>
  <c r="C1207" i="1"/>
  <c r="AI1206" i="1"/>
  <c r="AI1206" i="1" a="1"/>
  <c r="AA1206" i="1"/>
  <c r="AA1206" i="1" a="1"/>
  <c r="Y1206" i="1"/>
  <c r="Y1206" i="1" a="1"/>
  <c r="W1206" i="1"/>
  <c r="W1206" i="1" a="1"/>
  <c r="T1206" i="1"/>
  <c r="T1206" i="1" a="1"/>
  <c r="R1206" i="1"/>
  <c r="R1206" i="1" a="1"/>
  <c r="C1206" i="1"/>
  <c r="AI1205" i="1"/>
  <c r="AI1205" i="1" a="1"/>
  <c r="AA1205" i="1"/>
  <c r="AA1205" i="1" a="1"/>
  <c r="Y1205" i="1"/>
  <c r="Y1205" i="1" a="1"/>
  <c r="W1205" i="1"/>
  <c r="W1205" i="1" a="1"/>
  <c r="T1205" i="1"/>
  <c r="T1205" i="1" a="1"/>
  <c r="R1205" i="1"/>
  <c r="R1205" i="1" a="1"/>
  <c r="C1205" i="1"/>
  <c r="AI1204" i="1"/>
  <c r="AI1204" i="1" a="1"/>
  <c r="AA1204" i="1"/>
  <c r="AA1204" i="1" a="1"/>
  <c r="Y1204" i="1"/>
  <c r="Y1204" i="1" a="1"/>
  <c r="W1204" i="1"/>
  <c r="W1204" i="1" a="1"/>
  <c r="T1204" i="1"/>
  <c r="T1204" i="1" a="1"/>
  <c r="R1204" i="1"/>
  <c r="R1204" i="1" a="1"/>
  <c r="C1204" i="1"/>
  <c r="AI1203" i="1"/>
  <c r="AI1203" i="1" a="1"/>
  <c r="AA1203" i="1"/>
  <c r="AA1203" i="1" a="1"/>
  <c r="Y1203" i="1"/>
  <c r="Y1203" i="1" a="1"/>
  <c r="W1203" i="1"/>
  <c r="W1203" i="1" a="1"/>
  <c r="T1203" i="1"/>
  <c r="T1203" i="1" a="1"/>
  <c r="R1203" i="1"/>
  <c r="R1203" i="1" a="1"/>
  <c r="C1203" i="1"/>
  <c r="AI1202" i="1"/>
  <c r="AI1202" i="1" a="1"/>
  <c r="AA1202" i="1"/>
  <c r="AA1202" i="1" a="1"/>
  <c r="Y1202" i="1"/>
  <c r="Y1202" i="1" a="1"/>
  <c r="W1202" i="1"/>
  <c r="W1202" i="1" a="1"/>
  <c r="T1202" i="1"/>
  <c r="T1202" i="1" a="1"/>
  <c r="R1202" i="1"/>
  <c r="R1202" i="1" a="1"/>
  <c r="C1202" i="1"/>
  <c r="AI1201" i="1"/>
  <c r="AI1201" i="1" a="1"/>
  <c r="AA1201" i="1"/>
  <c r="AA1201" i="1" a="1"/>
  <c r="Y1201" i="1"/>
  <c r="Y1201" i="1" a="1"/>
  <c r="W1201" i="1"/>
  <c r="W1201" i="1" a="1"/>
  <c r="T1201" i="1"/>
  <c r="T1201" i="1" a="1"/>
  <c r="R1201" i="1"/>
  <c r="R1201" i="1" a="1"/>
  <c r="C1201" i="1"/>
  <c r="AI1200" i="1"/>
  <c r="AI1200" i="1" a="1"/>
  <c r="AA1200" i="1"/>
  <c r="AA1200" i="1" a="1"/>
  <c r="Y1200" i="1"/>
  <c r="Y1200" i="1" a="1"/>
  <c r="W1200" i="1"/>
  <c r="W1200" i="1" a="1"/>
  <c r="T1200" i="1"/>
  <c r="T1200" i="1" a="1"/>
  <c r="R1200" i="1"/>
  <c r="R1200" i="1" a="1"/>
  <c r="C1200" i="1"/>
  <c r="AI1199" i="1"/>
  <c r="AI1199" i="1" a="1"/>
  <c r="AA1199" i="1"/>
  <c r="AA1199" i="1" a="1"/>
  <c r="Y1199" i="1"/>
  <c r="Y1199" i="1" a="1"/>
  <c r="W1199" i="1"/>
  <c r="W1199" i="1" a="1"/>
  <c r="T1199" i="1"/>
  <c r="T1199" i="1" a="1"/>
  <c r="R1199" i="1"/>
  <c r="R1199" i="1" a="1"/>
  <c r="C1199" i="1"/>
  <c r="AI1198" i="1"/>
  <c r="AI1198" i="1" a="1"/>
  <c r="AA1198" i="1"/>
  <c r="AA1198" i="1" a="1"/>
  <c r="Y1198" i="1"/>
  <c r="Y1198" i="1" a="1"/>
  <c r="W1198" i="1"/>
  <c r="W1198" i="1" a="1"/>
  <c r="T1198" i="1"/>
  <c r="T1198" i="1" a="1"/>
  <c r="R1198" i="1"/>
  <c r="R1198" i="1" a="1"/>
  <c r="C1198" i="1"/>
  <c r="AI1197" i="1"/>
  <c r="AI1197" i="1" a="1"/>
  <c r="AA1197" i="1"/>
  <c r="AA1197" i="1" a="1"/>
  <c r="Y1197" i="1"/>
  <c r="Y1197" i="1" a="1"/>
  <c r="W1197" i="1"/>
  <c r="W1197" i="1" a="1"/>
  <c r="T1197" i="1"/>
  <c r="T1197" i="1" a="1"/>
  <c r="R1197" i="1"/>
  <c r="R1197" i="1" a="1"/>
  <c r="C1197" i="1"/>
  <c r="AI1196" i="1"/>
  <c r="AI1196" i="1" a="1"/>
  <c r="AA1196" i="1"/>
  <c r="AA1196" i="1" a="1"/>
  <c r="Y1196" i="1"/>
  <c r="Y1196" i="1" a="1"/>
  <c r="W1196" i="1"/>
  <c r="W1196" i="1" a="1"/>
  <c r="T1196" i="1"/>
  <c r="T1196" i="1" a="1"/>
  <c r="R1196" i="1"/>
  <c r="R1196" i="1" a="1"/>
  <c r="C1196" i="1"/>
  <c r="AI1195" i="1"/>
  <c r="AI1195" i="1" a="1"/>
  <c r="AA1195" i="1"/>
  <c r="AA1195" i="1" a="1"/>
  <c r="Y1195" i="1"/>
  <c r="Y1195" i="1" a="1"/>
  <c r="W1195" i="1"/>
  <c r="W1195" i="1" a="1"/>
  <c r="T1195" i="1"/>
  <c r="T1195" i="1" a="1"/>
  <c r="R1195" i="1"/>
  <c r="R1195" i="1" a="1"/>
  <c r="C1195" i="1"/>
  <c r="AI1194" i="1"/>
  <c r="AI1194" i="1" a="1"/>
  <c r="AA1194" i="1"/>
  <c r="AA1194" i="1" a="1"/>
  <c r="Y1194" i="1"/>
  <c r="Y1194" i="1" a="1"/>
  <c r="W1194" i="1"/>
  <c r="W1194" i="1" a="1"/>
  <c r="T1194" i="1"/>
  <c r="T1194" i="1" a="1"/>
  <c r="R1194" i="1"/>
  <c r="R1194" i="1" a="1"/>
  <c r="C1194" i="1"/>
  <c r="AI1193" i="1"/>
  <c r="AI1193" i="1" a="1"/>
  <c r="AA1193" i="1"/>
  <c r="AA1193" i="1" a="1"/>
  <c r="Y1193" i="1"/>
  <c r="Y1193" i="1" a="1"/>
  <c r="W1193" i="1"/>
  <c r="W1193" i="1" a="1"/>
  <c r="T1193" i="1"/>
  <c r="T1193" i="1" a="1"/>
  <c r="R1193" i="1"/>
  <c r="R1193" i="1" a="1"/>
  <c r="C1193" i="1"/>
  <c r="AI1192" i="1"/>
  <c r="AI1192" i="1" a="1"/>
  <c r="AA1192" i="1"/>
  <c r="AA1192" i="1" a="1"/>
  <c r="Y1192" i="1"/>
  <c r="Y1192" i="1" a="1"/>
  <c r="W1192" i="1"/>
  <c r="W1192" i="1" a="1"/>
  <c r="T1192" i="1"/>
  <c r="T1192" i="1" a="1"/>
  <c r="R1192" i="1"/>
  <c r="R1192" i="1" a="1"/>
  <c r="C1192" i="1"/>
  <c r="AI1191" i="1"/>
  <c r="AI1191" i="1" a="1"/>
  <c r="AA1191" i="1"/>
  <c r="AA1191" i="1" a="1"/>
  <c r="Y1191" i="1"/>
  <c r="Y1191" i="1" a="1"/>
  <c r="W1191" i="1"/>
  <c r="W1191" i="1" a="1"/>
  <c r="T1191" i="1"/>
  <c r="T1191" i="1" a="1"/>
  <c r="R1191" i="1"/>
  <c r="R1191" i="1" a="1"/>
  <c r="C1191" i="1"/>
  <c r="AI1190" i="1"/>
  <c r="AI1190" i="1" a="1"/>
  <c r="AA1190" i="1"/>
  <c r="AA1190" i="1" a="1"/>
  <c r="Y1190" i="1"/>
  <c r="Y1190" i="1" a="1"/>
  <c r="W1190" i="1"/>
  <c r="W1190" i="1" a="1"/>
  <c r="T1190" i="1"/>
  <c r="T1190" i="1" a="1"/>
  <c r="R1190" i="1"/>
  <c r="R1190" i="1" a="1"/>
  <c r="C1190" i="1"/>
  <c r="AI1189" i="1"/>
  <c r="AI1189" i="1" a="1"/>
  <c r="AA1189" i="1"/>
  <c r="AA1189" i="1" a="1"/>
  <c r="Y1189" i="1"/>
  <c r="Y1189" i="1" a="1"/>
  <c r="W1189" i="1"/>
  <c r="W1189" i="1" a="1"/>
  <c r="T1189" i="1"/>
  <c r="T1189" i="1" a="1"/>
  <c r="R1189" i="1"/>
  <c r="R1189" i="1" a="1"/>
  <c r="C1189" i="1"/>
  <c r="AI1188" i="1"/>
  <c r="AI1188" i="1" a="1"/>
  <c r="AA1188" i="1"/>
  <c r="AA1188" i="1" a="1"/>
  <c r="Y1188" i="1"/>
  <c r="Y1188" i="1" a="1"/>
  <c r="W1188" i="1"/>
  <c r="W1188" i="1" a="1"/>
  <c r="T1188" i="1"/>
  <c r="T1188" i="1" a="1"/>
  <c r="R1188" i="1"/>
  <c r="R1188" i="1" a="1"/>
  <c r="C1188" i="1"/>
  <c r="AI1187" i="1"/>
  <c r="AI1187" i="1" a="1"/>
  <c r="AA1187" i="1"/>
  <c r="AA1187" i="1" a="1"/>
  <c r="Y1187" i="1"/>
  <c r="Y1187" i="1" a="1"/>
  <c r="W1187" i="1"/>
  <c r="W1187" i="1" a="1"/>
  <c r="T1187" i="1"/>
  <c r="T1187" i="1" a="1"/>
  <c r="R1187" i="1"/>
  <c r="R1187" i="1" a="1"/>
  <c r="C1187" i="1"/>
  <c r="AI1186" i="1"/>
  <c r="AI1186" i="1" a="1"/>
  <c r="AA1186" i="1"/>
  <c r="AA1186" i="1" a="1"/>
  <c r="Y1186" i="1"/>
  <c r="Y1186" i="1" a="1"/>
  <c r="W1186" i="1"/>
  <c r="W1186" i="1" a="1"/>
  <c r="T1186" i="1"/>
  <c r="T1186" i="1" a="1"/>
  <c r="R1186" i="1"/>
  <c r="R1186" i="1" a="1"/>
  <c r="C1186" i="1"/>
  <c r="AI1185" i="1"/>
  <c r="AI1185" i="1" a="1"/>
  <c r="AA1185" i="1"/>
  <c r="AA1185" i="1" a="1"/>
  <c r="Y1185" i="1"/>
  <c r="Y1185" i="1" a="1"/>
  <c r="W1185" i="1"/>
  <c r="W1185" i="1" a="1"/>
  <c r="T1185" i="1"/>
  <c r="T1185" i="1" a="1"/>
  <c r="R1185" i="1"/>
  <c r="R1185" i="1" a="1"/>
  <c r="C1185" i="1"/>
  <c r="AI1184" i="1"/>
  <c r="AI1184" i="1" a="1"/>
  <c r="AA1184" i="1"/>
  <c r="AA1184" i="1" a="1"/>
  <c r="Y1184" i="1"/>
  <c r="Y1184" i="1" a="1"/>
  <c r="W1184" i="1"/>
  <c r="W1184" i="1" a="1"/>
  <c r="T1184" i="1"/>
  <c r="T1184" i="1" a="1"/>
  <c r="R1184" i="1"/>
  <c r="R1184" i="1" a="1"/>
  <c r="C1184" i="1"/>
  <c r="AI1183" i="1"/>
  <c r="AI1183" i="1" a="1"/>
  <c r="AA1183" i="1"/>
  <c r="AA1183" i="1" a="1"/>
  <c r="Y1183" i="1"/>
  <c r="Y1183" i="1" a="1"/>
  <c r="W1183" i="1"/>
  <c r="W1183" i="1" a="1"/>
  <c r="T1183" i="1"/>
  <c r="T1183" i="1" a="1"/>
  <c r="R1183" i="1"/>
  <c r="R1183" i="1" a="1"/>
  <c r="C1183" i="1"/>
  <c r="AI1182" i="1"/>
  <c r="AI1182" i="1" a="1"/>
  <c r="AA1182" i="1"/>
  <c r="AA1182" i="1" a="1"/>
  <c r="Y1182" i="1"/>
  <c r="Y1182" i="1" a="1"/>
  <c r="W1182" i="1"/>
  <c r="W1182" i="1" a="1"/>
  <c r="T1182" i="1"/>
  <c r="T1182" i="1" a="1"/>
  <c r="R1182" i="1"/>
  <c r="R1182" i="1" a="1"/>
  <c r="C1182" i="1"/>
  <c r="AI1181" i="1"/>
  <c r="AI1181" i="1" a="1"/>
  <c r="AA1181" i="1"/>
  <c r="AA1181" i="1" a="1"/>
  <c r="Y1181" i="1"/>
  <c r="Y1181" i="1" a="1"/>
  <c r="W1181" i="1"/>
  <c r="W1181" i="1" a="1"/>
  <c r="T1181" i="1"/>
  <c r="T1181" i="1" a="1"/>
  <c r="R1181" i="1"/>
  <c r="R1181" i="1" a="1"/>
  <c r="C1181" i="1"/>
  <c r="AI1180" i="1"/>
  <c r="AI1180" i="1" a="1"/>
  <c r="AA1180" i="1"/>
  <c r="AA1180" i="1" a="1"/>
  <c r="Y1180" i="1"/>
  <c r="Y1180" i="1" a="1"/>
  <c r="W1180" i="1"/>
  <c r="W1180" i="1" a="1"/>
  <c r="T1180" i="1"/>
  <c r="T1180" i="1" a="1"/>
  <c r="R1180" i="1"/>
  <c r="R1180" i="1" a="1"/>
  <c r="C1180" i="1"/>
  <c r="AI1179" i="1"/>
  <c r="AI1179" i="1" a="1"/>
  <c r="AA1179" i="1"/>
  <c r="AA1179" i="1" a="1"/>
  <c r="Y1179" i="1"/>
  <c r="Y1179" i="1" a="1"/>
  <c r="W1179" i="1"/>
  <c r="W1179" i="1" a="1"/>
  <c r="T1179" i="1"/>
  <c r="T1179" i="1" a="1"/>
  <c r="R1179" i="1"/>
  <c r="R1179" i="1" a="1"/>
  <c r="C1179" i="1"/>
  <c r="AI1178" i="1"/>
  <c r="AI1178" i="1" a="1"/>
  <c r="AA1178" i="1"/>
  <c r="AA1178" i="1" a="1"/>
  <c r="Y1178" i="1"/>
  <c r="Y1178" i="1" a="1"/>
  <c r="W1178" i="1"/>
  <c r="W1178" i="1" a="1"/>
  <c r="T1178" i="1"/>
  <c r="T1178" i="1" a="1"/>
  <c r="R1178" i="1"/>
  <c r="R1178" i="1" a="1"/>
  <c r="C1178" i="1"/>
  <c r="AI1177" i="1"/>
  <c r="AI1177" i="1" a="1"/>
  <c r="AA1177" i="1"/>
  <c r="AA1177" i="1" a="1"/>
  <c r="Y1177" i="1"/>
  <c r="Y1177" i="1" a="1"/>
  <c r="W1177" i="1"/>
  <c r="W1177" i="1" a="1"/>
  <c r="T1177" i="1"/>
  <c r="T1177" i="1" a="1"/>
  <c r="R1177" i="1"/>
  <c r="R1177" i="1" a="1"/>
  <c r="C1177" i="1"/>
  <c r="AI1176" i="1"/>
  <c r="AI1176" i="1" a="1"/>
  <c r="AA1176" i="1"/>
  <c r="AA1176" i="1" a="1"/>
  <c r="Y1176" i="1"/>
  <c r="Y1176" i="1" a="1"/>
  <c r="W1176" i="1"/>
  <c r="W1176" i="1" a="1"/>
  <c r="T1176" i="1"/>
  <c r="T1176" i="1" a="1"/>
  <c r="R1176" i="1"/>
  <c r="R1176" i="1" a="1"/>
  <c r="C1176" i="1"/>
  <c r="AI1175" i="1"/>
  <c r="AI1175" i="1" a="1"/>
  <c r="AA1175" i="1"/>
  <c r="AA1175" i="1" a="1"/>
  <c r="Y1175" i="1"/>
  <c r="Y1175" i="1" a="1"/>
  <c r="W1175" i="1"/>
  <c r="W1175" i="1" a="1"/>
  <c r="T1175" i="1"/>
  <c r="T1175" i="1" a="1"/>
  <c r="R1175" i="1"/>
  <c r="R1175" i="1" a="1"/>
  <c r="C1175" i="1"/>
  <c r="AI1174" i="1"/>
  <c r="AI1174" i="1" a="1"/>
  <c r="AA1174" i="1"/>
  <c r="AA1174" i="1" a="1"/>
  <c r="Y1174" i="1"/>
  <c r="Y1174" i="1" a="1"/>
  <c r="W1174" i="1"/>
  <c r="W1174" i="1" a="1"/>
  <c r="T1174" i="1"/>
  <c r="T1174" i="1" a="1"/>
  <c r="R1174" i="1"/>
  <c r="R1174" i="1" a="1"/>
  <c r="C1174" i="1"/>
  <c r="AI1173" i="1"/>
  <c r="AI1173" i="1" a="1"/>
  <c r="AA1173" i="1"/>
  <c r="AA1173" i="1" a="1"/>
  <c r="Y1173" i="1"/>
  <c r="Y1173" i="1" a="1"/>
  <c r="W1173" i="1"/>
  <c r="W1173" i="1" a="1"/>
  <c r="T1173" i="1"/>
  <c r="T1173" i="1" a="1"/>
  <c r="R1173" i="1"/>
  <c r="R1173" i="1" a="1"/>
  <c r="C1173" i="1"/>
  <c r="AI1172" i="1"/>
  <c r="AI1172" i="1" a="1"/>
  <c r="AA1172" i="1"/>
  <c r="AA1172" i="1" a="1"/>
  <c r="Y1172" i="1"/>
  <c r="Y1172" i="1" a="1"/>
  <c r="W1172" i="1"/>
  <c r="W1172" i="1" a="1"/>
  <c r="T1172" i="1"/>
  <c r="T1172" i="1" a="1"/>
  <c r="R1172" i="1"/>
  <c r="R1172" i="1" a="1"/>
  <c r="C1172" i="1"/>
  <c r="AI1171" i="1"/>
  <c r="AI1171" i="1" a="1"/>
  <c r="AA1171" i="1"/>
  <c r="AA1171" i="1" a="1"/>
  <c r="Y1171" i="1"/>
  <c r="Y1171" i="1" a="1"/>
  <c r="W1171" i="1"/>
  <c r="W1171" i="1" a="1"/>
  <c r="T1171" i="1"/>
  <c r="T1171" i="1" a="1"/>
  <c r="R1171" i="1"/>
  <c r="R1171" i="1" a="1"/>
  <c r="C1171" i="1"/>
  <c r="AI1170" i="1"/>
  <c r="AI1170" i="1" a="1"/>
  <c r="AA1170" i="1"/>
  <c r="AA1170" i="1" a="1"/>
  <c r="Y1170" i="1"/>
  <c r="Y1170" i="1" a="1"/>
  <c r="W1170" i="1"/>
  <c r="W1170" i="1" a="1"/>
  <c r="T1170" i="1"/>
  <c r="T1170" i="1" a="1"/>
  <c r="R1170" i="1"/>
  <c r="R1170" i="1" a="1"/>
  <c r="C1170" i="1"/>
  <c r="AI1169" i="1"/>
  <c r="AI1169" i="1" a="1"/>
  <c r="AA1169" i="1"/>
  <c r="AA1169" i="1" a="1"/>
  <c r="Y1169" i="1"/>
  <c r="Y1169" i="1" a="1"/>
  <c r="W1169" i="1"/>
  <c r="W1169" i="1" a="1"/>
  <c r="T1169" i="1"/>
  <c r="T1169" i="1" a="1"/>
  <c r="R1169" i="1"/>
  <c r="R1169" i="1" a="1"/>
  <c r="C1169" i="1"/>
  <c r="AI1168" i="1"/>
  <c r="AI1168" i="1" a="1"/>
  <c r="AA1168" i="1"/>
  <c r="AA1168" i="1" a="1"/>
  <c r="Y1168" i="1"/>
  <c r="Y1168" i="1" a="1"/>
  <c r="W1168" i="1"/>
  <c r="W1168" i="1" a="1"/>
  <c r="T1168" i="1"/>
  <c r="T1168" i="1" a="1"/>
  <c r="R1168" i="1"/>
  <c r="R1168" i="1" a="1"/>
  <c r="C1168" i="1"/>
  <c r="AI1167" i="1"/>
  <c r="AI1167" i="1" a="1"/>
  <c r="AA1167" i="1"/>
  <c r="AA1167" i="1" a="1"/>
  <c r="Y1167" i="1"/>
  <c r="Y1167" i="1" a="1"/>
  <c r="W1167" i="1"/>
  <c r="W1167" i="1" a="1"/>
  <c r="T1167" i="1"/>
  <c r="T1167" i="1" a="1"/>
  <c r="R1167" i="1"/>
  <c r="R1167" i="1" a="1"/>
  <c r="C1167" i="1"/>
  <c r="AI1166" i="1"/>
  <c r="AI1166" i="1" a="1"/>
  <c r="AA1166" i="1"/>
  <c r="AA1166" i="1" a="1"/>
  <c r="Y1166" i="1"/>
  <c r="Y1166" i="1" a="1"/>
  <c r="W1166" i="1"/>
  <c r="W1166" i="1" a="1"/>
  <c r="T1166" i="1"/>
  <c r="T1166" i="1" a="1"/>
  <c r="R1166" i="1"/>
  <c r="R1166" i="1" a="1"/>
  <c r="C1166" i="1"/>
  <c r="AI1165" i="1"/>
  <c r="AI1165" i="1" a="1"/>
  <c r="AA1165" i="1"/>
  <c r="AA1165" i="1" a="1"/>
  <c r="Y1165" i="1"/>
  <c r="Y1165" i="1" a="1"/>
  <c r="W1165" i="1"/>
  <c r="W1165" i="1" a="1"/>
  <c r="T1165" i="1"/>
  <c r="T1165" i="1" a="1"/>
  <c r="R1165" i="1"/>
  <c r="R1165" i="1" a="1"/>
  <c r="C1165" i="1"/>
  <c r="AI1164" i="1"/>
  <c r="AI1164" i="1" a="1"/>
  <c r="AA1164" i="1"/>
  <c r="AA1164" i="1" a="1"/>
  <c r="Y1164" i="1"/>
  <c r="Y1164" i="1" a="1"/>
  <c r="W1164" i="1"/>
  <c r="W1164" i="1" a="1"/>
  <c r="T1164" i="1"/>
  <c r="T1164" i="1" a="1"/>
  <c r="R1164" i="1"/>
  <c r="R1164" i="1" a="1"/>
  <c r="C1164" i="1"/>
  <c r="AI1163" i="1"/>
  <c r="AI1163" i="1" a="1"/>
  <c r="AA1163" i="1"/>
  <c r="AA1163" i="1" a="1"/>
  <c r="Y1163" i="1"/>
  <c r="Y1163" i="1" a="1"/>
  <c r="W1163" i="1"/>
  <c r="W1163" i="1" a="1"/>
  <c r="T1163" i="1"/>
  <c r="T1163" i="1" a="1"/>
  <c r="R1163" i="1"/>
  <c r="R1163" i="1" a="1"/>
  <c r="C1163" i="1"/>
  <c r="AI1162" i="1"/>
  <c r="AI1162" i="1" a="1"/>
  <c r="AA1162" i="1"/>
  <c r="AA1162" i="1" a="1"/>
  <c r="Y1162" i="1"/>
  <c r="Y1162" i="1" a="1"/>
  <c r="W1162" i="1"/>
  <c r="W1162" i="1" a="1"/>
  <c r="T1162" i="1"/>
  <c r="T1162" i="1" a="1"/>
  <c r="R1162" i="1"/>
  <c r="R1162" i="1" a="1"/>
  <c r="C1162" i="1"/>
  <c r="AI1161" i="1"/>
  <c r="AI1161" i="1" a="1"/>
  <c r="AA1161" i="1"/>
  <c r="AA1161" i="1" a="1"/>
  <c r="Y1161" i="1"/>
  <c r="Y1161" i="1" a="1"/>
  <c r="W1161" i="1"/>
  <c r="W1161" i="1" a="1"/>
  <c r="T1161" i="1"/>
  <c r="T1161" i="1" a="1"/>
  <c r="R1161" i="1"/>
  <c r="R1161" i="1" a="1"/>
  <c r="C1161" i="1"/>
  <c r="AI1160" i="1"/>
  <c r="AI1160" i="1" a="1"/>
  <c r="AA1160" i="1"/>
  <c r="AA1160" i="1" a="1"/>
  <c r="Y1160" i="1"/>
  <c r="Y1160" i="1" a="1"/>
  <c r="W1160" i="1"/>
  <c r="W1160" i="1" a="1"/>
  <c r="T1160" i="1"/>
  <c r="T1160" i="1" a="1"/>
  <c r="R1160" i="1"/>
  <c r="R1160" i="1" a="1"/>
  <c r="C1160" i="1"/>
  <c r="AI1159" i="1"/>
  <c r="AI1159" i="1" a="1"/>
  <c r="AA1159" i="1"/>
  <c r="AA1159" i="1" a="1"/>
  <c r="Y1159" i="1"/>
  <c r="Y1159" i="1" a="1"/>
  <c r="W1159" i="1"/>
  <c r="W1159" i="1" a="1"/>
  <c r="T1159" i="1"/>
  <c r="T1159" i="1" a="1"/>
  <c r="R1159" i="1"/>
  <c r="R1159" i="1" a="1"/>
  <c r="C1159" i="1"/>
  <c r="AI1158" i="1"/>
  <c r="AI1158" i="1" a="1"/>
  <c r="AA1158" i="1"/>
  <c r="AA1158" i="1" a="1"/>
  <c r="Y1158" i="1"/>
  <c r="Y1158" i="1" a="1"/>
  <c r="W1158" i="1"/>
  <c r="W1158" i="1" a="1"/>
  <c r="T1158" i="1"/>
  <c r="T1158" i="1" a="1"/>
  <c r="R1158" i="1"/>
  <c r="R1158" i="1" a="1"/>
  <c r="C1158" i="1"/>
  <c r="AI1157" i="1"/>
  <c r="AI1157" i="1" a="1"/>
  <c r="AA1157" i="1"/>
  <c r="AA1157" i="1" a="1"/>
  <c r="Y1157" i="1"/>
  <c r="Y1157" i="1" a="1"/>
  <c r="W1157" i="1"/>
  <c r="W1157" i="1" a="1"/>
  <c r="T1157" i="1"/>
  <c r="T1157" i="1" a="1"/>
  <c r="R1157" i="1"/>
  <c r="R1157" i="1" a="1"/>
  <c r="C1157" i="1"/>
  <c r="AI1156" i="1"/>
  <c r="AI1156" i="1" a="1"/>
  <c r="AA1156" i="1"/>
  <c r="AA1156" i="1" a="1"/>
  <c r="Y1156" i="1"/>
  <c r="Y1156" i="1" a="1"/>
  <c r="W1156" i="1"/>
  <c r="W1156" i="1" a="1"/>
  <c r="T1156" i="1"/>
  <c r="T1156" i="1" a="1"/>
  <c r="R1156" i="1"/>
  <c r="R1156" i="1" a="1"/>
  <c r="C1156" i="1"/>
  <c r="AI1155" i="1"/>
  <c r="AI1155" i="1" a="1"/>
  <c r="AA1155" i="1"/>
  <c r="AA1155" i="1" a="1"/>
  <c r="Y1155" i="1"/>
  <c r="Y1155" i="1" a="1"/>
  <c r="W1155" i="1"/>
  <c r="W1155" i="1" a="1"/>
  <c r="T1155" i="1"/>
  <c r="T1155" i="1" a="1"/>
  <c r="R1155" i="1"/>
  <c r="R1155" i="1" a="1"/>
  <c r="C1155" i="1"/>
  <c r="AI1154" i="1"/>
  <c r="AI1154" i="1" a="1"/>
  <c r="AA1154" i="1"/>
  <c r="AA1154" i="1" a="1"/>
  <c r="Y1154" i="1"/>
  <c r="Y1154" i="1" a="1"/>
  <c r="W1154" i="1"/>
  <c r="W1154" i="1" a="1"/>
  <c r="T1154" i="1"/>
  <c r="T1154" i="1" a="1"/>
  <c r="R1154" i="1"/>
  <c r="R1154" i="1" a="1"/>
  <c r="C1154" i="1"/>
  <c r="AI1153" i="1"/>
  <c r="AI1153" i="1" a="1"/>
  <c r="AA1153" i="1"/>
  <c r="AA1153" i="1" a="1"/>
  <c r="Y1153" i="1"/>
  <c r="Y1153" i="1" a="1"/>
  <c r="W1153" i="1"/>
  <c r="W1153" i="1" a="1"/>
  <c r="T1153" i="1"/>
  <c r="T1153" i="1" a="1"/>
  <c r="R1153" i="1"/>
  <c r="R1153" i="1" a="1"/>
  <c r="C1153" i="1"/>
  <c r="AI1152" i="1"/>
  <c r="AI1152" i="1" a="1"/>
  <c r="AA1152" i="1"/>
  <c r="AA1152" i="1" a="1"/>
  <c r="Y1152" i="1"/>
  <c r="Y1152" i="1" a="1"/>
  <c r="W1152" i="1"/>
  <c r="W1152" i="1" a="1"/>
  <c r="T1152" i="1"/>
  <c r="T1152" i="1" a="1"/>
  <c r="R1152" i="1"/>
  <c r="R1152" i="1" a="1"/>
  <c r="C1152" i="1"/>
  <c r="AI1151" i="1"/>
  <c r="AI1151" i="1" a="1"/>
  <c r="AA1151" i="1"/>
  <c r="AA1151" i="1" a="1"/>
  <c r="Y1151" i="1"/>
  <c r="Y1151" i="1" a="1"/>
  <c r="W1151" i="1"/>
  <c r="W1151" i="1" a="1"/>
  <c r="T1151" i="1"/>
  <c r="T1151" i="1" a="1"/>
  <c r="R1151" i="1"/>
  <c r="R1151" i="1" a="1"/>
  <c r="C1151" i="1"/>
  <c r="AI1150" i="1"/>
  <c r="AI1150" i="1" a="1"/>
  <c r="AA1150" i="1"/>
  <c r="AA1150" i="1" a="1"/>
  <c r="Y1150" i="1"/>
  <c r="Y1150" i="1" a="1"/>
  <c r="W1150" i="1"/>
  <c r="W1150" i="1" a="1"/>
  <c r="T1150" i="1"/>
  <c r="T1150" i="1" a="1"/>
  <c r="R1150" i="1"/>
  <c r="R1150" i="1" a="1"/>
  <c r="C1150" i="1"/>
  <c r="AI1149" i="1"/>
  <c r="AI1149" i="1" a="1"/>
  <c r="AA1149" i="1"/>
  <c r="AA1149" i="1" a="1"/>
  <c r="Y1149" i="1"/>
  <c r="Y1149" i="1" a="1"/>
  <c r="W1149" i="1"/>
  <c r="W1149" i="1" a="1"/>
  <c r="T1149" i="1"/>
  <c r="T1149" i="1" a="1"/>
  <c r="R1149" i="1"/>
  <c r="R1149" i="1" a="1"/>
  <c r="C1149" i="1"/>
  <c r="AI1148" i="1"/>
  <c r="AI1148" i="1" a="1"/>
  <c r="AA1148" i="1"/>
  <c r="AA1148" i="1" a="1"/>
  <c r="Y1148" i="1"/>
  <c r="Y1148" i="1" a="1"/>
  <c r="W1148" i="1"/>
  <c r="W1148" i="1" a="1"/>
  <c r="T1148" i="1"/>
  <c r="T1148" i="1" a="1"/>
  <c r="R1148" i="1"/>
  <c r="R1148" i="1" a="1"/>
  <c r="C1148" i="1"/>
  <c r="AI1147" i="1"/>
  <c r="AI1147" i="1" a="1"/>
  <c r="AA1147" i="1"/>
  <c r="AA1147" i="1" a="1"/>
  <c r="Y1147" i="1"/>
  <c r="Y1147" i="1" a="1"/>
  <c r="W1147" i="1"/>
  <c r="W1147" i="1" a="1"/>
  <c r="T1147" i="1"/>
  <c r="T1147" i="1" a="1"/>
  <c r="R1147" i="1"/>
  <c r="R1147" i="1" a="1"/>
  <c r="C1147" i="1"/>
  <c r="AI1146" i="1"/>
  <c r="AI1146" i="1" a="1"/>
  <c r="AA1146" i="1"/>
  <c r="AA1146" i="1" a="1"/>
  <c r="Y1146" i="1"/>
  <c r="Y1146" i="1" a="1"/>
  <c r="W1146" i="1"/>
  <c r="W1146" i="1" a="1"/>
  <c r="T1146" i="1"/>
  <c r="T1146" i="1" a="1"/>
  <c r="R1146" i="1"/>
  <c r="R1146" i="1" a="1"/>
  <c r="C1146" i="1"/>
  <c r="AI1145" i="1"/>
  <c r="AI1145" i="1" a="1"/>
  <c r="AA1145" i="1"/>
  <c r="AA1145" i="1" a="1"/>
  <c r="Y1145" i="1"/>
  <c r="Y1145" i="1" a="1"/>
  <c r="W1145" i="1"/>
  <c r="W1145" i="1" a="1"/>
  <c r="T1145" i="1"/>
  <c r="T1145" i="1" a="1"/>
  <c r="R1145" i="1"/>
  <c r="R1145" i="1" a="1"/>
  <c r="C1145" i="1"/>
  <c r="AI1144" i="1"/>
  <c r="AI1144" i="1" a="1"/>
  <c r="AA1144" i="1"/>
  <c r="AA1144" i="1" a="1"/>
  <c r="Y1144" i="1"/>
  <c r="Y1144" i="1" a="1"/>
  <c r="W1144" i="1"/>
  <c r="W1144" i="1" a="1"/>
  <c r="T1144" i="1"/>
  <c r="T1144" i="1" a="1"/>
  <c r="R1144" i="1"/>
  <c r="R1144" i="1" a="1"/>
  <c r="C1144" i="1"/>
  <c r="AI1143" i="1"/>
  <c r="AI1143" i="1" a="1"/>
  <c r="AA1143" i="1"/>
  <c r="AA1143" i="1" a="1"/>
  <c r="Y1143" i="1"/>
  <c r="Y1143" i="1" a="1"/>
  <c r="W1143" i="1"/>
  <c r="W1143" i="1" a="1"/>
  <c r="T1143" i="1"/>
  <c r="T1143" i="1" a="1"/>
  <c r="R1143" i="1"/>
  <c r="R1143" i="1" a="1"/>
  <c r="C1143" i="1"/>
  <c r="AI1142" i="1"/>
  <c r="AI1142" i="1" a="1"/>
  <c r="AA1142" i="1"/>
  <c r="AA1142" i="1" a="1"/>
  <c r="Y1142" i="1"/>
  <c r="Y1142" i="1" a="1"/>
  <c r="W1142" i="1"/>
  <c r="W1142" i="1" a="1"/>
  <c r="T1142" i="1"/>
  <c r="T1142" i="1" a="1"/>
  <c r="R1142" i="1"/>
  <c r="R1142" i="1" a="1"/>
  <c r="C1142" i="1"/>
  <c r="AI1141" i="1"/>
  <c r="AI1141" i="1" a="1"/>
  <c r="AA1141" i="1"/>
  <c r="AA1141" i="1" a="1"/>
  <c r="Y1141" i="1"/>
  <c r="Y1141" i="1" a="1"/>
  <c r="W1141" i="1"/>
  <c r="W1141" i="1" a="1"/>
  <c r="T1141" i="1"/>
  <c r="T1141" i="1" a="1"/>
  <c r="R1141" i="1"/>
  <c r="R1141" i="1" a="1"/>
  <c r="C1141" i="1"/>
  <c r="AI1140" i="1"/>
  <c r="AI1140" i="1" a="1"/>
  <c r="AA1140" i="1"/>
  <c r="AA1140" i="1" a="1"/>
  <c r="Y1140" i="1"/>
  <c r="Y1140" i="1" a="1"/>
  <c r="W1140" i="1"/>
  <c r="W1140" i="1" a="1"/>
  <c r="T1140" i="1"/>
  <c r="T1140" i="1" a="1"/>
  <c r="R1140" i="1"/>
  <c r="R1140" i="1" a="1"/>
  <c r="C1140" i="1"/>
  <c r="AI1139" i="1"/>
  <c r="AI1139" i="1" a="1"/>
  <c r="AA1139" i="1"/>
  <c r="AA1139" i="1" a="1"/>
  <c r="Y1139" i="1"/>
  <c r="Y1139" i="1" a="1"/>
  <c r="W1139" i="1"/>
  <c r="W1139" i="1" a="1"/>
  <c r="T1139" i="1"/>
  <c r="T1139" i="1" a="1"/>
  <c r="R1139" i="1"/>
  <c r="R1139" i="1" a="1"/>
  <c r="C1139" i="1"/>
  <c r="AI1138" i="1"/>
  <c r="AI1138" i="1" a="1"/>
  <c r="AA1138" i="1"/>
  <c r="AA1138" i="1" a="1"/>
  <c r="Y1138" i="1"/>
  <c r="Y1138" i="1" a="1"/>
  <c r="W1138" i="1"/>
  <c r="W1138" i="1" a="1"/>
  <c r="T1138" i="1"/>
  <c r="T1138" i="1" a="1"/>
  <c r="R1138" i="1"/>
  <c r="R1138" i="1" a="1"/>
  <c r="C1138" i="1"/>
  <c r="AI1137" i="1"/>
  <c r="AI1137" i="1" a="1"/>
  <c r="AA1137" i="1"/>
  <c r="AA1137" i="1" a="1"/>
  <c r="Y1137" i="1"/>
  <c r="Y1137" i="1" a="1"/>
  <c r="W1137" i="1"/>
  <c r="W1137" i="1" a="1"/>
  <c r="T1137" i="1"/>
  <c r="T1137" i="1" a="1"/>
  <c r="R1137" i="1"/>
  <c r="R1137" i="1" a="1"/>
  <c r="C1137" i="1"/>
  <c r="AI1136" i="1"/>
  <c r="AI1136" i="1" a="1"/>
  <c r="AA1136" i="1"/>
  <c r="AA1136" i="1" a="1"/>
  <c r="Y1136" i="1"/>
  <c r="Y1136" i="1" a="1"/>
  <c r="W1136" i="1"/>
  <c r="W1136" i="1" a="1"/>
  <c r="T1136" i="1"/>
  <c r="T1136" i="1" a="1"/>
  <c r="R1136" i="1"/>
  <c r="R1136" i="1" a="1"/>
  <c r="C1136" i="1"/>
  <c r="AI1135" i="1"/>
  <c r="AI1135" i="1" a="1"/>
  <c r="AA1135" i="1"/>
  <c r="AA1135" i="1" a="1"/>
  <c r="Y1135" i="1"/>
  <c r="Y1135" i="1" a="1"/>
  <c r="W1135" i="1"/>
  <c r="W1135" i="1" a="1"/>
  <c r="T1135" i="1"/>
  <c r="T1135" i="1" a="1"/>
  <c r="R1135" i="1"/>
  <c r="R1135" i="1" a="1"/>
  <c r="C1135" i="1"/>
  <c r="AI1134" i="1"/>
  <c r="AI1134" i="1" a="1"/>
  <c r="AA1134" i="1"/>
  <c r="AA1134" i="1" a="1"/>
  <c r="Y1134" i="1"/>
  <c r="Y1134" i="1" a="1"/>
  <c r="W1134" i="1"/>
  <c r="W1134" i="1" a="1"/>
  <c r="T1134" i="1"/>
  <c r="T1134" i="1" a="1"/>
  <c r="R1134" i="1"/>
  <c r="R1134" i="1" a="1"/>
  <c r="C1134" i="1"/>
  <c r="AI1133" i="1"/>
  <c r="AI1133" i="1" a="1"/>
  <c r="AA1133" i="1"/>
  <c r="AA1133" i="1" a="1"/>
  <c r="Y1133" i="1"/>
  <c r="Y1133" i="1" a="1"/>
  <c r="W1133" i="1"/>
  <c r="W1133" i="1" a="1"/>
  <c r="T1133" i="1"/>
  <c r="T1133" i="1" a="1"/>
  <c r="R1133" i="1"/>
  <c r="R1133" i="1" a="1"/>
  <c r="C1133" i="1"/>
  <c r="AI1132" i="1"/>
  <c r="AI1132" i="1" a="1"/>
  <c r="AA1132" i="1"/>
  <c r="AA1132" i="1" a="1"/>
  <c r="Y1132" i="1"/>
  <c r="Y1132" i="1" a="1"/>
  <c r="W1132" i="1"/>
  <c r="W1132" i="1" a="1"/>
  <c r="T1132" i="1"/>
  <c r="T1132" i="1" a="1"/>
  <c r="R1132" i="1"/>
  <c r="R1132" i="1" a="1"/>
  <c r="C1132" i="1"/>
  <c r="AI1131" i="1"/>
  <c r="AI1131" i="1" a="1"/>
  <c r="AA1131" i="1"/>
  <c r="AA1131" i="1" a="1"/>
  <c r="Y1131" i="1"/>
  <c r="Y1131" i="1" a="1"/>
  <c r="W1131" i="1"/>
  <c r="W1131" i="1" a="1"/>
  <c r="T1131" i="1"/>
  <c r="T1131" i="1" a="1"/>
  <c r="R1131" i="1"/>
  <c r="R1131" i="1" a="1"/>
  <c r="C1131" i="1"/>
  <c r="AI1130" i="1"/>
  <c r="AI1130" i="1" a="1"/>
  <c r="AA1130" i="1"/>
  <c r="AA1130" i="1" a="1"/>
  <c r="Y1130" i="1"/>
  <c r="Y1130" i="1" a="1"/>
  <c r="W1130" i="1"/>
  <c r="W1130" i="1" a="1"/>
  <c r="T1130" i="1"/>
  <c r="T1130" i="1" a="1"/>
  <c r="R1130" i="1"/>
  <c r="R1130" i="1" a="1"/>
  <c r="C1130" i="1"/>
  <c r="AI1129" i="1"/>
  <c r="AI1129" i="1" a="1"/>
  <c r="AA1129" i="1"/>
  <c r="AA1129" i="1" a="1"/>
  <c r="Y1129" i="1"/>
  <c r="Y1129" i="1" a="1"/>
  <c r="W1129" i="1"/>
  <c r="W1129" i="1" a="1"/>
  <c r="T1129" i="1"/>
  <c r="T1129" i="1" a="1"/>
  <c r="R1129" i="1"/>
  <c r="R1129" i="1" a="1"/>
  <c r="C1129" i="1"/>
  <c r="AI1128" i="1"/>
  <c r="AI1128" i="1" a="1"/>
  <c r="AA1128" i="1"/>
  <c r="AA1128" i="1" a="1"/>
  <c r="Y1128" i="1"/>
  <c r="Y1128" i="1" a="1"/>
  <c r="W1128" i="1"/>
  <c r="W1128" i="1" a="1"/>
  <c r="T1128" i="1"/>
  <c r="T1128" i="1" a="1"/>
  <c r="R1128" i="1"/>
  <c r="R1128" i="1" a="1"/>
  <c r="C1128" i="1"/>
  <c r="AI1127" i="1"/>
  <c r="AI1127" i="1" a="1"/>
  <c r="AA1127" i="1"/>
  <c r="AA1127" i="1" a="1"/>
  <c r="Y1127" i="1"/>
  <c r="Y1127" i="1" a="1"/>
  <c r="W1127" i="1"/>
  <c r="W1127" i="1" a="1"/>
  <c r="T1127" i="1"/>
  <c r="T1127" i="1" a="1"/>
  <c r="R1127" i="1"/>
  <c r="R1127" i="1" a="1"/>
  <c r="C1127" i="1"/>
  <c r="AI1126" i="1"/>
  <c r="AI1126" i="1" a="1"/>
  <c r="AA1126" i="1"/>
  <c r="AA1126" i="1" a="1"/>
  <c r="Y1126" i="1"/>
  <c r="Y1126" i="1" a="1"/>
  <c r="W1126" i="1"/>
  <c r="W1126" i="1" a="1"/>
  <c r="T1126" i="1"/>
  <c r="T1126" i="1" a="1"/>
  <c r="R1126" i="1"/>
  <c r="R1126" i="1" a="1"/>
  <c r="C1126" i="1"/>
  <c r="AI1125" i="1"/>
  <c r="AI1125" i="1" a="1"/>
  <c r="AA1125" i="1"/>
  <c r="AA1125" i="1" a="1"/>
  <c r="Y1125" i="1"/>
  <c r="Y1125" i="1" a="1"/>
  <c r="W1125" i="1"/>
  <c r="W1125" i="1" a="1"/>
  <c r="T1125" i="1"/>
  <c r="T1125" i="1" a="1"/>
  <c r="R1125" i="1"/>
  <c r="R1125" i="1" a="1"/>
  <c r="C1125" i="1"/>
  <c r="AI1124" i="1"/>
  <c r="AI1124" i="1" a="1"/>
  <c r="AA1124" i="1"/>
  <c r="AA1124" i="1" a="1"/>
  <c r="Y1124" i="1"/>
  <c r="Y1124" i="1" a="1"/>
  <c r="W1124" i="1"/>
  <c r="W1124" i="1" a="1"/>
  <c r="T1124" i="1"/>
  <c r="T1124" i="1" a="1"/>
  <c r="R1124" i="1"/>
  <c r="R1124" i="1" a="1"/>
  <c r="C1124" i="1"/>
  <c r="AI1123" i="1"/>
  <c r="AI1123" i="1" a="1"/>
  <c r="AA1123" i="1"/>
  <c r="AA1123" i="1" a="1"/>
  <c r="Y1123" i="1"/>
  <c r="Y1123" i="1" a="1"/>
  <c r="W1123" i="1"/>
  <c r="W1123" i="1" a="1"/>
  <c r="T1123" i="1"/>
  <c r="T1123" i="1" a="1"/>
  <c r="R1123" i="1"/>
  <c r="R1123" i="1" a="1"/>
  <c r="C1123" i="1"/>
  <c r="AI1122" i="1"/>
  <c r="AI1122" i="1" a="1"/>
  <c r="AA1122" i="1"/>
  <c r="AA1122" i="1" a="1"/>
  <c r="Y1122" i="1"/>
  <c r="Y1122" i="1" a="1"/>
  <c r="W1122" i="1"/>
  <c r="W1122" i="1" a="1"/>
  <c r="T1122" i="1"/>
  <c r="T1122" i="1" a="1"/>
  <c r="R1122" i="1"/>
  <c r="R1122" i="1" a="1"/>
  <c r="C1122" i="1"/>
  <c r="AI1121" i="1"/>
  <c r="AI1121" i="1" a="1"/>
  <c r="AA1121" i="1"/>
  <c r="AA1121" i="1" a="1"/>
  <c r="Y1121" i="1"/>
  <c r="Y1121" i="1" a="1"/>
  <c r="W1121" i="1"/>
  <c r="W1121" i="1" a="1"/>
  <c r="T1121" i="1"/>
  <c r="T1121" i="1" a="1"/>
  <c r="R1121" i="1"/>
  <c r="R1121" i="1" a="1"/>
  <c r="C1121" i="1"/>
  <c r="AI1120" i="1"/>
  <c r="AI1120" i="1" a="1"/>
  <c r="AA1120" i="1"/>
  <c r="AA1120" i="1" a="1"/>
  <c r="Y1120" i="1"/>
  <c r="Y1120" i="1" a="1"/>
  <c r="W1120" i="1"/>
  <c r="W1120" i="1" a="1"/>
  <c r="T1120" i="1"/>
  <c r="T1120" i="1" a="1"/>
  <c r="R1120" i="1"/>
  <c r="R1120" i="1" a="1"/>
  <c r="C1120" i="1"/>
  <c r="AI1119" i="1"/>
  <c r="AI1119" i="1" a="1"/>
  <c r="AA1119" i="1"/>
  <c r="AA1119" i="1" a="1"/>
  <c r="Y1119" i="1"/>
  <c r="Y1119" i="1" a="1"/>
  <c r="W1119" i="1"/>
  <c r="W1119" i="1" a="1"/>
  <c r="T1119" i="1"/>
  <c r="T1119" i="1" a="1"/>
  <c r="R1119" i="1"/>
  <c r="R1119" i="1" a="1"/>
  <c r="C1119" i="1"/>
  <c r="AI1118" i="1"/>
  <c r="AI1118" i="1" a="1"/>
  <c r="AA1118" i="1"/>
  <c r="AA1118" i="1" a="1"/>
  <c r="Y1118" i="1"/>
  <c r="Y1118" i="1" a="1"/>
  <c r="W1118" i="1"/>
  <c r="W1118" i="1" a="1"/>
  <c r="T1118" i="1"/>
  <c r="T1118" i="1" a="1"/>
  <c r="R1118" i="1"/>
  <c r="R1118" i="1" a="1"/>
  <c r="C1118" i="1"/>
  <c r="AI1117" i="1"/>
  <c r="AI1117" i="1" a="1"/>
  <c r="AA1117" i="1"/>
  <c r="AA1117" i="1" a="1"/>
  <c r="Y1117" i="1"/>
  <c r="Y1117" i="1" a="1"/>
  <c r="W1117" i="1"/>
  <c r="W1117" i="1" a="1"/>
  <c r="T1117" i="1"/>
  <c r="T1117" i="1" a="1"/>
  <c r="R1117" i="1"/>
  <c r="R1117" i="1" a="1"/>
  <c r="C1117" i="1"/>
  <c r="AI1116" i="1"/>
  <c r="AI1116" i="1" a="1"/>
  <c r="AA1116" i="1"/>
  <c r="AA1116" i="1" a="1"/>
  <c r="Y1116" i="1"/>
  <c r="Y1116" i="1" a="1"/>
  <c r="W1116" i="1"/>
  <c r="W1116" i="1" a="1"/>
  <c r="T1116" i="1"/>
  <c r="T1116" i="1" a="1"/>
  <c r="R1116" i="1"/>
  <c r="R1116" i="1" a="1"/>
  <c r="C1116" i="1"/>
  <c r="AI1115" i="1"/>
  <c r="AI1115" i="1" a="1"/>
  <c r="AA1115" i="1"/>
  <c r="AA1115" i="1" a="1"/>
  <c r="Y1115" i="1"/>
  <c r="Y1115" i="1" a="1"/>
  <c r="W1115" i="1"/>
  <c r="W1115" i="1" a="1"/>
  <c r="T1115" i="1"/>
  <c r="T1115" i="1" a="1"/>
  <c r="R1115" i="1"/>
  <c r="R1115" i="1" a="1"/>
  <c r="C1115" i="1"/>
  <c r="AI1114" i="1"/>
  <c r="AI1114" i="1" a="1"/>
  <c r="AA1114" i="1"/>
  <c r="AA1114" i="1" a="1"/>
  <c r="Y1114" i="1"/>
  <c r="Y1114" i="1" a="1"/>
  <c r="W1114" i="1"/>
  <c r="W1114" i="1" a="1"/>
  <c r="T1114" i="1"/>
  <c r="T1114" i="1" a="1"/>
  <c r="R1114" i="1"/>
  <c r="R1114" i="1" a="1"/>
  <c r="C1114" i="1"/>
  <c r="AI1113" i="1"/>
  <c r="AI1113" i="1" a="1"/>
  <c r="AA1113" i="1"/>
  <c r="AA1113" i="1" a="1"/>
  <c r="Y1113" i="1"/>
  <c r="Y1113" i="1" a="1"/>
  <c r="W1113" i="1"/>
  <c r="W1113" i="1" a="1"/>
  <c r="T1113" i="1"/>
  <c r="T1113" i="1" a="1"/>
  <c r="R1113" i="1"/>
  <c r="R1113" i="1" a="1"/>
  <c r="C1113" i="1"/>
  <c r="AI1112" i="1"/>
  <c r="AI1112" i="1" a="1"/>
  <c r="AA1112" i="1"/>
  <c r="AA1112" i="1" a="1"/>
  <c r="Y1112" i="1"/>
  <c r="Y1112" i="1" a="1"/>
  <c r="W1112" i="1"/>
  <c r="W1112" i="1" a="1"/>
  <c r="T1112" i="1"/>
  <c r="T1112" i="1" a="1"/>
  <c r="R1112" i="1"/>
  <c r="R1112" i="1" a="1"/>
  <c r="C1112" i="1"/>
  <c r="AI1111" i="1"/>
  <c r="AI1111" i="1" a="1"/>
  <c r="AA1111" i="1"/>
  <c r="AA1111" i="1" a="1"/>
  <c r="Y1111" i="1"/>
  <c r="Y1111" i="1" a="1"/>
  <c r="W1111" i="1"/>
  <c r="W1111" i="1" a="1"/>
  <c r="T1111" i="1"/>
  <c r="T1111" i="1" a="1"/>
  <c r="R1111" i="1"/>
  <c r="R1111" i="1" a="1"/>
  <c r="C1111" i="1"/>
  <c r="AI1110" i="1"/>
  <c r="AI1110" i="1" a="1"/>
  <c r="AA1110" i="1"/>
  <c r="AA1110" i="1" a="1"/>
  <c r="Y1110" i="1"/>
  <c r="Y1110" i="1" a="1"/>
  <c r="W1110" i="1"/>
  <c r="W1110" i="1" a="1"/>
  <c r="T1110" i="1"/>
  <c r="T1110" i="1" a="1"/>
  <c r="R1110" i="1"/>
  <c r="R1110" i="1" a="1"/>
  <c r="C1110" i="1"/>
  <c r="AI1109" i="1"/>
  <c r="AI1109" i="1" a="1"/>
  <c r="AA1109" i="1"/>
  <c r="AA1109" i="1" a="1"/>
  <c r="Y1109" i="1"/>
  <c r="Y1109" i="1" a="1"/>
  <c r="W1109" i="1"/>
  <c r="W1109" i="1" a="1"/>
  <c r="T1109" i="1"/>
  <c r="T1109" i="1" a="1"/>
  <c r="R1109" i="1"/>
  <c r="R1109" i="1" a="1"/>
  <c r="C1109" i="1"/>
  <c r="AI1108" i="1"/>
  <c r="AI1108" i="1" a="1"/>
  <c r="AA1108" i="1"/>
  <c r="AA1108" i="1" a="1"/>
  <c r="Y1108" i="1"/>
  <c r="Y1108" i="1" a="1"/>
  <c r="W1108" i="1"/>
  <c r="W1108" i="1" a="1"/>
  <c r="T1108" i="1"/>
  <c r="T1108" i="1" a="1"/>
  <c r="R1108" i="1"/>
  <c r="R1108" i="1" a="1"/>
  <c r="C1108" i="1"/>
  <c r="AI1107" i="1"/>
  <c r="AI1107" i="1" a="1"/>
  <c r="AA1107" i="1"/>
  <c r="AA1107" i="1" a="1"/>
  <c r="Y1107" i="1"/>
  <c r="Y1107" i="1" a="1"/>
  <c r="W1107" i="1"/>
  <c r="W1107" i="1" a="1"/>
  <c r="T1107" i="1"/>
  <c r="T1107" i="1" a="1"/>
  <c r="R1107" i="1"/>
  <c r="R1107" i="1" a="1"/>
  <c r="C1107" i="1"/>
  <c r="AI1106" i="1"/>
  <c r="AI1106" i="1" a="1"/>
  <c r="AA1106" i="1"/>
  <c r="AA1106" i="1" a="1"/>
  <c r="Y1106" i="1"/>
  <c r="Y1106" i="1" a="1"/>
  <c r="W1106" i="1"/>
  <c r="W1106" i="1" a="1"/>
  <c r="T1106" i="1"/>
  <c r="T1106" i="1" a="1"/>
  <c r="R1106" i="1"/>
  <c r="R1106" i="1" a="1"/>
  <c r="C1106" i="1"/>
  <c r="AI1105" i="1"/>
  <c r="AI1105" i="1" a="1"/>
  <c r="AA1105" i="1"/>
  <c r="AA1105" i="1" a="1"/>
  <c r="Y1105" i="1"/>
  <c r="Y1105" i="1" a="1"/>
  <c r="W1105" i="1"/>
  <c r="W1105" i="1" a="1"/>
  <c r="T1105" i="1"/>
  <c r="T1105" i="1" a="1"/>
  <c r="R1105" i="1"/>
  <c r="R1105" i="1" a="1"/>
  <c r="C1105" i="1"/>
  <c r="AI1104" i="1"/>
  <c r="AI1104" i="1" a="1"/>
  <c r="AA1104" i="1"/>
  <c r="AA1104" i="1" a="1"/>
  <c r="Y1104" i="1"/>
  <c r="Y1104" i="1" a="1"/>
  <c r="W1104" i="1"/>
  <c r="W1104" i="1" a="1"/>
  <c r="T1104" i="1"/>
  <c r="T1104" i="1" a="1"/>
  <c r="R1104" i="1"/>
  <c r="R1104" i="1" a="1"/>
  <c r="C1104" i="1"/>
  <c r="AI1103" i="1"/>
  <c r="AI1103" i="1" a="1"/>
  <c r="AA1103" i="1"/>
  <c r="AA1103" i="1" a="1"/>
  <c r="Y1103" i="1"/>
  <c r="Y1103" i="1" a="1"/>
  <c r="W1103" i="1"/>
  <c r="W1103" i="1" a="1"/>
  <c r="T1103" i="1"/>
  <c r="T1103" i="1" a="1"/>
  <c r="R1103" i="1"/>
  <c r="R1103" i="1" a="1"/>
  <c r="C1103" i="1"/>
  <c r="AI1102" i="1"/>
  <c r="AI1102" i="1" a="1"/>
  <c r="AA1102" i="1"/>
  <c r="AA1102" i="1" a="1"/>
  <c r="Y1102" i="1"/>
  <c r="Y1102" i="1" a="1"/>
  <c r="W1102" i="1"/>
  <c r="W1102" i="1" a="1"/>
  <c r="T1102" i="1"/>
  <c r="T1102" i="1" a="1"/>
  <c r="R1102" i="1"/>
  <c r="R1102" i="1" a="1"/>
  <c r="C1102" i="1"/>
  <c r="AI1101" i="1"/>
  <c r="AI1101" i="1" a="1"/>
  <c r="AA1101" i="1"/>
  <c r="AA1101" i="1" a="1"/>
  <c r="Y1101" i="1"/>
  <c r="Y1101" i="1" a="1"/>
  <c r="W1101" i="1"/>
  <c r="W1101" i="1" a="1"/>
  <c r="T1101" i="1"/>
  <c r="T1101" i="1" a="1"/>
  <c r="R1101" i="1"/>
  <c r="R1101" i="1" a="1"/>
  <c r="C1101" i="1"/>
  <c r="AI1100" i="1"/>
  <c r="AI1100" i="1" a="1"/>
  <c r="AA1100" i="1"/>
  <c r="AA1100" i="1" a="1"/>
  <c r="Y1100" i="1"/>
  <c r="Y1100" i="1" a="1"/>
  <c r="W1100" i="1"/>
  <c r="W1100" i="1" a="1"/>
  <c r="T1100" i="1"/>
  <c r="T1100" i="1" a="1"/>
  <c r="R1100" i="1"/>
  <c r="R1100" i="1" a="1"/>
  <c r="C1100" i="1"/>
  <c r="AI1099" i="1"/>
  <c r="AI1099" i="1" a="1"/>
  <c r="AA1099" i="1"/>
  <c r="AA1099" i="1" a="1"/>
  <c r="Y1099" i="1"/>
  <c r="Y1099" i="1" a="1"/>
  <c r="W1099" i="1"/>
  <c r="W1099" i="1" a="1"/>
  <c r="T1099" i="1"/>
  <c r="T1099" i="1" a="1"/>
  <c r="R1099" i="1"/>
  <c r="R1099" i="1" a="1"/>
  <c r="C1099" i="1"/>
  <c r="AI1098" i="1"/>
  <c r="AI1098" i="1" a="1"/>
  <c r="AA1098" i="1"/>
  <c r="AA1098" i="1" a="1"/>
  <c r="Y1098" i="1"/>
  <c r="Y1098" i="1" a="1"/>
  <c r="W1098" i="1"/>
  <c r="W1098" i="1" a="1"/>
  <c r="T1098" i="1"/>
  <c r="T1098" i="1" a="1"/>
  <c r="R1098" i="1"/>
  <c r="R1098" i="1" a="1"/>
  <c r="C1098" i="1"/>
  <c r="AI1097" i="1"/>
  <c r="AI1097" i="1" a="1"/>
  <c r="AA1097" i="1"/>
  <c r="AA1097" i="1" a="1"/>
  <c r="Y1097" i="1"/>
  <c r="Y1097" i="1" a="1"/>
  <c r="W1097" i="1"/>
  <c r="W1097" i="1" a="1"/>
  <c r="T1097" i="1"/>
  <c r="T1097" i="1" a="1"/>
  <c r="R1097" i="1"/>
  <c r="R1097" i="1" a="1"/>
  <c r="C1097" i="1"/>
  <c r="AI1096" i="1"/>
  <c r="AI1096" i="1" a="1"/>
  <c r="AA1096" i="1"/>
  <c r="AA1096" i="1" a="1"/>
  <c r="Y1096" i="1"/>
  <c r="Y1096" i="1" a="1"/>
  <c r="W1096" i="1"/>
  <c r="W1096" i="1" a="1"/>
  <c r="T1096" i="1"/>
  <c r="T1096" i="1" a="1"/>
  <c r="R1096" i="1"/>
  <c r="R1096" i="1" a="1"/>
  <c r="C1096" i="1"/>
  <c r="AI1095" i="1"/>
  <c r="AI1095" i="1" a="1"/>
  <c r="AA1095" i="1"/>
  <c r="AA1095" i="1" a="1"/>
  <c r="Y1095" i="1"/>
  <c r="Y1095" i="1" a="1"/>
  <c r="W1095" i="1"/>
  <c r="W1095" i="1" a="1"/>
  <c r="T1095" i="1"/>
  <c r="T1095" i="1" a="1"/>
  <c r="R1095" i="1"/>
  <c r="R1095" i="1" a="1"/>
  <c r="C1095" i="1"/>
  <c r="AI1094" i="1"/>
  <c r="AI1094" i="1" a="1"/>
  <c r="AA1094" i="1"/>
  <c r="AA1094" i="1" a="1"/>
  <c r="Y1094" i="1"/>
  <c r="Y1094" i="1" a="1"/>
  <c r="W1094" i="1"/>
  <c r="W1094" i="1" a="1"/>
  <c r="T1094" i="1"/>
  <c r="T1094" i="1" a="1"/>
  <c r="R1094" i="1"/>
  <c r="R1094" i="1" a="1"/>
  <c r="C1094" i="1"/>
  <c r="AI1093" i="1"/>
  <c r="AI1093" i="1" a="1"/>
  <c r="AA1093" i="1"/>
  <c r="AA1093" i="1" a="1"/>
  <c r="Y1093" i="1"/>
  <c r="Y1093" i="1" a="1"/>
  <c r="W1093" i="1"/>
  <c r="W1093" i="1" a="1"/>
  <c r="T1093" i="1"/>
  <c r="T1093" i="1" a="1"/>
  <c r="R1093" i="1"/>
  <c r="R1093" i="1" a="1"/>
  <c r="C1093" i="1"/>
  <c r="AI1092" i="1"/>
  <c r="AI1092" i="1" a="1"/>
  <c r="AA1092" i="1"/>
  <c r="AA1092" i="1" a="1"/>
  <c r="Y1092" i="1"/>
  <c r="Y1092" i="1" a="1"/>
  <c r="W1092" i="1"/>
  <c r="W1092" i="1" a="1"/>
  <c r="T1092" i="1"/>
  <c r="T1092" i="1" a="1"/>
  <c r="R1092" i="1"/>
  <c r="R1092" i="1" a="1"/>
  <c r="C1092" i="1"/>
  <c r="AI1091" i="1"/>
  <c r="AI1091" i="1" a="1"/>
  <c r="AA1091" i="1"/>
  <c r="AA1091" i="1" a="1"/>
  <c r="Y1091" i="1"/>
  <c r="Y1091" i="1" a="1"/>
  <c r="W1091" i="1"/>
  <c r="W1091" i="1" a="1"/>
  <c r="T1091" i="1"/>
  <c r="T1091" i="1" a="1"/>
  <c r="R1091" i="1"/>
  <c r="R1091" i="1" a="1"/>
  <c r="C1091" i="1"/>
  <c r="AI1090" i="1"/>
  <c r="AI1090" i="1" a="1"/>
  <c r="AA1090" i="1"/>
  <c r="AA1090" i="1" a="1"/>
  <c r="Y1090" i="1"/>
  <c r="Y1090" i="1" a="1"/>
  <c r="W1090" i="1"/>
  <c r="W1090" i="1" a="1"/>
  <c r="T1090" i="1"/>
  <c r="T1090" i="1" a="1"/>
  <c r="R1090" i="1"/>
  <c r="R1090" i="1" a="1"/>
  <c r="C1090" i="1"/>
  <c r="AI1089" i="1"/>
  <c r="AI1089" i="1" a="1"/>
  <c r="AA1089" i="1"/>
  <c r="AA1089" i="1" a="1"/>
  <c r="Y1089" i="1"/>
  <c r="Y1089" i="1" a="1"/>
  <c r="W1089" i="1"/>
  <c r="W1089" i="1" a="1"/>
  <c r="T1089" i="1"/>
  <c r="T1089" i="1" a="1"/>
  <c r="R1089" i="1"/>
  <c r="R1089" i="1" a="1"/>
  <c r="C1089" i="1"/>
  <c r="AI1088" i="1"/>
  <c r="AI1088" i="1" a="1"/>
  <c r="AA1088" i="1"/>
  <c r="AA1088" i="1" a="1"/>
  <c r="Y1088" i="1"/>
  <c r="Y1088" i="1" a="1"/>
  <c r="W1088" i="1"/>
  <c r="W1088" i="1" a="1"/>
  <c r="T1088" i="1"/>
  <c r="T1088" i="1" a="1"/>
  <c r="R1088" i="1"/>
  <c r="R1088" i="1" a="1"/>
  <c r="C1088" i="1"/>
  <c r="AI1087" i="1"/>
  <c r="AI1087" i="1" a="1"/>
  <c r="AA1087" i="1"/>
  <c r="AA1087" i="1" a="1"/>
  <c r="Y1087" i="1"/>
  <c r="Y1087" i="1" a="1"/>
  <c r="W1087" i="1"/>
  <c r="W1087" i="1" a="1"/>
  <c r="T1087" i="1"/>
  <c r="T1087" i="1" a="1"/>
  <c r="R1087" i="1"/>
  <c r="R1087" i="1" a="1"/>
  <c r="C1087" i="1"/>
  <c r="AI1086" i="1"/>
  <c r="AI1086" i="1" a="1"/>
  <c r="AA1086" i="1"/>
  <c r="AA1086" i="1" a="1"/>
  <c r="Y1086" i="1"/>
  <c r="Y1086" i="1" a="1"/>
  <c r="W1086" i="1"/>
  <c r="W1086" i="1" a="1"/>
  <c r="T1086" i="1"/>
  <c r="T1086" i="1" a="1"/>
  <c r="R1086" i="1"/>
  <c r="R1086" i="1" a="1"/>
  <c r="C1086" i="1"/>
  <c r="AI1085" i="1"/>
  <c r="AI1085" i="1" a="1"/>
  <c r="AA1085" i="1"/>
  <c r="AA1085" i="1" a="1"/>
  <c r="Y1085" i="1"/>
  <c r="Y1085" i="1" a="1"/>
  <c r="W1085" i="1"/>
  <c r="W1085" i="1" a="1"/>
  <c r="T1085" i="1"/>
  <c r="T1085" i="1" a="1"/>
  <c r="R1085" i="1"/>
  <c r="R1085" i="1" a="1"/>
  <c r="C1085" i="1"/>
  <c r="AI1084" i="1"/>
  <c r="AI1084" i="1" a="1"/>
  <c r="AA1084" i="1"/>
  <c r="AA1084" i="1" a="1"/>
  <c r="Y1084" i="1"/>
  <c r="Y1084" i="1" a="1"/>
  <c r="W1084" i="1"/>
  <c r="W1084" i="1" a="1"/>
  <c r="T1084" i="1"/>
  <c r="T1084" i="1" a="1"/>
  <c r="R1084" i="1"/>
  <c r="R1084" i="1" a="1"/>
  <c r="C1084" i="1"/>
  <c r="AI1083" i="1"/>
  <c r="AI1083" i="1" a="1"/>
  <c r="AA1083" i="1"/>
  <c r="AA1083" i="1" a="1"/>
  <c r="Y1083" i="1"/>
  <c r="Y1083" i="1" a="1"/>
  <c r="W1083" i="1"/>
  <c r="W1083" i="1" a="1"/>
  <c r="T1083" i="1"/>
  <c r="T1083" i="1" a="1"/>
  <c r="R1083" i="1"/>
  <c r="R1083" i="1" a="1"/>
  <c r="C1083" i="1"/>
  <c r="AI1082" i="1"/>
  <c r="AI1082" i="1" a="1"/>
  <c r="AA1082" i="1"/>
  <c r="AA1082" i="1" a="1"/>
  <c r="Y1082" i="1"/>
  <c r="Y1082" i="1" a="1"/>
  <c r="W1082" i="1"/>
  <c r="W1082" i="1" a="1"/>
  <c r="T1082" i="1"/>
  <c r="T1082" i="1" a="1"/>
  <c r="R1082" i="1"/>
  <c r="R1082" i="1" a="1"/>
  <c r="C1082" i="1"/>
  <c r="AI1081" i="1"/>
  <c r="AI1081" i="1" a="1"/>
  <c r="AA1081" i="1"/>
  <c r="AA1081" i="1" a="1"/>
  <c r="Y1081" i="1"/>
  <c r="Y1081" i="1" a="1"/>
  <c r="W1081" i="1"/>
  <c r="W1081" i="1" a="1"/>
  <c r="T1081" i="1"/>
  <c r="T1081" i="1" a="1"/>
  <c r="R1081" i="1"/>
  <c r="R1081" i="1" a="1"/>
  <c r="C1081" i="1"/>
  <c r="AI1080" i="1"/>
  <c r="AI1080" i="1" a="1"/>
  <c r="AA1080" i="1"/>
  <c r="AA1080" i="1" a="1"/>
  <c r="Y1080" i="1"/>
  <c r="Y1080" i="1" a="1"/>
  <c r="W1080" i="1"/>
  <c r="W1080" i="1" a="1"/>
  <c r="T1080" i="1"/>
  <c r="T1080" i="1" a="1"/>
  <c r="R1080" i="1"/>
  <c r="R1080" i="1" a="1"/>
  <c r="C1080" i="1"/>
  <c r="AI1079" i="1"/>
  <c r="AI1079" i="1" a="1"/>
  <c r="AA1079" i="1"/>
  <c r="AA1079" i="1" a="1"/>
  <c r="Y1079" i="1"/>
  <c r="Y1079" i="1" a="1"/>
  <c r="W1079" i="1"/>
  <c r="W1079" i="1" a="1"/>
  <c r="T1079" i="1"/>
  <c r="T1079" i="1" a="1"/>
  <c r="R1079" i="1"/>
  <c r="R1079" i="1" a="1"/>
  <c r="C1079" i="1"/>
  <c r="AI1078" i="1"/>
  <c r="AI1078" i="1" a="1"/>
  <c r="AA1078" i="1"/>
  <c r="AA1078" i="1" a="1"/>
  <c r="Y1078" i="1"/>
  <c r="Y1078" i="1" a="1"/>
  <c r="W1078" i="1"/>
  <c r="W1078" i="1" a="1"/>
  <c r="T1078" i="1"/>
  <c r="T1078" i="1" a="1"/>
  <c r="R1078" i="1"/>
  <c r="R1078" i="1" a="1"/>
  <c r="C1078" i="1"/>
  <c r="AI1077" i="1"/>
  <c r="AI1077" i="1" a="1"/>
  <c r="AA1077" i="1"/>
  <c r="AA1077" i="1" a="1"/>
  <c r="Y1077" i="1"/>
  <c r="Y1077" i="1" a="1"/>
  <c r="W1077" i="1"/>
  <c r="W1077" i="1" a="1"/>
  <c r="T1077" i="1"/>
  <c r="T1077" i="1" a="1"/>
  <c r="R1077" i="1"/>
  <c r="R1077" i="1" a="1"/>
  <c r="C1077" i="1"/>
  <c r="AI1076" i="1"/>
  <c r="AI1076" i="1" a="1"/>
  <c r="AA1076" i="1"/>
  <c r="AA1076" i="1" a="1"/>
  <c r="Y1076" i="1"/>
  <c r="Y1076" i="1" a="1"/>
  <c r="W1076" i="1"/>
  <c r="W1076" i="1" a="1"/>
  <c r="T1076" i="1"/>
  <c r="T1076" i="1" a="1"/>
  <c r="R1076" i="1"/>
  <c r="R1076" i="1" a="1"/>
  <c r="C1076" i="1"/>
  <c r="AI1075" i="1"/>
  <c r="AI1075" i="1" a="1"/>
  <c r="AA1075" i="1"/>
  <c r="AA1075" i="1" a="1"/>
  <c r="Y1075" i="1"/>
  <c r="Y1075" i="1" a="1"/>
  <c r="W1075" i="1"/>
  <c r="W1075" i="1" a="1"/>
  <c r="T1075" i="1"/>
  <c r="T1075" i="1" a="1"/>
  <c r="R1075" i="1"/>
  <c r="R1075" i="1" a="1"/>
  <c r="C1075" i="1"/>
  <c r="AI1074" i="1"/>
  <c r="AI1074" i="1" a="1"/>
  <c r="AA1074" i="1"/>
  <c r="AA1074" i="1" a="1"/>
  <c r="Y1074" i="1"/>
  <c r="Y1074" i="1" a="1"/>
  <c r="W1074" i="1"/>
  <c r="W1074" i="1" a="1"/>
  <c r="T1074" i="1"/>
  <c r="T1074" i="1" a="1"/>
  <c r="R1074" i="1"/>
  <c r="R1074" i="1" a="1"/>
  <c r="C1074" i="1"/>
  <c r="AI1073" i="1"/>
  <c r="AI1073" i="1" a="1"/>
  <c r="AA1073" i="1"/>
  <c r="AA1073" i="1" a="1"/>
  <c r="Y1073" i="1"/>
  <c r="Y1073" i="1" a="1"/>
  <c r="W1073" i="1"/>
  <c r="W1073" i="1" a="1"/>
  <c r="T1073" i="1"/>
  <c r="T1073" i="1" a="1"/>
  <c r="R1073" i="1"/>
  <c r="R1073" i="1" a="1"/>
  <c r="C1073" i="1"/>
  <c r="AI1072" i="1"/>
  <c r="AI1072" i="1" a="1"/>
  <c r="AA1072" i="1"/>
  <c r="AA1072" i="1" a="1"/>
  <c r="Y1072" i="1"/>
  <c r="Y1072" i="1" a="1"/>
  <c r="W1072" i="1"/>
  <c r="W1072" i="1" a="1"/>
  <c r="T1072" i="1"/>
  <c r="T1072" i="1" a="1"/>
  <c r="R1072" i="1"/>
  <c r="R1072" i="1" a="1"/>
  <c r="C1072" i="1"/>
  <c r="AI1071" i="1"/>
  <c r="AI1071" i="1" a="1"/>
  <c r="AA1071" i="1"/>
  <c r="AA1071" i="1" a="1"/>
  <c r="Y1071" i="1"/>
  <c r="Y1071" i="1" a="1"/>
  <c r="W1071" i="1"/>
  <c r="W1071" i="1" a="1"/>
  <c r="T1071" i="1"/>
  <c r="T1071" i="1" a="1"/>
  <c r="R1071" i="1"/>
  <c r="R1071" i="1" a="1"/>
  <c r="C1071" i="1"/>
  <c r="AI1070" i="1"/>
  <c r="AI1070" i="1" a="1"/>
  <c r="AA1070" i="1"/>
  <c r="AA1070" i="1" a="1"/>
  <c r="Y1070" i="1"/>
  <c r="Y1070" i="1" a="1"/>
  <c r="W1070" i="1"/>
  <c r="W1070" i="1" a="1"/>
  <c r="T1070" i="1"/>
  <c r="T1070" i="1" a="1"/>
  <c r="R1070" i="1"/>
  <c r="R1070" i="1" a="1"/>
  <c r="C1070" i="1"/>
  <c r="AI1069" i="1"/>
  <c r="AI1069" i="1" a="1"/>
  <c r="AA1069" i="1"/>
  <c r="AA1069" i="1" a="1"/>
  <c r="Y1069" i="1"/>
  <c r="Y1069" i="1" a="1"/>
  <c r="W1069" i="1"/>
  <c r="W1069" i="1" a="1"/>
  <c r="T1069" i="1"/>
  <c r="T1069" i="1" a="1"/>
  <c r="R1069" i="1"/>
  <c r="R1069" i="1" a="1"/>
  <c r="C1069" i="1"/>
  <c r="AI1068" i="1"/>
  <c r="AI1068" i="1" a="1"/>
  <c r="AA1068" i="1"/>
  <c r="AA1068" i="1" a="1"/>
  <c r="Y1068" i="1"/>
  <c r="Y1068" i="1" a="1"/>
  <c r="W1068" i="1"/>
  <c r="W1068" i="1" a="1"/>
  <c r="T1068" i="1"/>
  <c r="T1068" i="1" a="1"/>
  <c r="R1068" i="1"/>
  <c r="R1068" i="1" a="1"/>
  <c r="C1068" i="1"/>
  <c r="AI1067" i="1"/>
  <c r="AI1067" i="1" a="1"/>
  <c r="AA1067" i="1"/>
  <c r="AA1067" i="1" a="1"/>
  <c r="Y1067" i="1"/>
  <c r="Y1067" i="1" a="1"/>
  <c r="W1067" i="1"/>
  <c r="W1067" i="1" a="1"/>
  <c r="T1067" i="1"/>
  <c r="T1067" i="1" a="1"/>
  <c r="R1067" i="1"/>
  <c r="R1067" i="1" a="1"/>
  <c r="C1067" i="1"/>
  <c r="AI1066" i="1"/>
  <c r="AI1066" i="1" a="1"/>
  <c r="AA1066" i="1"/>
  <c r="AA1066" i="1" a="1"/>
  <c r="Y1066" i="1"/>
  <c r="Y1066" i="1" a="1"/>
  <c r="W1066" i="1"/>
  <c r="W1066" i="1" a="1"/>
  <c r="T1066" i="1"/>
  <c r="T1066" i="1" a="1"/>
  <c r="R1066" i="1"/>
  <c r="R1066" i="1" a="1"/>
  <c r="C1066" i="1"/>
  <c r="AI1065" i="1"/>
  <c r="AI1065" i="1" a="1"/>
  <c r="AA1065" i="1"/>
  <c r="AA1065" i="1" a="1"/>
  <c r="Y1065" i="1"/>
  <c r="Y1065" i="1" a="1"/>
  <c r="W1065" i="1"/>
  <c r="W1065" i="1" a="1"/>
  <c r="T1065" i="1"/>
  <c r="T1065" i="1" a="1"/>
  <c r="R1065" i="1"/>
  <c r="R1065" i="1" a="1"/>
  <c r="C1065" i="1"/>
  <c r="AI1064" i="1"/>
  <c r="AI1064" i="1" a="1"/>
  <c r="AA1064" i="1"/>
  <c r="AA1064" i="1" a="1"/>
  <c r="Y1064" i="1"/>
  <c r="Y1064" i="1" a="1"/>
  <c r="W1064" i="1"/>
  <c r="W1064" i="1" a="1"/>
  <c r="T1064" i="1"/>
  <c r="T1064" i="1" a="1"/>
  <c r="R1064" i="1"/>
  <c r="R1064" i="1" a="1"/>
  <c r="C1064" i="1"/>
  <c r="AI1063" i="1"/>
  <c r="AI1063" i="1" a="1"/>
  <c r="AA1063" i="1"/>
  <c r="AA1063" i="1" a="1"/>
  <c r="Y1063" i="1"/>
  <c r="Y1063" i="1" a="1"/>
  <c r="W1063" i="1"/>
  <c r="W1063" i="1" a="1"/>
  <c r="T1063" i="1"/>
  <c r="T1063" i="1" a="1"/>
  <c r="R1063" i="1"/>
  <c r="R1063" i="1" a="1"/>
  <c r="C1063" i="1"/>
  <c r="AI1062" i="1"/>
  <c r="AI1062" i="1" a="1"/>
  <c r="AA1062" i="1"/>
  <c r="AA1062" i="1" a="1"/>
  <c r="Y1062" i="1"/>
  <c r="Y1062" i="1" a="1"/>
  <c r="W1062" i="1"/>
  <c r="W1062" i="1" a="1"/>
  <c r="T1062" i="1"/>
  <c r="T1062" i="1" a="1"/>
  <c r="R1062" i="1"/>
  <c r="R1062" i="1" a="1"/>
  <c r="C1062" i="1"/>
  <c r="AI1061" i="1"/>
  <c r="AI1061" i="1" a="1"/>
  <c r="AA1061" i="1"/>
  <c r="AA1061" i="1" a="1"/>
  <c r="Y1061" i="1"/>
  <c r="Y1061" i="1" a="1"/>
  <c r="W1061" i="1"/>
  <c r="W1061" i="1" a="1"/>
  <c r="T1061" i="1"/>
  <c r="T1061" i="1" a="1"/>
  <c r="R1061" i="1"/>
  <c r="R1061" i="1" a="1"/>
  <c r="C1061" i="1"/>
  <c r="AI1060" i="1"/>
  <c r="AI1060" i="1" a="1"/>
  <c r="AA1060" i="1"/>
  <c r="AA1060" i="1" a="1"/>
  <c r="Y1060" i="1"/>
  <c r="Y1060" i="1" a="1"/>
  <c r="W1060" i="1"/>
  <c r="W1060" i="1" a="1"/>
  <c r="T1060" i="1"/>
  <c r="T1060" i="1" a="1"/>
  <c r="R1060" i="1"/>
  <c r="R1060" i="1" a="1"/>
  <c r="C1060" i="1"/>
  <c r="AI1059" i="1"/>
  <c r="AI1059" i="1" a="1"/>
  <c r="AA1059" i="1"/>
  <c r="AA1059" i="1" a="1"/>
  <c r="Y1059" i="1"/>
  <c r="Y1059" i="1" a="1"/>
  <c r="W1059" i="1"/>
  <c r="W1059" i="1" a="1"/>
  <c r="T1059" i="1"/>
  <c r="T1059" i="1" a="1"/>
  <c r="R1059" i="1"/>
  <c r="R1059" i="1" a="1"/>
  <c r="C1059" i="1"/>
  <c r="AI1058" i="1"/>
  <c r="AI1058" i="1" a="1"/>
  <c r="AA1058" i="1"/>
  <c r="AA1058" i="1" a="1"/>
  <c r="Y1058" i="1"/>
  <c r="Y1058" i="1" a="1"/>
  <c r="W1058" i="1"/>
  <c r="W1058" i="1" a="1"/>
  <c r="T1058" i="1"/>
  <c r="T1058" i="1" a="1"/>
  <c r="R1058" i="1"/>
  <c r="R1058" i="1" a="1"/>
  <c r="C1058" i="1"/>
  <c r="AI1057" i="1"/>
  <c r="AI1057" i="1" a="1"/>
  <c r="AA1057" i="1"/>
  <c r="AA1057" i="1" a="1"/>
  <c r="Y1057" i="1"/>
  <c r="Y1057" i="1" a="1"/>
  <c r="W1057" i="1"/>
  <c r="W1057" i="1" a="1"/>
  <c r="T1057" i="1"/>
  <c r="T1057" i="1" a="1"/>
  <c r="R1057" i="1"/>
  <c r="R1057" i="1" a="1"/>
  <c r="C1057" i="1"/>
  <c r="AI1056" i="1"/>
  <c r="AI1056" i="1" a="1"/>
  <c r="AA1056" i="1"/>
  <c r="AA1056" i="1" a="1"/>
  <c r="Y1056" i="1"/>
  <c r="Y1056" i="1" a="1"/>
  <c r="W1056" i="1"/>
  <c r="W1056" i="1" a="1"/>
  <c r="T1056" i="1"/>
  <c r="T1056" i="1" a="1"/>
  <c r="R1056" i="1"/>
  <c r="R1056" i="1" a="1"/>
  <c r="C1056" i="1"/>
  <c r="AI1055" i="1"/>
  <c r="AI1055" i="1" a="1"/>
  <c r="AA1055" i="1"/>
  <c r="AA1055" i="1" a="1"/>
  <c r="Y1055" i="1"/>
  <c r="Y1055" i="1" a="1"/>
  <c r="W1055" i="1"/>
  <c r="W1055" i="1" a="1"/>
  <c r="T1055" i="1"/>
  <c r="T1055" i="1" a="1"/>
  <c r="R1055" i="1"/>
  <c r="R1055" i="1" a="1"/>
  <c r="C1055" i="1"/>
  <c r="AI1054" i="1"/>
  <c r="AI1054" i="1" a="1"/>
  <c r="AA1054" i="1"/>
  <c r="AA1054" i="1" a="1"/>
  <c r="Y1054" i="1"/>
  <c r="Y1054" i="1" a="1"/>
  <c r="W1054" i="1"/>
  <c r="W1054" i="1" a="1"/>
  <c r="T1054" i="1"/>
  <c r="T1054" i="1" a="1"/>
  <c r="R1054" i="1"/>
  <c r="R1054" i="1" a="1"/>
  <c r="C1054" i="1"/>
  <c r="AI1053" i="1"/>
  <c r="AI1053" i="1" a="1"/>
  <c r="AA1053" i="1"/>
  <c r="AA1053" i="1" a="1"/>
  <c r="Y1053" i="1"/>
  <c r="Y1053" i="1" a="1"/>
  <c r="W1053" i="1"/>
  <c r="W1053" i="1" a="1"/>
  <c r="T1053" i="1"/>
  <c r="T1053" i="1" a="1"/>
  <c r="R1053" i="1"/>
  <c r="R1053" i="1" a="1"/>
  <c r="C1053" i="1"/>
  <c r="AI1052" i="1"/>
  <c r="AI1052" i="1" a="1"/>
  <c r="AA1052" i="1"/>
  <c r="AA1052" i="1" a="1"/>
  <c r="Y1052" i="1"/>
  <c r="Y1052" i="1" a="1"/>
  <c r="W1052" i="1"/>
  <c r="W1052" i="1" a="1"/>
  <c r="T1052" i="1"/>
  <c r="T1052" i="1" a="1"/>
  <c r="R1052" i="1"/>
  <c r="R1052" i="1" a="1"/>
  <c r="C1052" i="1"/>
  <c r="AI1051" i="1"/>
  <c r="AI1051" i="1" a="1"/>
  <c r="AA1051" i="1"/>
  <c r="AA1051" i="1" a="1"/>
  <c r="Y1051" i="1"/>
  <c r="Y1051" i="1" a="1"/>
  <c r="W1051" i="1"/>
  <c r="W1051" i="1" a="1"/>
  <c r="T1051" i="1"/>
  <c r="T1051" i="1" a="1"/>
  <c r="R1051" i="1"/>
  <c r="R1051" i="1" a="1"/>
  <c r="C1051" i="1"/>
  <c r="AI1050" i="1"/>
  <c r="AI1050" i="1" a="1"/>
  <c r="AA1050" i="1"/>
  <c r="AA1050" i="1" a="1"/>
  <c r="Y1050" i="1"/>
  <c r="Y1050" i="1" a="1"/>
  <c r="W1050" i="1"/>
  <c r="W1050" i="1" a="1"/>
  <c r="T1050" i="1"/>
  <c r="T1050" i="1" a="1"/>
  <c r="R1050" i="1"/>
  <c r="R1050" i="1" a="1"/>
  <c r="C1050" i="1"/>
  <c r="AI1049" i="1"/>
  <c r="AI1049" i="1" a="1"/>
  <c r="AA1049" i="1"/>
  <c r="AA1049" i="1" a="1"/>
  <c r="Y1049" i="1"/>
  <c r="Y1049" i="1" a="1"/>
  <c r="W1049" i="1"/>
  <c r="W1049" i="1" a="1"/>
  <c r="T1049" i="1"/>
  <c r="T1049" i="1" a="1"/>
  <c r="R1049" i="1"/>
  <c r="R1049" i="1" a="1"/>
  <c r="C1049" i="1"/>
  <c r="AI1048" i="1"/>
  <c r="AI1048" i="1" a="1"/>
  <c r="AA1048" i="1"/>
  <c r="AA1048" i="1" a="1"/>
  <c r="Y1048" i="1"/>
  <c r="Y1048" i="1" a="1"/>
  <c r="W1048" i="1"/>
  <c r="W1048" i="1" a="1"/>
  <c r="T1048" i="1"/>
  <c r="T1048" i="1" a="1"/>
  <c r="R1048" i="1"/>
  <c r="R1048" i="1" a="1"/>
  <c r="C1048" i="1"/>
  <c r="AI1047" i="1"/>
  <c r="AI1047" i="1" a="1"/>
  <c r="AA1047" i="1"/>
  <c r="AA1047" i="1" a="1"/>
  <c r="Y1047" i="1"/>
  <c r="Y1047" i="1" a="1"/>
  <c r="W1047" i="1"/>
  <c r="W1047" i="1" a="1"/>
  <c r="T1047" i="1"/>
  <c r="T1047" i="1" a="1"/>
  <c r="R1047" i="1"/>
  <c r="R1047" i="1" a="1"/>
  <c r="C1047" i="1"/>
  <c r="AI1046" i="1"/>
  <c r="AI1046" i="1" a="1"/>
  <c r="AA1046" i="1"/>
  <c r="AA1046" i="1" a="1"/>
  <c r="Y1046" i="1"/>
  <c r="Y1046" i="1" a="1"/>
  <c r="W1046" i="1"/>
  <c r="W1046" i="1" a="1"/>
  <c r="T1046" i="1"/>
  <c r="T1046" i="1" a="1"/>
  <c r="R1046" i="1"/>
  <c r="R1046" i="1" a="1"/>
  <c r="C1046" i="1"/>
  <c r="AI1045" i="1"/>
  <c r="AI1045" i="1" a="1"/>
  <c r="AA1045" i="1"/>
  <c r="AA1045" i="1" a="1"/>
  <c r="Y1045" i="1"/>
  <c r="Y1045" i="1" a="1"/>
  <c r="W1045" i="1"/>
  <c r="W1045" i="1" a="1"/>
  <c r="T1045" i="1"/>
  <c r="T1045" i="1" a="1"/>
  <c r="R1045" i="1"/>
  <c r="R1045" i="1" a="1"/>
  <c r="C1045" i="1"/>
  <c r="AI1044" i="1"/>
  <c r="AI1044" i="1" a="1"/>
  <c r="AA1044" i="1"/>
  <c r="AA1044" i="1" a="1"/>
  <c r="Y1044" i="1"/>
  <c r="Y1044" i="1" a="1"/>
  <c r="W1044" i="1"/>
  <c r="W1044" i="1" a="1"/>
  <c r="T1044" i="1"/>
  <c r="T1044" i="1" a="1"/>
  <c r="R1044" i="1"/>
  <c r="R1044" i="1" a="1"/>
  <c r="C1044" i="1"/>
  <c r="AI1043" i="1"/>
  <c r="AI1043" i="1" a="1"/>
  <c r="AA1043" i="1"/>
  <c r="AA1043" i="1" a="1"/>
  <c r="Y1043" i="1"/>
  <c r="Y1043" i="1" a="1"/>
  <c r="W1043" i="1"/>
  <c r="W1043" i="1" a="1"/>
  <c r="T1043" i="1"/>
  <c r="T1043" i="1" a="1"/>
  <c r="R1043" i="1"/>
  <c r="R1043" i="1" a="1"/>
  <c r="C1043" i="1"/>
  <c r="AI1042" i="1"/>
  <c r="AI1042" i="1" a="1"/>
  <c r="AA1042" i="1"/>
  <c r="AA1042" i="1" a="1"/>
  <c r="Y1042" i="1"/>
  <c r="Y1042" i="1" a="1"/>
  <c r="W1042" i="1"/>
  <c r="W1042" i="1" a="1"/>
  <c r="T1042" i="1"/>
  <c r="T1042" i="1" a="1"/>
  <c r="R1042" i="1"/>
  <c r="R1042" i="1" a="1"/>
  <c r="C1042" i="1"/>
  <c r="AI1041" i="1"/>
  <c r="AI1041" i="1" a="1"/>
  <c r="AA1041" i="1"/>
  <c r="AA1041" i="1" a="1"/>
  <c r="Y1041" i="1"/>
  <c r="Y1041" i="1" a="1"/>
  <c r="W1041" i="1"/>
  <c r="W1041" i="1" a="1"/>
  <c r="T1041" i="1"/>
  <c r="T1041" i="1" a="1"/>
  <c r="R1041" i="1"/>
  <c r="R1041" i="1" a="1"/>
  <c r="C1041" i="1"/>
  <c r="AI1040" i="1"/>
  <c r="AI1040" i="1" a="1"/>
  <c r="AA1040" i="1"/>
  <c r="AA1040" i="1" a="1"/>
  <c r="Y1040" i="1"/>
  <c r="Y1040" i="1" a="1"/>
  <c r="W1040" i="1"/>
  <c r="W1040" i="1" a="1"/>
  <c r="T1040" i="1"/>
  <c r="T1040" i="1" a="1"/>
  <c r="R1040" i="1"/>
  <c r="R1040" i="1" a="1"/>
  <c r="C1040" i="1"/>
  <c r="AI1039" i="1"/>
  <c r="AI1039" i="1" a="1"/>
  <c r="AA1039" i="1"/>
  <c r="AA1039" i="1" a="1"/>
  <c r="Y1039" i="1"/>
  <c r="Y1039" i="1" a="1"/>
  <c r="W1039" i="1"/>
  <c r="W1039" i="1" a="1"/>
  <c r="T1039" i="1"/>
  <c r="T1039" i="1" a="1"/>
  <c r="R1039" i="1"/>
  <c r="R1039" i="1" a="1"/>
  <c r="C1039" i="1"/>
  <c r="AI1038" i="1"/>
  <c r="AI1038" i="1" a="1"/>
  <c r="AA1038" i="1"/>
  <c r="AA1038" i="1" a="1"/>
  <c r="Y1038" i="1"/>
  <c r="Y1038" i="1" a="1"/>
  <c r="W1038" i="1"/>
  <c r="W1038" i="1" a="1"/>
  <c r="T1038" i="1"/>
  <c r="T1038" i="1" a="1"/>
  <c r="R1038" i="1"/>
  <c r="R1038" i="1" a="1"/>
  <c r="C1038" i="1"/>
  <c r="AI1037" i="1"/>
  <c r="AI1037" i="1" a="1"/>
  <c r="AA1037" i="1"/>
  <c r="AA1037" i="1" a="1"/>
  <c r="Y1037" i="1"/>
  <c r="Y1037" i="1" a="1"/>
  <c r="W1037" i="1"/>
  <c r="W1037" i="1" a="1"/>
  <c r="T1037" i="1"/>
  <c r="T1037" i="1" a="1"/>
  <c r="R1037" i="1"/>
  <c r="R1037" i="1" a="1"/>
  <c r="C1037" i="1"/>
  <c r="AI1036" i="1"/>
  <c r="AI1036" i="1" a="1"/>
  <c r="AA1036" i="1"/>
  <c r="AA1036" i="1" a="1"/>
  <c r="Y1036" i="1"/>
  <c r="Y1036" i="1" a="1"/>
  <c r="W1036" i="1"/>
  <c r="W1036" i="1" a="1"/>
  <c r="T1036" i="1"/>
  <c r="T1036" i="1" a="1"/>
  <c r="R1036" i="1"/>
  <c r="R1036" i="1" a="1"/>
  <c r="C1036" i="1"/>
  <c r="AI1035" i="1"/>
  <c r="AI1035" i="1" a="1"/>
  <c r="AA1035" i="1"/>
  <c r="AA1035" i="1" a="1"/>
  <c r="Y1035" i="1"/>
  <c r="Y1035" i="1" a="1"/>
  <c r="W1035" i="1"/>
  <c r="W1035" i="1" a="1"/>
  <c r="T1035" i="1"/>
  <c r="T1035" i="1" a="1"/>
  <c r="R1035" i="1"/>
  <c r="R1035" i="1" a="1"/>
  <c r="C1035" i="1"/>
  <c r="AI1034" i="1"/>
  <c r="AI1034" i="1" a="1"/>
  <c r="AA1034" i="1"/>
  <c r="AA1034" i="1" a="1"/>
  <c r="Y1034" i="1"/>
  <c r="Y1034" i="1" a="1"/>
  <c r="W1034" i="1"/>
  <c r="W1034" i="1" a="1"/>
  <c r="T1034" i="1"/>
  <c r="T1034" i="1" a="1"/>
  <c r="R1034" i="1"/>
  <c r="R1034" i="1" a="1"/>
  <c r="C1034" i="1"/>
  <c r="AI1033" i="1"/>
  <c r="AI1033" i="1" a="1"/>
  <c r="AA1033" i="1"/>
  <c r="AA1033" i="1" a="1"/>
  <c r="Y1033" i="1"/>
  <c r="Y1033" i="1" a="1"/>
  <c r="W1033" i="1"/>
  <c r="W1033" i="1" a="1"/>
  <c r="T1033" i="1"/>
  <c r="T1033" i="1" a="1"/>
  <c r="R1033" i="1"/>
  <c r="R1033" i="1" a="1"/>
  <c r="C1033" i="1"/>
  <c r="AI1032" i="1"/>
  <c r="AI1032" i="1" a="1"/>
  <c r="AA1032" i="1"/>
  <c r="AA1032" i="1" a="1"/>
  <c r="Y1032" i="1"/>
  <c r="Y1032" i="1" a="1"/>
  <c r="W1032" i="1"/>
  <c r="W1032" i="1" a="1"/>
  <c r="T1032" i="1"/>
  <c r="T1032" i="1" a="1"/>
  <c r="R1032" i="1"/>
  <c r="R1032" i="1" a="1"/>
  <c r="C1032" i="1"/>
  <c r="AI1031" i="1"/>
  <c r="AI1031" i="1" a="1"/>
  <c r="AA1031" i="1"/>
  <c r="AA1031" i="1" a="1"/>
  <c r="Y1031" i="1"/>
  <c r="Y1031" i="1" a="1"/>
  <c r="W1031" i="1"/>
  <c r="W1031" i="1" a="1"/>
  <c r="T1031" i="1"/>
  <c r="T1031" i="1" a="1"/>
  <c r="R1031" i="1"/>
  <c r="R1031" i="1" a="1"/>
  <c r="C1031" i="1"/>
  <c r="AI1030" i="1"/>
  <c r="AI1030" i="1" a="1"/>
  <c r="AA1030" i="1"/>
  <c r="AA1030" i="1" a="1"/>
  <c r="Y1030" i="1"/>
  <c r="Y1030" i="1" a="1"/>
  <c r="W1030" i="1"/>
  <c r="W1030" i="1" a="1"/>
  <c r="T1030" i="1"/>
  <c r="T1030" i="1" a="1"/>
  <c r="R1030" i="1"/>
  <c r="R1030" i="1" a="1"/>
  <c r="C1030" i="1"/>
  <c r="AI1029" i="1"/>
  <c r="AI1029" i="1" a="1"/>
  <c r="AA1029" i="1"/>
  <c r="AA1029" i="1" a="1"/>
  <c r="Y1029" i="1"/>
  <c r="Y1029" i="1" a="1"/>
  <c r="W1029" i="1"/>
  <c r="W1029" i="1" a="1"/>
  <c r="T1029" i="1"/>
  <c r="T1029" i="1" a="1"/>
  <c r="R1029" i="1"/>
  <c r="R1029" i="1" a="1"/>
  <c r="C1029" i="1"/>
  <c r="AI1028" i="1"/>
  <c r="AI1028" i="1" a="1"/>
  <c r="AA1028" i="1"/>
  <c r="AA1028" i="1" a="1"/>
  <c r="Y1028" i="1"/>
  <c r="Y1028" i="1" a="1"/>
  <c r="W1028" i="1"/>
  <c r="W1028" i="1" a="1"/>
  <c r="T1028" i="1"/>
  <c r="T1028" i="1" a="1"/>
  <c r="R1028" i="1"/>
  <c r="R1028" i="1" a="1"/>
  <c r="C1028" i="1"/>
  <c r="AI1027" i="1"/>
  <c r="AI1027" i="1" a="1"/>
  <c r="AA1027" i="1"/>
  <c r="AA1027" i="1" a="1"/>
  <c r="Y1027" i="1"/>
  <c r="Y1027" i="1" a="1"/>
  <c r="W1027" i="1"/>
  <c r="W1027" i="1" a="1"/>
  <c r="T1027" i="1"/>
  <c r="T1027" i="1" a="1"/>
  <c r="R1027" i="1"/>
  <c r="R1027" i="1" a="1"/>
  <c r="C1027" i="1"/>
  <c r="AI1026" i="1"/>
  <c r="AI1026" i="1" a="1"/>
  <c r="AA1026" i="1"/>
  <c r="AA1026" i="1" a="1"/>
  <c r="Y1026" i="1"/>
  <c r="Y1026" i="1" a="1"/>
  <c r="W1026" i="1"/>
  <c r="W1026" i="1" a="1"/>
  <c r="T1026" i="1"/>
  <c r="T1026" i="1" a="1"/>
  <c r="R1026" i="1"/>
  <c r="R1026" i="1" a="1"/>
  <c r="C1026" i="1"/>
  <c r="AI1025" i="1"/>
  <c r="AI1025" i="1" a="1"/>
  <c r="AA1025" i="1"/>
  <c r="AA1025" i="1" a="1"/>
  <c r="Y1025" i="1"/>
  <c r="Y1025" i="1" a="1"/>
  <c r="W1025" i="1"/>
  <c r="W1025" i="1" a="1"/>
  <c r="T1025" i="1"/>
  <c r="T1025" i="1" a="1"/>
  <c r="R1025" i="1"/>
  <c r="R1025" i="1" a="1"/>
  <c r="C1025" i="1"/>
  <c r="AI1024" i="1"/>
  <c r="AI1024" i="1" a="1"/>
  <c r="AA1024" i="1"/>
  <c r="AA1024" i="1" a="1"/>
  <c r="Y1024" i="1"/>
  <c r="Y1024" i="1" a="1"/>
  <c r="W1024" i="1"/>
  <c r="W1024" i="1" a="1"/>
  <c r="T1024" i="1"/>
  <c r="T1024" i="1" a="1"/>
  <c r="R1024" i="1"/>
  <c r="R1024" i="1" a="1"/>
  <c r="C1024" i="1"/>
  <c r="AI1023" i="1"/>
  <c r="AI1023" i="1" a="1"/>
  <c r="AA1023" i="1"/>
  <c r="AA1023" i="1" a="1"/>
  <c r="Y1023" i="1"/>
  <c r="Y1023" i="1" a="1"/>
  <c r="W1023" i="1"/>
  <c r="W1023" i="1" a="1"/>
  <c r="T1023" i="1"/>
  <c r="T1023" i="1" a="1"/>
  <c r="R1023" i="1"/>
  <c r="R1023" i="1" a="1"/>
  <c r="C1023" i="1"/>
  <c r="AI1022" i="1"/>
  <c r="AI1022" i="1" a="1"/>
  <c r="AA1022" i="1"/>
  <c r="AA1022" i="1" a="1"/>
  <c r="Y1022" i="1"/>
  <c r="Y1022" i="1" a="1"/>
  <c r="W1022" i="1"/>
  <c r="W1022" i="1" a="1"/>
  <c r="T1022" i="1"/>
  <c r="T1022" i="1" a="1"/>
  <c r="R1022" i="1"/>
  <c r="R1022" i="1" a="1"/>
  <c r="C1022" i="1"/>
  <c r="AI1021" i="1"/>
  <c r="AI1021" i="1" a="1"/>
  <c r="AA1021" i="1"/>
  <c r="AA1021" i="1" a="1"/>
  <c r="Y1021" i="1"/>
  <c r="Y1021" i="1" a="1"/>
  <c r="W1021" i="1"/>
  <c r="W1021" i="1" a="1"/>
  <c r="T1021" i="1"/>
  <c r="T1021" i="1" a="1"/>
  <c r="R1021" i="1"/>
  <c r="R1021" i="1" a="1"/>
  <c r="C1021" i="1"/>
  <c r="AI1020" i="1"/>
  <c r="AI1020" i="1" a="1"/>
  <c r="AA1020" i="1"/>
  <c r="AA1020" i="1" a="1"/>
  <c r="Y1020" i="1"/>
  <c r="Y1020" i="1" a="1"/>
  <c r="W1020" i="1"/>
  <c r="W1020" i="1" a="1"/>
  <c r="T1020" i="1"/>
  <c r="T1020" i="1" a="1"/>
  <c r="R1020" i="1"/>
  <c r="R1020" i="1" a="1"/>
  <c r="C1020" i="1"/>
  <c r="AI1019" i="1"/>
  <c r="AI1019" i="1" a="1"/>
  <c r="AA1019" i="1"/>
  <c r="AA1019" i="1" a="1"/>
  <c r="Y1019" i="1"/>
  <c r="Y1019" i="1" a="1"/>
  <c r="W1019" i="1"/>
  <c r="W1019" i="1" a="1"/>
  <c r="T1019" i="1"/>
  <c r="T1019" i="1" a="1"/>
  <c r="R1019" i="1"/>
  <c r="R1019" i="1" a="1"/>
  <c r="C1019" i="1"/>
  <c r="AI1018" i="1"/>
  <c r="AI1018" i="1" a="1"/>
  <c r="AA1018" i="1"/>
  <c r="AA1018" i="1" a="1"/>
  <c r="Y1018" i="1"/>
  <c r="Y1018" i="1" a="1"/>
  <c r="W1018" i="1"/>
  <c r="W1018" i="1" a="1"/>
  <c r="T1018" i="1"/>
  <c r="T1018" i="1" a="1"/>
  <c r="R1018" i="1"/>
  <c r="R1018" i="1" a="1"/>
  <c r="C1018" i="1"/>
  <c r="AI1017" i="1"/>
  <c r="AI1017" i="1" a="1"/>
  <c r="AA1017" i="1"/>
  <c r="AA1017" i="1" a="1"/>
  <c r="Y1017" i="1"/>
  <c r="Y1017" i="1" a="1"/>
  <c r="W1017" i="1"/>
  <c r="W1017" i="1" a="1"/>
  <c r="T1017" i="1"/>
  <c r="T1017" i="1" a="1"/>
  <c r="R1017" i="1"/>
  <c r="R1017" i="1" a="1"/>
  <c r="C1017" i="1"/>
  <c r="AI1016" i="1"/>
  <c r="AI1016" i="1" a="1"/>
  <c r="AA1016" i="1"/>
  <c r="AA1016" i="1" a="1"/>
  <c r="Y1016" i="1"/>
  <c r="Y1016" i="1" a="1"/>
  <c r="W1016" i="1"/>
  <c r="W1016" i="1" a="1"/>
  <c r="T1016" i="1"/>
  <c r="T1016" i="1" a="1"/>
  <c r="R1016" i="1"/>
  <c r="R1016" i="1" a="1"/>
  <c r="C1016" i="1"/>
  <c r="AI1015" i="1"/>
  <c r="AI1015" i="1" a="1"/>
  <c r="AA1015" i="1"/>
  <c r="AA1015" i="1" a="1"/>
  <c r="Y1015" i="1"/>
  <c r="Y1015" i="1" a="1"/>
  <c r="W1015" i="1"/>
  <c r="W1015" i="1" a="1"/>
  <c r="T1015" i="1"/>
  <c r="T1015" i="1" a="1"/>
  <c r="R1015" i="1"/>
  <c r="R1015" i="1" a="1"/>
  <c r="C1015" i="1"/>
  <c r="AI1014" i="1"/>
  <c r="AI1014" i="1" a="1"/>
  <c r="AA1014" i="1"/>
  <c r="AA1014" i="1" a="1"/>
  <c r="Y1014" i="1"/>
  <c r="Y1014" i="1" a="1"/>
  <c r="W1014" i="1"/>
  <c r="W1014" i="1" a="1"/>
  <c r="T1014" i="1"/>
  <c r="T1014" i="1" a="1"/>
  <c r="R1014" i="1"/>
  <c r="R1014" i="1" a="1"/>
  <c r="C1014" i="1"/>
  <c r="AI1013" i="1"/>
  <c r="AI1013" i="1" a="1"/>
  <c r="AA1013" i="1"/>
  <c r="AA1013" i="1" a="1"/>
  <c r="Y1013" i="1"/>
  <c r="Y1013" i="1" a="1"/>
  <c r="W1013" i="1"/>
  <c r="W1013" i="1" a="1"/>
  <c r="T1013" i="1"/>
  <c r="T1013" i="1" a="1"/>
  <c r="R1013" i="1"/>
  <c r="R1013" i="1" a="1"/>
  <c r="C1013" i="1"/>
  <c r="AI1012" i="1"/>
  <c r="AI1012" i="1" a="1"/>
  <c r="AA1012" i="1"/>
  <c r="AA1012" i="1" a="1"/>
  <c r="Y1012" i="1"/>
  <c r="Y1012" i="1" a="1"/>
  <c r="W1012" i="1"/>
  <c r="W1012" i="1" a="1"/>
  <c r="T1012" i="1"/>
  <c r="T1012" i="1" a="1"/>
  <c r="R1012" i="1"/>
  <c r="R1012" i="1" a="1"/>
  <c r="C1012" i="1"/>
  <c r="AI1011" i="1"/>
  <c r="AI1011" i="1" a="1"/>
  <c r="AA1011" i="1"/>
  <c r="AA1011" i="1" a="1"/>
  <c r="Y1011" i="1"/>
  <c r="Y1011" i="1" a="1"/>
  <c r="W1011" i="1"/>
  <c r="W1011" i="1" a="1"/>
  <c r="T1011" i="1"/>
  <c r="T1011" i="1" a="1"/>
  <c r="R1011" i="1"/>
  <c r="R1011" i="1" a="1"/>
  <c r="C1011" i="1"/>
  <c r="AI1010" i="1"/>
  <c r="AI1010" i="1" a="1"/>
  <c r="AA1010" i="1"/>
  <c r="AA1010" i="1" a="1"/>
  <c r="Y1010" i="1"/>
  <c r="Y1010" i="1" a="1"/>
  <c r="W1010" i="1"/>
  <c r="W1010" i="1" a="1"/>
  <c r="T1010" i="1"/>
  <c r="T1010" i="1" a="1"/>
  <c r="R1010" i="1"/>
  <c r="R1010" i="1" a="1"/>
  <c r="C1010" i="1"/>
  <c r="AI1009" i="1"/>
  <c r="AI1009" i="1" a="1"/>
  <c r="AA1009" i="1"/>
  <c r="AA1009" i="1" a="1"/>
  <c r="Y1009" i="1"/>
  <c r="Y1009" i="1" a="1"/>
  <c r="W1009" i="1"/>
  <c r="W1009" i="1" a="1"/>
  <c r="T1009" i="1"/>
  <c r="T1009" i="1" a="1"/>
  <c r="R1009" i="1"/>
  <c r="R1009" i="1" a="1"/>
  <c r="C1009" i="1"/>
  <c r="AI1008" i="1"/>
  <c r="AI1008" i="1" a="1"/>
  <c r="AA1008" i="1"/>
  <c r="AA1008" i="1" a="1"/>
  <c r="Y1008" i="1"/>
  <c r="Y1008" i="1" a="1"/>
  <c r="W1008" i="1"/>
  <c r="W1008" i="1" a="1"/>
  <c r="T1008" i="1"/>
  <c r="T1008" i="1" a="1"/>
  <c r="R1008" i="1"/>
  <c r="R1008" i="1" a="1"/>
  <c r="C1008" i="1"/>
  <c r="AI1007" i="1"/>
  <c r="AI1007" i="1" a="1"/>
  <c r="AA1007" i="1"/>
  <c r="AA1007" i="1" a="1"/>
  <c r="Y1007" i="1"/>
  <c r="Y1007" i="1" a="1"/>
  <c r="W1007" i="1"/>
  <c r="W1007" i="1" a="1"/>
  <c r="T1007" i="1"/>
  <c r="T1007" i="1" a="1"/>
  <c r="R1007" i="1"/>
  <c r="R1007" i="1" a="1"/>
  <c r="C1007" i="1"/>
  <c r="AI1006" i="1"/>
  <c r="AI1006" i="1" a="1"/>
  <c r="AA1006" i="1"/>
  <c r="AA1006" i="1" a="1"/>
  <c r="Y1006" i="1"/>
  <c r="Y1006" i="1" a="1"/>
  <c r="W1006" i="1"/>
  <c r="W1006" i="1" a="1"/>
  <c r="T1006" i="1"/>
  <c r="T1006" i="1" a="1"/>
  <c r="R1006" i="1"/>
  <c r="R1006" i="1" a="1"/>
  <c r="C1006" i="1"/>
  <c r="AI1005" i="1"/>
  <c r="AI1005" i="1" a="1"/>
  <c r="AA1005" i="1"/>
  <c r="AA1005" i="1" a="1"/>
  <c r="Y1005" i="1"/>
  <c r="Y1005" i="1" a="1"/>
  <c r="W1005" i="1"/>
  <c r="W1005" i="1" a="1"/>
  <c r="T1005" i="1"/>
  <c r="T1005" i="1" a="1"/>
  <c r="R1005" i="1"/>
  <c r="R1005" i="1" a="1"/>
  <c r="C1005" i="1"/>
  <c r="AI1004" i="1"/>
  <c r="AI1004" i="1" a="1"/>
  <c r="AA1004" i="1"/>
  <c r="AA1004" i="1" a="1"/>
  <c r="Y1004" i="1"/>
  <c r="Y1004" i="1" a="1"/>
  <c r="W1004" i="1"/>
  <c r="W1004" i="1" a="1"/>
  <c r="T1004" i="1"/>
  <c r="T1004" i="1" a="1"/>
  <c r="R1004" i="1"/>
  <c r="R1004" i="1" a="1"/>
  <c r="C1004" i="1"/>
  <c r="AI1003" i="1"/>
  <c r="AI1003" i="1" a="1"/>
  <c r="AA1003" i="1"/>
  <c r="AA1003" i="1" a="1"/>
  <c r="Y1003" i="1"/>
  <c r="Y1003" i="1" a="1"/>
  <c r="W1003" i="1"/>
  <c r="W1003" i="1" a="1"/>
  <c r="T1003" i="1"/>
  <c r="T1003" i="1" a="1"/>
  <c r="R1003" i="1"/>
  <c r="R1003" i="1" a="1"/>
  <c r="C1003" i="1"/>
  <c r="AI1002" i="1"/>
  <c r="AI1002" i="1" a="1"/>
  <c r="AA1002" i="1"/>
  <c r="AA1002" i="1" a="1"/>
  <c r="Y1002" i="1"/>
  <c r="Y1002" i="1" a="1"/>
  <c r="W1002" i="1"/>
  <c r="W1002" i="1" a="1"/>
  <c r="T1002" i="1"/>
  <c r="T1002" i="1" a="1"/>
  <c r="R1002" i="1"/>
  <c r="R1002" i="1" a="1"/>
  <c r="C1002" i="1"/>
  <c r="AI1001" i="1"/>
  <c r="AI1001" i="1" a="1"/>
  <c r="AA1001" i="1"/>
  <c r="AA1001" i="1" a="1"/>
  <c r="Y1001" i="1"/>
  <c r="Y1001" i="1" a="1"/>
  <c r="W1001" i="1"/>
  <c r="W1001" i="1" a="1"/>
  <c r="T1001" i="1"/>
  <c r="T1001" i="1" a="1"/>
  <c r="R1001" i="1"/>
  <c r="R1001" i="1" a="1"/>
  <c r="C1001" i="1"/>
  <c r="AI1000" i="1"/>
  <c r="AI1000" i="1" a="1"/>
  <c r="AA1000" i="1"/>
  <c r="AA1000" i="1" a="1"/>
  <c r="Y1000" i="1"/>
  <c r="Y1000" i="1" a="1"/>
  <c r="W1000" i="1"/>
  <c r="W1000" i="1" a="1"/>
  <c r="T1000" i="1"/>
  <c r="T1000" i="1" a="1"/>
  <c r="R1000" i="1"/>
  <c r="R1000" i="1" a="1"/>
  <c r="C1000" i="1"/>
  <c r="AI999" i="1"/>
  <c r="AI999" i="1" a="1"/>
  <c r="AA999" i="1"/>
  <c r="AA999" i="1" a="1"/>
  <c r="Y999" i="1"/>
  <c r="Y999" i="1" a="1"/>
  <c r="W999" i="1"/>
  <c r="W999" i="1" a="1"/>
  <c r="T999" i="1"/>
  <c r="T999" i="1" a="1"/>
  <c r="R999" i="1"/>
  <c r="R999" i="1" a="1"/>
  <c r="C999" i="1"/>
  <c r="AI998" i="1"/>
  <c r="AI998" i="1" a="1"/>
  <c r="AA998" i="1"/>
  <c r="AA998" i="1" a="1"/>
  <c r="Y998" i="1"/>
  <c r="Y998" i="1" a="1"/>
  <c r="W998" i="1"/>
  <c r="W998" i="1" a="1"/>
  <c r="T998" i="1"/>
  <c r="T998" i="1" a="1"/>
  <c r="R998" i="1"/>
  <c r="R998" i="1" a="1"/>
  <c r="C998" i="1"/>
  <c r="AI997" i="1"/>
  <c r="AI997" i="1" a="1"/>
  <c r="AA997" i="1"/>
  <c r="AA997" i="1" a="1"/>
  <c r="Y997" i="1"/>
  <c r="Y997" i="1" a="1"/>
  <c r="W997" i="1"/>
  <c r="W997" i="1" a="1"/>
  <c r="T997" i="1"/>
  <c r="T997" i="1" a="1"/>
  <c r="R997" i="1"/>
  <c r="R997" i="1" a="1"/>
  <c r="C997" i="1"/>
  <c r="AI996" i="1"/>
  <c r="AI996" i="1" a="1"/>
  <c r="AA996" i="1"/>
  <c r="AA996" i="1" a="1"/>
  <c r="Y996" i="1"/>
  <c r="Y996" i="1" a="1"/>
  <c r="W996" i="1"/>
  <c r="W996" i="1" a="1"/>
  <c r="T996" i="1"/>
  <c r="T996" i="1" a="1"/>
  <c r="R996" i="1"/>
  <c r="R996" i="1" a="1"/>
  <c r="C996" i="1"/>
  <c r="AI995" i="1"/>
  <c r="AI995" i="1" a="1"/>
  <c r="AA995" i="1"/>
  <c r="AA995" i="1" a="1"/>
  <c r="Y995" i="1"/>
  <c r="Y995" i="1" a="1"/>
  <c r="W995" i="1"/>
  <c r="W995" i="1" a="1"/>
  <c r="T995" i="1"/>
  <c r="T995" i="1" a="1"/>
  <c r="R995" i="1"/>
  <c r="R995" i="1" a="1"/>
  <c r="C995" i="1"/>
  <c r="AI994" i="1"/>
  <c r="AI994" i="1" a="1"/>
  <c r="AA994" i="1"/>
  <c r="AA994" i="1" a="1"/>
  <c r="Y994" i="1"/>
  <c r="Y994" i="1" a="1"/>
  <c r="W994" i="1"/>
  <c r="W994" i="1" a="1"/>
  <c r="T994" i="1"/>
  <c r="T994" i="1" a="1"/>
  <c r="R994" i="1"/>
  <c r="R994" i="1" a="1"/>
  <c r="C994" i="1"/>
  <c r="AI993" i="1"/>
  <c r="AI993" i="1" a="1"/>
  <c r="AA993" i="1"/>
  <c r="AA993" i="1" a="1"/>
  <c r="Y993" i="1"/>
  <c r="Y993" i="1" a="1"/>
  <c r="W993" i="1"/>
  <c r="W993" i="1" a="1"/>
  <c r="T993" i="1"/>
  <c r="T993" i="1" a="1"/>
  <c r="R993" i="1"/>
  <c r="R993" i="1" a="1"/>
  <c r="C993" i="1"/>
  <c r="AI992" i="1"/>
  <c r="AI992" i="1" a="1"/>
  <c r="AA992" i="1"/>
  <c r="AA992" i="1" a="1"/>
  <c r="Y992" i="1"/>
  <c r="Y992" i="1" a="1"/>
  <c r="W992" i="1"/>
  <c r="W992" i="1" a="1"/>
  <c r="T992" i="1"/>
  <c r="T992" i="1" a="1"/>
  <c r="R992" i="1"/>
  <c r="R992" i="1" a="1"/>
  <c r="C992" i="1"/>
  <c r="AI991" i="1"/>
  <c r="AI991" i="1" a="1"/>
  <c r="AA991" i="1"/>
  <c r="AA991" i="1" a="1"/>
  <c r="Y991" i="1"/>
  <c r="Y991" i="1" a="1"/>
  <c r="W991" i="1"/>
  <c r="W991" i="1" a="1"/>
  <c r="T991" i="1"/>
  <c r="T991" i="1" a="1"/>
  <c r="R991" i="1"/>
  <c r="R991" i="1" a="1"/>
  <c r="C991" i="1"/>
  <c r="AI990" i="1"/>
  <c r="AI990" i="1" a="1"/>
  <c r="AA990" i="1"/>
  <c r="AA990" i="1" a="1"/>
  <c r="Y990" i="1"/>
  <c r="Y990" i="1" a="1"/>
  <c r="W990" i="1"/>
  <c r="W990" i="1" a="1"/>
  <c r="T990" i="1"/>
  <c r="T990" i="1" a="1"/>
  <c r="R990" i="1"/>
  <c r="R990" i="1" a="1"/>
  <c r="C990" i="1"/>
  <c r="AI989" i="1"/>
  <c r="AI989" i="1" a="1"/>
  <c r="AA989" i="1"/>
  <c r="AA989" i="1" a="1"/>
  <c r="Y989" i="1"/>
  <c r="Y989" i="1" a="1"/>
  <c r="W989" i="1"/>
  <c r="W989" i="1" a="1"/>
  <c r="T989" i="1"/>
  <c r="T989" i="1" a="1"/>
  <c r="R989" i="1"/>
  <c r="R989" i="1" a="1"/>
  <c r="C989" i="1"/>
  <c r="AI988" i="1"/>
  <c r="AI988" i="1" a="1"/>
  <c r="AA988" i="1"/>
  <c r="AA988" i="1" a="1"/>
  <c r="Y988" i="1"/>
  <c r="Y988" i="1" a="1"/>
  <c r="W988" i="1"/>
  <c r="W988" i="1" a="1"/>
  <c r="T988" i="1"/>
  <c r="T988" i="1" a="1"/>
  <c r="R988" i="1"/>
  <c r="R988" i="1" a="1"/>
  <c r="C988" i="1"/>
  <c r="AI987" i="1"/>
  <c r="AI987" i="1" a="1"/>
  <c r="AA987" i="1"/>
  <c r="AA987" i="1" a="1"/>
  <c r="Y987" i="1"/>
  <c r="Y987" i="1" a="1"/>
  <c r="W987" i="1"/>
  <c r="W987" i="1" a="1"/>
  <c r="T987" i="1"/>
  <c r="T987" i="1" a="1"/>
  <c r="R987" i="1"/>
  <c r="R987" i="1" a="1"/>
  <c r="C987" i="1"/>
  <c r="AI986" i="1"/>
  <c r="AI986" i="1" a="1"/>
  <c r="AA986" i="1"/>
  <c r="AA986" i="1" a="1"/>
  <c r="Y986" i="1"/>
  <c r="Y986" i="1" a="1"/>
  <c r="W986" i="1"/>
  <c r="W986" i="1" a="1"/>
  <c r="T986" i="1"/>
  <c r="T986" i="1" a="1"/>
  <c r="R986" i="1"/>
  <c r="R986" i="1" a="1"/>
  <c r="C986" i="1"/>
  <c r="AI985" i="1"/>
  <c r="AI985" i="1" a="1"/>
  <c r="AA985" i="1"/>
  <c r="AA985" i="1" a="1"/>
  <c r="Y985" i="1"/>
  <c r="Y985" i="1" a="1"/>
  <c r="W985" i="1"/>
  <c r="W985" i="1" a="1"/>
  <c r="T985" i="1"/>
  <c r="T985" i="1" a="1"/>
  <c r="R985" i="1"/>
  <c r="R985" i="1" a="1"/>
  <c r="C985" i="1"/>
  <c r="AI984" i="1"/>
  <c r="AI984" i="1" a="1"/>
  <c r="AA984" i="1"/>
  <c r="AA984" i="1" a="1"/>
  <c r="Y984" i="1"/>
  <c r="Y984" i="1" a="1"/>
  <c r="W984" i="1"/>
  <c r="W984" i="1" a="1"/>
  <c r="T984" i="1"/>
  <c r="T984" i="1" a="1"/>
  <c r="R984" i="1"/>
  <c r="R984" i="1" a="1"/>
  <c r="C984" i="1"/>
  <c r="AI983" i="1"/>
  <c r="AI983" i="1" a="1"/>
  <c r="AA983" i="1"/>
  <c r="AA983" i="1" a="1"/>
  <c r="Y983" i="1"/>
  <c r="Y983" i="1" a="1"/>
  <c r="W983" i="1"/>
  <c r="W983" i="1" a="1"/>
  <c r="T983" i="1"/>
  <c r="T983" i="1" a="1"/>
  <c r="R983" i="1"/>
  <c r="R983" i="1" a="1"/>
  <c r="C983" i="1"/>
  <c r="AI982" i="1"/>
  <c r="AI982" i="1" a="1"/>
  <c r="AA982" i="1"/>
  <c r="AA982" i="1" a="1"/>
  <c r="Y982" i="1"/>
  <c r="Y982" i="1" a="1"/>
  <c r="W982" i="1"/>
  <c r="W982" i="1" a="1"/>
  <c r="T982" i="1"/>
  <c r="T982" i="1" a="1"/>
  <c r="R982" i="1"/>
  <c r="R982" i="1" a="1"/>
  <c r="C982" i="1"/>
  <c r="AI981" i="1"/>
  <c r="AI981" i="1" a="1"/>
  <c r="AA981" i="1"/>
  <c r="AA981" i="1" a="1"/>
  <c r="Y981" i="1"/>
  <c r="Y981" i="1" a="1"/>
  <c r="W981" i="1"/>
  <c r="W981" i="1" a="1"/>
  <c r="T981" i="1"/>
  <c r="T981" i="1" a="1"/>
  <c r="R981" i="1"/>
  <c r="R981" i="1" a="1"/>
  <c r="C981" i="1"/>
  <c r="AI980" i="1"/>
  <c r="AI980" i="1" a="1"/>
  <c r="AA980" i="1"/>
  <c r="AA980" i="1" a="1"/>
  <c r="Y980" i="1"/>
  <c r="Y980" i="1" a="1"/>
  <c r="W980" i="1"/>
  <c r="W980" i="1" a="1"/>
  <c r="T980" i="1"/>
  <c r="T980" i="1" a="1"/>
  <c r="R980" i="1"/>
  <c r="R980" i="1" a="1"/>
  <c r="C980" i="1"/>
  <c r="AI979" i="1"/>
  <c r="AI979" i="1" a="1"/>
  <c r="AA979" i="1"/>
  <c r="AA979" i="1" a="1"/>
  <c r="Y979" i="1"/>
  <c r="Y979" i="1" a="1"/>
  <c r="W979" i="1"/>
  <c r="W979" i="1" a="1"/>
  <c r="T979" i="1"/>
  <c r="T979" i="1" a="1"/>
  <c r="R979" i="1"/>
  <c r="R979" i="1" a="1"/>
  <c r="C979" i="1"/>
  <c r="AI978" i="1"/>
  <c r="AI978" i="1" a="1"/>
  <c r="AA978" i="1"/>
  <c r="AA978" i="1" a="1"/>
  <c r="Y978" i="1"/>
  <c r="Y978" i="1" a="1"/>
  <c r="W978" i="1"/>
  <c r="W978" i="1" a="1"/>
  <c r="T978" i="1"/>
  <c r="T978" i="1" a="1"/>
  <c r="R978" i="1"/>
  <c r="R978" i="1" a="1"/>
  <c r="C978" i="1"/>
  <c r="AI977" i="1"/>
  <c r="AI977" i="1" a="1"/>
  <c r="AA977" i="1"/>
  <c r="AA977" i="1" a="1"/>
  <c r="Y977" i="1"/>
  <c r="Y977" i="1" a="1"/>
  <c r="W977" i="1"/>
  <c r="W977" i="1" a="1"/>
  <c r="T977" i="1"/>
  <c r="T977" i="1" a="1"/>
  <c r="R977" i="1"/>
  <c r="R977" i="1" a="1"/>
  <c r="C977" i="1"/>
  <c r="AI976" i="1"/>
  <c r="AI976" i="1" a="1"/>
  <c r="AA976" i="1"/>
  <c r="AA976" i="1" a="1"/>
  <c r="Y976" i="1"/>
  <c r="Y976" i="1" a="1"/>
  <c r="W976" i="1"/>
  <c r="W976" i="1" a="1"/>
  <c r="T976" i="1"/>
  <c r="T976" i="1" a="1"/>
  <c r="R976" i="1"/>
  <c r="R976" i="1" a="1"/>
  <c r="C976" i="1"/>
  <c r="AI975" i="1"/>
  <c r="AI975" i="1" a="1"/>
  <c r="AA975" i="1"/>
  <c r="AA975" i="1" a="1"/>
  <c r="Y975" i="1"/>
  <c r="Y975" i="1" a="1"/>
  <c r="W975" i="1"/>
  <c r="W975" i="1" a="1"/>
  <c r="T975" i="1"/>
  <c r="T975" i="1" a="1"/>
  <c r="R975" i="1"/>
  <c r="R975" i="1" a="1"/>
  <c r="C975" i="1"/>
  <c r="AI974" i="1"/>
  <c r="AI974" i="1" a="1"/>
  <c r="AA974" i="1"/>
  <c r="AA974" i="1" a="1"/>
  <c r="Y974" i="1"/>
  <c r="Y974" i="1" a="1"/>
  <c r="W974" i="1"/>
  <c r="W974" i="1" a="1"/>
  <c r="T974" i="1"/>
  <c r="T974" i="1" a="1"/>
  <c r="R974" i="1"/>
  <c r="R974" i="1" a="1"/>
  <c r="C974" i="1"/>
  <c r="AI973" i="1"/>
  <c r="AI973" i="1" a="1"/>
  <c r="AA973" i="1"/>
  <c r="AA973" i="1" a="1"/>
  <c r="Y973" i="1"/>
  <c r="Y973" i="1" a="1"/>
  <c r="W973" i="1"/>
  <c r="W973" i="1" a="1"/>
  <c r="T973" i="1"/>
  <c r="T973" i="1" a="1"/>
  <c r="R973" i="1"/>
  <c r="R973" i="1" a="1"/>
  <c r="C973" i="1"/>
  <c r="AI972" i="1"/>
  <c r="AI972" i="1" a="1"/>
  <c r="AA972" i="1"/>
  <c r="AA972" i="1" a="1"/>
  <c r="Y972" i="1"/>
  <c r="Y972" i="1" a="1"/>
  <c r="W972" i="1"/>
  <c r="W972" i="1" a="1"/>
  <c r="T972" i="1"/>
  <c r="T972" i="1" a="1"/>
  <c r="R972" i="1"/>
  <c r="R972" i="1" a="1"/>
  <c r="C972" i="1"/>
  <c r="AI971" i="1"/>
  <c r="AI971" i="1" a="1"/>
  <c r="AA971" i="1"/>
  <c r="AA971" i="1" a="1"/>
  <c r="Y971" i="1"/>
  <c r="Y971" i="1" a="1"/>
  <c r="W971" i="1"/>
  <c r="W971" i="1" a="1"/>
  <c r="T971" i="1"/>
  <c r="T971" i="1" a="1"/>
  <c r="R971" i="1"/>
  <c r="R971" i="1" a="1"/>
  <c r="C971" i="1"/>
  <c r="AI970" i="1"/>
  <c r="AI970" i="1" a="1"/>
  <c r="AA970" i="1"/>
  <c r="AA970" i="1" a="1"/>
  <c r="Y970" i="1"/>
  <c r="Y970" i="1" a="1"/>
  <c r="W970" i="1"/>
  <c r="W970" i="1" a="1"/>
  <c r="T970" i="1"/>
  <c r="T970" i="1" a="1"/>
  <c r="R970" i="1"/>
  <c r="R970" i="1" a="1"/>
  <c r="C970" i="1"/>
  <c r="AI969" i="1"/>
  <c r="AI969" i="1" a="1"/>
  <c r="AA969" i="1"/>
  <c r="AA969" i="1" a="1"/>
  <c r="Y969" i="1"/>
  <c r="Y969" i="1" a="1"/>
  <c r="W969" i="1"/>
  <c r="W969" i="1" a="1"/>
  <c r="T969" i="1"/>
  <c r="T969" i="1" a="1"/>
  <c r="R969" i="1"/>
  <c r="R969" i="1" a="1"/>
  <c r="C969" i="1"/>
  <c r="AI968" i="1"/>
  <c r="AI968" i="1" a="1"/>
  <c r="AA968" i="1"/>
  <c r="AA968" i="1" a="1"/>
  <c r="Y968" i="1"/>
  <c r="Y968" i="1" a="1"/>
  <c r="W968" i="1"/>
  <c r="W968" i="1" a="1"/>
  <c r="T968" i="1"/>
  <c r="T968" i="1" a="1"/>
  <c r="R968" i="1"/>
  <c r="R968" i="1" a="1"/>
  <c r="C968" i="1"/>
  <c r="AI967" i="1"/>
  <c r="AI967" i="1" a="1"/>
  <c r="AA967" i="1"/>
  <c r="AA967" i="1" a="1"/>
  <c r="Y967" i="1"/>
  <c r="Y967" i="1" a="1"/>
  <c r="W967" i="1"/>
  <c r="W967" i="1" a="1"/>
  <c r="T967" i="1"/>
  <c r="T967" i="1" a="1"/>
  <c r="R967" i="1"/>
  <c r="R967" i="1" a="1"/>
  <c r="C967" i="1"/>
  <c r="AI966" i="1"/>
  <c r="AI966" i="1" a="1"/>
  <c r="AA966" i="1"/>
  <c r="AA966" i="1" a="1"/>
  <c r="Y966" i="1"/>
  <c r="Y966" i="1" a="1"/>
  <c r="W966" i="1"/>
  <c r="W966" i="1" a="1"/>
  <c r="T966" i="1"/>
  <c r="T966" i="1" a="1"/>
  <c r="R966" i="1"/>
  <c r="R966" i="1" a="1"/>
  <c r="C966" i="1"/>
  <c r="AI965" i="1"/>
  <c r="AI965" i="1" a="1"/>
  <c r="AA965" i="1"/>
  <c r="AA965" i="1" a="1"/>
  <c r="Y965" i="1"/>
  <c r="Y965" i="1" a="1"/>
  <c r="W965" i="1"/>
  <c r="W965" i="1" a="1"/>
  <c r="T965" i="1"/>
  <c r="T965" i="1" a="1"/>
  <c r="R965" i="1"/>
  <c r="R965" i="1" a="1"/>
  <c r="C965" i="1"/>
  <c r="AI964" i="1"/>
  <c r="AI964" i="1" a="1"/>
  <c r="AA964" i="1"/>
  <c r="AA964" i="1" a="1"/>
  <c r="Y964" i="1"/>
  <c r="Y964" i="1" a="1"/>
  <c r="W964" i="1"/>
  <c r="W964" i="1" a="1"/>
  <c r="T964" i="1"/>
  <c r="T964" i="1" a="1"/>
  <c r="R964" i="1"/>
  <c r="R964" i="1" a="1"/>
  <c r="C964" i="1"/>
  <c r="AI963" i="1"/>
  <c r="AI963" i="1" a="1"/>
  <c r="AA963" i="1"/>
  <c r="AA963" i="1" a="1"/>
  <c r="Y963" i="1"/>
  <c r="Y963" i="1" a="1"/>
  <c r="W963" i="1"/>
  <c r="W963" i="1" a="1"/>
  <c r="T963" i="1"/>
  <c r="T963" i="1" a="1"/>
  <c r="R963" i="1"/>
  <c r="R963" i="1" a="1"/>
  <c r="C963" i="1"/>
  <c r="AI962" i="1"/>
  <c r="AI962" i="1" a="1"/>
  <c r="AA962" i="1"/>
  <c r="AA962" i="1" a="1"/>
  <c r="Y962" i="1"/>
  <c r="Y962" i="1" a="1"/>
  <c r="W962" i="1"/>
  <c r="W962" i="1" a="1"/>
  <c r="T962" i="1"/>
  <c r="T962" i="1" a="1"/>
  <c r="R962" i="1"/>
  <c r="R962" i="1" a="1"/>
  <c r="C962" i="1"/>
  <c r="AI961" i="1"/>
  <c r="AI961" i="1" a="1"/>
  <c r="AA961" i="1"/>
  <c r="AA961" i="1" a="1"/>
  <c r="Y961" i="1"/>
  <c r="Y961" i="1" a="1"/>
  <c r="W961" i="1"/>
  <c r="W961" i="1" a="1"/>
  <c r="T961" i="1"/>
  <c r="T961" i="1" a="1"/>
  <c r="R961" i="1"/>
  <c r="R961" i="1" a="1"/>
  <c r="C961" i="1"/>
  <c r="AI960" i="1"/>
  <c r="AI960" i="1" a="1"/>
  <c r="AA960" i="1"/>
  <c r="AA960" i="1" a="1"/>
  <c r="Y960" i="1"/>
  <c r="Y960" i="1" a="1"/>
  <c r="W960" i="1"/>
  <c r="W960" i="1" a="1"/>
  <c r="T960" i="1"/>
  <c r="T960" i="1" a="1"/>
  <c r="R960" i="1"/>
  <c r="R960" i="1" a="1"/>
  <c r="C960" i="1"/>
  <c r="AI959" i="1"/>
  <c r="AI959" i="1" a="1"/>
  <c r="AA959" i="1"/>
  <c r="AA959" i="1" a="1"/>
  <c r="Y959" i="1"/>
  <c r="Y959" i="1" a="1"/>
  <c r="W959" i="1"/>
  <c r="W959" i="1" a="1"/>
  <c r="T959" i="1"/>
  <c r="T959" i="1" a="1"/>
  <c r="R959" i="1"/>
  <c r="R959" i="1" a="1"/>
  <c r="C959" i="1"/>
  <c r="AI958" i="1"/>
  <c r="AI958" i="1" a="1"/>
  <c r="AA958" i="1"/>
  <c r="AA958" i="1" a="1"/>
  <c r="Y958" i="1"/>
  <c r="Y958" i="1" a="1"/>
  <c r="W958" i="1"/>
  <c r="W958" i="1" a="1"/>
  <c r="T958" i="1"/>
  <c r="T958" i="1" a="1"/>
  <c r="R958" i="1"/>
  <c r="R958" i="1" a="1"/>
  <c r="C958" i="1"/>
  <c r="AI957" i="1"/>
  <c r="AI957" i="1" a="1"/>
  <c r="AA957" i="1"/>
  <c r="AA957" i="1" a="1"/>
  <c r="Y957" i="1"/>
  <c r="Y957" i="1" a="1"/>
  <c r="W957" i="1"/>
  <c r="W957" i="1" a="1"/>
  <c r="T957" i="1"/>
  <c r="T957" i="1" a="1"/>
  <c r="R957" i="1"/>
  <c r="R957" i="1" a="1"/>
  <c r="C957" i="1"/>
  <c r="AI956" i="1"/>
  <c r="AI956" i="1" a="1"/>
  <c r="AA956" i="1"/>
  <c r="AA956" i="1" a="1"/>
  <c r="Y956" i="1"/>
  <c r="Y956" i="1" a="1"/>
  <c r="W956" i="1"/>
  <c r="W956" i="1" a="1"/>
  <c r="T956" i="1"/>
  <c r="T956" i="1" a="1"/>
  <c r="R956" i="1"/>
  <c r="R956" i="1" a="1"/>
  <c r="C956" i="1"/>
  <c r="AI955" i="1"/>
  <c r="AI955" i="1" a="1"/>
  <c r="AA955" i="1"/>
  <c r="AA955" i="1" a="1"/>
  <c r="Y955" i="1"/>
  <c r="Y955" i="1" a="1"/>
  <c r="W955" i="1"/>
  <c r="W955" i="1" a="1"/>
  <c r="T955" i="1"/>
  <c r="T955" i="1" a="1"/>
  <c r="R955" i="1"/>
  <c r="R955" i="1" a="1"/>
  <c r="C955" i="1"/>
  <c r="AI954" i="1"/>
  <c r="AI954" i="1" a="1"/>
  <c r="AA954" i="1"/>
  <c r="AA954" i="1" a="1"/>
  <c r="Y954" i="1"/>
  <c r="Y954" i="1" a="1"/>
  <c r="W954" i="1"/>
  <c r="W954" i="1" a="1"/>
  <c r="T954" i="1"/>
  <c r="T954" i="1" a="1"/>
  <c r="R954" i="1"/>
  <c r="R954" i="1" a="1"/>
  <c r="C954" i="1"/>
  <c r="AI953" i="1"/>
  <c r="AI953" i="1" a="1"/>
  <c r="AA953" i="1"/>
  <c r="AA953" i="1" a="1"/>
  <c r="Y953" i="1"/>
  <c r="Y953" i="1" a="1"/>
  <c r="W953" i="1"/>
  <c r="W953" i="1" a="1"/>
  <c r="T953" i="1"/>
  <c r="T953" i="1" a="1"/>
  <c r="R953" i="1"/>
  <c r="R953" i="1" a="1"/>
  <c r="C953" i="1"/>
  <c r="AI952" i="1"/>
  <c r="AI952" i="1" a="1"/>
  <c r="AA952" i="1"/>
  <c r="AA952" i="1" a="1"/>
  <c r="Y952" i="1"/>
  <c r="Y952" i="1" a="1"/>
  <c r="W952" i="1"/>
  <c r="W952" i="1" a="1"/>
  <c r="T952" i="1"/>
  <c r="T952" i="1" a="1"/>
  <c r="R952" i="1"/>
  <c r="R952" i="1" a="1"/>
  <c r="C952" i="1"/>
  <c r="AI951" i="1"/>
  <c r="AI951" i="1" a="1"/>
  <c r="AA951" i="1"/>
  <c r="AA951" i="1" a="1"/>
  <c r="Y951" i="1"/>
  <c r="Y951" i="1" a="1"/>
  <c r="W951" i="1"/>
  <c r="W951" i="1" a="1"/>
  <c r="T951" i="1"/>
  <c r="T951" i="1" a="1"/>
  <c r="R951" i="1"/>
  <c r="R951" i="1" a="1"/>
  <c r="C951" i="1"/>
  <c r="AI950" i="1"/>
  <c r="AI950" i="1" a="1"/>
  <c r="AA950" i="1"/>
  <c r="AA950" i="1" a="1"/>
  <c r="Y950" i="1"/>
  <c r="Y950" i="1" a="1"/>
  <c r="W950" i="1"/>
  <c r="W950" i="1" a="1"/>
  <c r="T950" i="1"/>
  <c r="T950" i="1" a="1"/>
  <c r="R950" i="1"/>
  <c r="R950" i="1" a="1"/>
  <c r="C950" i="1"/>
  <c r="AI949" i="1"/>
  <c r="AI949" i="1" a="1"/>
  <c r="AA949" i="1"/>
  <c r="AA949" i="1" a="1"/>
  <c r="Y949" i="1"/>
  <c r="Y949" i="1" a="1"/>
  <c r="W949" i="1"/>
  <c r="W949" i="1" a="1"/>
  <c r="T949" i="1"/>
  <c r="T949" i="1" a="1"/>
  <c r="R949" i="1"/>
  <c r="R949" i="1" a="1"/>
  <c r="C949" i="1"/>
  <c r="AI948" i="1"/>
  <c r="AI948" i="1" a="1"/>
  <c r="AA948" i="1"/>
  <c r="AA948" i="1" a="1"/>
  <c r="Y948" i="1"/>
  <c r="Y948" i="1" a="1"/>
  <c r="W948" i="1"/>
  <c r="W948" i="1" a="1"/>
  <c r="T948" i="1"/>
  <c r="T948" i="1" a="1"/>
  <c r="R948" i="1"/>
  <c r="R948" i="1" a="1"/>
  <c r="C948" i="1"/>
  <c r="AI947" i="1"/>
  <c r="AI947" i="1" a="1"/>
  <c r="AA947" i="1"/>
  <c r="AA947" i="1" a="1"/>
  <c r="Y947" i="1"/>
  <c r="Y947" i="1" a="1"/>
  <c r="W947" i="1"/>
  <c r="W947" i="1" a="1"/>
  <c r="T947" i="1"/>
  <c r="T947" i="1" a="1"/>
  <c r="R947" i="1"/>
  <c r="R947" i="1" a="1"/>
  <c r="C947" i="1"/>
  <c r="AI946" i="1"/>
  <c r="AI946" i="1" a="1"/>
  <c r="AA946" i="1"/>
  <c r="AA946" i="1" a="1"/>
  <c r="Y946" i="1"/>
  <c r="Y946" i="1" a="1"/>
  <c r="W946" i="1"/>
  <c r="W946" i="1" a="1"/>
  <c r="T946" i="1"/>
  <c r="T946" i="1" a="1"/>
  <c r="R946" i="1"/>
  <c r="R946" i="1" a="1"/>
  <c r="C946" i="1"/>
  <c r="AI945" i="1"/>
  <c r="AI945" i="1" a="1"/>
  <c r="AA945" i="1"/>
  <c r="AA945" i="1" a="1"/>
  <c r="Y945" i="1"/>
  <c r="Y945" i="1" a="1"/>
  <c r="W945" i="1"/>
  <c r="W945" i="1" a="1"/>
  <c r="T945" i="1"/>
  <c r="T945" i="1" a="1"/>
  <c r="R945" i="1"/>
  <c r="R945" i="1" a="1"/>
  <c r="C945" i="1"/>
  <c r="AI944" i="1"/>
  <c r="AI944" i="1" a="1"/>
  <c r="AA944" i="1"/>
  <c r="AA944" i="1" a="1"/>
  <c r="Y944" i="1"/>
  <c r="Y944" i="1" a="1"/>
  <c r="W944" i="1"/>
  <c r="W944" i="1" a="1"/>
  <c r="T944" i="1"/>
  <c r="T944" i="1" a="1"/>
  <c r="R944" i="1"/>
  <c r="R944" i="1" a="1"/>
  <c r="C944" i="1"/>
  <c r="AI943" i="1"/>
  <c r="AI943" i="1" a="1"/>
  <c r="AA943" i="1"/>
  <c r="AA943" i="1" a="1"/>
  <c r="Y943" i="1"/>
  <c r="Y943" i="1" a="1"/>
  <c r="W943" i="1"/>
  <c r="W943" i="1" a="1"/>
  <c r="T943" i="1"/>
  <c r="T943" i="1" a="1"/>
  <c r="R943" i="1"/>
  <c r="R943" i="1" a="1"/>
  <c r="C943" i="1"/>
  <c r="AI942" i="1"/>
  <c r="AI942" i="1" a="1"/>
  <c r="AA942" i="1"/>
  <c r="AA942" i="1" a="1"/>
  <c r="Y942" i="1"/>
  <c r="Y942" i="1" a="1"/>
  <c r="W942" i="1"/>
  <c r="W942" i="1" a="1"/>
  <c r="T942" i="1"/>
  <c r="T942" i="1" a="1"/>
  <c r="R942" i="1"/>
  <c r="R942" i="1" a="1"/>
  <c r="C942" i="1"/>
  <c r="AI941" i="1"/>
  <c r="AI941" i="1" a="1"/>
  <c r="AA941" i="1"/>
  <c r="AA941" i="1" a="1"/>
  <c r="Y941" i="1"/>
  <c r="Y941" i="1" a="1"/>
  <c r="W941" i="1"/>
  <c r="W941" i="1" a="1"/>
  <c r="T941" i="1"/>
  <c r="T941" i="1" a="1"/>
  <c r="R941" i="1"/>
  <c r="R941" i="1" a="1"/>
  <c r="C941" i="1"/>
  <c r="AI940" i="1"/>
  <c r="AI940" i="1" a="1"/>
  <c r="AA940" i="1"/>
  <c r="AA940" i="1" a="1"/>
  <c r="Y940" i="1"/>
  <c r="Y940" i="1" a="1"/>
  <c r="W940" i="1"/>
  <c r="W940" i="1" a="1"/>
  <c r="T940" i="1"/>
  <c r="T940" i="1" a="1"/>
  <c r="R940" i="1"/>
  <c r="R940" i="1" a="1"/>
  <c r="C940" i="1"/>
  <c r="AI939" i="1"/>
  <c r="AI939" i="1" a="1"/>
  <c r="AA939" i="1"/>
  <c r="AA939" i="1" a="1"/>
  <c r="Y939" i="1"/>
  <c r="Y939" i="1" a="1"/>
  <c r="W939" i="1"/>
  <c r="W939" i="1" a="1"/>
  <c r="T939" i="1"/>
  <c r="T939" i="1" a="1"/>
  <c r="R939" i="1"/>
  <c r="R939" i="1" a="1"/>
  <c r="C939" i="1"/>
  <c r="AI938" i="1"/>
  <c r="AI938" i="1" a="1"/>
  <c r="AA938" i="1"/>
  <c r="AA938" i="1" a="1"/>
  <c r="Y938" i="1"/>
  <c r="Y938" i="1" a="1"/>
  <c r="W938" i="1"/>
  <c r="W938" i="1" a="1"/>
  <c r="T938" i="1"/>
  <c r="T938" i="1" a="1"/>
  <c r="R938" i="1"/>
  <c r="R938" i="1" a="1"/>
  <c r="C938" i="1"/>
  <c r="AI937" i="1"/>
  <c r="AI937" i="1" a="1"/>
  <c r="AA937" i="1"/>
  <c r="AA937" i="1" a="1"/>
  <c r="Y937" i="1"/>
  <c r="Y937" i="1" a="1"/>
  <c r="W937" i="1"/>
  <c r="W937" i="1" a="1"/>
  <c r="T937" i="1"/>
  <c r="T937" i="1" a="1"/>
  <c r="R937" i="1"/>
  <c r="R937" i="1" a="1"/>
  <c r="C937" i="1"/>
  <c r="AI936" i="1"/>
  <c r="AI936" i="1" a="1"/>
  <c r="AA936" i="1"/>
  <c r="AA936" i="1" a="1"/>
  <c r="Y936" i="1"/>
  <c r="Y936" i="1" a="1"/>
  <c r="W936" i="1"/>
  <c r="W936" i="1" a="1"/>
  <c r="T936" i="1"/>
  <c r="T936" i="1" a="1"/>
  <c r="R936" i="1"/>
  <c r="R936" i="1" a="1"/>
  <c r="C936" i="1"/>
  <c r="AI935" i="1"/>
  <c r="AI935" i="1" a="1"/>
  <c r="AA935" i="1"/>
  <c r="AA935" i="1" a="1"/>
  <c r="Y935" i="1"/>
  <c r="Y935" i="1" a="1"/>
  <c r="W935" i="1"/>
  <c r="W935" i="1" a="1"/>
  <c r="T935" i="1"/>
  <c r="T935" i="1" a="1"/>
  <c r="R935" i="1"/>
  <c r="R935" i="1" a="1"/>
  <c r="C935" i="1"/>
  <c r="AI934" i="1"/>
  <c r="AI934" i="1" a="1"/>
  <c r="AA934" i="1"/>
  <c r="AA934" i="1" a="1"/>
  <c r="Y934" i="1"/>
  <c r="Y934" i="1" a="1"/>
  <c r="W934" i="1"/>
  <c r="W934" i="1" a="1"/>
  <c r="T934" i="1"/>
  <c r="T934" i="1" a="1"/>
  <c r="R934" i="1"/>
  <c r="R934" i="1" a="1"/>
  <c r="C934" i="1"/>
  <c r="AI933" i="1"/>
  <c r="AI933" i="1" a="1"/>
  <c r="AA933" i="1"/>
  <c r="AA933" i="1" a="1"/>
  <c r="Y933" i="1"/>
  <c r="Y933" i="1" a="1"/>
  <c r="W933" i="1"/>
  <c r="W933" i="1" a="1"/>
  <c r="T933" i="1"/>
  <c r="T933" i="1" a="1"/>
  <c r="R933" i="1"/>
  <c r="R933" i="1" a="1"/>
  <c r="C933" i="1"/>
  <c r="AI932" i="1"/>
  <c r="AI932" i="1" a="1"/>
  <c r="AA932" i="1"/>
  <c r="AA932" i="1" a="1"/>
  <c r="Y932" i="1"/>
  <c r="Y932" i="1" a="1"/>
  <c r="W932" i="1"/>
  <c r="W932" i="1" a="1"/>
  <c r="T932" i="1"/>
  <c r="T932" i="1" a="1"/>
  <c r="R932" i="1"/>
  <c r="R932" i="1" a="1"/>
  <c r="C932" i="1"/>
  <c r="AI931" i="1"/>
  <c r="AI931" i="1" a="1"/>
  <c r="AA931" i="1"/>
  <c r="AA931" i="1" a="1"/>
  <c r="Y931" i="1"/>
  <c r="Y931" i="1" a="1"/>
  <c r="W931" i="1"/>
  <c r="W931" i="1" a="1"/>
  <c r="T931" i="1"/>
  <c r="T931" i="1" a="1"/>
  <c r="R931" i="1"/>
  <c r="R931" i="1" a="1"/>
  <c r="C931" i="1"/>
  <c r="AI930" i="1"/>
  <c r="AI930" i="1" a="1"/>
  <c r="AA930" i="1"/>
  <c r="AA930" i="1" a="1"/>
  <c r="Y930" i="1"/>
  <c r="Y930" i="1" a="1"/>
  <c r="W930" i="1"/>
  <c r="W930" i="1" a="1"/>
  <c r="T930" i="1"/>
  <c r="T930" i="1" a="1"/>
  <c r="R930" i="1"/>
  <c r="R930" i="1" a="1"/>
  <c r="C930" i="1"/>
  <c r="AI929" i="1"/>
  <c r="AI929" i="1" a="1"/>
  <c r="AA929" i="1"/>
  <c r="AA929" i="1" a="1"/>
  <c r="Y929" i="1"/>
  <c r="Y929" i="1" a="1"/>
  <c r="W929" i="1"/>
  <c r="W929" i="1" a="1"/>
  <c r="T929" i="1"/>
  <c r="T929" i="1" a="1"/>
  <c r="R929" i="1"/>
  <c r="R929" i="1" a="1"/>
  <c r="C929" i="1"/>
  <c r="AI928" i="1"/>
  <c r="AI928" i="1" a="1"/>
  <c r="AA928" i="1"/>
  <c r="AA928" i="1" a="1"/>
  <c r="Y928" i="1"/>
  <c r="Y928" i="1" a="1"/>
  <c r="W928" i="1"/>
  <c r="W928" i="1" a="1"/>
  <c r="T928" i="1"/>
  <c r="T928" i="1" a="1"/>
  <c r="R928" i="1"/>
  <c r="R928" i="1" a="1"/>
  <c r="C928" i="1"/>
  <c r="AI927" i="1"/>
  <c r="AI927" i="1" a="1"/>
  <c r="AA927" i="1"/>
  <c r="AA927" i="1" a="1"/>
  <c r="Y927" i="1"/>
  <c r="Y927" i="1" a="1"/>
  <c r="W927" i="1"/>
  <c r="W927" i="1" a="1"/>
  <c r="T927" i="1"/>
  <c r="T927" i="1" a="1"/>
  <c r="R927" i="1"/>
  <c r="R927" i="1" a="1"/>
  <c r="C927" i="1"/>
  <c r="AI926" i="1"/>
  <c r="AI926" i="1" a="1"/>
  <c r="AA926" i="1"/>
  <c r="AA926" i="1" a="1"/>
  <c r="Y926" i="1"/>
  <c r="Y926" i="1" a="1"/>
  <c r="W926" i="1"/>
  <c r="W926" i="1" a="1"/>
  <c r="T926" i="1"/>
  <c r="T926" i="1" a="1"/>
  <c r="R926" i="1"/>
  <c r="R926" i="1" a="1"/>
  <c r="C926" i="1"/>
  <c r="AI925" i="1"/>
  <c r="AI925" i="1" a="1"/>
  <c r="AA925" i="1"/>
  <c r="AA925" i="1" a="1"/>
  <c r="Y925" i="1"/>
  <c r="Y925" i="1" a="1"/>
  <c r="W925" i="1"/>
  <c r="W925" i="1" a="1"/>
  <c r="T925" i="1"/>
  <c r="T925" i="1" a="1"/>
  <c r="R925" i="1"/>
  <c r="R925" i="1" a="1"/>
  <c r="C925" i="1"/>
  <c r="AI924" i="1"/>
  <c r="AI924" i="1" a="1"/>
  <c r="AA924" i="1"/>
  <c r="AA924" i="1" a="1"/>
  <c r="Y924" i="1"/>
  <c r="Y924" i="1" a="1"/>
  <c r="W924" i="1"/>
  <c r="W924" i="1" a="1"/>
  <c r="T924" i="1"/>
  <c r="T924" i="1" a="1"/>
  <c r="R924" i="1"/>
  <c r="R924" i="1" a="1"/>
  <c r="C924" i="1"/>
  <c r="AI923" i="1"/>
  <c r="AI923" i="1" a="1"/>
  <c r="AA923" i="1"/>
  <c r="AA923" i="1" a="1"/>
  <c r="Y923" i="1"/>
  <c r="Y923" i="1" a="1"/>
  <c r="W923" i="1"/>
  <c r="W923" i="1" a="1"/>
  <c r="T923" i="1"/>
  <c r="T923" i="1" a="1"/>
  <c r="R923" i="1"/>
  <c r="R923" i="1" a="1"/>
  <c r="C923" i="1"/>
  <c r="AI922" i="1"/>
  <c r="AI922" i="1" a="1"/>
  <c r="AA922" i="1"/>
  <c r="AA922" i="1" a="1"/>
  <c r="Y922" i="1"/>
  <c r="Y922" i="1" a="1"/>
  <c r="W922" i="1"/>
  <c r="W922" i="1" a="1"/>
  <c r="T922" i="1"/>
  <c r="T922" i="1" a="1"/>
  <c r="R922" i="1"/>
  <c r="R922" i="1" a="1"/>
  <c r="C922" i="1"/>
  <c r="AI921" i="1"/>
  <c r="AI921" i="1" a="1"/>
  <c r="AA921" i="1"/>
  <c r="AA921" i="1" a="1"/>
  <c r="Y921" i="1"/>
  <c r="Y921" i="1" a="1"/>
  <c r="W921" i="1"/>
  <c r="W921" i="1" a="1"/>
  <c r="T921" i="1"/>
  <c r="T921" i="1" a="1"/>
  <c r="R921" i="1"/>
  <c r="R921" i="1" a="1"/>
  <c r="C921" i="1"/>
  <c r="AI920" i="1"/>
  <c r="AI920" i="1" a="1"/>
  <c r="AA920" i="1"/>
  <c r="AA920" i="1" a="1"/>
  <c r="Y920" i="1"/>
  <c r="Y920" i="1" a="1"/>
  <c r="W920" i="1"/>
  <c r="W920" i="1" a="1"/>
  <c r="T920" i="1"/>
  <c r="T920" i="1" a="1"/>
  <c r="R920" i="1"/>
  <c r="R920" i="1" a="1"/>
  <c r="C920" i="1"/>
  <c r="AI919" i="1"/>
  <c r="AI919" i="1" a="1"/>
  <c r="AA919" i="1"/>
  <c r="AA919" i="1" a="1"/>
  <c r="Y919" i="1"/>
  <c r="Y919" i="1" a="1"/>
  <c r="W919" i="1"/>
  <c r="W919" i="1" a="1"/>
  <c r="T919" i="1"/>
  <c r="T919" i="1" a="1"/>
  <c r="R919" i="1"/>
  <c r="R919" i="1" a="1"/>
  <c r="C919" i="1"/>
  <c r="AI918" i="1"/>
  <c r="AI918" i="1" a="1"/>
  <c r="AA918" i="1"/>
  <c r="AA918" i="1" a="1"/>
  <c r="Y918" i="1"/>
  <c r="Y918" i="1" a="1"/>
  <c r="W918" i="1"/>
  <c r="W918" i="1" a="1"/>
  <c r="T918" i="1"/>
  <c r="T918" i="1" a="1"/>
  <c r="R918" i="1"/>
  <c r="R918" i="1" a="1"/>
  <c r="C918" i="1"/>
  <c r="AI917" i="1"/>
  <c r="AI917" i="1" a="1"/>
  <c r="AA917" i="1"/>
  <c r="AA917" i="1" a="1"/>
  <c r="Y917" i="1"/>
  <c r="Y917" i="1" a="1"/>
  <c r="W917" i="1"/>
  <c r="W917" i="1" a="1"/>
  <c r="T917" i="1"/>
  <c r="T917" i="1" a="1"/>
  <c r="R917" i="1"/>
  <c r="R917" i="1" a="1"/>
  <c r="C917" i="1"/>
  <c r="AI916" i="1"/>
  <c r="AI916" i="1" a="1"/>
  <c r="AA916" i="1"/>
  <c r="AA916" i="1" a="1"/>
  <c r="Y916" i="1"/>
  <c r="Y916" i="1" a="1"/>
  <c r="W916" i="1"/>
  <c r="W916" i="1" a="1"/>
  <c r="T916" i="1"/>
  <c r="T916" i="1" a="1"/>
  <c r="R916" i="1"/>
  <c r="R916" i="1" a="1"/>
  <c r="C916" i="1"/>
  <c r="AI915" i="1"/>
  <c r="AI915" i="1" a="1"/>
  <c r="AA915" i="1"/>
  <c r="AA915" i="1" a="1"/>
  <c r="Y915" i="1"/>
  <c r="Y915" i="1" a="1"/>
  <c r="W915" i="1"/>
  <c r="W915" i="1" a="1"/>
  <c r="T915" i="1"/>
  <c r="T915" i="1" a="1"/>
  <c r="R915" i="1"/>
  <c r="R915" i="1" a="1"/>
  <c r="C915" i="1"/>
  <c r="AI914" i="1"/>
  <c r="AI914" i="1" a="1"/>
  <c r="AA914" i="1"/>
  <c r="AA914" i="1" a="1"/>
  <c r="Y914" i="1"/>
  <c r="Y914" i="1" a="1"/>
  <c r="W914" i="1"/>
  <c r="W914" i="1" a="1"/>
  <c r="T914" i="1"/>
  <c r="T914" i="1" a="1"/>
  <c r="R914" i="1"/>
  <c r="R914" i="1" a="1"/>
  <c r="C914" i="1"/>
  <c r="AI913" i="1"/>
  <c r="AI913" i="1" a="1"/>
  <c r="AA913" i="1"/>
  <c r="AA913" i="1" a="1"/>
  <c r="Y913" i="1"/>
  <c r="Y913" i="1" a="1"/>
  <c r="W913" i="1"/>
  <c r="W913" i="1" a="1"/>
  <c r="T913" i="1"/>
  <c r="T913" i="1" a="1"/>
  <c r="R913" i="1"/>
  <c r="R913" i="1" a="1"/>
  <c r="C913" i="1"/>
  <c r="AI912" i="1"/>
  <c r="AI912" i="1" a="1"/>
  <c r="AA912" i="1"/>
  <c r="AA912" i="1" a="1"/>
  <c r="Y912" i="1"/>
  <c r="Y912" i="1" a="1"/>
  <c r="W912" i="1"/>
  <c r="W912" i="1" a="1"/>
  <c r="T912" i="1"/>
  <c r="T912" i="1" a="1"/>
  <c r="R912" i="1"/>
  <c r="R912" i="1" a="1"/>
  <c r="C912" i="1"/>
  <c r="AI911" i="1"/>
  <c r="AI911" i="1" a="1"/>
  <c r="AA911" i="1"/>
  <c r="AA911" i="1" a="1"/>
  <c r="Y911" i="1"/>
  <c r="Y911" i="1" a="1"/>
  <c r="W911" i="1"/>
  <c r="W911" i="1" a="1"/>
  <c r="T911" i="1"/>
  <c r="T911" i="1" a="1"/>
  <c r="R911" i="1"/>
  <c r="R911" i="1" a="1"/>
  <c r="C911" i="1"/>
  <c r="AI910" i="1"/>
  <c r="AI910" i="1" a="1"/>
  <c r="AA910" i="1"/>
  <c r="AA910" i="1" a="1"/>
  <c r="Y910" i="1"/>
  <c r="Y910" i="1" a="1"/>
  <c r="W910" i="1"/>
  <c r="W910" i="1" a="1"/>
  <c r="T910" i="1"/>
  <c r="T910" i="1" a="1"/>
  <c r="R910" i="1"/>
  <c r="R910" i="1" a="1"/>
  <c r="C910" i="1"/>
  <c r="AI909" i="1"/>
  <c r="AI909" i="1" a="1"/>
  <c r="AA909" i="1"/>
  <c r="AA909" i="1" a="1"/>
  <c r="Y909" i="1"/>
  <c r="Y909" i="1" a="1"/>
  <c r="W909" i="1"/>
  <c r="W909" i="1" a="1"/>
  <c r="T909" i="1"/>
  <c r="T909" i="1" a="1"/>
  <c r="R909" i="1"/>
  <c r="R909" i="1" a="1"/>
  <c r="C909" i="1"/>
  <c r="AI908" i="1"/>
  <c r="AI908" i="1" a="1"/>
  <c r="AA908" i="1"/>
  <c r="AA908" i="1" a="1"/>
  <c r="Y908" i="1"/>
  <c r="Y908" i="1" a="1"/>
  <c r="W908" i="1"/>
  <c r="W908" i="1" a="1"/>
  <c r="T908" i="1"/>
  <c r="T908" i="1" a="1"/>
  <c r="R908" i="1"/>
  <c r="R908" i="1" a="1"/>
  <c r="C908" i="1"/>
  <c r="AI907" i="1"/>
  <c r="AI907" i="1" a="1"/>
  <c r="AA907" i="1"/>
  <c r="AA907" i="1" a="1"/>
  <c r="Y907" i="1"/>
  <c r="Y907" i="1" a="1"/>
  <c r="W907" i="1"/>
  <c r="W907" i="1" a="1"/>
  <c r="T907" i="1"/>
  <c r="T907" i="1" a="1"/>
  <c r="R907" i="1"/>
  <c r="R907" i="1" a="1"/>
  <c r="C907" i="1"/>
  <c r="AI906" i="1"/>
  <c r="AI906" i="1" a="1"/>
  <c r="AA906" i="1"/>
  <c r="AA906" i="1" a="1"/>
  <c r="Y906" i="1"/>
  <c r="Y906" i="1" a="1"/>
  <c r="W906" i="1"/>
  <c r="W906" i="1" a="1"/>
  <c r="T906" i="1"/>
  <c r="T906" i="1" a="1"/>
  <c r="R906" i="1"/>
  <c r="R906" i="1" a="1"/>
  <c r="C906" i="1"/>
  <c r="AI905" i="1"/>
  <c r="AI905" i="1" a="1"/>
  <c r="AA905" i="1"/>
  <c r="AA905" i="1" a="1"/>
  <c r="Y905" i="1"/>
  <c r="Y905" i="1" a="1"/>
  <c r="W905" i="1"/>
  <c r="W905" i="1" a="1"/>
  <c r="T905" i="1"/>
  <c r="T905" i="1" a="1"/>
  <c r="R905" i="1"/>
  <c r="R905" i="1" a="1"/>
  <c r="C905" i="1"/>
  <c r="AI904" i="1"/>
  <c r="AI904" i="1" a="1"/>
  <c r="AA904" i="1"/>
  <c r="AA904" i="1" a="1"/>
  <c r="Y904" i="1"/>
  <c r="Y904" i="1" a="1"/>
  <c r="W904" i="1"/>
  <c r="W904" i="1" a="1"/>
  <c r="T904" i="1"/>
  <c r="T904" i="1" a="1"/>
  <c r="R904" i="1"/>
  <c r="R904" i="1" a="1"/>
  <c r="C904" i="1"/>
  <c r="AI903" i="1"/>
  <c r="AI903" i="1" a="1"/>
  <c r="AA903" i="1"/>
  <c r="AA903" i="1" a="1"/>
  <c r="Y903" i="1"/>
  <c r="Y903" i="1" a="1"/>
  <c r="W903" i="1"/>
  <c r="W903" i="1" a="1"/>
  <c r="T903" i="1"/>
  <c r="T903" i="1" a="1"/>
  <c r="R903" i="1"/>
  <c r="R903" i="1" a="1"/>
  <c r="C903" i="1"/>
  <c r="AI902" i="1"/>
  <c r="AI902" i="1" a="1"/>
  <c r="AA902" i="1"/>
  <c r="AA902" i="1" a="1"/>
  <c r="Y902" i="1"/>
  <c r="Y902" i="1" a="1"/>
  <c r="W902" i="1"/>
  <c r="W902" i="1" a="1"/>
  <c r="T902" i="1"/>
  <c r="T902" i="1" a="1"/>
  <c r="R902" i="1"/>
  <c r="R902" i="1" a="1"/>
  <c r="C902" i="1"/>
  <c r="AI901" i="1"/>
  <c r="AI901" i="1" a="1"/>
  <c r="AA901" i="1"/>
  <c r="AA901" i="1" a="1"/>
  <c r="Y901" i="1"/>
  <c r="Y901" i="1" a="1"/>
  <c r="W901" i="1"/>
  <c r="W901" i="1" a="1"/>
  <c r="T901" i="1"/>
  <c r="T901" i="1" a="1"/>
  <c r="R901" i="1"/>
  <c r="R901" i="1" a="1"/>
  <c r="C901" i="1"/>
  <c r="AI900" i="1"/>
  <c r="AI900" i="1" a="1"/>
  <c r="AA900" i="1"/>
  <c r="AA900" i="1" a="1"/>
  <c r="Y900" i="1"/>
  <c r="Y900" i="1" a="1"/>
  <c r="W900" i="1"/>
  <c r="W900" i="1" a="1"/>
  <c r="T900" i="1"/>
  <c r="T900" i="1" a="1"/>
  <c r="R900" i="1"/>
  <c r="R900" i="1" a="1"/>
  <c r="C900" i="1"/>
  <c r="AI899" i="1"/>
  <c r="AI899" i="1" a="1"/>
  <c r="AA899" i="1"/>
  <c r="AA899" i="1" a="1"/>
  <c r="Y899" i="1"/>
  <c r="Y899" i="1" a="1"/>
  <c r="W899" i="1"/>
  <c r="W899" i="1" a="1"/>
  <c r="T899" i="1"/>
  <c r="T899" i="1" a="1"/>
  <c r="R899" i="1"/>
  <c r="R899" i="1" a="1"/>
  <c r="C899" i="1"/>
  <c r="AI898" i="1"/>
  <c r="AI898" i="1" a="1"/>
  <c r="AA898" i="1"/>
  <c r="AA898" i="1" a="1"/>
  <c r="Y898" i="1"/>
  <c r="Y898" i="1" a="1"/>
  <c r="W898" i="1"/>
  <c r="W898" i="1" a="1"/>
  <c r="T898" i="1"/>
  <c r="T898" i="1" a="1"/>
  <c r="R898" i="1"/>
  <c r="R898" i="1" a="1"/>
  <c r="C898" i="1"/>
  <c r="AI897" i="1"/>
  <c r="AI897" i="1" a="1"/>
  <c r="AA897" i="1"/>
  <c r="AA897" i="1" a="1"/>
  <c r="Y897" i="1"/>
  <c r="Y897" i="1" a="1"/>
  <c r="W897" i="1"/>
  <c r="W897" i="1" a="1"/>
  <c r="T897" i="1"/>
  <c r="T897" i="1" a="1"/>
  <c r="R897" i="1"/>
  <c r="R897" i="1" a="1"/>
  <c r="C897" i="1"/>
  <c r="AI896" i="1"/>
  <c r="AI896" i="1" a="1"/>
  <c r="AA896" i="1"/>
  <c r="AA896" i="1" a="1"/>
  <c r="Y896" i="1"/>
  <c r="Y896" i="1" a="1"/>
  <c r="W896" i="1"/>
  <c r="W896" i="1" a="1"/>
  <c r="T896" i="1"/>
  <c r="T896" i="1" a="1"/>
  <c r="R896" i="1"/>
  <c r="R896" i="1" a="1"/>
  <c r="C896" i="1"/>
  <c r="AI895" i="1"/>
  <c r="AI895" i="1" a="1"/>
  <c r="AA895" i="1"/>
  <c r="AA895" i="1" a="1"/>
  <c r="Y895" i="1"/>
  <c r="Y895" i="1" a="1"/>
  <c r="W895" i="1"/>
  <c r="W895" i="1" a="1"/>
  <c r="T895" i="1"/>
  <c r="T895" i="1" a="1"/>
  <c r="R895" i="1"/>
  <c r="R895" i="1" a="1"/>
  <c r="C895" i="1"/>
  <c r="AI894" i="1"/>
  <c r="AI894" i="1" a="1"/>
  <c r="AA894" i="1"/>
  <c r="AA894" i="1" a="1"/>
  <c r="Y894" i="1"/>
  <c r="Y894" i="1" a="1"/>
  <c r="W894" i="1"/>
  <c r="W894" i="1" a="1"/>
  <c r="T894" i="1"/>
  <c r="T894" i="1" a="1"/>
  <c r="R894" i="1"/>
  <c r="R894" i="1" a="1"/>
  <c r="C894" i="1"/>
  <c r="AI893" i="1"/>
  <c r="AI893" i="1" a="1"/>
  <c r="AA893" i="1"/>
  <c r="AA893" i="1" a="1"/>
  <c r="Y893" i="1"/>
  <c r="Y893" i="1" a="1"/>
  <c r="W893" i="1"/>
  <c r="W893" i="1" a="1"/>
  <c r="T893" i="1"/>
  <c r="T893" i="1" a="1"/>
  <c r="R893" i="1"/>
  <c r="R893" i="1" a="1"/>
  <c r="C893" i="1"/>
  <c r="AI892" i="1"/>
  <c r="AI892" i="1" a="1"/>
  <c r="AA892" i="1"/>
  <c r="AA892" i="1" a="1"/>
  <c r="Y892" i="1"/>
  <c r="Y892" i="1" a="1"/>
  <c r="W892" i="1"/>
  <c r="W892" i="1" a="1"/>
  <c r="T892" i="1"/>
  <c r="T892" i="1" a="1"/>
  <c r="R892" i="1"/>
  <c r="R892" i="1" a="1"/>
  <c r="C892" i="1"/>
  <c r="AI891" i="1"/>
  <c r="AI891" i="1" a="1"/>
  <c r="AA891" i="1"/>
  <c r="AA891" i="1" a="1"/>
  <c r="Y891" i="1"/>
  <c r="Y891" i="1" a="1"/>
  <c r="W891" i="1"/>
  <c r="W891" i="1" a="1"/>
  <c r="T891" i="1"/>
  <c r="T891" i="1" a="1"/>
  <c r="R891" i="1"/>
  <c r="R891" i="1" a="1"/>
  <c r="C891" i="1"/>
  <c r="AI890" i="1"/>
  <c r="AI890" i="1" a="1"/>
  <c r="AA890" i="1"/>
  <c r="AA890" i="1" a="1"/>
  <c r="Y890" i="1"/>
  <c r="Y890" i="1" a="1"/>
  <c r="W890" i="1"/>
  <c r="W890" i="1" a="1"/>
  <c r="T890" i="1"/>
  <c r="T890" i="1" a="1"/>
  <c r="R890" i="1"/>
  <c r="R890" i="1" a="1"/>
  <c r="C890" i="1"/>
  <c r="AI889" i="1"/>
  <c r="AI889" i="1" a="1"/>
  <c r="AA889" i="1"/>
  <c r="AA889" i="1" a="1"/>
  <c r="Y889" i="1"/>
  <c r="Y889" i="1" a="1"/>
  <c r="W889" i="1"/>
  <c r="W889" i="1" a="1"/>
  <c r="T889" i="1"/>
  <c r="T889" i="1" a="1"/>
  <c r="R889" i="1"/>
  <c r="R889" i="1" a="1"/>
  <c r="C889" i="1"/>
  <c r="AI888" i="1"/>
  <c r="AI888" i="1" a="1"/>
  <c r="AA888" i="1"/>
  <c r="AA888" i="1" a="1"/>
  <c r="Y888" i="1"/>
  <c r="Y888" i="1" a="1"/>
  <c r="W888" i="1"/>
  <c r="W888" i="1" a="1"/>
  <c r="T888" i="1"/>
  <c r="T888" i="1" a="1"/>
  <c r="R888" i="1"/>
  <c r="R888" i="1" a="1"/>
  <c r="C888" i="1"/>
  <c r="AI887" i="1"/>
  <c r="AI887" i="1" a="1"/>
  <c r="AA887" i="1"/>
  <c r="AA887" i="1" a="1"/>
  <c r="Y887" i="1"/>
  <c r="Y887" i="1" a="1"/>
  <c r="W887" i="1"/>
  <c r="W887" i="1" a="1"/>
  <c r="T887" i="1"/>
  <c r="T887" i="1" a="1"/>
  <c r="R887" i="1"/>
  <c r="R887" i="1" a="1"/>
  <c r="C887" i="1"/>
  <c r="AI886" i="1"/>
  <c r="AI886" i="1" a="1"/>
  <c r="AA886" i="1"/>
  <c r="AA886" i="1" a="1"/>
  <c r="Y886" i="1"/>
  <c r="Y886" i="1" a="1"/>
  <c r="W886" i="1"/>
  <c r="W886" i="1" a="1"/>
  <c r="T886" i="1"/>
  <c r="T886" i="1" a="1"/>
  <c r="R886" i="1"/>
  <c r="R886" i="1" a="1"/>
  <c r="C886" i="1"/>
  <c r="AI885" i="1"/>
  <c r="AI885" i="1" a="1"/>
  <c r="AA885" i="1"/>
  <c r="AA885" i="1" a="1"/>
  <c r="Y885" i="1"/>
  <c r="Y885" i="1" a="1"/>
  <c r="W885" i="1"/>
  <c r="W885" i="1" a="1"/>
  <c r="T885" i="1"/>
  <c r="T885" i="1" a="1"/>
  <c r="R885" i="1"/>
  <c r="R885" i="1" a="1"/>
  <c r="C885" i="1"/>
  <c r="AI884" i="1"/>
  <c r="AI884" i="1" a="1"/>
  <c r="AA884" i="1"/>
  <c r="AA884" i="1" a="1"/>
  <c r="Y884" i="1"/>
  <c r="Y884" i="1" a="1"/>
  <c r="W884" i="1"/>
  <c r="W884" i="1" a="1"/>
  <c r="T884" i="1"/>
  <c r="T884" i="1" a="1"/>
  <c r="R884" i="1"/>
  <c r="R884" i="1" a="1"/>
  <c r="C884" i="1"/>
  <c r="AI883" i="1"/>
  <c r="AI883" i="1" a="1"/>
  <c r="AA883" i="1"/>
  <c r="AA883" i="1" a="1"/>
  <c r="Y883" i="1"/>
  <c r="Y883" i="1" a="1"/>
  <c r="W883" i="1"/>
  <c r="W883" i="1" a="1"/>
  <c r="T883" i="1"/>
  <c r="T883" i="1" a="1"/>
  <c r="R883" i="1"/>
  <c r="R883" i="1" a="1"/>
  <c r="C883" i="1"/>
  <c r="AI882" i="1"/>
  <c r="AI882" i="1" a="1"/>
  <c r="AA882" i="1"/>
  <c r="AA882" i="1" a="1"/>
  <c r="Y882" i="1"/>
  <c r="Y882" i="1" a="1"/>
  <c r="W882" i="1"/>
  <c r="W882" i="1" a="1"/>
  <c r="T882" i="1"/>
  <c r="T882" i="1" a="1"/>
  <c r="R882" i="1"/>
  <c r="R882" i="1" a="1"/>
  <c r="C882" i="1"/>
  <c r="AI881" i="1"/>
  <c r="AI881" i="1" a="1"/>
  <c r="AA881" i="1"/>
  <c r="AA881" i="1" a="1"/>
  <c r="Y881" i="1"/>
  <c r="Y881" i="1" a="1"/>
  <c r="W881" i="1"/>
  <c r="W881" i="1" a="1"/>
  <c r="T881" i="1"/>
  <c r="T881" i="1" a="1"/>
  <c r="R881" i="1"/>
  <c r="R881" i="1" a="1"/>
  <c r="C881" i="1"/>
  <c r="AI880" i="1"/>
  <c r="AI880" i="1" a="1"/>
  <c r="AA880" i="1"/>
  <c r="AA880" i="1" a="1"/>
  <c r="Y880" i="1"/>
  <c r="Y880" i="1" a="1"/>
  <c r="W880" i="1"/>
  <c r="W880" i="1" a="1"/>
  <c r="T880" i="1"/>
  <c r="T880" i="1" a="1"/>
  <c r="R880" i="1"/>
  <c r="R880" i="1" a="1"/>
  <c r="C880" i="1"/>
  <c r="AI879" i="1"/>
  <c r="AI879" i="1" a="1"/>
  <c r="AA879" i="1"/>
  <c r="AA879" i="1" a="1"/>
  <c r="Y879" i="1"/>
  <c r="Y879" i="1" a="1"/>
  <c r="W879" i="1"/>
  <c r="W879" i="1" a="1"/>
  <c r="T879" i="1"/>
  <c r="T879" i="1" a="1"/>
  <c r="R879" i="1"/>
  <c r="R879" i="1" a="1"/>
  <c r="C879" i="1"/>
  <c r="AI878" i="1"/>
  <c r="AI878" i="1" a="1"/>
  <c r="AA878" i="1"/>
  <c r="AA878" i="1" a="1"/>
  <c r="Y878" i="1"/>
  <c r="Y878" i="1" a="1"/>
  <c r="W878" i="1"/>
  <c r="W878" i="1" a="1"/>
  <c r="T878" i="1"/>
  <c r="T878" i="1" a="1"/>
  <c r="R878" i="1"/>
  <c r="R878" i="1" a="1"/>
  <c r="C878" i="1"/>
  <c r="AI877" i="1"/>
  <c r="AI877" i="1" a="1"/>
  <c r="AA877" i="1"/>
  <c r="AA877" i="1" a="1"/>
  <c r="Y877" i="1"/>
  <c r="Y877" i="1" a="1"/>
  <c r="W877" i="1"/>
  <c r="W877" i="1" a="1"/>
  <c r="T877" i="1"/>
  <c r="T877" i="1" a="1"/>
  <c r="R877" i="1"/>
  <c r="R877" i="1" a="1"/>
  <c r="C877" i="1"/>
  <c r="AI876" i="1"/>
  <c r="AI876" i="1" a="1"/>
  <c r="AA876" i="1"/>
  <c r="AA876" i="1" a="1"/>
  <c r="Y876" i="1"/>
  <c r="Y876" i="1" a="1"/>
  <c r="W876" i="1"/>
  <c r="W876" i="1" a="1"/>
  <c r="T876" i="1"/>
  <c r="T876" i="1" a="1"/>
  <c r="R876" i="1"/>
  <c r="R876" i="1" a="1"/>
  <c r="C876" i="1"/>
  <c r="AI875" i="1"/>
  <c r="AI875" i="1" a="1"/>
  <c r="AA875" i="1"/>
  <c r="AA875" i="1" a="1"/>
  <c r="Y875" i="1"/>
  <c r="Y875" i="1" a="1"/>
  <c r="W875" i="1"/>
  <c r="W875" i="1" a="1"/>
  <c r="T875" i="1"/>
  <c r="T875" i="1" a="1"/>
  <c r="R875" i="1"/>
  <c r="R875" i="1" a="1"/>
  <c r="C875" i="1"/>
  <c r="AI874" i="1"/>
  <c r="AI874" i="1" a="1"/>
  <c r="AA874" i="1"/>
  <c r="AA874" i="1" a="1"/>
  <c r="Y874" i="1"/>
  <c r="Y874" i="1" a="1"/>
  <c r="W874" i="1"/>
  <c r="W874" i="1" a="1"/>
  <c r="T874" i="1"/>
  <c r="T874" i="1" a="1"/>
  <c r="R874" i="1"/>
  <c r="R874" i="1" a="1"/>
  <c r="C874" i="1"/>
  <c r="AI873" i="1"/>
  <c r="AI873" i="1" a="1"/>
  <c r="AA873" i="1"/>
  <c r="AA873" i="1" a="1"/>
  <c r="Y873" i="1"/>
  <c r="Y873" i="1" a="1"/>
  <c r="W873" i="1"/>
  <c r="W873" i="1" a="1"/>
  <c r="T873" i="1"/>
  <c r="T873" i="1" a="1"/>
  <c r="R873" i="1"/>
  <c r="R873" i="1" a="1"/>
  <c r="C873" i="1"/>
  <c r="AI872" i="1"/>
  <c r="AI872" i="1" a="1"/>
  <c r="AA872" i="1"/>
  <c r="AA872" i="1" a="1"/>
  <c r="Y872" i="1"/>
  <c r="Y872" i="1" a="1"/>
  <c r="W872" i="1"/>
  <c r="W872" i="1" a="1"/>
  <c r="T872" i="1"/>
  <c r="T872" i="1" a="1"/>
  <c r="R872" i="1"/>
  <c r="R872" i="1" a="1"/>
  <c r="C872" i="1"/>
  <c r="AI871" i="1"/>
  <c r="AI871" i="1" a="1"/>
  <c r="AA871" i="1"/>
  <c r="AA871" i="1" a="1"/>
  <c r="Y871" i="1"/>
  <c r="Y871" i="1" a="1"/>
  <c r="W871" i="1"/>
  <c r="W871" i="1" a="1"/>
  <c r="T871" i="1"/>
  <c r="T871" i="1" a="1"/>
  <c r="R871" i="1"/>
  <c r="R871" i="1" a="1"/>
  <c r="C871" i="1"/>
  <c r="AI870" i="1"/>
  <c r="AI870" i="1" a="1"/>
  <c r="AA870" i="1"/>
  <c r="AA870" i="1" a="1"/>
  <c r="Y870" i="1"/>
  <c r="Y870" i="1" a="1"/>
  <c r="W870" i="1"/>
  <c r="W870" i="1" a="1"/>
  <c r="T870" i="1"/>
  <c r="T870" i="1" a="1"/>
  <c r="R870" i="1"/>
  <c r="R870" i="1" a="1"/>
  <c r="C870" i="1"/>
  <c r="AI869" i="1"/>
  <c r="AI869" i="1" a="1"/>
  <c r="AA869" i="1"/>
  <c r="AA869" i="1" a="1"/>
  <c r="Y869" i="1"/>
  <c r="Y869" i="1" a="1"/>
  <c r="W869" i="1"/>
  <c r="W869" i="1" a="1"/>
  <c r="T869" i="1"/>
  <c r="T869" i="1" a="1"/>
  <c r="R869" i="1"/>
  <c r="R869" i="1" a="1"/>
  <c r="C869" i="1"/>
  <c r="AI868" i="1"/>
  <c r="AI868" i="1" a="1"/>
  <c r="AA868" i="1"/>
  <c r="AA868" i="1" a="1"/>
  <c r="Y868" i="1"/>
  <c r="Y868" i="1" a="1"/>
  <c r="W868" i="1"/>
  <c r="W868" i="1" a="1"/>
  <c r="T868" i="1"/>
  <c r="T868" i="1" a="1"/>
  <c r="R868" i="1"/>
  <c r="R868" i="1" a="1"/>
  <c r="C868" i="1"/>
  <c r="AI867" i="1"/>
  <c r="AI867" i="1" a="1"/>
  <c r="AA867" i="1"/>
  <c r="AA867" i="1" a="1"/>
  <c r="Y867" i="1"/>
  <c r="Y867" i="1" a="1"/>
  <c r="W867" i="1"/>
  <c r="W867" i="1" a="1"/>
  <c r="T867" i="1"/>
  <c r="T867" i="1" a="1"/>
  <c r="R867" i="1"/>
  <c r="R867" i="1" a="1"/>
  <c r="C867" i="1"/>
  <c r="AI866" i="1"/>
  <c r="AI866" i="1" a="1"/>
  <c r="AA866" i="1"/>
  <c r="AA866" i="1" a="1"/>
  <c r="Y866" i="1"/>
  <c r="Y866" i="1" a="1"/>
  <c r="W866" i="1"/>
  <c r="W866" i="1" a="1"/>
  <c r="T866" i="1"/>
  <c r="T866" i="1" a="1"/>
  <c r="R866" i="1"/>
  <c r="R866" i="1" a="1"/>
  <c r="C866" i="1"/>
  <c r="AI865" i="1"/>
  <c r="AI865" i="1" a="1"/>
  <c r="AA865" i="1"/>
  <c r="AA865" i="1" a="1"/>
  <c r="Y865" i="1"/>
  <c r="Y865" i="1" a="1"/>
  <c r="W865" i="1"/>
  <c r="W865" i="1" a="1"/>
  <c r="T865" i="1"/>
  <c r="T865" i="1" a="1"/>
  <c r="R865" i="1"/>
  <c r="R865" i="1" a="1"/>
  <c r="C865" i="1"/>
  <c r="AI864" i="1"/>
  <c r="AI864" i="1" a="1"/>
  <c r="AA864" i="1"/>
  <c r="AA864" i="1" a="1"/>
  <c r="Y864" i="1"/>
  <c r="Y864" i="1" a="1"/>
  <c r="W864" i="1"/>
  <c r="W864" i="1" a="1"/>
  <c r="T864" i="1"/>
  <c r="T864" i="1" a="1"/>
  <c r="R864" i="1"/>
  <c r="R864" i="1" a="1"/>
  <c r="C864" i="1"/>
  <c r="AI863" i="1"/>
  <c r="AI863" i="1" a="1"/>
  <c r="AA863" i="1"/>
  <c r="AA863" i="1" a="1"/>
  <c r="Y863" i="1"/>
  <c r="Y863" i="1" a="1"/>
  <c r="W863" i="1"/>
  <c r="W863" i="1" a="1"/>
  <c r="T863" i="1"/>
  <c r="T863" i="1" a="1"/>
  <c r="R863" i="1"/>
  <c r="R863" i="1" a="1"/>
  <c r="C863" i="1"/>
  <c r="AI862" i="1"/>
  <c r="AI862" i="1" a="1"/>
  <c r="AA862" i="1"/>
  <c r="AA862" i="1" a="1"/>
  <c r="Y862" i="1"/>
  <c r="Y862" i="1" a="1"/>
  <c r="W862" i="1"/>
  <c r="W862" i="1" a="1"/>
  <c r="T862" i="1"/>
  <c r="T862" i="1" a="1"/>
  <c r="R862" i="1"/>
  <c r="R862" i="1" a="1"/>
  <c r="C862" i="1"/>
  <c r="AI861" i="1"/>
  <c r="AI861" i="1" a="1"/>
  <c r="AA861" i="1"/>
  <c r="AA861" i="1" a="1"/>
  <c r="Y861" i="1"/>
  <c r="Y861" i="1" a="1"/>
  <c r="W861" i="1"/>
  <c r="W861" i="1" a="1"/>
  <c r="T861" i="1"/>
  <c r="T861" i="1" a="1"/>
  <c r="R861" i="1"/>
  <c r="R861" i="1" a="1"/>
  <c r="C861" i="1"/>
  <c r="AI860" i="1"/>
  <c r="AI860" i="1" a="1"/>
  <c r="AA860" i="1"/>
  <c r="AA860" i="1" a="1"/>
  <c r="Y860" i="1"/>
  <c r="Y860" i="1" a="1"/>
  <c r="W860" i="1"/>
  <c r="W860" i="1" a="1"/>
  <c r="T860" i="1"/>
  <c r="T860" i="1" a="1"/>
  <c r="R860" i="1"/>
  <c r="R860" i="1" a="1"/>
  <c r="C860" i="1"/>
  <c r="AI859" i="1"/>
  <c r="AI859" i="1" a="1"/>
  <c r="AA859" i="1"/>
  <c r="AA859" i="1" a="1"/>
  <c r="Y859" i="1"/>
  <c r="Y859" i="1" a="1"/>
  <c r="W859" i="1"/>
  <c r="W859" i="1" a="1"/>
  <c r="T859" i="1"/>
  <c r="T859" i="1" a="1"/>
  <c r="R859" i="1"/>
  <c r="R859" i="1" a="1"/>
  <c r="C859" i="1"/>
  <c r="AI858" i="1"/>
  <c r="AI858" i="1" a="1"/>
  <c r="AA858" i="1"/>
  <c r="AA858" i="1" a="1"/>
  <c r="Y858" i="1"/>
  <c r="Y858" i="1" a="1"/>
  <c r="W858" i="1"/>
  <c r="W858" i="1" a="1"/>
  <c r="T858" i="1"/>
  <c r="T858" i="1" a="1"/>
  <c r="R858" i="1"/>
  <c r="R858" i="1" a="1"/>
  <c r="C858" i="1"/>
  <c r="AI857" i="1"/>
  <c r="AI857" i="1" a="1"/>
  <c r="AA857" i="1"/>
  <c r="AA857" i="1" a="1"/>
  <c r="Y857" i="1"/>
  <c r="Y857" i="1" a="1"/>
  <c r="W857" i="1"/>
  <c r="W857" i="1" a="1"/>
  <c r="T857" i="1"/>
  <c r="T857" i="1" a="1"/>
  <c r="R857" i="1"/>
  <c r="R857" i="1" a="1"/>
  <c r="C857" i="1"/>
  <c r="AI856" i="1"/>
  <c r="AI856" i="1" a="1"/>
  <c r="AA856" i="1"/>
  <c r="AA856" i="1" a="1"/>
  <c r="Y856" i="1"/>
  <c r="Y856" i="1" a="1"/>
  <c r="W856" i="1"/>
  <c r="W856" i="1" a="1"/>
  <c r="T856" i="1"/>
  <c r="T856" i="1" a="1"/>
  <c r="R856" i="1"/>
  <c r="R856" i="1" a="1"/>
  <c r="C856" i="1"/>
  <c r="AI855" i="1"/>
  <c r="AI855" i="1" a="1"/>
  <c r="AA855" i="1"/>
  <c r="AA855" i="1" a="1"/>
  <c r="Y855" i="1"/>
  <c r="Y855" i="1" a="1"/>
  <c r="W855" i="1"/>
  <c r="W855" i="1" a="1"/>
  <c r="T855" i="1"/>
  <c r="T855" i="1" a="1"/>
  <c r="R855" i="1"/>
  <c r="R855" i="1" a="1"/>
  <c r="C855" i="1"/>
  <c r="AI854" i="1"/>
  <c r="AI854" i="1" a="1"/>
  <c r="AA854" i="1"/>
  <c r="AA854" i="1" a="1"/>
  <c r="Y854" i="1"/>
  <c r="Y854" i="1" a="1"/>
  <c r="W854" i="1"/>
  <c r="W854" i="1" a="1"/>
  <c r="T854" i="1"/>
  <c r="T854" i="1" a="1"/>
  <c r="R854" i="1"/>
  <c r="R854" i="1" a="1"/>
  <c r="C854" i="1"/>
  <c r="AI853" i="1"/>
  <c r="AI853" i="1" a="1"/>
  <c r="AA853" i="1"/>
  <c r="AA853" i="1" a="1"/>
  <c r="Y853" i="1"/>
  <c r="Y853" i="1" a="1"/>
  <c r="W853" i="1"/>
  <c r="W853" i="1" a="1"/>
  <c r="T853" i="1"/>
  <c r="T853" i="1" a="1"/>
  <c r="R853" i="1"/>
  <c r="R853" i="1" a="1"/>
  <c r="C853" i="1"/>
  <c r="AI852" i="1"/>
  <c r="AI852" i="1" a="1"/>
  <c r="AA852" i="1"/>
  <c r="AA852" i="1" a="1"/>
  <c r="Y852" i="1"/>
  <c r="Y852" i="1" a="1"/>
  <c r="W852" i="1"/>
  <c r="W852" i="1" a="1"/>
  <c r="T852" i="1"/>
  <c r="T852" i="1" a="1"/>
  <c r="R852" i="1"/>
  <c r="R852" i="1" a="1"/>
  <c r="C852" i="1"/>
  <c r="AI851" i="1"/>
  <c r="AI851" i="1" a="1"/>
  <c r="AA851" i="1"/>
  <c r="AA851" i="1" a="1"/>
  <c r="Y851" i="1"/>
  <c r="Y851" i="1" a="1"/>
  <c r="W851" i="1"/>
  <c r="W851" i="1" a="1"/>
  <c r="T851" i="1"/>
  <c r="T851" i="1" a="1"/>
  <c r="R851" i="1"/>
  <c r="R851" i="1" a="1"/>
  <c r="C851" i="1"/>
  <c r="AI850" i="1"/>
  <c r="AI850" i="1" a="1"/>
  <c r="AA850" i="1"/>
  <c r="AA850" i="1" a="1"/>
  <c r="Y850" i="1"/>
  <c r="Y850" i="1" a="1"/>
  <c r="W850" i="1"/>
  <c r="W850" i="1" a="1"/>
  <c r="T850" i="1"/>
  <c r="T850" i="1" a="1"/>
  <c r="R850" i="1"/>
  <c r="R850" i="1" a="1"/>
  <c r="C850" i="1"/>
  <c r="AI849" i="1"/>
  <c r="AI849" i="1" a="1"/>
  <c r="AA849" i="1"/>
  <c r="AA849" i="1" a="1"/>
  <c r="Y849" i="1"/>
  <c r="Y849" i="1" a="1"/>
  <c r="W849" i="1"/>
  <c r="W849" i="1" a="1"/>
  <c r="T849" i="1"/>
  <c r="T849" i="1" a="1"/>
  <c r="R849" i="1"/>
  <c r="R849" i="1" a="1"/>
  <c r="C849" i="1"/>
  <c r="AI848" i="1"/>
  <c r="AI848" i="1" a="1"/>
  <c r="AA848" i="1"/>
  <c r="AA848" i="1" a="1"/>
  <c r="Y848" i="1"/>
  <c r="Y848" i="1" a="1"/>
  <c r="W848" i="1"/>
  <c r="W848" i="1" a="1"/>
  <c r="T848" i="1"/>
  <c r="T848" i="1" a="1"/>
  <c r="R848" i="1"/>
  <c r="R848" i="1" a="1"/>
  <c r="C848" i="1"/>
  <c r="AI847" i="1"/>
  <c r="AI847" i="1" a="1"/>
  <c r="AA847" i="1"/>
  <c r="AA847" i="1" a="1"/>
  <c r="Y847" i="1"/>
  <c r="Y847" i="1" a="1"/>
  <c r="W847" i="1"/>
  <c r="W847" i="1" a="1"/>
  <c r="T847" i="1"/>
  <c r="T847" i="1" a="1"/>
  <c r="R847" i="1"/>
  <c r="R847" i="1" a="1"/>
  <c r="C847" i="1"/>
  <c r="AI846" i="1"/>
  <c r="AI846" i="1" a="1"/>
  <c r="AA846" i="1"/>
  <c r="AA846" i="1" a="1"/>
  <c r="Y846" i="1"/>
  <c r="Y846" i="1" a="1"/>
  <c r="W846" i="1"/>
  <c r="W846" i="1" a="1"/>
  <c r="T846" i="1"/>
  <c r="T846" i="1" a="1"/>
  <c r="R846" i="1"/>
  <c r="R846" i="1" a="1"/>
  <c r="C846" i="1"/>
  <c r="AI845" i="1"/>
  <c r="AI845" i="1" a="1"/>
  <c r="AA845" i="1"/>
  <c r="AA845" i="1" a="1"/>
  <c r="Y845" i="1"/>
  <c r="Y845" i="1" a="1"/>
  <c r="W845" i="1"/>
  <c r="W845" i="1" a="1"/>
  <c r="T845" i="1"/>
  <c r="T845" i="1" a="1"/>
  <c r="R845" i="1"/>
  <c r="R845" i="1" a="1"/>
  <c r="C845" i="1"/>
  <c r="AI844" i="1"/>
  <c r="AI844" i="1" a="1"/>
  <c r="AA844" i="1"/>
  <c r="AA844" i="1" a="1"/>
  <c r="Y844" i="1"/>
  <c r="Y844" i="1" a="1"/>
  <c r="W844" i="1"/>
  <c r="W844" i="1" a="1"/>
  <c r="T844" i="1"/>
  <c r="T844" i="1" a="1"/>
  <c r="R844" i="1"/>
  <c r="R844" i="1" a="1"/>
  <c r="C844" i="1"/>
  <c r="AI843" i="1"/>
  <c r="AI843" i="1" a="1"/>
  <c r="AA843" i="1"/>
  <c r="AA843" i="1" a="1"/>
  <c r="Y843" i="1"/>
  <c r="Y843" i="1" a="1"/>
  <c r="W843" i="1"/>
  <c r="W843" i="1" a="1"/>
  <c r="T843" i="1"/>
  <c r="T843" i="1" a="1"/>
  <c r="R843" i="1"/>
  <c r="R843" i="1" a="1"/>
  <c r="C843" i="1"/>
  <c r="AI842" i="1"/>
  <c r="AI842" i="1" a="1"/>
  <c r="AA842" i="1"/>
  <c r="AA842" i="1" a="1"/>
  <c r="Y842" i="1"/>
  <c r="Y842" i="1" a="1"/>
  <c r="W842" i="1"/>
  <c r="W842" i="1" a="1"/>
  <c r="T842" i="1"/>
  <c r="T842" i="1" a="1"/>
  <c r="R842" i="1"/>
  <c r="R842" i="1" a="1"/>
  <c r="C842" i="1"/>
  <c r="AI841" i="1"/>
  <c r="AI841" i="1" a="1"/>
  <c r="AA841" i="1"/>
  <c r="AA841" i="1" a="1"/>
  <c r="Y841" i="1"/>
  <c r="Y841" i="1" a="1"/>
  <c r="W841" i="1"/>
  <c r="W841" i="1" a="1"/>
  <c r="T841" i="1"/>
  <c r="T841" i="1" a="1"/>
  <c r="R841" i="1"/>
  <c r="R841" i="1" a="1"/>
  <c r="C841" i="1"/>
  <c r="AI840" i="1"/>
  <c r="AI840" i="1" a="1"/>
  <c r="AA840" i="1"/>
  <c r="AA840" i="1" a="1"/>
  <c r="Y840" i="1"/>
  <c r="Y840" i="1" a="1"/>
  <c r="W840" i="1"/>
  <c r="W840" i="1" a="1"/>
  <c r="T840" i="1"/>
  <c r="T840" i="1" a="1"/>
  <c r="R840" i="1"/>
  <c r="R840" i="1" a="1"/>
  <c r="C840" i="1"/>
  <c r="AI839" i="1"/>
  <c r="AI839" i="1" a="1"/>
  <c r="AA839" i="1"/>
  <c r="AA839" i="1" a="1"/>
  <c r="Y839" i="1"/>
  <c r="Y839" i="1" a="1"/>
  <c r="W839" i="1"/>
  <c r="W839" i="1" a="1"/>
  <c r="T839" i="1"/>
  <c r="T839" i="1" a="1"/>
  <c r="R839" i="1"/>
  <c r="R839" i="1" a="1"/>
  <c r="C839" i="1"/>
  <c r="AI838" i="1"/>
  <c r="AI838" i="1" a="1"/>
  <c r="AA838" i="1"/>
  <c r="AA838" i="1" a="1"/>
  <c r="Y838" i="1"/>
  <c r="Y838" i="1" a="1"/>
  <c r="W838" i="1"/>
  <c r="W838" i="1" a="1"/>
  <c r="T838" i="1"/>
  <c r="T838" i="1" a="1"/>
  <c r="R838" i="1"/>
  <c r="R838" i="1" a="1"/>
  <c r="C838" i="1"/>
  <c r="AI837" i="1"/>
  <c r="AI837" i="1" a="1"/>
  <c r="AA837" i="1"/>
  <c r="AA837" i="1" a="1"/>
  <c r="Y837" i="1"/>
  <c r="Y837" i="1" a="1"/>
  <c r="W837" i="1"/>
  <c r="W837" i="1" a="1"/>
  <c r="T837" i="1"/>
  <c r="T837" i="1" a="1"/>
  <c r="R837" i="1"/>
  <c r="R837" i="1" a="1"/>
  <c r="C837" i="1"/>
  <c r="AI836" i="1"/>
  <c r="AI836" i="1" a="1"/>
  <c r="AA836" i="1"/>
  <c r="AA836" i="1" a="1"/>
  <c r="Y836" i="1"/>
  <c r="Y836" i="1" a="1"/>
  <c r="W836" i="1"/>
  <c r="W836" i="1" a="1"/>
  <c r="T836" i="1"/>
  <c r="T836" i="1" a="1"/>
  <c r="R836" i="1"/>
  <c r="R836" i="1" a="1"/>
  <c r="C836" i="1"/>
  <c r="AI835" i="1"/>
  <c r="AI835" i="1" a="1"/>
  <c r="AA835" i="1"/>
  <c r="AA835" i="1" a="1"/>
  <c r="Y835" i="1"/>
  <c r="Y835" i="1" a="1"/>
  <c r="W835" i="1"/>
  <c r="W835" i="1" a="1"/>
  <c r="T835" i="1"/>
  <c r="T835" i="1" a="1"/>
  <c r="R835" i="1"/>
  <c r="R835" i="1" a="1"/>
  <c r="C835" i="1"/>
  <c r="AI834" i="1"/>
  <c r="AI834" i="1" a="1"/>
  <c r="AA834" i="1"/>
  <c r="AA834" i="1" a="1"/>
  <c r="Y834" i="1"/>
  <c r="Y834" i="1" a="1"/>
  <c r="W834" i="1"/>
  <c r="W834" i="1" a="1"/>
  <c r="T834" i="1"/>
  <c r="T834" i="1" a="1"/>
  <c r="R834" i="1"/>
  <c r="R834" i="1" a="1"/>
  <c r="C834" i="1"/>
  <c r="AI833" i="1"/>
  <c r="AI833" i="1" a="1"/>
  <c r="AA833" i="1"/>
  <c r="AA833" i="1" a="1"/>
  <c r="Y833" i="1"/>
  <c r="Y833" i="1" a="1"/>
  <c r="W833" i="1"/>
  <c r="W833" i="1" a="1"/>
  <c r="T833" i="1"/>
  <c r="T833" i="1" a="1"/>
  <c r="R833" i="1"/>
  <c r="R833" i="1" a="1"/>
  <c r="C833" i="1"/>
  <c r="AI832" i="1"/>
  <c r="AI832" i="1" a="1"/>
  <c r="AA832" i="1"/>
  <c r="AA832" i="1" a="1"/>
  <c r="Y832" i="1"/>
  <c r="Y832" i="1" a="1"/>
  <c r="W832" i="1"/>
  <c r="W832" i="1" a="1"/>
  <c r="T832" i="1"/>
  <c r="T832" i="1" a="1"/>
  <c r="R832" i="1"/>
  <c r="R832" i="1" a="1"/>
  <c r="C832" i="1"/>
  <c r="AI831" i="1"/>
  <c r="AI831" i="1" a="1"/>
  <c r="AA831" i="1"/>
  <c r="AA831" i="1" a="1"/>
  <c r="Y831" i="1"/>
  <c r="Y831" i="1" a="1"/>
  <c r="W831" i="1"/>
  <c r="W831" i="1" a="1"/>
  <c r="T831" i="1"/>
  <c r="T831" i="1" a="1"/>
  <c r="R831" i="1"/>
  <c r="R831" i="1" a="1"/>
  <c r="C831" i="1"/>
  <c r="AI830" i="1"/>
  <c r="AI830" i="1" a="1"/>
  <c r="AA830" i="1"/>
  <c r="AA830" i="1" a="1"/>
  <c r="Y830" i="1"/>
  <c r="Y830" i="1" a="1"/>
  <c r="W830" i="1"/>
  <c r="W830" i="1" a="1"/>
  <c r="T830" i="1"/>
  <c r="T830" i="1" a="1"/>
  <c r="R830" i="1"/>
  <c r="R830" i="1" a="1"/>
  <c r="C830" i="1"/>
  <c r="AI829" i="1"/>
  <c r="AI829" i="1" a="1"/>
  <c r="AA829" i="1"/>
  <c r="AA829" i="1" a="1"/>
  <c r="Y829" i="1"/>
  <c r="Y829" i="1" a="1"/>
  <c r="W829" i="1"/>
  <c r="W829" i="1" a="1"/>
  <c r="T829" i="1"/>
  <c r="T829" i="1" a="1"/>
  <c r="R829" i="1"/>
  <c r="R829" i="1" a="1"/>
  <c r="C829" i="1"/>
  <c r="AI828" i="1"/>
  <c r="AI828" i="1" a="1"/>
  <c r="AA828" i="1"/>
  <c r="AA828" i="1" a="1"/>
  <c r="Y828" i="1"/>
  <c r="Y828" i="1" a="1"/>
  <c r="W828" i="1"/>
  <c r="W828" i="1" a="1"/>
  <c r="T828" i="1"/>
  <c r="T828" i="1" a="1"/>
  <c r="R828" i="1"/>
  <c r="R828" i="1" a="1"/>
  <c r="C828" i="1"/>
  <c r="AI827" i="1"/>
  <c r="AI827" i="1" a="1"/>
  <c r="AA827" i="1"/>
  <c r="AA827" i="1" a="1"/>
  <c r="Y827" i="1"/>
  <c r="Y827" i="1" a="1"/>
  <c r="W827" i="1"/>
  <c r="W827" i="1" a="1"/>
  <c r="T827" i="1"/>
  <c r="T827" i="1" a="1"/>
  <c r="R827" i="1"/>
  <c r="R827" i="1" a="1"/>
  <c r="C827" i="1"/>
  <c r="AI826" i="1"/>
  <c r="AI826" i="1" a="1"/>
  <c r="AA826" i="1"/>
  <c r="AA826" i="1" a="1"/>
  <c r="Y826" i="1"/>
  <c r="Y826" i="1" a="1"/>
  <c r="W826" i="1"/>
  <c r="W826" i="1" a="1"/>
  <c r="T826" i="1"/>
  <c r="T826" i="1" a="1"/>
  <c r="R826" i="1"/>
  <c r="R826" i="1" a="1"/>
  <c r="C826" i="1"/>
  <c r="AI825" i="1"/>
  <c r="AI825" i="1" a="1"/>
  <c r="AA825" i="1"/>
  <c r="AA825" i="1" a="1"/>
  <c r="Y825" i="1"/>
  <c r="Y825" i="1" a="1"/>
  <c r="W825" i="1"/>
  <c r="W825" i="1" a="1"/>
  <c r="T825" i="1"/>
  <c r="T825" i="1" a="1"/>
  <c r="R825" i="1"/>
  <c r="R825" i="1" a="1"/>
  <c r="C825" i="1"/>
  <c r="AI824" i="1"/>
  <c r="AI824" i="1" a="1"/>
  <c r="AA824" i="1"/>
  <c r="AA824" i="1" a="1"/>
  <c r="Y824" i="1"/>
  <c r="Y824" i="1" a="1"/>
  <c r="W824" i="1"/>
  <c r="W824" i="1" a="1"/>
  <c r="T824" i="1"/>
  <c r="T824" i="1" a="1"/>
  <c r="R824" i="1"/>
  <c r="R824" i="1" a="1"/>
  <c r="C824" i="1"/>
  <c r="AI823" i="1"/>
  <c r="AI823" i="1" a="1"/>
  <c r="AA823" i="1"/>
  <c r="AA823" i="1" a="1"/>
  <c r="Y823" i="1"/>
  <c r="Y823" i="1" a="1"/>
  <c r="W823" i="1"/>
  <c r="W823" i="1" a="1"/>
  <c r="T823" i="1"/>
  <c r="T823" i="1" a="1"/>
  <c r="R823" i="1"/>
  <c r="R823" i="1" a="1"/>
  <c r="C823" i="1"/>
  <c r="AI822" i="1"/>
  <c r="AI822" i="1" a="1"/>
  <c r="AA822" i="1"/>
  <c r="AA822" i="1" a="1"/>
  <c r="Y822" i="1"/>
  <c r="Y822" i="1" a="1"/>
  <c r="W822" i="1"/>
  <c r="W822" i="1" a="1"/>
  <c r="T822" i="1"/>
  <c r="T822" i="1" a="1"/>
  <c r="R822" i="1"/>
  <c r="R822" i="1" a="1"/>
  <c r="C822" i="1"/>
  <c r="AI821" i="1"/>
  <c r="AI821" i="1" a="1"/>
  <c r="AA821" i="1"/>
  <c r="AA821" i="1" a="1"/>
  <c r="Y821" i="1"/>
  <c r="Y821" i="1" a="1"/>
  <c r="W821" i="1"/>
  <c r="W821" i="1" a="1"/>
  <c r="T821" i="1"/>
  <c r="T821" i="1" a="1"/>
  <c r="R821" i="1"/>
  <c r="R821" i="1" a="1"/>
  <c r="C821" i="1"/>
  <c r="AI820" i="1"/>
  <c r="AI820" i="1" a="1"/>
  <c r="AA820" i="1"/>
  <c r="AA820" i="1" a="1"/>
  <c r="Y820" i="1"/>
  <c r="Y820" i="1" a="1"/>
  <c r="W820" i="1"/>
  <c r="W820" i="1" a="1"/>
  <c r="T820" i="1"/>
  <c r="T820" i="1" a="1"/>
  <c r="R820" i="1"/>
  <c r="R820" i="1" a="1"/>
  <c r="C820" i="1"/>
  <c r="AI819" i="1"/>
  <c r="AI819" i="1" a="1"/>
  <c r="AA819" i="1"/>
  <c r="AA819" i="1" a="1"/>
  <c r="Y819" i="1"/>
  <c r="Y819" i="1" a="1"/>
  <c r="W819" i="1"/>
  <c r="W819" i="1" a="1"/>
  <c r="T819" i="1"/>
  <c r="T819" i="1" a="1"/>
  <c r="R819" i="1"/>
  <c r="R819" i="1" a="1"/>
  <c r="C819" i="1"/>
  <c r="AI818" i="1"/>
  <c r="AI818" i="1" a="1"/>
  <c r="AA818" i="1"/>
  <c r="AA818" i="1" a="1"/>
  <c r="Y818" i="1"/>
  <c r="Y818" i="1" a="1"/>
  <c r="W818" i="1"/>
  <c r="W818" i="1" a="1"/>
  <c r="T818" i="1"/>
  <c r="T818" i="1" a="1"/>
  <c r="R818" i="1"/>
  <c r="R818" i="1" a="1"/>
  <c r="C818" i="1"/>
  <c r="AI817" i="1"/>
  <c r="AI817" i="1" a="1"/>
  <c r="AA817" i="1"/>
  <c r="AA817" i="1" a="1"/>
  <c r="Y817" i="1"/>
  <c r="Y817" i="1" a="1"/>
  <c r="W817" i="1"/>
  <c r="W817" i="1" a="1"/>
  <c r="T817" i="1"/>
  <c r="T817" i="1" a="1"/>
  <c r="R817" i="1"/>
  <c r="R817" i="1" a="1"/>
  <c r="C817" i="1"/>
  <c r="AI816" i="1"/>
  <c r="AI816" i="1" a="1"/>
  <c r="AA816" i="1"/>
  <c r="AA816" i="1" a="1"/>
  <c r="Y816" i="1"/>
  <c r="Y816" i="1" a="1"/>
  <c r="W816" i="1"/>
  <c r="W816" i="1" a="1"/>
  <c r="T816" i="1"/>
  <c r="T816" i="1" a="1"/>
  <c r="R816" i="1"/>
  <c r="R816" i="1" a="1"/>
  <c r="C816" i="1"/>
  <c r="AI815" i="1"/>
  <c r="AI815" i="1" a="1"/>
  <c r="AA815" i="1"/>
  <c r="AA815" i="1" a="1"/>
  <c r="Y815" i="1"/>
  <c r="Y815" i="1" a="1"/>
  <c r="W815" i="1"/>
  <c r="W815" i="1" a="1"/>
  <c r="T815" i="1"/>
  <c r="T815" i="1" a="1"/>
  <c r="R815" i="1"/>
  <c r="R815" i="1" a="1"/>
  <c r="C815" i="1"/>
  <c r="AI814" i="1"/>
  <c r="AI814" i="1" a="1"/>
  <c r="AA814" i="1"/>
  <c r="AA814" i="1" a="1"/>
  <c r="Y814" i="1"/>
  <c r="Y814" i="1" a="1"/>
  <c r="W814" i="1"/>
  <c r="W814" i="1" a="1"/>
  <c r="T814" i="1"/>
  <c r="T814" i="1" a="1"/>
  <c r="R814" i="1"/>
  <c r="R814" i="1" a="1"/>
  <c r="C814" i="1"/>
  <c r="AI813" i="1"/>
  <c r="AI813" i="1" a="1"/>
  <c r="AA813" i="1"/>
  <c r="AA813" i="1" a="1"/>
  <c r="Y813" i="1"/>
  <c r="Y813" i="1" a="1"/>
  <c r="W813" i="1"/>
  <c r="W813" i="1" a="1"/>
  <c r="T813" i="1"/>
  <c r="T813" i="1" a="1"/>
  <c r="R813" i="1"/>
  <c r="R813" i="1" a="1"/>
  <c r="C813" i="1"/>
  <c r="AI812" i="1"/>
  <c r="AI812" i="1" a="1"/>
  <c r="AA812" i="1"/>
  <c r="AA812" i="1" a="1"/>
  <c r="Y812" i="1"/>
  <c r="Y812" i="1" a="1"/>
  <c r="W812" i="1"/>
  <c r="W812" i="1" a="1"/>
  <c r="T812" i="1"/>
  <c r="T812" i="1" a="1"/>
  <c r="R812" i="1"/>
  <c r="R812" i="1" a="1"/>
  <c r="C812" i="1"/>
  <c r="AI811" i="1"/>
  <c r="AI811" i="1" a="1"/>
  <c r="AA811" i="1"/>
  <c r="AA811" i="1" a="1"/>
  <c r="Y811" i="1"/>
  <c r="Y811" i="1" a="1"/>
  <c r="W811" i="1"/>
  <c r="W811" i="1" a="1"/>
  <c r="T811" i="1"/>
  <c r="T811" i="1" a="1"/>
  <c r="R811" i="1"/>
  <c r="R811" i="1" a="1"/>
  <c r="C811" i="1"/>
  <c r="AI810" i="1"/>
  <c r="AI810" i="1" a="1"/>
  <c r="AA810" i="1"/>
  <c r="AA810" i="1" a="1"/>
  <c r="Y810" i="1"/>
  <c r="Y810" i="1" a="1"/>
  <c r="W810" i="1"/>
  <c r="W810" i="1" a="1"/>
  <c r="T810" i="1"/>
  <c r="T810" i="1" a="1"/>
  <c r="R810" i="1"/>
  <c r="R810" i="1" a="1"/>
  <c r="C810" i="1"/>
  <c r="AI809" i="1"/>
  <c r="AI809" i="1" a="1"/>
  <c r="AA809" i="1"/>
  <c r="AA809" i="1" a="1"/>
  <c r="Y809" i="1"/>
  <c r="Y809" i="1" a="1"/>
  <c r="W809" i="1"/>
  <c r="W809" i="1" a="1"/>
  <c r="T809" i="1"/>
  <c r="T809" i="1" a="1"/>
  <c r="R809" i="1"/>
  <c r="R809" i="1" a="1"/>
  <c r="C809" i="1"/>
  <c r="AI808" i="1"/>
  <c r="AI808" i="1" a="1"/>
  <c r="AA808" i="1"/>
  <c r="AA808" i="1" a="1"/>
  <c r="Y808" i="1"/>
  <c r="Y808" i="1" a="1"/>
  <c r="W808" i="1"/>
  <c r="W808" i="1" a="1"/>
  <c r="T808" i="1"/>
  <c r="T808" i="1" a="1"/>
  <c r="R808" i="1"/>
  <c r="R808" i="1" a="1"/>
  <c r="C808" i="1"/>
  <c r="AI807" i="1"/>
  <c r="AI807" i="1" a="1"/>
  <c r="AA807" i="1"/>
  <c r="AA807" i="1" a="1"/>
  <c r="Y807" i="1"/>
  <c r="Y807" i="1" a="1"/>
  <c r="W807" i="1"/>
  <c r="W807" i="1" a="1"/>
  <c r="T807" i="1"/>
  <c r="T807" i="1" a="1"/>
  <c r="R807" i="1"/>
  <c r="R807" i="1" a="1"/>
  <c r="C807" i="1"/>
  <c r="AI806" i="1"/>
  <c r="AI806" i="1" a="1"/>
  <c r="AA806" i="1"/>
  <c r="AA806" i="1" a="1"/>
  <c r="Y806" i="1"/>
  <c r="Y806" i="1" a="1"/>
  <c r="W806" i="1"/>
  <c r="W806" i="1" a="1"/>
  <c r="T806" i="1"/>
  <c r="T806" i="1" a="1"/>
  <c r="R806" i="1"/>
  <c r="R806" i="1" a="1"/>
  <c r="C806" i="1"/>
  <c r="AI805" i="1"/>
  <c r="AI805" i="1" a="1"/>
  <c r="AA805" i="1"/>
  <c r="AA805" i="1" a="1"/>
  <c r="Y805" i="1"/>
  <c r="Y805" i="1" a="1"/>
  <c r="W805" i="1"/>
  <c r="W805" i="1" a="1"/>
  <c r="T805" i="1"/>
  <c r="T805" i="1" a="1"/>
  <c r="R805" i="1"/>
  <c r="R805" i="1" a="1"/>
  <c r="C805" i="1"/>
  <c r="AI804" i="1"/>
  <c r="AI804" i="1" a="1"/>
  <c r="AA804" i="1"/>
  <c r="AA804" i="1" a="1"/>
  <c r="Y804" i="1"/>
  <c r="Y804" i="1" a="1"/>
  <c r="W804" i="1"/>
  <c r="W804" i="1" a="1"/>
  <c r="T804" i="1"/>
  <c r="T804" i="1" a="1"/>
  <c r="R804" i="1"/>
  <c r="R804" i="1" a="1"/>
  <c r="C804" i="1"/>
  <c r="AI803" i="1"/>
  <c r="AI803" i="1" a="1"/>
  <c r="AA803" i="1"/>
  <c r="AA803" i="1" a="1"/>
  <c r="Y803" i="1"/>
  <c r="Y803" i="1" a="1"/>
  <c r="W803" i="1"/>
  <c r="W803" i="1" a="1"/>
  <c r="T803" i="1"/>
  <c r="T803" i="1" a="1"/>
  <c r="R803" i="1"/>
  <c r="R803" i="1" a="1"/>
  <c r="C803" i="1"/>
  <c r="AI802" i="1"/>
  <c r="AI802" i="1" a="1"/>
  <c r="AA802" i="1"/>
  <c r="AA802" i="1" a="1"/>
  <c r="Y802" i="1"/>
  <c r="Y802" i="1" a="1"/>
  <c r="W802" i="1"/>
  <c r="W802" i="1" a="1"/>
  <c r="T802" i="1"/>
  <c r="T802" i="1" a="1"/>
  <c r="R802" i="1"/>
  <c r="R802" i="1" a="1"/>
  <c r="C802" i="1"/>
  <c r="AI801" i="1"/>
  <c r="AI801" i="1" a="1"/>
  <c r="AA801" i="1"/>
  <c r="AA801" i="1" a="1"/>
  <c r="Y801" i="1"/>
  <c r="Y801" i="1" a="1"/>
  <c r="W801" i="1"/>
  <c r="W801" i="1" a="1"/>
  <c r="T801" i="1"/>
  <c r="T801" i="1" a="1"/>
  <c r="R801" i="1"/>
  <c r="R801" i="1" a="1"/>
  <c r="C801" i="1"/>
  <c r="AI800" i="1"/>
  <c r="AI800" i="1" a="1"/>
  <c r="AA800" i="1"/>
  <c r="AA800" i="1" a="1"/>
  <c r="Y800" i="1"/>
  <c r="Y800" i="1" a="1"/>
  <c r="W800" i="1"/>
  <c r="W800" i="1" a="1"/>
  <c r="T800" i="1"/>
  <c r="T800" i="1" a="1"/>
  <c r="R800" i="1"/>
  <c r="R800" i="1" a="1"/>
  <c r="C800" i="1"/>
  <c r="AI799" i="1"/>
  <c r="AI799" i="1" a="1"/>
  <c r="AA799" i="1"/>
  <c r="AA799" i="1" a="1"/>
  <c r="Y799" i="1"/>
  <c r="Y799" i="1" a="1"/>
  <c r="W799" i="1"/>
  <c r="W799" i="1" a="1"/>
  <c r="T799" i="1"/>
  <c r="T799" i="1" a="1"/>
  <c r="R799" i="1"/>
  <c r="R799" i="1" a="1"/>
  <c r="C799" i="1"/>
  <c r="AI798" i="1"/>
  <c r="AI798" i="1" a="1"/>
  <c r="AA798" i="1"/>
  <c r="AA798" i="1" a="1"/>
  <c r="Y798" i="1"/>
  <c r="Y798" i="1" a="1"/>
  <c r="W798" i="1"/>
  <c r="W798" i="1" a="1"/>
  <c r="T798" i="1"/>
  <c r="T798" i="1" a="1"/>
  <c r="R798" i="1"/>
  <c r="R798" i="1" a="1"/>
  <c r="C798" i="1"/>
  <c r="AI797" i="1"/>
  <c r="AI797" i="1" a="1"/>
  <c r="AA797" i="1"/>
  <c r="AA797" i="1" a="1"/>
  <c r="Y797" i="1"/>
  <c r="Y797" i="1" a="1"/>
  <c r="W797" i="1"/>
  <c r="W797" i="1" a="1"/>
  <c r="T797" i="1"/>
  <c r="T797" i="1" a="1"/>
  <c r="R797" i="1"/>
  <c r="R797" i="1" a="1"/>
  <c r="C797" i="1"/>
  <c r="AI796" i="1"/>
  <c r="AI796" i="1" a="1"/>
  <c r="AA796" i="1"/>
  <c r="AA796" i="1" a="1"/>
  <c r="Y796" i="1"/>
  <c r="Y796" i="1" a="1"/>
  <c r="W796" i="1"/>
  <c r="W796" i="1" a="1"/>
  <c r="T796" i="1"/>
  <c r="T796" i="1" a="1"/>
  <c r="R796" i="1"/>
  <c r="R796" i="1" a="1"/>
  <c r="C796" i="1"/>
  <c r="AI795" i="1"/>
  <c r="AI795" i="1" a="1"/>
  <c r="AA795" i="1"/>
  <c r="AA795" i="1" a="1"/>
  <c r="Y795" i="1"/>
  <c r="Y795" i="1" a="1"/>
  <c r="W795" i="1"/>
  <c r="W795" i="1" a="1"/>
  <c r="T795" i="1"/>
  <c r="T795" i="1" a="1"/>
  <c r="R795" i="1"/>
  <c r="R795" i="1" a="1"/>
  <c r="C795" i="1"/>
  <c r="AI794" i="1"/>
  <c r="AI794" i="1" a="1"/>
  <c r="AA794" i="1"/>
  <c r="AA794" i="1" a="1"/>
  <c r="Y794" i="1"/>
  <c r="Y794" i="1" a="1"/>
  <c r="W794" i="1"/>
  <c r="W794" i="1" a="1"/>
  <c r="T794" i="1"/>
  <c r="T794" i="1" a="1"/>
  <c r="R794" i="1"/>
  <c r="R794" i="1" a="1"/>
  <c r="C794" i="1"/>
  <c r="AI793" i="1"/>
  <c r="AI793" i="1" a="1"/>
  <c r="AA793" i="1"/>
  <c r="AA793" i="1" a="1"/>
  <c r="Y793" i="1"/>
  <c r="Y793" i="1" a="1"/>
  <c r="W793" i="1"/>
  <c r="W793" i="1" a="1"/>
  <c r="T793" i="1"/>
  <c r="T793" i="1" a="1"/>
  <c r="R793" i="1"/>
  <c r="R793" i="1" a="1"/>
  <c r="C793" i="1"/>
  <c r="AI792" i="1"/>
  <c r="AI792" i="1" a="1"/>
  <c r="AA792" i="1"/>
  <c r="AA792" i="1" a="1"/>
  <c r="Y792" i="1"/>
  <c r="Y792" i="1" a="1"/>
  <c r="W792" i="1"/>
  <c r="W792" i="1" a="1"/>
  <c r="T792" i="1"/>
  <c r="T792" i="1" a="1"/>
  <c r="R792" i="1"/>
  <c r="R792" i="1" a="1"/>
  <c r="C792" i="1"/>
  <c r="AI791" i="1"/>
  <c r="AI791" i="1" a="1"/>
  <c r="AA791" i="1"/>
  <c r="AA791" i="1" a="1"/>
  <c r="Y791" i="1"/>
  <c r="Y791" i="1" a="1"/>
  <c r="W791" i="1"/>
  <c r="W791" i="1" a="1"/>
  <c r="T791" i="1"/>
  <c r="T791" i="1" a="1"/>
  <c r="R791" i="1"/>
  <c r="R791" i="1" a="1"/>
  <c r="C791" i="1"/>
  <c r="AI790" i="1"/>
  <c r="AI790" i="1" a="1"/>
  <c r="AA790" i="1"/>
  <c r="AA790" i="1" a="1"/>
  <c r="Y790" i="1"/>
  <c r="Y790" i="1" a="1"/>
  <c r="W790" i="1"/>
  <c r="W790" i="1" a="1"/>
  <c r="T790" i="1"/>
  <c r="T790" i="1" a="1"/>
  <c r="R790" i="1"/>
  <c r="R790" i="1" a="1"/>
  <c r="C790" i="1"/>
  <c r="AI789" i="1"/>
  <c r="AI789" i="1" a="1"/>
  <c r="AA789" i="1"/>
  <c r="AA789" i="1" a="1"/>
  <c r="Y789" i="1"/>
  <c r="Y789" i="1" a="1"/>
  <c r="W789" i="1"/>
  <c r="W789" i="1" a="1"/>
  <c r="T789" i="1"/>
  <c r="T789" i="1" a="1"/>
  <c r="R789" i="1"/>
  <c r="R789" i="1" a="1"/>
  <c r="C789" i="1"/>
  <c r="AI788" i="1"/>
  <c r="AI788" i="1" a="1"/>
  <c r="AA788" i="1"/>
  <c r="AA788" i="1" a="1"/>
  <c r="Y788" i="1"/>
  <c r="Y788" i="1" a="1"/>
  <c r="W788" i="1"/>
  <c r="W788" i="1" a="1"/>
  <c r="T788" i="1"/>
  <c r="T788" i="1" a="1"/>
  <c r="R788" i="1"/>
  <c r="R788" i="1" a="1"/>
  <c r="C788" i="1"/>
  <c r="AI787" i="1"/>
  <c r="AI787" i="1" a="1"/>
  <c r="AA787" i="1"/>
  <c r="AA787" i="1" a="1"/>
  <c r="Y787" i="1"/>
  <c r="Y787" i="1" a="1"/>
  <c r="W787" i="1"/>
  <c r="W787" i="1" a="1"/>
  <c r="T787" i="1"/>
  <c r="T787" i="1" a="1"/>
  <c r="R787" i="1"/>
  <c r="R787" i="1" a="1"/>
  <c r="C787" i="1"/>
  <c r="AI786" i="1"/>
  <c r="AI786" i="1" a="1"/>
  <c r="AA786" i="1"/>
  <c r="AA786" i="1" a="1"/>
  <c r="Y786" i="1"/>
  <c r="Y786" i="1" a="1"/>
  <c r="W786" i="1"/>
  <c r="W786" i="1" a="1"/>
  <c r="T786" i="1"/>
  <c r="T786" i="1" a="1"/>
  <c r="R786" i="1"/>
  <c r="R786" i="1" a="1"/>
  <c r="C786" i="1"/>
  <c r="AI785" i="1"/>
  <c r="AI785" i="1" a="1"/>
  <c r="AA785" i="1"/>
  <c r="AA785" i="1" a="1"/>
  <c r="Y785" i="1"/>
  <c r="Y785" i="1" a="1"/>
  <c r="W785" i="1"/>
  <c r="W785" i="1" a="1"/>
  <c r="T785" i="1"/>
  <c r="T785" i="1" a="1"/>
  <c r="R785" i="1"/>
  <c r="R785" i="1" a="1"/>
  <c r="C785" i="1"/>
  <c r="AI784" i="1"/>
  <c r="AI784" i="1" a="1"/>
  <c r="AA784" i="1"/>
  <c r="AA784" i="1" a="1"/>
  <c r="Y784" i="1"/>
  <c r="Y784" i="1" a="1"/>
  <c r="W784" i="1"/>
  <c r="W784" i="1" a="1"/>
  <c r="T784" i="1"/>
  <c r="T784" i="1" a="1"/>
  <c r="R784" i="1"/>
  <c r="R784" i="1" a="1"/>
  <c r="C784" i="1"/>
  <c r="AI783" i="1"/>
  <c r="AI783" i="1" a="1"/>
  <c r="AA783" i="1"/>
  <c r="AA783" i="1" a="1"/>
  <c r="Y783" i="1"/>
  <c r="Y783" i="1" a="1"/>
  <c r="W783" i="1"/>
  <c r="W783" i="1" a="1"/>
  <c r="T783" i="1"/>
  <c r="T783" i="1" a="1"/>
  <c r="R783" i="1"/>
  <c r="R783" i="1" a="1"/>
  <c r="C783" i="1"/>
  <c r="AI782" i="1"/>
  <c r="AI782" i="1" a="1"/>
  <c r="AA782" i="1"/>
  <c r="AA782" i="1" a="1"/>
  <c r="Y782" i="1"/>
  <c r="Y782" i="1" a="1"/>
  <c r="W782" i="1"/>
  <c r="W782" i="1" a="1"/>
  <c r="T782" i="1"/>
  <c r="T782" i="1" a="1"/>
  <c r="R782" i="1"/>
  <c r="R782" i="1" a="1"/>
  <c r="C782" i="1"/>
  <c r="AI781" i="1"/>
  <c r="AI781" i="1" a="1"/>
  <c r="AA781" i="1"/>
  <c r="AA781" i="1" a="1"/>
  <c r="Y781" i="1"/>
  <c r="Y781" i="1" a="1"/>
  <c r="W781" i="1"/>
  <c r="W781" i="1" a="1"/>
  <c r="T781" i="1"/>
  <c r="T781" i="1" a="1"/>
  <c r="R781" i="1"/>
  <c r="R781" i="1" a="1"/>
  <c r="C781" i="1"/>
  <c r="AI780" i="1"/>
  <c r="AI780" i="1" a="1"/>
  <c r="AA780" i="1"/>
  <c r="AA780" i="1" a="1"/>
  <c r="Y780" i="1"/>
  <c r="Y780" i="1" a="1"/>
  <c r="W780" i="1"/>
  <c r="W780" i="1" a="1"/>
  <c r="T780" i="1"/>
  <c r="T780" i="1" a="1"/>
  <c r="R780" i="1"/>
  <c r="R780" i="1" a="1"/>
  <c r="C780" i="1"/>
  <c r="AI779" i="1"/>
  <c r="AI779" i="1" a="1"/>
  <c r="AA779" i="1"/>
  <c r="AA779" i="1" a="1"/>
  <c r="Y779" i="1"/>
  <c r="Y779" i="1" a="1"/>
  <c r="W779" i="1"/>
  <c r="W779" i="1" a="1"/>
  <c r="T779" i="1"/>
  <c r="T779" i="1" a="1"/>
  <c r="R779" i="1"/>
  <c r="R779" i="1" a="1"/>
  <c r="C779" i="1"/>
  <c r="AI778" i="1"/>
  <c r="AI778" i="1" a="1"/>
  <c r="AA778" i="1"/>
  <c r="AA778" i="1" a="1"/>
  <c r="Y778" i="1"/>
  <c r="Y778" i="1" a="1"/>
  <c r="W778" i="1"/>
  <c r="W778" i="1" a="1"/>
  <c r="T778" i="1"/>
  <c r="T778" i="1" a="1"/>
  <c r="R778" i="1"/>
  <c r="R778" i="1" a="1"/>
  <c r="C778" i="1"/>
  <c r="AI777" i="1"/>
  <c r="AI777" i="1" a="1"/>
  <c r="AA777" i="1"/>
  <c r="AA777" i="1" a="1"/>
  <c r="Y777" i="1"/>
  <c r="Y777" i="1" a="1"/>
  <c r="W777" i="1"/>
  <c r="W777" i="1" a="1"/>
  <c r="T777" i="1"/>
  <c r="T777" i="1" a="1"/>
  <c r="R777" i="1"/>
  <c r="R777" i="1" a="1"/>
  <c r="C777" i="1"/>
  <c r="AI776" i="1"/>
  <c r="AI776" i="1" a="1"/>
  <c r="AA776" i="1"/>
  <c r="AA776" i="1" a="1"/>
  <c r="Y776" i="1"/>
  <c r="Y776" i="1" a="1"/>
  <c r="W776" i="1"/>
  <c r="W776" i="1" a="1"/>
  <c r="T776" i="1"/>
  <c r="T776" i="1" a="1"/>
  <c r="R776" i="1"/>
  <c r="R776" i="1" a="1"/>
  <c r="C776" i="1"/>
  <c r="AI775" i="1"/>
  <c r="AI775" i="1" a="1"/>
  <c r="AA775" i="1"/>
  <c r="AA775" i="1" a="1"/>
  <c r="Y775" i="1"/>
  <c r="Y775" i="1" a="1"/>
  <c r="W775" i="1"/>
  <c r="W775" i="1" a="1"/>
  <c r="T775" i="1"/>
  <c r="T775" i="1" a="1"/>
  <c r="R775" i="1"/>
  <c r="R775" i="1" a="1"/>
  <c r="C775" i="1"/>
  <c r="AI774" i="1"/>
  <c r="AI774" i="1" a="1"/>
  <c r="AA774" i="1"/>
  <c r="AA774" i="1" a="1"/>
  <c r="Y774" i="1"/>
  <c r="Y774" i="1" a="1"/>
  <c r="W774" i="1"/>
  <c r="W774" i="1" a="1"/>
  <c r="T774" i="1"/>
  <c r="T774" i="1" a="1"/>
  <c r="R774" i="1"/>
  <c r="R774" i="1" a="1"/>
  <c r="C774" i="1"/>
  <c r="AI773" i="1"/>
  <c r="AI773" i="1" a="1"/>
  <c r="AA773" i="1"/>
  <c r="AA773" i="1" a="1"/>
  <c r="Y773" i="1"/>
  <c r="Y773" i="1" a="1"/>
  <c r="W773" i="1"/>
  <c r="W773" i="1" a="1"/>
  <c r="T773" i="1"/>
  <c r="T773" i="1" a="1"/>
  <c r="R773" i="1"/>
  <c r="R773" i="1" a="1"/>
  <c r="C773" i="1"/>
  <c r="AI772" i="1"/>
  <c r="AI772" i="1" a="1"/>
  <c r="AA772" i="1"/>
  <c r="AA772" i="1" a="1"/>
  <c r="Y772" i="1"/>
  <c r="Y772" i="1" a="1"/>
  <c r="W772" i="1"/>
  <c r="W772" i="1" a="1"/>
  <c r="T772" i="1"/>
  <c r="T772" i="1" a="1"/>
  <c r="R772" i="1"/>
  <c r="R772" i="1" a="1"/>
  <c r="C772" i="1"/>
  <c r="AI771" i="1"/>
  <c r="AI771" i="1" a="1"/>
  <c r="AA771" i="1"/>
  <c r="AA771" i="1" a="1"/>
  <c r="Y771" i="1"/>
  <c r="Y771" i="1" a="1"/>
  <c r="W771" i="1"/>
  <c r="W771" i="1" a="1"/>
  <c r="T771" i="1"/>
  <c r="T771" i="1" a="1"/>
  <c r="R771" i="1"/>
  <c r="R771" i="1" a="1"/>
  <c r="C771" i="1"/>
  <c r="AI770" i="1"/>
  <c r="AI770" i="1" a="1"/>
  <c r="AA770" i="1"/>
  <c r="AA770" i="1" a="1"/>
  <c r="Y770" i="1"/>
  <c r="Y770" i="1" a="1"/>
  <c r="W770" i="1"/>
  <c r="W770" i="1" a="1"/>
  <c r="T770" i="1"/>
  <c r="T770" i="1" a="1"/>
  <c r="R770" i="1"/>
  <c r="R770" i="1" a="1"/>
  <c r="C770" i="1"/>
  <c r="AI769" i="1"/>
  <c r="AI769" i="1" a="1"/>
  <c r="AA769" i="1"/>
  <c r="AA769" i="1" a="1"/>
  <c r="Y769" i="1"/>
  <c r="Y769" i="1" a="1"/>
  <c r="W769" i="1"/>
  <c r="W769" i="1" a="1"/>
  <c r="T769" i="1"/>
  <c r="T769" i="1" a="1"/>
  <c r="R769" i="1"/>
  <c r="R769" i="1" a="1"/>
  <c r="C769" i="1"/>
  <c r="AI768" i="1"/>
  <c r="AI768" i="1" a="1"/>
  <c r="AA768" i="1"/>
  <c r="AA768" i="1" a="1"/>
  <c r="Y768" i="1"/>
  <c r="Y768" i="1" a="1"/>
  <c r="W768" i="1"/>
  <c r="W768" i="1" a="1"/>
  <c r="T768" i="1"/>
  <c r="T768" i="1" a="1"/>
  <c r="R768" i="1"/>
  <c r="R768" i="1" a="1"/>
  <c r="C768" i="1"/>
  <c r="AI767" i="1"/>
  <c r="AI767" i="1" a="1"/>
  <c r="AA767" i="1"/>
  <c r="AA767" i="1" a="1"/>
  <c r="Y767" i="1"/>
  <c r="Y767" i="1" a="1"/>
  <c r="W767" i="1"/>
  <c r="W767" i="1" a="1"/>
  <c r="T767" i="1"/>
  <c r="T767" i="1" a="1"/>
  <c r="R767" i="1"/>
  <c r="R767" i="1" a="1"/>
  <c r="C767" i="1"/>
  <c r="AI766" i="1"/>
  <c r="AI766" i="1" a="1"/>
  <c r="AA766" i="1"/>
  <c r="AA766" i="1" a="1"/>
  <c r="Y766" i="1"/>
  <c r="Y766" i="1" a="1"/>
  <c r="W766" i="1"/>
  <c r="W766" i="1" a="1"/>
  <c r="T766" i="1"/>
  <c r="T766" i="1" a="1"/>
  <c r="R766" i="1"/>
  <c r="R766" i="1" a="1"/>
  <c r="C766" i="1"/>
  <c r="AI765" i="1"/>
  <c r="AI765" i="1" a="1"/>
  <c r="AA765" i="1"/>
  <c r="AA765" i="1" a="1"/>
  <c r="Y765" i="1"/>
  <c r="Y765" i="1" a="1"/>
  <c r="W765" i="1"/>
  <c r="W765" i="1" a="1"/>
  <c r="T765" i="1"/>
  <c r="T765" i="1" a="1"/>
  <c r="R765" i="1"/>
  <c r="R765" i="1" a="1"/>
  <c r="C765" i="1"/>
  <c r="AI764" i="1"/>
  <c r="AI764" i="1" a="1"/>
  <c r="AA764" i="1"/>
  <c r="AA764" i="1" a="1"/>
  <c r="Y764" i="1"/>
  <c r="Y764" i="1" a="1"/>
  <c r="W764" i="1"/>
  <c r="W764" i="1" a="1"/>
  <c r="T764" i="1"/>
  <c r="T764" i="1" a="1"/>
  <c r="R764" i="1"/>
  <c r="R764" i="1" a="1"/>
  <c r="C764" i="1"/>
  <c r="AI763" i="1"/>
  <c r="AI763" i="1" a="1"/>
  <c r="AA763" i="1"/>
  <c r="AA763" i="1" a="1"/>
  <c r="Y763" i="1"/>
  <c r="Y763" i="1" a="1"/>
  <c r="W763" i="1"/>
  <c r="W763" i="1" a="1"/>
  <c r="T763" i="1"/>
  <c r="T763" i="1" a="1"/>
  <c r="R763" i="1"/>
  <c r="R763" i="1" a="1"/>
  <c r="C763" i="1"/>
  <c r="AI762" i="1"/>
  <c r="AI762" i="1" a="1"/>
  <c r="AA762" i="1"/>
  <c r="AA762" i="1" a="1"/>
  <c r="Y762" i="1"/>
  <c r="Y762" i="1" a="1"/>
  <c r="W762" i="1"/>
  <c r="W762" i="1" a="1"/>
  <c r="T762" i="1"/>
  <c r="T762" i="1" a="1"/>
  <c r="R762" i="1"/>
  <c r="R762" i="1" a="1"/>
  <c r="C762" i="1"/>
  <c r="AI761" i="1"/>
  <c r="AI761" i="1" a="1"/>
  <c r="AA761" i="1"/>
  <c r="AA761" i="1" a="1"/>
  <c r="Y761" i="1"/>
  <c r="Y761" i="1" a="1"/>
  <c r="W761" i="1"/>
  <c r="W761" i="1" a="1"/>
  <c r="T761" i="1"/>
  <c r="T761" i="1" a="1"/>
  <c r="R761" i="1"/>
  <c r="R761" i="1" a="1"/>
  <c r="C761" i="1"/>
  <c r="AI760" i="1"/>
  <c r="AI760" i="1" a="1"/>
  <c r="AA760" i="1"/>
  <c r="AA760" i="1" a="1"/>
  <c r="Y760" i="1"/>
  <c r="Y760" i="1" a="1"/>
  <c r="W760" i="1"/>
  <c r="W760" i="1" a="1"/>
  <c r="T760" i="1"/>
  <c r="T760" i="1" a="1"/>
  <c r="R760" i="1"/>
  <c r="R760" i="1" a="1"/>
  <c r="C760" i="1"/>
  <c r="AI759" i="1"/>
  <c r="AI759" i="1" a="1"/>
  <c r="AA759" i="1"/>
  <c r="AA759" i="1" a="1"/>
  <c r="Y759" i="1"/>
  <c r="Y759" i="1" a="1"/>
  <c r="W759" i="1"/>
  <c r="W759" i="1" a="1"/>
  <c r="T759" i="1"/>
  <c r="T759" i="1" a="1"/>
  <c r="R759" i="1"/>
  <c r="R759" i="1" a="1"/>
  <c r="C759" i="1"/>
  <c r="AI758" i="1"/>
  <c r="AI758" i="1" a="1"/>
  <c r="AA758" i="1"/>
  <c r="AA758" i="1" a="1"/>
  <c r="Y758" i="1"/>
  <c r="Y758" i="1" a="1"/>
  <c r="W758" i="1"/>
  <c r="W758" i="1" a="1"/>
  <c r="T758" i="1"/>
  <c r="T758" i="1" a="1"/>
  <c r="R758" i="1"/>
  <c r="R758" i="1" a="1"/>
  <c r="C758" i="1"/>
  <c r="AI757" i="1"/>
  <c r="AI757" i="1" a="1"/>
  <c r="AA757" i="1"/>
  <c r="AA757" i="1" a="1"/>
  <c r="Y757" i="1"/>
  <c r="Y757" i="1" a="1"/>
  <c r="W757" i="1"/>
  <c r="W757" i="1" a="1"/>
  <c r="T757" i="1"/>
  <c r="T757" i="1" a="1"/>
  <c r="R757" i="1"/>
  <c r="R757" i="1" a="1"/>
  <c r="C757" i="1"/>
  <c r="AI756" i="1"/>
  <c r="AI756" i="1" a="1"/>
  <c r="AA756" i="1"/>
  <c r="AA756" i="1" a="1"/>
  <c r="Y756" i="1"/>
  <c r="Y756" i="1" a="1"/>
  <c r="W756" i="1"/>
  <c r="W756" i="1" a="1"/>
  <c r="T756" i="1"/>
  <c r="T756" i="1" a="1"/>
  <c r="R756" i="1"/>
  <c r="R756" i="1" a="1"/>
  <c r="C756" i="1"/>
  <c r="AI755" i="1"/>
  <c r="AI755" i="1" a="1"/>
  <c r="AA755" i="1"/>
  <c r="AA755" i="1" a="1"/>
  <c r="Y755" i="1"/>
  <c r="Y755" i="1" a="1"/>
  <c r="W755" i="1"/>
  <c r="W755" i="1" a="1"/>
  <c r="T755" i="1"/>
  <c r="T755" i="1" a="1"/>
  <c r="R755" i="1"/>
  <c r="R755" i="1" a="1"/>
  <c r="C755" i="1"/>
  <c r="AI754" i="1"/>
  <c r="AI754" i="1" a="1"/>
  <c r="AA754" i="1"/>
  <c r="AA754" i="1" a="1"/>
  <c r="Y754" i="1"/>
  <c r="Y754" i="1" a="1"/>
  <c r="W754" i="1"/>
  <c r="W754" i="1" a="1"/>
  <c r="T754" i="1"/>
  <c r="T754" i="1" a="1"/>
  <c r="R754" i="1"/>
  <c r="R754" i="1" a="1"/>
  <c r="C754" i="1"/>
  <c r="AI753" i="1"/>
  <c r="AI753" i="1" a="1"/>
  <c r="AA753" i="1"/>
  <c r="AA753" i="1" a="1"/>
  <c r="Y753" i="1"/>
  <c r="Y753" i="1" a="1"/>
  <c r="W753" i="1"/>
  <c r="W753" i="1" a="1"/>
  <c r="T753" i="1"/>
  <c r="T753" i="1" a="1"/>
  <c r="R753" i="1"/>
  <c r="R753" i="1" a="1"/>
  <c r="C753" i="1"/>
  <c r="AI752" i="1"/>
  <c r="AI752" i="1" a="1"/>
  <c r="AA752" i="1"/>
  <c r="AA752" i="1" a="1"/>
  <c r="Y752" i="1"/>
  <c r="Y752" i="1" a="1"/>
  <c r="W752" i="1"/>
  <c r="W752" i="1" a="1"/>
  <c r="T752" i="1"/>
  <c r="T752" i="1" a="1"/>
  <c r="R752" i="1"/>
  <c r="R752" i="1" a="1"/>
  <c r="C752" i="1"/>
  <c r="AI751" i="1"/>
  <c r="AI751" i="1" a="1"/>
  <c r="AA751" i="1"/>
  <c r="AA751" i="1" a="1"/>
  <c r="Y751" i="1"/>
  <c r="Y751" i="1" a="1"/>
  <c r="W751" i="1"/>
  <c r="W751" i="1" a="1"/>
  <c r="T751" i="1"/>
  <c r="T751" i="1" a="1"/>
  <c r="R751" i="1"/>
  <c r="R751" i="1" a="1"/>
  <c r="C751" i="1"/>
  <c r="AI750" i="1"/>
  <c r="AI750" i="1" a="1"/>
  <c r="AA750" i="1"/>
  <c r="AA750" i="1" a="1"/>
  <c r="Y750" i="1"/>
  <c r="Y750" i="1" a="1"/>
  <c r="W750" i="1"/>
  <c r="W750" i="1" a="1"/>
  <c r="T750" i="1"/>
  <c r="T750" i="1" a="1"/>
  <c r="R750" i="1"/>
  <c r="R750" i="1" a="1"/>
  <c r="C750" i="1"/>
  <c r="AI749" i="1"/>
  <c r="AI749" i="1" a="1"/>
  <c r="AA749" i="1"/>
  <c r="AA749" i="1" a="1"/>
  <c r="Y749" i="1"/>
  <c r="Y749" i="1" a="1"/>
  <c r="W749" i="1"/>
  <c r="W749" i="1" a="1"/>
  <c r="T749" i="1"/>
  <c r="T749" i="1" a="1"/>
  <c r="R749" i="1"/>
  <c r="R749" i="1" a="1"/>
  <c r="C749" i="1"/>
  <c r="AI748" i="1"/>
  <c r="AI748" i="1" a="1"/>
  <c r="AA748" i="1"/>
  <c r="AA748" i="1" a="1"/>
  <c r="Y748" i="1"/>
  <c r="Y748" i="1" a="1"/>
  <c r="W748" i="1"/>
  <c r="W748" i="1" a="1"/>
  <c r="T748" i="1"/>
  <c r="T748" i="1" a="1"/>
  <c r="R748" i="1"/>
  <c r="R748" i="1" a="1"/>
  <c r="C748" i="1"/>
  <c r="AI747" i="1"/>
  <c r="AI747" i="1" a="1"/>
  <c r="AA747" i="1"/>
  <c r="AA747" i="1" a="1"/>
  <c r="Y747" i="1"/>
  <c r="Y747" i="1" a="1"/>
  <c r="W747" i="1"/>
  <c r="W747" i="1" a="1"/>
  <c r="T747" i="1"/>
  <c r="T747" i="1" a="1"/>
  <c r="R747" i="1"/>
  <c r="R747" i="1" a="1"/>
  <c r="C747" i="1"/>
  <c r="AI746" i="1"/>
  <c r="AI746" i="1" a="1"/>
  <c r="AA746" i="1"/>
  <c r="AA746" i="1" a="1"/>
  <c r="Y746" i="1"/>
  <c r="Y746" i="1" a="1"/>
  <c r="W746" i="1"/>
  <c r="W746" i="1" a="1"/>
  <c r="T746" i="1"/>
  <c r="T746" i="1" a="1"/>
  <c r="R746" i="1"/>
  <c r="R746" i="1" a="1"/>
  <c r="C746" i="1"/>
  <c r="AI745" i="1"/>
  <c r="AI745" i="1" a="1"/>
  <c r="AA745" i="1"/>
  <c r="AA745" i="1" a="1"/>
  <c r="Y745" i="1"/>
  <c r="Y745" i="1" a="1"/>
  <c r="W745" i="1"/>
  <c r="W745" i="1" a="1"/>
  <c r="T745" i="1"/>
  <c r="T745" i="1" a="1"/>
  <c r="R745" i="1"/>
  <c r="R745" i="1" a="1"/>
  <c r="C745" i="1"/>
  <c r="AI744" i="1"/>
  <c r="AI744" i="1" a="1"/>
  <c r="AA744" i="1"/>
  <c r="AA744" i="1" a="1"/>
  <c r="Y744" i="1"/>
  <c r="Y744" i="1" a="1"/>
  <c r="W744" i="1"/>
  <c r="W744" i="1" a="1"/>
  <c r="T744" i="1"/>
  <c r="T744" i="1" a="1"/>
  <c r="R744" i="1"/>
  <c r="R744" i="1" a="1"/>
  <c r="C744" i="1"/>
  <c r="AI743" i="1"/>
  <c r="AI743" i="1" a="1"/>
  <c r="AA743" i="1"/>
  <c r="AA743" i="1" a="1"/>
  <c r="Y743" i="1"/>
  <c r="Y743" i="1" a="1"/>
  <c r="W743" i="1"/>
  <c r="W743" i="1" a="1"/>
  <c r="T743" i="1"/>
  <c r="T743" i="1" a="1"/>
  <c r="R743" i="1"/>
  <c r="R743" i="1" a="1"/>
  <c r="C743" i="1"/>
  <c r="AI742" i="1"/>
  <c r="AI742" i="1" a="1"/>
  <c r="AA742" i="1"/>
  <c r="AA742" i="1" a="1"/>
  <c r="Y742" i="1"/>
  <c r="Y742" i="1" a="1"/>
  <c r="W742" i="1"/>
  <c r="W742" i="1" a="1"/>
  <c r="T742" i="1"/>
  <c r="T742" i="1" a="1"/>
  <c r="R742" i="1"/>
  <c r="R742" i="1" a="1"/>
  <c r="C742" i="1"/>
  <c r="AI741" i="1"/>
  <c r="AI741" i="1" a="1"/>
  <c r="AA741" i="1"/>
  <c r="AA741" i="1" a="1"/>
  <c r="Y741" i="1"/>
  <c r="Y741" i="1" a="1"/>
  <c r="W741" i="1"/>
  <c r="W741" i="1" a="1"/>
  <c r="T741" i="1"/>
  <c r="T741" i="1" a="1"/>
  <c r="R741" i="1"/>
  <c r="R741" i="1" a="1"/>
  <c r="C741" i="1"/>
  <c r="AI740" i="1"/>
  <c r="AI740" i="1" a="1"/>
  <c r="AA740" i="1"/>
  <c r="AA740" i="1" a="1"/>
  <c r="Y740" i="1"/>
  <c r="Y740" i="1" a="1"/>
  <c r="W740" i="1"/>
  <c r="W740" i="1" a="1"/>
  <c r="T740" i="1"/>
  <c r="T740" i="1" a="1"/>
  <c r="R740" i="1"/>
  <c r="R740" i="1" a="1"/>
  <c r="C740" i="1"/>
  <c r="AI739" i="1"/>
  <c r="AI739" i="1" a="1"/>
  <c r="AA739" i="1"/>
  <c r="AA739" i="1" a="1"/>
  <c r="Y739" i="1"/>
  <c r="Y739" i="1" a="1"/>
  <c r="W739" i="1"/>
  <c r="W739" i="1" a="1"/>
  <c r="T739" i="1"/>
  <c r="T739" i="1" a="1"/>
  <c r="R739" i="1"/>
  <c r="R739" i="1" a="1"/>
  <c r="C739" i="1"/>
  <c r="AI738" i="1"/>
  <c r="AI738" i="1" a="1"/>
  <c r="AA738" i="1"/>
  <c r="AA738" i="1" a="1"/>
  <c r="Y738" i="1"/>
  <c r="Y738" i="1" a="1"/>
  <c r="W738" i="1"/>
  <c r="W738" i="1" a="1"/>
  <c r="T738" i="1"/>
  <c r="T738" i="1" a="1"/>
  <c r="R738" i="1"/>
  <c r="R738" i="1" a="1"/>
  <c r="C738" i="1"/>
  <c r="AI737" i="1"/>
  <c r="AI737" i="1" a="1"/>
  <c r="AA737" i="1"/>
  <c r="AA737" i="1" a="1"/>
  <c r="Y737" i="1"/>
  <c r="Y737" i="1" a="1"/>
  <c r="W737" i="1"/>
  <c r="W737" i="1" a="1"/>
  <c r="T737" i="1"/>
  <c r="T737" i="1" a="1"/>
  <c r="R737" i="1"/>
  <c r="R737" i="1" a="1"/>
  <c r="C737" i="1"/>
  <c r="AI736" i="1"/>
  <c r="AI736" i="1" a="1"/>
  <c r="AA736" i="1"/>
  <c r="AA736" i="1" a="1"/>
  <c r="Y736" i="1"/>
  <c r="Y736" i="1" a="1"/>
  <c r="W736" i="1"/>
  <c r="W736" i="1" a="1"/>
  <c r="T736" i="1"/>
  <c r="T736" i="1" a="1"/>
  <c r="R736" i="1"/>
  <c r="R736" i="1" a="1"/>
  <c r="C736" i="1"/>
  <c r="AI735" i="1"/>
  <c r="AI735" i="1" a="1"/>
  <c r="AA735" i="1"/>
  <c r="AA735" i="1" a="1"/>
  <c r="Y735" i="1"/>
  <c r="Y735" i="1" a="1"/>
  <c r="W735" i="1"/>
  <c r="W735" i="1" a="1"/>
  <c r="T735" i="1"/>
  <c r="T735" i="1" a="1"/>
  <c r="R735" i="1"/>
  <c r="R735" i="1" a="1"/>
  <c r="C735" i="1"/>
  <c r="AI734" i="1"/>
  <c r="AI734" i="1" a="1"/>
  <c r="AA734" i="1"/>
  <c r="AA734" i="1" a="1"/>
  <c r="Y734" i="1"/>
  <c r="Y734" i="1" a="1"/>
  <c r="W734" i="1"/>
  <c r="W734" i="1" a="1"/>
  <c r="T734" i="1"/>
  <c r="T734" i="1" a="1"/>
  <c r="R734" i="1"/>
  <c r="R734" i="1" a="1"/>
  <c r="C734" i="1"/>
  <c r="AI733" i="1"/>
  <c r="AI733" i="1" a="1"/>
  <c r="AA733" i="1"/>
  <c r="AA733" i="1" a="1"/>
  <c r="Y733" i="1"/>
  <c r="Y733" i="1" a="1"/>
  <c r="W733" i="1"/>
  <c r="W733" i="1" a="1"/>
  <c r="T733" i="1"/>
  <c r="T733" i="1" a="1"/>
  <c r="R733" i="1"/>
  <c r="R733" i="1" a="1"/>
  <c r="C733" i="1"/>
  <c r="AI732" i="1"/>
  <c r="AI732" i="1" a="1"/>
  <c r="AA732" i="1"/>
  <c r="AA732" i="1" a="1"/>
  <c r="Y732" i="1"/>
  <c r="Y732" i="1" a="1"/>
  <c r="W732" i="1"/>
  <c r="W732" i="1" a="1"/>
  <c r="T732" i="1"/>
  <c r="T732" i="1" a="1"/>
  <c r="R732" i="1"/>
  <c r="R732" i="1" a="1"/>
  <c r="C732" i="1"/>
  <c r="AI731" i="1"/>
  <c r="AI731" i="1" a="1"/>
  <c r="AA731" i="1"/>
  <c r="AA731" i="1" a="1"/>
  <c r="Y731" i="1"/>
  <c r="Y731" i="1" a="1"/>
  <c r="W731" i="1"/>
  <c r="W731" i="1" a="1"/>
  <c r="T731" i="1"/>
  <c r="T731" i="1" a="1"/>
  <c r="R731" i="1"/>
  <c r="R731" i="1" a="1"/>
  <c r="C731" i="1"/>
  <c r="AI730" i="1"/>
  <c r="AI730" i="1" a="1"/>
  <c r="AA730" i="1"/>
  <c r="AA730" i="1" a="1"/>
  <c r="Y730" i="1"/>
  <c r="Y730" i="1" a="1"/>
  <c r="W730" i="1"/>
  <c r="W730" i="1" a="1"/>
  <c r="T730" i="1"/>
  <c r="T730" i="1" a="1"/>
  <c r="R730" i="1"/>
  <c r="R730" i="1" a="1"/>
  <c r="C730" i="1"/>
  <c r="AI729" i="1"/>
  <c r="AI729" i="1" a="1"/>
  <c r="AA729" i="1"/>
  <c r="AA729" i="1" a="1"/>
  <c r="Y729" i="1"/>
  <c r="Y729" i="1" a="1"/>
  <c r="W729" i="1"/>
  <c r="W729" i="1" a="1"/>
  <c r="T729" i="1"/>
  <c r="T729" i="1" a="1"/>
  <c r="R729" i="1"/>
  <c r="R729" i="1" a="1"/>
  <c r="C729" i="1"/>
  <c r="AI728" i="1"/>
  <c r="AI728" i="1" a="1"/>
  <c r="AA728" i="1"/>
  <c r="AA728" i="1" a="1"/>
  <c r="Y728" i="1"/>
  <c r="Y728" i="1" a="1"/>
  <c r="W728" i="1"/>
  <c r="W728" i="1" a="1"/>
  <c r="T728" i="1"/>
  <c r="T728" i="1" a="1"/>
  <c r="R728" i="1"/>
  <c r="R728" i="1" a="1"/>
  <c r="C728" i="1"/>
  <c r="AI727" i="1"/>
  <c r="AI727" i="1" a="1"/>
  <c r="AA727" i="1"/>
  <c r="AA727" i="1" a="1"/>
  <c r="Y727" i="1"/>
  <c r="Y727" i="1" a="1"/>
  <c r="W727" i="1"/>
  <c r="W727" i="1" a="1"/>
  <c r="T727" i="1"/>
  <c r="T727" i="1" a="1"/>
  <c r="R727" i="1"/>
  <c r="R727" i="1" a="1"/>
  <c r="C727" i="1"/>
  <c r="AI726" i="1"/>
  <c r="AI726" i="1" a="1"/>
  <c r="AA726" i="1"/>
  <c r="AA726" i="1" a="1"/>
  <c r="Y726" i="1"/>
  <c r="Y726" i="1" a="1"/>
  <c r="W726" i="1"/>
  <c r="W726" i="1" a="1"/>
  <c r="T726" i="1"/>
  <c r="T726" i="1" a="1"/>
  <c r="R726" i="1"/>
  <c r="R726" i="1" a="1"/>
  <c r="C726" i="1"/>
  <c r="AI725" i="1"/>
  <c r="AI725" i="1" a="1"/>
  <c r="AA725" i="1"/>
  <c r="AA725" i="1" a="1"/>
  <c r="Y725" i="1"/>
  <c r="Y725" i="1" a="1"/>
  <c r="W725" i="1"/>
  <c r="W725" i="1" a="1"/>
  <c r="T725" i="1"/>
  <c r="T725" i="1" a="1"/>
  <c r="R725" i="1"/>
  <c r="R725" i="1" a="1"/>
  <c r="C725" i="1"/>
  <c r="AI724" i="1"/>
  <c r="AI724" i="1" a="1"/>
  <c r="AA724" i="1"/>
  <c r="AA724" i="1" a="1"/>
  <c r="Y724" i="1"/>
  <c r="Y724" i="1" a="1"/>
  <c r="W724" i="1"/>
  <c r="W724" i="1" a="1"/>
  <c r="T724" i="1"/>
  <c r="T724" i="1" a="1"/>
  <c r="R724" i="1"/>
  <c r="R724" i="1" a="1"/>
  <c r="C724" i="1"/>
  <c r="AI723" i="1"/>
  <c r="AI723" i="1" a="1"/>
  <c r="AA723" i="1"/>
  <c r="AA723" i="1" a="1"/>
  <c r="Y723" i="1"/>
  <c r="Y723" i="1" a="1"/>
  <c r="W723" i="1"/>
  <c r="W723" i="1" a="1"/>
  <c r="T723" i="1"/>
  <c r="T723" i="1" a="1"/>
  <c r="R723" i="1"/>
  <c r="R723" i="1" a="1"/>
  <c r="C723" i="1"/>
  <c r="AI722" i="1"/>
  <c r="AI722" i="1" a="1"/>
  <c r="AA722" i="1"/>
  <c r="AA722" i="1" a="1"/>
  <c r="Y722" i="1"/>
  <c r="Y722" i="1" a="1"/>
  <c r="W722" i="1"/>
  <c r="W722" i="1" a="1"/>
  <c r="T722" i="1"/>
  <c r="T722" i="1" a="1"/>
  <c r="R722" i="1"/>
  <c r="R722" i="1" a="1"/>
  <c r="C722" i="1"/>
  <c r="AI721" i="1"/>
  <c r="AI721" i="1" a="1"/>
  <c r="AA721" i="1"/>
  <c r="AA721" i="1" a="1"/>
  <c r="Y721" i="1"/>
  <c r="Y721" i="1" a="1"/>
  <c r="W721" i="1"/>
  <c r="W721" i="1" a="1"/>
  <c r="T721" i="1"/>
  <c r="T721" i="1" a="1"/>
  <c r="R721" i="1"/>
  <c r="R721" i="1" a="1"/>
  <c r="C721" i="1"/>
  <c r="AI720" i="1"/>
  <c r="AI720" i="1" a="1"/>
  <c r="AA720" i="1"/>
  <c r="AA720" i="1" a="1"/>
  <c r="Y720" i="1"/>
  <c r="Y720" i="1" a="1"/>
  <c r="W720" i="1"/>
  <c r="W720" i="1" a="1"/>
  <c r="T720" i="1"/>
  <c r="T720" i="1" a="1"/>
  <c r="R720" i="1"/>
  <c r="R720" i="1" a="1"/>
  <c r="C720" i="1"/>
  <c r="AI719" i="1"/>
  <c r="AI719" i="1" a="1"/>
  <c r="AA719" i="1"/>
  <c r="AA719" i="1" a="1"/>
  <c r="Y719" i="1"/>
  <c r="Y719" i="1" a="1"/>
  <c r="W719" i="1"/>
  <c r="W719" i="1" a="1"/>
  <c r="T719" i="1"/>
  <c r="T719" i="1" a="1"/>
  <c r="R719" i="1"/>
  <c r="R719" i="1" a="1"/>
  <c r="C719" i="1"/>
  <c r="AI718" i="1"/>
  <c r="AI718" i="1" a="1"/>
  <c r="AA718" i="1"/>
  <c r="AA718" i="1" a="1"/>
  <c r="Y718" i="1"/>
  <c r="Y718" i="1" a="1"/>
  <c r="W718" i="1"/>
  <c r="W718" i="1" a="1"/>
  <c r="T718" i="1"/>
  <c r="T718" i="1" a="1"/>
  <c r="R718" i="1"/>
  <c r="R718" i="1" a="1"/>
  <c r="C718" i="1"/>
  <c r="AI717" i="1"/>
  <c r="AI717" i="1" a="1"/>
  <c r="AA717" i="1"/>
  <c r="AA717" i="1" a="1"/>
  <c r="Y717" i="1"/>
  <c r="Y717" i="1" a="1"/>
  <c r="W717" i="1"/>
  <c r="W717" i="1" a="1"/>
  <c r="T717" i="1"/>
  <c r="T717" i="1" a="1"/>
  <c r="R717" i="1"/>
  <c r="R717" i="1" a="1"/>
  <c r="C717" i="1"/>
  <c r="AI716" i="1"/>
  <c r="AI716" i="1" a="1"/>
  <c r="AA716" i="1"/>
  <c r="AA716" i="1" a="1"/>
  <c r="Y716" i="1"/>
  <c r="Y716" i="1" a="1"/>
  <c r="W716" i="1"/>
  <c r="W716" i="1" a="1"/>
  <c r="T716" i="1"/>
  <c r="T716" i="1" a="1"/>
  <c r="R716" i="1"/>
  <c r="R716" i="1" a="1"/>
  <c r="C716" i="1"/>
  <c r="AI715" i="1"/>
  <c r="AI715" i="1" a="1"/>
  <c r="AA715" i="1"/>
  <c r="AA715" i="1" a="1"/>
  <c r="Y715" i="1"/>
  <c r="Y715" i="1" a="1"/>
  <c r="W715" i="1"/>
  <c r="W715" i="1" a="1"/>
  <c r="T715" i="1"/>
  <c r="T715" i="1" a="1"/>
  <c r="R715" i="1"/>
  <c r="R715" i="1" a="1"/>
  <c r="C715" i="1"/>
  <c r="AI714" i="1"/>
  <c r="AI714" i="1" a="1"/>
  <c r="AA714" i="1"/>
  <c r="AA714" i="1" a="1"/>
  <c r="Y714" i="1"/>
  <c r="Y714" i="1" a="1"/>
  <c r="W714" i="1"/>
  <c r="W714" i="1" a="1"/>
  <c r="T714" i="1"/>
  <c r="T714" i="1" a="1"/>
  <c r="R714" i="1"/>
  <c r="R714" i="1" a="1"/>
  <c r="C714" i="1"/>
  <c r="AI713" i="1"/>
  <c r="AI713" i="1" a="1"/>
  <c r="AA713" i="1"/>
  <c r="AA713" i="1" a="1"/>
  <c r="Y713" i="1"/>
  <c r="Y713" i="1" a="1"/>
  <c r="W713" i="1"/>
  <c r="W713" i="1" a="1"/>
  <c r="T713" i="1"/>
  <c r="T713" i="1" a="1"/>
  <c r="R713" i="1"/>
  <c r="R713" i="1" a="1"/>
  <c r="C713" i="1"/>
  <c r="AI712" i="1"/>
  <c r="AI712" i="1" a="1"/>
  <c r="AA712" i="1"/>
  <c r="AA712" i="1" a="1"/>
  <c r="Y712" i="1"/>
  <c r="Y712" i="1" a="1"/>
  <c r="W712" i="1"/>
  <c r="W712" i="1" a="1"/>
  <c r="T712" i="1"/>
  <c r="T712" i="1" a="1"/>
  <c r="R712" i="1"/>
  <c r="R712" i="1" a="1"/>
  <c r="C712" i="1"/>
  <c r="AI711" i="1"/>
  <c r="AI711" i="1" a="1"/>
  <c r="AA711" i="1"/>
  <c r="AA711" i="1" a="1"/>
  <c r="Y711" i="1"/>
  <c r="Y711" i="1" a="1"/>
  <c r="W711" i="1"/>
  <c r="W711" i="1" a="1"/>
  <c r="T711" i="1"/>
  <c r="T711" i="1" a="1"/>
  <c r="R711" i="1"/>
  <c r="R711" i="1" a="1"/>
  <c r="C711" i="1"/>
  <c r="AI710" i="1"/>
  <c r="AI710" i="1" a="1"/>
  <c r="AA710" i="1"/>
  <c r="AA710" i="1" a="1"/>
  <c r="Y710" i="1"/>
  <c r="Y710" i="1" a="1"/>
  <c r="W710" i="1"/>
  <c r="W710" i="1" a="1"/>
  <c r="T710" i="1"/>
  <c r="T710" i="1" a="1"/>
  <c r="R710" i="1"/>
  <c r="R710" i="1" a="1"/>
  <c r="C710" i="1"/>
  <c r="AI709" i="1"/>
  <c r="AI709" i="1" a="1"/>
  <c r="AA709" i="1"/>
  <c r="AA709" i="1" a="1"/>
  <c r="Y709" i="1"/>
  <c r="Y709" i="1" a="1"/>
  <c r="W709" i="1"/>
  <c r="W709" i="1" a="1"/>
  <c r="T709" i="1"/>
  <c r="T709" i="1" a="1"/>
  <c r="R709" i="1"/>
  <c r="R709" i="1" a="1"/>
  <c r="C709" i="1"/>
  <c r="AI708" i="1"/>
  <c r="AI708" i="1" a="1"/>
  <c r="AA708" i="1"/>
  <c r="AA708" i="1" a="1"/>
  <c r="Y708" i="1"/>
  <c r="Y708" i="1" a="1"/>
  <c r="W708" i="1"/>
  <c r="W708" i="1" a="1"/>
  <c r="T708" i="1"/>
  <c r="T708" i="1" a="1"/>
  <c r="R708" i="1"/>
  <c r="R708" i="1" a="1"/>
  <c r="C708" i="1"/>
  <c r="AI707" i="1"/>
  <c r="AI707" i="1" a="1"/>
  <c r="AA707" i="1"/>
  <c r="AA707" i="1" a="1"/>
  <c r="Y707" i="1"/>
  <c r="Y707" i="1" a="1"/>
  <c r="W707" i="1"/>
  <c r="W707" i="1" a="1"/>
  <c r="T707" i="1"/>
  <c r="T707" i="1" a="1"/>
  <c r="R707" i="1"/>
  <c r="R707" i="1" a="1"/>
  <c r="C707" i="1"/>
  <c r="AI706" i="1"/>
  <c r="AI706" i="1" a="1"/>
  <c r="AA706" i="1"/>
  <c r="AA706" i="1" a="1"/>
  <c r="Y706" i="1"/>
  <c r="Y706" i="1" a="1"/>
  <c r="W706" i="1"/>
  <c r="W706" i="1" a="1"/>
  <c r="T706" i="1"/>
  <c r="T706" i="1" a="1"/>
  <c r="R706" i="1"/>
  <c r="R706" i="1" a="1"/>
  <c r="C706" i="1"/>
  <c r="AI705" i="1"/>
  <c r="AI705" i="1" a="1"/>
  <c r="AA705" i="1"/>
  <c r="AA705" i="1" a="1"/>
  <c r="Y705" i="1"/>
  <c r="Y705" i="1" a="1"/>
  <c r="W705" i="1"/>
  <c r="W705" i="1" a="1"/>
  <c r="T705" i="1"/>
  <c r="T705" i="1" a="1"/>
  <c r="R705" i="1"/>
  <c r="R705" i="1" a="1"/>
  <c r="C705" i="1"/>
  <c r="AI704" i="1"/>
  <c r="AI704" i="1" a="1"/>
  <c r="AA704" i="1"/>
  <c r="AA704" i="1" a="1"/>
  <c r="Y704" i="1"/>
  <c r="Y704" i="1" a="1"/>
  <c r="W704" i="1"/>
  <c r="W704" i="1" a="1"/>
  <c r="T704" i="1"/>
  <c r="T704" i="1" a="1"/>
  <c r="R704" i="1"/>
  <c r="R704" i="1" a="1"/>
  <c r="C704" i="1"/>
  <c r="AI703" i="1"/>
  <c r="AI703" i="1" a="1"/>
  <c r="AA703" i="1"/>
  <c r="AA703" i="1" a="1"/>
  <c r="Y703" i="1"/>
  <c r="Y703" i="1" a="1"/>
  <c r="W703" i="1"/>
  <c r="W703" i="1" a="1"/>
  <c r="T703" i="1"/>
  <c r="T703" i="1" a="1"/>
  <c r="R703" i="1"/>
  <c r="R703" i="1" a="1"/>
  <c r="C703" i="1"/>
  <c r="AI702" i="1"/>
  <c r="AI702" i="1" a="1"/>
  <c r="AA702" i="1"/>
  <c r="AA702" i="1" a="1"/>
  <c r="Y702" i="1"/>
  <c r="Y702" i="1" a="1"/>
  <c r="W702" i="1"/>
  <c r="W702" i="1" a="1"/>
  <c r="T702" i="1"/>
  <c r="T702" i="1" a="1"/>
  <c r="R702" i="1"/>
  <c r="R702" i="1" a="1"/>
  <c r="C702" i="1"/>
  <c r="AI701" i="1"/>
  <c r="AI701" i="1" a="1"/>
  <c r="AA701" i="1"/>
  <c r="AA701" i="1" a="1"/>
  <c r="Y701" i="1"/>
  <c r="Y701" i="1" a="1"/>
  <c r="W701" i="1"/>
  <c r="W701" i="1" a="1"/>
  <c r="T701" i="1"/>
  <c r="T701" i="1" a="1"/>
  <c r="R701" i="1"/>
  <c r="R701" i="1" a="1"/>
  <c r="C701" i="1"/>
  <c r="AI700" i="1"/>
  <c r="AI700" i="1" a="1"/>
  <c r="AA700" i="1"/>
  <c r="AA700" i="1" a="1"/>
  <c r="Y700" i="1"/>
  <c r="Y700" i="1" a="1"/>
  <c r="W700" i="1"/>
  <c r="W700" i="1" a="1"/>
  <c r="T700" i="1"/>
  <c r="T700" i="1" a="1"/>
  <c r="R700" i="1"/>
  <c r="R700" i="1" a="1"/>
  <c r="C700" i="1"/>
  <c r="AI699" i="1"/>
  <c r="AI699" i="1" a="1"/>
  <c r="AA699" i="1"/>
  <c r="AA699" i="1" a="1"/>
  <c r="Y699" i="1"/>
  <c r="Y699" i="1" a="1"/>
  <c r="W699" i="1"/>
  <c r="W699" i="1" a="1"/>
  <c r="T699" i="1"/>
  <c r="T699" i="1" a="1"/>
  <c r="R699" i="1"/>
  <c r="R699" i="1" a="1"/>
  <c r="C699" i="1"/>
  <c r="AI698" i="1"/>
  <c r="AI698" i="1" a="1"/>
  <c r="AA698" i="1"/>
  <c r="AA698" i="1" a="1"/>
  <c r="Y698" i="1"/>
  <c r="Y698" i="1" a="1"/>
  <c r="W698" i="1"/>
  <c r="W698" i="1" a="1"/>
  <c r="T698" i="1"/>
  <c r="T698" i="1" a="1"/>
  <c r="R698" i="1"/>
  <c r="R698" i="1" a="1"/>
  <c r="C698" i="1"/>
  <c r="AI697" i="1"/>
  <c r="AI697" i="1" a="1"/>
  <c r="AA697" i="1"/>
  <c r="AA697" i="1" a="1"/>
  <c r="Y697" i="1"/>
  <c r="Y697" i="1" a="1"/>
  <c r="W697" i="1"/>
  <c r="W697" i="1" a="1"/>
  <c r="T697" i="1"/>
  <c r="T697" i="1" a="1"/>
  <c r="R697" i="1"/>
  <c r="R697" i="1" a="1"/>
  <c r="C697" i="1"/>
  <c r="AI696" i="1"/>
  <c r="AI696" i="1" a="1"/>
  <c r="AA696" i="1"/>
  <c r="AA696" i="1" a="1"/>
  <c r="Y696" i="1"/>
  <c r="Y696" i="1" a="1"/>
  <c r="W696" i="1"/>
  <c r="W696" i="1" a="1"/>
  <c r="T696" i="1"/>
  <c r="T696" i="1" a="1"/>
  <c r="R696" i="1"/>
  <c r="R696" i="1" a="1"/>
  <c r="C696" i="1"/>
  <c r="AI695" i="1"/>
  <c r="AI695" i="1" a="1"/>
  <c r="AA695" i="1"/>
  <c r="AA695" i="1" a="1"/>
  <c r="Y695" i="1"/>
  <c r="Y695" i="1" a="1"/>
  <c r="W695" i="1"/>
  <c r="W695" i="1" a="1"/>
  <c r="T695" i="1"/>
  <c r="T695" i="1" a="1"/>
  <c r="R695" i="1"/>
  <c r="R695" i="1" a="1"/>
  <c r="C695" i="1"/>
  <c r="AI694" i="1"/>
  <c r="AI694" i="1" a="1"/>
  <c r="AA694" i="1"/>
  <c r="AA694" i="1" a="1"/>
  <c r="Y694" i="1"/>
  <c r="Y694" i="1" a="1"/>
  <c r="W694" i="1"/>
  <c r="W694" i="1" a="1"/>
  <c r="T694" i="1"/>
  <c r="T694" i="1" a="1"/>
  <c r="R694" i="1"/>
  <c r="R694" i="1" a="1"/>
  <c r="C694" i="1"/>
  <c r="AI693" i="1"/>
  <c r="AI693" i="1" a="1"/>
  <c r="AA693" i="1"/>
  <c r="AA693" i="1" a="1"/>
  <c r="Y693" i="1"/>
  <c r="Y693" i="1" a="1"/>
  <c r="W693" i="1"/>
  <c r="W693" i="1" a="1"/>
  <c r="T693" i="1"/>
  <c r="T693" i="1" a="1"/>
  <c r="R693" i="1"/>
  <c r="R693" i="1" a="1"/>
  <c r="C693" i="1"/>
  <c r="AI692" i="1"/>
  <c r="AI692" i="1" a="1"/>
  <c r="AA692" i="1"/>
  <c r="AA692" i="1" a="1"/>
  <c r="Y692" i="1"/>
  <c r="Y692" i="1" a="1"/>
  <c r="W692" i="1"/>
  <c r="W692" i="1" a="1"/>
  <c r="T692" i="1"/>
  <c r="T692" i="1" a="1"/>
  <c r="R692" i="1"/>
  <c r="R692" i="1" a="1"/>
  <c r="C692" i="1"/>
  <c r="AI691" i="1"/>
  <c r="AI691" i="1" a="1"/>
  <c r="AA691" i="1"/>
  <c r="AA691" i="1" a="1"/>
  <c r="Y691" i="1"/>
  <c r="Y691" i="1" a="1"/>
  <c r="W691" i="1"/>
  <c r="W691" i="1" a="1"/>
  <c r="T691" i="1"/>
  <c r="T691" i="1" a="1"/>
  <c r="R691" i="1"/>
  <c r="R691" i="1" a="1"/>
  <c r="C691" i="1"/>
  <c r="AI690" i="1"/>
  <c r="AI690" i="1" a="1"/>
  <c r="AA690" i="1"/>
  <c r="AA690" i="1" a="1"/>
  <c r="Y690" i="1"/>
  <c r="Y690" i="1" a="1"/>
  <c r="W690" i="1"/>
  <c r="W690" i="1" a="1"/>
  <c r="T690" i="1"/>
  <c r="T690" i="1" a="1"/>
  <c r="R690" i="1"/>
  <c r="R690" i="1" a="1"/>
  <c r="C690" i="1"/>
  <c r="AI689" i="1"/>
  <c r="AI689" i="1" a="1"/>
  <c r="AA689" i="1"/>
  <c r="AA689" i="1" a="1"/>
  <c r="Y689" i="1"/>
  <c r="Y689" i="1" a="1"/>
  <c r="W689" i="1"/>
  <c r="W689" i="1" a="1"/>
  <c r="T689" i="1"/>
  <c r="T689" i="1" a="1"/>
  <c r="R689" i="1"/>
  <c r="R689" i="1" a="1"/>
  <c r="C689" i="1"/>
  <c r="AI688" i="1"/>
  <c r="AI688" i="1" a="1"/>
  <c r="AA688" i="1"/>
  <c r="AA688" i="1" a="1"/>
  <c r="Y688" i="1"/>
  <c r="Y688" i="1" a="1"/>
  <c r="W688" i="1"/>
  <c r="W688" i="1" a="1"/>
  <c r="T688" i="1"/>
  <c r="T688" i="1" a="1"/>
  <c r="R688" i="1"/>
  <c r="R688" i="1" a="1"/>
  <c r="C688" i="1"/>
  <c r="AI687" i="1"/>
  <c r="AI687" i="1" a="1"/>
  <c r="AA687" i="1"/>
  <c r="AA687" i="1" a="1"/>
  <c r="Y687" i="1"/>
  <c r="Y687" i="1" a="1"/>
  <c r="W687" i="1"/>
  <c r="W687" i="1" a="1"/>
  <c r="T687" i="1"/>
  <c r="T687" i="1" a="1"/>
  <c r="R687" i="1"/>
  <c r="R687" i="1" a="1"/>
  <c r="C687" i="1"/>
  <c r="AI686" i="1"/>
  <c r="AI686" i="1" a="1"/>
  <c r="AA686" i="1"/>
  <c r="AA686" i="1" a="1"/>
  <c r="Y686" i="1"/>
  <c r="Y686" i="1" a="1"/>
  <c r="W686" i="1"/>
  <c r="W686" i="1" a="1"/>
  <c r="T686" i="1"/>
  <c r="T686" i="1" a="1"/>
  <c r="R686" i="1"/>
  <c r="R686" i="1" a="1"/>
  <c r="C686" i="1"/>
  <c r="AI685" i="1"/>
  <c r="AI685" i="1" a="1"/>
  <c r="AA685" i="1"/>
  <c r="AA685" i="1" a="1"/>
  <c r="Y685" i="1"/>
  <c r="Y685" i="1" a="1"/>
  <c r="W685" i="1"/>
  <c r="W685" i="1" a="1"/>
  <c r="T685" i="1"/>
  <c r="T685" i="1" a="1"/>
  <c r="R685" i="1"/>
  <c r="R685" i="1" a="1"/>
  <c r="C685" i="1"/>
  <c r="AI684" i="1"/>
  <c r="AI684" i="1" a="1"/>
  <c r="AA684" i="1"/>
  <c r="AA684" i="1" a="1"/>
  <c r="Y684" i="1"/>
  <c r="Y684" i="1" a="1"/>
  <c r="W684" i="1"/>
  <c r="W684" i="1" a="1"/>
  <c r="T684" i="1"/>
  <c r="T684" i="1" a="1"/>
  <c r="R684" i="1"/>
  <c r="R684" i="1" a="1"/>
  <c r="C684" i="1"/>
  <c r="AI683" i="1"/>
  <c r="AI683" i="1" a="1"/>
  <c r="AA683" i="1"/>
  <c r="AA683" i="1" a="1"/>
  <c r="Y683" i="1"/>
  <c r="Y683" i="1" a="1"/>
  <c r="W683" i="1"/>
  <c r="W683" i="1" a="1"/>
  <c r="T683" i="1"/>
  <c r="T683" i="1" a="1"/>
  <c r="R683" i="1"/>
  <c r="R683" i="1" a="1"/>
  <c r="C683" i="1"/>
  <c r="AI682" i="1"/>
  <c r="AI682" i="1" a="1"/>
  <c r="AA682" i="1"/>
  <c r="AA682" i="1" a="1"/>
  <c r="Y682" i="1"/>
  <c r="Y682" i="1" a="1"/>
  <c r="W682" i="1"/>
  <c r="W682" i="1" a="1"/>
  <c r="T682" i="1"/>
  <c r="T682" i="1" a="1"/>
  <c r="R682" i="1"/>
  <c r="R682" i="1" a="1"/>
  <c r="C682" i="1"/>
  <c r="AI681" i="1"/>
  <c r="AI681" i="1" a="1"/>
  <c r="AA681" i="1"/>
  <c r="AA681" i="1" a="1"/>
  <c r="Y681" i="1"/>
  <c r="Y681" i="1" a="1"/>
  <c r="W681" i="1"/>
  <c r="W681" i="1" a="1"/>
  <c r="T681" i="1"/>
  <c r="T681" i="1" a="1"/>
  <c r="R681" i="1"/>
  <c r="R681" i="1" a="1"/>
  <c r="C681" i="1"/>
  <c r="AI680" i="1"/>
  <c r="AI680" i="1" a="1"/>
  <c r="AA680" i="1"/>
  <c r="AA680" i="1" a="1"/>
  <c r="Y680" i="1"/>
  <c r="Y680" i="1" a="1"/>
  <c r="W680" i="1"/>
  <c r="W680" i="1" a="1"/>
  <c r="T680" i="1"/>
  <c r="T680" i="1" a="1"/>
  <c r="R680" i="1"/>
  <c r="R680" i="1" a="1"/>
  <c r="C680" i="1"/>
  <c r="AI679" i="1"/>
  <c r="AI679" i="1" a="1"/>
  <c r="AA679" i="1"/>
  <c r="AA679" i="1" a="1"/>
  <c r="Y679" i="1"/>
  <c r="Y679" i="1" a="1"/>
  <c r="W679" i="1"/>
  <c r="W679" i="1" a="1"/>
  <c r="T679" i="1"/>
  <c r="T679" i="1" a="1"/>
  <c r="R679" i="1"/>
  <c r="R679" i="1" a="1"/>
  <c r="C679" i="1"/>
  <c r="AI678" i="1"/>
  <c r="AI678" i="1" a="1"/>
  <c r="AA678" i="1"/>
  <c r="AA678" i="1" a="1"/>
  <c r="Y678" i="1"/>
  <c r="Y678" i="1" a="1"/>
  <c r="W678" i="1"/>
  <c r="W678" i="1" a="1"/>
  <c r="T678" i="1"/>
  <c r="T678" i="1" a="1"/>
  <c r="R678" i="1"/>
  <c r="R678" i="1" a="1"/>
  <c r="C678" i="1"/>
  <c r="AI677" i="1"/>
  <c r="AI677" i="1" a="1"/>
  <c r="AA677" i="1"/>
  <c r="AA677" i="1" a="1"/>
  <c r="Y677" i="1"/>
  <c r="Y677" i="1" a="1"/>
  <c r="W677" i="1"/>
  <c r="W677" i="1" a="1"/>
  <c r="T677" i="1"/>
  <c r="T677" i="1" a="1"/>
  <c r="R677" i="1"/>
  <c r="R677" i="1" a="1"/>
  <c r="C677" i="1"/>
  <c r="AI676" i="1"/>
  <c r="AI676" i="1" a="1"/>
  <c r="AA676" i="1"/>
  <c r="AA676" i="1" a="1"/>
  <c r="Y676" i="1"/>
  <c r="Y676" i="1" a="1"/>
  <c r="W676" i="1"/>
  <c r="W676" i="1" a="1"/>
  <c r="T676" i="1"/>
  <c r="T676" i="1" a="1"/>
  <c r="R676" i="1"/>
  <c r="R676" i="1" a="1"/>
  <c r="C676" i="1"/>
  <c r="AI675" i="1"/>
  <c r="AI675" i="1" a="1"/>
  <c r="AA675" i="1"/>
  <c r="AA675" i="1" a="1"/>
  <c r="Y675" i="1"/>
  <c r="Y675" i="1" a="1"/>
  <c r="W675" i="1"/>
  <c r="W675" i="1" a="1"/>
  <c r="T675" i="1"/>
  <c r="T675" i="1" a="1"/>
  <c r="R675" i="1"/>
  <c r="R675" i="1" a="1"/>
  <c r="C675" i="1"/>
  <c r="AI674" i="1"/>
  <c r="AI674" i="1" a="1"/>
  <c r="AA674" i="1"/>
  <c r="AA674" i="1" a="1"/>
  <c r="Y674" i="1"/>
  <c r="Y674" i="1" a="1"/>
  <c r="W674" i="1"/>
  <c r="W674" i="1" a="1"/>
  <c r="T674" i="1"/>
  <c r="T674" i="1" a="1"/>
  <c r="R674" i="1"/>
  <c r="R674" i="1" a="1"/>
  <c r="C674" i="1"/>
  <c r="AI673" i="1"/>
  <c r="AI673" i="1" a="1"/>
  <c r="AA673" i="1"/>
  <c r="AA673" i="1" a="1"/>
  <c r="Y673" i="1"/>
  <c r="Y673" i="1" a="1"/>
  <c r="W673" i="1"/>
  <c r="W673" i="1" a="1"/>
  <c r="T673" i="1"/>
  <c r="T673" i="1" a="1"/>
  <c r="R673" i="1"/>
  <c r="R673" i="1" a="1"/>
  <c r="C673" i="1"/>
  <c r="AI672" i="1"/>
  <c r="AI672" i="1" a="1"/>
  <c r="AA672" i="1"/>
  <c r="AA672" i="1" a="1"/>
  <c r="Y672" i="1"/>
  <c r="Y672" i="1" a="1"/>
  <c r="W672" i="1"/>
  <c r="W672" i="1" a="1"/>
  <c r="T672" i="1"/>
  <c r="T672" i="1" a="1"/>
  <c r="R672" i="1"/>
  <c r="R672" i="1" a="1"/>
  <c r="C672" i="1"/>
  <c r="AI671" i="1"/>
  <c r="AI671" i="1" a="1"/>
  <c r="AA671" i="1"/>
  <c r="AA671" i="1" a="1"/>
  <c r="Y671" i="1"/>
  <c r="Y671" i="1" a="1"/>
  <c r="W671" i="1"/>
  <c r="W671" i="1" a="1"/>
  <c r="T671" i="1"/>
  <c r="T671" i="1" a="1"/>
  <c r="R671" i="1"/>
  <c r="R671" i="1" a="1"/>
  <c r="C671" i="1"/>
  <c r="AI670" i="1"/>
  <c r="AI670" i="1" a="1"/>
  <c r="AA670" i="1"/>
  <c r="AA670" i="1" a="1"/>
  <c r="Y670" i="1"/>
  <c r="Y670" i="1" a="1"/>
  <c r="W670" i="1"/>
  <c r="W670" i="1" a="1"/>
  <c r="T670" i="1"/>
  <c r="T670" i="1" a="1"/>
  <c r="R670" i="1"/>
  <c r="R670" i="1" a="1"/>
  <c r="C670" i="1"/>
  <c r="AI669" i="1"/>
  <c r="AI669" i="1" a="1"/>
  <c r="AA669" i="1"/>
  <c r="AA669" i="1" a="1"/>
  <c r="Y669" i="1"/>
  <c r="Y669" i="1" a="1"/>
  <c r="W669" i="1"/>
  <c r="W669" i="1" a="1"/>
  <c r="T669" i="1"/>
  <c r="T669" i="1" a="1"/>
  <c r="R669" i="1"/>
  <c r="R669" i="1" a="1"/>
  <c r="C669" i="1"/>
  <c r="AI668" i="1"/>
  <c r="AI668" i="1" a="1"/>
  <c r="AA668" i="1"/>
  <c r="AA668" i="1" a="1"/>
  <c r="Y668" i="1"/>
  <c r="Y668" i="1" a="1"/>
  <c r="W668" i="1"/>
  <c r="W668" i="1" a="1"/>
  <c r="T668" i="1"/>
  <c r="T668" i="1" a="1"/>
  <c r="R668" i="1"/>
  <c r="R668" i="1" a="1"/>
  <c r="C668" i="1"/>
  <c r="AI667" i="1"/>
  <c r="AI667" i="1" a="1"/>
  <c r="AA667" i="1"/>
  <c r="AA667" i="1" a="1"/>
  <c r="Y667" i="1"/>
  <c r="Y667" i="1" a="1"/>
  <c r="W667" i="1"/>
  <c r="W667" i="1" a="1"/>
  <c r="T667" i="1"/>
  <c r="T667" i="1" a="1"/>
  <c r="R667" i="1"/>
  <c r="R667" i="1" a="1"/>
  <c r="C667" i="1"/>
  <c r="AI666" i="1"/>
  <c r="AI666" i="1" a="1"/>
  <c r="AA666" i="1"/>
  <c r="AA666" i="1" a="1"/>
  <c r="Y666" i="1"/>
  <c r="Y666" i="1" a="1"/>
  <c r="W666" i="1"/>
  <c r="W666" i="1" a="1"/>
  <c r="T666" i="1"/>
  <c r="T666" i="1" a="1"/>
  <c r="R666" i="1"/>
  <c r="R666" i="1" a="1"/>
  <c r="C666" i="1"/>
  <c r="AI665" i="1"/>
  <c r="AI665" i="1" a="1"/>
  <c r="AA665" i="1"/>
  <c r="AA665" i="1" a="1"/>
  <c r="Y665" i="1"/>
  <c r="Y665" i="1" a="1"/>
  <c r="W665" i="1"/>
  <c r="W665" i="1" a="1"/>
  <c r="T665" i="1"/>
  <c r="T665" i="1" a="1"/>
  <c r="R665" i="1"/>
  <c r="R665" i="1" a="1"/>
  <c r="C665" i="1"/>
  <c r="AI664" i="1"/>
  <c r="AI664" i="1" a="1"/>
  <c r="AA664" i="1"/>
  <c r="AA664" i="1" a="1"/>
  <c r="Y664" i="1"/>
  <c r="Y664" i="1" a="1"/>
  <c r="W664" i="1"/>
  <c r="W664" i="1" a="1"/>
  <c r="T664" i="1"/>
  <c r="T664" i="1" a="1"/>
  <c r="R664" i="1"/>
  <c r="R664" i="1" a="1"/>
  <c r="C664" i="1"/>
  <c r="AI663" i="1"/>
  <c r="AI663" i="1" a="1"/>
  <c r="AA663" i="1"/>
  <c r="AA663" i="1" a="1"/>
  <c r="Y663" i="1"/>
  <c r="Y663" i="1" a="1"/>
  <c r="W663" i="1"/>
  <c r="W663" i="1" a="1"/>
  <c r="T663" i="1"/>
  <c r="T663" i="1" a="1"/>
  <c r="R663" i="1"/>
  <c r="R663" i="1" a="1"/>
  <c r="C663" i="1"/>
  <c r="AI662" i="1"/>
  <c r="AI662" i="1" a="1"/>
  <c r="AA662" i="1"/>
  <c r="AA662" i="1" a="1"/>
  <c r="Y662" i="1"/>
  <c r="Y662" i="1" a="1"/>
  <c r="W662" i="1"/>
  <c r="W662" i="1" a="1"/>
  <c r="T662" i="1"/>
  <c r="T662" i="1" a="1"/>
  <c r="R662" i="1"/>
  <c r="R662" i="1" a="1"/>
  <c r="C662" i="1"/>
  <c r="AI661" i="1"/>
  <c r="AI661" i="1" a="1"/>
  <c r="AA661" i="1"/>
  <c r="AA661" i="1" a="1"/>
  <c r="Y661" i="1"/>
  <c r="Y661" i="1" a="1"/>
  <c r="W661" i="1"/>
  <c r="W661" i="1" a="1"/>
  <c r="T661" i="1"/>
  <c r="T661" i="1" a="1"/>
  <c r="R661" i="1"/>
  <c r="R661" i="1" a="1"/>
  <c r="C661" i="1"/>
  <c r="AI660" i="1"/>
  <c r="AI660" i="1" a="1"/>
  <c r="AA660" i="1"/>
  <c r="AA660" i="1" a="1"/>
  <c r="Y660" i="1"/>
  <c r="Y660" i="1" a="1"/>
  <c r="W660" i="1"/>
  <c r="W660" i="1" a="1"/>
  <c r="T660" i="1"/>
  <c r="T660" i="1" a="1"/>
  <c r="R660" i="1"/>
  <c r="R660" i="1" a="1"/>
  <c r="C660" i="1"/>
  <c r="AI659" i="1"/>
  <c r="AI659" i="1" a="1"/>
  <c r="AA659" i="1"/>
  <c r="AA659" i="1" a="1"/>
  <c r="Y659" i="1"/>
  <c r="Y659" i="1" a="1"/>
  <c r="W659" i="1"/>
  <c r="W659" i="1" a="1"/>
  <c r="T659" i="1"/>
  <c r="T659" i="1" a="1"/>
  <c r="R659" i="1"/>
  <c r="R659" i="1" a="1"/>
  <c r="C659" i="1"/>
  <c r="AI658" i="1"/>
  <c r="AI658" i="1" a="1"/>
  <c r="AA658" i="1"/>
  <c r="AA658" i="1" a="1"/>
  <c r="Y658" i="1"/>
  <c r="Y658" i="1" a="1"/>
  <c r="W658" i="1"/>
  <c r="W658" i="1" a="1"/>
  <c r="T658" i="1"/>
  <c r="T658" i="1" a="1"/>
  <c r="R658" i="1"/>
  <c r="R658" i="1" a="1"/>
  <c r="C658" i="1"/>
  <c r="AI657" i="1"/>
  <c r="AI657" i="1" a="1"/>
  <c r="AA657" i="1"/>
  <c r="AA657" i="1" a="1"/>
  <c r="Y657" i="1"/>
  <c r="Y657" i="1" a="1"/>
  <c r="W657" i="1"/>
  <c r="W657" i="1" a="1"/>
  <c r="T657" i="1"/>
  <c r="T657" i="1" a="1"/>
  <c r="R657" i="1"/>
  <c r="R657" i="1" a="1"/>
  <c r="C657" i="1"/>
  <c r="AI656" i="1"/>
  <c r="AI656" i="1" a="1"/>
  <c r="AA656" i="1"/>
  <c r="AA656" i="1" a="1"/>
  <c r="Y656" i="1"/>
  <c r="Y656" i="1" a="1"/>
  <c r="W656" i="1"/>
  <c r="W656" i="1" a="1"/>
  <c r="T656" i="1"/>
  <c r="T656" i="1" a="1"/>
  <c r="R656" i="1"/>
  <c r="R656" i="1" a="1"/>
  <c r="C656" i="1"/>
  <c r="AI655" i="1"/>
  <c r="AI655" i="1" a="1"/>
  <c r="AA655" i="1"/>
  <c r="AA655" i="1" a="1"/>
  <c r="Y655" i="1"/>
  <c r="Y655" i="1" a="1"/>
  <c r="W655" i="1"/>
  <c r="W655" i="1" a="1"/>
  <c r="T655" i="1"/>
  <c r="T655" i="1" a="1"/>
  <c r="R655" i="1"/>
  <c r="R655" i="1" a="1"/>
  <c r="C655" i="1"/>
  <c r="AI654" i="1"/>
  <c r="AI654" i="1" a="1"/>
  <c r="AA654" i="1"/>
  <c r="AA654" i="1" a="1"/>
  <c r="Y654" i="1"/>
  <c r="Y654" i="1" a="1"/>
  <c r="W654" i="1"/>
  <c r="W654" i="1" a="1"/>
  <c r="T654" i="1"/>
  <c r="T654" i="1" a="1"/>
  <c r="R654" i="1"/>
  <c r="R654" i="1" a="1"/>
  <c r="C654" i="1"/>
  <c r="AI653" i="1"/>
  <c r="AI653" i="1" a="1"/>
  <c r="AA653" i="1"/>
  <c r="AA653" i="1" a="1"/>
  <c r="Y653" i="1"/>
  <c r="Y653" i="1" a="1"/>
  <c r="W653" i="1"/>
  <c r="W653" i="1" a="1"/>
  <c r="T653" i="1"/>
  <c r="T653" i="1" a="1"/>
  <c r="R653" i="1"/>
  <c r="R653" i="1" a="1"/>
  <c r="C653" i="1"/>
  <c r="AI652" i="1"/>
  <c r="AI652" i="1" a="1"/>
  <c r="AA652" i="1"/>
  <c r="AA652" i="1" a="1"/>
  <c r="Y652" i="1"/>
  <c r="Y652" i="1" a="1"/>
  <c r="W652" i="1"/>
  <c r="W652" i="1" a="1"/>
  <c r="T652" i="1"/>
  <c r="T652" i="1" a="1"/>
  <c r="R652" i="1"/>
  <c r="R652" i="1" a="1"/>
  <c r="C652" i="1"/>
  <c r="AI651" i="1"/>
  <c r="AI651" i="1" a="1"/>
  <c r="AA651" i="1"/>
  <c r="AA651" i="1" a="1"/>
  <c r="Y651" i="1"/>
  <c r="Y651" i="1" a="1"/>
  <c r="W651" i="1"/>
  <c r="W651" i="1" a="1"/>
  <c r="T651" i="1"/>
  <c r="T651" i="1" a="1"/>
  <c r="R651" i="1"/>
  <c r="R651" i="1" a="1"/>
  <c r="C651" i="1"/>
  <c r="AI650" i="1"/>
  <c r="AI650" i="1" a="1"/>
  <c r="AA650" i="1"/>
  <c r="AA650" i="1" a="1"/>
  <c r="Y650" i="1"/>
  <c r="Y650" i="1" a="1"/>
  <c r="W650" i="1"/>
  <c r="W650" i="1" a="1"/>
  <c r="T650" i="1"/>
  <c r="T650" i="1" a="1"/>
  <c r="R650" i="1"/>
  <c r="R650" i="1" a="1"/>
  <c r="C650" i="1"/>
  <c r="AI649" i="1"/>
  <c r="AI649" i="1" a="1"/>
  <c r="AA649" i="1"/>
  <c r="AA649" i="1" a="1"/>
  <c r="Y649" i="1"/>
  <c r="Y649" i="1" a="1"/>
  <c r="W649" i="1"/>
  <c r="W649" i="1" a="1"/>
  <c r="T649" i="1"/>
  <c r="T649" i="1" a="1"/>
  <c r="R649" i="1"/>
  <c r="R649" i="1" a="1"/>
  <c r="C649" i="1"/>
  <c r="AI648" i="1"/>
  <c r="AI648" i="1" a="1"/>
  <c r="AA648" i="1"/>
  <c r="AA648" i="1" a="1"/>
  <c r="Y648" i="1"/>
  <c r="Y648" i="1" a="1"/>
  <c r="W648" i="1"/>
  <c r="W648" i="1" a="1"/>
  <c r="T648" i="1"/>
  <c r="T648" i="1" a="1"/>
  <c r="R648" i="1"/>
  <c r="R648" i="1" a="1"/>
  <c r="C648" i="1"/>
  <c r="AI647" i="1"/>
  <c r="AI647" i="1" a="1"/>
  <c r="AA647" i="1"/>
  <c r="AA647" i="1" a="1"/>
  <c r="Y647" i="1"/>
  <c r="Y647" i="1" a="1"/>
  <c r="W647" i="1"/>
  <c r="W647" i="1" a="1"/>
  <c r="T647" i="1"/>
  <c r="T647" i="1" a="1"/>
  <c r="R647" i="1"/>
  <c r="R647" i="1" a="1"/>
  <c r="C647" i="1"/>
  <c r="AI646" i="1"/>
  <c r="AI646" i="1" a="1"/>
  <c r="AA646" i="1"/>
  <c r="AA646" i="1" a="1"/>
  <c r="Y646" i="1"/>
  <c r="Y646" i="1" a="1"/>
  <c r="W646" i="1"/>
  <c r="W646" i="1" a="1"/>
  <c r="T646" i="1"/>
  <c r="T646" i="1" a="1"/>
  <c r="R646" i="1"/>
  <c r="R646" i="1" a="1"/>
  <c r="C646" i="1"/>
  <c r="AI645" i="1"/>
  <c r="AI645" i="1" a="1"/>
  <c r="AA645" i="1"/>
  <c r="AA645" i="1" a="1"/>
  <c r="Y645" i="1"/>
  <c r="Y645" i="1" a="1"/>
  <c r="W645" i="1"/>
  <c r="W645" i="1" a="1"/>
  <c r="T645" i="1"/>
  <c r="T645" i="1" a="1"/>
  <c r="R645" i="1"/>
  <c r="R645" i="1" a="1"/>
  <c r="C645" i="1"/>
  <c r="AI644" i="1"/>
  <c r="AI644" i="1" a="1"/>
  <c r="AA644" i="1"/>
  <c r="AA644" i="1" a="1"/>
  <c r="Y644" i="1"/>
  <c r="Y644" i="1" a="1"/>
  <c r="W644" i="1"/>
  <c r="W644" i="1" a="1"/>
  <c r="T644" i="1"/>
  <c r="T644" i="1" a="1"/>
  <c r="R644" i="1"/>
  <c r="R644" i="1" a="1"/>
  <c r="C644" i="1"/>
  <c r="AI643" i="1"/>
  <c r="AI643" i="1" a="1"/>
  <c r="AA643" i="1"/>
  <c r="AA643" i="1" a="1"/>
  <c r="Y643" i="1"/>
  <c r="Y643" i="1" a="1"/>
  <c r="W643" i="1"/>
  <c r="W643" i="1" a="1"/>
  <c r="T643" i="1"/>
  <c r="T643" i="1" a="1"/>
  <c r="R643" i="1"/>
  <c r="R643" i="1" a="1"/>
  <c r="C643" i="1"/>
  <c r="AI642" i="1"/>
  <c r="AI642" i="1" a="1"/>
  <c r="AA642" i="1"/>
  <c r="AA642" i="1" a="1"/>
  <c r="Y642" i="1"/>
  <c r="Y642" i="1" a="1"/>
  <c r="W642" i="1"/>
  <c r="W642" i="1" a="1"/>
  <c r="T642" i="1"/>
  <c r="T642" i="1" a="1"/>
  <c r="R642" i="1"/>
  <c r="R642" i="1" a="1"/>
  <c r="C642" i="1"/>
  <c r="AI641" i="1"/>
  <c r="AI641" i="1" a="1"/>
  <c r="AA641" i="1"/>
  <c r="AA641" i="1" a="1"/>
  <c r="Y641" i="1"/>
  <c r="Y641" i="1" a="1"/>
  <c r="W641" i="1"/>
  <c r="W641" i="1" a="1"/>
  <c r="T641" i="1"/>
  <c r="T641" i="1" a="1"/>
  <c r="R641" i="1"/>
  <c r="R641" i="1" a="1"/>
  <c r="C641" i="1"/>
  <c r="AI640" i="1"/>
  <c r="AI640" i="1" a="1"/>
  <c r="AA640" i="1"/>
  <c r="AA640" i="1" a="1"/>
  <c r="Y640" i="1"/>
  <c r="Y640" i="1" a="1"/>
  <c r="W640" i="1"/>
  <c r="W640" i="1" a="1"/>
  <c r="T640" i="1"/>
  <c r="T640" i="1" a="1"/>
  <c r="R640" i="1"/>
  <c r="R640" i="1" a="1"/>
  <c r="C640" i="1"/>
  <c r="AI639" i="1"/>
  <c r="AI639" i="1" a="1"/>
  <c r="AA639" i="1"/>
  <c r="AA639" i="1" a="1"/>
  <c r="Y639" i="1"/>
  <c r="Y639" i="1" a="1"/>
  <c r="W639" i="1"/>
  <c r="W639" i="1" a="1"/>
  <c r="T639" i="1"/>
  <c r="T639" i="1" a="1"/>
  <c r="R639" i="1"/>
  <c r="R639" i="1" a="1"/>
  <c r="C639" i="1"/>
  <c r="AI638" i="1"/>
  <c r="AI638" i="1" a="1"/>
  <c r="AA638" i="1"/>
  <c r="AA638" i="1" a="1"/>
  <c r="Y638" i="1"/>
  <c r="Y638" i="1" a="1"/>
  <c r="W638" i="1"/>
  <c r="W638" i="1" a="1"/>
  <c r="T638" i="1"/>
  <c r="T638" i="1" a="1"/>
  <c r="R638" i="1"/>
  <c r="R638" i="1" a="1"/>
  <c r="C638" i="1"/>
  <c r="AI637" i="1"/>
  <c r="AI637" i="1" a="1"/>
  <c r="AA637" i="1"/>
  <c r="AA637" i="1" a="1"/>
  <c r="Y637" i="1"/>
  <c r="Y637" i="1" a="1"/>
  <c r="W637" i="1"/>
  <c r="W637" i="1" a="1"/>
  <c r="T637" i="1"/>
  <c r="T637" i="1" a="1"/>
  <c r="R637" i="1"/>
  <c r="R637" i="1" a="1"/>
  <c r="C637" i="1"/>
  <c r="AI636" i="1"/>
  <c r="AI636" i="1" a="1"/>
  <c r="AA636" i="1"/>
  <c r="AA636" i="1" a="1"/>
  <c r="Y636" i="1"/>
  <c r="Y636" i="1" a="1"/>
  <c r="W636" i="1"/>
  <c r="W636" i="1" a="1"/>
  <c r="T636" i="1"/>
  <c r="T636" i="1" a="1"/>
  <c r="R636" i="1"/>
  <c r="R636" i="1" a="1"/>
  <c r="C636" i="1"/>
  <c r="AI635" i="1"/>
  <c r="AI635" i="1" a="1"/>
  <c r="AA635" i="1"/>
  <c r="AA635" i="1" a="1"/>
  <c r="Y635" i="1"/>
  <c r="Y635" i="1" a="1"/>
  <c r="W635" i="1"/>
  <c r="W635" i="1" a="1"/>
  <c r="T635" i="1"/>
  <c r="T635" i="1" a="1"/>
  <c r="R635" i="1"/>
  <c r="R635" i="1" a="1"/>
  <c r="C635" i="1"/>
  <c r="AI634" i="1"/>
  <c r="AI634" i="1" a="1"/>
  <c r="AA634" i="1"/>
  <c r="AA634" i="1" a="1"/>
  <c r="Y634" i="1"/>
  <c r="Y634" i="1" a="1"/>
  <c r="W634" i="1"/>
  <c r="W634" i="1" a="1"/>
  <c r="T634" i="1"/>
  <c r="T634" i="1" a="1"/>
  <c r="R634" i="1"/>
  <c r="R634" i="1" a="1"/>
  <c r="C634" i="1"/>
  <c r="AI633" i="1"/>
  <c r="AI633" i="1" a="1"/>
  <c r="AA633" i="1"/>
  <c r="AA633" i="1" a="1"/>
  <c r="Y633" i="1"/>
  <c r="Y633" i="1" a="1"/>
  <c r="W633" i="1"/>
  <c r="W633" i="1" a="1"/>
  <c r="T633" i="1"/>
  <c r="T633" i="1" a="1"/>
  <c r="R633" i="1"/>
  <c r="R633" i="1" a="1"/>
  <c r="C633" i="1"/>
  <c r="AI632" i="1"/>
  <c r="AI632" i="1" a="1"/>
  <c r="AA632" i="1"/>
  <c r="AA632" i="1" a="1"/>
  <c r="Y632" i="1"/>
  <c r="Y632" i="1" a="1"/>
  <c r="W632" i="1"/>
  <c r="W632" i="1" a="1"/>
  <c r="T632" i="1"/>
  <c r="T632" i="1" a="1"/>
  <c r="R632" i="1"/>
  <c r="R632" i="1" a="1"/>
  <c r="C632" i="1"/>
  <c r="AI631" i="1"/>
  <c r="AI631" i="1" a="1"/>
  <c r="AA631" i="1"/>
  <c r="AA631" i="1" a="1"/>
  <c r="Y631" i="1"/>
  <c r="Y631" i="1" a="1"/>
  <c r="W631" i="1"/>
  <c r="W631" i="1" a="1"/>
  <c r="T631" i="1"/>
  <c r="T631" i="1" a="1"/>
  <c r="R631" i="1"/>
  <c r="R631" i="1" a="1"/>
  <c r="C631" i="1"/>
  <c r="AI630" i="1"/>
  <c r="AI630" i="1" a="1"/>
  <c r="AA630" i="1"/>
  <c r="AA630" i="1" a="1"/>
  <c r="Y630" i="1"/>
  <c r="Y630" i="1" a="1"/>
  <c r="W630" i="1"/>
  <c r="W630" i="1" a="1"/>
  <c r="T630" i="1"/>
  <c r="T630" i="1" a="1"/>
  <c r="R630" i="1"/>
  <c r="R630" i="1" a="1"/>
  <c r="C630" i="1"/>
  <c r="AI629" i="1"/>
  <c r="AI629" i="1" a="1"/>
  <c r="AA629" i="1"/>
  <c r="AA629" i="1" a="1"/>
  <c r="Y629" i="1"/>
  <c r="Y629" i="1" a="1"/>
  <c r="W629" i="1"/>
  <c r="W629" i="1" a="1"/>
  <c r="T629" i="1"/>
  <c r="T629" i="1" a="1"/>
  <c r="R629" i="1"/>
  <c r="R629" i="1" a="1"/>
  <c r="C629" i="1"/>
  <c r="AI628" i="1"/>
  <c r="AI628" i="1" a="1"/>
  <c r="AA628" i="1"/>
  <c r="AA628" i="1" a="1"/>
  <c r="Y628" i="1"/>
  <c r="Y628" i="1" a="1"/>
  <c r="W628" i="1"/>
  <c r="W628" i="1" a="1"/>
  <c r="T628" i="1"/>
  <c r="T628" i="1" a="1"/>
  <c r="R628" i="1"/>
  <c r="R628" i="1" a="1"/>
  <c r="C628" i="1"/>
  <c r="AI627" i="1"/>
  <c r="AI627" i="1" a="1"/>
  <c r="AA627" i="1"/>
  <c r="AA627" i="1" a="1"/>
  <c r="Y627" i="1"/>
  <c r="Y627" i="1" a="1"/>
  <c r="W627" i="1"/>
  <c r="W627" i="1" a="1"/>
  <c r="T627" i="1"/>
  <c r="T627" i="1" a="1"/>
  <c r="R627" i="1"/>
  <c r="R627" i="1" a="1"/>
  <c r="C627" i="1"/>
  <c r="AI626" i="1"/>
  <c r="AI626" i="1" a="1"/>
  <c r="AA626" i="1"/>
  <c r="AA626" i="1" a="1"/>
  <c r="Y626" i="1"/>
  <c r="Y626" i="1" a="1"/>
  <c r="W626" i="1"/>
  <c r="W626" i="1" a="1"/>
  <c r="T626" i="1"/>
  <c r="T626" i="1" a="1"/>
  <c r="R626" i="1"/>
  <c r="R626" i="1" a="1"/>
  <c r="C626" i="1"/>
  <c r="AI625" i="1"/>
  <c r="AI625" i="1" a="1"/>
  <c r="AA625" i="1"/>
  <c r="AA625" i="1" a="1"/>
  <c r="Y625" i="1"/>
  <c r="Y625" i="1" a="1"/>
  <c r="W625" i="1"/>
  <c r="W625" i="1" a="1"/>
  <c r="T625" i="1"/>
  <c r="T625" i="1" a="1"/>
  <c r="R625" i="1"/>
  <c r="R625" i="1" a="1"/>
  <c r="C625" i="1"/>
  <c r="AI624" i="1"/>
  <c r="AI624" i="1" a="1"/>
  <c r="AA624" i="1"/>
  <c r="AA624" i="1" a="1"/>
  <c r="Y624" i="1"/>
  <c r="Y624" i="1" a="1"/>
  <c r="W624" i="1"/>
  <c r="W624" i="1" a="1"/>
  <c r="T624" i="1"/>
  <c r="T624" i="1" a="1"/>
  <c r="R624" i="1"/>
  <c r="R624" i="1" a="1"/>
  <c r="C624" i="1"/>
  <c r="AI623" i="1"/>
  <c r="AI623" i="1" a="1"/>
  <c r="AA623" i="1"/>
  <c r="AA623" i="1" a="1"/>
  <c r="Y623" i="1"/>
  <c r="Y623" i="1" a="1"/>
  <c r="W623" i="1"/>
  <c r="W623" i="1" a="1"/>
  <c r="T623" i="1"/>
  <c r="T623" i="1" a="1"/>
  <c r="R623" i="1"/>
  <c r="R623" i="1" a="1"/>
  <c r="C623" i="1"/>
  <c r="AI622" i="1"/>
  <c r="AI622" i="1" a="1"/>
  <c r="AA622" i="1"/>
  <c r="AA622" i="1" a="1"/>
  <c r="Y622" i="1"/>
  <c r="Y622" i="1" a="1"/>
  <c r="W622" i="1"/>
  <c r="W622" i="1" a="1"/>
  <c r="T622" i="1"/>
  <c r="T622" i="1" a="1"/>
  <c r="R622" i="1"/>
  <c r="R622" i="1" a="1"/>
  <c r="C622" i="1"/>
  <c r="AI621" i="1"/>
  <c r="AI621" i="1" a="1"/>
  <c r="AA621" i="1"/>
  <c r="AA621" i="1" a="1"/>
  <c r="Y621" i="1"/>
  <c r="Y621" i="1" a="1"/>
  <c r="W621" i="1"/>
  <c r="W621" i="1" a="1"/>
  <c r="T621" i="1"/>
  <c r="T621" i="1" a="1"/>
  <c r="R621" i="1"/>
  <c r="R621" i="1" a="1"/>
  <c r="C621" i="1"/>
  <c r="AI620" i="1"/>
  <c r="AI620" i="1" a="1"/>
  <c r="AA620" i="1"/>
  <c r="AA620" i="1" a="1"/>
  <c r="Y620" i="1"/>
  <c r="Y620" i="1" a="1"/>
  <c r="W620" i="1"/>
  <c r="W620" i="1" a="1"/>
  <c r="T620" i="1"/>
  <c r="T620" i="1" a="1"/>
  <c r="R620" i="1"/>
  <c r="R620" i="1" a="1"/>
  <c r="C620" i="1"/>
  <c r="AI619" i="1"/>
  <c r="AI619" i="1" a="1"/>
  <c r="AA619" i="1"/>
  <c r="AA619" i="1" a="1"/>
  <c r="Y619" i="1"/>
  <c r="Y619" i="1" a="1"/>
  <c r="W619" i="1"/>
  <c r="W619" i="1" a="1"/>
  <c r="T619" i="1"/>
  <c r="T619" i="1" a="1"/>
  <c r="R619" i="1"/>
  <c r="R619" i="1" a="1"/>
  <c r="C619" i="1"/>
  <c r="AI618" i="1"/>
  <c r="AI618" i="1" a="1"/>
  <c r="AA618" i="1"/>
  <c r="AA618" i="1" a="1"/>
  <c r="Y618" i="1"/>
  <c r="Y618" i="1" a="1"/>
  <c r="W618" i="1"/>
  <c r="W618" i="1" a="1"/>
  <c r="T618" i="1"/>
  <c r="T618" i="1" a="1"/>
  <c r="R618" i="1"/>
  <c r="R618" i="1" a="1"/>
  <c r="C618" i="1"/>
  <c r="AI617" i="1"/>
  <c r="AI617" i="1" a="1"/>
  <c r="AA617" i="1"/>
  <c r="AA617" i="1" a="1"/>
  <c r="Y617" i="1"/>
  <c r="Y617" i="1" a="1"/>
  <c r="W617" i="1"/>
  <c r="W617" i="1" a="1"/>
  <c r="T617" i="1"/>
  <c r="T617" i="1" a="1"/>
  <c r="R617" i="1"/>
  <c r="R617" i="1" a="1"/>
  <c r="C617" i="1"/>
  <c r="AI616" i="1"/>
  <c r="AI616" i="1" a="1"/>
  <c r="AA616" i="1"/>
  <c r="AA616" i="1" a="1"/>
  <c r="Y616" i="1"/>
  <c r="Y616" i="1" a="1"/>
  <c r="W616" i="1"/>
  <c r="W616" i="1" a="1"/>
  <c r="T616" i="1"/>
  <c r="T616" i="1" a="1"/>
  <c r="R616" i="1"/>
  <c r="R616" i="1" a="1"/>
  <c r="C616" i="1"/>
  <c r="AI615" i="1"/>
  <c r="AI615" i="1" a="1"/>
  <c r="AA615" i="1"/>
  <c r="AA615" i="1" a="1"/>
  <c r="Y615" i="1"/>
  <c r="Y615" i="1" a="1"/>
  <c r="W615" i="1"/>
  <c r="W615" i="1" a="1"/>
  <c r="T615" i="1"/>
  <c r="T615" i="1" a="1"/>
  <c r="R615" i="1"/>
  <c r="R615" i="1" a="1"/>
  <c r="C615" i="1"/>
  <c r="AI614" i="1"/>
  <c r="AI614" i="1" a="1"/>
  <c r="AA614" i="1"/>
  <c r="AA614" i="1" a="1"/>
  <c r="Y614" i="1"/>
  <c r="Y614" i="1" a="1"/>
  <c r="W614" i="1"/>
  <c r="W614" i="1" a="1"/>
  <c r="T614" i="1"/>
  <c r="T614" i="1" a="1"/>
  <c r="R614" i="1"/>
  <c r="R614" i="1" a="1"/>
  <c r="C614" i="1"/>
  <c r="AI613" i="1"/>
  <c r="AI613" i="1" a="1"/>
  <c r="AA613" i="1"/>
  <c r="AA613" i="1" a="1"/>
  <c r="Y613" i="1"/>
  <c r="Y613" i="1" a="1"/>
  <c r="W613" i="1"/>
  <c r="W613" i="1" a="1"/>
  <c r="T613" i="1"/>
  <c r="T613" i="1" a="1"/>
  <c r="R613" i="1"/>
  <c r="R613" i="1" a="1"/>
  <c r="C613" i="1"/>
  <c r="AI612" i="1"/>
  <c r="AI612" i="1" a="1"/>
  <c r="AA612" i="1"/>
  <c r="AA612" i="1" a="1"/>
  <c r="Y612" i="1"/>
  <c r="Y612" i="1" a="1"/>
  <c r="W612" i="1"/>
  <c r="W612" i="1" a="1"/>
  <c r="T612" i="1"/>
  <c r="T612" i="1" a="1"/>
  <c r="R612" i="1"/>
  <c r="R612" i="1" a="1"/>
  <c r="C612" i="1"/>
  <c r="AI611" i="1"/>
  <c r="AI611" i="1" a="1"/>
  <c r="AA611" i="1"/>
  <c r="AA611" i="1" a="1"/>
  <c r="Y611" i="1"/>
  <c r="Y611" i="1" a="1"/>
  <c r="W611" i="1"/>
  <c r="W611" i="1" a="1"/>
  <c r="T611" i="1"/>
  <c r="T611" i="1" a="1"/>
  <c r="R611" i="1"/>
  <c r="R611" i="1" a="1"/>
  <c r="C611" i="1"/>
  <c r="AI610" i="1"/>
  <c r="AI610" i="1" a="1"/>
  <c r="AA610" i="1"/>
  <c r="AA610" i="1" a="1"/>
  <c r="Y610" i="1"/>
  <c r="Y610" i="1" a="1"/>
  <c r="W610" i="1"/>
  <c r="W610" i="1" a="1"/>
  <c r="T610" i="1"/>
  <c r="T610" i="1" a="1"/>
  <c r="R610" i="1"/>
  <c r="R610" i="1" a="1"/>
  <c r="C610" i="1"/>
  <c r="AI609" i="1"/>
  <c r="AI609" i="1" a="1"/>
  <c r="AA609" i="1"/>
  <c r="AA609" i="1" a="1"/>
  <c r="Y609" i="1"/>
  <c r="Y609" i="1" a="1"/>
  <c r="W609" i="1"/>
  <c r="W609" i="1" a="1"/>
  <c r="T609" i="1"/>
  <c r="T609" i="1" a="1"/>
  <c r="R609" i="1"/>
  <c r="R609" i="1" a="1"/>
  <c r="C609" i="1"/>
  <c r="AI608" i="1"/>
  <c r="AI608" i="1" a="1"/>
  <c r="AA608" i="1"/>
  <c r="AA608" i="1" a="1"/>
  <c r="Y608" i="1"/>
  <c r="Y608" i="1" a="1"/>
  <c r="W608" i="1"/>
  <c r="W608" i="1" a="1"/>
  <c r="T608" i="1"/>
  <c r="T608" i="1" a="1"/>
  <c r="R608" i="1"/>
  <c r="R608" i="1" a="1"/>
  <c r="C608" i="1"/>
  <c r="AI607" i="1"/>
  <c r="AI607" i="1" a="1"/>
  <c r="AA607" i="1"/>
  <c r="AA607" i="1" a="1"/>
  <c r="Y607" i="1"/>
  <c r="Y607" i="1" a="1"/>
  <c r="W607" i="1"/>
  <c r="W607" i="1" a="1"/>
  <c r="T607" i="1"/>
  <c r="T607" i="1" a="1"/>
  <c r="R607" i="1"/>
  <c r="R607" i="1" a="1"/>
  <c r="C607" i="1"/>
  <c r="AI606" i="1"/>
  <c r="AI606" i="1" a="1"/>
  <c r="AA606" i="1"/>
  <c r="AA606" i="1" a="1"/>
  <c r="Y606" i="1"/>
  <c r="Y606" i="1" a="1"/>
  <c r="W606" i="1"/>
  <c r="W606" i="1" a="1"/>
  <c r="T606" i="1"/>
  <c r="T606" i="1" a="1"/>
  <c r="R606" i="1"/>
  <c r="R606" i="1" a="1"/>
  <c r="C606" i="1"/>
  <c r="AI605" i="1"/>
  <c r="AI605" i="1" a="1"/>
  <c r="AA605" i="1"/>
  <c r="AA605" i="1" a="1"/>
  <c r="Y605" i="1"/>
  <c r="Y605" i="1" a="1"/>
  <c r="W605" i="1"/>
  <c r="W605" i="1" a="1"/>
  <c r="T605" i="1"/>
  <c r="T605" i="1" a="1"/>
  <c r="R605" i="1"/>
  <c r="R605" i="1" a="1"/>
  <c r="C605" i="1"/>
  <c r="AI604" i="1"/>
  <c r="AI604" i="1" a="1"/>
  <c r="AA604" i="1"/>
  <c r="AA604" i="1" a="1"/>
  <c r="Y604" i="1"/>
  <c r="Y604" i="1" a="1"/>
  <c r="W604" i="1"/>
  <c r="W604" i="1" a="1"/>
  <c r="T604" i="1"/>
  <c r="T604" i="1" a="1"/>
  <c r="R604" i="1"/>
  <c r="R604" i="1" a="1"/>
  <c r="C604" i="1"/>
  <c r="AI603" i="1"/>
  <c r="AI603" i="1" a="1"/>
  <c r="AA603" i="1"/>
  <c r="AA603" i="1" a="1"/>
  <c r="Y603" i="1"/>
  <c r="Y603" i="1" a="1"/>
  <c r="W603" i="1"/>
  <c r="W603" i="1" a="1"/>
  <c r="T603" i="1"/>
  <c r="T603" i="1" a="1"/>
  <c r="R603" i="1"/>
  <c r="R603" i="1" a="1"/>
  <c r="C603" i="1"/>
  <c r="AI602" i="1"/>
  <c r="AI602" i="1" a="1"/>
  <c r="AA602" i="1"/>
  <c r="AA602" i="1" a="1"/>
  <c r="Y602" i="1"/>
  <c r="Y602" i="1" a="1"/>
  <c r="W602" i="1"/>
  <c r="W602" i="1" a="1"/>
  <c r="T602" i="1"/>
  <c r="T602" i="1" a="1"/>
  <c r="R602" i="1"/>
  <c r="R602" i="1" a="1"/>
  <c r="C602" i="1"/>
  <c r="AI601" i="1"/>
  <c r="AI601" i="1" a="1"/>
  <c r="AA601" i="1"/>
  <c r="AA601" i="1" a="1"/>
  <c r="Y601" i="1"/>
  <c r="Y601" i="1" a="1"/>
  <c r="W601" i="1"/>
  <c r="W601" i="1" a="1"/>
  <c r="T601" i="1"/>
  <c r="T601" i="1" a="1"/>
  <c r="R601" i="1"/>
  <c r="R601" i="1" a="1"/>
  <c r="C601" i="1"/>
  <c r="AI600" i="1"/>
  <c r="AI600" i="1" a="1"/>
  <c r="AA600" i="1"/>
  <c r="AA600" i="1" a="1"/>
  <c r="Y600" i="1"/>
  <c r="Y600" i="1" a="1"/>
  <c r="W600" i="1"/>
  <c r="W600" i="1" a="1"/>
  <c r="T600" i="1"/>
  <c r="T600" i="1" a="1"/>
  <c r="R600" i="1"/>
  <c r="R600" i="1" a="1"/>
  <c r="C600" i="1"/>
  <c r="AI599" i="1"/>
  <c r="AI599" i="1" a="1"/>
  <c r="AA599" i="1"/>
  <c r="AA599" i="1" a="1"/>
  <c r="Y599" i="1"/>
  <c r="Y599" i="1" a="1"/>
  <c r="W599" i="1"/>
  <c r="W599" i="1" a="1"/>
  <c r="T599" i="1"/>
  <c r="T599" i="1" a="1"/>
  <c r="R599" i="1"/>
  <c r="R599" i="1" a="1"/>
  <c r="C599" i="1"/>
  <c r="AI598" i="1"/>
  <c r="AI598" i="1" a="1"/>
  <c r="AA598" i="1"/>
  <c r="AA598" i="1" a="1"/>
  <c r="Y598" i="1"/>
  <c r="Y598" i="1" a="1"/>
  <c r="W598" i="1"/>
  <c r="W598" i="1" a="1"/>
  <c r="T598" i="1"/>
  <c r="T598" i="1" a="1"/>
  <c r="R598" i="1"/>
  <c r="R598" i="1" a="1"/>
  <c r="C598" i="1"/>
  <c r="AI597" i="1"/>
  <c r="AI597" i="1" a="1"/>
  <c r="AA597" i="1"/>
  <c r="AA597" i="1" a="1"/>
  <c r="Y597" i="1"/>
  <c r="Y597" i="1" a="1"/>
  <c r="W597" i="1"/>
  <c r="W597" i="1" a="1"/>
  <c r="T597" i="1"/>
  <c r="T597" i="1" a="1"/>
  <c r="R597" i="1"/>
  <c r="R597" i="1" a="1"/>
  <c r="C597" i="1"/>
  <c r="AI596" i="1"/>
  <c r="AI596" i="1" a="1"/>
  <c r="AA596" i="1"/>
  <c r="AA596" i="1" a="1"/>
  <c r="Y596" i="1"/>
  <c r="Y596" i="1" a="1"/>
  <c r="W596" i="1"/>
  <c r="W596" i="1" a="1"/>
  <c r="T596" i="1"/>
  <c r="T596" i="1" a="1"/>
  <c r="R596" i="1"/>
  <c r="R596" i="1" a="1"/>
  <c r="C596" i="1"/>
  <c r="AI595" i="1"/>
  <c r="AI595" i="1" a="1"/>
  <c r="AA595" i="1"/>
  <c r="AA595" i="1" a="1"/>
  <c r="Y595" i="1"/>
  <c r="Y595" i="1" a="1"/>
  <c r="W595" i="1"/>
  <c r="W595" i="1" a="1"/>
  <c r="T595" i="1"/>
  <c r="T595" i="1" a="1"/>
  <c r="R595" i="1"/>
  <c r="R595" i="1" a="1"/>
  <c r="C595" i="1"/>
  <c r="AI594" i="1"/>
  <c r="AI594" i="1" a="1"/>
  <c r="AA594" i="1"/>
  <c r="AA594" i="1" a="1"/>
  <c r="Y594" i="1"/>
  <c r="Y594" i="1" a="1"/>
  <c r="W594" i="1"/>
  <c r="W594" i="1" a="1"/>
  <c r="T594" i="1"/>
  <c r="T594" i="1" a="1"/>
  <c r="R594" i="1"/>
  <c r="R594" i="1" a="1"/>
  <c r="C594" i="1"/>
  <c r="AI593" i="1"/>
  <c r="AI593" i="1" a="1"/>
  <c r="AA593" i="1"/>
  <c r="AA593" i="1" a="1"/>
  <c r="Y593" i="1"/>
  <c r="Y593" i="1" a="1"/>
  <c r="W593" i="1"/>
  <c r="W593" i="1" a="1"/>
  <c r="T593" i="1"/>
  <c r="T593" i="1" a="1"/>
  <c r="R593" i="1"/>
  <c r="R593" i="1" a="1"/>
  <c r="C593" i="1"/>
  <c r="AI592" i="1"/>
  <c r="AI592" i="1" a="1"/>
  <c r="AA592" i="1"/>
  <c r="AA592" i="1" a="1"/>
  <c r="Y592" i="1"/>
  <c r="Y592" i="1" a="1"/>
  <c r="W592" i="1"/>
  <c r="W592" i="1" a="1"/>
  <c r="T592" i="1"/>
  <c r="T592" i="1" a="1"/>
  <c r="R592" i="1"/>
  <c r="R592" i="1" a="1"/>
  <c r="C592" i="1"/>
  <c r="AI591" i="1"/>
  <c r="AI591" i="1" a="1"/>
  <c r="AA591" i="1"/>
  <c r="AA591" i="1" a="1"/>
  <c r="Y591" i="1"/>
  <c r="Y591" i="1" a="1"/>
  <c r="W591" i="1"/>
  <c r="W591" i="1" a="1"/>
  <c r="T591" i="1"/>
  <c r="T591" i="1" a="1"/>
  <c r="R591" i="1"/>
  <c r="R591" i="1" a="1"/>
  <c r="C591" i="1"/>
  <c r="AI590" i="1"/>
  <c r="AI590" i="1" a="1"/>
  <c r="AA590" i="1"/>
  <c r="AA590" i="1" a="1"/>
  <c r="Y590" i="1"/>
  <c r="Y590" i="1" a="1"/>
  <c r="W590" i="1"/>
  <c r="W590" i="1" a="1"/>
  <c r="T590" i="1"/>
  <c r="T590" i="1" a="1"/>
  <c r="R590" i="1"/>
  <c r="R590" i="1" a="1"/>
  <c r="C590" i="1"/>
  <c r="AI589" i="1"/>
  <c r="AI589" i="1" a="1"/>
  <c r="AA589" i="1"/>
  <c r="AA589" i="1" a="1"/>
  <c r="Y589" i="1"/>
  <c r="Y589" i="1" a="1"/>
  <c r="W589" i="1"/>
  <c r="W589" i="1" a="1"/>
  <c r="T589" i="1"/>
  <c r="T589" i="1" a="1"/>
  <c r="R589" i="1"/>
  <c r="R589" i="1" a="1"/>
  <c r="C589" i="1"/>
  <c r="AI588" i="1"/>
  <c r="AI588" i="1" a="1"/>
  <c r="AA588" i="1"/>
  <c r="AA588" i="1" a="1"/>
  <c r="Y588" i="1"/>
  <c r="Y588" i="1" a="1"/>
  <c r="W588" i="1"/>
  <c r="W588" i="1" a="1"/>
  <c r="T588" i="1"/>
  <c r="T588" i="1" a="1"/>
  <c r="R588" i="1"/>
  <c r="R588" i="1" a="1"/>
  <c r="C588" i="1"/>
  <c r="AI587" i="1"/>
  <c r="AI587" i="1" a="1"/>
  <c r="AA587" i="1"/>
  <c r="AA587" i="1" a="1"/>
  <c r="Y587" i="1"/>
  <c r="Y587" i="1" a="1"/>
  <c r="W587" i="1"/>
  <c r="W587" i="1" a="1"/>
  <c r="T587" i="1"/>
  <c r="T587" i="1" a="1"/>
  <c r="R587" i="1"/>
  <c r="R587" i="1" a="1"/>
  <c r="C587" i="1"/>
  <c r="AI586" i="1"/>
  <c r="AI586" i="1" a="1"/>
  <c r="AA586" i="1"/>
  <c r="AA586" i="1" a="1"/>
  <c r="Y586" i="1"/>
  <c r="Y586" i="1" a="1"/>
  <c r="W586" i="1"/>
  <c r="W586" i="1" a="1"/>
  <c r="T586" i="1"/>
  <c r="T586" i="1" a="1"/>
  <c r="R586" i="1"/>
  <c r="R586" i="1" a="1"/>
  <c r="C586" i="1"/>
  <c r="AI585" i="1"/>
  <c r="AI585" i="1" a="1"/>
  <c r="AA585" i="1"/>
  <c r="AA585" i="1" a="1"/>
  <c r="Y585" i="1"/>
  <c r="Y585" i="1" a="1"/>
  <c r="W585" i="1"/>
  <c r="W585" i="1" a="1"/>
  <c r="T585" i="1"/>
  <c r="T585" i="1" a="1"/>
  <c r="R585" i="1"/>
  <c r="R585" i="1" a="1"/>
  <c r="C585" i="1"/>
  <c r="AI584" i="1"/>
  <c r="AI584" i="1" a="1"/>
  <c r="AA584" i="1"/>
  <c r="AA584" i="1" a="1"/>
  <c r="Y584" i="1"/>
  <c r="Y584" i="1" a="1"/>
  <c r="W584" i="1"/>
  <c r="W584" i="1" a="1"/>
  <c r="T584" i="1"/>
  <c r="T584" i="1" a="1"/>
  <c r="R584" i="1"/>
  <c r="R584" i="1" a="1"/>
  <c r="C584" i="1"/>
  <c r="AI583" i="1"/>
  <c r="AI583" i="1" a="1"/>
  <c r="AA583" i="1"/>
  <c r="AA583" i="1" a="1"/>
  <c r="Y583" i="1"/>
  <c r="Y583" i="1" a="1"/>
  <c r="W583" i="1"/>
  <c r="W583" i="1" a="1"/>
  <c r="T583" i="1"/>
  <c r="T583" i="1" a="1"/>
  <c r="R583" i="1"/>
  <c r="R583" i="1" a="1"/>
  <c r="C583" i="1"/>
  <c r="AI582" i="1"/>
  <c r="AI582" i="1" a="1"/>
  <c r="AA582" i="1"/>
  <c r="AA582" i="1" a="1"/>
  <c r="Y582" i="1"/>
  <c r="Y582" i="1" a="1"/>
  <c r="W582" i="1"/>
  <c r="W582" i="1" a="1"/>
  <c r="T582" i="1"/>
  <c r="T582" i="1" a="1"/>
  <c r="R582" i="1"/>
  <c r="R582" i="1" a="1"/>
  <c r="C582" i="1"/>
  <c r="AI581" i="1"/>
  <c r="AI581" i="1" a="1"/>
  <c r="AA581" i="1"/>
  <c r="AA581" i="1" a="1"/>
  <c r="Y581" i="1"/>
  <c r="Y581" i="1" a="1"/>
  <c r="W581" i="1"/>
  <c r="W581" i="1" a="1"/>
  <c r="T581" i="1"/>
  <c r="T581" i="1" a="1"/>
  <c r="R581" i="1"/>
  <c r="R581" i="1" a="1"/>
  <c r="C581" i="1"/>
  <c r="AI580" i="1"/>
  <c r="AI580" i="1" a="1"/>
  <c r="AA580" i="1"/>
  <c r="AA580" i="1" a="1"/>
  <c r="Y580" i="1"/>
  <c r="Y580" i="1" a="1"/>
  <c r="W580" i="1"/>
  <c r="W580" i="1" a="1"/>
  <c r="T580" i="1"/>
  <c r="T580" i="1" a="1"/>
  <c r="R580" i="1"/>
  <c r="R580" i="1" a="1"/>
  <c r="C580" i="1"/>
  <c r="AI579" i="1"/>
  <c r="AI579" i="1" a="1"/>
  <c r="AA579" i="1"/>
  <c r="AA579" i="1" a="1"/>
  <c r="Y579" i="1"/>
  <c r="Y579" i="1" a="1"/>
  <c r="W579" i="1"/>
  <c r="W579" i="1" a="1"/>
  <c r="T579" i="1"/>
  <c r="T579" i="1" a="1"/>
  <c r="R579" i="1"/>
  <c r="R579" i="1" a="1"/>
  <c r="C579" i="1"/>
  <c r="AI578" i="1"/>
  <c r="AI578" i="1" a="1"/>
  <c r="AA578" i="1"/>
  <c r="AA578" i="1" a="1"/>
  <c r="Y578" i="1"/>
  <c r="Y578" i="1" a="1"/>
  <c r="W578" i="1"/>
  <c r="W578" i="1" a="1"/>
  <c r="T578" i="1"/>
  <c r="T578" i="1" a="1"/>
  <c r="R578" i="1"/>
  <c r="R578" i="1" a="1"/>
  <c r="C578" i="1"/>
  <c r="AI577" i="1"/>
  <c r="AI577" i="1" a="1"/>
  <c r="AA577" i="1"/>
  <c r="AA577" i="1" a="1"/>
  <c r="Y577" i="1"/>
  <c r="Y577" i="1" a="1"/>
  <c r="W577" i="1"/>
  <c r="W577" i="1" a="1"/>
  <c r="T577" i="1"/>
  <c r="T577" i="1" a="1"/>
  <c r="R577" i="1"/>
  <c r="R577" i="1" a="1"/>
  <c r="C577" i="1"/>
  <c r="AI576" i="1"/>
  <c r="AI576" i="1" a="1"/>
  <c r="AA576" i="1"/>
  <c r="AA576" i="1" a="1"/>
  <c r="Y576" i="1"/>
  <c r="Y576" i="1" a="1"/>
  <c r="W576" i="1"/>
  <c r="W576" i="1" a="1"/>
  <c r="T576" i="1"/>
  <c r="T576" i="1" a="1"/>
  <c r="R576" i="1"/>
  <c r="R576" i="1" a="1"/>
  <c r="C576" i="1"/>
  <c r="AI575" i="1"/>
  <c r="AI575" i="1" a="1"/>
  <c r="AA575" i="1"/>
  <c r="AA575" i="1" a="1"/>
  <c r="Y575" i="1"/>
  <c r="Y575" i="1" a="1"/>
  <c r="W575" i="1"/>
  <c r="W575" i="1" a="1"/>
  <c r="T575" i="1"/>
  <c r="T575" i="1" a="1"/>
  <c r="R575" i="1"/>
  <c r="R575" i="1" a="1"/>
  <c r="C575" i="1"/>
  <c r="AI574" i="1"/>
  <c r="AI574" i="1" a="1"/>
  <c r="AA574" i="1"/>
  <c r="AA574" i="1" a="1"/>
  <c r="Y574" i="1"/>
  <c r="Y574" i="1" a="1"/>
  <c r="W574" i="1"/>
  <c r="W574" i="1" a="1"/>
  <c r="T574" i="1"/>
  <c r="T574" i="1" a="1"/>
  <c r="R574" i="1"/>
  <c r="R574" i="1" a="1"/>
  <c r="C574" i="1"/>
  <c r="AI573" i="1"/>
  <c r="AI573" i="1" a="1"/>
  <c r="AA573" i="1"/>
  <c r="AA573" i="1" a="1"/>
  <c r="Y573" i="1"/>
  <c r="Y573" i="1" a="1"/>
  <c r="W573" i="1"/>
  <c r="W573" i="1" a="1"/>
  <c r="T573" i="1"/>
  <c r="T573" i="1" a="1"/>
  <c r="R573" i="1"/>
  <c r="R573" i="1" a="1"/>
  <c r="C573" i="1"/>
  <c r="AI572" i="1"/>
  <c r="AI572" i="1" a="1"/>
  <c r="AA572" i="1"/>
  <c r="AA572" i="1" a="1"/>
  <c r="Y572" i="1"/>
  <c r="Y572" i="1" a="1"/>
  <c r="W572" i="1"/>
  <c r="W572" i="1" a="1"/>
  <c r="T572" i="1"/>
  <c r="T572" i="1" a="1"/>
  <c r="R572" i="1"/>
  <c r="R572" i="1" a="1"/>
  <c r="C572" i="1"/>
  <c r="AI571" i="1"/>
  <c r="AI571" i="1" a="1"/>
  <c r="AA571" i="1"/>
  <c r="AA571" i="1" a="1"/>
  <c r="Y571" i="1"/>
  <c r="Y571" i="1" a="1"/>
  <c r="W571" i="1"/>
  <c r="W571" i="1" a="1"/>
  <c r="T571" i="1"/>
  <c r="T571" i="1" a="1"/>
  <c r="R571" i="1"/>
  <c r="R571" i="1" a="1"/>
  <c r="C571" i="1"/>
  <c r="AI570" i="1"/>
  <c r="AI570" i="1" a="1"/>
  <c r="AA570" i="1"/>
  <c r="AA570" i="1" a="1"/>
  <c r="Y570" i="1"/>
  <c r="Y570" i="1" a="1"/>
  <c r="W570" i="1"/>
  <c r="W570" i="1" a="1"/>
  <c r="T570" i="1"/>
  <c r="T570" i="1" a="1"/>
  <c r="R570" i="1"/>
  <c r="R570" i="1" a="1"/>
  <c r="C570" i="1"/>
  <c r="AI569" i="1"/>
  <c r="AI569" i="1" a="1"/>
  <c r="AA569" i="1"/>
  <c r="AA569" i="1" a="1"/>
  <c r="Y569" i="1"/>
  <c r="Y569" i="1" a="1"/>
  <c r="W569" i="1"/>
  <c r="W569" i="1" a="1"/>
  <c r="T569" i="1"/>
  <c r="T569" i="1" a="1"/>
  <c r="R569" i="1"/>
  <c r="R569" i="1" a="1"/>
  <c r="C569" i="1"/>
  <c r="AI568" i="1"/>
  <c r="AI568" i="1" a="1"/>
  <c r="AA568" i="1"/>
  <c r="AA568" i="1" a="1"/>
  <c r="Y568" i="1"/>
  <c r="Y568" i="1" a="1"/>
  <c r="W568" i="1"/>
  <c r="W568" i="1" a="1"/>
  <c r="T568" i="1"/>
  <c r="T568" i="1" a="1"/>
  <c r="R568" i="1"/>
  <c r="R568" i="1" a="1"/>
  <c r="C568" i="1"/>
  <c r="AI567" i="1"/>
  <c r="AI567" i="1" a="1"/>
  <c r="AA567" i="1"/>
  <c r="AA567" i="1" a="1"/>
  <c r="Y567" i="1"/>
  <c r="Y567" i="1" a="1"/>
  <c r="W567" i="1"/>
  <c r="W567" i="1" a="1"/>
  <c r="T567" i="1"/>
  <c r="T567" i="1" a="1"/>
  <c r="R567" i="1"/>
  <c r="R567" i="1" a="1"/>
  <c r="C567" i="1"/>
  <c r="AI566" i="1"/>
  <c r="AI566" i="1" a="1"/>
  <c r="AA566" i="1"/>
  <c r="AA566" i="1" a="1"/>
  <c r="Y566" i="1"/>
  <c r="Y566" i="1" a="1"/>
  <c r="W566" i="1"/>
  <c r="W566" i="1" a="1"/>
  <c r="T566" i="1"/>
  <c r="T566" i="1" a="1"/>
  <c r="R566" i="1"/>
  <c r="R566" i="1" a="1"/>
  <c r="C566" i="1"/>
  <c r="AI565" i="1"/>
  <c r="AI565" i="1" a="1"/>
  <c r="AA565" i="1"/>
  <c r="AA565" i="1" a="1"/>
  <c r="Y565" i="1"/>
  <c r="Y565" i="1" a="1"/>
  <c r="W565" i="1"/>
  <c r="W565" i="1" a="1"/>
  <c r="T565" i="1"/>
  <c r="T565" i="1" a="1"/>
  <c r="R565" i="1"/>
  <c r="R565" i="1" a="1"/>
  <c r="C565" i="1"/>
  <c r="AI564" i="1"/>
  <c r="AI564" i="1" a="1"/>
  <c r="AA564" i="1"/>
  <c r="AA564" i="1" a="1"/>
  <c r="Y564" i="1"/>
  <c r="Y564" i="1" a="1"/>
  <c r="W564" i="1"/>
  <c r="W564" i="1" a="1"/>
  <c r="T564" i="1"/>
  <c r="T564" i="1" a="1"/>
  <c r="R564" i="1"/>
  <c r="R564" i="1" a="1"/>
  <c r="C564" i="1"/>
  <c r="AI563" i="1"/>
  <c r="AI563" i="1" a="1"/>
  <c r="AA563" i="1"/>
  <c r="AA563" i="1" a="1"/>
  <c r="Y563" i="1"/>
  <c r="Y563" i="1" a="1"/>
  <c r="W563" i="1"/>
  <c r="W563" i="1" a="1"/>
  <c r="T563" i="1"/>
  <c r="T563" i="1" a="1"/>
  <c r="R563" i="1"/>
  <c r="R563" i="1" a="1"/>
  <c r="C563" i="1"/>
  <c r="AI562" i="1"/>
  <c r="AI562" i="1" a="1"/>
  <c r="AA562" i="1"/>
  <c r="AA562" i="1" a="1"/>
  <c r="Y562" i="1"/>
  <c r="Y562" i="1" a="1"/>
  <c r="W562" i="1"/>
  <c r="W562" i="1" a="1"/>
  <c r="T562" i="1"/>
  <c r="T562" i="1" a="1"/>
  <c r="R562" i="1"/>
  <c r="R562" i="1" a="1"/>
  <c r="C562" i="1"/>
  <c r="AI561" i="1"/>
  <c r="AI561" i="1" a="1"/>
  <c r="AA561" i="1"/>
  <c r="AA561" i="1" a="1"/>
  <c r="Y561" i="1"/>
  <c r="Y561" i="1" a="1"/>
  <c r="W561" i="1"/>
  <c r="W561" i="1" a="1"/>
  <c r="T561" i="1"/>
  <c r="T561" i="1" a="1"/>
  <c r="R561" i="1"/>
  <c r="R561" i="1" a="1"/>
  <c r="C561" i="1"/>
  <c r="AI560" i="1"/>
  <c r="AI560" i="1" a="1"/>
  <c r="AA560" i="1"/>
  <c r="AA560" i="1" a="1"/>
  <c r="Y560" i="1"/>
  <c r="Y560" i="1" a="1"/>
  <c r="W560" i="1"/>
  <c r="W560" i="1" a="1"/>
  <c r="T560" i="1"/>
  <c r="T560" i="1" a="1"/>
  <c r="R560" i="1"/>
  <c r="R560" i="1" a="1"/>
  <c r="C560" i="1"/>
  <c r="AI559" i="1"/>
  <c r="AI559" i="1" a="1"/>
  <c r="AA559" i="1"/>
  <c r="AA559" i="1" a="1"/>
  <c r="Y559" i="1"/>
  <c r="Y559" i="1" a="1"/>
  <c r="W559" i="1"/>
  <c r="W559" i="1" a="1"/>
  <c r="T559" i="1"/>
  <c r="T559" i="1" a="1"/>
  <c r="R559" i="1"/>
  <c r="R559" i="1" a="1"/>
  <c r="C559" i="1"/>
  <c r="AI558" i="1"/>
  <c r="AI558" i="1" a="1"/>
  <c r="AA558" i="1"/>
  <c r="AA558" i="1" a="1"/>
  <c r="Y558" i="1"/>
  <c r="Y558" i="1" a="1"/>
  <c r="W558" i="1"/>
  <c r="W558" i="1" a="1"/>
  <c r="T558" i="1"/>
  <c r="T558" i="1" a="1"/>
  <c r="R558" i="1"/>
  <c r="R558" i="1" a="1"/>
  <c r="C558" i="1"/>
  <c r="AI557" i="1"/>
  <c r="AI557" i="1" a="1"/>
  <c r="AA557" i="1"/>
  <c r="AA557" i="1" a="1"/>
  <c r="Y557" i="1"/>
  <c r="Y557" i="1" a="1"/>
  <c r="W557" i="1"/>
  <c r="W557" i="1" a="1"/>
  <c r="T557" i="1"/>
  <c r="T557" i="1" a="1"/>
  <c r="R557" i="1"/>
  <c r="R557" i="1" a="1"/>
  <c r="C557" i="1"/>
  <c r="AI556" i="1"/>
  <c r="AI556" i="1" a="1"/>
  <c r="AA556" i="1"/>
  <c r="AA556" i="1" a="1"/>
  <c r="Y556" i="1"/>
  <c r="Y556" i="1" a="1"/>
  <c r="W556" i="1"/>
  <c r="W556" i="1" a="1"/>
  <c r="T556" i="1"/>
  <c r="T556" i="1" a="1"/>
  <c r="R556" i="1"/>
  <c r="R556" i="1" a="1"/>
  <c r="C556" i="1"/>
  <c r="AI555" i="1"/>
  <c r="AI555" i="1" a="1"/>
  <c r="AA555" i="1"/>
  <c r="AA555" i="1" a="1"/>
  <c r="Y555" i="1"/>
  <c r="Y555" i="1" a="1"/>
  <c r="W555" i="1"/>
  <c r="W555" i="1" a="1"/>
  <c r="T555" i="1"/>
  <c r="T555" i="1" a="1"/>
  <c r="R555" i="1"/>
  <c r="R555" i="1" a="1"/>
  <c r="C555" i="1"/>
  <c r="AI554" i="1"/>
  <c r="AI554" i="1" a="1"/>
  <c r="AA554" i="1"/>
  <c r="AA554" i="1" a="1"/>
  <c r="Y554" i="1"/>
  <c r="Y554" i="1" a="1"/>
  <c r="W554" i="1"/>
  <c r="W554" i="1" a="1"/>
  <c r="T554" i="1"/>
  <c r="T554" i="1" a="1"/>
  <c r="R554" i="1"/>
  <c r="R554" i="1" a="1"/>
  <c r="C554" i="1"/>
  <c r="AI553" i="1"/>
  <c r="AI553" i="1" a="1"/>
  <c r="AA553" i="1"/>
  <c r="AA553" i="1" a="1"/>
  <c r="Y553" i="1"/>
  <c r="Y553" i="1" a="1"/>
  <c r="W553" i="1"/>
  <c r="W553" i="1" a="1"/>
  <c r="T553" i="1"/>
  <c r="T553" i="1" a="1"/>
  <c r="R553" i="1"/>
  <c r="R553" i="1" a="1"/>
  <c r="C553" i="1"/>
  <c r="AI552" i="1"/>
  <c r="AI552" i="1" a="1"/>
  <c r="AA552" i="1"/>
  <c r="AA552" i="1" a="1"/>
  <c r="Y552" i="1"/>
  <c r="Y552" i="1" a="1"/>
  <c r="W552" i="1"/>
  <c r="W552" i="1" a="1"/>
  <c r="T552" i="1"/>
  <c r="T552" i="1" a="1"/>
  <c r="R552" i="1"/>
  <c r="R552" i="1" a="1"/>
  <c r="C552" i="1"/>
  <c r="AI551" i="1"/>
  <c r="AI551" i="1" a="1"/>
  <c r="AA551" i="1"/>
  <c r="AA551" i="1" a="1"/>
  <c r="Y551" i="1"/>
  <c r="Y551" i="1" a="1"/>
  <c r="W551" i="1"/>
  <c r="W551" i="1" a="1"/>
  <c r="T551" i="1"/>
  <c r="T551" i="1" a="1"/>
  <c r="R551" i="1"/>
  <c r="R551" i="1" a="1"/>
  <c r="C551" i="1"/>
  <c r="AI550" i="1"/>
  <c r="AI550" i="1" a="1"/>
  <c r="AA550" i="1"/>
  <c r="AA550" i="1" a="1"/>
  <c r="Y550" i="1"/>
  <c r="Y550" i="1" a="1"/>
  <c r="W550" i="1"/>
  <c r="W550" i="1" a="1"/>
  <c r="T550" i="1"/>
  <c r="T550" i="1" a="1"/>
  <c r="R550" i="1"/>
  <c r="R550" i="1" a="1"/>
  <c r="C550" i="1"/>
  <c r="AI549" i="1"/>
  <c r="AI549" i="1" a="1"/>
  <c r="AA549" i="1"/>
  <c r="AA549" i="1" a="1"/>
  <c r="Y549" i="1"/>
  <c r="Y549" i="1" a="1"/>
  <c r="W549" i="1"/>
  <c r="W549" i="1" a="1"/>
  <c r="T549" i="1"/>
  <c r="T549" i="1" a="1"/>
  <c r="R549" i="1"/>
  <c r="R549" i="1" a="1"/>
  <c r="C549" i="1"/>
  <c r="AI548" i="1"/>
  <c r="AI548" i="1" a="1"/>
  <c r="AA548" i="1"/>
  <c r="AA548" i="1" a="1"/>
  <c r="Y548" i="1"/>
  <c r="Y548" i="1" a="1"/>
  <c r="W548" i="1"/>
  <c r="W548" i="1" a="1"/>
  <c r="T548" i="1"/>
  <c r="T548" i="1" a="1"/>
  <c r="R548" i="1"/>
  <c r="R548" i="1" a="1"/>
  <c r="C548" i="1"/>
  <c r="AI547" i="1"/>
  <c r="AI547" i="1" a="1"/>
  <c r="AA547" i="1"/>
  <c r="AA547" i="1" a="1"/>
  <c r="Y547" i="1"/>
  <c r="Y547" i="1" a="1"/>
  <c r="W547" i="1"/>
  <c r="W547" i="1" a="1"/>
  <c r="T547" i="1"/>
  <c r="T547" i="1" a="1"/>
  <c r="R547" i="1"/>
  <c r="R547" i="1" a="1"/>
  <c r="C547" i="1"/>
  <c r="AI546" i="1"/>
  <c r="AI546" i="1" a="1"/>
  <c r="AA546" i="1"/>
  <c r="AA546" i="1" a="1"/>
  <c r="Y546" i="1"/>
  <c r="Y546" i="1" a="1"/>
  <c r="W546" i="1"/>
  <c r="W546" i="1" a="1"/>
  <c r="T546" i="1"/>
  <c r="T546" i="1" a="1"/>
  <c r="R546" i="1"/>
  <c r="R546" i="1" a="1"/>
  <c r="C546" i="1"/>
  <c r="AI545" i="1"/>
  <c r="AI545" i="1" a="1"/>
  <c r="AA545" i="1"/>
  <c r="AA545" i="1" a="1"/>
  <c r="Y545" i="1"/>
  <c r="Y545" i="1" a="1"/>
  <c r="W545" i="1"/>
  <c r="W545" i="1" a="1"/>
  <c r="T545" i="1"/>
  <c r="T545" i="1" a="1"/>
  <c r="R545" i="1"/>
  <c r="R545" i="1" a="1"/>
  <c r="C545" i="1"/>
  <c r="AI544" i="1"/>
  <c r="AI544" i="1" a="1"/>
  <c r="AA544" i="1"/>
  <c r="AA544" i="1" a="1"/>
  <c r="Y544" i="1"/>
  <c r="Y544" i="1" a="1"/>
  <c r="W544" i="1"/>
  <c r="W544" i="1" a="1"/>
  <c r="T544" i="1"/>
  <c r="T544" i="1" a="1"/>
  <c r="R544" i="1"/>
  <c r="R544" i="1" a="1"/>
  <c r="C544" i="1"/>
  <c r="AI543" i="1"/>
  <c r="AI543" i="1" a="1"/>
  <c r="AA543" i="1"/>
  <c r="AA543" i="1" a="1"/>
  <c r="Y543" i="1"/>
  <c r="Y543" i="1" a="1"/>
  <c r="W543" i="1"/>
  <c r="W543" i="1" a="1"/>
  <c r="T543" i="1"/>
  <c r="T543" i="1" a="1"/>
  <c r="R543" i="1"/>
  <c r="R543" i="1" a="1"/>
  <c r="C543" i="1"/>
  <c r="AI542" i="1"/>
  <c r="AI542" i="1" a="1"/>
  <c r="AA542" i="1"/>
  <c r="AA542" i="1" a="1"/>
  <c r="Y542" i="1"/>
  <c r="Y542" i="1" a="1"/>
  <c r="W542" i="1"/>
  <c r="W542" i="1" a="1"/>
  <c r="T542" i="1"/>
  <c r="T542" i="1" a="1"/>
  <c r="R542" i="1"/>
  <c r="R542" i="1" a="1"/>
  <c r="C542" i="1"/>
  <c r="AI541" i="1"/>
  <c r="AI541" i="1" a="1"/>
  <c r="AA541" i="1"/>
  <c r="AA541" i="1" a="1"/>
  <c r="Y541" i="1"/>
  <c r="Y541" i="1" a="1"/>
  <c r="W541" i="1"/>
  <c r="W541" i="1" a="1"/>
  <c r="T541" i="1"/>
  <c r="T541" i="1" a="1"/>
  <c r="R541" i="1"/>
  <c r="R541" i="1" a="1"/>
  <c r="C541" i="1"/>
  <c r="AI540" i="1"/>
  <c r="AI540" i="1" a="1"/>
  <c r="AA540" i="1"/>
  <c r="AA540" i="1" a="1"/>
  <c r="Y540" i="1"/>
  <c r="Y540" i="1" a="1"/>
  <c r="W540" i="1"/>
  <c r="W540" i="1" a="1"/>
  <c r="T540" i="1"/>
  <c r="T540" i="1" a="1"/>
  <c r="R540" i="1"/>
  <c r="R540" i="1" a="1"/>
  <c r="C540" i="1"/>
  <c r="AI539" i="1"/>
  <c r="AI539" i="1" a="1"/>
  <c r="AA539" i="1"/>
  <c r="AA539" i="1" a="1"/>
  <c r="Y539" i="1"/>
  <c r="Y539" i="1" a="1"/>
  <c r="W539" i="1"/>
  <c r="W539" i="1" a="1"/>
  <c r="T539" i="1"/>
  <c r="T539" i="1" a="1"/>
  <c r="R539" i="1"/>
  <c r="R539" i="1" a="1"/>
  <c r="C539" i="1"/>
  <c r="AI538" i="1"/>
  <c r="AI538" i="1" a="1"/>
  <c r="AA538" i="1"/>
  <c r="AA538" i="1" a="1"/>
  <c r="Y538" i="1"/>
  <c r="Y538" i="1" a="1"/>
  <c r="W538" i="1"/>
  <c r="W538" i="1" a="1"/>
  <c r="T538" i="1"/>
  <c r="T538" i="1" a="1"/>
  <c r="R538" i="1"/>
  <c r="R538" i="1" a="1"/>
  <c r="C538" i="1"/>
  <c r="AI537" i="1"/>
  <c r="AI537" i="1" a="1"/>
  <c r="AA537" i="1"/>
  <c r="AA537" i="1" a="1"/>
  <c r="Y537" i="1"/>
  <c r="Y537" i="1" a="1"/>
  <c r="W537" i="1"/>
  <c r="W537" i="1" a="1"/>
  <c r="T537" i="1"/>
  <c r="T537" i="1" a="1"/>
  <c r="R537" i="1"/>
  <c r="R537" i="1" a="1"/>
  <c r="C537" i="1"/>
  <c r="AI536" i="1"/>
  <c r="AI536" i="1" a="1"/>
  <c r="AA536" i="1"/>
  <c r="AA536" i="1" a="1"/>
  <c r="Y536" i="1"/>
  <c r="Y536" i="1" a="1"/>
  <c r="W536" i="1"/>
  <c r="W536" i="1" a="1"/>
  <c r="T536" i="1"/>
  <c r="T536" i="1" a="1"/>
  <c r="R536" i="1"/>
  <c r="R536" i="1" a="1"/>
  <c r="C536" i="1"/>
  <c r="AI535" i="1"/>
  <c r="AI535" i="1" a="1"/>
  <c r="AA535" i="1"/>
  <c r="AA535" i="1" a="1"/>
  <c r="Y535" i="1"/>
  <c r="Y535" i="1" a="1"/>
  <c r="W535" i="1"/>
  <c r="W535" i="1" a="1"/>
  <c r="T535" i="1"/>
  <c r="T535" i="1" a="1"/>
  <c r="R535" i="1"/>
  <c r="R535" i="1" a="1"/>
  <c r="C535" i="1"/>
  <c r="AI534" i="1"/>
  <c r="AI534" i="1" a="1"/>
  <c r="AA534" i="1"/>
  <c r="AA534" i="1" a="1"/>
  <c r="Y534" i="1"/>
  <c r="Y534" i="1" a="1"/>
  <c r="W534" i="1"/>
  <c r="W534" i="1" a="1"/>
  <c r="T534" i="1"/>
  <c r="T534" i="1" a="1"/>
  <c r="R534" i="1"/>
  <c r="R534" i="1" a="1"/>
  <c r="C534" i="1"/>
  <c r="AI533" i="1"/>
  <c r="AI533" i="1" a="1"/>
  <c r="AA533" i="1"/>
  <c r="AA533" i="1" a="1"/>
  <c r="Y533" i="1"/>
  <c r="Y533" i="1" a="1"/>
  <c r="W533" i="1"/>
  <c r="W533" i="1" a="1"/>
  <c r="T533" i="1"/>
  <c r="T533" i="1" a="1"/>
  <c r="R533" i="1"/>
  <c r="R533" i="1" a="1"/>
  <c r="C533" i="1"/>
  <c r="AI532" i="1"/>
  <c r="AI532" i="1" a="1"/>
  <c r="AA532" i="1"/>
  <c r="AA532" i="1" a="1"/>
  <c r="Y532" i="1"/>
  <c r="Y532" i="1" a="1"/>
  <c r="W532" i="1"/>
  <c r="W532" i="1" a="1"/>
  <c r="T532" i="1"/>
  <c r="T532" i="1" a="1"/>
  <c r="R532" i="1"/>
  <c r="R532" i="1" a="1"/>
  <c r="C532" i="1"/>
  <c r="AI531" i="1"/>
  <c r="AI531" i="1" a="1"/>
  <c r="AA531" i="1"/>
  <c r="AA531" i="1" a="1"/>
  <c r="Y531" i="1"/>
  <c r="Y531" i="1" a="1"/>
  <c r="W531" i="1"/>
  <c r="W531" i="1" a="1"/>
  <c r="T531" i="1"/>
  <c r="T531" i="1" a="1"/>
  <c r="R531" i="1"/>
  <c r="R531" i="1" a="1"/>
  <c r="C531" i="1"/>
  <c r="AI530" i="1"/>
  <c r="AI530" i="1" a="1"/>
  <c r="AA530" i="1"/>
  <c r="AA530" i="1" a="1"/>
  <c r="Y530" i="1"/>
  <c r="Y530" i="1" a="1"/>
  <c r="W530" i="1"/>
  <c r="W530" i="1" a="1"/>
  <c r="T530" i="1"/>
  <c r="T530" i="1" a="1"/>
  <c r="R530" i="1"/>
  <c r="R530" i="1" a="1"/>
  <c r="C530" i="1"/>
  <c r="AI529" i="1"/>
  <c r="AI529" i="1" a="1"/>
  <c r="AA529" i="1"/>
  <c r="AA529" i="1" a="1"/>
  <c r="Y529" i="1"/>
  <c r="Y529" i="1" a="1"/>
  <c r="W529" i="1"/>
  <c r="W529" i="1" a="1"/>
  <c r="T529" i="1"/>
  <c r="T529" i="1" a="1"/>
  <c r="R529" i="1"/>
  <c r="R529" i="1" a="1"/>
  <c r="C529" i="1"/>
  <c r="AI528" i="1"/>
  <c r="AI528" i="1" a="1"/>
  <c r="AA528" i="1"/>
  <c r="AA528" i="1" a="1"/>
  <c r="Y528" i="1"/>
  <c r="Y528" i="1" a="1"/>
  <c r="W528" i="1"/>
  <c r="W528" i="1" a="1"/>
  <c r="T528" i="1"/>
  <c r="T528" i="1" a="1"/>
  <c r="R528" i="1"/>
  <c r="R528" i="1" a="1"/>
  <c r="C528" i="1"/>
  <c r="AI527" i="1"/>
  <c r="AI527" i="1" a="1"/>
  <c r="AA527" i="1"/>
  <c r="AA527" i="1" a="1"/>
  <c r="Y527" i="1"/>
  <c r="Y527" i="1" a="1"/>
  <c r="W527" i="1"/>
  <c r="W527" i="1" a="1"/>
  <c r="T527" i="1"/>
  <c r="T527" i="1" a="1"/>
  <c r="R527" i="1"/>
  <c r="R527" i="1" a="1"/>
  <c r="C527" i="1"/>
  <c r="AI526" i="1"/>
  <c r="AI526" i="1" a="1"/>
  <c r="AA526" i="1"/>
  <c r="AA526" i="1" a="1"/>
  <c r="Y526" i="1"/>
  <c r="Y526" i="1" a="1"/>
  <c r="W526" i="1"/>
  <c r="W526" i="1" a="1"/>
  <c r="T526" i="1"/>
  <c r="T526" i="1" a="1"/>
  <c r="R526" i="1"/>
  <c r="R526" i="1" a="1"/>
  <c r="C526" i="1"/>
  <c r="AI525" i="1"/>
  <c r="AI525" i="1" a="1"/>
  <c r="AA525" i="1"/>
  <c r="AA525" i="1" a="1"/>
  <c r="Y525" i="1"/>
  <c r="Y525" i="1" a="1"/>
  <c r="W525" i="1"/>
  <c r="W525" i="1" a="1"/>
  <c r="T525" i="1"/>
  <c r="T525" i="1" a="1"/>
  <c r="R525" i="1"/>
  <c r="R525" i="1" a="1"/>
  <c r="C525" i="1"/>
  <c r="AI524" i="1"/>
  <c r="AI524" i="1" a="1"/>
  <c r="AA524" i="1"/>
  <c r="AA524" i="1" a="1"/>
  <c r="Y524" i="1"/>
  <c r="Y524" i="1" a="1"/>
  <c r="W524" i="1"/>
  <c r="W524" i="1" a="1"/>
  <c r="T524" i="1"/>
  <c r="T524" i="1" a="1"/>
  <c r="R524" i="1"/>
  <c r="R524" i="1" a="1"/>
  <c r="C524" i="1"/>
  <c r="AI523" i="1"/>
  <c r="AI523" i="1" a="1"/>
  <c r="AA523" i="1"/>
  <c r="AA523" i="1" a="1"/>
  <c r="Y523" i="1"/>
  <c r="Y523" i="1" a="1"/>
  <c r="W523" i="1"/>
  <c r="W523" i="1" a="1"/>
  <c r="T523" i="1"/>
  <c r="T523" i="1" a="1"/>
  <c r="R523" i="1"/>
  <c r="R523" i="1" a="1"/>
  <c r="C523" i="1"/>
  <c r="AI522" i="1"/>
  <c r="AI522" i="1" a="1"/>
  <c r="AA522" i="1"/>
  <c r="AA522" i="1" a="1"/>
  <c r="Y522" i="1"/>
  <c r="Y522" i="1" a="1"/>
  <c r="W522" i="1"/>
  <c r="W522" i="1" a="1"/>
  <c r="T522" i="1"/>
  <c r="T522" i="1" a="1"/>
  <c r="R522" i="1"/>
  <c r="R522" i="1" a="1"/>
  <c r="C522" i="1"/>
  <c r="AI521" i="1"/>
  <c r="AI521" i="1" a="1"/>
  <c r="AA521" i="1"/>
  <c r="AA521" i="1" a="1"/>
  <c r="Y521" i="1"/>
  <c r="Y521" i="1" a="1"/>
  <c r="W521" i="1"/>
  <c r="W521" i="1" a="1"/>
  <c r="T521" i="1"/>
  <c r="T521" i="1" a="1"/>
  <c r="R521" i="1"/>
  <c r="R521" i="1" a="1"/>
  <c r="C521" i="1"/>
  <c r="AI520" i="1"/>
  <c r="AI520" i="1" a="1"/>
  <c r="AA520" i="1"/>
  <c r="AA520" i="1" a="1"/>
  <c r="Y520" i="1"/>
  <c r="Y520" i="1" a="1"/>
  <c r="W520" i="1"/>
  <c r="W520" i="1" a="1"/>
  <c r="T520" i="1"/>
  <c r="T520" i="1" a="1"/>
  <c r="R520" i="1"/>
  <c r="R520" i="1" a="1"/>
  <c r="C520" i="1"/>
  <c r="AI519" i="1"/>
  <c r="AI519" i="1" a="1"/>
  <c r="AA519" i="1"/>
  <c r="AA519" i="1" a="1"/>
  <c r="Y519" i="1"/>
  <c r="Y519" i="1" a="1"/>
  <c r="W519" i="1"/>
  <c r="W519" i="1" a="1"/>
  <c r="T519" i="1"/>
  <c r="T519" i="1" a="1"/>
  <c r="R519" i="1"/>
  <c r="R519" i="1" a="1"/>
  <c r="C519" i="1"/>
  <c r="AI518" i="1"/>
  <c r="AI518" i="1" a="1"/>
  <c r="AA518" i="1"/>
  <c r="AA518" i="1" a="1"/>
  <c r="Y518" i="1"/>
  <c r="Y518" i="1" a="1"/>
  <c r="W518" i="1"/>
  <c r="W518" i="1" a="1"/>
  <c r="T518" i="1"/>
  <c r="T518" i="1" a="1"/>
  <c r="R518" i="1"/>
  <c r="R518" i="1" a="1"/>
  <c r="C518" i="1"/>
  <c r="AI517" i="1"/>
  <c r="AI517" i="1" a="1"/>
  <c r="AA517" i="1"/>
  <c r="AA517" i="1" a="1"/>
  <c r="Y517" i="1"/>
  <c r="Y517" i="1" a="1"/>
  <c r="W517" i="1"/>
  <c r="W517" i="1" a="1"/>
  <c r="T517" i="1"/>
  <c r="T517" i="1" a="1"/>
  <c r="R517" i="1"/>
  <c r="R517" i="1" a="1"/>
  <c r="C517" i="1"/>
  <c r="AI516" i="1"/>
  <c r="AI516" i="1" a="1"/>
  <c r="AA516" i="1"/>
  <c r="AA516" i="1" a="1"/>
  <c r="Y516" i="1"/>
  <c r="Y516" i="1" a="1"/>
  <c r="W516" i="1"/>
  <c r="W516" i="1" a="1"/>
  <c r="T516" i="1"/>
  <c r="T516" i="1" a="1"/>
  <c r="R516" i="1"/>
  <c r="R516" i="1" a="1"/>
  <c r="C516" i="1"/>
  <c r="AI515" i="1"/>
  <c r="AI515" i="1" a="1"/>
  <c r="AA515" i="1"/>
  <c r="AA515" i="1" a="1"/>
  <c r="Y515" i="1"/>
  <c r="Y515" i="1" a="1"/>
  <c r="W515" i="1"/>
  <c r="W515" i="1" a="1"/>
  <c r="T515" i="1"/>
  <c r="T515" i="1" a="1"/>
  <c r="R515" i="1"/>
  <c r="R515" i="1" a="1"/>
  <c r="C515" i="1"/>
  <c r="AI514" i="1"/>
  <c r="AI514" i="1" a="1"/>
  <c r="AA514" i="1"/>
  <c r="AA514" i="1" a="1"/>
  <c r="Y514" i="1"/>
  <c r="Y514" i="1" a="1"/>
  <c r="W514" i="1"/>
  <c r="W514" i="1" a="1"/>
  <c r="T514" i="1"/>
  <c r="T514" i="1" a="1"/>
  <c r="R514" i="1"/>
  <c r="R514" i="1" a="1"/>
  <c r="C514" i="1"/>
  <c r="AI513" i="1"/>
  <c r="AI513" i="1" a="1"/>
  <c r="AA513" i="1"/>
  <c r="AA513" i="1" a="1"/>
  <c r="Y513" i="1"/>
  <c r="Y513" i="1" a="1"/>
  <c r="W513" i="1"/>
  <c r="W513" i="1" a="1"/>
  <c r="T513" i="1"/>
  <c r="T513" i="1" a="1"/>
  <c r="R513" i="1"/>
  <c r="R513" i="1" a="1"/>
  <c r="C513" i="1"/>
  <c r="AI512" i="1"/>
  <c r="AI512" i="1" a="1"/>
  <c r="AA512" i="1"/>
  <c r="AA512" i="1" a="1"/>
  <c r="Y512" i="1"/>
  <c r="Y512" i="1" a="1"/>
  <c r="W512" i="1"/>
  <c r="W512" i="1" a="1"/>
  <c r="T512" i="1"/>
  <c r="T512" i="1" a="1"/>
  <c r="R512" i="1"/>
  <c r="R512" i="1" a="1"/>
  <c r="C512" i="1"/>
  <c r="AI511" i="1"/>
  <c r="AI511" i="1" a="1"/>
  <c r="AA511" i="1"/>
  <c r="AA511" i="1" a="1"/>
  <c r="Y511" i="1"/>
  <c r="Y511" i="1" a="1"/>
  <c r="W511" i="1"/>
  <c r="W511" i="1" a="1"/>
  <c r="T511" i="1"/>
  <c r="T511" i="1" a="1"/>
  <c r="R511" i="1"/>
  <c r="R511" i="1" a="1"/>
  <c r="C511" i="1"/>
  <c r="AI510" i="1"/>
  <c r="AI510" i="1" a="1"/>
  <c r="AA510" i="1"/>
  <c r="AA510" i="1" a="1"/>
  <c r="Y510" i="1"/>
  <c r="Y510" i="1" a="1"/>
  <c r="W510" i="1"/>
  <c r="W510" i="1" a="1"/>
  <c r="T510" i="1"/>
  <c r="T510" i="1" a="1"/>
  <c r="R510" i="1"/>
  <c r="R510" i="1" a="1"/>
  <c r="C510" i="1"/>
  <c r="AI509" i="1"/>
  <c r="AI509" i="1" a="1"/>
  <c r="AA509" i="1"/>
  <c r="AA509" i="1" a="1"/>
  <c r="Y509" i="1"/>
  <c r="Y509" i="1" a="1"/>
  <c r="W509" i="1"/>
  <c r="W509" i="1" a="1"/>
  <c r="T509" i="1"/>
  <c r="T509" i="1" a="1"/>
  <c r="R509" i="1"/>
  <c r="R509" i="1" a="1"/>
  <c r="C509" i="1"/>
  <c r="AI508" i="1"/>
  <c r="AI508" i="1" a="1"/>
  <c r="AA508" i="1"/>
  <c r="AA508" i="1" a="1"/>
  <c r="Y508" i="1"/>
  <c r="Y508" i="1" a="1"/>
  <c r="W508" i="1"/>
  <c r="W508" i="1" a="1"/>
  <c r="T508" i="1"/>
  <c r="T508" i="1" a="1"/>
  <c r="R508" i="1"/>
  <c r="R508" i="1" a="1"/>
  <c r="C508" i="1"/>
  <c r="AI507" i="1"/>
  <c r="AI507" i="1" a="1"/>
  <c r="AA507" i="1"/>
  <c r="AA507" i="1" a="1"/>
  <c r="Y507" i="1"/>
  <c r="Y507" i="1" a="1"/>
  <c r="W507" i="1"/>
  <c r="W507" i="1" a="1"/>
  <c r="T507" i="1"/>
  <c r="T507" i="1" a="1"/>
  <c r="R507" i="1"/>
  <c r="R507" i="1" a="1"/>
  <c r="C507" i="1"/>
  <c r="AI506" i="1"/>
  <c r="AI506" i="1" a="1"/>
  <c r="AA506" i="1"/>
  <c r="AA506" i="1" a="1"/>
  <c r="Y506" i="1"/>
  <c r="Y506" i="1" a="1"/>
  <c r="W506" i="1"/>
  <c r="W506" i="1" a="1"/>
  <c r="T506" i="1"/>
  <c r="T506" i="1" a="1"/>
  <c r="R506" i="1"/>
  <c r="R506" i="1" a="1"/>
  <c r="C506" i="1"/>
  <c r="AI505" i="1"/>
  <c r="AI505" i="1" a="1"/>
  <c r="AA505" i="1"/>
  <c r="AA505" i="1" a="1"/>
  <c r="Y505" i="1"/>
  <c r="Y505" i="1" a="1"/>
  <c r="W505" i="1"/>
  <c r="W505" i="1" a="1"/>
  <c r="T505" i="1"/>
  <c r="T505" i="1" a="1"/>
  <c r="R505" i="1"/>
  <c r="R505" i="1" a="1"/>
  <c r="C505" i="1"/>
  <c r="AI504" i="1"/>
  <c r="AI504" i="1" a="1"/>
  <c r="AA504" i="1"/>
  <c r="AA504" i="1" a="1"/>
  <c r="Y504" i="1"/>
  <c r="Y504" i="1" a="1"/>
  <c r="W504" i="1"/>
  <c r="W504" i="1" a="1"/>
  <c r="T504" i="1"/>
  <c r="T504" i="1" a="1"/>
  <c r="R504" i="1"/>
  <c r="R504" i="1" a="1"/>
  <c r="C504" i="1"/>
  <c r="AI503" i="1"/>
  <c r="AI503" i="1" a="1"/>
  <c r="AA503" i="1"/>
  <c r="AA503" i="1" a="1"/>
  <c r="Y503" i="1"/>
  <c r="Y503" i="1" a="1"/>
  <c r="W503" i="1"/>
  <c r="W503" i="1" a="1"/>
  <c r="T503" i="1"/>
  <c r="T503" i="1" a="1"/>
  <c r="R503" i="1"/>
  <c r="R503" i="1" a="1"/>
  <c r="C503" i="1"/>
  <c r="AI502" i="1"/>
  <c r="AI502" i="1" a="1"/>
  <c r="AA502" i="1"/>
  <c r="AA502" i="1" a="1"/>
  <c r="Y502" i="1"/>
  <c r="Y502" i="1" a="1"/>
  <c r="W502" i="1"/>
  <c r="W502" i="1" a="1"/>
  <c r="T502" i="1"/>
  <c r="T502" i="1" a="1"/>
  <c r="R502" i="1"/>
  <c r="R502" i="1" a="1"/>
  <c r="C502" i="1"/>
  <c r="AI501" i="1"/>
  <c r="AI501" i="1" a="1"/>
  <c r="AA501" i="1"/>
  <c r="AA501" i="1" a="1"/>
  <c r="Y501" i="1"/>
  <c r="Y501" i="1" a="1"/>
  <c r="W501" i="1"/>
  <c r="W501" i="1" a="1"/>
  <c r="T501" i="1"/>
  <c r="T501" i="1" a="1"/>
  <c r="R501" i="1"/>
  <c r="R501" i="1" a="1"/>
  <c r="C501" i="1"/>
  <c r="AI500" i="1"/>
  <c r="AI500" i="1" a="1"/>
  <c r="AA500" i="1"/>
  <c r="AA500" i="1" a="1"/>
  <c r="Y500" i="1"/>
  <c r="Y500" i="1" a="1"/>
  <c r="W500" i="1"/>
  <c r="W500" i="1" a="1"/>
  <c r="T500" i="1"/>
  <c r="T500" i="1" a="1"/>
  <c r="R500" i="1"/>
  <c r="R500" i="1" a="1"/>
  <c r="C500" i="1"/>
  <c r="AI499" i="1"/>
  <c r="AI499" i="1" a="1"/>
  <c r="AA499" i="1"/>
  <c r="AA499" i="1" a="1"/>
  <c r="Y499" i="1"/>
  <c r="Y499" i="1" a="1"/>
  <c r="W499" i="1"/>
  <c r="W499" i="1" a="1"/>
  <c r="T499" i="1"/>
  <c r="T499" i="1" a="1"/>
  <c r="R499" i="1"/>
  <c r="R499" i="1" a="1"/>
  <c r="C499" i="1"/>
  <c r="AI498" i="1"/>
  <c r="AI498" i="1" a="1"/>
  <c r="AA498" i="1"/>
  <c r="AA498" i="1" a="1"/>
  <c r="Y498" i="1"/>
  <c r="Y498" i="1" a="1"/>
  <c r="W498" i="1"/>
  <c r="W498" i="1" a="1"/>
  <c r="T498" i="1"/>
  <c r="T498" i="1" a="1"/>
  <c r="R498" i="1"/>
  <c r="R498" i="1" a="1"/>
  <c r="C498" i="1"/>
  <c r="AI497" i="1"/>
  <c r="AI497" i="1" a="1"/>
  <c r="AA497" i="1"/>
  <c r="AA497" i="1" a="1"/>
  <c r="Y497" i="1"/>
  <c r="Y497" i="1" a="1"/>
  <c r="W497" i="1"/>
  <c r="W497" i="1" a="1"/>
  <c r="T497" i="1"/>
  <c r="T497" i="1" a="1"/>
  <c r="R497" i="1"/>
  <c r="R497" i="1" a="1"/>
  <c r="C497" i="1"/>
  <c r="AI496" i="1"/>
  <c r="AI496" i="1" a="1"/>
  <c r="AA496" i="1"/>
  <c r="AA496" i="1" a="1"/>
  <c r="Y496" i="1"/>
  <c r="Y496" i="1" a="1"/>
  <c r="W496" i="1"/>
  <c r="W496" i="1" a="1"/>
  <c r="T496" i="1"/>
  <c r="T496" i="1" a="1"/>
  <c r="R496" i="1"/>
  <c r="R496" i="1" a="1"/>
  <c r="C496" i="1"/>
  <c r="AI495" i="1"/>
  <c r="AI495" i="1" a="1"/>
  <c r="AA495" i="1"/>
  <c r="AA495" i="1" a="1"/>
  <c r="Y495" i="1"/>
  <c r="Y495" i="1" a="1"/>
  <c r="W495" i="1"/>
  <c r="W495" i="1" a="1"/>
  <c r="T495" i="1"/>
  <c r="T495" i="1" a="1"/>
  <c r="R495" i="1"/>
  <c r="R495" i="1" a="1"/>
  <c r="C495" i="1"/>
  <c r="AI494" i="1"/>
  <c r="AI494" i="1" a="1"/>
  <c r="AA494" i="1"/>
  <c r="AA494" i="1" a="1"/>
  <c r="Y494" i="1"/>
  <c r="Y494" i="1" a="1"/>
  <c r="W494" i="1"/>
  <c r="W494" i="1" a="1"/>
  <c r="T494" i="1"/>
  <c r="T494" i="1" a="1"/>
  <c r="R494" i="1"/>
  <c r="R494" i="1" a="1"/>
  <c r="C494" i="1"/>
  <c r="AI493" i="1"/>
  <c r="AI493" i="1" a="1"/>
  <c r="AA493" i="1"/>
  <c r="AA493" i="1" a="1"/>
  <c r="Y493" i="1"/>
  <c r="Y493" i="1" a="1"/>
  <c r="W493" i="1"/>
  <c r="W493" i="1" a="1"/>
  <c r="T493" i="1"/>
  <c r="T493" i="1" a="1"/>
  <c r="R493" i="1"/>
  <c r="R493" i="1" a="1"/>
  <c r="C493" i="1"/>
  <c r="AI492" i="1"/>
  <c r="AI492" i="1" a="1"/>
  <c r="AA492" i="1"/>
  <c r="AA492" i="1" a="1"/>
  <c r="Y492" i="1"/>
  <c r="Y492" i="1" a="1"/>
  <c r="W492" i="1"/>
  <c r="W492" i="1" a="1"/>
  <c r="T492" i="1"/>
  <c r="T492" i="1" a="1"/>
  <c r="R492" i="1"/>
  <c r="R492" i="1" a="1"/>
  <c r="C492" i="1"/>
  <c r="AI491" i="1"/>
  <c r="AI491" i="1" a="1"/>
  <c r="AA491" i="1"/>
  <c r="AA491" i="1" a="1"/>
  <c r="Y491" i="1"/>
  <c r="Y491" i="1" a="1"/>
  <c r="W491" i="1"/>
  <c r="W491" i="1" a="1"/>
  <c r="T491" i="1"/>
  <c r="T491" i="1" a="1"/>
  <c r="R491" i="1"/>
  <c r="R491" i="1" a="1"/>
  <c r="C491" i="1"/>
  <c r="AI490" i="1"/>
  <c r="AI490" i="1" a="1"/>
  <c r="AA490" i="1"/>
  <c r="AA490" i="1" a="1"/>
  <c r="Y490" i="1"/>
  <c r="Y490" i="1" a="1"/>
  <c r="W490" i="1"/>
  <c r="W490" i="1" a="1"/>
  <c r="T490" i="1"/>
  <c r="T490" i="1" a="1"/>
  <c r="R490" i="1"/>
  <c r="R490" i="1" a="1"/>
  <c r="C490" i="1"/>
  <c r="AI489" i="1"/>
  <c r="AI489" i="1" a="1"/>
  <c r="AA489" i="1"/>
  <c r="AA489" i="1" a="1"/>
  <c r="Y489" i="1"/>
  <c r="Y489" i="1" a="1"/>
  <c r="W489" i="1"/>
  <c r="W489" i="1" a="1"/>
  <c r="T489" i="1"/>
  <c r="T489" i="1" a="1"/>
  <c r="R489" i="1"/>
  <c r="R489" i="1" a="1"/>
  <c r="C489" i="1"/>
  <c r="AI488" i="1"/>
  <c r="AI488" i="1" a="1"/>
  <c r="AA488" i="1"/>
  <c r="AA488" i="1" a="1"/>
  <c r="Y488" i="1"/>
  <c r="Y488" i="1" a="1"/>
  <c r="W488" i="1"/>
  <c r="W488" i="1" a="1"/>
  <c r="T488" i="1"/>
  <c r="T488" i="1" a="1"/>
  <c r="R488" i="1"/>
  <c r="R488" i="1" a="1"/>
  <c r="C488" i="1"/>
  <c r="AI487" i="1"/>
  <c r="AI487" i="1" a="1"/>
  <c r="AA487" i="1"/>
  <c r="AA487" i="1" a="1"/>
  <c r="Y487" i="1"/>
  <c r="Y487" i="1" a="1"/>
  <c r="W487" i="1"/>
  <c r="W487" i="1" a="1"/>
  <c r="T487" i="1"/>
  <c r="T487" i="1" a="1"/>
  <c r="R487" i="1"/>
  <c r="R487" i="1" a="1"/>
  <c r="C487" i="1"/>
  <c r="AI486" i="1"/>
  <c r="AI486" i="1" a="1"/>
  <c r="AA486" i="1"/>
  <c r="AA486" i="1" a="1"/>
  <c r="Y486" i="1"/>
  <c r="Y486" i="1" a="1"/>
  <c r="W486" i="1"/>
  <c r="W486" i="1" a="1"/>
  <c r="T486" i="1"/>
  <c r="T486" i="1" a="1"/>
  <c r="R486" i="1"/>
  <c r="R486" i="1" a="1"/>
  <c r="C486" i="1"/>
  <c r="AI485" i="1"/>
  <c r="AI485" i="1" a="1"/>
  <c r="AA485" i="1"/>
  <c r="AA485" i="1" a="1"/>
  <c r="Y485" i="1"/>
  <c r="Y485" i="1" a="1"/>
  <c r="W485" i="1"/>
  <c r="W485" i="1" a="1"/>
  <c r="T485" i="1"/>
  <c r="T485" i="1" a="1"/>
  <c r="R485" i="1"/>
  <c r="R485" i="1" a="1"/>
  <c r="C485" i="1"/>
  <c r="AI484" i="1"/>
  <c r="AI484" i="1" a="1"/>
  <c r="AA484" i="1"/>
  <c r="AA484" i="1" a="1"/>
  <c r="Y484" i="1"/>
  <c r="Y484" i="1" a="1"/>
  <c r="W484" i="1"/>
  <c r="W484" i="1" a="1"/>
  <c r="T484" i="1"/>
  <c r="T484" i="1" a="1"/>
  <c r="R484" i="1"/>
  <c r="R484" i="1" a="1"/>
  <c r="C484" i="1"/>
  <c r="AI483" i="1"/>
  <c r="AI483" i="1" a="1"/>
  <c r="AA483" i="1"/>
  <c r="AA483" i="1" a="1"/>
  <c r="Y483" i="1"/>
  <c r="Y483" i="1" a="1"/>
  <c r="W483" i="1"/>
  <c r="W483" i="1" a="1"/>
  <c r="T483" i="1"/>
  <c r="T483" i="1" a="1"/>
  <c r="R483" i="1"/>
  <c r="R483" i="1" a="1"/>
  <c r="C483" i="1"/>
  <c r="AI482" i="1"/>
  <c r="AI482" i="1" a="1"/>
  <c r="AA482" i="1"/>
  <c r="AA482" i="1" a="1"/>
  <c r="Y482" i="1"/>
  <c r="Y482" i="1" a="1"/>
  <c r="W482" i="1"/>
  <c r="W482" i="1" a="1"/>
  <c r="T482" i="1"/>
  <c r="T482" i="1" a="1"/>
  <c r="R482" i="1"/>
  <c r="R482" i="1" a="1"/>
  <c r="C482" i="1"/>
  <c r="AI481" i="1"/>
  <c r="AI481" i="1" a="1"/>
  <c r="AA481" i="1"/>
  <c r="AA481" i="1" a="1"/>
  <c r="Y481" i="1"/>
  <c r="Y481" i="1" a="1"/>
  <c r="W481" i="1"/>
  <c r="W481" i="1" a="1"/>
  <c r="T481" i="1"/>
  <c r="T481" i="1" a="1"/>
  <c r="R481" i="1"/>
  <c r="R481" i="1" a="1"/>
  <c r="C481" i="1"/>
  <c r="AI480" i="1"/>
  <c r="AI480" i="1" a="1"/>
  <c r="AA480" i="1"/>
  <c r="AA480" i="1" a="1"/>
  <c r="Y480" i="1"/>
  <c r="Y480" i="1" a="1"/>
  <c r="W480" i="1"/>
  <c r="W480" i="1" a="1"/>
  <c r="T480" i="1"/>
  <c r="T480" i="1" a="1"/>
  <c r="R480" i="1"/>
  <c r="R480" i="1" a="1"/>
  <c r="C480" i="1"/>
  <c r="AI479" i="1"/>
  <c r="AI479" i="1" a="1"/>
  <c r="AA479" i="1"/>
  <c r="AA479" i="1" a="1"/>
  <c r="Y479" i="1"/>
  <c r="Y479" i="1" a="1"/>
  <c r="W479" i="1"/>
  <c r="W479" i="1" a="1"/>
  <c r="T479" i="1"/>
  <c r="T479" i="1" a="1"/>
  <c r="R479" i="1"/>
  <c r="R479" i="1" a="1"/>
  <c r="C479" i="1"/>
  <c r="AI478" i="1"/>
  <c r="AI478" i="1" a="1"/>
  <c r="AA478" i="1"/>
  <c r="AA478" i="1" a="1"/>
  <c r="Y478" i="1"/>
  <c r="Y478" i="1" a="1"/>
  <c r="W478" i="1"/>
  <c r="W478" i="1" a="1"/>
  <c r="T478" i="1"/>
  <c r="T478" i="1" a="1"/>
  <c r="R478" i="1"/>
  <c r="R478" i="1" a="1"/>
  <c r="C478" i="1"/>
  <c r="AI477" i="1"/>
  <c r="AI477" i="1" a="1"/>
  <c r="AA477" i="1"/>
  <c r="AA477" i="1" a="1"/>
  <c r="Y477" i="1"/>
  <c r="Y477" i="1" a="1"/>
  <c r="W477" i="1"/>
  <c r="W477" i="1" a="1"/>
  <c r="T477" i="1"/>
  <c r="T477" i="1" a="1"/>
  <c r="R477" i="1"/>
  <c r="R477" i="1" a="1"/>
  <c r="C477" i="1"/>
  <c r="AI476" i="1"/>
  <c r="AI476" i="1" a="1"/>
  <c r="AA476" i="1"/>
  <c r="AA476" i="1" a="1"/>
  <c r="Y476" i="1"/>
  <c r="Y476" i="1" a="1"/>
  <c r="W476" i="1"/>
  <c r="W476" i="1" a="1"/>
  <c r="T476" i="1"/>
  <c r="T476" i="1" a="1"/>
  <c r="R476" i="1"/>
  <c r="R476" i="1" a="1"/>
  <c r="C476" i="1"/>
  <c r="AI475" i="1"/>
  <c r="AI475" i="1" a="1"/>
  <c r="AA475" i="1"/>
  <c r="AA475" i="1" a="1"/>
  <c r="Y475" i="1"/>
  <c r="Y475" i="1" a="1"/>
  <c r="W475" i="1"/>
  <c r="W475" i="1" a="1"/>
  <c r="T475" i="1"/>
  <c r="T475" i="1" a="1"/>
  <c r="R475" i="1"/>
  <c r="R475" i="1" a="1"/>
  <c r="C475" i="1"/>
  <c r="AI474" i="1"/>
  <c r="AI474" i="1" a="1"/>
  <c r="AA474" i="1"/>
  <c r="AA474" i="1" a="1"/>
  <c r="Y474" i="1"/>
  <c r="Y474" i="1" a="1"/>
  <c r="W474" i="1"/>
  <c r="W474" i="1" a="1"/>
  <c r="T474" i="1"/>
  <c r="T474" i="1" a="1"/>
  <c r="R474" i="1"/>
  <c r="R474" i="1" a="1"/>
  <c r="C474" i="1"/>
  <c r="AI473" i="1"/>
  <c r="AI473" i="1" a="1"/>
  <c r="AA473" i="1"/>
  <c r="AA473" i="1" a="1"/>
  <c r="Y473" i="1"/>
  <c r="Y473" i="1" a="1"/>
  <c r="W473" i="1"/>
  <c r="W473" i="1" a="1"/>
  <c r="T473" i="1"/>
  <c r="T473" i="1" a="1"/>
  <c r="R473" i="1"/>
  <c r="R473" i="1" a="1"/>
  <c r="C473" i="1"/>
  <c r="AI472" i="1"/>
  <c r="AI472" i="1" a="1"/>
  <c r="AA472" i="1"/>
  <c r="AA472" i="1" a="1"/>
  <c r="Y472" i="1"/>
  <c r="Y472" i="1" a="1"/>
  <c r="W472" i="1"/>
  <c r="W472" i="1" a="1"/>
  <c r="T472" i="1"/>
  <c r="T472" i="1" a="1"/>
  <c r="R472" i="1"/>
  <c r="R472" i="1" a="1"/>
  <c r="C472" i="1"/>
  <c r="AI471" i="1"/>
  <c r="AI471" i="1" a="1"/>
  <c r="AA471" i="1"/>
  <c r="AA471" i="1" a="1"/>
  <c r="Y471" i="1"/>
  <c r="Y471" i="1" a="1"/>
  <c r="W471" i="1"/>
  <c r="W471" i="1" a="1"/>
  <c r="T471" i="1"/>
  <c r="T471" i="1" a="1"/>
  <c r="R471" i="1"/>
  <c r="R471" i="1" a="1"/>
  <c r="C471" i="1"/>
  <c r="AI470" i="1"/>
  <c r="AI470" i="1" a="1"/>
  <c r="AA470" i="1"/>
  <c r="AA470" i="1" a="1"/>
  <c r="Y470" i="1"/>
  <c r="Y470" i="1" a="1"/>
  <c r="W470" i="1"/>
  <c r="W470" i="1" a="1"/>
  <c r="T470" i="1"/>
  <c r="T470" i="1" a="1"/>
  <c r="R470" i="1"/>
  <c r="R470" i="1" a="1"/>
  <c r="C470" i="1"/>
  <c r="AI469" i="1"/>
  <c r="AI469" i="1" a="1"/>
  <c r="AA469" i="1"/>
  <c r="AA469" i="1" a="1"/>
  <c r="Y469" i="1"/>
  <c r="Y469" i="1" a="1"/>
  <c r="W469" i="1"/>
  <c r="W469" i="1" a="1"/>
  <c r="T469" i="1"/>
  <c r="T469" i="1" a="1"/>
  <c r="R469" i="1"/>
  <c r="R469" i="1" a="1"/>
  <c r="C469" i="1"/>
  <c r="AI468" i="1"/>
  <c r="AI468" i="1" a="1"/>
  <c r="AA468" i="1"/>
  <c r="AA468" i="1" a="1"/>
  <c r="Y468" i="1"/>
  <c r="Y468" i="1" a="1"/>
  <c r="W468" i="1"/>
  <c r="W468" i="1" a="1"/>
  <c r="T468" i="1"/>
  <c r="T468" i="1" a="1"/>
  <c r="R468" i="1"/>
  <c r="R468" i="1" a="1"/>
  <c r="C468" i="1"/>
  <c r="AI467" i="1"/>
  <c r="AI467" i="1" a="1"/>
  <c r="AA467" i="1"/>
  <c r="AA467" i="1" a="1"/>
  <c r="Y467" i="1"/>
  <c r="Y467" i="1" a="1"/>
  <c r="W467" i="1"/>
  <c r="W467" i="1" a="1"/>
  <c r="T467" i="1"/>
  <c r="T467" i="1" a="1"/>
  <c r="R467" i="1"/>
  <c r="R467" i="1" a="1"/>
  <c r="C467" i="1"/>
  <c r="AI466" i="1"/>
  <c r="AI466" i="1" a="1"/>
  <c r="AA466" i="1"/>
  <c r="AA466" i="1" a="1"/>
  <c r="Y466" i="1"/>
  <c r="Y466" i="1" a="1"/>
  <c r="W466" i="1"/>
  <c r="W466" i="1" a="1"/>
  <c r="T466" i="1"/>
  <c r="T466" i="1" a="1"/>
  <c r="R466" i="1"/>
  <c r="R466" i="1" a="1"/>
  <c r="C466" i="1"/>
  <c r="AI465" i="1"/>
  <c r="AI465" i="1" a="1"/>
  <c r="AA465" i="1"/>
  <c r="AA465" i="1" a="1"/>
  <c r="Y465" i="1"/>
  <c r="Y465" i="1" a="1"/>
  <c r="W465" i="1"/>
  <c r="W465" i="1" a="1"/>
  <c r="T465" i="1"/>
  <c r="T465" i="1" a="1"/>
  <c r="R465" i="1"/>
  <c r="R465" i="1" a="1"/>
  <c r="C465" i="1"/>
  <c r="AI464" i="1"/>
  <c r="AI464" i="1" a="1"/>
  <c r="AA464" i="1"/>
  <c r="AA464" i="1" a="1"/>
  <c r="Y464" i="1"/>
  <c r="Y464" i="1" a="1"/>
  <c r="W464" i="1"/>
  <c r="W464" i="1" a="1"/>
  <c r="T464" i="1"/>
  <c r="T464" i="1" a="1"/>
  <c r="R464" i="1"/>
  <c r="R464" i="1" a="1"/>
  <c r="C464" i="1"/>
  <c r="AI463" i="1"/>
  <c r="AI463" i="1" a="1"/>
  <c r="AA463" i="1"/>
  <c r="AA463" i="1" a="1"/>
  <c r="Y463" i="1"/>
  <c r="Y463" i="1" a="1"/>
  <c r="W463" i="1"/>
  <c r="W463" i="1" a="1"/>
  <c r="T463" i="1"/>
  <c r="T463" i="1" a="1"/>
  <c r="R463" i="1"/>
  <c r="R463" i="1" a="1"/>
  <c r="C463" i="1"/>
  <c r="AI462" i="1"/>
  <c r="AI462" i="1" a="1"/>
  <c r="AA462" i="1"/>
  <c r="AA462" i="1" a="1"/>
  <c r="Y462" i="1"/>
  <c r="Y462" i="1" a="1"/>
  <c r="W462" i="1"/>
  <c r="W462" i="1" a="1"/>
  <c r="T462" i="1"/>
  <c r="T462" i="1" a="1"/>
  <c r="R462" i="1"/>
  <c r="R462" i="1" a="1"/>
  <c r="C462" i="1"/>
  <c r="AI461" i="1"/>
  <c r="AI461" i="1" a="1"/>
  <c r="AA461" i="1"/>
  <c r="AA461" i="1" a="1"/>
  <c r="Y461" i="1"/>
  <c r="Y461" i="1" a="1"/>
  <c r="W461" i="1"/>
  <c r="W461" i="1" a="1"/>
  <c r="T461" i="1"/>
  <c r="T461" i="1" a="1"/>
  <c r="R461" i="1"/>
  <c r="R461" i="1" a="1"/>
  <c r="C461" i="1"/>
  <c r="AI460" i="1"/>
  <c r="AI460" i="1" a="1"/>
  <c r="AA460" i="1"/>
  <c r="AA460" i="1" a="1"/>
  <c r="Y460" i="1"/>
  <c r="Y460" i="1" a="1"/>
  <c r="W460" i="1"/>
  <c r="W460" i="1" a="1"/>
  <c r="T460" i="1"/>
  <c r="T460" i="1" a="1"/>
  <c r="R460" i="1"/>
  <c r="R460" i="1" a="1"/>
  <c r="C460" i="1"/>
  <c r="AI459" i="1"/>
  <c r="AI459" i="1" a="1"/>
  <c r="AA459" i="1"/>
  <c r="AA459" i="1" a="1"/>
  <c r="Y459" i="1"/>
  <c r="Y459" i="1" a="1"/>
  <c r="W459" i="1"/>
  <c r="W459" i="1" a="1"/>
  <c r="T459" i="1"/>
  <c r="T459" i="1" a="1"/>
  <c r="R459" i="1"/>
  <c r="R459" i="1" a="1"/>
  <c r="C459" i="1"/>
  <c r="AI458" i="1"/>
  <c r="AI458" i="1" a="1"/>
  <c r="AA458" i="1"/>
  <c r="AA458" i="1" a="1"/>
  <c r="Y458" i="1"/>
  <c r="Y458" i="1" a="1"/>
  <c r="W458" i="1"/>
  <c r="W458" i="1" a="1"/>
  <c r="T458" i="1"/>
  <c r="T458" i="1" a="1"/>
  <c r="R458" i="1"/>
  <c r="R458" i="1" a="1"/>
  <c r="C458" i="1"/>
  <c r="AI457" i="1"/>
  <c r="AI457" i="1" a="1"/>
  <c r="AA457" i="1"/>
  <c r="AA457" i="1" a="1"/>
  <c r="Y457" i="1"/>
  <c r="Y457" i="1" a="1"/>
  <c r="W457" i="1"/>
  <c r="W457" i="1" a="1"/>
  <c r="T457" i="1"/>
  <c r="T457" i="1" a="1"/>
  <c r="R457" i="1"/>
  <c r="R457" i="1" a="1"/>
  <c r="C457" i="1"/>
  <c r="AI456" i="1"/>
  <c r="AI456" i="1" a="1"/>
  <c r="AA456" i="1"/>
  <c r="AA456" i="1" a="1"/>
  <c r="Y456" i="1"/>
  <c r="Y456" i="1" a="1"/>
  <c r="W456" i="1"/>
  <c r="W456" i="1" a="1"/>
  <c r="T456" i="1"/>
  <c r="T456" i="1" a="1"/>
  <c r="R456" i="1"/>
  <c r="R456" i="1" a="1"/>
  <c r="C456" i="1"/>
  <c r="AI455" i="1"/>
  <c r="AI455" i="1" a="1"/>
  <c r="AA455" i="1"/>
  <c r="AA455" i="1" a="1"/>
  <c r="Y455" i="1"/>
  <c r="Y455" i="1" a="1"/>
  <c r="W455" i="1"/>
  <c r="W455" i="1" a="1"/>
  <c r="T455" i="1"/>
  <c r="T455" i="1" a="1"/>
  <c r="R455" i="1"/>
  <c r="R455" i="1" a="1"/>
  <c r="C455" i="1"/>
  <c r="AI454" i="1"/>
  <c r="AI454" i="1" a="1"/>
  <c r="AA454" i="1"/>
  <c r="AA454" i="1" a="1"/>
  <c r="Y454" i="1"/>
  <c r="Y454" i="1" a="1"/>
  <c r="W454" i="1"/>
  <c r="W454" i="1" a="1"/>
  <c r="T454" i="1"/>
  <c r="T454" i="1" a="1"/>
  <c r="R454" i="1"/>
  <c r="R454" i="1" a="1"/>
  <c r="C454" i="1"/>
  <c r="AI453" i="1"/>
  <c r="AI453" i="1" a="1"/>
  <c r="AA453" i="1"/>
  <c r="AA453" i="1" a="1"/>
  <c r="Y453" i="1"/>
  <c r="Y453" i="1" a="1"/>
  <c r="W453" i="1"/>
  <c r="W453" i="1" a="1"/>
  <c r="T453" i="1"/>
  <c r="T453" i="1" a="1"/>
  <c r="R453" i="1"/>
  <c r="R453" i="1" a="1"/>
  <c r="C453" i="1"/>
  <c r="AI452" i="1"/>
  <c r="AI452" i="1" a="1"/>
  <c r="AA452" i="1"/>
  <c r="AA452" i="1" a="1"/>
  <c r="Y452" i="1"/>
  <c r="Y452" i="1" a="1"/>
  <c r="W452" i="1"/>
  <c r="W452" i="1" a="1"/>
  <c r="T452" i="1"/>
  <c r="T452" i="1" a="1"/>
  <c r="R452" i="1"/>
  <c r="R452" i="1" a="1"/>
  <c r="C452" i="1"/>
  <c r="AI451" i="1"/>
  <c r="AI451" i="1" a="1"/>
  <c r="AA451" i="1"/>
  <c r="AA451" i="1" a="1"/>
  <c r="Y451" i="1"/>
  <c r="Y451" i="1" a="1"/>
  <c r="W451" i="1"/>
  <c r="W451" i="1" a="1"/>
  <c r="T451" i="1"/>
  <c r="T451" i="1" a="1"/>
  <c r="R451" i="1"/>
  <c r="R451" i="1" a="1"/>
  <c r="C451" i="1"/>
  <c r="AI450" i="1"/>
  <c r="AI450" i="1" a="1"/>
  <c r="AA450" i="1"/>
  <c r="AA450" i="1" a="1"/>
  <c r="Y450" i="1"/>
  <c r="Y450" i="1" a="1"/>
  <c r="W450" i="1"/>
  <c r="W450" i="1" a="1"/>
  <c r="T450" i="1"/>
  <c r="T450" i="1" a="1"/>
  <c r="R450" i="1"/>
  <c r="R450" i="1" a="1"/>
  <c r="C450" i="1"/>
  <c r="AI449" i="1"/>
  <c r="AI449" i="1" a="1"/>
  <c r="AA449" i="1"/>
  <c r="AA449" i="1" a="1"/>
  <c r="Y449" i="1"/>
  <c r="Y449" i="1" a="1"/>
  <c r="W449" i="1"/>
  <c r="W449" i="1" a="1"/>
  <c r="T449" i="1"/>
  <c r="T449" i="1" a="1"/>
  <c r="R449" i="1"/>
  <c r="R449" i="1" a="1"/>
  <c r="C449" i="1"/>
  <c r="AI448" i="1"/>
  <c r="AI448" i="1" a="1"/>
  <c r="AA448" i="1"/>
  <c r="AA448" i="1" a="1"/>
  <c r="Y448" i="1"/>
  <c r="Y448" i="1" a="1"/>
  <c r="W448" i="1"/>
  <c r="W448" i="1" a="1"/>
  <c r="T448" i="1"/>
  <c r="T448" i="1" a="1"/>
  <c r="R448" i="1"/>
  <c r="R448" i="1" a="1"/>
  <c r="C448" i="1"/>
  <c r="AI447" i="1"/>
  <c r="AI447" i="1" a="1"/>
  <c r="AA447" i="1"/>
  <c r="AA447" i="1" a="1"/>
  <c r="Y447" i="1"/>
  <c r="Y447" i="1" a="1"/>
  <c r="W447" i="1"/>
  <c r="W447" i="1" a="1"/>
  <c r="T447" i="1"/>
  <c r="T447" i="1" a="1"/>
  <c r="R447" i="1"/>
  <c r="R447" i="1" a="1"/>
  <c r="C447" i="1"/>
  <c r="AI446" i="1"/>
  <c r="AI446" i="1" a="1"/>
  <c r="AA446" i="1"/>
  <c r="AA446" i="1" a="1"/>
  <c r="Y446" i="1"/>
  <c r="Y446" i="1" a="1"/>
  <c r="W446" i="1"/>
  <c r="W446" i="1" a="1"/>
  <c r="T446" i="1"/>
  <c r="T446" i="1" a="1"/>
  <c r="R446" i="1"/>
  <c r="R446" i="1" a="1"/>
  <c r="C446" i="1"/>
  <c r="AI445" i="1"/>
  <c r="AI445" i="1" a="1"/>
  <c r="AA445" i="1"/>
  <c r="AA445" i="1" a="1"/>
  <c r="Y445" i="1"/>
  <c r="Y445" i="1" a="1"/>
  <c r="W445" i="1"/>
  <c r="W445" i="1" a="1"/>
  <c r="T445" i="1"/>
  <c r="T445" i="1" a="1"/>
  <c r="R445" i="1"/>
  <c r="R445" i="1" a="1"/>
  <c r="C445" i="1"/>
  <c r="AI444" i="1"/>
  <c r="AI444" i="1" a="1"/>
  <c r="AA444" i="1"/>
  <c r="AA444" i="1" a="1"/>
  <c r="Y444" i="1"/>
  <c r="Y444" i="1" a="1"/>
  <c r="W444" i="1"/>
  <c r="W444" i="1" a="1"/>
  <c r="T444" i="1"/>
  <c r="T444" i="1" a="1"/>
  <c r="R444" i="1"/>
  <c r="R444" i="1" a="1"/>
  <c r="C444" i="1"/>
  <c r="AI443" i="1"/>
  <c r="AI443" i="1" a="1"/>
  <c r="AA443" i="1"/>
  <c r="AA443" i="1" a="1"/>
  <c r="Y443" i="1"/>
  <c r="Y443" i="1" a="1"/>
  <c r="W443" i="1"/>
  <c r="W443" i="1" a="1"/>
  <c r="T443" i="1"/>
  <c r="T443" i="1" a="1"/>
  <c r="R443" i="1"/>
  <c r="R443" i="1" a="1"/>
  <c r="C443" i="1"/>
  <c r="AI442" i="1"/>
  <c r="AI442" i="1" a="1"/>
  <c r="AA442" i="1"/>
  <c r="AA442" i="1" a="1"/>
  <c r="Y442" i="1"/>
  <c r="Y442" i="1" a="1"/>
  <c r="W442" i="1"/>
  <c r="W442" i="1" a="1"/>
  <c r="T442" i="1"/>
  <c r="T442" i="1" a="1"/>
  <c r="R442" i="1"/>
  <c r="R442" i="1" a="1"/>
  <c r="C442" i="1"/>
  <c r="AI441" i="1"/>
  <c r="AI441" i="1" a="1"/>
  <c r="AA441" i="1"/>
  <c r="AA441" i="1" a="1"/>
  <c r="Y441" i="1"/>
  <c r="Y441" i="1" a="1"/>
  <c r="W441" i="1"/>
  <c r="W441" i="1" a="1"/>
  <c r="T441" i="1"/>
  <c r="T441" i="1" a="1"/>
  <c r="R441" i="1"/>
  <c r="R441" i="1" a="1"/>
  <c r="C441" i="1"/>
  <c r="AI440" i="1"/>
  <c r="AI440" i="1" a="1"/>
  <c r="AA440" i="1"/>
  <c r="AA440" i="1" a="1"/>
  <c r="Y440" i="1"/>
  <c r="Y440" i="1" a="1"/>
  <c r="W440" i="1"/>
  <c r="W440" i="1" a="1"/>
  <c r="T440" i="1"/>
  <c r="T440" i="1" a="1"/>
  <c r="R440" i="1"/>
  <c r="R440" i="1" a="1"/>
  <c r="C440" i="1"/>
  <c r="AI439" i="1"/>
  <c r="AI439" i="1" a="1"/>
  <c r="AA439" i="1"/>
  <c r="AA439" i="1" a="1"/>
  <c r="Y439" i="1"/>
  <c r="Y439" i="1" a="1"/>
  <c r="W439" i="1"/>
  <c r="W439" i="1" a="1"/>
  <c r="T439" i="1"/>
  <c r="T439" i="1" a="1"/>
  <c r="R439" i="1"/>
  <c r="R439" i="1" a="1"/>
  <c r="C439" i="1"/>
  <c r="AI438" i="1"/>
  <c r="AI438" i="1" a="1"/>
  <c r="AA438" i="1"/>
  <c r="AA438" i="1" a="1"/>
  <c r="Y438" i="1"/>
  <c r="Y438" i="1" a="1"/>
  <c r="W438" i="1"/>
  <c r="W438" i="1" a="1"/>
  <c r="T438" i="1"/>
  <c r="T438" i="1" a="1"/>
  <c r="R438" i="1"/>
  <c r="R438" i="1" a="1"/>
  <c r="C438" i="1"/>
  <c r="AI437" i="1"/>
  <c r="AI437" i="1" a="1"/>
  <c r="AA437" i="1"/>
  <c r="AA437" i="1" a="1"/>
  <c r="Y437" i="1"/>
  <c r="Y437" i="1" a="1"/>
  <c r="W437" i="1"/>
  <c r="W437" i="1" a="1"/>
  <c r="T437" i="1"/>
  <c r="T437" i="1" a="1"/>
  <c r="R437" i="1"/>
  <c r="R437" i="1" a="1"/>
  <c r="C437" i="1"/>
  <c r="AI436" i="1"/>
  <c r="AI436" i="1" a="1"/>
  <c r="AA436" i="1"/>
  <c r="AA436" i="1" a="1"/>
  <c r="Y436" i="1"/>
  <c r="Y436" i="1" a="1"/>
  <c r="W436" i="1"/>
  <c r="W436" i="1" a="1"/>
  <c r="T436" i="1"/>
  <c r="T436" i="1" a="1"/>
  <c r="R436" i="1"/>
  <c r="R436" i="1" a="1"/>
  <c r="C436" i="1"/>
  <c r="AI435" i="1"/>
  <c r="AI435" i="1" a="1"/>
  <c r="AA435" i="1"/>
  <c r="AA435" i="1" a="1"/>
  <c r="Y435" i="1"/>
  <c r="Y435" i="1" a="1"/>
  <c r="W435" i="1"/>
  <c r="W435" i="1" a="1"/>
  <c r="T435" i="1"/>
  <c r="T435" i="1" a="1"/>
  <c r="R435" i="1"/>
  <c r="R435" i="1" a="1"/>
  <c r="C435" i="1"/>
  <c r="AI434" i="1"/>
  <c r="AI434" i="1" a="1"/>
  <c r="AA434" i="1"/>
  <c r="AA434" i="1" a="1"/>
  <c r="Y434" i="1"/>
  <c r="Y434" i="1" a="1"/>
  <c r="W434" i="1"/>
  <c r="W434" i="1" a="1"/>
  <c r="T434" i="1"/>
  <c r="T434" i="1" a="1"/>
  <c r="R434" i="1"/>
  <c r="R434" i="1" a="1"/>
  <c r="C434" i="1"/>
  <c r="AI433" i="1"/>
  <c r="AI433" i="1" a="1"/>
  <c r="AA433" i="1"/>
  <c r="AA433" i="1" a="1"/>
  <c r="Y433" i="1"/>
  <c r="Y433" i="1" a="1"/>
  <c r="W433" i="1"/>
  <c r="W433" i="1" a="1"/>
  <c r="T433" i="1"/>
  <c r="T433" i="1" a="1"/>
  <c r="R433" i="1"/>
  <c r="R433" i="1" a="1"/>
  <c r="C433" i="1"/>
  <c r="AI432" i="1"/>
  <c r="AI432" i="1" a="1"/>
  <c r="AA432" i="1"/>
  <c r="AA432" i="1" a="1"/>
  <c r="Y432" i="1"/>
  <c r="Y432" i="1" a="1"/>
  <c r="W432" i="1"/>
  <c r="W432" i="1" a="1"/>
  <c r="T432" i="1"/>
  <c r="T432" i="1" a="1"/>
  <c r="R432" i="1"/>
  <c r="R432" i="1" a="1"/>
  <c r="C432" i="1"/>
  <c r="AI431" i="1"/>
  <c r="AI431" i="1" a="1"/>
  <c r="AA431" i="1"/>
  <c r="AA431" i="1" a="1"/>
  <c r="Y431" i="1"/>
  <c r="Y431" i="1" a="1"/>
  <c r="W431" i="1"/>
  <c r="W431" i="1" a="1"/>
  <c r="T431" i="1"/>
  <c r="T431" i="1" a="1"/>
  <c r="R431" i="1"/>
  <c r="R431" i="1" a="1"/>
  <c r="C431" i="1"/>
  <c r="AI430" i="1"/>
  <c r="AI430" i="1" a="1"/>
  <c r="AA430" i="1"/>
  <c r="AA430" i="1" a="1"/>
  <c r="Y430" i="1"/>
  <c r="Y430" i="1" a="1"/>
  <c r="W430" i="1"/>
  <c r="W430" i="1" a="1"/>
  <c r="T430" i="1"/>
  <c r="T430" i="1" a="1"/>
  <c r="R430" i="1"/>
  <c r="R430" i="1" a="1"/>
  <c r="C430" i="1"/>
  <c r="AI429" i="1"/>
  <c r="AI429" i="1" a="1"/>
  <c r="AA429" i="1"/>
  <c r="AA429" i="1" a="1"/>
  <c r="Y429" i="1"/>
  <c r="Y429" i="1" a="1"/>
  <c r="W429" i="1"/>
  <c r="W429" i="1" a="1"/>
  <c r="T429" i="1"/>
  <c r="T429" i="1" a="1"/>
  <c r="R429" i="1"/>
  <c r="R429" i="1" a="1"/>
  <c r="C429" i="1"/>
  <c r="AI428" i="1"/>
  <c r="AI428" i="1" a="1"/>
  <c r="AA428" i="1"/>
  <c r="AA428" i="1" a="1"/>
  <c r="Y428" i="1"/>
  <c r="Y428" i="1" a="1"/>
  <c r="W428" i="1"/>
  <c r="W428" i="1" a="1"/>
  <c r="T428" i="1"/>
  <c r="T428" i="1" a="1"/>
  <c r="R428" i="1"/>
  <c r="R428" i="1" a="1"/>
  <c r="C428" i="1"/>
  <c r="AI427" i="1"/>
  <c r="AI427" i="1" a="1"/>
  <c r="AA427" i="1"/>
  <c r="AA427" i="1" a="1"/>
  <c r="Y427" i="1"/>
  <c r="Y427" i="1" a="1"/>
  <c r="W427" i="1"/>
  <c r="W427" i="1" a="1"/>
  <c r="T427" i="1"/>
  <c r="T427" i="1" a="1"/>
  <c r="R427" i="1"/>
  <c r="R427" i="1" a="1"/>
  <c r="C427" i="1"/>
  <c r="AI426" i="1"/>
  <c r="AI426" i="1" a="1"/>
  <c r="AA426" i="1"/>
  <c r="AA426" i="1" a="1"/>
  <c r="Y426" i="1"/>
  <c r="Y426" i="1" a="1"/>
  <c r="W426" i="1"/>
  <c r="W426" i="1" a="1"/>
  <c r="T426" i="1"/>
  <c r="T426" i="1" a="1"/>
  <c r="R426" i="1"/>
  <c r="R426" i="1" a="1"/>
  <c r="C426" i="1"/>
  <c r="AI425" i="1"/>
  <c r="AI425" i="1" a="1"/>
  <c r="AA425" i="1"/>
  <c r="AA425" i="1" a="1"/>
  <c r="Y425" i="1"/>
  <c r="Y425" i="1" a="1"/>
  <c r="W425" i="1"/>
  <c r="W425" i="1" a="1"/>
  <c r="T425" i="1"/>
  <c r="T425" i="1" a="1"/>
  <c r="R425" i="1"/>
  <c r="R425" i="1" a="1"/>
  <c r="C425" i="1"/>
  <c r="AI424" i="1"/>
  <c r="AI424" i="1" a="1"/>
  <c r="AA424" i="1"/>
  <c r="AA424" i="1" a="1"/>
  <c r="Y424" i="1"/>
  <c r="Y424" i="1" a="1"/>
  <c r="W424" i="1"/>
  <c r="W424" i="1" a="1"/>
  <c r="T424" i="1"/>
  <c r="T424" i="1" a="1"/>
  <c r="R424" i="1"/>
  <c r="R424" i="1" a="1"/>
  <c r="C424" i="1"/>
  <c r="AI423" i="1"/>
  <c r="AI423" i="1" a="1"/>
  <c r="AA423" i="1"/>
  <c r="AA423" i="1" a="1"/>
  <c r="Y423" i="1"/>
  <c r="Y423" i="1" a="1"/>
  <c r="W423" i="1"/>
  <c r="W423" i="1" a="1"/>
  <c r="T423" i="1"/>
  <c r="T423" i="1" a="1"/>
  <c r="R423" i="1"/>
  <c r="R423" i="1" a="1"/>
  <c r="C423" i="1"/>
  <c r="AI422" i="1"/>
  <c r="AI422" i="1" a="1"/>
  <c r="AA422" i="1"/>
  <c r="AA422" i="1" a="1"/>
  <c r="Y422" i="1"/>
  <c r="Y422" i="1" a="1"/>
  <c r="W422" i="1"/>
  <c r="W422" i="1" a="1"/>
  <c r="T422" i="1"/>
  <c r="T422" i="1" a="1"/>
  <c r="R422" i="1"/>
  <c r="R422" i="1" a="1"/>
  <c r="C422" i="1"/>
  <c r="AI421" i="1"/>
  <c r="AI421" i="1" a="1"/>
  <c r="AA421" i="1"/>
  <c r="AA421" i="1" a="1"/>
  <c r="Y421" i="1"/>
  <c r="Y421" i="1" a="1"/>
  <c r="W421" i="1"/>
  <c r="W421" i="1" a="1"/>
  <c r="T421" i="1"/>
  <c r="T421" i="1" a="1"/>
  <c r="R421" i="1"/>
  <c r="R421" i="1" a="1"/>
  <c r="C421" i="1"/>
  <c r="AI420" i="1"/>
  <c r="AI420" i="1" a="1"/>
  <c r="AA420" i="1"/>
  <c r="AA420" i="1" a="1"/>
  <c r="Y420" i="1"/>
  <c r="Y420" i="1" a="1"/>
  <c r="W420" i="1"/>
  <c r="W420" i="1" a="1"/>
  <c r="T420" i="1"/>
  <c r="T420" i="1" a="1"/>
  <c r="R420" i="1"/>
  <c r="R420" i="1" a="1"/>
  <c r="C420" i="1"/>
  <c r="AI419" i="1"/>
  <c r="AI419" i="1" a="1"/>
  <c r="AA419" i="1"/>
  <c r="AA419" i="1" a="1"/>
  <c r="Y419" i="1"/>
  <c r="Y419" i="1" a="1"/>
  <c r="W419" i="1"/>
  <c r="W419" i="1" a="1"/>
  <c r="T419" i="1"/>
  <c r="T419" i="1" a="1"/>
  <c r="R419" i="1"/>
  <c r="R419" i="1" a="1"/>
  <c r="C419" i="1"/>
  <c r="AI418" i="1"/>
  <c r="AI418" i="1" a="1"/>
  <c r="AA418" i="1"/>
  <c r="AA418" i="1" a="1"/>
  <c r="Y418" i="1"/>
  <c r="Y418" i="1" a="1"/>
  <c r="W418" i="1"/>
  <c r="W418" i="1" a="1"/>
  <c r="T418" i="1"/>
  <c r="T418" i="1" a="1"/>
  <c r="R418" i="1"/>
  <c r="R418" i="1" a="1"/>
  <c r="C418" i="1"/>
  <c r="AI417" i="1"/>
  <c r="AI417" i="1" a="1"/>
  <c r="AA417" i="1"/>
  <c r="AA417" i="1" a="1"/>
  <c r="Y417" i="1"/>
  <c r="Y417" i="1" a="1"/>
  <c r="W417" i="1"/>
  <c r="W417" i="1" a="1"/>
  <c r="T417" i="1"/>
  <c r="T417" i="1" a="1"/>
  <c r="R417" i="1"/>
  <c r="R417" i="1" a="1"/>
  <c r="C417" i="1"/>
  <c r="AI416" i="1"/>
  <c r="AI416" i="1" a="1"/>
  <c r="AA416" i="1"/>
  <c r="AA416" i="1" a="1"/>
  <c r="Y416" i="1"/>
  <c r="Y416" i="1" a="1"/>
  <c r="W416" i="1"/>
  <c r="W416" i="1" a="1"/>
  <c r="T416" i="1"/>
  <c r="T416" i="1" a="1"/>
  <c r="R416" i="1"/>
  <c r="R416" i="1" a="1"/>
  <c r="C416" i="1"/>
  <c r="AI415" i="1"/>
  <c r="AI415" i="1" a="1"/>
  <c r="AA415" i="1"/>
  <c r="AA415" i="1" a="1"/>
  <c r="Y415" i="1"/>
  <c r="Y415" i="1" a="1"/>
  <c r="W415" i="1"/>
  <c r="W415" i="1" a="1"/>
  <c r="T415" i="1"/>
  <c r="T415" i="1" a="1"/>
  <c r="R415" i="1"/>
  <c r="R415" i="1" a="1"/>
  <c r="C415" i="1"/>
  <c r="AI414" i="1"/>
  <c r="AI414" i="1" a="1"/>
  <c r="AA414" i="1"/>
  <c r="AA414" i="1" a="1"/>
  <c r="Y414" i="1"/>
  <c r="Y414" i="1" a="1"/>
  <c r="W414" i="1"/>
  <c r="W414" i="1" a="1"/>
  <c r="T414" i="1"/>
  <c r="T414" i="1" a="1"/>
  <c r="R414" i="1"/>
  <c r="R414" i="1" a="1"/>
  <c r="C414" i="1"/>
  <c r="AI413" i="1"/>
  <c r="AI413" i="1" a="1"/>
  <c r="AA413" i="1"/>
  <c r="AA413" i="1" a="1"/>
  <c r="Y413" i="1"/>
  <c r="Y413" i="1" a="1"/>
  <c r="W413" i="1"/>
  <c r="W413" i="1" a="1"/>
  <c r="T413" i="1"/>
  <c r="T413" i="1" a="1"/>
  <c r="R413" i="1"/>
  <c r="R413" i="1" a="1"/>
  <c r="C413" i="1"/>
  <c r="AI412" i="1"/>
  <c r="AI412" i="1" a="1"/>
  <c r="AA412" i="1"/>
  <c r="AA412" i="1" a="1"/>
  <c r="Y412" i="1"/>
  <c r="Y412" i="1" a="1"/>
  <c r="W412" i="1"/>
  <c r="W412" i="1" a="1"/>
  <c r="T412" i="1"/>
  <c r="T412" i="1" a="1"/>
  <c r="R412" i="1"/>
  <c r="R412" i="1" a="1"/>
  <c r="C412" i="1"/>
  <c r="AI411" i="1"/>
  <c r="AI411" i="1" a="1"/>
  <c r="AA411" i="1"/>
  <c r="AA411" i="1" a="1"/>
  <c r="Y411" i="1"/>
  <c r="Y411" i="1" a="1"/>
  <c r="W411" i="1"/>
  <c r="W411" i="1" a="1"/>
  <c r="T411" i="1"/>
  <c r="T411" i="1" a="1"/>
  <c r="R411" i="1"/>
  <c r="R411" i="1" a="1"/>
  <c r="C411" i="1"/>
  <c r="AI410" i="1"/>
  <c r="AI410" i="1" a="1"/>
  <c r="AA410" i="1"/>
  <c r="AA410" i="1" a="1"/>
  <c r="Y410" i="1"/>
  <c r="Y410" i="1" a="1"/>
  <c r="W410" i="1"/>
  <c r="W410" i="1" a="1"/>
  <c r="T410" i="1"/>
  <c r="T410" i="1" a="1"/>
  <c r="R410" i="1"/>
  <c r="R410" i="1" a="1"/>
  <c r="C410" i="1"/>
  <c r="AI409" i="1"/>
  <c r="AI409" i="1" a="1"/>
  <c r="AA409" i="1"/>
  <c r="AA409" i="1" a="1"/>
  <c r="Y409" i="1"/>
  <c r="Y409" i="1" a="1"/>
  <c r="W409" i="1"/>
  <c r="W409" i="1" a="1"/>
  <c r="T409" i="1"/>
  <c r="T409" i="1" a="1"/>
  <c r="R409" i="1"/>
  <c r="R409" i="1" a="1"/>
  <c r="C409" i="1"/>
  <c r="AI408" i="1"/>
  <c r="AI408" i="1" a="1"/>
  <c r="AA408" i="1"/>
  <c r="AA408" i="1" a="1"/>
  <c r="Y408" i="1"/>
  <c r="Y408" i="1" a="1"/>
  <c r="W408" i="1"/>
  <c r="W408" i="1" a="1"/>
  <c r="T408" i="1"/>
  <c r="T408" i="1" a="1"/>
  <c r="R408" i="1"/>
  <c r="R408" i="1" a="1"/>
  <c r="C408" i="1"/>
  <c r="AI407" i="1"/>
  <c r="AI407" i="1" a="1"/>
  <c r="AA407" i="1"/>
  <c r="AA407" i="1" a="1"/>
  <c r="Y407" i="1"/>
  <c r="Y407" i="1" a="1"/>
  <c r="W407" i="1"/>
  <c r="W407" i="1" a="1"/>
  <c r="T407" i="1"/>
  <c r="T407" i="1" a="1"/>
  <c r="R407" i="1"/>
  <c r="R407" i="1" a="1"/>
  <c r="C407" i="1"/>
  <c r="AI406" i="1"/>
  <c r="AI406" i="1" a="1"/>
  <c r="AA406" i="1"/>
  <c r="AA406" i="1" a="1"/>
  <c r="Y406" i="1"/>
  <c r="Y406" i="1" a="1"/>
  <c r="W406" i="1"/>
  <c r="W406" i="1" a="1"/>
  <c r="T406" i="1"/>
  <c r="T406" i="1" a="1"/>
  <c r="R406" i="1"/>
  <c r="R406" i="1" a="1"/>
  <c r="C406" i="1"/>
  <c r="AI405" i="1"/>
  <c r="AI405" i="1" a="1"/>
  <c r="AA405" i="1"/>
  <c r="AA405" i="1" a="1"/>
  <c r="Y405" i="1"/>
  <c r="Y405" i="1" a="1"/>
  <c r="W405" i="1"/>
  <c r="W405" i="1" a="1"/>
  <c r="T405" i="1"/>
  <c r="T405" i="1" a="1"/>
  <c r="R405" i="1"/>
  <c r="R405" i="1" a="1"/>
  <c r="C405" i="1"/>
  <c r="AI404" i="1"/>
  <c r="AI404" i="1" a="1"/>
  <c r="AA404" i="1"/>
  <c r="AA404" i="1" a="1"/>
  <c r="Y404" i="1"/>
  <c r="Y404" i="1" a="1"/>
  <c r="W404" i="1"/>
  <c r="W404" i="1" a="1"/>
  <c r="T404" i="1"/>
  <c r="T404" i="1" a="1"/>
  <c r="R404" i="1"/>
  <c r="R404" i="1" a="1"/>
  <c r="C404" i="1"/>
  <c r="AI403" i="1"/>
  <c r="AI403" i="1" a="1"/>
  <c r="AA403" i="1"/>
  <c r="AA403" i="1" a="1"/>
  <c r="Y403" i="1"/>
  <c r="Y403" i="1" a="1"/>
  <c r="W403" i="1"/>
  <c r="W403" i="1" a="1"/>
  <c r="T403" i="1"/>
  <c r="T403" i="1" a="1"/>
  <c r="R403" i="1"/>
  <c r="R403" i="1" a="1"/>
  <c r="C403" i="1"/>
  <c r="AI402" i="1"/>
  <c r="AI402" i="1" a="1"/>
  <c r="AA402" i="1"/>
  <c r="AA402" i="1" a="1"/>
  <c r="Y402" i="1"/>
  <c r="Y402" i="1" a="1"/>
  <c r="W402" i="1"/>
  <c r="W402" i="1" a="1"/>
  <c r="T402" i="1"/>
  <c r="T402" i="1" a="1"/>
  <c r="R402" i="1"/>
  <c r="R402" i="1" a="1"/>
  <c r="C402" i="1"/>
  <c r="AI401" i="1"/>
  <c r="AI401" i="1" a="1"/>
  <c r="AA401" i="1"/>
  <c r="AA401" i="1" a="1"/>
  <c r="Y401" i="1"/>
  <c r="Y401" i="1" a="1"/>
  <c r="W401" i="1"/>
  <c r="W401" i="1" a="1"/>
  <c r="T401" i="1"/>
  <c r="T401" i="1" a="1"/>
  <c r="R401" i="1"/>
  <c r="R401" i="1" a="1"/>
  <c r="C401" i="1"/>
  <c r="AI400" i="1"/>
  <c r="AI400" i="1" a="1"/>
  <c r="AA400" i="1"/>
  <c r="AA400" i="1" a="1"/>
  <c r="Y400" i="1"/>
  <c r="Y400" i="1" a="1"/>
  <c r="W400" i="1"/>
  <c r="W400" i="1" a="1"/>
  <c r="T400" i="1"/>
  <c r="T400" i="1" a="1"/>
  <c r="R400" i="1"/>
  <c r="R400" i="1" a="1"/>
  <c r="C400" i="1"/>
  <c r="AI399" i="1"/>
  <c r="AI399" i="1" a="1"/>
  <c r="AA399" i="1"/>
  <c r="AA399" i="1" a="1"/>
  <c r="Y399" i="1"/>
  <c r="Y399" i="1" a="1"/>
  <c r="W399" i="1"/>
  <c r="W399" i="1" a="1"/>
  <c r="T399" i="1"/>
  <c r="T399" i="1" a="1"/>
  <c r="R399" i="1"/>
  <c r="R399" i="1" a="1"/>
  <c r="C399" i="1"/>
  <c r="AI398" i="1"/>
  <c r="AI398" i="1" a="1"/>
  <c r="AA398" i="1"/>
  <c r="AA398" i="1" a="1"/>
  <c r="Y398" i="1"/>
  <c r="Y398" i="1" a="1"/>
  <c r="W398" i="1"/>
  <c r="W398" i="1" a="1"/>
  <c r="T398" i="1"/>
  <c r="T398" i="1" a="1"/>
  <c r="R398" i="1"/>
  <c r="R398" i="1" a="1"/>
  <c r="C398" i="1"/>
  <c r="AI397" i="1"/>
  <c r="AI397" i="1" a="1"/>
  <c r="AA397" i="1"/>
  <c r="AA397" i="1" a="1"/>
  <c r="Y397" i="1"/>
  <c r="Y397" i="1" a="1"/>
  <c r="W397" i="1"/>
  <c r="W397" i="1" a="1"/>
  <c r="T397" i="1"/>
  <c r="T397" i="1" a="1"/>
  <c r="R397" i="1"/>
  <c r="R397" i="1" a="1"/>
  <c r="C397" i="1"/>
  <c r="AI396" i="1"/>
  <c r="AI396" i="1" a="1"/>
  <c r="AA396" i="1"/>
  <c r="AA396" i="1" a="1"/>
  <c r="Y396" i="1"/>
  <c r="Y396" i="1" a="1"/>
  <c r="W396" i="1"/>
  <c r="W396" i="1" a="1"/>
  <c r="T396" i="1"/>
  <c r="T396" i="1" a="1"/>
  <c r="R396" i="1"/>
  <c r="R396" i="1" a="1"/>
  <c r="C396" i="1"/>
  <c r="AI395" i="1"/>
  <c r="AI395" i="1" a="1"/>
  <c r="AA395" i="1"/>
  <c r="AA395" i="1" a="1"/>
  <c r="Y395" i="1"/>
  <c r="Y395" i="1" a="1"/>
  <c r="W395" i="1"/>
  <c r="W395" i="1" a="1"/>
  <c r="T395" i="1"/>
  <c r="T395" i="1" a="1"/>
  <c r="R395" i="1"/>
  <c r="R395" i="1" a="1"/>
  <c r="C395" i="1"/>
  <c r="AI394" i="1"/>
  <c r="AI394" i="1" a="1"/>
  <c r="AA394" i="1"/>
  <c r="AA394" i="1" a="1"/>
  <c r="Y394" i="1"/>
  <c r="Y394" i="1" a="1"/>
  <c r="W394" i="1"/>
  <c r="W394" i="1" a="1"/>
  <c r="T394" i="1"/>
  <c r="T394" i="1" a="1"/>
  <c r="R394" i="1"/>
  <c r="R394" i="1" a="1"/>
  <c r="C394" i="1"/>
  <c r="AI393" i="1"/>
  <c r="AI393" i="1" a="1"/>
  <c r="AA393" i="1"/>
  <c r="AA393" i="1" a="1"/>
  <c r="Y393" i="1"/>
  <c r="Y393" i="1" a="1"/>
  <c r="W393" i="1"/>
  <c r="W393" i="1" a="1"/>
  <c r="T393" i="1"/>
  <c r="T393" i="1" a="1"/>
  <c r="R393" i="1"/>
  <c r="R393" i="1" a="1"/>
  <c r="C393" i="1"/>
  <c r="AI392" i="1"/>
  <c r="AI392" i="1" a="1"/>
  <c r="AA392" i="1"/>
  <c r="AA392" i="1" a="1"/>
  <c r="Y392" i="1"/>
  <c r="Y392" i="1" a="1"/>
  <c r="W392" i="1"/>
  <c r="W392" i="1" a="1"/>
  <c r="T392" i="1"/>
  <c r="T392" i="1" a="1"/>
  <c r="R392" i="1"/>
  <c r="R392" i="1" a="1"/>
  <c r="C392" i="1"/>
  <c r="AI391" i="1"/>
  <c r="AI391" i="1" a="1"/>
  <c r="AA391" i="1"/>
  <c r="AA391" i="1" a="1"/>
  <c r="Y391" i="1"/>
  <c r="Y391" i="1" a="1"/>
  <c r="W391" i="1"/>
  <c r="W391" i="1" a="1"/>
  <c r="T391" i="1"/>
  <c r="T391" i="1" a="1"/>
  <c r="R391" i="1"/>
  <c r="R391" i="1" a="1"/>
  <c r="C391" i="1"/>
  <c r="AI390" i="1"/>
  <c r="AI390" i="1" a="1"/>
  <c r="AA390" i="1"/>
  <c r="AA390" i="1" a="1"/>
  <c r="Y390" i="1"/>
  <c r="Y390" i="1" a="1"/>
  <c r="W390" i="1"/>
  <c r="W390" i="1" a="1"/>
  <c r="T390" i="1"/>
  <c r="T390" i="1" a="1"/>
  <c r="R390" i="1"/>
  <c r="R390" i="1" a="1"/>
  <c r="C390" i="1"/>
  <c r="AI389" i="1"/>
  <c r="AI389" i="1" a="1"/>
  <c r="AA389" i="1"/>
  <c r="AA389" i="1" a="1"/>
  <c r="Y389" i="1"/>
  <c r="Y389" i="1" a="1"/>
  <c r="W389" i="1"/>
  <c r="W389" i="1" a="1"/>
  <c r="T389" i="1"/>
  <c r="T389" i="1" a="1"/>
  <c r="R389" i="1"/>
  <c r="R389" i="1" a="1"/>
  <c r="C389" i="1"/>
  <c r="AI388" i="1"/>
  <c r="AI388" i="1" a="1"/>
  <c r="AA388" i="1"/>
  <c r="AA388" i="1" a="1"/>
  <c r="Y388" i="1"/>
  <c r="Y388" i="1" a="1"/>
  <c r="W388" i="1"/>
  <c r="W388" i="1" a="1"/>
  <c r="T388" i="1"/>
  <c r="T388" i="1" a="1"/>
  <c r="R388" i="1"/>
  <c r="R388" i="1" a="1"/>
  <c r="C388" i="1"/>
  <c r="AI387" i="1"/>
  <c r="AI387" i="1" a="1"/>
  <c r="AA387" i="1"/>
  <c r="AA387" i="1" a="1"/>
  <c r="Y387" i="1"/>
  <c r="Y387" i="1" a="1"/>
  <c r="W387" i="1"/>
  <c r="W387" i="1" a="1"/>
  <c r="T387" i="1"/>
  <c r="T387" i="1" a="1"/>
  <c r="R387" i="1"/>
  <c r="R387" i="1" a="1"/>
  <c r="C387" i="1"/>
  <c r="AI386" i="1"/>
  <c r="AI386" i="1" a="1"/>
  <c r="AA386" i="1"/>
  <c r="AA386" i="1" a="1"/>
  <c r="Y386" i="1"/>
  <c r="Y386" i="1" a="1"/>
  <c r="W386" i="1"/>
  <c r="W386" i="1" a="1"/>
  <c r="T386" i="1"/>
  <c r="T386" i="1" a="1"/>
  <c r="R386" i="1"/>
  <c r="R386" i="1" a="1"/>
  <c r="C386" i="1"/>
  <c r="AI385" i="1"/>
  <c r="AI385" i="1" a="1"/>
  <c r="AA385" i="1"/>
  <c r="AA385" i="1" a="1"/>
  <c r="Y385" i="1"/>
  <c r="Y385" i="1" a="1"/>
  <c r="W385" i="1"/>
  <c r="W385" i="1" a="1"/>
  <c r="T385" i="1"/>
  <c r="T385" i="1" a="1"/>
  <c r="R385" i="1"/>
  <c r="R385" i="1" a="1"/>
  <c r="C385" i="1"/>
  <c r="AI384" i="1"/>
  <c r="AI384" i="1" a="1"/>
  <c r="AA384" i="1"/>
  <c r="AA384" i="1" a="1"/>
  <c r="Y384" i="1"/>
  <c r="Y384" i="1" a="1"/>
  <c r="W384" i="1"/>
  <c r="W384" i="1" a="1"/>
  <c r="T384" i="1"/>
  <c r="T384" i="1" a="1"/>
  <c r="R384" i="1"/>
  <c r="R384" i="1" a="1"/>
  <c r="C384" i="1"/>
  <c r="AI383" i="1"/>
  <c r="AI383" i="1" a="1"/>
  <c r="AA383" i="1"/>
  <c r="AA383" i="1" a="1"/>
  <c r="Y383" i="1"/>
  <c r="Y383" i="1" a="1"/>
  <c r="W383" i="1"/>
  <c r="W383" i="1" a="1"/>
  <c r="T383" i="1"/>
  <c r="T383" i="1" a="1"/>
  <c r="R383" i="1"/>
  <c r="R383" i="1" a="1"/>
  <c r="C383" i="1"/>
  <c r="AI382" i="1"/>
  <c r="AI382" i="1" a="1"/>
  <c r="AA382" i="1"/>
  <c r="AA382" i="1" a="1"/>
  <c r="Y382" i="1"/>
  <c r="Y382" i="1" a="1"/>
  <c r="W382" i="1"/>
  <c r="W382" i="1" a="1"/>
  <c r="T382" i="1"/>
  <c r="T382" i="1" a="1"/>
  <c r="R382" i="1"/>
  <c r="R382" i="1" a="1"/>
  <c r="C382" i="1"/>
  <c r="AI381" i="1"/>
  <c r="AI381" i="1" a="1"/>
  <c r="AA381" i="1"/>
  <c r="AA381" i="1" a="1"/>
  <c r="Y381" i="1"/>
  <c r="Y381" i="1" a="1"/>
  <c r="W381" i="1"/>
  <c r="W381" i="1" a="1"/>
  <c r="T381" i="1"/>
  <c r="T381" i="1" a="1"/>
  <c r="R381" i="1"/>
  <c r="R381" i="1" a="1"/>
  <c r="C381" i="1"/>
  <c r="AI380" i="1"/>
  <c r="AI380" i="1" a="1"/>
  <c r="AA380" i="1"/>
  <c r="AA380" i="1" a="1"/>
  <c r="Y380" i="1"/>
  <c r="Y380" i="1" a="1"/>
  <c r="W380" i="1"/>
  <c r="W380" i="1" a="1"/>
  <c r="T380" i="1"/>
  <c r="T380" i="1" a="1"/>
  <c r="R380" i="1"/>
  <c r="R380" i="1" a="1"/>
  <c r="C380" i="1"/>
  <c r="AI379" i="1"/>
  <c r="AI379" i="1" a="1"/>
  <c r="AA379" i="1"/>
  <c r="AA379" i="1" a="1"/>
  <c r="Y379" i="1"/>
  <c r="Y379" i="1" a="1"/>
  <c r="W379" i="1"/>
  <c r="W379" i="1" a="1"/>
  <c r="T379" i="1"/>
  <c r="T379" i="1" a="1"/>
  <c r="R379" i="1"/>
  <c r="R379" i="1" a="1"/>
  <c r="C379" i="1"/>
  <c r="AI378" i="1"/>
  <c r="AI378" i="1" a="1"/>
  <c r="AA378" i="1"/>
  <c r="AA378" i="1" a="1"/>
  <c r="Y378" i="1"/>
  <c r="Y378" i="1" a="1"/>
  <c r="W378" i="1"/>
  <c r="W378" i="1" a="1"/>
  <c r="T378" i="1"/>
  <c r="T378" i="1" a="1"/>
  <c r="R378" i="1"/>
  <c r="R378" i="1" a="1"/>
  <c r="C378" i="1"/>
  <c r="AI377" i="1"/>
  <c r="AI377" i="1" a="1"/>
  <c r="AA377" i="1"/>
  <c r="AA377" i="1" a="1"/>
  <c r="Y377" i="1"/>
  <c r="Y377" i="1" a="1"/>
  <c r="W377" i="1"/>
  <c r="W377" i="1" a="1"/>
  <c r="T377" i="1"/>
  <c r="T377" i="1" a="1"/>
  <c r="R377" i="1"/>
  <c r="R377" i="1" a="1"/>
  <c r="C377" i="1"/>
  <c r="AI376" i="1"/>
  <c r="AI376" i="1" a="1"/>
  <c r="AA376" i="1"/>
  <c r="AA376" i="1" a="1"/>
  <c r="Y376" i="1"/>
  <c r="Y376" i="1" a="1"/>
  <c r="W376" i="1"/>
  <c r="W376" i="1" a="1"/>
  <c r="T376" i="1"/>
  <c r="T376" i="1" a="1"/>
  <c r="R376" i="1"/>
  <c r="R376" i="1" a="1"/>
  <c r="C376" i="1"/>
  <c r="AI375" i="1"/>
  <c r="AI375" i="1" a="1"/>
  <c r="AA375" i="1"/>
  <c r="AA375" i="1" a="1"/>
  <c r="Y375" i="1"/>
  <c r="Y375" i="1" a="1"/>
  <c r="W375" i="1"/>
  <c r="W375" i="1" a="1"/>
  <c r="T375" i="1"/>
  <c r="T375" i="1" a="1"/>
  <c r="R375" i="1"/>
  <c r="R375" i="1" a="1"/>
  <c r="C375" i="1"/>
  <c r="AI374" i="1"/>
  <c r="AI374" i="1" a="1"/>
  <c r="AA374" i="1"/>
  <c r="AA374" i="1" a="1"/>
  <c r="Y374" i="1"/>
  <c r="Y374" i="1" a="1"/>
  <c r="W374" i="1"/>
  <c r="W374" i="1" a="1"/>
  <c r="T374" i="1"/>
  <c r="T374" i="1" a="1"/>
  <c r="R374" i="1"/>
  <c r="R374" i="1" a="1"/>
  <c r="C374" i="1"/>
  <c r="AI373" i="1"/>
  <c r="AI373" i="1" a="1"/>
  <c r="AA373" i="1"/>
  <c r="AA373" i="1" a="1"/>
  <c r="Y373" i="1"/>
  <c r="Y373" i="1" a="1"/>
  <c r="W373" i="1"/>
  <c r="W373" i="1" a="1"/>
  <c r="T373" i="1"/>
  <c r="T373" i="1" a="1"/>
  <c r="R373" i="1"/>
  <c r="R373" i="1" a="1"/>
  <c r="C373" i="1"/>
  <c r="AI372" i="1"/>
  <c r="AI372" i="1" a="1"/>
  <c r="AA372" i="1"/>
  <c r="AA372" i="1" a="1"/>
  <c r="Y372" i="1"/>
  <c r="Y372" i="1" a="1"/>
  <c r="W372" i="1"/>
  <c r="W372" i="1" a="1"/>
  <c r="T372" i="1"/>
  <c r="T372" i="1" a="1"/>
  <c r="R372" i="1"/>
  <c r="R372" i="1" a="1"/>
  <c r="C372" i="1"/>
  <c r="AI371" i="1"/>
  <c r="AI371" i="1" a="1"/>
  <c r="AA371" i="1"/>
  <c r="AA371" i="1" a="1"/>
  <c r="Y371" i="1"/>
  <c r="Y371" i="1" a="1"/>
  <c r="W371" i="1"/>
  <c r="W371" i="1" a="1"/>
  <c r="T371" i="1"/>
  <c r="T371" i="1" a="1"/>
  <c r="R371" i="1"/>
  <c r="R371" i="1" a="1"/>
  <c r="C371" i="1"/>
  <c r="AI370" i="1"/>
  <c r="AI370" i="1" a="1"/>
  <c r="AA370" i="1"/>
  <c r="AA370" i="1" a="1"/>
  <c r="Y370" i="1"/>
  <c r="Y370" i="1" a="1"/>
  <c r="W370" i="1"/>
  <c r="W370" i="1" a="1"/>
  <c r="T370" i="1"/>
  <c r="T370" i="1" a="1"/>
  <c r="R370" i="1"/>
  <c r="R370" i="1" a="1"/>
  <c r="C370" i="1"/>
  <c r="AI369" i="1"/>
  <c r="AI369" i="1" a="1"/>
  <c r="AA369" i="1"/>
  <c r="AA369" i="1" a="1"/>
  <c r="Y369" i="1"/>
  <c r="Y369" i="1" a="1"/>
  <c r="W369" i="1"/>
  <c r="W369" i="1" a="1"/>
  <c r="T369" i="1"/>
  <c r="T369" i="1" a="1"/>
  <c r="R369" i="1"/>
  <c r="R369" i="1" a="1"/>
  <c r="C369" i="1"/>
  <c r="AI368" i="1"/>
  <c r="AI368" i="1" a="1"/>
  <c r="AA368" i="1"/>
  <c r="AA368" i="1" a="1"/>
  <c r="Y368" i="1"/>
  <c r="Y368" i="1" a="1"/>
  <c r="W368" i="1"/>
  <c r="W368" i="1" a="1"/>
  <c r="T368" i="1"/>
  <c r="T368" i="1" a="1"/>
  <c r="R368" i="1"/>
  <c r="R368" i="1" a="1"/>
  <c r="C368" i="1"/>
  <c r="AI367" i="1"/>
  <c r="AI367" i="1" a="1"/>
  <c r="AA367" i="1"/>
  <c r="AA367" i="1" a="1"/>
  <c r="Y367" i="1"/>
  <c r="Y367" i="1" a="1"/>
  <c r="W367" i="1"/>
  <c r="W367" i="1" a="1"/>
  <c r="T367" i="1"/>
  <c r="T367" i="1" a="1"/>
  <c r="R367" i="1"/>
  <c r="R367" i="1" a="1"/>
  <c r="C367" i="1"/>
  <c r="AI366" i="1"/>
  <c r="AI366" i="1" a="1"/>
  <c r="AA366" i="1"/>
  <c r="AA366" i="1" a="1"/>
  <c r="Y366" i="1"/>
  <c r="Y366" i="1" a="1"/>
  <c r="W366" i="1"/>
  <c r="W366" i="1" a="1"/>
  <c r="T366" i="1"/>
  <c r="T366" i="1" a="1"/>
  <c r="R366" i="1"/>
  <c r="R366" i="1" a="1"/>
  <c r="C366" i="1"/>
  <c r="AI365" i="1"/>
  <c r="AI365" i="1" a="1"/>
  <c r="AA365" i="1"/>
  <c r="AA365" i="1" a="1"/>
  <c r="Y365" i="1"/>
  <c r="Y365" i="1" a="1"/>
  <c r="W365" i="1"/>
  <c r="W365" i="1" a="1"/>
  <c r="T365" i="1"/>
  <c r="T365" i="1" a="1"/>
  <c r="R365" i="1"/>
  <c r="R365" i="1" a="1"/>
  <c r="C365" i="1"/>
  <c r="AI364" i="1"/>
  <c r="AI364" i="1" a="1"/>
  <c r="AA364" i="1"/>
  <c r="AA364" i="1" a="1"/>
  <c r="Y364" i="1"/>
  <c r="Y364" i="1" a="1"/>
  <c r="W364" i="1"/>
  <c r="W364" i="1" a="1"/>
  <c r="T364" i="1"/>
  <c r="T364" i="1" a="1"/>
  <c r="R364" i="1"/>
  <c r="R364" i="1" a="1"/>
  <c r="C364" i="1"/>
  <c r="AI363" i="1"/>
  <c r="AI363" i="1" a="1"/>
  <c r="AA363" i="1"/>
  <c r="AA363" i="1" a="1"/>
  <c r="Y363" i="1"/>
  <c r="Y363" i="1" a="1"/>
  <c r="W363" i="1"/>
  <c r="W363" i="1" a="1"/>
  <c r="T363" i="1"/>
  <c r="T363" i="1" a="1"/>
  <c r="R363" i="1"/>
  <c r="R363" i="1" a="1"/>
  <c r="C363" i="1"/>
  <c r="AI362" i="1"/>
  <c r="AI362" i="1" a="1"/>
  <c r="AA362" i="1"/>
  <c r="AA362" i="1" a="1"/>
  <c r="Y362" i="1"/>
  <c r="Y362" i="1" a="1"/>
  <c r="W362" i="1"/>
  <c r="W362" i="1" a="1"/>
  <c r="T362" i="1"/>
  <c r="T362" i="1" a="1"/>
  <c r="R362" i="1"/>
  <c r="R362" i="1" a="1"/>
  <c r="C362" i="1"/>
  <c r="AI361" i="1"/>
  <c r="AI361" i="1" a="1"/>
  <c r="AA361" i="1"/>
  <c r="AA361" i="1" a="1"/>
  <c r="Y361" i="1"/>
  <c r="Y361" i="1" a="1"/>
  <c r="W361" i="1"/>
  <c r="W361" i="1" a="1"/>
  <c r="T361" i="1"/>
  <c r="T361" i="1" a="1"/>
  <c r="R361" i="1"/>
  <c r="R361" i="1" a="1"/>
  <c r="C361" i="1"/>
  <c r="AI360" i="1"/>
  <c r="AI360" i="1" a="1"/>
  <c r="AA360" i="1"/>
  <c r="AA360" i="1" a="1"/>
  <c r="Y360" i="1"/>
  <c r="Y360" i="1" a="1"/>
  <c r="W360" i="1"/>
  <c r="W360" i="1" a="1"/>
  <c r="T360" i="1"/>
  <c r="T360" i="1" a="1"/>
  <c r="R360" i="1"/>
  <c r="R360" i="1" a="1"/>
  <c r="C360" i="1"/>
  <c r="AI359" i="1"/>
  <c r="AI359" i="1" a="1"/>
  <c r="AA359" i="1"/>
  <c r="AA359" i="1" a="1"/>
  <c r="Y359" i="1"/>
  <c r="Y359" i="1" a="1"/>
  <c r="W359" i="1"/>
  <c r="W359" i="1" a="1"/>
  <c r="T359" i="1"/>
  <c r="T359" i="1" a="1"/>
  <c r="R359" i="1"/>
  <c r="R359" i="1" a="1"/>
  <c r="C359" i="1"/>
  <c r="AI358" i="1"/>
  <c r="AI358" i="1" a="1"/>
  <c r="AA358" i="1"/>
  <c r="AA358" i="1" a="1"/>
  <c r="Y358" i="1"/>
  <c r="Y358" i="1" a="1"/>
  <c r="W358" i="1"/>
  <c r="W358" i="1" a="1"/>
  <c r="T358" i="1"/>
  <c r="T358" i="1" a="1"/>
  <c r="R358" i="1"/>
  <c r="R358" i="1" a="1"/>
  <c r="C358" i="1"/>
  <c r="AI357" i="1"/>
  <c r="AI357" i="1" a="1"/>
  <c r="AA357" i="1"/>
  <c r="AA357" i="1" a="1"/>
  <c r="Y357" i="1"/>
  <c r="Y357" i="1" a="1"/>
  <c r="W357" i="1"/>
  <c r="W357" i="1" a="1"/>
  <c r="T357" i="1"/>
  <c r="T357" i="1" a="1"/>
  <c r="R357" i="1"/>
  <c r="R357" i="1" a="1"/>
  <c r="C357" i="1"/>
  <c r="AI356" i="1"/>
  <c r="AI356" i="1" a="1"/>
  <c r="AA356" i="1"/>
  <c r="AA356" i="1" a="1"/>
  <c r="Y356" i="1"/>
  <c r="Y356" i="1" a="1"/>
  <c r="W356" i="1"/>
  <c r="W356" i="1" a="1"/>
  <c r="T356" i="1"/>
  <c r="T356" i="1" a="1"/>
  <c r="R356" i="1"/>
  <c r="R356" i="1" a="1"/>
  <c r="C356" i="1"/>
  <c r="AI355" i="1"/>
  <c r="AI355" i="1" a="1"/>
  <c r="AA355" i="1"/>
  <c r="AA355" i="1" a="1"/>
  <c r="Y355" i="1"/>
  <c r="Y355" i="1" a="1"/>
  <c r="W355" i="1"/>
  <c r="W355" i="1" a="1"/>
  <c r="T355" i="1"/>
  <c r="T355" i="1" a="1"/>
  <c r="R355" i="1"/>
  <c r="R355" i="1" a="1"/>
  <c r="C355" i="1"/>
  <c r="AI354" i="1"/>
  <c r="AI354" i="1" a="1"/>
  <c r="AA354" i="1"/>
  <c r="AA354" i="1" a="1"/>
  <c r="Y354" i="1"/>
  <c r="Y354" i="1" a="1"/>
  <c r="W354" i="1"/>
  <c r="W354" i="1" a="1"/>
  <c r="T354" i="1"/>
  <c r="T354" i="1" a="1"/>
  <c r="R354" i="1"/>
  <c r="R354" i="1" a="1"/>
  <c r="C354" i="1"/>
  <c r="AI353" i="1"/>
  <c r="AI353" i="1" a="1"/>
  <c r="AA353" i="1"/>
  <c r="AA353" i="1" a="1"/>
  <c r="Y353" i="1"/>
  <c r="Y353" i="1" a="1"/>
  <c r="W353" i="1"/>
  <c r="W353" i="1" a="1"/>
  <c r="T353" i="1"/>
  <c r="T353" i="1" a="1"/>
  <c r="R353" i="1"/>
  <c r="R353" i="1" a="1"/>
  <c r="C353" i="1"/>
  <c r="AI352" i="1"/>
  <c r="AI352" i="1" a="1"/>
  <c r="AA352" i="1"/>
  <c r="AA352" i="1" a="1"/>
  <c r="Y352" i="1"/>
  <c r="Y352" i="1" a="1"/>
  <c r="W352" i="1"/>
  <c r="W352" i="1" a="1"/>
  <c r="T352" i="1"/>
  <c r="T352" i="1" a="1"/>
  <c r="R352" i="1"/>
  <c r="R352" i="1" a="1"/>
  <c r="C352" i="1"/>
  <c r="AI351" i="1"/>
  <c r="AI351" i="1" a="1"/>
  <c r="AA351" i="1"/>
  <c r="AA351" i="1" a="1"/>
  <c r="Y351" i="1"/>
  <c r="Y351" i="1" a="1"/>
  <c r="W351" i="1"/>
  <c r="W351" i="1" a="1"/>
  <c r="T351" i="1"/>
  <c r="T351" i="1" a="1"/>
  <c r="R351" i="1"/>
  <c r="R351" i="1" a="1"/>
  <c r="C351" i="1"/>
  <c r="AI350" i="1"/>
  <c r="AI350" i="1" a="1"/>
  <c r="AA350" i="1"/>
  <c r="AA350" i="1" a="1"/>
  <c r="Y350" i="1"/>
  <c r="Y350" i="1" a="1"/>
  <c r="W350" i="1"/>
  <c r="W350" i="1" a="1"/>
  <c r="T350" i="1"/>
  <c r="T350" i="1" a="1"/>
  <c r="R350" i="1"/>
  <c r="R350" i="1" a="1"/>
  <c r="C350" i="1"/>
  <c r="AI349" i="1"/>
  <c r="AI349" i="1" a="1"/>
  <c r="AA349" i="1"/>
  <c r="AA349" i="1" a="1"/>
  <c r="Y349" i="1"/>
  <c r="Y349" i="1" a="1"/>
  <c r="W349" i="1"/>
  <c r="W349" i="1" a="1"/>
  <c r="T349" i="1"/>
  <c r="T349" i="1" a="1"/>
  <c r="R349" i="1"/>
  <c r="R349" i="1" a="1"/>
  <c r="C349" i="1"/>
  <c r="AI348" i="1"/>
  <c r="AI348" i="1" a="1"/>
  <c r="AA348" i="1"/>
  <c r="AA348" i="1" a="1"/>
  <c r="Y348" i="1"/>
  <c r="Y348" i="1" a="1"/>
  <c r="W348" i="1"/>
  <c r="W348" i="1" a="1"/>
  <c r="T348" i="1"/>
  <c r="T348" i="1" a="1"/>
  <c r="R348" i="1"/>
  <c r="R348" i="1" a="1"/>
  <c r="C348" i="1"/>
  <c r="AI347" i="1"/>
  <c r="AI347" i="1" a="1"/>
  <c r="AA347" i="1"/>
  <c r="AA347" i="1" a="1"/>
  <c r="Y347" i="1"/>
  <c r="Y347" i="1" a="1"/>
  <c r="W347" i="1"/>
  <c r="W347" i="1" a="1"/>
  <c r="T347" i="1"/>
  <c r="T347" i="1" a="1"/>
  <c r="R347" i="1"/>
  <c r="R347" i="1" a="1"/>
  <c r="C347" i="1"/>
  <c r="AI346" i="1"/>
  <c r="AI346" i="1" a="1"/>
  <c r="AA346" i="1"/>
  <c r="AA346" i="1" a="1"/>
  <c r="Y346" i="1"/>
  <c r="Y346" i="1" a="1"/>
  <c r="W346" i="1"/>
  <c r="W346" i="1" a="1"/>
  <c r="T346" i="1"/>
  <c r="T346" i="1" a="1"/>
  <c r="R346" i="1"/>
  <c r="R346" i="1" a="1"/>
  <c r="C346" i="1"/>
  <c r="AI345" i="1"/>
  <c r="AI345" i="1" a="1"/>
  <c r="AA345" i="1"/>
  <c r="AA345" i="1" a="1"/>
  <c r="Y345" i="1"/>
  <c r="Y345" i="1" a="1"/>
  <c r="W345" i="1"/>
  <c r="W345" i="1" a="1"/>
  <c r="T345" i="1"/>
  <c r="T345" i="1" a="1"/>
  <c r="R345" i="1"/>
  <c r="R345" i="1" a="1"/>
  <c r="C345" i="1"/>
  <c r="AI344" i="1"/>
  <c r="AI344" i="1" a="1"/>
  <c r="AA344" i="1"/>
  <c r="AA344" i="1" a="1"/>
  <c r="Y344" i="1"/>
  <c r="Y344" i="1" a="1"/>
  <c r="W344" i="1"/>
  <c r="W344" i="1" a="1"/>
  <c r="T344" i="1"/>
  <c r="T344" i="1" a="1"/>
  <c r="R344" i="1"/>
  <c r="R344" i="1" a="1"/>
  <c r="C344" i="1"/>
  <c r="AI343" i="1"/>
  <c r="AI343" i="1" a="1"/>
  <c r="AA343" i="1"/>
  <c r="AA343" i="1" a="1"/>
  <c r="Y343" i="1"/>
  <c r="Y343" i="1" a="1"/>
  <c r="W343" i="1"/>
  <c r="W343" i="1" a="1"/>
  <c r="T343" i="1"/>
  <c r="T343" i="1" a="1"/>
  <c r="R343" i="1"/>
  <c r="R343" i="1" a="1"/>
  <c r="C343" i="1"/>
  <c r="AI342" i="1"/>
  <c r="AI342" i="1" a="1"/>
  <c r="AA342" i="1"/>
  <c r="AA342" i="1" a="1"/>
  <c r="Y342" i="1"/>
  <c r="Y342" i="1" a="1"/>
  <c r="W342" i="1"/>
  <c r="W342" i="1" a="1"/>
  <c r="T342" i="1"/>
  <c r="T342" i="1" a="1"/>
  <c r="R342" i="1"/>
  <c r="R342" i="1" a="1"/>
  <c r="C342" i="1"/>
  <c r="AI341" i="1"/>
  <c r="AI341" i="1" a="1"/>
  <c r="AA341" i="1"/>
  <c r="AA341" i="1" a="1"/>
  <c r="Y341" i="1"/>
  <c r="Y341" i="1" a="1"/>
  <c r="W341" i="1"/>
  <c r="W341" i="1" a="1"/>
  <c r="T341" i="1"/>
  <c r="T341" i="1" a="1"/>
  <c r="R341" i="1"/>
  <c r="R341" i="1" a="1"/>
  <c r="C341" i="1"/>
  <c r="AI340" i="1"/>
  <c r="AI340" i="1" a="1"/>
  <c r="AA340" i="1"/>
  <c r="AA340" i="1" a="1"/>
  <c r="Y340" i="1"/>
  <c r="Y340" i="1" a="1"/>
  <c r="W340" i="1"/>
  <c r="W340" i="1" a="1"/>
  <c r="T340" i="1"/>
  <c r="T340" i="1" a="1"/>
  <c r="R340" i="1"/>
  <c r="R340" i="1" a="1"/>
  <c r="C340" i="1"/>
  <c r="AI339" i="1"/>
  <c r="AI339" i="1" a="1"/>
  <c r="AA339" i="1"/>
  <c r="AA339" i="1" a="1"/>
  <c r="Y339" i="1"/>
  <c r="Y339" i="1" a="1"/>
  <c r="W339" i="1"/>
  <c r="W339" i="1" a="1"/>
  <c r="T339" i="1"/>
  <c r="T339" i="1" a="1"/>
  <c r="R339" i="1"/>
  <c r="R339" i="1" a="1"/>
  <c r="C339" i="1"/>
  <c r="AI338" i="1"/>
  <c r="AI338" i="1" a="1"/>
  <c r="AA338" i="1"/>
  <c r="AA338" i="1" a="1"/>
  <c r="Y338" i="1"/>
  <c r="Y338" i="1" a="1"/>
  <c r="W338" i="1"/>
  <c r="W338" i="1" a="1"/>
  <c r="T338" i="1"/>
  <c r="T338" i="1" a="1"/>
  <c r="R338" i="1"/>
  <c r="R338" i="1" a="1"/>
  <c r="C338" i="1"/>
  <c r="AI337" i="1"/>
  <c r="AI337" i="1" a="1"/>
  <c r="AA337" i="1"/>
  <c r="AA337" i="1" a="1"/>
  <c r="Y337" i="1"/>
  <c r="Y337" i="1" a="1"/>
  <c r="W337" i="1"/>
  <c r="W337" i="1" a="1"/>
  <c r="T337" i="1"/>
  <c r="T337" i="1" a="1"/>
  <c r="R337" i="1"/>
  <c r="R337" i="1" a="1"/>
  <c r="C337" i="1"/>
  <c r="AI336" i="1"/>
  <c r="AI336" i="1" a="1"/>
  <c r="AA336" i="1"/>
  <c r="AA336" i="1" a="1"/>
  <c r="Y336" i="1"/>
  <c r="Y336" i="1" a="1"/>
  <c r="W336" i="1"/>
  <c r="W336" i="1" a="1"/>
  <c r="T336" i="1"/>
  <c r="T336" i="1" a="1"/>
  <c r="R336" i="1"/>
  <c r="R336" i="1" a="1"/>
  <c r="C336" i="1"/>
  <c r="AI335" i="1"/>
  <c r="AI335" i="1" a="1"/>
  <c r="AA335" i="1"/>
  <c r="AA335" i="1" a="1"/>
  <c r="Y335" i="1"/>
  <c r="Y335" i="1" a="1"/>
  <c r="W335" i="1"/>
  <c r="W335" i="1" a="1"/>
  <c r="T335" i="1"/>
  <c r="T335" i="1" a="1"/>
  <c r="R335" i="1"/>
  <c r="R335" i="1" a="1"/>
  <c r="C335" i="1"/>
  <c r="AI334" i="1"/>
  <c r="AI334" i="1" a="1"/>
  <c r="AA334" i="1"/>
  <c r="AA334" i="1" a="1"/>
  <c r="Y334" i="1"/>
  <c r="Y334" i="1" a="1"/>
  <c r="W334" i="1"/>
  <c r="W334" i="1" a="1"/>
  <c r="T334" i="1"/>
  <c r="T334" i="1" a="1"/>
  <c r="R334" i="1"/>
  <c r="R334" i="1" a="1"/>
  <c r="C334" i="1"/>
  <c r="AI333" i="1"/>
  <c r="AI333" i="1" a="1"/>
  <c r="AA333" i="1"/>
  <c r="AA333" i="1" a="1"/>
  <c r="Y333" i="1"/>
  <c r="Y333" i="1" a="1"/>
  <c r="W333" i="1"/>
  <c r="W333" i="1" a="1"/>
  <c r="T333" i="1"/>
  <c r="T333" i="1" a="1"/>
  <c r="R333" i="1"/>
  <c r="R333" i="1" a="1"/>
  <c r="C333" i="1"/>
  <c r="AI332" i="1"/>
  <c r="AI332" i="1" a="1"/>
  <c r="AA332" i="1"/>
  <c r="AA332" i="1" a="1"/>
  <c r="Y332" i="1"/>
  <c r="Y332" i="1" a="1"/>
  <c r="W332" i="1"/>
  <c r="W332" i="1" a="1"/>
  <c r="T332" i="1"/>
  <c r="T332" i="1" a="1"/>
  <c r="R332" i="1"/>
  <c r="R332" i="1" a="1"/>
  <c r="C332" i="1"/>
  <c r="AI331" i="1"/>
  <c r="AI331" i="1" a="1"/>
  <c r="AA331" i="1"/>
  <c r="AA331" i="1" a="1"/>
  <c r="Y331" i="1"/>
  <c r="Y331" i="1" a="1"/>
  <c r="W331" i="1"/>
  <c r="W331" i="1" a="1"/>
  <c r="T331" i="1"/>
  <c r="T331" i="1" a="1"/>
  <c r="R331" i="1"/>
  <c r="R331" i="1" a="1"/>
  <c r="C331" i="1"/>
  <c r="AI330" i="1"/>
  <c r="AI330" i="1" a="1"/>
  <c r="AA330" i="1"/>
  <c r="AA330" i="1" a="1"/>
  <c r="Y330" i="1"/>
  <c r="Y330" i="1" a="1"/>
  <c r="W330" i="1"/>
  <c r="W330" i="1" a="1"/>
  <c r="T330" i="1"/>
  <c r="T330" i="1" a="1"/>
  <c r="R330" i="1"/>
  <c r="R330" i="1" a="1"/>
  <c r="C330" i="1"/>
  <c r="AI329" i="1"/>
  <c r="AI329" i="1" a="1"/>
  <c r="AA329" i="1"/>
  <c r="AA329" i="1" a="1"/>
  <c r="Y329" i="1"/>
  <c r="Y329" i="1" a="1"/>
  <c r="W329" i="1"/>
  <c r="W329" i="1" a="1"/>
  <c r="T329" i="1"/>
  <c r="T329" i="1" a="1"/>
  <c r="R329" i="1"/>
  <c r="R329" i="1" a="1"/>
  <c r="C329" i="1"/>
  <c r="AI328" i="1"/>
  <c r="AI328" i="1" a="1"/>
  <c r="AA328" i="1"/>
  <c r="AA328" i="1" a="1"/>
  <c r="Y328" i="1"/>
  <c r="Y328" i="1" a="1"/>
  <c r="W328" i="1"/>
  <c r="W328" i="1" a="1"/>
  <c r="T328" i="1"/>
  <c r="T328" i="1" a="1"/>
  <c r="R328" i="1"/>
  <c r="R328" i="1" a="1"/>
  <c r="C328" i="1"/>
  <c r="AI327" i="1"/>
  <c r="AI327" i="1" a="1"/>
  <c r="AA327" i="1"/>
  <c r="AA327" i="1" a="1"/>
  <c r="Y327" i="1"/>
  <c r="Y327" i="1" a="1"/>
  <c r="W327" i="1"/>
  <c r="W327" i="1" a="1"/>
  <c r="T327" i="1"/>
  <c r="T327" i="1" a="1"/>
  <c r="R327" i="1"/>
  <c r="R327" i="1" a="1"/>
  <c r="C327" i="1"/>
  <c r="AI326" i="1"/>
  <c r="AI326" i="1" a="1"/>
  <c r="AA326" i="1"/>
  <c r="AA326" i="1" a="1"/>
  <c r="Y326" i="1"/>
  <c r="Y326" i="1" a="1"/>
  <c r="W326" i="1"/>
  <c r="W326" i="1" a="1"/>
  <c r="T326" i="1"/>
  <c r="T326" i="1" a="1"/>
  <c r="R326" i="1"/>
  <c r="R326" i="1" a="1"/>
  <c r="C326" i="1"/>
  <c r="AI325" i="1"/>
  <c r="AI325" i="1" a="1"/>
  <c r="AA325" i="1"/>
  <c r="AA325" i="1" a="1"/>
  <c r="Y325" i="1"/>
  <c r="Y325" i="1" a="1"/>
  <c r="W325" i="1"/>
  <c r="W325" i="1" a="1"/>
  <c r="T325" i="1"/>
  <c r="T325" i="1" a="1"/>
  <c r="R325" i="1"/>
  <c r="R325" i="1" a="1"/>
  <c r="C325" i="1"/>
  <c r="AI324" i="1"/>
  <c r="AI324" i="1" a="1"/>
  <c r="AA324" i="1"/>
  <c r="AA324" i="1" a="1"/>
  <c r="Y324" i="1"/>
  <c r="Y324" i="1" a="1"/>
  <c r="W324" i="1"/>
  <c r="W324" i="1" a="1"/>
  <c r="T324" i="1"/>
  <c r="T324" i="1" a="1"/>
  <c r="R324" i="1"/>
  <c r="R324" i="1" a="1"/>
  <c r="C324" i="1"/>
  <c r="AI323" i="1"/>
  <c r="AI323" i="1" a="1"/>
  <c r="AA323" i="1"/>
  <c r="AA323" i="1" a="1"/>
  <c r="Y323" i="1"/>
  <c r="Y323" i="1" a="1"/>
  <c r="W323" i="1"/>
  <c r="W323" i="1" a="1"/>
  <c r="T323" i="1"/>
  <c r="T323" i="1" a="1"/>
  <c r="R323" i="1"/>
  <c r="R323" i="1" a="1"/>
  <c r="C323" i="1"/>
  <c r="AI322" i="1"/>
  <c r="AI322" i="1" a="1"/>
  <c r="AA322" i="1"/>
  <c r="AA322" i="1" a="1"/>
  <c r="Y322" i="1"/>
  <c r="Y322" i="1" a="1"/>
  <c r="W322" i="1"/>
  <c r="W322" i="1" a="1"/>
  <c r="T322" i="1"/>
  <c r="T322" i="1" a="1"/>
  <c r="R322" i="1"/>
  <c r="R322" i="1" a="1"/>
  <c r="C322" i="1"/>
  <c r="AI321" i="1"/>
  <c r="AI321" i="1" a="1"/>
  <c r="AA321" i="1"/>
  <c r="AA321" i="1" a="1"/>
  <c r="Y321" i="1"/>
  <c r="Y321" i="1" a="1"/>
  <c r="W321" i="1"/>
  <c r="W321" i="1" a="1"/>
  <c r="T321" i="1"/>
  <c r="T321" i="1" a="1"/>
  <c r="R321" i="1"/>
  <c r="R321" i="1" a="1"/>
  <c r="C321" i="1"/>
  <c r="AI320" i="1"/>
  <c r="AI320" i="1" a="1"/>
  <c r="AA320" i="1"/>
  <c r="AA320" i="1" a="1"/>
  <c r="Y320" i="1"/>
  <c r="Y320" i="1" a="1"/>
  <c r="W320" i="1"/>
  <c r="W320" i="1" a="1"/>
  <c r="T320" i="1"/>
  <c r="T320" i="1" a="1"/>
  <c r="R320" i="1"/>
  <c r="R320" i="1" a="1"/>
  <c r="C320" i="1"/>
  <c r="AI319" i="1"/>
  <c r="AI319" i="1" a="1"/>
  <c r="AA319" i="1"/>
  <c r="AA319" i="1" a="1"/>
  <c r="Y319" i="1"/>
  <c r="Y319" i="1" a="1"/>
  <c r="W319" i="1"/>
  <c r="W319" i="1" a="1"/>
  <c r="T319" i="1"/>
  <c r="T319" i="1" a="1"/>
  <c r="R319" i="1"/>
  <c r="R319" i="1" a="1"/>
  <c r="C319" i="1"/>
  <c r="AI318" i="1"/>
  <c r="AI318" i="1" a="1"/>
  <c r="AA318" i="1"/>
  <c r="AA318" i="1" a="1"/>
  <c r="Y318" i="1"/>
  <c r="Y318" i="1" a="1"/>
  <c r="W318" i="1"/>
  <c r="W318" i="1" a="1"/>
  <c r="T318" i="1"/>
  <c r="T318" i="1" a="1"/>
  <c r="R318" i="1"/>
  <c r="R318" i="1" a="1"/>
  <c r="C318" i="1"/>
  <c r="AI317" i="1"/>
  <c r="AI317" i="1" a="1"/>
  <c r="AA317" i="1"/>
  <c r="AA317" i="1" a="1"/>
  <c r="Y317" i="1"/>
  <c r="Y317" i="1" a="1"/>
  <c r="W317" i="1"/>
  <c r="W317" i="1" a="1"/>
  <c r="T317" i="1"/>
  <c r="T317" i="1" a="1"/>
  <c r="R317" i="1"/>
  <c r="R317" i="1" a="1"/>
  <c r="C317" i="1"/>
  <c r="AI316" i="1"/>
  <c r="AI316" i="1" a="1"/>
  <c r="AA316" i="1"/>
  <c r="AA316" i="1" a="1"/>
  <c r="Y316" i="1"/>
  <c r="Y316" i="1" a="1"/>
  <c r="W316" i="1"/>
  <c r="W316" i="1" a="1"/>
  <c r="T316" i="1"/>
  <c r="T316" i="1" a="1"/>
  <c r="R316" i="1"/>
  <c r="R316" i="1" a="1"/>
  <c r="C316" i="1"/>
  <c r="AI315" i="1"/>
  <c r="AI315" i="1" a="1"/>
  <c r="AA315" i="1"/>
  <c r="AA315" i="1" a="1"/>
  <c r="Y315" i="1"/>
  <c r="Y315" i="1" a="1"/>
  <c r="W315" i="1"/>
  <c r="W315" i="1" a="1"/>
  <c r="T315" i="1"/>
  <c r="T315" i="1" a="1"/>
  <c r="R315" i="1"/>
  <c r="R315" i="1" a="1"/>
  <c r="C315" i="1"/>
  <c r="AI314" i="1"/>
  <c r="AI314" i="1" a="1"/>
  <c r="AA314" i="1"/>
  <c r="AA314" i="1" a="1"/>
  <c r="Y314" i="1"/>
  <c r="Y314" i="1" a="1"/>
  <c r="W314" i="1"/>
  <c r="W314" i="1" a="1"/>
  <c r="T314" i="1"/>
  <c r="T314" i="1" a="1"/>
  <c r="R314" i="1"/>
  <c r="R314" i="1" a="1"/>
  <c r="C314" i="1"/>
  <c r="AI313" i="1"/>
  <c r="AI313" i="1" a="1"/>
  <c r="AA313" i="1"/>
  <c r="AA313" i="1" a="1"/>
  <c r="Y313" i="1"/>
  <c r="Y313" i="1" a="1"/>
  <c r="W313" i="1"/>
  <c r="W313" i="1" a="1"/>
  <c r="T313" i="1"/>
  <c r="T313" i="1" a="1"/>
  <c r="R313" i="1"/>
  <c r="R313" i="1" a="1"/>
  <c r="C313" i="1"/>
  <c r="AI312" i="1"/>
  <c r="AI312" i="1" a="1"/>
  <c r="AA312" i="1"/>
  <c r="AA312" i="1" a="1"/>
  <c r="Y312" i="1"/>
  <c r="Y312" i="1" a="1"/>
  <c r="W312" i="1"/>
  <c r="W312" i="1" a="1"/>
  <c r="T312" i="1"/>
  <c r="T312" i="1" a="1"/>
  <c r="R312" i="1"/>
  <c r="R312" i="1" a="1"/>
  <c r="C312" i="1"/>
  <c r="AI311" i="1"/>
  <c r="AI311" i="1" a="1"/>
  <c r="AA311" i="1"/>
  <c r="AA311" i="1" a="1"/>
  <c r="Y311" i="1"/>
  <c r="Y311" i="1" a="1"/>
  <c r="W311" i="1"/>
  <c r="W311" i="1" a="1"/>
  <c r="T311" i="1"/>
  <c r="T311" i="1" a="1"/>
  <c r="R311" i="1"/>
  <c r="R311" i="1" a="1"/>
  <c r="C311" i="1"/>
  <c r="AI310" i="1"/>
  <c r="AI310" i="1" a="1"/>
  <c r="AA310" i="1"/>
  <c r="AA310" i="1" a="1"/>
  <c r="Y310" i="1"/>
  <c r="Y310" i="1" a="1"/>
  <c r="W310" i="1"/>
  <c r="W310" i="1" a="1"/>
  <c r="T310" i="1"/>
  <c r="T310" i="1" a="1"/>
  <c r="R310" i="1"/>
  <c r="R310" i="1" a="1"/>
  <c r="C310" i="1"/>
  <c r="AI309" i="1"/>
  <c r="AI309" i="1" a="1"/>
  <c r="AA309" i="1"/>
  <c r="AA309" i="1" a="1"/>
  <c r="Y309" i="1"/>
  <c r="Y309" i="1" a="1"/>
  <c r="W309" i="1"/>
  <c r="W309" i="1" a="1"/>
  <c r="T309" i="1"/>
  <c r="T309" i="1" a="1"/>
  <c r="R309" i="1"/>
  <c r="R309" i="1" a="1"/>
  <c r="C309" i="1"/>
  <c r="AI308" i="1"/>
  <c r="AI308" i="1" a="1"/>
  <c r="AA308" i="1"/>
  <c r="AA308" i="1" a="1"/>
  <c r="Y308" i="1"/>
  <c r="Y308" i="1" a="1"/>
  <c r="W308" i="1"/>
  <c r="W308" i="1" a="1"/>
  <c r="T308" i="1"/>
  <c r="T308" i="1" a="1"/>
  <c r="R308" i="1"/>
  <c r="R308" i="1" a="1"/>
  <c r="C308" i="1"/>
  <c r="AI307" i="1"/>
  <c r="AI307" i="1" a="1"/>
  <c r="AA307" i="1"/>
  <c r="AA307" i="1" a="1"/>
  <c r="Y307" i="1"/>
  <c r="Y307" i="1" a="1"/>
  <c r="W307" i="1"/>
  <c r="W307" i="1" a="1"/>
  <c r="T307" i="1"/>
  <c r="T307" i="1" a="1"/>
  <c r="R307" i="1"/>
  <c r="R307" i="1" a="1"/>
  <c r="C307" i="1"/>
  <c r="AI306" i="1"/>
  <c r="AI306" i="1" a="1"/>
  <c r="AA306" i="1"/>
  <c r="AA306" i="1" a="1"/>
  <c r="Y306" i="1"/>
  <c r="Y306" i="1" a="1"/>
  <c r="W306" i="1"/>
  <c r="W306" i="1" a="1"/>
  <c r="T306" i="1"/>
  <c r="T306" i="1" a="1"/>
  <c r="R306" i="1"/>
  <c r="R306" i="1" a="1"/>
  <c r="C306" i="1"/>
  <c r="AI305" i="1"/>
  <c r="AI305" i="1" a="1"/>
  <c r="AA305" i="1"/>
  <c r="AA305" i="1" a="1"/>
  <c r="Y305" i="1"/>
  <c r="Y305" i="1" a="1"/>
  <c r="W305" i="1"/>
  <c r="W305" i="1" a="1"/>
  <c r="T305" i="1"/>
  <c r="T305" i="1" a="1"/>
  <c r="R305" i="1"/>
  <c r="R305" i="1" a="1"/>
  <c r="C305" i="1"/>
  <c r="AI304" i="1"/>
  <c r="AI304" i="1" a="1"/>
  <c r="AA304" i="1"/>
  <c r="AA304" i="1" a="1"/>
  <c r="Y304" i="1"/>
  <c r="Y304" i="1" a="1"/>
  <c r="W304" i="1"/>
  <c r="W304" i="1" a="1"/>
  <c r="T304" i="1"/>
  <c r="T304" i="1" a="1"/>
  <c r="R304" i="1"/>
  <c r="R304" i="1" a="1"/>
  <c r="C304" i="1"/>
  <c r="AI303" i="1"/>
  <c r="AI303" i="1" a="1"/>
  <c r="AA303" i="1"/>
  <c r="AA303" i="1" a="1"/>
  <c r="Y303" i="1"/>
  <c r="Y303" i="1" a="1"/>
  <c r="W303" i="1"/>
  <c r="W303" i="1" a="1"/>
  <c r="T303" i="1"/>
  <c r="T303" i="1" a="1"/>
  <c r="R303" i="1"/>
  <c r="R303" i="1" a="1"/>
  <c r="C303" i="1"/>
  <c r="AI302" i="1"/>
  <c r="AI302" i="1" a="1"/>
  <c r="AA302" i="1"/>
  <c r="AA302" i="1" a="1"/>
  <c r="Y302" i="1"/>
  <c r="Y302" i="1" a="1"/>
  <c r="W302" i="1"/>
  <c r="W302" i="1" a="1"/>
  <c r="T302" i="1"/>
  <c r="T302" i="1" a="1"/>
  <c r="R302" i="1"/>
  <c r="R302" i="1" a="1"/>
  <c r="C302" i="1"/>
  <c r="AI301" i="1"/>
  <c r="AI301" i="1" a="1"/>
  <c r="AA301" i="1"/>
  <c r="AA301" i="1" a="1"/>
  <c r="Y301" i="1"/>
  <c r="Y301" i="1" a="1"/>
  <c r="W301" i="1"/>
  <c r="W301" i="1" a="1"/>
  <c r="T301" i="1"/>
  <c r="T301" i="1" a="1"/>
  <c r="R301" i="1"/>
  <c r="R301" i="1" a="1"/>
  <c r="C301" i="1"/>
  <c r="AI300" i="1"/>
  <c r="AI300" i="1" a="1"/>
  <c r="AA300" i="1"/>
  <c r="AA300" i="1" a="1"/>
  <c r="Y300" i="1"/>
  <c r="Y300" i="1" a="1"/>
  <c r="W300" i="1"/>
  <c r="W300" i="1" a="1"/>
  <c r="T300" i="1"/>
  <c r="T300" i="1" a="1"/>
  <c r="R300" i="1"/>
  <c r="R300" i="1" a="1"/>
  <c r="C300" i="1"/>
  <c r="AI299" i="1"/>
  <c r="AI299" i="1" a="1"/>
  <c r="AA299" i="1"/>
  <c r="AA299" i="1" a="1"/>
  <c r="Y299" i="1"/>
  <c r="Y299" i="1" a="1"/>
  <c r="W299" i="1"/>
  <c r="W299" i="1" a="1"/>
  <c r="T299" i="1"/>
  <c r="T299" i="1" a="1"/>
  <c r="R299" i="1"/>
  <c r="R299" i="1" a="1"/>
  <c r="C299" i="1"/>
  <c r="AI298" i="1"/>
  <c r="AI298" i="1" a="1"/>
  <c r="AA298" i="1"/>
  <c r="AA298" i="1" a="1"/>
  <c r="Y298" i="1"/>
  <c r="Y298" i="1" a="1"/>
  <c r="W298" i="1"/>
  <c r="W298" i="1" a="1"/>
  <c r="T298" i="1"/>
  <c r="T298" i="1" a="1"/>
  <c r="R298" i="1"/>
  <c r="R298" i="1" a="1"/>
  <c r="C298" i="1"/>
  <c r="AI297" i="1"/>
  <c r="AI297" i="1" a="1"/>
  <c r="AA297" i="1"/>
  <c r="AA297" i="1" a="1"/>
  <c r="Y297" i="1"/>
  <c r="Y297" i="1" a="1"/>
  <c r="W297" i="1"/>
  <c r="W297" i="1" a="1"/>
  <c r="T297" i="1"/>
  <c r="T297" i="1" a="1"/>
  <c r="R297" i="1"/>
  <c r="R297" i="1" a="1"/>
  <c r="C297" i="1"/>
  <c r="AI296" i="1"/>
  <c r="AI296" i="1" a="1"/>
  <c r="AA296" i="1"/>
  <c r="AA296" i="1" a="1"/>
  <c r="Y296" i="1"/>
  <c r="Y296" i="1" a="1"/>
  <c r="W296" i="1"/>
  <c r="W296" i="1" a="1"/>
  <c r="T296" i="1"/>
  <c r="T296" i="1" a="1"/>
  <c r="R296" i="1"/>
  <c r="R296" i="1" a="1"/>
  <c r="C296" i="1"/>
  <c r="AI295" i="1"/>
  <c r="AI295" i="1" a="1"/>
  <c r="AA295" i="1"/>
  <c r="AA295" i="1" a="1"/>
  <c r="Y295" i="1"/>
  <c r="Y295" i="1" a="1"/>
  <c r="W295" i="1"/>
  <c r="W295" i="1" a="1"/>
  <c r="T295" i="1"/>
  <c r="T295" i="1" a="1"/>
  <c r="R295" i="1"/>
  <c r="R295" i="1" a="1"/>
  <c r="C295" i="1"/>
  <c r="AI294" i="1"/>
  <c r="AI294" i="1" a="1"/>
  <c r="AA294" i="1"/>
  <c r="AA294" i="1" a="1"/>
  <c r="Y294" i="1"/>
  <c r="Y294" i="1" a="1"/>
  <c r="W294" i="1"/>
  <c r="W294" i="1" a="1"/>
  <c r="T294" i="1"/>
  <c r="T294" i="1" a="1"/>
  <c r="R294" i="1"/>
  <c r="R294" i="1" a="1"/>
  <c r="C294" i="1"/>
  <c r="AI293" i="1"/>
  <c r="AI293" i="1" a="1"/>
  <c r="AA293" i="1"/>
  <c r="AA293" i="1" a="1"/>
  <c r="Y293" i="1"/>
  <c r="Y293" i="1" a="1"/>
  <c r="W293" i="1"/>
  <c r="W293" i="1" a="1"/>
  <c r="T293" i="1"/>
  <c r="T293" i="1" a="1"/>
  <c r="R293" i="1"/>
  <c r="R293" i="1" a="1"/>
  <c r="C293" i="1"/>
  <c r="AI292" i="1"/>
  <c r="AI292" i="1" a="1"/>
  <c r="AA292" i="1"/>
  <c r="AA292" i="1" a="1"/>
  <c r="Y292" i="1"/>
  <c r="Y292" i="1" a="1"/>
  <c r="W292" i="1"/>
  <c r="W292" i="1" a="1"/>
  <c r="T292" i="1"/>
  <c r="T292" i="1" a="1"/>
  <c r="R292" i="1"/>
  <c r="R292" i="1" a="1"/>
  <c r="C292" i="1"/>
  <c r="AI291" i="1"/>
  <c r="AI291" i="1" a="1"/>
  <c r="AA291" i="1"/>
  <c r="AA291" i="1" a="1"/>
  <c r="Y291" i="1"/>
  <c r="Y291" i="1" a="1"/>
  <c r="W291" i="1"/>
  <c r="W291" i="1" a="1"/>
  <c r="T291" i="1"/>
  <c r="T291" i="1" a="1"/>
  <c r="R291" i="1"/>
  <c r="R291" i="1" a="1"/>
  <c r="C291" i="1"/>
  <c r="AI290" i="1"/>
  <c r="AI290" i="1" a="1"/>
  <c r="AA290" i="1"/>
  <c r="AA290" i="1" a="1"/>
  <c r="Y290" i="1"/>
  <c r="Y290" i="1" a="1"/>
  <c r="W290" i="1"/>
  <c r="W290" i="1" a="1"/>
  <c r="T290" i="1"/>
  <c r="T290" i="1" a="1"/>
  <c r="R290" i="1"/>
  <c r="R290" i="1" a="1"/>
  <c r="C290" i="1"/>
  <c r="AI289" i="1"/>
  <c r="AI289" i="1" a="1"/>
  <c r="AA289" i="1"/>
  <c r="AA289" i="1" a="1"/>
  <c r="Y289" i="1"/>
  <c r="Y289" i="1" a="1"/>
  <c r="W289" i="1"/>
  <c r="W289" i="1" a="1"/>
  <c r="T289" i="1"/>
  <c r="T289" i="1" a="1"/>
  <c r="R289" i="1"/>
  <c r="R289" i="1" a="1"/>
  <c r="C289" i="1"/>
  <c r="AI288" i="1"/>
  <c r="AI288" i="1" a="1"/>
  <c r="AA288" i="1"/>
  <c r="AA288" i="1" a="1"/>
  <c r="Y288" i="1"/>
  <c r="Y288" i="1" a="1"/>
  <c r="W288" i="1"/>
  <c r="W288" i="1" a="1"/>
  <c r="T288" i="1"/>
  <c r="T288" i="1" a="1"/>
  <c r="R288" i="1"/>
  <c r="R288" i="1" a="1"/>
  <c r="C288" i="1"/>
  <c r="AI287" i="1"/>
  <c r="AI287" i="1" a="1"/>
  <c r="AA287" i="1"/>
  <c r="AA287" i="1" a="1"/>
  <c r="Y287" i="1"/>
  <c r="Y287" i="1" a="1"/>
  <c r="W287" i="1"/>
  <c r="W287" i="1" a="1"/>
  <c r="T287" i="1"/>
  <c r="T287" i="1" a="1"/>
  <c r="R287" i="1"/>
  <c r="R287" i="1" a="1"/>
  <c r="C287" i="1"/>
  <c r="AI286" i="1"/>
  <c r="AI286" i="1" a="1"/>
  <c r="AA286" i="1"/>
  <c r="AA286" i="1" a="1"/>
  <c r="Y286" i="1"/>
  <c r="Y286" i="1" a="1"/>
  <c r="W286" i="1"/>
  <c r="W286" i="1" a="1"/>
  <c r="T286" i="1"/>
  <c r="T286" i="1" a="1"/>
  <c r="R286" i="1"/>
  <c r="R286" i="1" a="1"/>
  <c r="C286" i="1"/>
  <c r="AI285" i="1"/>
  <c r="AI285" i="1" a="1"/>
  <c r="AA285" i="1"/>
  <c r="AA285" i="1" a="1"/>
  <c r="Y285" i="1"/>
  <c r="Y285" i="1" a="1"/>
  <c r="W285" i="1"/>
  <c r="W285" i="1" a="1"/>
  <c r="T285" i="1"/>
  <c r="T285" i="1" a="1"/>
  <c r="R285" i="1"/>
  <c r="R285" i="1" a="1"/>
  <c r="C285" i="1"/>
  <c r="AI284" i="1"/>
  <c r="AI284" i="1" a="1"/>
  <c r="AA284" i="1"/>
  <c r="AA284" i="1" a="1"/>
  <c r="Y284" i="1"/>
  <c r="Y284" i="1" a="1"/>
  <c r="W284" i="1"/>
  <c r="W284" i="1" a="1"/>
  <c r="T284" i="1"/>
  <c r="T284" i="1" a="1"/>
  <c r="R284" i="1"/>
  <c r="R284" i="1" a="1"/>
  <c r="C284" i="1"/>
  <c r="AI283" i="1"/>
  <c r="AI283" i="1" a="1"/>
  <c r="AA283" i="1"/>
  <c r="AA283" i="1" a="1"/>
  <c r="Y283" i="1"/>
  <c r="Y283" i="1" a="1"/>
  <c r="W283" i="1"/>
  <c r="W283" i="1" a="1"/>
  <c r="T283" i="1"/>
  <c r="T283" i="1" a="1"/>
  <c r="R283" i="1"/>
  <c r="R283" i="1" a="1"/>
  <c r="C283" i="1"/>
  <c r="AI282" i="1"/>
  <c r="AI282" i="1" a="1"/>
  <c r="AA282" i="1"/>
  <c r="AA282" i="1" a="1"/>
  <c r="Y282" i="1"/>
  <c r="Y282" i="1" a="1"/>
  <c r="W282" i="1"/>
  <c r="W282" i="1" a="1"/>
  <c r="T282" i="1"/>
  <c r="T282" i="1" a="1"/>
  <c r="R282" i="1"/>
  <c r="R282" i="1" a="1"/>
  <c r="C282" i="1"/>
  <c r="AI281" i="1"/>
  <c r="AI281" i="1" a="1"/>
  <c r="AA281" i="1"/>
  <c r="AA281" i="1" a="1"/>
  <c r="Y281" i="1"/>
  <c r="Y281" i="1" a="1"/>
  <c r="W281" i="1"/>
  <c r="W281" i="1" a="1"/>
  <c r="T281" i="1"/>
  <c r="T281" i="1" a="1"/>
  <c r="R281" i="1"/>
  <c r="R281" i="1" a="1"/>
  <c r="C281" i="1"/>
  <c r="AI280" i="1"/>
  <c r="AI280" i="1" a="1"/>
  <c r="AA280" i="1"/>
  <c r="AA280" i="1" a="1"/>
  <c r="Y280" i="1"/>
  <c r="Y280" i="1" a="1"/>
  <c r="W280" i="1"/>
  <c r="W280" i="1" a="1"/>
  <c r="T280" i="1"/>
  <c r="T280" i="1" a="1"/>
  <c r="R280" i="1"/>
  <c r="R280" i="1" a="1"/>
  <c r="C280" i="1"/>
  <c r="AI279" i="1"/>
  <c r="AI279" i="1" a="1"/>
  <c r="AA279" i="1"/>
  <c r="AA279" i="1" a="1"/>
  <c r="Y279" i="1"/>
  <c r="Y279" i="1" a="1"/>
  <c r="W279" i="1"/>
  <c r="W279" i="1" a="1"/>
  <c r="T279" i="1"/>
  <c r="T279" i="1" a="1"/>
  <c r="R279" i="1"/>
  <c r="R279" i="1" a="1"/>
  <c r="C279" i="1"/>
  <c r="AI278" i="1"/>
  <c r="AI278" i="1" a="1"/>
  <c r="AA278" i="1"/>
  <c r="AA278" i="1" a="1"/>
  <c r="Y278" i="1"/>
  <c r="Y278" i="1" a="1"/>
  <c r="W278" i="1"/>
  <c r="W278" i="1" a="1"/>
  <c r="T278" i="1"/>
  <c r="T278" i="1" a="1"/>
  <c r="R278" i="1"/>
  <c r="R278" i="1" a="1"/>
  <c r="C278" i="1"/>
  <c r="AI277" i="1"/>
  <c r="AI277" i="1" a="1"/>
  <c r="AA277" i="1"/>
  <c r="AA277" i="1" a="1"/>
  <c r="Y277" i="1"/>
  <c r="Y277" i="1" a="1"/>
  <c r="W277" i="1"/>
  <c r="W277" i="1" a="1"/>
  <c r="T277" i="1"/>
  <c r="T277" i="1" a="1"/>
  <c r="R277" i="1"/>
  <c r="R277" i="1" a="1"/>
  <c r="C277" i="1"/>
  <c r="AI276" i="1"/>
  <c r="AI276" i="1" a="1"/>
  <c r="AA276" i="1"/>
  <c r="AA276" i="1" a="1"/>
  <c r="Y276" i="1"/>
  <c r="Y276" i="1" a="1"/>
  <c r="W276" i="1"/>
  <c r="W276" i="1" a="1"/>
  <c r="T276" i="1"/>
  <c r="T276" i="1" a="1"/>
  <c r="R276" i="1"/>
  <c r="R276" i="1" a="1"/>
  <c r="C276" i="1"/>
  <c r="AI275" i="1"/>
  <c r="AI275" i="1" a="1"/>
  <c r="AA275" i="1"/>
  <c r="AA275" i="1" a="1"/>
  <c r="Y275" i="1"/>
  <c r="Y275" i="1" a="1"/>
  <c r="W275" i="1"/>
  <c r="W275" i="1" a="1"/>
  <c r="T275" i="1"/>
  <c r="T275" i="1" a="1"/>
  <c r="R275" i="1"/>
  <c r="R275" i="1" a="1"/>
  <c r="C275" i="1"/>
  <c r="AI274" i="1"/>
  <c r="AI274" i="1" a="1"/>
  <c r="AA274" i="1"/>
  <c r="AA274" i="1" a="1"/>
  <c r="Y274" i="1"/>
  <c r="Y274" i="1" a="1"/>
  <c r="W274" i="1"/>
  <c r="W274" i="1" a="1"/>
  <c r="T274" i="1"/>
  <c r="T274" i="1" a="1"/>
  <c r="R274" i="1"/>
  <c r="R274" i="1" a="1"/>
  <c r="C274" i="1"/>
  <c r="AI273" i="1"/>
  <c r="AI273" i="1" a="1"/>
  <c r="AA273" i="1"/>
  <c r="AA273" i="1" a="1"/>
  <c r="Y273" i="1"/>
  <c r="Y273" i="1" a="1"/>
  <c r="W273" i="1"/>
  <c r="W273" i="1" a="1"/>
  <c r="T273" i="1"/>
  <c r="T273" i="1" a="1"/>
  <c r="R273" i="1"/>
  <c r="R273" i="1" a="1"/>
  <c r="C273" i="1"/>
  <c r="AI272" i="1"/>
  <c r="AI272" i="1" a="1"/>
  <c r="AA272" i="1"/>
  <c r="AA272" i="1" a="1"/>
  <c r="Y272" i="1"/>
  <c r="Y272" i="1" a="1"/>
  <c r="W272" i="1"/>
  <c r="W272" i="1" a="1"/>
  <c r="T272" i="1"/>
  <c r="T272" i="1" a="1"/>
  <c r="R272" i="1"/>
  <c r="R272" i="1" a="1"/>
  <c r="C272" i="1"/>
  <c r="AI271" i="1"/>
  <c r="AI271" i="1" a="1"/>
  <c r="AA271" i="1"/>
  <c r="AA271" i="1" a="1"/>
  <c r="Y271" i="1"/>
  <c r="Y271" i="1" a="1"/>
  <c r="W271" i="1"/>
  <c r="W271" i="1" a="1"/>
  <c r="T271" i="1"/>
  <c r="T271" i="1" a="1"/>
  <c r="R271" i="1"/>
  <c r="R271" i="1" a="1"/>
  <c r="C271" i="1"/>
  <c r="AI270" i="1"/>
  <c r="AI270" i="1" a="1"/>
  <c r="AA270" i="1"/>
  <c r="AA270" i="1" a="1"/>
  <c r="Y270" i="1"/>
  <c r="Y270" i="1" a="1"/>
  <c r="W270" i="1"/>
  <c r="W270" i="1" a="1"/>
  <c r="T270" i="1"/>
  <c r="T270" i="1" a="1"/>
  <c r="R270" i="1"/>
  <c r="R270" i="1" a="1"/>
  <c r="C270" i="1"/>
  <c r="AI269" i="1"/>
  <c r="AI269" i="1" a="1"/>
  <c r="AA269" i="1"/>
  <c r="AA269" i="1" a="1"/>
  <c r="Y269" i="1"/>
  <c r="Y269" i="1" a="1"/>
  <c r="W269" i="1"/>
  <c r="W269" i="1" a="1"/>
  <c r="T269" i="1"/>
  <c r="T269" i="1" a="1"/>
  <c r="R269" i="1"/>
  <c r="R269" i="1" a="1"/>
  <c r="C269" i="1"/>
  <c r="AI268" i="1"/>
  <c r="AI268" i="1" a="1"/>
  <c r="AA268" i="1"/>
  <c r="AA268" i="1" a="1"/>
  <c r="Y268" i="1"/>
  <c r="Y268" i="1" a="1"/>
  <c r="W268" i="1"/>
  <c r="W268" i="1" a="1"/>
  <c r="T268" i="1"/>
  <c r="T268" i="1" a="1"/>
  <c r="R268" i="1"/>
  <c r="R268" i="1" a="1"/>
  <c r="C268" i="1"/>
  <c r="AI267" i="1"/>
  <c r="AI267" i="1" a="1"/>
  <c r="AA267" i="1"/>
  <c r="AA267" i="1" a="1"/>
  <c r="Y267" i="1"/>
  <c r="Y267" i="1" a="1"/>
  <c r="W267" i="1"/>
  <c r="W267" i="1" a="1"/>
  <c r="T267" i="1"/>
  <c r="T267" i="1" a="1"/>
  <c r="R267" i="1"/>
  <c r="R267" i="1" a="1"/>
  <c r="C267" i="1"/>
  <c r="AI266" i="1"/>
  <c r="AI266" i="1" a="1"/>
  <c r="AA266" i="1"/>
  <c r="AA266" i="1" a="1"/>
  <c r="Y266" i="1"/>
  <c r="Y266" i="1" a="1"/>
  <c r="W266" i="1"/>
  <c r="W266" i="1" a="1"/>
  <c r="T266" i="1"/>
  <c r="T266" i="1" a="1"/>
  <c r="R266" i="1"/>
  <c r="R266" i="1" a="1"/>
  <c r="C266" i="1"/>
  <c r="AI265" i="1"/>
  <c r="AI265" i="1" a="1"/>
  <c r="AA265" i="1"/>
  <c r="AA265" i="1" a="1"/>
  <c r="Y265" i="1"/>
  <c r="Y265" i="1" a="1"/>
  <c r="W265" i="1"/>
  <c r="W265" i="1" a="1"/>
  <c r="T265" i="1"/>
  <c r="T265" i="1" a="1"/>
  <c r="R265" i="1"/>
  <c r="R265" i="1" a="1"/>
  <c r="C265" i="1"/>
  <c r="AI264" i="1"/>
  <c r="AI264" i="1" a="1"/>
  <c r="AA264" i="1"/>
  <c r="AA264" i="1" a="1"/>
  <c r="Y264" i="1"/>
  <c r="Y264" i="1" a="1"/>
  <c r="W264" i="1"/>
  <c r="W264" i="1" a="1"/>
  <c r="T264" i="1"/>
  <c r="T264" i="1" a="1"/>
  <c r="R264" i="1"/>
  <c r="R264" i="1" a="1"/>
  <c r="C264" i="1"/>
  <c r="AI263" i="1"/>
  <c r="AI263" i="1" a="1"/>
  <c r="AA263" i="1"/>
  <c r="AA263" i="1" a="1"/>
  <c r="Y263" i="1"/>
  <c r="Y263" i="1" a="1"/>
  <c r="W263" i="1"/>
  <c r="W263" i="1" a="1"/>
  <c r="T263" i="1"/>
  <c r="T263" i="1" a="1"/>
  <c r="R263" i="1"/>
  <c r="R263" i="1" a="1"/>
  <c r="C263" i="1"/>
  <c r="AI262" i="1"/>
  <c r="AI262" i="1" a="1"/>
  <c r="AA262" i="1"/>
  <c r="AA262" i="1" a="1"/>
  <c r="Y262" i="1"/>
  <c r="Y262" i="1" a="1"/>
  <c r="W262" i="1"/>
  <c r="W262" i="1" a="1"/>
  <c r="T262" i="1"/>
  <c r="T262" i="1" a="1"/>
  <c r="R262" i="1"/>
  <c r="R262" i="1" a="1"/>
  <c r="C262" i="1"/>
  <c r="AI261" i="1"/>
  <c r="AI261" i="1" a="1"/>
  <c r="AA261" i="1"/>
  <c r="AA261" i="1" a="1"/>
  <c r="Y261" i="1"/>
  <c r="Y261" i="1" a="1"/>
  <c r="W261" i="1"/>
  <c r="W261" i="1" a="1"/>
  <c r="T261" i="1"/>
  <c r="T261" i="1" a="1"/>
  <c r="R261" i="1"/>
  <c r="R261" i="1" a="1"/>
  <c r="C261" i="1"/>
  <c r="AI260" i="1"/>
  <c r="AI260" i="1" a="1"/>
  <c r="AA260" i="1"/>
  <c r="AA260" i="1" a="1"/>
  <c r="Y260" i="1"/>
  <c r="Y260" i="1" a="1"/>
  <c r="W260" i="1"/>
  <c r="W260" i="1" a="1"/>
  <c r="T260" i="1"/>
  <c r="T260" i="1" a="1"/>
  <c r="R260" i="1"/>
  <c r="R260" i="1" a="1"/>
  <c r="C260" i="1"/>
  <c r="AI259" i="1"/>
  <c r="AI259" i="1" a="1"/>
  <c r="AA259" i="1"/>
  <c r="AA259" i="1" a="1"/>
  <c r="Y259" i="1"/>
  <c r="Y259" i="1" a="1"/>
  <c r="W259" i="1"/>
  <c r="W259" i="1" a="1"/>
  <c r="T259" i="1"/>
  <c r="T259" i="1" a="1"/>
  <c r="R259" i="1"/>
  <c r="R259" i="1" a="1"/>
  <c r="C259" i="1"/>
  <c r="AI258" i="1"/>
  <c r="AI258" i="1" a="1"/>
  <c r="AA258" i="1"/>
  <c r="AA258" i="1" a="1"/>
  <c r="Y258" i="1"/>
  <c r="Y258" i="1" a="1"/>
  <c r="W258" i="1"/>
  <c r="W258" i="1" a="1"/>
  <c r="T258" i="1"/>
  <c r="T258" i="1" a="1"/>
  <c r="R258" i="1"/>
  <c r="R258" i="1" a="1"/>
  <c r="C258" i="1"/>
  <c r="AI257" i="1"/>
  <c r="AI257" i="1" a="1"/>
  <c r="AA257" i="1"/>
  <c r="AA257" i="1" a="1"/>
  <c r="Y257" i="1"/>
  <c r="Y257" i="1" a="1"/>
  <c r="W257" i="1"/>
  <c r="W257" i="1" a="1"/>
  <c r="T257" i="1"/>
  <c r="T257" i="1" a="1"/>
  <c r="R257" i="1"/>
  <c r="R257" i="1" a="1"/>
  <c r="C257" i="1"/>
  <c r="AI256" i="1"/>
  <c r="AI256" i="1" a="1"/>
  <c r="AA256" i="1"/>
  <c r="AA256" i="1" a="1"/>
  <c r="Y256" i="1"/>
  <c r="Y256" i="1" a="1"/>
  <c r="W256" i="1"/>
  <c r="W256" i="1" a="1"/>
  <c r="T256" i="1"/>
  <c r="T256" i="1" a="1"/>
  <c r="R256" i="1"/>
  <c r="R256" i="1" a="1"/>
  <c r="C256" i="1"/>
  <c r="AI255" i="1"/>
  <c r="AI255" i="1" a="1"/>
  <c r="AA255" i="1"/>
  <c r="AA255" i="1" a="1"/>
  <c r="Y255" i="1"/>
  <c r="Y255" i="1" a="1"/>
  <c r="W255" i="1"/>
  <c r="W255" i="1" a="1"/>
  <c r="T255" i="1"/>
  <c r="T255" i="1" a="1"/>
  <c r="R255" i="1"/>
  <c r="R255" i="1" a="1"/>
  <c r="C255" i="1"/>
  <c r="AI254" i="1"/>
  <c r="AI254" i="1" a="1"/>
  <c r="AA254" i="1"/>
  <c r="AA254" i="1" a="1"/>
  <c r="Y254" i="1"/>
  <c r="Y254" i="1" a="1"/>
  <c r="W254" i="1"/>
  <c r="W254" i="1" a="1"/>
  <c r="T254" i="1"/>
  <c r="T254" i="1" a="1"/>
  <c r="R254" i="1"/>
  <c r="R254" i="1" a="1"/>
  <c r="C254" i="1"/>
  <c r="AI253" i="1"/>
  <c r="AI253" i="1" a="1"/>
  <c r="AA253" i="1"/>
  <c r="AA253" i="1" a="1"/>
  <c r="Y253" i="1"/>
  <c r="Y253" i="1" a="1"/>
  <c r="W253" i="1"/>
  <c r="W253" i="1" a="1"/>
  <c r="T253" i="1"/>
  <c r="T253" i="1" a="1"/>
  <c r="R253" i="1"/>
  <c r="R253" i="1" a="1"/>
  <c r="C253" i="1"/>
  <c r="AI252" i="1"/>
  <c r="AI252" i="1" a="1"/>
  <c r="AA252" i="1"/>
  <c r="AA252" i="1" a="1"/>
  <c r="Y252" i="1"/>
  <c r="Y252" i="1" a="1"/>
  <c r="W252" i="1"/>
  <c r="W252" i="1" a="1"/>
  <c r="T252" i="1"/>
  <c r="T252" i="1" a="1"/>
  <c r="R252" i="1"/>
  <c r="R252" i="1" a="1"/>
  <c r="C252" i="1"/>
  <c r="AI251" i="1"/>
  <c r="AI251" i="1" a="1"/>
  <c r="AA251" i="1"/>
  <c r="AA251" i="1" a="1"/>
  <c r="Y251" i="1"/>
  <c r="Y251" i="1" a="1"/>
  <c r="W251" i="1"/>
  <c r="W251" i="1" a="1"/>
  <c r="T251" i="1"/>
  <c r="T251" i="1" a="1"/>
  <c r="R251" i="1"/>
  <c r="R251" i="1" a="1"/>
  <c r="C251" i="1"/>
  <c r="AI250" i="1"/>
  <c r="AI250" i="1" a="1"/>
  <c r="AA250" i="1"/>
  <c r="AA250" i="1" a="1"/>
  <c r="Y250" i="1"/>
  <c r="Y250" i="1" a="1"/>
  <c r="W250" i="1"/>
  <c r="W250" i="1" a="1"/>
  <c r="T250" i="1"/>
  <c r="T250" i="1" a="1"/>
  <c r="R250" i="1"/>
  <c r="R250" i="1" a="1"/>
  <c r="C250" i="1"/>
  <c r="AI249" i="1"/>
  <c r="AI249" i="1" a="1"/>
  <c r="AA249" i="1"/>
  <c r="AA249" i="1" a="1"/>
  <c r="Y249" i="1"/>
  <c r="Y249" i="1" a="1"/>
  <c r="W249" i="1"/>
  <c r="W249" i="1" a="1"/>
  <c r="T249" i="1"/>
  <c r="T249" i="1" a="1"/>
  <c r="R249" i="1"/>
  <c r="R249" i="1" a="1"/>
  <c r="C249" i="1"/>
  <c r="AI248" i="1"/>
  <c r="AI248" i="1" a="1"/>
  <c r="AA248" i="1"/>
  <c r="AA248" i="1" a="1"/>
  <c r="Y248" i="1"/>
  <c r="Y248" i="1" a="1"/>
  <c r="W248" i="1"/>
  <c r="W248" i="1" a="1"/>
  <c r="T248" i="1"/>
  <c r="T248" i="1" a="1"/>
  <c r="R248" i="1"/>
  <c r="R248" i="1" a="1"/>
  <c r="C248" i="1"/>
  <c r="AI247" i="1"/>
  <c r="AI247" i="1" a="1"/>
  <c r="AA247" i="1"/>
  <c r="AA247" i="1" a="1"/>
  <c r="Y247" i="1"/>
  <c r="Y247" i="1" a="1"/>
  <c r="W247" i="1"/>
  <c r="W247" i="1" a="1"/>
  <c r="T247" i="1"/>
  <c r="T247" i="1" a="1"/>
  <c r="R247" i="1"/>
  <c r="R247" i="1" a="1"/>
  <c r="C247" i="1"/>
  <c r="AI246" i="1"/>
  <c r="AI246" i="1" a="1"/>
  <c r="AA246" i="1"/>
  <c r="AA246" i="1" a="1"/>
  <c r="Y246" i="1"/>
  <c r="Y246" i="1" a="1"/>
  <c r="W246" i="1"/>
  <c r="W246" i="1" a="1"/>
  <c r="T246" i="1"/>
  <c r="T246" i="1" a="1"/>
  <c r="R246" i="1"/>
  <c r="R246" i="1" a="1"/>
  <c r="C246" i="1"/>
  <c r="AI245" i="1"/>
  <c r="AI245" i="1" a="1"/>
  <c r="AA245" i="1"/>
  <c r="AA245" i="1" a="1"/>
  <c r="Y245" i="1"/>
  <c r="Y245" i="1" a="1"/>
  <c r="W245" i="1"/>
  <c r="W245" i="1" a="1"/>
  <c r="T245" i="1"/>
  <c r="T245" i="1" a="1"/>
  <c r="R245" i="1"/>
  <c r="R245" i="1" a="1"/>
  <c r="C245" i="1"/>
  <c r="AI244" i="1"/>
  <c r="AI244" i="1" a="1"/>
  <c r="AA244" i="1"/>
  <c r="AA244" i="1" a="1"/>
  <c r="Y244" i="1"/>
  <c r="Y244" i="1" a="1"/>
  <c r="W244" i="1"/>
  <c r="W244" i="1" a="1"/>
  <c r="T244" i="1"/>
  <c r="T244" i="1" a="1"/>
  <c r="R244" i="1"/>
  <c r="R244" i="1" a="1"/>
  <c r="C244" i="1"/>
  <c r="AI243" i="1"/>
  <c r="AI243" i="1" a="1"/>
  <c r="AA243" i="1"/>
  <c r="AA243" i="1" a="1"/>
  <c r="Y243" i="1"/>
  <c r="Y243" i="1" a="1"/>
  <c r="W243" i="1"/>
  <c r="W243" i="1" a="1"/>
  <c r="T243" i="1"/>
  <c r="T243" i="1" a="1"/>
  <c r="R243" i="1"/>
  <c r="R243" i="1" a="1"/>
  <c r="C243" i="1"/>
  <c r="AI242" i="1"/>
  <c r="AI242" i="1" a="1"/>
  <c r="AA242" i="1"/>
  <c r="AA242" i="1" a="1"/>
  <c r="Y242" i="1"/>
  <c r="Y242" i="1" a="1"/>
  <c r="W242" i="1"/>
  <c r="W242" i="1" a="1"/>
  <c r="T242" i="1"/>
  <c r="T242" i="1" a="1"/>
  <c r="R242" i="1"/>
  <c r="R242" i="1" a="1"/>
  <c r="C242" i="1"/>
  <c r="AI241" i="1"/>
  <c r="AI241" i="1" a="1"/>
  <c r="AA241" i="1"/>
  <c r="AA241" i="1" a="1"/>
  <c r="Y241" i="1"/>
  <c r="Y241" i="1" a="1"/>
  <c r="W241" i="1"/>
  <c r="W241" i="1" a="1"/>
  <c r="T241" i="1"/>
  <c r="T241" i="1" a="1"/>
  <c r="R241" i="1"/>
  <c r="R241" i="1" a="1"/>
  <c r="C241" i="1"/>
  <c r="AI240" i="1"/>
  <c r="AI240" i="1" a="1"/>
  <c r="AA240" i="1"/>
  <c r="AA240" i="1" a="1"/>
  <c r="Y240" i="1"/>
  <c r="Y240" i="1" a="1"/>
  <c r="W240" i="1"/>
  <c r="W240" i="1" a="1"/>
  <c r="T240" i="1"/>
  <c r="T240" i="1" a="1"/>
  <c r="R240" i="1"/>
  <c r="R240" i="1" a="1"/>
  <c r="C240" i="1"/>
  <c r="AI239" i="1"/>
  <c r="AI239" i="1" a="1"/>
  <c r="AA239" i="1"/>
  <c r="AA239" i="1" a="1"/>
  <c r="Y239" i="1"/>
  <c r="Y239" i="1" a="1"/>
  <c r="W239" i="1"/>
  <c r="W239" i="1" a="1"/>
  <c r="T239" i="1"/>
  <c r="T239" i="1" a="1"/>
  <c r="R239" i="1"/>
  <c r="R239" i="1" a="1"/>
  <c r="C239" i="1"/>
  <c r="AI238" i="1"/>
  <c r="AI238" i="1" a="1"/>
  <c r="AA238" i="1"/>
  <c r="AA238" i="1" a="1"/>
  <c r="Y238" i="1"/>
  <c r="Y238" i="1" a="1"/>
  <c r="W238" i="1"/>
  <c r="W238" i="1" a="1"/>
  <c r="T238" i="1"/>
  <c r="T238" i="1" a="1"/>
  <c r="R238" i="1"/>
  <c r="R238" i="1" a="1"/>
  <c r="C238" i="1"/>
  <c r="AI237" i="1"/>
  <c r="AI237" i="1" a="1"/>
  <c r="AA237" i="1"/>
  <c r="AA237" i="1" a="1"/>
  <c r="Y237" i="1"/>
  <c r="Y237" i="1" a="1"/>
  <c r="W237" i="1"/>
  <c r="W237" i="1" a="1"/>
  <c r="T237" i="1"/>
  <c r="T237" i="1" a="1"/>
  <c r="R237" i="1"/>
  <c r="R237" i="1" a="1"/>
  <c r="C237" i="1"/>
  <c r="AI236" i="1"/>
  <c r="AI236" i="1" a="1"/>
  <c r="AA236" i="1"/>
  <c r="AA236" i="1" a="1"/>
  <c r="Y236" i="1"/>
  <c r="Y236" i="1" a="1"/>
  <c r="W236" i="1"/>
  <c r="W236" i="1" a="1"/>
  <c r="T236" i="1"/>
  <c r="T236" i="1" a="1"/>
  <c r="R236" i="1"/>
  <c r="R236" i="1" a="1"/>
  <c r="C236" i="1"/>
  <c r="AI235" i="1"/>
  <c r="AI235" i="1" a="1"/>
  <c r="AA235" i="1"/>
  <c r="AA235" i="1" a="1"/>
  <c r="Y235" i="1"/>
  <c r="Y235" i="1" a="1"/>
  <c r="W235" i="1"/>
  <c r="W235" i="1" a="1"/>
  <c r="T235" i="1"/>
  <c r="T235" i="1" a="1"/>
  <c r="R235" i="1"/>
  <c r="R235" i="1" a="1"/>
  <c r="C235" i="1"/>
  <c r="AI234" i="1"/>
  <c r="AI234" i="1" a="1"/>
  <c r="AA234" i="1"/>
  <c r="AA234" i="1" a="1"/>
  <c r="Y234" i="1"/>
  <c r="Y234" i="1" a="1"/>
  <c r="W234" i="1"/>
  <c r="W234" i="1" a="1"/>
  <c r="T234" i="1"/>
  <c r="T234" i="1" a="1"/>
  <c r="R234" i="1"/>
  <c r="R234" i="1" a="1"/>
  <c r="C234" i="1"/>
  <c r="AI233" i="1"/>
  <c r="AI233" i="1" a="1"/>
  <c r="AA233" i="1"/>
  <c r="AA233" i="1" a="1"/>
  <c r="Y233" i="1"/>
  <c r="Y233" i="1" a="1"/>
  <c r="W233" i="1"/>
  <c r="W233" i="1" a="1"/>
  <c r="T233" i="1"/>
  <c r="T233" i="1" a="1"/>
  <c r="R233" i="1"/>
  <c r="R233" i="1" a="1"/>
  <c r="C233" i="1"/>
  <c r="AI232" i="1"/>
  <c r="AI232" i="1" a="1"/>
  <c r="AA232" i="1"/>
  <c r="AA232" i="1" a="1"/>
  <c r="Y232" i="1"/>
  <c r="Y232" i="1" a="1"/>
  <c r="W232" i="1"/>
  <c r="W232" i="1" a="1"/>
  <c r="T232" i="1"/>
  <c r="T232" i="1" a="1"/>
  <c r="R232" i="1"/>
  <c r="R232" i="1" a="1"/>
  <c r="C232" i="1"/>
  <c r="AI231" i="1"/>
  <c r="AI231" i="1" a="1"/>
  <c r="AA231" i="1"/>
  <c r="AA231" i="1" a="1"/>
  <c r="Y231" i="1"/>
  <c r="Y231" i="1" a="1"/>
  <c r="W231" i="1"/>
  <c r="W231" i="1" a="1"/>
  <c r="T231" i="1"/>
  <c r="T231" i="1" a="1"/>
  <c r="R231" i="1"/>
  <c r="R231" i="1" a="1"/>
  <c r="C231" i="1"/>
  <c r="AI230" i="1"/>
  <c r="AI230" i="1" a="1"/>
  <c r="AA230" i="1"/>
  <c r="AA230" i="1" a="1"/>
  <c r="Y230" i="1"/>
  <c r="Y230" i="1" a="1"/>
  <c r="W230" i="1"/>
  <c r="W230" i="1" a="1"/>
  <c r="T230" i="1"/>
  <c r="T230" i="1" a="1"/>
  <c r="R230" i="1"/>
  <c r="R230" i="1" a="1"/>
  <c r="C230" i="1"/>
  <c r="AI229" i="1"/>
  <c r="AI229" i="1" a="1"/>
  <c r="AA229" i="1"/>
  <c r="AA229" i="1" a="1"/>
  <c r="Y229" i="1"/>
  <c r="Y229" i="1" a="1"/>
  <c r="W229" i="1"/>
  <c r="W229" i="1" a="1"/>
  <c r="T229" i="1"/>
  <c r="T229" i="1" a="1"/>
  <c r="R229" i="1"/>
  <c r="R229" i="1" a="1"/>
  <c r="C229" i="1"/>
  <c r="AI228" i="1"/>
  <c r="AI228" i="1" a="1"/>
  <c r="AA228" i="1"/>
  <c r="AA228" i="1" a="1"/>
  <c r="Y228" i="1"/>
  <c r="Y228" i="1" a="1"/>
  <c r="W228" i="1"/>
  <c r="W228" i="1" a="1"/>
  <c r="T228" i="1"/>
  <c r="T228" i="1" a="1"/>
  <c r="R228" i="1"/>
  <c r="R228" i="1" a="1"/>
  <c r="C228" i="1"/>
  <c r="AI227" i="1"/>
  <c r="AI227" i="1" a="1"/>
  <c r="AA227" i="1"/>
  <c r="AA227" i="1" a="1"/>
  <c r="Y227" i="1"/>
  <c r="Y227" i="1" a="1"/>
  <c r="W227" i="1"/>
  <c r="W227" i="1" a="1"/>
  <c r="T227" i="1"/>
  <c r="T227" i="1" a="1"/>
  <c r="R227" i="1"/>
  <c r="R227" i="1" a="1"/>
  <c r="C227" i="1"/>
  <c r="AI226" i="1"/>
  <c r="AI226" i="1" a="1"/>
  <c r="AA226" i="1"/>
  <c r="AA226" i="1" a="1"/>
  <c r="Y226" i="1"/>
  <c r="Y226" i="1" a="1"/>
  <c r="W226" i="1"/>
  <c r="W226" i="1" a="1"/>
  <c r="T226" i="1"/>
  <c r="T226" i="1" a="1"/>
  <c r="R226" i="1"/>
  <c r="R226" i="1" a="1"/>
  <c r="C226" i="1"/>
  <c r="AI225" i="1"/>
  <c r="AI225" i="1" a="1"/>
  <c r="AA225" i="1"/>
  <c r="AA225" i="1" a="1"/>
  <c r="Y225" i="1"/>
  <c r="Y225" i="1" a="1"/>
  <c r="W225" i="1"/>
  <c r="W225" i="1" a="1"/>
  <c r="T225" i="1"/>
  <c r="T225" i="1" a="1"/>
  <c r="R225" i="1"/>
  <c r="R225" i="1" a="1"/>
  <c r="C225" i="1"/>
  <c r="AI224" i="1"/>
  <c r="AI224" i="1" a="1"/>
  <c r="AA224" i="1"/>
  <c r="AA224" i="1" a="1"/>
  <c r="Y224" i="1"/>
  <c r="Y224" i="1" a="1"/>
  <c r="W224" i="1"/>
  <c r="W224" i="1" a="1"/>
  <c r="T224" i="1"/>
  <c r="T224" i="1" a="1"/>
  <c r="R224" i="1"/>
  <c r="R224" i="1" a="1"/>
  <c r="C224" i="1"/>
  <c r="AI223" i="1"/>
  <c r="AI223" i="1" a="1"/>
  <c r="AA223" i="1"/>
  <c r="AA223" i="1" a="1"/>
  <c r="Y223" i="1"/>
  <c r="Y223" i="1" a="1"/>
  <c r="W223" i="1"/>
  <c r="W223" i="1" a="1"/>
  <c r="T223" i="1"/>
  <c r="T223" i="1" a="1"/>
  <c r="R223" i="1"/>
  <c r="R223" i="1" a="1"/>
  <c r="C223" i="1"/>
  <c r="AI222" i="1"/>
  <c r="AI222" i="1" a="1"/>
  <c r="AA222" i="1"/>
  <c r="AA222" i="1" a="1"/>
  <c r="Y222" i="1"/>
  <c r="Y222" i="1" a="1"/>
  <c r="W222" i="1"/>
  <c r="W222" i="1" a="1"/>
  <c r="T222" i="1"/>
  <c r="T222" i="1" a="1"/>
  <c r="R222" i="1"/>
  <c r="R222" i="1" a="1"/>
  <c r="C222" i="1"/>
  <c r="AI221" i="1"/>
  <c r="AI221" i="1" a="1"/>
  <c r="AA221" i="1"/>
  <c r="AA221" i="1" a="1"/>
  <c r="Y221" i="1"/>
  <c r="Y221" i="1" a="1"/>
  <c r="W221" i="1"/>
  <c r="W221" i="1" a="1"/>
  <c r="T221" i="1"/>
  <c r="T221" i="1" a="1"/>
  <c r="R221" i="1"/>
  <c r="R221" i="1" a="1"/>
  <c r="C221" i="1"/>
  <c r="AI220" i="1"/>
  <c r="AI220" i="1" a="1"/>
  <c r="AA220" i="1"/>
  <c r="AA220" i="1" a="1"/>
  <c r="Y220" i="1"/>
  <c r="Y220" i="1" a="1"/>
  <c r="W220" i="1"/>
  <c r="W220" i="1" a="1"/>
  <c r="T220" i="1"/>
  <c r="T220" i="1" a="1"/>
  <c r="R220" i="1"/>
  <c r="R220" i="1" a="1"/>
  <c r="C220" i="1"/>
  <c r="AI219" i="1"/>
  <c r="AI219" i="1" a="1"/>
  <c r="AA219" i="1"/>
  <c r="AA219" i="1" a="1"/>
  <c r="Y219" i="1"/>
  <c r="Y219" i="1" a="1"/>
  <c r="W219" i="1"/>
  <c r="W219" i="1" a="1"/>
  <c r="T219" i="1"/>
  <c r="T219" i="1" a="1"/>
  <c r="R219" i="1"/>
  <c r="R219" i="1" a="1"/>
  <c r="C219" i="1"/>
  <c r="AI218" i="1"/>
  <c r="AI218" i="1" a="1"/>
  <c r="AA218" i="1"/>
  <c r="AA218" i="1" a="1"/>
  <c r="Y218" i="1"/>
  <c r="Y218" i="1" a="1"/>
  <c r="W218" i="1"/>
  <c r="W218" i="1" a="1"/>
  <c r="T218" i="1"/>
  <c r="T218" i="1" a="1"/>
  <c r="R218" i="1"/>
  <c r="R218" i="1" a="1"/>
  <c r="C218" i="1"/>
  <c r="AI217" i="1"/>
  <c r="AI217" i="1" a="1"/>
  <c r="AA217" i="1"/>
  <c r="AA217" i="1" a="1"/>
  <c r="Y217" i="1"/>
  <c r="Y217" i="1" a="1"/>
  <c r="W217" i="1"/>
  <c r="W217" i="1" a="1"/>
  <c r="T217" i="1"/>
  <c r="T217" i="1" a="1"/>
  <c r="R217" i="1"/>
  <c r="R217" i="1" a="1"/>
  <c r="C217" i="1"/>
  <c r="AI216" i="1"/>
  <c r="AI216" i="1" a="1"/>
  <c r="AA216" i="1"/>
  <c r="AA216" i="1" a="1"/>
  <c r="Y216" i="1"/>
  <c r="Y216" i="1" a="1"/>
  <c r="W216" i="1"/>
  <c r="W216" i="1" a="1"/>
  <c r="T216" i="1"/>
  <c r="T216" i="1" a="1"/>
  <c r="R216" i="1"/>
  <c r="R216" i="1" a="1"/>
  <c r="C216" i="1"/>
  <c r="AI215" i="1"/>
  <c r="AI215" i="1" a="1"/>
  <c r="AA215" i="1"/>
  <c r="AA215" i="1" a="1"/>
  <c r="Y215" i="1"/>
  <c r="Y215" i="1" a="1"/>
  <c r="W215" i="1"/>
  <c r="W215" i="1" a="1"/>
  <c r="T215" i="1"/>
  <c r="T215" i="1" a="1"/>
  <c r="R215" i="1"/>
  <c r="R215" i="1" a="1"/>
  <c r="C215" i="1"/>
  <c r="AI214" i="1"/>
  <c r="AI214" i="1" a="1"/>
  <c r="AA214" i="1"/>
  <c r="AA214" i="1" a="1"/>
  <c r="Y214" i="1"/>
  <c r="Y214" i="1" a="1"/>
  <c r="W214" i="1"/>
  <c r="W214" i="1" a="1"/>
  <c r="T214" i="1"/>
  <c r="T214" i="1" a="1"/>
  <c r="R214" i="1"/>
  <c r="R214" i="1" a="1"/>
  <c r="C214" i="1"/>
  <c r="AI213" i="1"/>
  <c r="AI213" i="1" a="1"/>
  <c r="AA213" i="1"/>
  <c r="AA213" i="1" a="1"/>
  <c r="Y213" i="1"/>
  <c r="Y213" i="1" a="1"/>
  <c r="W213" i="1"/>
  <c r="W213" i="1" a="1"/>
  <c r="T213" i="1"/>
  <c r="T213" i="1" a="1"/>
  <c r="R213" i="1"/>
  <c r="R213" i="1" a="1"/>
  <c r="C213" i="1"/>
  <c r="AI212" i="1"/>
  <c r="AI212" i="1" a="1"/>
  <c r="AA212" i="1"/>
  <c r="AA212" i="1" a="1"/>
  <c r="Y212" i="1"/>
  <c r="Y212" i="1" a="1"/>
  <c r="W212" i="1"/>
  <c r="W212" i="1" a="1"/>
  <c r="T212" i="1"/>
  <c r="T212" i="1" a="1"/>
  <c r="R212" i="1"/>
  <c r="R212" i="1" a="1"/>
  <c r="C212" i="1"/>
  <c r="AI211" i="1"/>
  <c r="AI211" i="1" a="1"/>
  <c r="AA211" i="1"/>
  <c r="AA211" i="1" a="1"/>
  <c r="Y211" i="1"/>
  <c r="Y211" i="1" a="1"/>
  <c r="W211" i="1"/>
  <c r="W211" i="1" a="1"/>
  <c r="T211" i="1"/>
  <c r="T211" i="1" a="1"/>
  <c r="R211" i="1"/>
  <c r="R211" i="1" a="1"/>
  <c r="C211" i="1"/>
  <c r="AI210" i="1"/>
  <c r="AI210" i="1" a="1"/>
  <c r="AA210" i="1"/>
  <c r="AA210" i="1" a="1"/>
  <c r="Y210" i="1"/>
  <c r="Y210" i="1" a="1"/>
  <c r="W210" i="1"/>
  <c r="W210" i="1" a="1"/>
  <c r="T210" i="1"/>
  <c r="T210" i="1" a="1"/>
  <c r="R210" i="1"/>
  <c r="R210" i="1" a="1"/>
  <c r="C210" i="1"/>
  <c r="AI209" i="1"/>
  <c r="AI209" i="1" a="1"/>
  <c r="AA209" i="1"/>
  <c r="AA209" i="1" a="1"/>
  <c r="Y209" i="1"/>
  <c r="Y209" i="1" a="1"/>
  <c r="W209" i="1"/>
  <c r="W209" i="1" a="1"/>
  <c r="T209" i="1"/>
  <c r="T209" i="1" a="1"/>
  <c r="R209" i="1"/>
  <c r="R209" i="1" a="1"/>
  <c r="C209" i="1"/>
  <c r="AI208" i="1"/>
  <c r="AI208" i="1" a="1"/>
  <c r="AA208" i="1"/>
  <c r="AA208" i="1" a="1"/>
  <c r="Y208" i="1"/>
  <c r="Y208" i="1" a="1"/>
  <c r="W208" i="1"/>
  <c r="W208" i="1" a="1"/>
  <c r="T208" i="1"/>
  <c r="T208" i="1" a="1"/>
  <c r="R208" i="1"/>
  <c r="R208" i="1" a="1"/>
  <c r="C208" i="1"/>
  <c r="AI207" i="1"/>
  <c r="AI207" i="1" a="1"/>
  <c r="AA207" i="1"/>
  <c r="AA207" i="1" a="1"/>
  <c r="Y207" i="1"/>
  <c r="Y207" i="1" a="1"/>
  <c r="W207" i="1"/>
  <c r="W207" i="1" a="1"/>
  <c r="T207" i="1"/>
  <c r="T207" i="1" a="1"/>
  <c r="R207" i="1"/>
  <c r="R207" i="1" a="1"/>
  <c r="C207" i="1"/>
  <c r="AI206" i="1"/>
  <c r="AI206" i="1" a="1"/>
  <c r="AA206" i="1"/>
  <c r="AA206" i="1" a="1"/>
  <c r="Y206" i="1"/>
  <c r="Y206" i="1" a="1"/>
  <c r="W206" i="1"/>
  <c r="W206" i="1" a="1"/>
  <c r="T206" i="1"/>
  <c r="T206" i="1" a="1"/>
  <c r="R206" i="1"/>
  <c r="R206" i="1" a="1"/>
  <c r="C206" i="1"/>
  <c r="AI205" i="1"/>
  <c r="AI205" i="1" a="1"/>
  <c r="AA205" i="1"/>
  <c r="AA205" i="1" a="1"/>
  <c r="Y205" i="1"/>
  <c r="Y205" i="1" a="1"/>
  <c r="W205" i="1"/>
  <c r="W205" i="1" a="1"/>
  <c r="T205" i="1"/>
  <c r="T205" i="1" a="1"/>
  <c r="R205" i="1"/>
  <c r="R205" i="1" a="1"/>
  <c r="C205" i="1"/>
  <c r="AI204" i="1"/>
  <c r="AI204" i="1" a="1"/>
  <c r="AA204" i="1"/>
  <c r="AA204" i="1" a="1"/>
  <c r="Y204" i="1"/>
  <c r="Y204" i="1" a="1"/>
  <c r="W204" i="1"/>
  <c r="W204" i="1" a="1"/>
  <c r="T204" i="1"/>
  <c r="T204" i="1" a="1"/>
  <c r="R204" i="1"/>
  <c r="R204" i="1" a="1"/>
  <c r="C204" i="1"/>
  <c r="AI203" i="1"/>
  <c r="AI203" i="1" a="1"/>
  <c r="AA203" i="1"/>
  <c r="AA203" i="1" a="1"/>
  <c r="Y203" i="1"/>
  <c r="Y203" i="1" a="1"/>
  <c r="W203" i="1"/>
  <c r="W203" i="1" a="1"/>
  <c r="T203" i="1"/>
  <c r="T203" i="1" a="1"/>
  <c r="R203" i="1"/>
  <c r="R203" i="1" a="1"/>
  <c r="C203" i="1"/>
  <c r="AI202" i="1"/>
  <c r="AI202" i="1" a="1"/>
  <c r="AA202" i="1"/>
  <c r="AA202" i="1" a="1"/>
  <c r="Y202" i="1"/>
  <c r="Y202" i="1" a="1"/>
  <c r="W202" i="1"/>
  <c r="W202" i="1" a="1"/>
  <c r="T202" i="1"/>
  <c r="T202" i="1" a="1"/>
  <c r="R202" i="1"/>
  <c r="R202" i="1" a="1"/>
  <c r="C202" i="1"/>
  <c r="AI201" i="1"/>
  <c r="AI201" i="1" a="1"/>
  <c r="AA201" i="1"/>
  <c r="AA201" i="1" a="1"/>
  <c r="Y201" i="1"/>
  <c r="Y201" i="1" a="1"/>
  <c r="W201" i="1"/>
  <c r="W201" i="1" a="1"/>
  <c r="T201" i="1"/>
  <c r="T201" i="1" a="1"/>
  <c r="R201" i="1"/>
  <c r="R201" i="1" a="1"/>
  <c r="C201" i="1"/>
  <c r="AI200" i="1"/>
  <c r="AI200" i="1" a="1"/>
  <c r="AA200" i="1"/>
  <c r="AA200" i="1" a="1"/>
  <c r="Y200" i="1"/>
  <c r="Y200" i="1" a="1"/>
  <c r="W200" i="1"/>
  <c r="W200" i="1" a="1"/>
  <c r="T200" i="1"/>
  <c r="T200" i="1" a="1"/>
  <c r="R200" i="1"/>
  <c r="R200" i="1" a="1"/>
  <c r="C200" i="1"/>
  <c r="AI199" i="1"/>
  <c r="AI199" i="1" a="1"/>
  <c r="AA199" i="1"/>
  <c r="AA199" i="1" a="1"/>
  <c r="Y199" i="1"/>
  <c r="Y199" i="1" a="1"/>
  <c r="W199" i="1"/>
  <c r="W199" i="1" a="1"/>
  <c r="T199" i="1"/>
  <c r="T199" i="1" a="1"/>
  <c r="R199" i="1"/>
  <c r="R199" i="1" a="1"/>
  <c r="C199" i="1"/>
  <c r="AI198" i="1"/>
  <c r="AI198" i="1" a="1"/>
  <c r="AA198" i="1"/>
  <c r="AA198" i="1" a="1"/>
  <c r="Y198" i="1"/>
  <c r="Y198" i="1" a="1"/>
  <c r="W198" i="1"/>
  <c r="W198" i="1" a="1"/>
  <c r="T198" i="1"/>
  <c r="T198" i="1" a="1"/>
  <c r="R198" i="1"/>
  <c r="R198" i="1" a="1"/>
  <c r="C198" i="1"/>
  <c r="AI197" i="1"/>
  <c r="AI197" i="1" a="1"/>
  <c r="AA197" i="1"/>
  <c r="AA197" i="1" a="1"/>
  <c r="Y197" i="1"/>
  <c r="Y197" i="1" a="1"/>
  <c r="W197" i="1"/>
  <c r="W197" i="1" a="1"/>
  <c r="T197" i="1"/>
  <c r="T197" i="1" a="1"/>
  <c r="R197" i="1"/>
  <c r="R197" i="1" a="1"/>
  <c r="C197" i="1"/>
  <c r="AI196" i="1"/>
  <c r="AI196" i="1" a="1"/>
  <c r="AA196" i="1"/>
  <c r="AA196" i="1" a="1"/>
  <c r="Y196" i="1"/>
  <c r="Y196" i="1" a="1"/>
  <c r="W196" i="1"/>
  <c r="W196" i="1" a="1"/>
  <c r="T196" i="1"/>
  <c r="T196" i="1" a="1"/>
  <c r="R196" i="1"/>
  <c r="R196" i="1" a="1"/>
  <c r="C196" i="1"/>
  <c r="AI195" i="1"/>
  <c r="AI195" i="1" a="1"/>
  <c r="AA195" i="1"/>
  <c r="AA195" i="1" a="1"/>
  <c r="Y195" i="1"/>
  <c r="Y195" i="1" a="1"/>
  <c r="W195" i="1"/>
  <c r="W195" i="1" a="1"/>
  <c r="T195" i="1"/>
  <c r="T195" i="1" a="1"/>
  <c r="R195" i="1"/>
  <c r="R195" i="1" a="1"/>
  <c r="C195" i="1"/>
  <c r="AI194" i="1"/>
  <c r="AI194" i="1" a="1"/>
  <c r="AA194" i="1"/>
  <c r="AA194" i="1" a="1"/>
  <c r="Y194" i="1"/>
  <c r="Y194" i="1" a="1"/>
  <c r="W194" i="1"/>
  <c r="W194" i="1" a="1"/>
  <c r="T194" i="1"/>
  <c r="T194" i="1" a="1"/>
  <c r="R194" i="1"/>
  <c r="R194" i="1" a="1"/>
  <c r="C194" i="1"/>
  <c r="AI193" i="1"/>
  <c r="AI193" i="1" a="1"/>
  <c r="AA193" i="1"/>
  <c r="AA193" i="1" a="1"/>
  <c r="Y193" i="1"/>
  <c r="Y193" i="1" a="1"/>
  <c r="W193" i="1"/>
  <c r="W193" i="1" a="1"/>
  <c r="T193" i="1"/>
  <c r="T193" i="1" a="1"/>
  <c r="R193" i="1"/>
  <c r="R193" i="1" a="1"/>
  <c r="C193" i="1"/>
  <c r="AI192" i="1"/>
  <c r="AI192" i="1" a="1"/>
  <c r="AA192" i="1"/>
  <c r="AA192" i="1" a="1"/>
  <c r="Y192" i="1"/>
  <c r="Y192" i="1" a="1"/>
  <c r="W192" i="1"/>
  <c r="W192" i="1" a="1"/>
  <c r="T192" i="1"/>
  <c r="T192" i="1" a="1"/>
  <c r="R192" i="1"/>
  <c r="R192" i="1" a="1"/>
  <c r="C192" i="1"/>
  <c r="AI191" i="1"/>
  <c r="AI191" i="1" a="1"/>
  <c r="AA191" i="1"/>
  <c r="AA191" i="1" a="1"/>
  <c r="Y191" i="1"/>
  <c r="Y191" i="1" a="1"/>
  <c r="W191" i="1"/>
  <c r="W191" i="1" a="1"/>
  <c r="T191" i="1"/>
  <c r="T191" i="1" a="1"/>
  <c r="R191" i="1"/>
  <c r="R191" i="1" a="1"/>
  <c r="C191" i="1"/>
  <c r="AI190" i="1"/>
  <c r="AI190" i="1" a="1"/>
  <c r="AA190" i="1"/>
  <c r="AA190" i="1" a="1"/>
  <c r="Y190" i="1"/>
  <c r="Y190" i="1" a="1"/>
  <c r="W190" i="1"/>
  <c r="W190" i="1" a="1"/>
  <c r="T190" i="1"/>
  <c r="T190" i="1" a="1"/>
  <c r="R190" i="1"/>
  <c r="R190" i="1" a="1"/>
  <c r="C190" i="1"/>
  <c r="AI189" i="1"/>
  <c r="AI189" i="1" a="1"/>
  <c r="AA189" i="1"/>
  <c r="AA189" i="1" a="1"/>
  <c r="Y189" i="1"/>
  <c r="Y189" i="1" a="1"/>
  <c r="W189" i="1"/>
  <c r="W189" i="1" a="1"/>
  <c r="T189" i="1"/>
  <c r="T189" i="1" a="1"/>
  <c r="R189" i="1"/>
  <c r="R189" i="1" a="1"/>
  <c r="C189" i="1"/>
  <c r="AI188" i="1"/>
  <c r="AI188" i="1" a="1"/>
  <c r="AA188" i="1"/>
  <c r="AA188" i="1" a="1"/>
  <c r="Y188" i="1"/>
  <c r="Y188" i="1" a="1"/>
  <c r="W188" i="1"/>
  <c r="W188" i="1" a="1"/>
  <c r="T188" i="1"/>
  <c r="T188" i="1" a="1"/>
  <c r="R188" i="1"/>
  <c r="R188" i="1" a="1"/>
  <c r="C188" i="1"/>
  <c r="AI187" i="1"/>
  <c r="AI187" i="1" a="1"/>
  <c r="AA187" i="1"/>
  <c r="AA187" i="1" a="1"/>
  <c r="Y187" i="1"/>
  <c r="Y187" i="1" a="1"/>
  <c r="W187" i="1"/>
  <c r="W187" i="1" a="1"/>
  <c r="T187" i="1"/>
  <c r="T187" i="1" a="1"/>
  <c r="R187" i="1"/>
  <c r="R187" i="1" a="1"/>
  <c r="C187" i="1"/>
  <c r="AI186" i="1"/>
  <c r="AI186" i="1" a="1"/>
  <c r="AA186" i="1"/>
  <c r="AA186" i="1" a="1"/>
  <c r="Y186" i="1"/>
  <c r="Y186" i="1" a="1"/>
  <c r="W186" i="1"/>
  <c r="W186" i="1" a="1"/>
  <c r="T186" i="1"/>
  <c r="T186" i="1" a="1"/>
  <c r="R186" i="1"/>
  <c r="R186" i="1" a="1"/>
  <c r="C186" i="1"/>
  <c r="AI185" i="1"/>
  <c r="AI185" i="1" a="1"/>
  <c r="AA185" i="1"/>
  <c r="AA185" i="1" a="1"/>
  <c r="Y185" i="1"/>
  <c r="Y185" i="1" a="1"/>
  <c r="W185" i="1"/>
  <c r="W185" i="1" a="1"/>
  <c r="T185" i="1"/>
  <c r="T185" i="1" a="1"/>
  <c r="R185" i="1"/>
  <c r="R185" i="1" a="1"/>
  <c r="C185" i="1"/>
  <c r="AI184" i="1"/>
  <c r="AI184" i="1" a="1"/>
  <c r="AA184" i="1"/>
  <c r="AA184" i="1" a="1"/>
  <c r="Y184" i="1"/>
  <c r="Y184" i="1" a="1"/>
  <c r="W184" i="1"/>
  <c r="W184" i="1" a="1"/>
  <c r="T184" i="1"/>
  <c r="T184" i="1" a="1"/>
  <c r="R184" i="1"/>
  <c r="R184" i="1" a="1"/>
  <c r="C184" i="1"/>
  <c r="AI183" i="1"/>
  <c r="AI183" i="1" a="1"/>
  <c r="AA183" i="1"/>
  <c r="AA183" i="1" a="1"/>
  <c r="Y183" i="1"/>
  <c r="Y183" i="1" a="1"/>
  <c r="W183" i="1"/>
  <c r="W183" i="1" a="1"/>
  <c r="T183" i="1"/>
  <c r="T183" i="1" a="1"/>
  <c r="R183" i="1"/>
  <c r="R183" i="1" a="1"/>
  <c r="C183" i="1"/>
  <c r="AI182" i="1"/>
  <c r="AI182" i="1" a="1"/>
  <c r="AA182" i="1"/>
  <c r="AA182" i="1" a="1"/>
  <c r="Y182" i="1"/>
  <c r="Y182" i="1" a="1"/>
  <c r="W182" i="1"/>
  <c r="W182" i="1" a="1"/>
  <c r="T182" i="1"/>
  <c r="T182" i="1" a="1"/>
  <c r="R182" i="1"/>
  <c r="R182" i="1" a="1"/>
  <c r="C182" i="1"/>
  <c r="AI181" i="1"/>
  <c r="AI181" i="1" a="1"/>
  <c r="AA181" i="1"/>
  <c r="AA181" i="1" a="1"/>
  <c r="Y181" i="1"/>
  <c r="Y181" i="1" a="1"/>
  <c r="W181" i="1"/>
  <c r="W181" i="1" a="1"/>
  <c r="T181" i="1"/>
  <c r="T181" i="1" a="1"/>
  <c r="R181" i="1"/>
  <c r="R181" i="1" a="1"/>
  <c r="C181" i="1"/>
  <c r="AI180" i="1"/>
  <c r="AI180" i="1" a="1"/>
  <c r="AA180" i="1"/>
  <c r="AA180" i="1" a="1"/>
  <c r="Y180" i="1"/>
  <c r="Y180" i="1" a="1"/>
  <c r="W180" i="1"/>
  <c r="W180" i="1" a="1"/>
  <c r="T180" i="1"/>
  <c r="T180" i="1" a="1"/>
  <c r="R180" i="1"/>
  <c r="R180" i="1" a="1"/>
  <c r="C180" i="1"/>
  <c r="AI179" i="1"/>
  <c r="AI179" i="1" a="1"/>
  <c r="AA179" i="1"/>
  <c r="AA179" i="1" a="1"/>
  <c r="Y179" i="1"/>
  <c r="Y179" i="1" a="1"/>
  <c r="W179" i="1"/>
  <c r="W179" i="1" a="1"/>
  <c r="T179" i="1"/>
  <c r="T179" i="1" a="1"/>
  <c r="R179" i="1"/>
  <c r="R179" i="1" a="1"/>
  <c r="C179" i="1"/>
  <c r="AI178" i="1"/>
  <c r="AI178" i="1" a="1"/>
  <c r="AA178" i="1"/>
  <c r="AA178" i="1" a="1"/>
  <c r="Y178" i="1"/>
  <c r="Y178" i="1" a="1"/>
  <c r="W178" i="1"/>
  <c r="W178" i="1" a="1"/>
  <c r="T178" i="1"/>
  <c r="T178" i="1" a="1"/>
  <c r="R178" i="1"/>
  <c r="R178" i="1" a="1"/>
  <c r="C178" i="1"/>
  <c r="AI177" i="1"/>
  <c r="AI177" i="1" a="1"/>
  <c r="AA177" i="1"/>
  <c r="AA177" i="1" a="1"/>
  <c r="Y177" i="1"/>
  <c r="Y177" i="1" a="1"/>
  <c r="W177" i="1"/>
  <c r="W177" i="1" a="1"/>
  <c r="T177" i="1"/>
  <c r="T177" i="1" a="1"/>
  <c r="R177" i="1"/>
  <c r="R177" i="1" a="1"/>
  <c r="C177" i="1"/>
  <c r="AI176" i="1"/>
  <c r="AI176" i="1" a="1"/>
  <c r="AA176" i="1"/>
  <c r="AA176" i="1" a="1"/>
  <c r="Y176" i="1"/>
  <c r="Y176" i="1" a="1"/>
  <c r="W176" i="1"/>
  <c r="W176" i="1" a="1"/>
  <c r="T176" i="1"/>
  <c r="T176" i="1" a="1"/>
  <c r="R176" i="1"/>
  <c r="R176" i="1" a="1"/>
  <c r="C176" i="1"/>
  <c r="AI175" i="1"/>
  <c r="AI175" i="1" a="1"/>
  <c r="AA175" i="1"/>
  <c r="AA175" i="1" a="1"/>
  <c r="Y175" i="1"/>
  <c r="Y175" i="1" a="1"/>
  <c r="W175" i="1"/>
  <c r="W175" i="1" a="1"/>
  <c r="T175" i="1"/>
  <c r="T175" i="1" a="1"/>
  <c r="R175" i="1"/>
  <c r="R175" i="1" a="1"/>
  <c r="C175" i="1"/>
  <c r="AI174" i="1"/>
  <c r="AI174" i="1" a="1"/>
  <c r="AA174" i="1"/>
  <c r="AA174" i="1" a="1"/>
  <c r="Y174" i="1"/>
  <c r="Y174" i="1" a="1"/>
  <c r="W174" i="1"/>
  <c r="W174" i="1" a="1"/>
  <c r="T174" i="1"/>
  <c r="T174" i="1" a="1"/>
  <c r="R174" i="1"/>
  <c r="R174" i="1" a="1"/>
  <c r="C174" i="1"/>
  <c r="AI173" i="1"/>
  <c r="AI173" i="1" a="1"/>
  <c r="AA173" i="1"/>
  <c r="AA173" i="1" a="1"/>
  <c r="Y173" i="1"/>
  <c r="Y173" i="1" a="1"/>
  <c r="W173" i="1"/>
  <c r="W173" i="1" a="1"/>
  <c r="T173" i="1"/>
  <c r="T173" i="1" a="1"/>
  <c r="R173" i="1"/>
  <c r="R173" i="1" a="1"/>
  <c r="C173" i="1"/>
  <c r="AI172" i="1"/>
  <c r="AI172" i="1" a="1"/>
  <c r="AA172" i="1"/>
  <c r="AA172" i="1" a="1"/>
  <c r="Y172" i="1"/>
  <c r="Y172" i="1" a="1"/>
  <c r="W172" i="1"/>
  <c r="W172" i="1" a="1"/>
  <c r="T172" i="1"/>
  <c r="T172" i="1" a="1"/>
  <c r="R172" i="1"/>
  <c r="R172" i="1" a="1"/>
  <c r="C172" i="1"/>
  <c r="AI171" i="1"/>
  <c r="AI171" i="1" a="1"/>
  <c r="AA171" i="1"/>
  <c r="AA171" i="1" a="1"/>
  <c r="Y171" i="1"/>
  <c r="Y171" i="1" a="1"/>
  <c r="W171" i="1"/>
  <c r="W171" i="1" a="1"/>
  <c r="T171" i="1"/>
  <c r="T171" i="1" a="1"/>
  <c r="R171" i="1"/>
  <c r="R171" i="1" a="1"/>
  <c r="C171" i="1"/>
  <c r="AI170" i="1"/>
  <c r="AI170" i="1" a="1"/>
  <c r="AA170" i="1"/>
  <c r="AA170" i="1" a="1"/>
  <c r="Y170" i="1"/>
  <c r="Y170" i="1" a="1"/>
  <c r="W170" i="1"/>
  <c r="W170" i="1" a="1"/>
  <c r="T170" i="1"/>
  <c r="T170" i="1" a="1"/>
  <c r="R170" i="1"/>
  <c r="R170" i="1" a="1"/>
  <c r="C170" i="1"/>
  <c r="AI169" i="1"/>
  <c r="AI169" i="1" a="1"/>
  <c r="AA169" i="1"/>
  <c r="AA169" i="1" a="1"/>
  <c r="Y169" i="1"/>
  <c r="Y169" i="1" a="1"/>
  <c r="W169" i="1"/>
  <c r="W169" i="1" a="1"/>
  <c r="T169" i="1"/>
  <c r="T169" i="1" a="1"/>
  <c r="R169" i="1"/>
  <c r="R169" i="1" a="1"/>
  <c r="C169" i="1"/>
  <c r="AI168" i="1"/>
  <c r="AI168" i="1" a="1"/>
  <c r="AA168" i="1"/>
  <c r="AA168" i="1" a="1"/>
  <c r="Y168" i="1"/>
  <c r="Y168" i="1" a="1"/>
  <c r="W168" i="1"/>
  <c r="W168" i="1" a="1"/>
  <c r="T168" i="1"/>
  <c r="T168" i="1" a="1"/>
  <c r="R168" i="1"/>
  <c r="R168" i="1" a="1"/>
  <c r="C168" i="1"/>
  <c r="AI167" i="1"/>
  <c r="AI167" i="1" a="1"/>
  <c r="AA167" i="1"/>
  <c r="AA167" i="1" a="1"/>
  <c r="Y167" i="1"/>
  <c r="Y167" i="1" a="1"/>
  <c r="W167" i="1"/>
  <c r="W167" i="1" a="1"/>
  <c r="T167" i="1"/>
  <c r="T167" i="1" a="1"/>
  <c r="R167" i="1"/>
  <c r="R167" i="1" a="1"/>
  <c r="C167" i="1"/>
  <c r="AI166" i="1"/>
  <c r="AI166" i="1" a="1"/>
  <c r="AA166" i="1"/>
  <c r="AA166" i="1" a="1"/>
  <c r="Y166" i="1"/>
  <c r="Y166" i="1" a="1"/>
  <c r="W166" i="1"/>
  <c r="W166" i="1" a="1"/>
  <c r="T166" i="1"/>
  <c r="T166" i="1" a="1"/>
  <c r="R166" i="1"/>
  <c r="R166" i="1" a="1"/>
  <c r="C166" i="1"/>
  <c r="AI165" i="1"/>
  <c r="AI165" i="1" a="1"/>
  <c r="AA165" i="1"/>
  <c r="AA165" i="1" a="1"/>
  <c r="Y165" i="1"/>
  <c r="Y165" i="1" a="1"/>
  <c r="W165" i="1"/>
  <c r="W165" i="1" a="1"/>
  <c r="T165" i="1"/>
  <c r="T165" i="1" a="1"/>
  <c r="R165" i="1"/>
  <c r="R165" i="1" a="1"/>
  <c r="C165" i="1"/>
  <c r="AI164" i="1"/>
  <c r="AI164" i="1" a="1"/>
  <c r="AA164" i="1"/>
  <c r="AA164" i="1" a="1"/>
  <c r="Y164" i="1"/>
  <c r="Y164" i="1" a="1"/>
  <c r="W164" i="1"/>
  <c r="W164" i="1" a="1"/>
  <c r="T164" i="1"/>
  <c r="T164" i="1" a="1"/>
  <c r="R164" i="1"/>
  <c r="R164" i="1" a="1"/>
  <c r="C164" i="1"/>
  <c r="AI163" i="1"/>
  <c r="AI163" i="1" a="1"/>
  <c r="AA163" i="1"/>
  <c r="AA163" i="1" a="1"/>
  <c r="Y163" i="1"/>
  <c r="Y163" i="1" a="1"/>
  <c r="W163" i="1"/>
  <c r="W163" i="1" a="1"/>
  <c r="T163" i="1"/>
  <c r="T163" i="1" a="1"/>
  <c r="R163" i="1"/>
  <c r="R163" i="1" a="1"/>
  <c r="C163" i="1"/>
  <c r="AI162" i="1"/>
  <c r="AI162" i="1" a="1"/>
  <c r="AA162" i="1"/>
  <c r="AA162" i="1" a="1"/>
  <c r="Y162" i="1"/>
  <c r="Y162" i="1" a="1"/>
  <c r="W162" i="1"/>
  <c r="W162" i="1" a="1"/>
  <c r="T162" i="1"/>
  <c r="T162" i="1" a="1"/>
  <c r="R162" i="1"/>
  <c r="R162" i="1" a="1"/>
  <c r="C162" i="1"/>
  <c r="AI161" i="1"/>
  <c r="AI161" i="1" a="1"/>
  <c r="AA161" i="1"/>
  <c r="AA161" i="1" a="1"/>
  <c r="Y161" i="1"/>
  <c r="Y161" i="1" a="1"/>
  <c r="W161" i="1"/>
  <c r="W161" i="1" a="1"/>
  <c r="T161" i="1"/>
  <c r="T161" i="1" a="1"/>
  <c r="R161" i="1"/>
  <c r="R161" i="1" a="1"/>
  <c r="C161" i="1"/>
  <c r="AI160" i="1"/>
  <c r="AI160" i="1" a="1"/>
  <c r="AA160" i="1"/>
  <c r="AA160" i="1" a="1"/>
  <c r="Y160" i="1"/>
  <c r="Y160" i="1" a="1"/>
  <c r="W160" i="1"/>
  <c r="W160" i="1" a="1"/>
  <c r="T160" i="1"/>
  <c r="T160" i="1" a="1"/>
  <c r="R160" i="1"/>
  <c r="R160" i="1" a="1"/>
  <c r="C160" i="1"/>
  <c r="AI159" i="1"/>
  <c r="AI159" i="1" a="1"/>
  <c r="AA159" i="1"/>
  <c r="AA159" i="1" a="1"/>
  <c r="Y159" i="1"/>
  <c r="Y159" i="1" a="1"/>
  <c r="W159" i="1"/>
  <c r="W159" i="1" a="1"/>
  <c r="T159" i="1"/>
  <c r="T159" i="1" a="1"/>
  <c r="R159" i="1"/>
  <c r="R159" i="1" a="1"/>
  <c r="C159" i="1"/>
  <c r="AI158" i="1"/>
  <c r="AI158" i="1" a="1"/>
  <c r="AA158" i="1"/>
  <c r="AA158" i="1" a="1"/>
  <c r="Y158" i="1"/>
  <c r="Y158" i="1" a="1"/>
  <c r="W158" i="1"/>
  <c r="W158" i="1" a="1"/>
  <c r="T158" i="1"/>
  <c r="T158" i="1" a="1"/>
  <c r="R158" i="1"/>
  <c r="R158" i="1" a="1"/>
  <c r="C158" i="1"/>
  <c r="AI157" i="1"/>
  <c r="AI157" i="1" a="1"/>
  <c r="AA157" i="1"/>
  <c r="AA157" i="1" a="1"/>
  <c r="Y157" i="1"/>
  <c r="Y157" i="1" a="1"/>
  <c r="W157" i="1"/>
  <c r="W157" i="1" a="1"/>
  <c r="T157" i="1"/>
  <c r="T157" i="1" a="1"/>
  <c r="R157" i="1"/>
  <c r="R157" i="1" a="1"/>
  <c r="C157" i="1"/>
  <c r="AI156" i="1"/>
  <c r="AI156" i="1" a="1"/>
  <c r="AA156" i="1"/>
  <c r="AA156" i="1" a="1"/>
  <c r="Y156" i="1"/>
  <c r="Y156" i="1" a="1"/>
  <c r="W156" i="1"/>
  <c r="W156" i="1" a="1"/>
  <c r="T156" i="1"/>
  <c r="T156" i="1" a="1"/>
  <c r="R156" i="1"/>
  <c r="R156" i="1" a="1"/>
  <c r="C156" i="1"/>
  <c r="AI155" i="1"/>
  <c r="AI155" i="1" a="1"/>
  <c r="AA155" i="1"/>
  <c r="AA155" i="1" a="1"/>
  <c r="Y155" i="1"/>
  <c r="Y155" i="1" a="1"/>
  <c r="W155" i="1"/>
  <c r="W155" i="1" a="1"/>
  <c r="T155" i="1"/>
  <c r="T155" i="1" a="1"/>
  <c r="R155" i="1"/>
  <c r="R155" i="1" a="1"/>
  <c r="C155" i="1"/>
  <c r="AI154" i="1"/>
  <c r="AI154" i="1" a="1"/>
  <c r="AA154" i="1"/>
  <c r="AA154" i="1" a="1"/>
  <c r="Y154" i="1"/>
  <c r="Y154" i="1" a="1"/>
  <c r="W154" i="1"/>
  <c r="W154" i="1" a="1"/>
  <c r="T154" i="1"/>
  <c r="T154" i="1" a="1"/>
  <c r="R154" i="1"/>
  <c r="R154" i="1" a="1"/>
  <c r="C154" i="1"/>
  <c r="AI153" i="1"/>
  <c r="AI153" i="1" a="1"/>
  <c r="AA153" i="1"/>
  <c r="AA153" i="1" a="1"/>
  <c r="Y153" i="1"/>
  <c r="Y153" i="1" a="1"/>
  <c r="W153" i="1"/>
  <c r="W153" i="1" a="1"/>
  <c r="T153" i="1"/>
  <c r="T153" i="1" a="1"/>
  <c r="R153" i="1"/>
  <c r="R153" i="1" a="1"/>
  <c r="C153" i="1"/>
  <c r="AI152" i="1"/>
  <c r="AI152" i="1" a="1"/>
  <c r="AA152" i="1"/>
  <c r="AA152" i="1" a="1"/>
  <c r="Y152" i="1"/>
  <c r="Y152" i="1" a="1"/>
  <c r="W152" i="1"/>
  <c r="W152" i="1" a="1"/>
  <c r="T152" i="1"/>
  <c r="T152" i="1" a="1"/>
  <c r="R152" i="1"/>
  <c r="R152" i="1" a="1"/>
  <c r="C152" i="1"/>
  <c r="AI151" i="1"/>
  <c r="AI151" i="1" a="1"/>
  <c r="AA151" i="1"/>
  <c r="AA151" i="1" a="1"/>
  <c r="Y151" i="1"/>
  <c r="Y151" i="1" a="1"/>
  <c r="W151" i="1"/>
  <c r="W151" i="1" a="1"/>
  <c r="T151" i="1"/>
  <c r="T151" i="1" a="1"/>
  <c r="R151" i="1"/>
  <c r="R151" i="1" a="1"/>
  <c r="C151" i="1"/>
  <c r="AI150" i="1"/>
  <c r="AI150" i="1" a="1"/>
  <c r="AA150" i="1"/>
  <c r="AA150" i="1" a="1"/>
  <c r="Y150" i="1"/>
  <c r="Y150" i="1" a="1"/>
  <c r="W150" i="1"/>
  <c r="W150" i="1" a="1"/>
  <c r="T150" i="1"/>
  <c r="T150" i="1" a="1"/>
  <c r="R150" i="1"/>
  <c r="R150" i="1" a="1"/>
  <c r="C150" i="1"/>
  <c r="AI149" i="1"/>
  <c r="AI149" i="1" a="1"/>
  <c r="AA149" i="1"/>
  <c r="AA149" i="1" a="1"/>
  <c r="Y149" i="1"/>
  <c r="Y149" i="1" a="1"/>
  <c r="W149" i="1"/>
  <c r="W149" i="1" a="1"/>
  <c r="T149" i="1"/>
  <c r="T149" i="1" a="1"/>
  <c r="R149" i="1"/>
  <c r="R149" i="1" a="1"/>
  <c r="C149" i="1"/>
  <c r="AI148" i="1"/>
  <c r="AI148" i="1" a="1"/>
  <c r="AA148" i="1"/>
  <c r="AA148" i="1" a="1"/>
  <c r="Y148" i="1"/>
  <c r="Y148" i="1" a="1"/>
  <c r="W148" i="1"/>
  <c r="W148" i="1" a="1"/>
  <c r="T148" i="1"/>
  <c r="T148" i="1" a="1"/>
  <c r="R148" i="1"/>
  <c r="R148" i="1" a="1"/>
  <c r="C148" i="1"/>
  <c r="AI147" i="1"/>
  <c r="AI147" i="1" a="1"/>
  <c r="AA147" i="1"/>
  <c r="AA147" i="1" a="1"/>
  <c r="Y147" i="1"/>
  <c r="Y147" i="1" a="1"/>
  <c r="W147" i="1"/>
  <c r="W147" i="1" a="1"/>
  <c r="T147" i="1"/>
  <c r="T147" i="1" a="1"/>
  <c r="R147" i="1"/>
  <c r="R147" i="1" a="1"/>
  <c r="C147" i="1"/>
  <c r="AI146" i="1"/>
  <c r="AI146" i="1" a="1"/>
  <c r="AA146" i="1"/>
  <c r="AA146" i="1" a="1"/>
  <c r="Y146" i="1"/>
  <c r="Y146" i="1" a="1"/>
  <c r="W146" i="1"/>
  <c r="W146" i="1" a="1"/>
  <c r="T146" i="1"/>
  <c r="T146" i="1" a="1"/>
  <c r="R146" i="1"/>
  <c r="R146" i="1" a="1"/>
  <c r="C146" i="1"/>
  <c r="AI145" i="1"/>
  <c r="AI145" i="1" a="1"/>
  <c r="AA145" i="1"/>
  <c r="AA145" i="1" a="1"/>
  <c r="Y145" i="1"/>
  <c r="Y145" i="1" a="1"/>
  <c r="W145" i="1"/>
  <c r="W145" i="1" a="1"/>
  <c r="T145" i="1"/>
  <c r="T145" i="1" a="1"/>
  <c r="R145" i="1"/>
  <c r="R145" i="1" a="1"/>
  <c r="C145" i="1"/>
  <c r="AI144" i="1"/>
  <c r="AI144" i="1" a="1"/>
  <c r="AA144" i="1"/>
  <c r="AA144" i="1" a="1"/>
  <c r="Y144" i="1"/>
  <c r="Y144" i="1" a="1"/>
  <c r="W144" i="1"/>
  <c r="W144" i="1" a="1"/>
  <c r="T144" i="1"/>
  <c r="T144" i="1" a="1"/>
  <c r="R144" i="1"/>
  <c r="R144" i="1" a="1"/>
  <c r="C144" i="1"/>
  <c r="AI143" i="1"/>
  <c r="AI143" i="1" a="1"/>
  <c r="AA143" i="1"/>
  <c r="AA143" i="1" a="1"/>
  <c r="Y143" i="1"/>
  <c r="Y143" i="1" a="1"/>
  <c r="W143" i="1"/>
  <c r="W143" i="1" a="1"/>
  <c r="T143" i="1"/>
  <c r="T143" i="1" a="1"/>
  <c r="R143" i="1"/>
  <c r="R143" i="1" a="1"/>
  <c r="C143" i="1"/>
  <c r="AI142" i="1"/>
  <c r="AI142" i="1" a="1"/>
  <c r="AA142" i="1"/>
  <c r="AA142" i="1" a="1"/>
  <c r="Y142" i="1"/>
  <c r="Y142" i="1" a="1"/>
  <c r="W142" i="1"/>
  <c r="W142" i="1" a="1"/>
  <c r="T142" i="1"/>
  <c r="T142" i="1" a="1"/>
  <c r="R142" i="1"/>
  <c r="R142" i="1" a="1"/>
  <c r="C142" i="1"/>
  <c r="AI141" i="1"/>
  <c r="AI141" i="1" a="1"/>
  <c r="AA141" i="1"/>
  <c r="AA141" i="1" a="1"/>
  <c r="Y141" i="1"/>
  <c r="Y141" i="1" a="1"/>
  <c r="W141" i="1"/>
  <c r="W141" i="1" a="1"/>
  <c r="T141" i="1"/>
  <c r="T141" i="1" a="1"/>
  <c r="R141" i="1"/>
  <c r="R141" i="1" a="1"/>
  <c r="C141" i="1"/>
  <c r="AI140" i="1"/>
  <c r="AI140" i="1" a="1"/>
  <c r="AA140" i="1"/>
  <c r="AA140" i="1" a="1"/>
  <c r="Y140" i="1"/>
  <c r="Y140" i="1" a="1"/>
  <c r="W140" i="1"/>
  <c r="W140" i="1" a="1"/>
  <c r="T140" i="1"/>
  <c r="T140" i="1" a="1"/>
  <c r="R140" i="1"/>
  <c r="R140" i="1" a="1"/>
  <c r="C140" i="1"/>
  <c r="AI139" i="1"/>
  <c r="AI139" i="1" a="1"/>
  <c r="AA139" i="1"/>
  <c r="AA139" i="1" a="1"/>
  <c r="Y139" i="1"/>
  <c r="Y139" i="1" a="1"/>
  <c r="W139" i="1"/>
  <c r="W139" i="1" a="1"/>
  <c r="T139" i="1"/>
  <c r="T139" i="1" a="1"/>
  <c r="R139" i="1"/>
  <c r="R139" i="1" a="1"/>
  <c r="C139" i="1"/>
  <c r="AI138" i="1"/>
  <c r="AI138" i="1" a="1"/>
  <c r="AA138" i="1"/>
  <c r="AA138" i="1" a="1"/>
  <c r="Y138" i="1"/>
  <c r="Y138" i="1" a="1"/>
  <c r="W138" i="1"/>
  <c r="W138" i="1" a="1"/>
  <c r="T138" i="1"/>
  <c r="T138" i="1" a="1"/>
  <c r="R138" i="1"/>
  <c r="R138" i="1" a="1"/>
  <c r="C138" i="1"/>
  <c r="AI137" i="1"/>
  <c r="AI137" i="1" a="1"/>
  <c r="AA137" i="1"/>
  <c r="AA137" i="1" a="1"/>
  <c r="Y137" i="1"/>
  <c r="Y137" i="1" a="1"/>
  <c r="W137" i="1"/>
  <c r="W137" i="1" a="1"/>
  <c r="T137" i="1"/>
  <c r="T137" i="1" a="1"/>
  <c r="R137" i="1"/>
  <c r="R137" i="1" a="1"/>
  <c r="C137" i="1"/>
  <c r="AI136" i="1"/>
  <c r="AI136" i="1" a="1"/>
  <c r="AA136" i="1"/>
  <c r="AA136" i="1" a="1"/>
  <c r="Y136" i="1"/>
  <c r="Y136" i="1" a="1"/>
  <c r="W136" i="1"/>
  <c r="W136" i="1" a="1"/>
  <c r="T136" i="1"/>
  <c r="T136" i="1" a="1"/>
  <c r="R136" i="1"/>
  <c r="R136" i="1" a="1"/>
  <c r="C136" i="1"/>
  <c r="AI135" i="1"/>
  <c r="AI135" i="1" a="1"/>
  <c r="AA135" i="1"/>
  <c r="AA135" i="1" a="1"/>
  <c r="Y135" i="1"/>
  <c r="Y135" i="1" a="1"/>
  <c r="W135" i="1"/>
  <c r="W135" i="1" a="1"/>
  <c r="T135" i="1"/>
  <c r="T135" i="1" a="1"/>
  <c r="R135" i="1"/>
  <c r="R135" i="1" a="1"/>
  <c r="C135" i="1"/>
  <c r="AI134" i="1"/>
  <c r="AI134" i="1" a="1"/>
  <c r="AA134" i="1"/>
  <c r="AA134" i="1" a="1"/>
  <c r="Y134" i="1"/>
  <c r="Y134" i="1" a="1"/>
  <c r="W134" i="1"/>
  <c r="W134" i="1" a="1"/>
  <c r="T134" i="1"/>
  <c r="T134" i="1" a="1"/>
  <c r="R134" i="1"/>
  <c r="R134" i="1" a="1"/>
  <c r="C134" i="1"/>
  <c r="AI133" i="1"/>
  <c r="AI133" i="1" a="1"/>
  <c r="AA133" i="1"/>
  <c r="AA133" i="1" a="1"/>
  <c r="Y133" i="1"/>
  <c r="Y133" i="1" a="1"/>
  <c r="W133" i="1"/>
  <c r="W133" i="1" a="1"/>
  <c r="T133" i="1"/>
  <c r="T133" i="1" a="1"/>
  <c r="R133" i="1"/>
  <c r="R133" i="1" a="1"/>
  <c r="C133" i="1"/>
  <c r="AI132" i="1"/>
  <c r="AI132" i="1" a="1"/>
  <c r="AA132" i="1"/>
  <c r="AA132" i="1" a="1"/>
  <c r="Y132" i="1"/>
  <c r="Y132" i="1" a="1"/>
  <c r="W132" i="1"/>
  <c r="W132" i="1" a="1"/>
  <c r="T132" i="1"/>
  <c r="T132" i="1" a="1"/>
  <c r="R132" i="1"/>
  <c r="R132" i="1" a="1"/>
  <c r="C132" i="1"/>
  <c r="AI131" i="1"/>
  <c r="AI131" i="1" a="1"/>
  <c r="AA131" i="1"/>
  <c r="AA131" i="1" a="1"/>
  <c r="Y131" i="1"/>
  <c r="Y131" i="1" a="1"/>
  <c r="W131" i="1"/>
  <c r="W131" i="1" a="1"/>
  <c r="T131" i="1"/>
  <c r="T131" i="1" a="1"/>
  <c r="R131" i="1"/>
  <c r="R131" i="1" a="1"/>
  <c r="C131" i="1"/>
  <c r="AI130" i="1"/>
  <c r="AI130" i="1" a="1"/>
  <c r="AA130" i="1"/>
  <c r="AA130" i="1" a="1"/>
  <c r="Y130" i="1"/>
  <c r="Y130" i="1" a="1"/>
  <c r="W130" i="1"/>
  <c r="W130" i="1" a="1"/>
  <c r="T130" i="1"/>
  <c r="T130" i="1" a="1"/>
  <c r="R130" i="1"/>
  <c r="R130" i="1" a="1"/>
  <c r="C130" i="1"/>
  <c r="AI129" i="1"/>
  <c r="AI129" i="1" a="1"/>
  <c r="AA129" i="1"/>
  <c r="AA129" i="1" a="1"/>
  <c r="Y129" i="1"/>
  <c r="Y129" i="1" a="1"/>
  <c r="W129" i="1"/>
  <c r="W129" i="1" a="1"/>
  <c r="T129" i="1"/>
  <c r="T129" i="1" a="1"/>
  <c r="R129" i="1"/>
  <c r="R129" i="1" a="1"/>
  <c r="C129" i="1"/>
  <c r="AI128" i="1"/>
  <c r="AI128" i="1" a="1"/>
  <c r="AA128" i="1"/>
  <c r="AA128" i="1" a="1"/>
  <c r="Y128" i="1"/>
  <c r="Y128" i="1" a="1"/>
  <c r="W128" i="1"/>
  <c r="W128" i="1" a="1"/>
  <c r="T128" i="1"/>
  <c r="T128" i="1" a="1"/>
  <c r="R128" i="1"/>
  <c r="R128" i="1" a="1"/>
  <c r="C128" i="1"/>
  <c r="AI127" i="1"/>
  <c r="AI127" i="1" a="1"/>
  <c r="AA127" i="1"/>
  <c r="AA127" i="1" a="1"/>
  <c r="Y127" i="1"/>
  <c r="Y127" i="1" a="1"/>
  <c r="W127" i="1"/>
  <c r="W127" i="1" a="1"/>
  <c r="T127" i="1"/>
  <c r="T127" i="1" a="1"/>
  <c r="R127" i="1"/>
  <c r="R127" i="1" a="1"/>
  <c r="C127" i="1"/>
  <c r="AI126" i="1"/>
  <c r="AI126" i="1" a="1"/>
  <c r="AA126" i="1"/>
  <c r="AA126" i="1" a="1"/>
  <c r="Y126" i="1"/>
  <c r="Y126" i="1" a="1"/>
  <c r="W126" i="1"/>
  <c r="W126" i="1" a="1"/>
  <c r="T126" i="1"/>
  <c r="T126" i="1" a="1"/>
  <c r="R126" i="1"/>
  <c r="R126" i="1" a="1"/>
  <c r="C126" i="1"/>
  <c r="AI125" i="1"/>
  <c r="AI125" i="1" a="1"/>
  <c r="AA125" i="1"/>
  <c r="AA125" i="1" a="1"/>
  <c r="Y125" i="1"/>
  <c r="Y125" i="1" a="1"/>
  <c r="W125" i="1"/>
  <c r="W125" i="1" a="1"/>
  <c r="T125" i="1"/>
  <c r="T125" i="1" a="1"/>
  <c r="R125" i="1"/>
  <c r="R125" i="1" a="1"/>
  <c r="C125" i="1"/>
  <c r="AI124" i="1"/>
  <c r="AI124" i="1" a="1"/>
  <c r="AA124" i="1"/>
  <c r="AA124" i="1" a="1"/>
  <c r="Y124" i="1"/>
  <c r="Y124" i="1" a="1"/>
  <c r="W124" i="1"/>
  <c r="W124" i="1" a="1"/>
  <c r="T124" i="1"/>
  <c r="T124" i="1" a="1"/>
  <c r="R124" i="1"/>
  <c r="R124" i="1" a="1"/>
  <c r="C124" i="1"/>
  <c r="AI123" i="1"/>
  <c r="AI123" i="1" a="1"/>
  <c r="AA123" i="1"/>
  <c r="AA123" i="1" a="1"/>
  <c r="Y123" i="1"/>
  <c r="Y123" i="1" a="1"/>
  <c r="W123" i="1"/>
  <c r="W123" i="1" a="1"/>
  <c r="T123" i="1"/>
  <c r="T123" i="1" a="1"/>
  <c r="R123" i="1"/>
  <c r="R123" i="1" a="1"/>
  <c r="C123" i="1"/>
  <c r="AI122" i="1"/>
  <c r="AI122" i="1" a="1"/>
  <c r="AA122" i="1"/>
  <c r="AA122" i="1" a="1"/>
  <c r="Y122" i="1"/>
  <c r="Y122" i="1" a="1"/>
  <c r="W122" i="1"/>
  <c r="W122" i="1" a="1"/>
  <c r="T122" i="1"/>
  <c r="T122" i="1" a="1"/>
  <c r="R122" i="1"/>
  <c r="R122" i="1" a="1"/>
  <c r="C122" i="1"/>
  <c r="AI121" i="1"/>
  <c r="AI121" i="1" a="1"/>
  <c r="AA121" i="1"/>
  <c r="AA121" i="1" a="1"/>
  <c r="Y121" i="1"/>
  <c r="Y121" i="1" a="1"/>
  <c r="W121" i="1"/>
  <c r="W121" i="1" a="1"/>
  <c r="T121" i="1"/>
  <c r="T121" i="1" a="1"/>
  <c r="R121" i="1"/>
  <c r="R121" i="1" a="1"/>
  <c r="C121" i="1"/>
  <c r="AI120" i="1"/>
  <c r="AI120" i="1" a="1"/>
  <c r="AA120" i="1"/>
  <c r="AA120" i="1" a="1"/>
  <c r="Y120" i="1"/>
  <c r="Y120" i="1" a="1"/>
  <c r="W120" i="1"/>
  <c r="W120" i="1" a="1"/>
  <c r="T120" i="1"/>
  <c r="T120" i="1" a="1"/>
  <c r="R120" i="1"/>
  <c r="R120" i="1" a="1"/>
  <c r="C120" i="1"/>
  <c r="AI119" i="1"/>
  <c r="AI119" i="1" a="1"/>
  <c r="AA119" i="1"/>
  <c r="AA119" i="1" a="1"/>
  <c r="Y119" i="1"/>
  <c r="Y119" i="1" a="1"/>
  <c r="W119" i="1"/>
  <c r="W119" i="1" a="1"/>
  <c r="T119" i="1"/>
  <c r="T119" i="1" a="1"/>
  <c r="R119" i="1"/>
  <c r="R119" i="1" a="1"/>
  <c r="C119" i="1"/>
  <c r="AI118" i="1"/>
  <c r="AI118" i="1" a="1"/>
  <c r="AA118" i="1"/>
  <c r="AA118" i="1" a="1"/>
  <c r="Y118" i="1"/>
  <c r="Y118" i="1" a="1"/>
  <c r="W118" i="1"/>
  <c r="W118" i="1" a="1"/>
  <c r="T118" i="1"/>
  <c r="T118" i="1" a="1"/>
  <c r="R118" i="1"/>
  <c r="R118" i="1" a="1"/>
  <c r="C118" i="1"/>
  <c r="AI117" i="1"/>
  <c r="AI117" i="1" a="1"/>
  <c r="AA117" i="1"/>
  <c r="AA117" i="1" a="1"/>
  <c r="Y117" i="1"/>
  <c r="Y117" i="1" a="1"/>
  <c r="W117" i="1"/>
  <c r="W117" i="1" a="1"/>
  <c r="T117" i="1"/>
  <c r="T117" i="1" a="1"/>
  <c r="R117" i="1"/>
  <c r="R117" i="1" a="1"/>
  <c r="C117" i="1"/>
  <c r="AI116" i="1"/>
  <c r="AI116" i="1" a="1"/>
  <c r="AA116" i="1"/>
  <c r="AA116" i="1" a="1"/>
  <c r="Y116" i="1"/>
  <c r="Y116" i="1" a="1"/>
  <c r="W116" i="1"/>
  <c r="W116" i="1" a="1"/>
  <c r="T116" i="1"/>
  <c r="T116" i="1" a="1"/>
  <c r="R116" i="1"/>
  <c r="R116" i="1" a="1"/>
  <c r="C116" i="1"/>
  <c r="AI115" i="1"/>
  <c r="AI115" i="1" a="1"/>
  <c r="AA115" i="1"/>
  <c r="AA115" i="1" a="1"/>
  <c r="Y115" i="1"/>
  <c r="Y115" i="1" a="1"/>
  <c r="W115" i="1"/>
  <c r="W115" i="1" a="1"/>
  <c r="T115" i="1"/>
  <c r="T115" i="1" a="1"/>
  <c r="R115" i="1"/>
  <c r="R115" i="1" a="1"/>
  <c r="C115" i="1"/>
  <c r="AI114" i="1"/>
  <c r="AI114" i="1" a="1"/>
  <c r="AA114" i="1"/>
  <c r="AA114" i="1" a="1"/>
  <c r="Y114" i="1"/>
  <c r="Y114" i="1" a="1"/>
  <c r="W114" i="1"/>
  <c r="W114" i="1" a="1"/>
  <c r="T114" i="1"/>
  <c r="T114" i="1" a="1"/>
  <c r="R114" i="1"/>
  <c r="R114" i="1" a="1"/>
  <c r="C114" i="1"/>
  <c r="AI113" i="1"/>
  <c r="AI113" i="1" a="1"/>
  <c r="AA113" i="1"/>
  <c r="AA113" i="1" a="1"/>
  <c r="Y113" i="1"/>
  <c r="Y113" i="1" a="1"/>
  <c r="W113" i="1"/>
  <c r="W113" i="1" a="1"/>
  <c r="T113" i="1"/>
  <c r="T113" i="1" a="1"/>
  <c r="R113" i="1"/>
  <c r="R113" i="1" a="1"/>
  <c r="C113" i="1"/>
  <c r="AI112" i="1"/>
  <c r="AI112" i="1" a="1"/>
  <c r="AA112" i="1"/>
  <c r="AA112" i="1" a="1"/>
  <c r="Y112" i="1"/>
  <c r="Y112" i="1" a="1"/>
  <c r="W112" i="1"/>
  <c r="W112" i="1" a="1"/>
  <c r="T112" i="1"/>
  <c r="T112" i="1" a="1"/>
  <c r="R112" i="1"/>
  <c r="R112" i="1" a="1"/>
  <c r="C112" i="1"/>
  <c r="AI111" i="1"/>
  <c r="AI111" i="1" a="1"/>
  <c r="AA111" i="1"/>
  <c r="AA111" i="1" a="1"/>
  <c r="Y111" i="1"/>
  <c r="Y111" i="1" a="1"/>
  <c r="W111" i="1"/>
  <c r="W111" i="1" a="1"/>
  <c r="T111" i="1"/>
  <c r="T111" i="1" a="1"/>
  <c r="R111" i="1"/>
  <c r="R111" i="1" a="1"/>
  <c r="C111" i="1"/>
  <c r="AI110" i="1"/>
  <c r="AI110" i="1" a="1"/>
  <c r="AA110" i="1"/>
  <c r="AA110" i="1" a="1"/>
  <c r="Y110" i="1"/>
  <c r="Y110" i="1" a="1"/>
  <c r="W110" i="1"/>
  <c r="W110" i="1" a="1"/>
  <c r="T110" i="1"/>
  <c r="T110" i="1" a="1"/>
  <c r="R110" i="1"/>
  <c r="R110" i="1" a="1"/>
  <c r="C110" i="1"/>
  <c r="AI109" i="1"/>
  <c r="AI109" i="1" a="1"/>
  <c r="AA109" i="1"/>
  <c r="AA109" i="1" a="1"/>
  <c r="Y109" i="1"/>
  <c r="Y109" i="1" a="1"/>
  <c r="W109" i="1"/>
  <c r="W109" i="1" a="1"/>
  <c r="T109" i="1"/>
  <c r="T109" i="1" a="1"/>
  <c r="R109" i="1"/>
  <c r="R109" i="1" a="1"/>
  <c r="C109" i="1"/>
  <c r="AI108" i="1"/>
  <c r="AI108" i="1" a="1"/>
  <c r="AA108" i="1"/>
  <c r="AA108" i="1" a="1"/>
  <c r="Y108" i="1"/>
  <c r="Y108" i="1" a="1"/>
  <c r="W108" i="1"/>
  <c r="W108" i="1" a="1"/>
  <c r="T108" i="1"/>
  <c r="T108" i="1" a="1"/>
  <c r="R108" i="1"/>
  <c r="R108" i="1" a="1"/>
  <c r="C108" i="1"/>
  <c r="AI107" i="1"/>
  <c r="AI107" i="1" a="1"/>
  <c r="AA107" i="1"/>
  <c r="AA107" i="1" a="1"/>
  <c r="Y107" i="1"/>
  <c r="Y107" i="1" a="1"/>
  <c r="W107" i="1"/>
  <c r="W107" i="1" a="1"/>
  <c r="T107" i="1"/>
  <c r="T107" i="1" a="1"/>
  <c r="R107" i="1"/>
  <c r="R107" i="1" a="1"/>
  <c r="C107" i="1"/>
  <c r="AI106" i="1"/>
  <c r="AI106" i="1" a="1"/>
  <c r="AA106" i="1"/>
  <c r="AA106" i="1" a="1"/>
  <c r="Y106" i="1"/>
  <c r="Y106" i="1" a="1"/>
  <c r="W106" i="1"/>
  <c r="W106" i="1" a="1"/>
  <c r="T106" i="1"/>
  <c r="T106" i="1" a="1"/>
  <c r="R106" i="1"/>
  <c r="R106" i="1" a="1"/>
  <c r="C106" i="1"/>
  <c r="AI105" i="1"/>
  <c r="AI105" i="1" a="1"/>
  <c r="AA105" i="1"/>
  <c r="AA105" i="1" a="1"/>
  <c r="Y105" i="1"/>
  <c r="Y105" i="1" a="1"/>
  <c r="W105" i="1"/>
  <c r="W105" i="1" a="1"/>
  <c r="T105" i="1"/>
  <c r="T105" i="1" a="1"/>
  <c r="R105" i="1"/>
  <c r="R105" i="1" a="1"/>
  <c r="C105" i="1"/>
  <c r="AI104" i="1"/>
  <c r="AI104" i="1" a="1"/>
  <c r="AA104" i="1"/>
  <c r="AA104" i="1" a="1"/>
  <c r="Y104" i="1"/>
  <c r="Y104" i="1" a="1"/>
  <c r="W104" i="1"/>
  <c r="W104" i="1" a="1"/>
  <c r="T104" i="1"/>
  <c r="T104" i="1" a="1"/>
  <c r="R104" i="1"/>
  <c r="R104" i="1" a="1"/>
  <c r="C104" i="1"/>
  <c r="AI103" i="1"/>
  <c r="AI103" i="1" a="1"/>
  <c r="AA103" i="1"/>
  <c r="AA103" i="1" a="1"/>
  <c r="Y103" i="1"/>
  <c r="Y103" i="1" a="1"/>
  <c r="W103" i="1"/>
  <c r="W103" i="1" a="1"/>
  <c r="T103" i="1"/>
  <c r="T103" i="1" a="1"/>
  <c r="R103" i="1"/>
  <c r="R103" i="1" a="1"/>
  <c r="C103" i="1"/>
  <c r="AI102" i="1"/>
  <c r="AI102" i="1" a="1"/>
  <c r="AA102" i="1"/>
  <c r="AA102" i="1" a="1"/>
  <c r="Y102" i="1"/>
  <c r="Y102" i="1" a="1"/>
  <c r="W102" i="1"/>
  <c r="W102" i="1" a="1"/>
  <c r="T102" i="1"/>
  <c r="T102" i="1" a="1"/>
  <c r="R102" i="1"/>
  <c r="R102" i="1" a="1"/>
  <c r="C102" i="1"/>
  <c r="AI101" i="1"/>
  <c r="AI101" i="1" a="1"/>
  <c r="AA101" i="1"/>
  <c r="AA101" i="1" a="1"/>
  <c r="Y101" i="1"/>
  <c r="Y101" i="1" a="1"/>
  <c r="W101" i="1"/>
  <c r="W101" i="1" a="1"/>
  <c r="T101" i="1"/>
  <c r="T101" i="1" a="1"/>
  <c r="R101" i="1"/>
  <c r="R101" i="1" a="1"/>
  <c r="C101" i="1"/>
  <c r="AI100" i="1"/>
  <c r="AI100" i="1" a="1"/>
  <c r="AA100" i="1"/>
  <c r="AA100" i="1" a="1"/>
  <c r="Y100" i="1"/>
  <c r="Y100" i="1" a="1"/>
  <c r="W100" i="1"/>
  <c r="W100" i="1" a="1"/>
  <c r="T100" i="1"/>
  <c r="T100" i="1" a="1"/>
  <c r="R100" i="1"/>
  <c r="R100" i="1" a="1"/>
  <c r="C100" i="1"/>
  <c r="AI99" i="1"/>
  <c r="AI99" i="1" a="1"/>
  <c r="AA99" i="1"/>
  <c r="AA99" i="1" a="1"/>
  <c r="Y99" i="1"/>
  <c r="Y99" i="1" a="1"/>
  <c r="W99" i="1"/>
  <c r="W99" i="1" a="1"/>
  <c r="T99" i="1"/>
  <c r="T99" i="1" a="1"/>
  <c r="R99" i="1"/>
  <c r="R99" i="1" a="1"/>
  <c r="C99" i="1"/>
  <c r="AI98" i="1"/>
  <c r="AI98" i="1" a="1"/>
  <c r="AA98" i="1"/>
  <c r="AA98" i="1" a="1"/>
  <c r="Y98" i="1"/>
  <c r="Y98" i="1" a="1"/>
  <c r="W98" i="1"/>
  <c r="W98" i="1" a="1"/>
  <c r="T98" i="1"/>
  <c r="T98" i="1" a="1"/>
  <c r="R98" i="1"/>
  <c r="R98" i="1" a="1"/>
  <c r="C98" i="1"/>
  <c r="AI97" i="1"/>
  <c r="AI97" i="1" a="1"/>
  <c r="AA97" i="1"/>
  <c r="AA97" i="1" a="1"/>
  <c r="Y97" i="1"/>
  <c r="Y97" i="1" a="1"/>
  <c r="W97" i="1"/>
  <c r="W97" i="1" a="1"/>
  <c r="T97" i="1"/>
  <c r="T97" i="1" a="1"/>
  <c r="R97" i="1"/>
  <c r="R97" i="1" a="1"/>
  <c r="C97" i="1"/>
  <c r="AI96" i="1"/>
  <c r="AI96" i="1" a="1"/>
  <c r="AA96" i="1"/>
  <c r="AA96" i="1" a="1"/>
  <c r="Y96" i="1"/>
  <c r="Y96" i="1" a="1"/>
  <c r="W96" i="1"/>
  <c r="W96" i="1" a="1"/>
  <c r="T96" i="1"/>
  <c r="T96" i="1" a="1"/>
  <c r="R96" i="1"/>
  <c r="R96" i="1" a="1"/>
  <c r="C96" i="1"/>
  <c r="AI95" i="1"/>
  <c r="AI95" i="1" a="1"/>
  <c r="AA95" i="1"/>
  <c r="AA95" i="1" a="1"/>
  <c r="Y95" i="1"/>
  <c r="Y95" i="1" a="1"/>
  <c r="W95" i="1"/>
  <c r="W95" i="1" a="1"/>
  <c r="T95" i="1"/>
  <c r="T95" i="1" a="1"/>
  <c r="R95" i="1"/>
  <c r="R95" i="1" a="1"/>
  <c r="C95" i="1"/>
  <c r="AI94" i="1"/>
  <c r="AI94" i="1" a="1"/>
  <c r="AA94" i="1"/>
  <c r="AA94" i="1" a="1"/>
  <c r="Y94" i="1"/>
  <c r="Y94" i="1" a="1"/>
  <c r="W94" i="1"/>
  <c r="W94" i="1" a="1"/>
  <c r="T94" i="1"/>
  <c r="T94" i="1" a="1"/>
  <c r="R94" i="1"/>
  <c r="R94" i="1" a="1"/>
  <c r="C94" i="1"/>
  <c r="AI93" i="1"/>
  <c r="AI93" i="1" a="1"/>
  <c r="AA93" i="1"/>
  <c r="AA93" i="1" a="1"/>
  <c r="Y93" i="1"/>
  <c r="Y93" i="1" a="1"/>
  <c r="W93" i="1"/>
  <c r="W93" i="1" a="1"/>
  <c r="T93" i="1"/>
  <c r="T93" i="1" a="1"/>
  <c r="R93" i="1"/>
  <c r="R93" i="1" a="1"/>
  <c r="C93" i="1"/>
  <c r="AI92" i="1"/>
  <c r="AI92" i="1" a="1"/>
  <c r="AA92" i="1"/>
  <c r="AA92" i="1" a="1"/>
  <c r="Y92" i="1"/>
  <c r="Y92" i="1" a="1"/>
  <c r="W92" i="1"/>
  <c r="W92" i="1" a="1"/>
  <c r="T92" i="1"/>
  <c r="T92" i="1" a="1"/>
  <c r="R92" i="1"/>
  <c r="R92" i="1" a="1"/>
  <c r="C92" i="1"/>
  <c r="AI91" i="1"/>
  <c r="AI91" i="1" a="1"/>
  <c r="AA91" i="1"/>
  <c r="AA91" i="1" a="1"/>
  <c r="Y91" i="1"/>
  <c r="Y91" i="1" a="1"/>
  <c r="W91" i="1"/>
  <c r="W91" i="1" a="1"/>
  <c r="T91" i="1"/>
  <c r="T91" i="1" a="1"/>
  <c r="R91" i="1"/>
  <c r="R91" i="1" a="1"/>
  <c r="C91" i="1"/>
  <c r="AI90" i="1"/>
  <c r="AI90" i="1" a="1"/>
  <c r="AA90" i="1"/>
  <c r="AA90" i="1" a="1"/>
  <c r="Y90" i="1"/>
  <c r="Y90" i="1" a="1"/>
  <c r="W90" i="1"/>
  <c r="W90" i="1" a="1"/>
  <c r="T90" i="1"/>
  <c r="T90" i="1" a="1"/>
  <c r="R90" i="1"/>
  <c r="R90" i="1" a="1"/>
  <c r="C90" i="1"/>
  <c r="AI89" i="1"/>
  <c r="AI89" i="1" a="1"/>
  <c r="AA89" i="1"/>
  <c r="AA89" i="1" a="1"/>
  <c r="Y89" i="1"/>
  <c r="Y89" i="1" a="1"/>
  <c r="W89" i="1"/>
  <c r="W89" i="1" a="1"/>
  <c r="T89" i="1"/>
  <c r="T89" i="1" a="1"/>
  <c r="R89" i="1"/>
  <c r="R89" i="1" a="1"/>
  <c r="C89" i="1"/>
  <c r="AI88" i="1"/>
  <c r="AI88" i="1" a="1"/>
  <c r="AA88" i="1"/>
  <c r="AA88" i="1" a="1"/>
  <c r="Y88" i="1"/>
  <c r="Y88" i="1" a="1"/>
  <c r="W88" i="1"/>
  <c r="W88" i="1" a="1"/>
  <c r="T88" i="1"/>
  <c r="T88" i="1" a="1"/>
  <c r="R88" i="1"/>
  <c r="R88" i="1" a="1"/>
  <c r="C88" i="1"/>
  <c r="AI87" i="1"/>
  <c r="AI87" i="1" a="1"/>
  <c r="AA87" i="1"/>
  <c r="AA87" i="1" a="1"/>
  <c r="Y87" i="1"/>
  <c r="Y87" i="1" a="1"/>
  <c r="W87" i="1"/>
  <c r="W87" i="1" a="1"/>
  <c r="T87" i="1"/>
  <c r="T87" i="1" a="1"/>
  <c r="R87" i="1"/>
  <c r="R87" i="1" a="1"/>
  <c r="C87" i="1"/>
  <c r="AI86" i="1"/>
  <c r="AI86" i="1" a="1"/>
  <c r="AA86" i="1"/>
  <c r="AA86" i="1" a="1"/>
  <c r="Y86" i="1"/>
  <c r="Y86" i="1" a="1"/>
  <c r="W86" i="1"/>
  <c r="W86" i="1" a="1"/>
  <c r="T86" i="1"/>
  <c r="T86" i="1" a="1"/>
  <c r="R86" i="1"/>
  <c r="R86" i="1" a="1"/>
  <c r="C86" i="1"/>
  <c r="AI85" i="1"/>
  <c r="AI85" i="1" a="1"/>
  <c r="AA85" i="1"/>
  <c r="AA85" i="1" a="1"/>
  <c r="Y85" i="1"/>
  <c r="Y85" i="1" a="1"/>
  <c r="W85" i="1"/>
  <c r="W85" i="1" a="1"/>
  <c r="T85" i="1"/>
  <c r="T85" i="1" a="1"/>
  <c r="R85" i="1"/>
  <c r="R85" i="1" a="1"/>
  <c r="C85" i="1"/>
  <c r="AI84" i="1"/>
  <c r="AI84" i="1" a="1"/>
  <c r="AA84" i="1"/>
  <c r="AA84" i="1" a="1"/>
  <c r="Y84" i="1"/>
  <c r="Y84" i="1" a="1"/>
  <c r="W84" i="1"/>
  <c r="W84" i="1" a="1"/>
  <c r="T84" i="1"/>
  <c r="T84" i="1" a="1"/>
  <c r="R84" i="1"/>
  <c r="R84" i="1" a="1"/>
  <c r="C84" i="1"/>
  <c r="AI83" i="1"/>
  <c r="AI83" i="1" a="1"/>
  <c r="AA83" i="1"/>
  <c r="AA83" i="1" a="1"/>
  <c r="Y83" i="1"/>
  <c r="Y83" i="1" a="1"/>
  <c r="W83" i="1"/>
  <c r="W83" i="1" a="1"/>
  <c r="T83" i="1"/>
  <c r="T83" i="1" a="1"/>
  <c r="R83" i="1"/>
  <c r="R83" i="1" a="1"/>
  <c r="C83" i="1"/>
  <c r="AI82" i="1"/>
  <c r="AI82" i="1" a="1"/>
  <c r="AA82" i="1"/>
  <c r="AA82" i="1" a="1"/>
  <c r="Y82" i="1"/>
  <c r="Y82" i="1" a="1"/>
  <c r="W82" i="1"/>
  <c r="W82" i="1" a="1"/>
  <c r="T82" i="1"/>
  <c r="T82" i="1" a="1"/>
  <c r="R82" i="1"/>
  <c r="R82" i="1" a="1"/>
  <c r="C82" i="1"/>
  <c r="AI81" i="1"/>
  <c r="AI81" i="1" a="1"/>
  <c r="AA81" i="1"/>
  <c r="AA81" i="1" a="1"/>
  <c r="Y81" i="1"/>
  <c r="Y81" i="1" a="1"/>
  <c r="W81" i="1"/>
  <c r="W81" i="1" a="1"/>
  <c r="T81" i="1"/>
  <c r="T81" i="1" a="1"/>
  <c r="R81" i="1"/>
  <c r="R81" i="1" a="1"/>
  <c r="C81" i="1"/>
  <c r="AI80" i="1"/>
  <c r="AI80" i="1" a="1"/>
  <c r="AA80" i="1"/>
  <c r="AA80" i="1" a="1"/>
  <c r="Y80" i="1"/>
  <c r="Y80" i="1" a="1"/>
  <c r="W80" i="1"/>
  <c r="W80" i="1" a="1"/>
  <c r="T80" i="1"/>
  <c r="T80" i="1" a="1"/>
  <c r="R80" i="1"/>
  <c r="R80" i="1" a="1"/>
  <c r="C80" i="1"/>
  <c r="AI79" i="1"/>
  <c r="AI79" i="1" a="1"/>
  <c r="AA79" i="1"/>
  <c r="AA79" i="1" a="1"/>
  <c r="Y79" i="1"/>
  <c r="Y79" i="1" a="1"/>
  <c r="W79" i="1"/>
  <c r="W79" i="1" a="1"/>
  <c r="T79" i="1"/>
  <c r="T79" i="1" a="1"/>
  <c r="R79" i="1"/>
  <c r="R79" i="1" a="1"/>
  <c r="C79" i="1"/>
  <c r="AI78" i="1"/>
  <c r="AI78" i="1" a="1"/>
  <c r="AA78" i="1"/>
  <c r="AA78" i="1" a="1"/>
  <c r="Y78" i="1"/>
  <c r="Y78" i="1" a="1"/>
  <c r="W78" i="1"/>
  <c r="W78" i="1" a="1"/>
  <c r="T78" i="1"/>
  <c r="T78" i="1" a="1"/>
  <c r="R78" i="1"/>
  <c r="R78" i="1" a="1"/>
  <c r="C78" i="1"/>
  <c r="AI77" i="1"/>
  <c r="AI77" i="1" a="1"/>
  <c r="AA77" i="1"/>
  <c r="AA77" i="1" a="1"/>
  <c r="Y77" i="1"/>
  <c r="Y77" i="1" a="1"/>
  <c r="W77" i="1"/>
  <c r="W77" i="1" a="1"/>
  <c r="T77" i="1"/>
  <c r="T77" i="1" a="1"/>
  <c r="R77" i="1"/>
  <c r="R77" i="1" a="1"/>
  <c r="C77" i="1"/>
  <c r="AI76" i="1"/>
  <c r="AI76" i="1" a="1"/>
  <c r="AA76" i="1"/>
  <c r="AA76" i="1" a="1"/>
  <c r="Y76" i="1"/>
  <c r="Y76" i="1" a="1"/>
  <c r="W76" i="1"/>
  <c r="W76" i="1" a="1"/>
  <c r="T76" i="1"/>
  <c r="T76" i="1" a="1"/>
  <c r="R76" i="1"/>
  <c r="R76" i="1" a="1"/>
  <c r="C76" i="1"/>
  <c r="AI75" i="1"/>
  <c r="AI75" i="1" a="1"/>
  <c r="AA75" i="1"/>
  <c r="AA75" i="1" a="1"/>
  <c r="Y75" i="1"/>
  <c r="Y75" i="1" a="1"/>
  <c r="W75" i="1"/>
  <c r="W75" i="1" a="1"/>
  <c r="T75" i="1"/>
  <c r="T75" i="1" a="1"/>
  <c r="R75" i="1"/>
  <c r="R75" i="1" a="1"/>
  <c r="C75" i="1"/>
  <c r="AI74" i="1"/>
  <c r="AI74" i="1" a="1"/>
  <c r="AA74" i="1"/>
  <c r="AA74" i="1" a="1"/>
  <c r="Y74" i="1"/>
  <c r="Y74" i="1" a="1"/>
  <c r="W74" i="1"/>
  <c r="W74" i="1" a="1"/>
  <c r="T74" i="1"/>
  <c r="T74" i="1" a="1"/>
  <c r="R74" i="1"/>
  <c r="R74" i="1" a="1"/>
  <c r="C74" i="1"/>
  <c r="AI73" i="1"/>
  <c r="AI73" i="1" a="1"/>
  <c r="AA73" i="1"/>
  <c r="AA73" i="1" a="1"/>
  <c r="Y73" i="1"/>
  <c r="Y73" i="1" a="1"/>
  <c r="W73" i="1"/>
  <c r="W73" i="1" a="1"/>
  <c r="T73" i="1"/>
  <c r="T73" i="1" a="1"/>
  <c r="R73" i="1"/>
  <c r="R73" i="1" a="1"/>
  <c r="C73" i="1"/>
  <c r="AI72" i="1"/>
  <c r="AI72" i="1" a="1"/>
  <c r="AA72" i="1"/>
  <c r="AA72" i="1" a="1"/>
  <c r="Y72" i="1"/>
  <c r="Y72" i="1" a="1"/>
  <c r="W72" i="1"/>
  <c r="W72" i="1" a="1"/>
  <c r="T72" i="1"/>
  <c r="T72" i="1" a="1"/>
  <c r="R72" i="1"/>
  <c r="R72" i="1" a="1"/>
  <c r="C72" i="1"/>
  <c r="AI71" i="1"/>
  <c r="AI71" i="1" a="1"/>
  <c r="AA71" i="1"/>
  <c r="AA71" i="1" a="1"/>
  <c r="Y71" i="1"/>
  <c r="Y71" i="1" a="1"/>
  <c r="W71" i="1"/>
  <c r="W71" i="1" a="1"/>
  <c r="T71" i="1"/>
  <c r="T71" i="1" a="1"/>
  <c r="R71" i="1"/>
  <c r="R71" i="1" a="1"/>
  <c r="C71" i="1"/>
  <c r="AI70" i="1"/>
  <c r="AI70" i="1" a="1"/>
  <c r="AA70" i="1"/>
  <c r="AA70" i="1" a="1"/>
  <c r="Y70" i="1"/>
  <c r="Y70" i="1" a="1"/>
  <c r="W70" i="1"/>
  <c r="W70" i="1" a="1"/>
  <c r="T70" i="1"/>
  <c r="T70" i="1" a="1"/>
  <c r="R70" i="1"/>
  <c r="R70" i="1" a="1"/>
  <c r="C70" i="1"/>
  <c r="AI69" i="1"/>
  <c r="AI69" i="1" a="1"/>
  <c r="AA69" i="1"/>
  <c r="AA69" i="1" a="1"/>
  <c r="Y69" i="1"/>
  <c r="Y69" i="1" a="1"/>
  <c r="W69" i="1"/>
  <c r="W69" i="1" a="1"/>
  <c r="T69" i="1"/>
  <c r="T69" i="1" a="1"/>
  <c r="R69" i="1"/>
  <c r="R69" i="1" a="1"/>
  <c r="C69" i="1"/>
  <c r="AI68" i="1"/>
  <c r="AI68" i="1" a="1"/>
  <c r="AA68" i="1"/>
  <c r="AA68" i="1" a="1"/>
  <c r="Y68" i="1"/>
  <c r="Y68" i="1" a="1"/>
  <c r="W68" i="1"/>
  <c r="W68" i="1" a="1"/>
  <c r="T68" i="1"/>
  <c r="T68" i="1" a="1"/>
  <c r="R68" i="1"/>
  <c r="R68" i="1" a="1"/>
  <c r="C68" i="1"/>
  <c r="AI67" i="1"/>
  <c r="AI67" i="1" a="1"/>
  <c r="AA67" i="1"/>
  <c r="AA67" i="1" a="1"/>
  <c r="Y67" i="1"/>
  <c r="Y67" i="1" a="1"/>
  <c r="W67" i="1"/>
  <c r="W67" i="1" a="1"/>
  <c r="T67" i="1"/>
  <c r="T67" i="1" a="1"/>
  <c r="R67" i="1"/>
  <c r="R67" i="1" a="1"/>
  <c r="C67" i="1"/>
  <c r="AI66" i="1"/>
  <c r="AI66" i="1" a="1"/>
  <c r="AA66" i="1"/>
  <c r="AA66" i="1" a="1"/>
  <c r="Y66" i="1"/>
  <c r="Y66" i="1" a="1"/>
  <c r="W66" i="1"/>
  <c r="W66" i="1" a="1"/>
  <c r="T66" i="1"/>
  <c r="T66" i="1" a="1"/>
  <c r="R66" i="1"/>
  <c r="R66" i="1" a="1"/>
  <c r="C66" i="1"/>
  <c r="AI65" i="1"/>
  <c r="AI65" i="1" a="1"/>
  <c r="AA65" i="1"/>
  <c r="AA65" i="1" a="1"/>
  <c r="Y65" i="1"/>
  <c r="Y65" i="1" a="1"/>
  <c r="W65" i="1"/>
  <c r="W65" i="1" a="1"/>
  <c r="T65" i="1"/>
  <c r="T65" i="1" a="1"/>
  <c r="R65" i="1"/>
  <c r="R65" i="1" a="1"/>
  <c r="C65" i="1"/>
  <c r="AI64" i="1"/>
  <c r="AI64" i="1" a="1"/>
  <c r="AA64" i="1"/>
  <c r="AA64" i="1" a="1"/>
  <c r="Y64" i="1"/>
  <c r="Y64" i="1" a="1"/>
  <c r="W64" i="1"/>
  <c r="W64" i="1" a="1"/>
  <c r="T64" i="1"/>
  <c r="T64" i="1" a="1"/>
  <c r="R64" i="1"/>
  <c r="R64" i="1" a="1"/>
  <c r="C64" i="1"/>
  <c r="AI63" i="1"/>
  <c r="AI63" i="1" a="1"/>
  <c r="AA63" i="1"/>
  <c r="AA63" i="1" a="1"/>
  <c r="Y63" i="1"/>
  <c r="Y63" i="1" a="1"/>
  <c r="W63" i="1"/>
  <c r="W63" i="1" a="1"/>
  <c r="T63" i="1"/>
  <c r="T63" i="1" a="1"/>
  <c r="R63" i="1"/>
  <c r="R63" i="1" a="1"/>
  <c r="C63" i="1"/>
  <c r="AI62" i="1"/>
  <c r="AI62" i="1" a="1"/>
  <c r="AA62" i="1"/>
  <c r="AA62" i="1" a="1"/>
  <c r="Y62" i="1"/>
  <c r="Y62" i="1" a="1"/>
  <c r="W62" i="1"/>
  <c r="W62" i="1" a="1"/>
  <c r="T62" i="1"/>
  <c r="T62" i="1" a="1"/>
  <c r="R62" i="1"/>
  <c r="R62" i="1" a="1"/>
  <c r="C62" i="1"/>
  <c r="AI61" i="1"/>
  <c r="AI61" i="1" a="1"/>
  <c r="AA61" i="1"/>
  <c r="AA61" i="1" a="1"/>
  <c r="Y61" i="1"/>
  <c r="Y61" i="1" a="1"/>
  <c r="W61" i="1"/>
  <c r="W61" i="1" a="1"/>
  <c r="T61" i="1"/>
  <c r="T61" i="1" a="1"/>
  <c r="R61" i="1"/>
  <c r="R61" i="1" a="1"/>
  <c r="C61" i="1"/>
  <c r="AI60" i="1"/>
  <c r="AI60" i="1" a="1"/>
  <c r="AA60" i="1"/>
  <c r="AA60" i="1" a="1"/>
  <c r="Y60" i="1"/>
  <c r="Y60" i="1" a="1"/>
  <c r="W60" i="1"/>
  <c r="W60" i="1" a="1"/>
  <c r="T60" i="1"/>
  <c r="T60" i="1" a="1"/>
  <c r="R60" i="1"/>
  <c r="R60" i="1" a="1"/>
  <c r="C60" i="1"/>
  <c r="AI59" i="1"/>
  <c r="AI59" i="1" a="1"/>
  <c r="AA59" i="1"/>
  <c r="AA59" i="1" a="1"/>
  <c r="Y59" i="1"/>
  <c r="Y59" i="1" a="1"/>
  <c r="W59" i="1"/>
  <c r="W59" i="1" a="1"/>
  <c r="T59" i="1"/>
  <c r="T59" i="1" a="1"/>
  <c r="R59" i="1"/>
  <c r="R59" i="1" a="1"/>
  <c r="C59" i="1"/>
  <c r="AI58" i="1"/>
  <c r="AI58" i="1" a="1"/>
  <c r="AA58" i="1"/>
  <c r="AA58" i="1" a="1"/>
  <c r="Y58" i="1"/>
  <c r="Y58" i="1" a="1"/>
  <c r="W58" i="1"/>
  <c r="W58" i="1" a="1"/>
  <c r="T58" i="1"/>
  <c r="T58" i="1" a="1"/>
  <c r="R58" i="1"/>
  <c r="R58" i="1" a="1"/>
  <c r="C58" i="1"/>
  <c r="AI57" i="1"/>
  <c r="AI57" i="1" a="1"/>
  <c r="AA57" i="1"/>
  <c r="AA57" i="1" a="1"/>
  <c r="Y57" i="1"/>
  <c r="Y57" i="1" a="1"/>
  <c r="W57" i="1"/>
  <c r="W57" i="1" a="1"/>
  <c r="T57" i="1"/>
  <c r="T57" i="1" a="1"/>
  <c r="R57" i="1"/>
  <c r="R57" i="1" a="1"/>
  <c r="C57" i="1"/>
  <c r="AI56" i="1"/>
  <c r="AI56" i="1" a="1"/>
  <c r="AA56" i="1"/>
  <c r="AA56" i="1" a="1"/>
  <c r="Y56" i="1"/>
  <c r="Y56" i="1" a="1"/>
  <c r="W56" i="1"/>
  <c r="W56" i="1" a="1"/>
  <c r="T56" i="1"/>
  <c r="T56" i="1" a="1"/>
  <c r="R56" i="1"/>
  <c r="R56" i="1" a="1"/>
  <c r="C56" i="1"/>
  <c r="AI55" i="1"/>
  <c r="AI55" i="1" a="1"/>
  <c r="AA55" i="1"/>
  <c r="AA55" i="1" a="1"/>
  <c r="Y55" i="1"/>
  <c r="Y55" i="1" a="1"/>
  <c r="W55" i="1"/>
  <c r="W55" i="1" a="1"/>
  <c r="T55" i="1"/>
  <c r="T55" i="1" a="1"/>
  <c r="R55" i="1"/>
  <c r="R55" i="1" a="1"/>
  <c r="C55" i="1"/>
  <c r="AI54" i="1"/>
  <c r="AI54" i="1" a="1"/>
  <c r="AA54" i="1"/>
  <c r="AA54" i="1" a="1"/>
  <c r="Y54" i="1"/>
  <c r="Y54" i="1" a="1"/>
  <c r="W54" i="1"/>
  <c r="W54" i="1" a="1"/>
  <c r="T54" i="1"/>
  <c r="T54" i="1" a="1"/>
  <c r="R54" i="1"/>
  <c r="R54" i="1" a="1"/>
  <c r="C54" i="1"/>
  <c r="AI53" i="1"/>
  <c r="AI53" i="1" a="1"/>
  <c r="AA53" i="1"/>
  <c r="AA53" i="1" a="1"/>
  <c r="Y53" i="1"/>
  <c r="Y53" i="1" a="1"/>
  <c r="W53" i="1"/>
  <c r="W53" i="1" a="1"/>
  <c r="T53" i="1"/>
  <c r="T53" i="1" a="1"/>
  <c r="R53" i="1"/>
  <c r="R53" i="1" a="1"/>
  <c r="C53" i="1"/>
  <c r="AI52" i="1"/>
  <c r="AI52" i="1" a="1"/>
  <c r="AA52" i="1"/>
  <c r="AA52" i="1" a="1"/>
  <c r="Y52" i="1"/>
  <c r="Y52" i="1" a="1"/>
  <c r="W52" i="1"/>
  <c r="W52" i="1" a="1"/>
  <c r="T52" i="1"/>
  <c r="T52" i="1" a="1"/>
  <c r="R52" i="1"/>
  <c r="R52" i="1" a="1"/>
  <c r="C52" i="1"/>
  <c r="AI51" i="1"/>
  <c r="AI51" i="1" a="1"/>
  <c r="AA51" i="1"/>
  <c r="AA51" i="1" a="1"/>
  <c r="Y51" i="1"/>
  <c r="Y51" i="1" a="1"/>
  <c r="W51" i="1"/>
  <c r="W51" i="1" a="1"/>
  <c r="T51" i="1"/>
  <c r="T51" i="1" a="1"/>
  <c r="R51" i="1"/>
  <c r="R51" i="1" a="1"/>
  <c r="C51" i="1"/>
  <c r="AI50" i="1"/>
  <c r="AI50" i="1" a="1"/>
  <c r="AA50" i="1"/>
  <c r="AA50" i="1" a="1"/>
  <c r="Y50" i="1"/>
  <c r="Y50" i="1" a="1"/>
  <c r="W50" i="1"/>
  <c r="W50" i="1" a="1"/>
  <c r="T50" i="1"/>
  <c r="T50" i="1" a="1"/>
  <c r="R50" i="1"/>
  <c r="R50" i="1" a="1"/>
  <c r="C50" i="1"/>
  <c r="AI49" i="1"/>
  <c r="AI49" i="1" a="1"/>
  <c r="AA49" i="1"/>
  <c r="AA49" i="1" a="1"/>
  <c r="Y49" i="1"/>
  <c r="Y49" i="1" a="1"/>
  <c r="W49" i="1"/>
  <c r="W49" i="1" a="1"/>
  <c r="T49" i="1"/>
  <c r="T49" i="1" a="1"/>
  <c r="R49" i="1"/>
  <c r="R49" i="1" a="1"/>
  <c r="C49" i="1"/>
  <c r="AI48" i="1"/>
  <c r="AI48" i="1" a="1"/>
  <c r="AA48" i="1"/>
  <c r="AA48" i="1" a="1"/>
  <c r="Y48" i="1"/>
  <c r="Y48" i="1" a="1"/>
  <c r="W48" i="1"/>
  <c r="W48" i="1" a="1"/>
  <c r="T48" i="1"/>
  <c r="T48" i="1" a="1"/>
  <c r="R48" i="1"/>
  <c r="R48" i="1" a="1"/>
  <c r="C48" i="1"/>
  <c r="AI47" i="1"/>
  <c r="AI47" i="1" a="1"/>
  <c r="AA47" i="1"/>
  <c r="AA47" i="1" a="1"/>
  <c r="Y47" i="1"/>
  <c r="Y47" i="1" a="1"/>
  <c r="W47" i="1"/>
  <c r="W47" i="1" a="1"/>
  <c r="T47" i="1"/>
  <c r="T47" i="1" a="1"/>
  <c r="R47" i="1"/>
  <c r="R47" i="1" a="1"/>
  <c r="C47" i="1"/>
  <c r="AI46" i="1"/>
  <c r="AI46" i="1" a="1"/>
  <c r="AA46" i="1"/>
  <c r="AA46" i="1" a="1"/>
  <c r="Y46" i="1"/>
  <c r="Y46" i="1" a="1"/>
  <c r="W46" i="1"/>
  <c r="W46" i="1" a="1"/>
  <c r="T46" i="1"/>
  <c r="T46" i="1" a="1"/>
  <c r="R46" i="1"/>
  <c r="R46" i="1" a="1"/>
  <c r="C46" i="1"/>
  <c r="AI45" i="1"/>
  <c r="AI45" i="1" a="1"/>
  <c r="AA45" i="1"/>
  <c r="AA45" i="1" a="1"/>
  <c r="Y45" i="1"/>
  <c r="Y45" i="1" a="1"/>
  <c r="W45" i="1"/>
  <c r="W45" i="1" a="1"/>
  <c r="T45" i="1"/>
  <c r="T45" i="1" a="1"/>
  <c r="R45" i="1"/>
  <c r="R45" i="1" a="1"/>
  <c r="C45" i="1"/>
  <c r="AI44" i="1"/>
  <c r="AI44" i="1" a="1"/>
  <c r="AA44" i="1"/>
  <c r="AA44" i="1" a="1"/>
  <c r="Y44" i="1"/>
  <c r="Y44" i="1" a="1"/>
  <c r="W44" i="1"/>
  <c r="W44" i="1" a="1"/>
  <c r="T44" i="1"/>
  <c r="T44" i="1" a="1"/>
  <c r="R44" i="1"/>
  <c r="R44" i="1" a="1"/>
  <c r="C44" i="1"/>
  <c r="AI43" i="1"/>
  <c r="AI43" i="1" a="1"/>
  <c r="AA43" i="1"/>
  <c r="AA43" i="1" a="1"/>
  <c r="Y43" i="1"/>
  <c r="Y43" i="1" a="1"/>
  <c r="W43" i="1"/>
  <c r="W43" i="1" a="1"/>
  <c r="T43" i="1"/>
  <c r="T43" i="1" a="1"/>
  <c r="R43" i="1"/>
  <c r="R43" i="1" a="1"/>
  <c r="C43" i="1"/>
  <c r="AI42" i="1"/>
  <c r="AI42" i="1" a="1"/>
  <c r="AA42" i="1"/>
  <c r="AA42" i="1" a="1"/>
  <c r="Y42" i="1"/>
  <c r="Y42" i="1" a="1"/>
  <c r="W42" i="1"/>
  <c r="W42" i="1" a="1"/>
  <c r="T42" i="1"/>
  <c r="T42" i="1" a="1"/>
  <c r="R42" i="1"/>
  <c r="R42" i="1" a="1"/>
  <c r="C42" i="1"/>
  <c r="AI41" i="1"/>
  <c r="AI41" i="1" a="1"/>
  <c r="AA41" i="1"/>
  <c r="AA41" i="1" a="1"/>
  <c r="Y41" i="1"/>
  <c r="Y41" i="1" a="1"/>
  <c r="W41" i="1"/>
  <c r="W41" i="1" a="1"/>
  <c r="T41" i="1"/>
  <c r="T41" i="1" a="1"/>
  <c r="R41" i="1"/>
  <c r="R41" i="1" a="1"/>
  <c r="C41" i="1"/>
  <c r="AI40" i="1"/>
  <c r="AI40" i="1" a="1"/>
  <c r="AA40" i="1"/>
  <c r="AA40" i="1" a="1"/>
  <c r="Y40" i="1"/>
  <c r="Y40" i="1" a="1"/>
  <c r="W40" i="1"/>
  <c r="W40" i="1" a="1"/>
  <c r="T40" i="1"/>
  <c r="T40" i="1" a="1"/>
  <c r="R40" i="1"/>
  <c r="R40" i="1" a="1"/>
  <c r="C40" i="1"/>
  <c r="AI39" i="1"/>
  <c r="AI39" i="1" a="1"/>
  <c r="AA39" i="1"/>
  <c r="AA39" i="1" a="1"/>
  <c r="Y39" i="1"/>
  <c r="Y39" i="1" a="1"/>
  <c r="W39" i="1"/>
  <c r="W39" i="1" a="1"/>
  <c r="T39" i="1"/>
  <c r="T39" i="1" a="1"/>
  <c r="R39" i="1"/>
  <c r="R39" i="1" a="1"/>
  <c r="C39" i="1"/>
  <c r="AI38" i="1"/>
  <c r="AI38" i="1" a="1"/>
  <c r="AA38" i="1"/>
  <c r="AA38" i="1" a="1"/>
  <c r="Y38" i="1"/>
  <c r="Y38" i="1" a="1"/>
  <c r="W38" i="1"/>
  <c r="W38" i="1" a="1"/>
  <c r="T38" i="1"/>
  <c r="T38" i="1" a="1"/>
  <c r="R38" i="1"/>
  <c r="R38" i="1" a="1"/>
  <c r="C38" i="1"/>
  <c r="AI37" i="1"/>
  <c r="AI37" i="1" a="1"/>
  <c r="AA37" i="1"/>
  <c r="AA37" i="1" a="1"/>
  <c r="Y37" i="1"/>
  <c r="Y37" i="1" a="1"/>
  <c r="W37" i="1"/>
  <c r="W37" i="1" a="1"/>
  <c r="T37" i="1"/>
  <c r="T37" i="1" a="1"/>
  <c r="R37" i="1"/>
  <c r="R37" i="1" a="1"/>
  <c r="C37" i="1"/>
  <c r="AI36" i="1"/>
  <c r="AI36" i="1" a="1"/>
  <c r="AA36" i="1"/>
  <c r="AA36" i="1" a="1"/>
  <c r="Y36" i="1"/>
  <c r="Y36" i="1" a="1"/>
  <c r="W36" i="1"/>
  <c r="W36" i="1" a="1"/>
  <c r="T36" i="1"/>
  <c r="T36" i="1" a="1"/>
  <c r="R36" i="1"/>
  <c r="R36" i="1" a="1"/>
  <c r="C36" i="1"/>
  <c r="AI35" i="1"/>
  <c r="AI35" i="1" a="1"/>
  <c r="AA35" i="1"/>
  <c r="AA35" i="1" a="1"/>
  <c r="Y35" i="1"/>
  <c r="Y35" i="1" a="1"/>
  <c r="W35" i="1"/>
  <c r="W35" i="1" a="1"/>
  <c r="T35" i="1"/>
  <c r="T35" i="1" a="1"/>
  <c r="R35" i="1"/>
  <c r="R35" i="1" a="1"/>
  <c r="C35" i="1"/>
  <c r="AI34" i="1"/>
  <c r="AI34" i="1" a="1"/>
  <c r="AA34" i="1"/>
  <c r="AA34" i="1" a="1"/>
  <c r="Y34" i="1"/>
  <c r="Y34" i="1" a="1"/>
  <c r="W34" i="1"/>
  <c r="W34" i="1" a="1"/>
  <c r="T34" i="1"/>
  <c r="T34" i="1" a="1"/>
  <c r="R34" i="1"/>
  <c r="R34" i="1" a="1"/>
  <c r="C34" i="1"/>
  <c r="AI33" i="1"/>
  <c r="AI33" i="1" a="1"/>
  <c r="AA33" i="1"/>
  <c r="AA33" i="1" a="1"/>
  <c r="Y33" i="1"/>
  <c r="Y33" i="1" a="1"/>
  <c r="W33" i="1"/>
  <c r="W33" i="1" a="1"/>
  <c r="T33" i="1"/>
  <c r="T33" i="1" a="1"/>
  <c r="R33" i="1"/>
  <c r="R33" i="1" a="1"/>
  <c r="C33" i="1"/>
  <c r="AI32" i="1"/>
  <c r="AI32" i="1" a="1"/>
  <c r="AA32" i="1"/>
  <c r="AA32" i="1" a="1"/>
  <c r="Y32" i="1"/>
  <c r="Y32" i="1" a="1"/>
  <c r="W32" i="1"/>
  <c r="W32" i="1" a="1"/>
  <c r="T32" i="1"/>
  <c r="T32" i="1" a="1"/>
  <c r="R32" i="1"/>
  <c r="R32" i="1" a="1"/>
  <c r="C32" i="1"/>
  <c r="AI31" i="1"/>
  <c r="AI31" i="1" a="1"/>
  <c r="AA31" i="1"/>
  <c r="AA31" i="1" a="1"/>
  <c r="Y31" i="1"/>
  <c r="Y31" i="1" a="1"/>
  <c r="W31" i="1"/>
  <c r="W31" i="1" a="1"/>
  <c r="T31" i="1"/>
  <c r="T31" i="1" a="1"/>
  <c r="R31" i="1"/>
  <c r="R31" i="1" a="1"/>
  <c r="C31" i="1"/>
  <c r="AI30" i="1"/>
  <c r="AI30" i="1" a="1"/>
  <c r="AA30" i="1"/>
  <c r="AA30" i="1" a="1"/>
  <c r="Y30" i="1"/>
  <c r="Y30" i="1" a="1"/>
  <c r="W30" i="1"/>
  <c r="W30" i="1" a="1"/>
  <c r="T30" i="1"/>
  <c r="T30" i="1" a="1"/>
  <c r="R30" i="1"/>
  <c r="R30" i="1" a="1"/>
  <c r="C30" i="1"/>
  <c r="AI29" i="1"/>
  <c r="AI29" i="1" a="1"/>
  <c r="AA29" i="1"/>
  <c r="AA29" i="1" a="1"/>
  <c r="Y29" i="1"/>
  <c r="Y29" i="1" a="1"/>
  <c r="W29" i="1"/>
  <c r="W29" i="1" a="1"/>
  <c r="T29" i="1"/>
  <c r="T29" i="1" a="1"/>
  <c r="R29" i="1"/>
  <c r="R29" i="1" a="1"/>
  <c r="C29" i="1"/>
  <c r="AI28" i="1"/>
  <c r="AI28" i="1" a="1"/>
  <c r="AA28" i="1"/>
  <c r="AA28" i="1" a="1"/>
  <c r="Y28" i="1"/>
  <c r="Y28" i="1" a="1"/>
  <c r="W28" i="1"/>
  <c r="W28" i="1" a="1"/>
  <c r="T28" i="1"/>
  <c r="T28" i="1" a="1"/>
  <c r="R28" i="1"/>
  <c r="R28" i="1" a="1"/>
  <c r="C28" i="1"/>
  <c r="AI27" i="1"/>
  <c r="AI27" i="1" a="1"/>
  <c r="AA27" i="1"/>
  <c r="AA27" i="1" a="1"/>
  <c r="Y27" i="1"/>
  <c r="Y27" i="1" a="1"/>
  <c r="W27" i="1"/>
  <c r="W27" i="1" a="1"/>
  <c r="T27" i="1"/>
  <c r="T27" i="1" a="1"/>
  <c r="R27" i="1"/>
  <c r="R27" i="1" a="1"/>
  <c r="C27" i="1"/>
  <c r="AI26" i="1"/>
  <c r="AI26" i="1" a="1"/>
  <c r="AA26" i="1"/>
  <c r="AA26" i="1" a="1"/>
  <c r="Y26" i="1"/>
  <c r="Y26" i="1" a="1"/>
  <c r="W26" i="1"/>
  <c r="W26" i="1" a="1"/>
  <c r="T26" i="1"/>
  <c r="T26" i="1" a="1"/>
  <c r="R26" i="1"/>
  <c r="R26" i="1" a="1"/>
  <c r="C26" i="1"/>
  <c r="AI25" i="1"/>
  <c r="AI25" i="1" a="1"/>
  <c r="AA25" i="1"/>
  <c r="AA25" i="1" a="1"/>
  <c r="Y25" i="1"/>
  <c r="Y25" i="1" a="1"/>
  <c r="W25" i="1"/>
  <c r="W25" i="1" a="1"/>
  <c r="T25" i="1"/>
  <c r="T25" i="1" a="1"/>
  <c r="R25" i="1"/>
  <c r="R25" i="1" a="1"/>
  <c r="C25" i="1"/>
  <c r="AI24" i="1"/>
  <c r="AI24" i="1" a="1"/>
  <c r="AA24" i="1"/>
  <c r="AA24" i="1" a="1"/>
  <c r="Y24" i="1"/>
  <c r="Y24" i="1" a="1"/>
  <c r="W24" i="1"/>
  <c r="W24" i="1" a="1"/>
  <c r="T24" i="1"/>
  <c r="T24" i="1" a="1"/>
  <c r="R24" i="1"/>
  <c r="R24" i="1" a="1"/>
  <c r="C24" i="1"/>
  <c r="AI23" i="1"/>
  <c r="AI23" i="1" a="1"/>
  <c r="AA23" i="1"/>
  <c r="AA23" i="1" a="1"/>
  <c r="Y23" i="1"/>
  <c r="Y23" i="1" a="1"/>
  <c r="W23" i="1"/>
  <c r="W23" i="1" a="1"/>
  <c r="T23" i="1"/>
  <c r="T23" i="1" a="1"/>
  <c r="R23" i="1"/>
  <c r="R23" i="1" a="1"/>
  <c r="C23" i="1"/>
  <c r="AI22" i="1"/>
  <c r="AI22" i="1" a="1"/>
  <c r="AA22" i="1"/>
  <c r="AA22" i="1" a="1"/>
  <c r="Y22" i="1"/>
  <c r="Y22" i="1" a="1"/>
  <c r="W22" i="1"/>
  <c r="W22" i="1" a="1"/>
  <c r="T22" i="1"/>
  <c r="T22" i="1" a="1"/>
  <c r="R22" i="1"/>
  <c r="R22" i="1" a="1"/>
  <c r="C22" i="1"/>
  <c r="AI21" i="1"/>
  <c r="AI21" i="1" a="1"/>
  <c r="AA21" i="1"/>
  <c r="AA21" i="1" a="1"/>
  <c r="Y21" i="1"/>
  <c r="Y21" i="1" a="1"/>
  <c r="W21" i="1"/>
  <c r="W21" i="1" a="1"/>
  <c r="T21" i="1"/>
  <c r="T21" i="1" a="1"/>
  <c r="R21" i="1"/>
  <c r="R21" i="1" a="1"/>
  <c r="C21" i="1"/>
  <c r="AI20" i="1"/>
  <c r="AI20" i="1" a="1"/>
  <c r="AA20" i="1"/>
  <c r="AA20" i="1" a="1"/>
  <c r="Y20" i="1"/>
  <c r="Y20" i="1" a="1"/>
  <c r="W20" i="1"/>
  <c r="W20" i="1" a="1"/>
  <c r="T20" i="1"/>
  <c r="T20" i="1" a="1"/>
  <c r="R20" i="1"/>
  <c r="R20" i="1" a="1"/>
  <c r="C20" i="1"/>
  <c r="AI19" i="1"/>
  <c r="AI19" i="1" a="1"/>
  <c r="AA19" i="1"/>
  <c r="AA19" i="1" a="1"/>
  <c r="Y19" i="1"/>
  <c r="Y19" i="1" a="1"/>
  <c r="W19" i="1"/>
  <c r="W19" i="1" a="1"/>
  <c r="T19" i="1"/>
  <c r="T19" i="1" a="1"/>
  <c r="R19" i="1"/>
  <c r="R19" i="1" a="1"/>
  <c r="C19" i="1"/>
  <c r="AI18" i="1"/>
  <c r="AI18" i="1" a="1"/>
  <c r="AA18" i="1"/>
  <c r="AA18" i="1" a="1"/>
  <c r="Y18" i="1"/>
  <c r="Y18" i="1" a="1"/>
  <c r="W18" i="1"/>
  <c r="W18" i="1" a="1"/>
  <c r="T18" i="1"/>
  <c r="T18" i="1" a="1"/>
  <c r="R18" i="1"/>
  <c r="R18" i="1" a="1"/>
  <c r="C18" i="1"/>
  <c r="AI17" i="1"/>
  <c r="AI17" i="1" a="1"/>
  <c r="AA17" i="1"/>
  <c r="AA17" i="1" a="1"/>
  <c r="Y17" i="1"/>
  <c r="Y17" i="1" a="1"/>
  <c r="W17" i="1"/>
  <c r="W17" i="1" a="1"/>
  <c r="T17" i="1"/>
  <c r="T17" i="1" a="1"/>
  <c r="R17" i="1"/>
  <c r="R17" i="1" a="1"/>
  <c r="C17" i="1"/>
  <c r="AI16" i="1"/>
  <c r="AI16" i="1" a="1"/>
  <c r="AA16" i="1"/>
  <c r="AA16" i="1" a="1"/>
  <c r="Y16" i="1"/>
  <c r="Y16" i="1" a="1"/>
  <c r="W16" i="1"/>
  <c r="W16" i="1" a="1"/>
  <c r="T16" i="1"/>
  <c r="T16" i="1" a="1"/>
  <c r="R16" i="1"/>
  <c r="R16" i="1" a="1"/>
  <c r="C16" i="1"/>
  <c r="AI15" i="1"/>
  <c r="AI15" i="1" a="1"/>
  <c r="AA15" i="1"/>
  <c r="AA15" i="1" a="1"/>
  <c r="Y15" i="1"/>
  <c r="Y15" i="1" a="1"/>
  <c r="W15" i="1"/>
  <c r="W15" i="1" a="1"/>
  <c r="T15" i="1"/>
  <c r="T15" i="1" a="1"/>
  <c r="R15" i="1"/>
  <c r="R15" i="1" a="1"/>
  <c r="C15" i="1"/>
  <c r="AI14" i="1"/>
  <c r="AI14" i="1" a="1"/>
  <c r="AA14" i="1"/>
  <c r="AA14" i="1" a="1"/>
  <c r="Y14" i="1"/>
  <c r="Y14" i="1" a="1"/>
  <c r="W14" i="1"/>
  <c r="W14" i="1" a="1"/>
  <c r="T14" i="1"/>
  <c r="T14" i="1" a="1"/>
  <c r="R14" i="1"/>
  <c r="R14" i="1" a="1"/>
  <c r="C14" i="1"/>
  <c r="AI13" i="1"/>
  <c r="AI13" i="1" a="1"/>
  <c r="AA13" i="1"/>
  <c r="AA13" i="1" a="1"/>
  <c r="Y13" i="1"/>
  <c r="Y13" i="1" a="1"/>
  <c r="W13" i="1"/>
  <c r="W13" i="1" a="1"/>
  <c r="T13" i="1"/>
  <c r="T13" i="1" a="1"/>
  <c r="R13" i="1"/>
  <c r="R13" i="1" a="1"/>
  <c r="C13" i="1"/>
  <c r="AI12" i="1"/>
  <c r="AI12" i="1" a="1"/>
  <c r="AA12" i="1"/>
  <c r="AA12" i="1" a="1"/>
  <c r="Y12" i="1"/>
  <c r="Y12" i="1" a="1"/>
  <c r="W12" i="1"/>
  <c r="W12" i="1" a="1"/>
  <c r="T12" i="1"/>
  <c r="T12" i="1" a="1"/>
  <c r="R12" i="1"/>
  <c r="R12" i="1" a="1"/>
  <c r="C12" i="1"/>
  <c r="AI11" i="1"/>
  <c r="AI11" i="1" a="1"/>
  <c r="AA11" i="1"/>
  <c r="AA11" i="1" a="1"/>
  <c r="Y11" i="1"/>
  <c r="Y11" i="1" a="1"/>
  <c r="W11" i="1"/>
  <c r="W11" i="1" a="1"/>
  <c r="T11" i="1"/>
  <c r="T11" i="1" a="1"/>
  <c r="R11" i="1"/>
  <c r="R11" i="1" a="1"/>
  <c r="C11" i="1"/>
  <c r="AI10" i="1"/>
  <c r="AI10" i="1" a="1"/>
  <c r="AA10" i="1"/>
  <c r="AA10" i="1" a="1"/>
  <c r="Y10" i="1"/>
  <c r="Y10" i="1" a="1"/>
  <c r="W10" i="1"/>
  <c r="W10" i="1" a="1"/>
  <c r="T10" i="1"/>
  <c r="T10" i="1" a="1"/>
  <c r="R10" i="1"/>
  <c r="R10" i="1" a="1"/>
  <c r="C10" i="1"/>
  <c r="AI9" i="1"/>
  <c r="AI9" i="1" a="1"/>
  <c r="AA9" i="1"/>
  <c r="AA9" i="1" a="1"/>
  <c r="Y9" i="1"/>
  <c r="Y9" i="1" a="1"/>
  <c r="W9" i="1"/>
  <c r="W9" i="1" a="1"/>
  <c r="T9" i="1"/>
  <c r="T9" i="1" a="1"/>
  <c r="R9" i="1"/>
  <c r="R9" i="1" a="1"/>
  <c r="C9" i="1"/>
  <c r="AI8" i="1"/>
  <c r="AI8" i="1" a="1"/>
  <c r="AA8" i="1"/>
  <c r="AA8" i="1" a="1"/>
  <c r="Y8" i="1"/>
  <c r="Y8" i="1" a="1"/>
  <c r="W8" i="1"/>
  <c r="W8" i="1" a="1"/>
  <c r="T8" i="1"/>
  <c r="T8" i="1" a="1"/>
  <c r="R8" i="1"/>
  <c r="R8" i="1" a="1"/>
  <c r="C8" i="1"/>
  <c r="AI7" i="1"/>
  <c r="AI7" i="1" a="1"/>
  <c r="AA7" i="1"/>
  <c r="AA7" i="1" a="1"/>
  <c r="Y7" i="1"/>
  <c r="Y7" i="1" a="1"/>
  <c r="W7" i="1"/>
  <c r="W7" i="1" a="1"/>
  <c r="T7" i="1"/>
  <c r="T7" i="1" a="1"/>
  <c r="R7" i="1"/>
  <c r="R7" i="1" a="1"/>
  <c r="C7" i="1"/>
  <c r="AI6" i="1"/>
  <c r="AI6" i="1" a="1"/>
  <c r="AA6" i="1"/>
  <c r="AA6" i="1" a="1"/>
  <c r="Y6" i="1"/>
  <c r="Y6" i="1" a="1"/>
  <c r="W6" i="1"/>
  <c r="W6" i="1" a="1"/>
  <c r="T6" i="1"/>
  <c r="T6" i="1" a="1"/>
  <c r="R6" i="1"/>
  <c r="R6" i="1" a="1"/>
  <c r="C6" i="1"/>
  <c r="AI5" i="1"/>
  <c r="AI5" i="1" a="1"/>
  <c r="AA5" i="1"/>
  <c r="AA5" i="1" a="1"/>
  <c r="Y5" i="1"/>
  <c r="Y5" i="1" a="1"/>
  <c r="W5" i="1"/>
  <c r="W5" i="1" a="1"/>
  <c r="T5" i="1"/>
  <c r="T5" i="1" a="1"/>
  <c r="R5" i="1"/>
  <c r="R5" i="1" a="1"/>
  <c r="C5" i="1"/>
  <c r="AI4" i="1"/>
  <c r="AI4" i="1" a="1"/>
  <c r="AA4" i="1"/>
  <c r="AA4" i="1" a="1"/>
  <c r="Y4" i="1"/>
  <c r="Y4" i="1" a="1"/>
  <c r="W4" i="1"/>
  <c r="W4" i="1" a="1"/>
  <c r="T4" i="1"/>
  <c r="T4" i="1" a="1"/>
  <c r="R4" i="1"/>
  <c r="R4" i="1" a="1"/>
  <c r="C4" i="1"/>
  <c r="AI3" i="1"/>
  <c r="AI3" i="1" a="1"/>
  <c r="AA3" i="1"/>
  <c r="AA3" i="1" a="1"/>
  <c r="Y3" i="1"/>
  <c r="Y3" i="1" a="1"/>
  <c r="W3" i="1"/>
  <c r="W3" i="1" a="1"/>
  <c r="T3" i="1"/>
  <c r="T3" i="1" a="1"/>
  <c r="C3" i="1"/>
  <c r="AI2" i="1"/>
  <c r="AI2" i="1" a="1"/>
  <c r="AA2" i="1"/>
  <c r="AA2" i="1" a="1"/>
  <c r="Y2" i="1"/>
  <c r="Y2" i="1" a="1"/>
  <c r="W2" i="1"/>
  <c r="W2" i="1" a="1"/>
  <c r="T2" i="1"/>
  <c r="T2" i="1" a="1"/>
  <c r="R2" i="1"/>
  <c r="R2" i="1" a="1"/>
  <c r="C2" i="1"/>
  <c r="D3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9D0706-870D-4817-8547-8ED5EB76D935}"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<sst xmlns="http://schemas.openxmlformats.org/spreadsheetml/2006/main" count="45708" uniqueCount="217">
  <si>
    <t>Employee ID</t>
  </si>
  <si>
    <t>StartDate</t>
  </si>
  <si>
    <t>Title</t>
  </si>
  <si>
    <t>BusinessUnit</t>
  </si>
  <si>
    <t>EmployeeStatus</t>
  </si>
  <si>
    <t>EmployeeType</t>
  </si>
  <si>
    <t>PayZone</t>
  </si>
  <si>
    <t>EmployeeClassificationType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</si>
  <si>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</si>
  <si>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</si>
  <si>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</si>
  <si>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</si>
  <si>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</si>
  <si>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</si>
  <si>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</si>
  <si>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</si>
  <si>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</si>
  <si>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</si>
  <si>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</si>
  <si>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</si>
  <si>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</si>
  <si>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</si>
  <si>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</si>
  <si>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</si>
  <si>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</si>
  <si>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</si>
  <si>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</si>
  <si>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</si>
  <si>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</si>
  <si>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</si>
  <si>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</si>
  <si>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</si>
  <si>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</si>
  <si>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</si>
  <si>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</si>
  <si>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</si>
  <si>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</si>
  <si>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</si>
  <si>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</si>
  <si>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</si>
  <si>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</si>
  <si>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</si>
  <si>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</si>
  <si>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</si>
  <si>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</si>
  <si>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</si>
  <si>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</si>
  <si>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</si>
  <si>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</si>
  <si>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</si>
  <si>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</si>
  <si>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</si>
  <si>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</si>
  <si>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</si>
  <si>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</si>
  <si>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</si>
  <si>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</si>
  <si>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</si>
  <si>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</si>
  <si>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</si>
  <si>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</si>
  <si>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</si>
  <si>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</si>
  <si>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</si>
  <si>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</si>
  <si>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</si>
  <si>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</si>
  <si>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</si>
  <si>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</si>
  <si>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</si>
  <si>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</si>
  <si>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</si>
  <si>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</si>
  <si>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</si>
  <si>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</si>
  <si>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</si>
  <si>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</si>
  <si>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</si>
  <si>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</si>
  <si>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</si>
  <si>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</si>
  <si>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</si>
  <si>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</si>
  <si>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</si>
  <si>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</si>
  <si>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</si>
  <si>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</si>
  <si>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</si>
  <si>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</si>
  <si>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</si>
  <si>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</si>
  <si>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</si>
  <si>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</si>
  <si>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</si>
  <si>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</si>
  <si>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</si>
  <si>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</si>
  <si>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</si>
  <si>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</si>
  <si>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</si>
  <si>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</si>
  <si>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</si>
  <si>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</si>
  <si>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</si>
  <si>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</si>
  <si>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</si>
  <si>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</si>
  <si>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</si>
  <si>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</si>
  <si>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</si>
  <si>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</si>
  <si>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</si>
  <si>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</si>
  <si>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</si>
  <si>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</si>
  <si>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</si>
  <si>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</si>
  <si>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</si>
  <si>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</si>
  <si>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</si>
  <si>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</si>
  <si>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</si>
  <si>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</si>
  <si>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</si>
  <si>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</si>
  <si>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</si>
  <si>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</si>
  <si>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</si>
  <si>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</si>
  <si>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</si>
  <si>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</si>
  <si>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</si>
  <si>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</si>
  <si>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</si>
  <si>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</si>
  <si>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</si>
  <si>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</si>
  <si>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</si>
  <si>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</si>
  <si>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</si>
  <si>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</si>
  <si>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</si>
  <si>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</si>
  <si>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</si>
  <si>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</si>
  <si>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</si>
  <si>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</si>
  <si>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</si>
  <si>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</si>
  <si>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</si>
  <si>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</si>
  <si>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</si>
  <si>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</si>
  <si>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</si>
  <si>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</si>
  <si>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</si>
  <si>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</si>
  <si>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</si>
  <si>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</si>
  <si>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</si>
  <si>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</si>
  <si>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</si>
  <si>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</si>
  <si>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Employee Tenure</t>
  </si>
  <si>
    <t>Engagement Level</t>
  </si>
  <si>
    <t>Satisfaction Level</t>
  </si>
  <si>
    <t>Work-Life Balance Level</t>
  </si>
  <si>
    <t>Age Group</t>
  </si>
  <si>
    <t>Current Employee Rating2</t>
  </si>
  <si>
    <t>Count of Employee ID</t>
  </si>
  <si>
    <t>Average Age of Employees</t>
  </si>
  <si>
    <t>Row Labels</t>
  </si>
  <si>
    <t>Grand Total</t>
  </si>
  <si>
    <t>Average Employee Tenure</t>
  </si>
  <si>
    <t>Gender</t>
  </si>
  <si>
    <t>Adult</t>
  </si>
  <si>
    <t>Old</t>
  </si>
  <si>
    <t>Young</t>
  </si>
  <si>
    <t>Department</t>
  </si>
  <si>
    <t>Low</t>
  </si>
  <si>
    <t>High</t>
  </si>
  <si>
    <t>Moderate</t>
  </si>
  <si>
    <t>WORKFORCE OVERVIEW</t>
  </si>
  <si>
    <t>Sum of Satisfaction Score</t>
  </si>
  <si>
    <t>Count of Engagement Level</t>
  </si>
  <si>
    <t>Employee Count by Department</t>
  </si>
  <si>
    <t xml:space="preserve">Workforce Distribution by Age Group </t>
  </si>
  <si>
    <t>Gender Distribution</t>
  </si>
  <si>
    <t>Business Unit</t>
  </si>
  <si>
    <t>Employee Count by Business Unit</t>
  </si>
  <si>
    <t>Performance Score by Department</t>
  </si>
  <si>
    <t>Top Performing Department</t>
  </si>
  <si>
    <t>Engagement Level Distribution</t>
  </si>
  <si>
    <t>Satisfaction Score by Division</t>
  </si>
  <si>
    <t>Column Labels</t>
  </si>
  <si>
    <t>Average of Performance Score</t>
  </si>
  <si>
    <t>Performance Levels</t>
  </si>
  <si>
    <t>Average Engagement Score</t>
  </si>
  <si>
    <t>Average Satisfaction Score</t>
  </si>
  <si>
    <t>Average Work-Life Balance Score</t>
  </si>
  <si>
    <t>Average Current Employee Rating</t>
  </si>
  <si>
    <t>Employee Performance&amp;Engagement</t>
  </si>
  <si>
    <t>Count of Performance Score</t>
  </si>
  <si>
    <t>Sum of Training Cost</t>
  </si>
  <si>
    <t>Training Completion Rate</t>
  </si>
  <si>
    <t>Count of Training Program Name</t>
  </si>
  <si>
    <t>Total Training Programs</t>
  </si>
  <si>
    <t>Average Training Duration</t>
  </si>
  <si>
    <t>Succesful Training Count</t>
  </si>
  <si>
    <t>Count of Training Outcome</t>
  </si>
  <si>
    <t>Traing Program Attendance</t>
  </si>
  <si>
    <t>Training Cost by Department</t>
  </si>
  <si>
    <t>Training Outcome Analysis</t>
  </si>
  <si>
    <t>Training Type Performance</t>
  </si>
  <si>
    <t>Total Training Cost</t>
  </si>
  <si>
    <t>Training &amp; HR Investment</t>
  </si>
  <si>
    <t>Workforce Demography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</si>
</sst>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00"/>
    <numFmt numFmtId="165" formatCode="0.0"/>
    <numFmt numFmtId="166" formatCode="&quot;₦&quot;#,##0.00"/>
    <numFmt numFmtId="167" formatCode="[$$-1009]#,##0.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48"/>
      <color theme="0"/>
      <name val="Algerian"/>
      <family val="5"/>
    </font>
    <font>
      <sz val="16"/>
      <color rgb="FF000000"/>
      <name val="Bahnschrift SemiLight Condensed"/>
      <family val="2"/>
    </font>
    <font>
      <sz val="12"/>
      <color rgb="FF000000"/>
      <name val="Bahnschrift SemiLight Condensed"/>
      <family val="2"/>
    </font>
    <font>
      <sz val="20"/>
      <color rgb="FF000000"/>
      <name val="Bahnschrift SemiLight Condensed"/>
      <family val="2"/>
    </font>
    <font>
      <sz val="11"/>
      <color theme="1"/>
      <name val="Algerian"/>
      <family val="5"/>
    </font>
    <font>
      <sz val="36"/>
      <color theme="1"/>
      <name val="Algerian"/>
      <family val="5"/>
    </font>
    <font>
      <sz val="18"/>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EAE8FF"/>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7">
    <xf numFmtId="0" fontId="0" fillId="0" borderId="0" xfId="0"/>
    <xf numFmtId="14" fontId="0" fillId="0" borderId="0" xfId="0" applyNumberFormat="1"/>
    <xf numFmtId="164" fontId="0" fillId="0" borderId="0" xfId="0" applyNumberFormat="1"/>
    <xf numFmtId="2" fontId="0" fillId="0" borderId="0" xfId="0" applyNumberFormat="1"/>
    <xf numFmtId="1" fontId="0" fillId="0" borderId="0" xfId="0" applyNumberFormat="1"/>
    <xf numFmtId="14" fontId="0" fillId="34" borderId="10" xfId="0" applyNumberFormat="1" applyFill="1" applyBorder="1"/>
    <xf numFmtId="2" fontId="0" fillId="34" borderId="10" xfId="0" applyNumberFormat="1" applyFill="1" applyBorder="1"/>
    <xf numFmtId="0" fontId="0" fillId="34" borderId="10" xfId="0" applyFill="1" applyBorder="1"/>
    <xf numFmtId="164" fontId="0" fillId="34" borderId="10" xfId="0" applyNumberFormat="1" applyFill="1" applyBorder="1"/>
    <xf numFmtId="14" fontId="0" fillId="0" borderId="10" xfId="0" applyNumberFormat="1" applyBorder="1"/>
    <xf numFmtId="2" fontId="0" fillId="0" borderId="10" xfId="0" applyNumberFormat="1" applyBorder="1"/>
    <xf numFmtId="0" fontId="0" fillId="0" borderId="10" xfId="0" applyBorder="1"/>
    <xf numFmtId="164" fontId="0" fillId="0" borderId="10" xfId="0" applyNumberFormat="1" applyBorder="1"/>
    <xf numFmtId="0" fontId="13" fillId="33" borderId="0" xfId="0" applyFont="1" applyFill="1"/>
    <xf numFmtId="14" fontId="13" fillId="33" borderId="0" xfId="0" applyNumberFormat="1" applyFont="1" applyFill="1"/>
    <xf numFmtId="2" fontId="13" fillId="33" borderId="0" xfId="0" applyNumberFormat="1" applyFont="1" applyFill="1"/>
    <xf numFmtId="164" fontId="13" fillId="33" borderId="0" xfId="0" applyNumberFormat="1" applyFont="1" applyFill="1"/>
    <xf numFmtId="0" fontId="0" fillId="0" borderId="15" xfId="0" applyBorder="1"/>
    <xf numFmtId="0" fontId="0" fillId="0" borderId="14" xfId="0" applyBorder="1"/>
    <xf numFmtId="0" fontId="0" fillId="0" borderId="16" xfId="0" applyBorder="1"/>
    <xf numFmtId="0" fontId="0" fillId="0" borderId="17" xfId="0" applyBorder="1"/>
    <xf numFmtId="0" fontId="0" fillId="0" borderId="18" xfId="0" applyBorder="1"/>
    <xf numFmtId="0" fontId="19" fillId="0" borderId="0" xfId="0" applyFont="1"/>
    <xf numFmtId="0" fontId="20" fillId="0" borderId="0" xfId="0" applyFont="1"/>
    <xf numFmtId="0" fontId="21" fillId="0" borderId="0" xfId="0" applyFont="1"/>
    <xf numFmtId="0" fontId="0" fillId="0" borderId="24" xfId="0" applyBorder="1"/>
    <xf numFmtId="0" fontId="0" fillId="0" borderId="25" xfId="0" applyBorder="1"/>
    <xf numFmtId="0" fontId="0" fillId="0" borderId="26" xfId="0" applyBorder="1"/>
    <xf numFmtId="0" fontId="0" fillId="0" borderId="11" xfId="0" pivotButton="1" applyBorder="1"/>
    <xf numFmtId="0" fontId="0" fillId="0" borderId="24"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11" xfId="0" applyBorder="1" applyAlignment="1">
      <alignment horizontal="left"/>
    </xf>
    <xf numFmtId="0" fontId="0" fillId="0" borderId="11" xfId="0" applyBorder="1"/>
    <xf numFmtId="0" fontId="0" fillId="0" borderId="27" xfId="0" pivotButton="1" applyBorder="1"/>
    <xf numFmtId="0" fontId="0" fillId="0" borderId="27" xfId="0" applyBorder="1"/>
    <xf numFmtId="10" fontId="0" fillId="0" borderId="24" xfId="0" applyNumberFormat="1" applyBorder="1"/>
    <xf numFmtId="10" fontId="0" fillId="0" borderId="25" xfId="0" applyNumberFormat="1" applyBorder="1"/>
    <xf numFmtId="10" fontId="0" fillId="0" borderId="26" xfId="0" applyNumberFormat="1" applyBorder="1"/>
    <xf numFmtId="0" fontId="0" fillId="0" borderId="32" xfId="0" applyBorder="1"/>
    <xf numFmtId="2" fontId="0" fillId="0" borderId="22" xfId="0" applyNumberFormat="1" applyBorder="1" applyAlignment="1">
      <alignment horizontal="left"/>
    </xf>
    <xf numFmtId="0" fontId="0" fillId="0" borderId="22" xfId="0" applyBorder="1"/>
    <xf numFmtId="0" fontId="0" fillId="0" borderId="23" xfId="0" applyBorder="1"/>
    <xf numFmtId="0" fontId="0" fillId="0" borderId="19" xfId="0" applyBorder="1"/>
    <xf numFmtId="0" fontId="0" fillId="0" borderId="35" xfId="0" applyBorder="1"/>
    <xf numFmtId="1" fontId="0" fillId="0" borderId="36" xfId="0" applyNumberFormat="1" applyBorder="1"/>
    <xf numFmtId="1" fontId="0" fillId="0" borderId="37" xfId="0" applyNumberFormat="1" applyBorder="1"/>
    <xf numFmtId="1" fontId="0" fillId="0" borderId="38" xfId="0" applyNumberFormat="1" applyBorder="1"/>
    <xf numFmtId="2" fontId="0" fillId="0" borderId="28" xfId="0" pivotButton="1" applyNumberFormat="1" applyBorder="1"/>
    <xf numFmtId="2" fontId="0" fillId="0" borderId="36" xfId="0" applyNumberFormat="1" applyBorder="1" applyAlignment="1">
      <alignment horizontal="left"/>
    </xf>
    <xf numFmtId="2" fontId="0" fillId="0" borderId="37" xfId="0" applyNumberFormat="1" applyBorder="1" applyAlignment="1">
      <alignment horizontal="left"/>
    </xf>
    <xf numFmtId="2" fontId="0" fillId="0" borderId="38" xfId="0" applyNumberFormat="1" applyBorder="1" applyAlignment="1">
      <alignment horizontal="left"/>
    </xf>
    <xf numFmtId="2" fontId="0" fillId="0" borderId="28" xfId="0" applyNumberFormat="1" applyBorder="1" applyAlignment="1">
      <alignment horizontal="left"/>
    </xf>
    <xf numFmtId="1" fontId="0" fillId="0" borderId="28" xfId="0" applyNumberFormat="1" applyBorder="1"/>
    <xf numFmtId="2" fontId="0" fillId="0" borderId="36" xfId="0" applyNumberFormat="1" applyBorder="1"/>
    <xf numFmtId="2" fontId="0" fillId="0" borderId="37" xfId="0" applyNumberFormat="1" applyBorder="1"/>
    <xf numFmtId="2" fontId="0" fillId="0" borderId="38" xfId="0" applyNumberFormat="1" applyBorder="1"/>
    <xf numFmtId="10" fontId="0" fillId="0" borderId="36" xfId="0" applyNumberFormat="1" applyBorder="1"/>
    <xf numFmtId="10" fontId="0" fillId="0" borderId="37" xfId="0" applyNumberFormat="1" applyBorder="1"/>
    <xf numFmtId="10" fontId="0" fillId="0" borderId="38" xfId="0" applyNumberFormat="1" applyBorder="1"/>
    <xf numFmtId="0" fontId="0" fillId="0" borderId="12" xfId="0" applyBorder="1"/>
    <xf numFmtId="9" fontId="0" fillId="0" borderId="0" xfId="42" applyFont="1"/>
    <xf numFmtId="166" fontId="0" fillId="0" borderId="0" xfId="0" applyNumberFormat="1"/>
    <xf numFmtId="165" fontId="0" fillId="0" borderId="0" xfId="0" applyNumberFormat="1"/>
    <xf numFmtId="0" fontId="0" fillId="0" borderId="0" xfId="0" pivotButton="1"/>
    <xf numFmtId="165" fontId="0" fillId="0" borderId="32" xfId="0" applyNumberFormat="1" applyBorder="1"/>
    <xf numFmtId="0" fontId="0" fillId="0" borderId="0" xfId="0" applyAlignment="1">
      <alignment horizontal="left"/>
    </xf>
    <xf numFmtId="2" fontId="0" fillId="0" borderId="32" xfId="0" applyNumberFormat="1" applyBorder="1"/>
    <xf numFmtId="2" fontId="0" fillId="0" borderId="22" xfId="0" applyNumberFormat="1" applyBorder="1"/>
    <xf numFmtId="2" fontId="0" fillId="0" borderId="23" xfId="0" applyNumberFormat="1" applyBorder="1"/>
    <xf numFmtId="2" fontId="0" fillId="0" borderId="19" xfId="0" applyNumberFormat="1" applyBorder="1"/>
    <xf numFmtId="2" fontId="0" fillId="0" borderId="35" xfId="0" applyNumberFormat="1" applyBorder="1"/>
    <xf numFmtId="0" fontId="16" fillId="0" borderId="0" xfId="0" applyFont="1" applyAlignment="1">
      <alignment horizontal="left" indent="1"/>
    </xf>
    <xf numFmtId="0" fontId="16" fillId="0" borderId="0" xfId="0" applyFont="1"/>
    <xf numFmtId="0" fontId="16" fillId="0" borderId="32" xfId="0" applyFont="1" applyBorder="1"/>
    <xf numFmtId="167" fontId="0" fillId="0" borderId="22" xfId="0" applyNumberFormat="1" applyBorder="1"/>
    <xf numFmtId="167" fontId="0" fillId="0" borderId="23" xfId="0" applyNumberFormat="1" applyBorder="1"/>
    <xf numFmtId="1" fontId="0" fillId="0" borderId="32" xfId="0" applyNumberFormat="1" applyBorder="1"/>
    <xf numFmtId="2" fontId="0" fillId="0" borderId="23" xfId="0" applyNumberFormat="1" applyBorder="1" applyAlignment="1">
      <alignment horizontal="left"/>
    </xf>
    <xf numFmtId="1" fontId="0" fillId="0" borderId="35" xfId="0" applyNumberFormat="1" applyBorder="1"/>
    <xf numFmtId="2" fontId="0" fillId="0" borderId="28" xfId="0" applyNumberFormat="1" applyBorder="1"/>
    <xf numFmtId="167" fontId="0" fillId="0" borderId="36" xfId="0" applyNumberFormat="1" applyBorder="1"/>
    <xf numFmtId="167" fontId="0" fillId="0" borderId="37" xfId="0" applyNumberFormat="1" applyBorder="1"/>
    <xf numFmtId="167" fontId="0" fillId="0" borderId="38" xfId="0" applyNumberFormat="1" applyBorder="1"/>
    <xf numFmtId="167" fontId="0" fillId="0" borderId="28" xfId="0" applyNumberFormat="1" applyBorder="1"/>
    <xf numFmtId="1" fontId="0" fillId="0" borderId="19" xfId="0" applyNumberFormat="1" applyBorder="1"/>
    <xf numFmtId="1" fontId="0" fillId="0" borderId="29" xfId="0" applyNumberFormat="1" applyBorder="1"/>
    <xf numFmtId="1" fontId="0" fillId="0" borderId="30" xfId="0" applyNumberFormat="1" applyBorder="1"/>
    <xf numFmtId="1" fontId="0" fillId="0" borderId="31" xfId="0" applyNumberFormat="1" applyBorder="1"/>
    <xf numFmtId="1" fontId="0" fillId="0" borderId="22" xfId="0" applyNumberFormat="1" applyBorder="1"/>
    <xf numFmtId="1" fontId="0" fillId="0" borderId="23" xfId="0" applyNumberFormat="1" applyBorder="1"/>
    <xf numFmtId="2" fontId="0" fillId="0" borderId="39" xfId="0" applyNumberFormat="1" applyBorder="1"/>
    <xf numFmtId="2" fontId="0" fillId="0" borderId="40" xfId="0" applyNumberFormat="1" applyBorder="1"/>
    <xf numFmtId="2" fontId="0" fillId="0" borderId="41" xfId="0" applyNumberFormat="1" applyBorder="1"/>
    <xf numFmtId="1" fontId="0" fillId="0" borderId="39" xfId="0" applyNumberFormat="1" applyBorder="1"/>
    <xf numFmtId="1" fontId="0" fillId="0" borderId="40" xfId="0" applyNumberFormat="1" applyBorder="1"/>
    <xf numFmtId="1" fontId="0" fillId="0" borderId="41" xfId="0" applyNumberFormat="1" applyBorder="1"/>
    <xf numFmtId="0" fontId="24" fillId="35" borderId="29" xfId="0" applyFont="1" applyFill="1" applyBorder="1" applyAlignment="1">
      <alignment horizontal="center"/>
    </xf>
    <xf numFmtId="0" fontId="24" fillId="35" borderId="30" xfId="0" applyFont="1" applyFill="1" applyBorder="1" applyAlignment="1">
      <alignment horizontal="center"/>
    </xf>
    <xf numFmtId="0" fontId="24" fillId="35" borderId="31" xfId="0" applyFont="1" applyFill="1" applyBorder="1" applyAlignment="1">
      <alignment horizontal="center"/>
    </xf>
    <xf numFmtId="0" fontId="24" fillId="35" borderId="33" xfId="0" applyFont="1" applyFill="1" applyBorder="1" applyAlignment="1">
      <alignment horizontal="center"/>
    </xf>
    <xf numFmtId="0" fontId="24" fillId="35" borderId="17" xfId="0" applyFont="1" applyFill="1" applyBorder="1" applyAlignment="1">
      <alignment horizontal="center"/>
    </xf>
    <xf numFmtId="0" fontId="24" fillId="35" borderId="34" xfId="0" applyFont="1" applyFill="1" applyBorder="1" applyAlignment="1">
      <alignment horizontal="center"/>
    </xf>
    <xf numFmtId="0" fontId="23" fillId="35" borderId="29" xfId="0" applyFont="1" applyFill="1" applyBorder="1" applyAlignment="1">
      <alignment horizontal="center"/>
    </xf>
    <xf numFmtId="0" fontId="22" fillId="35" borderId="30" xfId="0" applyFont="1" applyFill="1" applyBorder="1" applyAlignment="1">
      <alignment horizontal="center"/>
    </xf>
    <xf numFmtId="0" fontId="22" fillId="35" borderId="31" xfId="0" applyFont="1" applyFill="1" applyBorder="1" applyAlignment="1">
      <alignment horizontal="center"/>
    </xf>
    <xf numFmtId="0" fontId="22" fillId="35" borderId="22" xfId="0" applyFont="1" applyFill="1" applyBorder="1" applyAlignment="1">
      <alignment horizontal="center"/>
    </xf>
    <xf numFmtId="0" fontId="22" fillId="35" borderId="0" xfId="0" applyFont="1" applyFill="1" applyAlignment="1">
      <alignment horizontal="center"/>
    </xf>
    <xf numFmtId="0" fontId="22" fillId="35" borderId="32" xfId="0" applyFont="1" applyFill="1" applyBorder="1" applyAlignment="1">
      <alignment horizontal="center"/>
    </xf>
    <xf numFmtId="0" fontId="23" fillId="35" borderId="33" xfId="0" applyFont="1" applyFill="1" applyBorder="1" applyAlignment="1">
      <alignment horizontal="center"/>
    </xf>
    <xf numFmtId="0" fontId="22" fillId="35" borderId="17" xfId="0" applyFont="1" applyFill="1" applyBorder="1" applyAlignment="1">
      <alignment horizontal="center"/>
    </xf>
    <xf numFmtId="0" fontId="22" fillId="35" borderId="34" xfId="0" applyFont="1" applyFill="1" applyBorder="1" applyAlignment="1">
      <alignment horizontal="center"/>
    </xf>
    <xf numFmtId="0" fontId="0" fillId="0" borderId="22" xfId="0" applyBorder="1" applyAlignment="1">
      <alignment horizontal="center"/>
    </xf>
    <xf numFmtId="0" fontId="0" fillId="0" borderId="0" xfId="0" applyAlignment="1">
      <alignment horizontal="center"/>
    </xf>
    <xf numFmtId="0" fontId="22" fillId="35" borderId="33" xfId="0" applyFont="1" applyFill="1" applyBorder="1" applyAlignment="1">
      <alignment horizontal="center"/>
    </xf>
    <xf numFmtId="0" fontId="18" fillId="35" borderId="21" xfId="0" applyFont="1" applyFill="1" applyBorder="1" applyAlignment="1">
      <alignment horizontal="center"/>
    </xf>
    <xf numFmtId="0" fontId="18" fillId="35" borderId="12" xfId="0" applyFont="1" applyFill="1" applyBorder="1" applyAlignment="1">
      <alignment horizontal="center"/>
    </xf>
    <xf numFmtId="0" fontId="18" fillId="35" borderId="13" xfId="0" applyFont="1" applyFill="1" applyBorder="1" applyAlignment="1">
      <alignment horizontal="center"/>
    </xf>
    <xf numFmtId="0" fontId="18" fillId="35" borderId="22" xfId="0" applyFont="1" applyFill="1" applyBorder="1" applyAlignment="1">
      <alignment horizontal="center"/>
    </xf>
    <xf numFmtId="0" fontId="18" fillId="35" borderId="0" xfId="0" applyFont="1" applyFill="1" applyAlignment="1">
      <alignment horizontal="center"/>
    </xf>
    <xf numFmtId="0" fontId="18" fillId="35" borderId="15" xfId="0" applyFont="1" applyFill="1" applyBorder="1" applyAlignment="1">
      <alignment horizontal="center"/>
    </xf>
    <xf numFmtId="0" fontId="18" fillId="35" borderId="23" xfId="0" applyFont="1" applyFill="1" applyBorder="1" applyAlignment="1">
      <alignment horizontal="center"/>
    </xf>
    <xf numFmtId="0" fontId="18" fillId="35" borderId="19" xfId="0" applyFont="1" applyFill="1" applyBorder="1" applyAlignment="1">
      <alignment horizontal="center"/>
    </xf>
    <xf numFmtId="0" fontId="18" fillId="35" borderId="20" xfId="0" applyFont="1" applyFill="1" applyBorder="1" applyAlignment="1">
      <alignment horizontal="center"/>
    </xf>
    <xf numFmtId="0" fontId="19" fillId="0" borderId="0" xfId="0" applyFont="1" applyAlignment="1">
      <alignment horizontal="center"/>
    </xf>
    <xf numFmtId="0" fontId="0" fillId="0" borderId="21" xfId="0" applyBorder="1" applyAlignment="1">
      <alignment horizontal="center"/>
    </xf>
    <xf numFmtId="0" fontId="0" fillId="0" borderId="12" xfId="0"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7">
    <dxf>
      <border>
        <left style="thin">
          <color indexed="64"/>
        </left>
      </bord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2" formatCode="0.00"/>
    </dxf>
    <dxf>
      <border>
        <left style="thin">
          <color indexed="64"/>
        </left>
      </bord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 formatCode="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 formatCode="0"/>
    </dxf>
    <dxf>
      <numFmt numFmtId="1" formatCode="0"/>
    </dxf>
    <dxf>
      <numFmt numFmtId="2"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1009]#,##0.00"/>
    </dxf>
    <dxf>
      <numFmt numFmtId="167" formatCode="[$$-1009]#,##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 formatCode="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 formatCode="0"/>
    </dxf>
    <dxf>
      <numFmt numFmtId="2" formatCode="0.00"/>
    </dxf>
    <dxf>
      <numFmt numFmtId="2" formatCode="0.00"/>
    </dxf>
    <dxf>
      <border>
        <left style="thin">
          <color indexed="64"/>
        </left>
      </bord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5"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5"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5"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1009]#,##0.00"/>
    </dxf>
    <dxf>
      <numFmt numFmtId="2" formatCode="0.00"/>
    </dxf>
    <dxf>
      <numFmt numFmtId="2" formatCode="0.00"/>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409]#,##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dd/m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dd/m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dd/m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dd/m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color theme="1"/>
      </font>
      <border>
        <bottom style="thin">
          <color theme="0" tint="-0.34998626667073579"/>
        </bottom>
        <vertical/>
        <horizontal/>
      </border>
    </dxf>
    <dxf>
      <font>
        <color theme="1"/>
      </font>
      <fill>
        <patternFill patternType="solid">
          <bgColor rgb="FFEAE8FF"/>
        </patternFill>
      </fill>
      <border diagonalUp="0" diagonalDown="0">
        <left/>
        <right/>
        <top/>
        <bottom/>
        <vertical/>
        <horizontal/>
      </border>
    </dxf>
    <dxf>
      <font>
        <b/>
        <color theme="1"/>
      </font>
      <border>
        <bottom style="thin">
          <color theme="0" tint="-0.34998626667073579"/>
        </bottom>
        <vertical/>
        <horizontal/>
      </border>
    </dxf>
    <dxf>
      <font>
        <color theme="1"/>
      </font>
      <fill>
        <patternFill patternType="solid">
          <bgColor rgb="FFD8D5DB"/>
        </patternFill>
      </fill>
      <border diagonalUp="0" diagonalDown="0">
        <left/>
        <right/>
        <top/>
        <bottom/>
        <vertical/>
        <horizontal/>
      </border>
    </dxf>
  </dxfs>
  <tableStyles count="3" defaultTableStyle="TableStyleMedium2" defaultPivotStyle="PivotStyleLight16">
    <tableStyle name="Invisible" pivot="0" table="0" count="0" xr9:uid="{3766C1DC-6A02-4B64-A84B-985BD873CB90}"/>
    <tableStyle name="SlicerStyleOther1 2" pivot="0" table="0" count="10" xr9:uid="{12250F63-7D17-4A28-BD35-35C81C40658E}">
      <tableStyleElement type="wholeTable" dxfId="236"/>
      <tableStyleElement type="headerRow" dxfId="235"/>
    </tableStyle>
    <tableStyle name="SlicerStyleOther1 2 2" pivot="0" table="0" count="10" xr9:uid="{834ECF56-1945-4A56-BBEB-3FD6F40092BA}">
      <tableStyleElement type="wholeTable" dxfId="234"/>
      <tableStyleElement type="headerRow" dxfId="233"/>
    </tableStyle>
  </tableStyles>
  <colors>
    <mruColors>
      <color rgb="FFEAE8FF"/>
      <color rgb="FFD8D5DB"/>
      <color rgb="FF2D3047"/>
      <color rgb="FFEFEFE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rgb="FFD8D5DB"/>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rgb="FFEAE8FF"/>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Other1">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Admin Offices</c:v>
              </c:pt>
              <c:pt idx="1">
                <c:v>Executive Office</c:v>
              </c:pt>
              <c:pt idx="2">
                <c:v>IT/IS</c:v>
              </c:pt>
              <c:pt idx="3">
                <c:v>Production       </c:v>
              </c:pt>
              <c:pt idx="4">
                <c:v>Sales</c:v>
              </c:pt>
              <c:pt idx="5">
                <c:v>Software Engineering</c:v>
              </c:pt>
            </c:strLit>
          </c:cat>
          <c:val>
            <c:numLit>
              <c:formatCode>General</c:formatCode>
              <c:ptCount val="6"/>
              <c:pt idx="0">
                <c:v>79</c:v>
              </c:pt>
              <c:pt idx="1">
                <c:v>24</c:v>
              </c:pt>
              <c:pt idx="2">
                <c:v>409</c:v>
              </c:pt>
              <c:pt idx="3">
                <c:v>1910</c:v>
              </c:pt>
              <c:pt idx="4">
                <c:v>311</c:v>
              </c:pt>
              <c:pt idx="5">
                <c:v>112</c:v>
              </c:pt>
            </c:numLit>
          </c:val>
          <c:extLst>
            <c:ext xmlns:c16="http://schemas.microsoft.com/office/drawing/2014/chart" uri="{C3380CC4-5D6E-409C-BE32-E72D297353CC}">
              <c16:uniqueId val="{00000000-7289-4766-B125-BD27EF521DA6}"/>
            </c:ext>
          </c:extLst>
        </c:ser>
        <c:dLbls>
          <c:dLblPos val="outEnd"/>
          <c:showLegendKey val="0"/>
          <c:showVal val="1"/>
          <c:showCatName val="0"/>
          <c:showSerName val="0"/>
          <c:showPercent val="0"/>
          <c:showBubbleSize val="0"/>
        </c:dLbls>
        <c:gapWidth val="219"/>
        <c:overlap val="-27"/>
        <c:axId val="1247514703"/>
        <c:axId val="1247515663"/>
      </c:barChart>
      <c:catAx>
        <c:axId val="1247514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47515663"/>
        <c:crosses val="autoZero"/>
        <c:auto val="1"/>
        <c:lblAlgn val="ctr"/>
        <c:lblOffset val="100"/>
        <c:noMultiLvlLbl val="0"/>
      </c:catAx>
      <c:valAx>
        <c:axId val="1247515663"/>
        <c:scaling>
          <c:orientation val="minMax"/>
        </c:scaling>
        <c:delete val="1"/>
        <c:axPos val="l"/>
        <c:numFmt formatCode="General" sourceLinked="1"/>
        <c:majorTickMark val="out"/>
        <c:minorTickMark val="none"/>
        <c:tickLblPos val="nextTo"/>
        <c:crossAx val="124751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42-49F1-8289-6372E1181F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42-49F1-8289-6372E1181F68}"/>
              </c:ext>
            </c:extLst>
          </c:dPt>
          <c:cat>
            <c:strLit>
              <c:ptCount val="2"/>
              <c:pt idx="0">
                <c:v>Female</c:v>
              </c:pt>
              <c:pt idx="1">
                <c:v>Male</c:v>
              </c:pt>
            </c:strLit>
          </c:cat>
          <c:val>
            <c:numLit>
              <c:formatCode>General</c:formatCode>
              <c:ptCount val="2"/>
              <c:pt idx="0">
                <c:v>0.55817223198594024</c:v>
              </c:pt>
              <c:pt idx="1">
                <c:v>0.44182776801405976</c:v>
              </c:pt>
            </c:numLit>
          </c:val>
          <c:extLst>
            <c:ext xmlns:c16="http://schemas.microsoft.com/office/drawing/2014/chart" uri="{C3380CC4-5D6E-409C-BE32-E72D297353CC}">
              <c16:uniqueId val="{00000000-B44E-433D-B79D-8FD8499FB577}"/>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BPC</c:v>
              </c:pt>
              <c:pt idx="1">
                <c:v>CCDR</c:v>
              </c:pt>
              <c:pt idx="2">
                <c:v>EW</c:v>
              </c:pt>
              <c:pt idx="3">
                <c:v>MSC</c:v>
              </c:pt>
              <c:pt idx="4">
                <c:v>NEL</c:v>
              </c:pt>
              <c:pt idx="5">
                <c:v>PL</c:v>
              </c:pt>
              <c:pt idx="6">
                <c:v>PYZ</c:v>
              </c:pt>
              <c:pt idx="7">
                <c:v>SVG</c:v>
              </c:pt>
              <c:pt idx="8">
                <c:v>TNS</c:v>
              </c:pt>
              <c:pt idx="9">
                <c:v>WBL</c:v>
              </c:pt>
            </c:strLit>
          </c:cat>
          <c:val>
            <c:numLit>
              <c:formatCode>General</c:formatCode>
              <c:ptCount val="10"/>
              <c:pt idx="0">
                <c:v>288</c:v>
              </c:pt>
              <c:pt idx="1">
                <c:v>284</c:v>
              </c:pt>
              <c:pt idx="2">
                <c:v>282</c:v>
              </c:pt>
              <c:pt idx="3">
                <c:v>282</c:v>
              </c:pt>
              <c:pt idx="4">
                <c:v>291</c:v>
              </c:pt>
              <c:pt idx="5">
                <c:v>283</c:v>
              </c:pt>
              <c:pt idx="6">
                <c:v>285</c:v>
              </c:pt>
              <c:pt idx="7">
                <c:v>281</c:v>
              </c:pt>
              <c:pt idx="8">
                <c:v>283</c:v>
              </c:pt>
              <c:pt idx="9">
                <c:v>286</c:v>
              </c:pt>
            </c:numLit>
          </c:val>
          <c:extLst>
            <c:ext xmlns:c16="http://schemas.microsoft.com/office/drawing/2014/chart" uri="{C3380CC4-5D6E-409C-BE32-E72D297353CC}">
              <c16:uniqueId val="{00000000-1F6D-4461-9C7B-9195595BED54}"/>
            </c:ext>
          </c:extLst>
        </c:ser>
        <c:dLbls>
          <c:dLblPos val="outEnd"/>
          <c:showLegendKey val="0"/>
          <c:showVal val="1"/>
          <c:showCatName val="0"/>
          <c:showSerName val="0"/>
          <c:showPercent val="0"/>
          <c:showBubbleSize val="0"/>
        </c:dLbls>
        <c:gapWidth val="182"/>
        <c:axId val="116127199"/>
        <c:axId val="116143999"/>
      </c:barChart>
      <c:catAx>
        <c:axId val="11612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6143999"/>
        <c:crosses val="autoZero"/>
        <c:auto val="1"/>
        <c:lblAlgn val="ctr"/>
        <c:lblOffset val="100"/>
        <c:noMultiLvlLbl val="0"/>
      </c:catAx>
      <c:valAx>
        <c:axId val="116143999"/>
        <c:scaling>
          <c:orientation val="minMax"/>
        </c:scaling>
        <c:delete val="1"/>
        <c:axPos val="b"/>
        <c:numFmt formatCode="General" sourceLinked="1"/>
        <c:majorTickMark val="none"/>
        <c:minorTickMark val="none"/>
        <c:tickLblPos val="nextTo"/>
        <c:crossAx val="11612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Analysis!$F$24</c:f>
              <c:strCache>
                <c:ptCount val="1"/>
                <c:pt idx="0">
                  <c:v>Total</c:v>
                </c:pt>
              </c:strCache>
            </c:strRef>
          </c:tx>
          <c:spPr>
            <a:solidFill>
              <a:schemeClr val="accent1"/>
            </a:solidFill>
            <a:ln>
              <a:noFill/>
            </a:ln>
            <a:effectLst/>
          </c:spPr>
          <c:invertIfNegative val="0"/>
          <c:cat>
            <c:strRef>
              <c:f>Analysis!$E$25:$E$28</c:f>
              <c:strCache>
                <c:ptCount val="3"/>
                <c:pt idx="0">
                  <c:v>Adult</c:v>
                </c:pt>
                <c:pt idx="1">
                  <c:v>Old</c:v>
                </c:pt>
                <c:pt idx="2">
                  <c:v>Young</c:v>
                </c:pt>
              </c:strCache>
            </c:strRef>
          </c:cat>
          <c:val>
            <c:numRef>
              <c:f>Analysis!$F$25:$F$28</c:f>
              <c:numCache>
                <c:formatCode>General</c:formatCode>
                <c:ptCount val="3"/>
                <c:pt idx="0">
                  <c:v>1173</c:v>
                </c:pt>
                <c:pt idx="1">
                  <c:v>1366</c:v>
                </c:pt>
                <c:pt idx="2">
                  <c:v>306</c:v>
                </c:pt>
              </c:numCache>
            </c:numRef>
          </c:val>
          <c:extLst>
            <c:ext xmlns:c16="http://schemas.microsoft.com/office/drawing/2014/chart" uri="{C3380CC4-5D6E-409C-BE32-E72D297353CC}">
              <c16:uniqueId val="{00000000-246D-4894-968B-D78683F95E4E}"/>
            </c:ext>
          </c:extLst>
        </c:ser>
        <c:dLbls>
          <c:showLegendKey val="0"/>
          <c:showVal val="0"/>
          <c:showCatName val="0"/>
          <c:showSerName val="0"/>
          <c:showPercent val="0"/>
          <c:showBubbleSize val="0"/>
        </c:dLbls>
        <c:gapWidth val="219"/>
        <c:overlap val="-27"/>
        <c:axId val="116165119"/>
        <c:axId val="116154079"/>
      </c:barChart>
      <c:catAx>
        <c:axId val="11616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6154079"/>
        <c:crosses val="autoZero"/>
        <c:auto val="1"/>
        <c:lblAlgn val="ctr"/>
        <c:lblOffset val="100"/>
        <c:noMultiLvlLbl val="0"/>
      </c:catAx>
      <c:valAx>
        <c:axId val="116154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616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2).xlsx]Analysis!PivotTable21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0120540487995"/>
          <c:y val="0.16080402010050251"/>
          <c:w val="0.79191484397783607"/>
          <c:h val="0.65710283701974437"/>
        </c:manualLayout>
      </c:layout>
      <c:barChart>
        <c:barDir val="bar"/>
        <c:grouping val="clustered"/>
        <c:varyColors val="0"/>
        <c:ser>
          <c:idx val="0"/>
          <c:order val="0"/>
          <c:tx>
            <c:strRef>
              <c:f>Analysis!$F$44</c:f>
              <c:strCache>
                <c:ptCount val="1"/>
                <c:pt idx="0">
                  <c:v>Total</c:v>
                </c:pt>
              </c:strCache>
            </c:strRef>
          </c:tx>
          <c:spPr>
            <a:solidFill>
              <a:schemeClr val="accent1"/>
            </a:solidFill>
            <a:ln>
              <a:noFill/>
            </a:ln>
            <a:effectLst/>
          </c:spPr>
          <c:invertIfNegative val="0"/>
          <c:cat>
            <c:strRef>
              <c:f>Analysis!$E$45:$E$51</c:f>
              <c:strCache>
                <c:ptCount val="6"/>
                <c:pt idx="0">
                  <c:v>Admin Offices</c:v>
                </c:pt>
                <c:pt idx="1">
                  <c:v>Executive Office</c:v>
                </c:pt>
                <c:pt idx="2">
                  <c:v>IT/IS</c:v>
                </c:pt>
                <c:pt idx="3">
                  <c:v>Production       </c:v>
                </c:pt>
                <c:pt idx="4">
                  <c:v>Sales</c:v>
                </c:pt>
                <c:pt idx="5">
                  <c:v>Software Engineering</c:v>
                </c:pt>
              </c:strCache>
            </c:strRef>
          </c:cat>
          <c:val>
            <c:numRef>
              <c:f>Analysis!$F$45:$F$51</c:f>
              <c:numCache>
                <c:formatCode>0</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75C0-4B5A-BA28-DFEAE285C269}"/>
            </c:ext>
          </c:extLst>
        </c:ser>
        <c:dLbls>
          <c:showLegendKey val="0"/>
          <c:showVal val="0"/>
          <c:showCatName val="0"/>
          <c:showSerName val="0"/>
          <c:showPercent val="0"/>
          <c:showBubbleSize val="0"/>
        </c:dLbls>
        <c:gapWidth val="219"/>
        <c:axId val="361166351"/>
        <c:axId val="361166831"/>
      </c:barChart>
      <c:catAx>
        <c:axId val="36116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1166831"/>
        <c:crosses val="autoZero"/>
        <c:auto val="1"/>
        <c:lblAlgn val="ctr"/>
        <c:lblOffset val="100"/>
        <c:noMultiLvlLbl val="0"/>
      </c:catAx>
      <c:valAx>
        <c:axId val="3611668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116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Analysis!$F$74</c:f>
              <c:strCache>
                <c:ptCount val="1"/>
                <c:pt idx="0">
                  <c:v>Total</c:v>
                </c:pt>
              </c:strCache>
            </c:strRef>
          </c:tx>
          <c:spPr>
            <a:solidFill>
              <a:schemeClr val="accent1"/>
            </a:solidFill>
            <a:ln>
              <a:noFill/>
            </a:ln>
            <a:effectLst/>
          </c:spPr>
          <c:invertIfNegative val="0"/>
          <c:cat>
            <c:strRef>
              <c:f>Analysis!$E$75:$E$81</c:f>
              <c:strCache>
                <c:ptCount val="6"/>
                <c:pt idx="0">
                  <c:v>Executive Office</c:v>
                </c:pt>
                <c:pt idx="1">
                  <c:v>IT/IS</c:v>
                </c:pt>
                <c:pt idx="2">
                  <c:v>Software Engineering</c:v>
                </c:pt>
                <c:pt idx="3">
                  <c:v>Production       </c:v>
                </c:pt>
                <c:pt idx="4">
                  <c:v>Sales</c:v>
                </c:pt>
                <c:pt idx="5">
                  <c:v>Admin Offices</c:v>
                </c:pt>
              </c:strCache>
            </c:strRef>
          </c:cat>
          <c:val>
            <c:numRef>
              <c:f>Analysis!$F$75:$F$81</c:f>
              <c:numCache>
                <c:formatCode>0.00</c:formatCode>
                <c:ptCount val="6"/>
                <c:pt idx="0">
                  <c:v>2.5833333333333335</c:v>
                </c:pt>
                <c:pt idx="1">
                  <c:v>2.9633251833740832</c:v>
                </c:pt>
                <c:pt idx="2">
                  <c:v>3</c:v>
                </c:pt>
                <c:pt idx="3">
                  <c:v>3.0120418848167541</c:v>
                </c:pt>
                <c:pt idx="4">
                  <c:v>3.0257234726688105</c:v>
                </c:pt>
                <c:pt idx="5">
                  <c:v>3.0759493670886076</c:v>
                </c:pt>
              </c:numCache>
            </c:numRef>
          </c:val>
          <c:extLst>
            <c:ext xmlns:c16="http://schemas.microsoft.com/office/drawing/2014/chart" uri="{C3380CC4-5D6E-409C-BE32-E72D297353CC}">
              <c16:uniqueId val="{00000002-AD00-4CE1-863D-4352005A67AF}"/>
            </c:ext>
          </c:extLst>
        </c:ser>
        <c:dLbls>
          <c:showLegendKey val="0"/>
          <c:showVal val="0"/>
          <c:showCatName val="0"/>
          <c:showSerName val="0"/>
          <c:showPercent val="0"/>
          <c:showBubbleSize val="0"/>
        </c:dLbls>
        <c:gapWidth val="219"/>
        <c:overlap val="-27"/>
        <c:axId val="1918628447"/>
        <c:axId val="1918627007"/>
      </c:barChart>
      <c:catAx>
        <c:axId val="191862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8627007"/>
        <c:crosses val="autoZero"/>
        <c:auto val="1"/>
        <c:lblAlgn val="ctr"/>
        <c:lblOffset val="100"/>
        <c:noMultiLvlLbl val="0"/>
      </c:catAx>
      <c:valAx>
        <c:axId val="19186270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862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2).xlsx]Analysis!PivotTable23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Analysis!$Z$44</c:f>
              <c:strCache>
                <c:ptCount val="1"/>
                <c:pt idx="0">
                  <c:v>Total</c:v>
                </c:pt>
              </c:strCache>
            </c:strRef>
          </c:tx>
          <c:spPr>
            <a:solidFill>
              <a:schemeClr val="accent1"/>
            </a:solidFill>
            <a:ln>
              <a:noFill/>
            </a:ln>
            <a:effectLst/>
          </c:spPr>
          <c:invertIfNegative val="0"/>
          <c:cat>
            <c:strRef>
              <c:f>Analysis!$Y$45:$Y$55</c:f>
              <c:strCache>
                <c:ptCount val="10"/>
                <c:pt idx="0">
                  <c:v>Aerial</c:v>
                </c:pt>
                <c:pt idx="1">
                  <c:v>Engineers</c:v>
                </c:pt>
                <c:pt idx="2">
                  <c:v>Field Operations</c:v>
                </c:pt>
                <c:pt idx="3">
                  <c:v>Fielders</c:v>
                </c:pt>
                <c:pt idx="4">
                  <c:v>General - Con</c:v>
                </c:pt>
                <c:pt idx="5">
                  <c:v>General - Eng</c:v>
                </c:pt>
                <c:pt idx="6">
                  <c:v>General - Sga</c:v>
                </c:pt>
                <c:pt idx="7">
                  <c:v>Project Management - Con</c:v>
                </c:pt>
                <c:pt idx="8">
                  <c:v>Splicing</c:v>
                </c:pt>
                <c:pt idx="9">
                  <c:v>Wireline Construction</c:v>
                </c:pt>
              </c:strCache>
            </c:strRef>
          </c:cat>
          <c:val>
            <c:numRef>
              <c:f>Analysis!$Z$45:$Z$55</c:f>
              <c:numCache>
                <c:formatCode>0</c:formatCode>
                <c:ptCount val="10"/>
                <c:pt idx="0">
                  <c:v>567</c:v>
                </c:pt>
                <c:pt idx="1">
                  <c:v>812</c:v>
                </c:pt>
                <c:pt idx="2">
                  <c:v>2231</c:v>
                </c:pt>
                <c:pt idx="3">
                  <c:v>245</c:v>
                </c:pt>
                <c:pt idx="4">
                  <c:v>1409</c:v>
                </c:pt>
                <c:pt idx="5">
                  <c:v>259</c:v>
                </c:pt>
                <c:pt idx="6">
                  <c:v>354</c:v>
                </c:pt>
                <c:pt idx="7">
                  <c:v>528</c:v>
                </c:pt>
                <c:pt idx="8">
                  <c:v>328</c:v>
                </c:pt>
                <c:pt idx="9">
                  <c:v>507</c:v>
                </c:pt>
              </c:numCache>
            </c:numRef>
          </c:val>
          <c:extLst>
            <c:ext xmlns:c16="http://schemas.microsoft.com/office/drawing/2014/chart" uri="{C3380CC4-5D6E-409C-BE32-E72D297353CC}">
              <c16:uniqueId val="{00000000-2E88-479D-B8F9-541305801DF7}"/>
            </c:ext>
          </c:extLst>
        </c:ser>
        <c:dLbls>
          <c:showLegendKey val="0"/>
          <c:showVal val="0"/>
          <c:showCatName val="0"/>
          <c:showSerName val="0"/>
          <c:showPercent val="0"/>
          <c:showBubbleSize val="0"/>
        </c:dLbls>
        <c:gapWidth val="182"/>
        <c:axId val="774902255"/>
        <c:axId val="422640415"/>
      </c:barChart>
      <c:catAx>
        <c:axId val="77490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22640415"/>
        <c:crosses val="autoZero"/>
        <c:auto val="1"/>
        <c:lblAlgn val="ctr"/>
        <c:lblOffset val="100"/>
        <c:noMultiLvlLbl val="0"/>
      </c:catAx>
      <c:valAx>
        <c:axId val="4226404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7490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2).xlsx]Analysis!PivotTable22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Analysis!$P$44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2D-413C-AC70-0AB7763EB6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2D-413C-AC70-0AB7763EB6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2D-413C-AC70-0AB7763EB6E2}"/>
              </c:ext>
            </c:extLst>
          </c:dPt>
          <c:cat>
            <c:strRef>
              <c:f>Analysis!$O$45:$O$48</c:f>
              <c:strCache>
                <c:ptCount val="3"/>
                <c:pt idx="0">
                  <c:v>High</c:v>
                </c:pt>
                <c:pt idx="1">
                  <c:v>Low</c:v>
                </c:pt>
                <c:pt idx="2">
                  <c:v>Moderate</c:v>
                </c:pt>
              </c:strCache>
            </c:strRef>
          </c:cat>
          <c:val>
            <c:numRef>
              <c:f>Analysis!$P$45:$P$48</c:f>
              <c:numCache>
                <c:formatCode>0.00%</c:formatCode>
                <c:ptCount val="3"/>
                <c:pt idx="0">
                  <c:v>0.25834797891036909</c:v>
                </c:pt>
                <c:pt idx="1">
                  <c:v>0.23163444639718805</c:v>
                </c:pt>
                <c:pt idx="2">
                  <c:v>0.51001757469244291</c:v>
                </c:pt>
              </c:numCache>
            </c:numRef>
          </c:val>
          <c:extLst>
            <c:ext xmlns:c16="http://schemas.microsoft.com/office/drawing/2014/chart" uri="{C3380CC4-5D6E-409C-BE32-E72D297353CC}">
              <c16:uniqueId val="{00000000-521E-4D05-B067-3C630E1675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Analysis!$F$99</c:f>
              <c:strCache>
                <c:ptCount val="1"/>
                <c:pt idx="0">
                  <c:v>Total</c:v>
                </c:pt>
              </c:strCache>
            </c:strRef>
          </c:tx>
          <c:spPr>
            <a:solidFill>
              <a:schemeClr val="accent1"/>
            </a:solidFill>
            <a:ln>
              <a:noFill/>
            </a:ln>
            <a:effectLst/>
          </c:spPr>
          <c:invertIfNegative val="0"/>
          <c:cat>
            <c:strRef>
              <c:f>Analysis!$E$100:$E$105</c:f>
              <c:strCache>
                <c:ptCount val="5"/>
                <c:pt idx="0">
                  <c:v>Communication Skills</c:v>
                </c:pt>
                <c:pt idx="1">
                  <c:v>Customer Service</c:v>
                </c:pt>
                <c:pt idx="2">
                  <c:v>Leadership Development</c:v>
                </c:pt>
                <c:pt idx="3">
                  <c:v>Project Management</c:v>
                </c:pt>
                <c:pt idx="4">
                  <c:v>Technical Skills</c:v>
                </c:pt>
              </c:strCache>
            </c:strRef>
          </c:cat>
          <c:val>
            <c:numRef>
              <c:f>Analysis!$F$100:$F$105</c:f>
              <c:numCache>
                <c:formatCode>0</c:formatCode>
                <c:ptCount val="5"/>
                <c:pt idx="0">
                  <c:v>633</c:v>
                </c:pt>
                <c:pt idx="1">
                  <c:v>540</c:v>
                </c:pt>
                <c:pt idx="2">
                  <c:v>544</c:v>
                </c:pt>
                <c:pt idx="3">
                  <c:v>585</c:v>
                </c:pt>
                <c:pt idx="4">
                  <c:v>543</c:v>
                </c:pt>
              </c:numCache>
            </c:numRef>
          </c:val>
          <c:extLst>
            <c:ext xmlns:c16="http://schemas.microsoft.com/office/drawing/2014/chart" uri="{C3380CC4-5D6E-409C-BE32-E72D297353CC}">
              <c16:uniqueId val="{00000000-6273-4A0E-B6F6-016FC9C3B073}"/>
            </c:ext>
          </c:extLst>
        </c:ser>
        <c:dLbls>
          <c:showLegendKey val="0"/>
          <c:showVal val="0"/>
          <c:showCatName val="0"/>
          <c:showSerName val="0"/>
          <c:showPercent val="0"/>
          <c:showBubbleSize val="0"/>
        </c:dLbls>
        <c:gapWidth val="219"/>
        <c:overlap val="-27"/>
        <c:axId val="300047328"/>
        <c:axId val="300048288"/>
      </c:barChart>
      <c:catAx>
        <c:axId val="30004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00048288"/>
        <c:crosses val="autoZero"/>
        <c:auto val="1"/>
        <c:lblAlgn val="ctr"/>
        <c:lblOffset val="100"/>
        <c:noMultiLvlLbl val="0"/>
      </c:catAx>
      <c:valAx>
        <c:axId val="300048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0004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Analysis!$F$113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A0-44B9-AD64-8B88B470C3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A0-44B9-AD64-8B88B470C3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A0-44B9-AD64-8B88B470C3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A0-44B9-AD64-8B88B470C31E}"/>
              </c:ext>
            </c:extLst>
          </c:dPt>
          <c:cat>
            <c:strRef>
              <c:f>Analysis!$E$114:$E$118</c:f>
              <c:strCache>
                <c:ptCount val="4"/>
                <c:pt idx="0">
                  <c:v>Completed</c:v>
                </c:pt>
                <c:pt idx="1">
                  <c:v>Failed</c:v>
                </c:pt>
                <c:pt idx="2">
                  <c:v>Incomplete</c:v>
                </c:pt>
                <c:pt idx="3">
                  <c:v>Passed</c:v>
                </c:pt>
              </c:strCache>
            </c:strRef>
          </c:cat>
          <c:val>
            <c:numRef>
              <c:f>Analysis!$F$114:$F$118</c:f>
              <c:numCache>
                <c:formatCode>0.00%</c:formatCode>
                <c:ptCount val="4"/>
                <c:pt idx="0">
                  <c:v>0.25905096660808435</c:v>
                </c:pt>
                <c:pt idx="1">
                  <c:v>0.23479789103690685</c:v>
                </c:pt>
                <c:pt idx="2">
                  <c:v>0.25694200351493851</c:v>
                </c:pt>
                <c:pt idx="3">
                  <c:v>0.24920913884007029</c:v>
                </c:pt>
              </c:numCache>
            </c:numRef>
          </c:val>
          <c:extLst>
            <c:ext xmlns:c16="http://schemas.microsoft.com/office/drawing/2014/chart" uri="{C3380CC4-5D6E-409C-BE32-E72D297353CC}">
              <c16:uniqueId val="{00000000-A321-4C6E-B244-E4E1C0B277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Analysis!$N$99</c:f>
              <c:strCache>
                <c:ptCount val="1"/>
                <c:pt idx="0">
                  <c:v>Total</c:v>
                </c:pt>
              </c:strCache>
            </c:strRef>
          </c:tx>
          <c:spPr>
            <a:solidFill>
              <a:schemeClr val="accent1"/>
            </a:solidFill>
            <a:ln>
              <a:noFill/>
            </a:ln>
            <a:effectLst/>
          </c:spPr>
          <c:invertIfNegative val="0"/>
          <c:cat>
            <c:strRef>
              <c:f>Analysis!$M$100:$M$106</c:f>
              <c:strCache>
                <c:ptCount val="6"/>
                <c:pt idx="0">
                  <c:v>Admin Offices</c:v>
                </c:pt>
                <c:pt idx="1">
                  <c:v>Executive Office</c:v>
                </c:pt>
                <c:pt idx="2">
                  <c:v>IT/IS</c:v>
                </c:pt>
                <c:pt idx="3">
                  <c:v>Production       </c:v>
                </c:pt>
                <c:pt idx="4">
                  <c:v>Sales</c:v>
                </c:pt>
                <c:pt idx="5">
                  <c:v>Software Engineering</c:v>
                </c:pt>
              </c:strCache>
            </c:strRef>
          </c:cat>
          <c:val>
            <c:numRef>
              <c:f>Analysis!$N$100:$N$106</c:f>
              <c:numCache>
                <c:formatCode>[$$-1009]#,##0.00</c:formatCode>
                <c:ptCount val="6"/>
                <c:pt idx="0">
                  <c:v>42100.519999999982</c:v>
                </c:pt>
                <c:pt idx="1">
                  <c:v>14051.269999999999</c:v>
                </c:pt>
                <c:pt idx="2">
                  <c:v>230396.33999999994</c:v>
                </c:pt>
                <c:pt idx="3">
                  <c:v>1070266.1500000015</c:v>
                </c:pt>
                <c:pt idx="4">
                  <c:v>168016.97999999995</c:v>
                </c:pt>
                <c:pt idx="5">
                  <c:v>66317.369999999966</c:v>
                </c:pt>
              </c:numCache>
            </c:numRef>
          </c:val>
          <c:extLst>
            <c:ext xmlns:c16="http://schemas.microsoft.com/office/drawing/2014/chart" uri="{C3380CC4-5D6E-409C-BE32-E72D297353CC}">
              <c16:uniqueId val="{00000000-3427-4FF4-BDEF-F47DDAA2A502}"/>
            </c:ext>
          </c:extLst>
        </c:ser>
        <c:dLbls>
          <c:showLegendKey val="0"/>
          <c:showVal val="0"/>
          <c:showCatName val="0"/>
          <c:showSerName val="0"/>
          <c:showPercent val="0"/>
          <c:showBubbleSize val="0"/>
        </c:dLbls>
        <c:gapWidth val="182"/>
        <c:axId val="223236560"/>
        <c:axId val="223234640"/>
      </c:barChart>
      <c:catAx>
        <c:axId val="22323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3234640"/>
        <c:crosses val="autoZero"/>
        <c:auto val="1"/>
        <c:lblAlgn val="ctr"/>
        <c:lblOffset val="100"/>
        <c:noMultiLvlLbl val="0"/>
      </c:catAx>
      <c:valAx>
        <c:axId val="223234640"/>
        <c:scaling>
          <c:orientation val="minMax"/>
        </c:scaling>
        <c:delete val="0"/>
        <c:axPos val="b"/>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323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Analysis!$N$117:$N$118</c:f>
              <c:strCache>
                <c:ptCount val="1"/>
                <c:pt idx="0">
                  <c:v>Completed</c:v>
                </c:pt>
              </c:strCache>
            </c:strRef>
          </c:tx>
          <c:spPr>
            <a:solidFill>
              <a:schemeClr val="accent1"/>
            </a:solidFill>
            <a:ln>
              <a:noFill/>
            </a:ln>
            <a:effectLst/>
          </c:spPr>
          <c:invertIfNegative val="0"/>
          <c:cat>
            <c:strRef>
              <c:f>Analysis!$M$119:$M$121</c:f>
              <c:strCache>
                <c:ptCount val="2"/>
                <c:pt idx="0">
                  <c:v>External</c:v>
                </c:pt>
                <c:pt idx="1">
                  <c:v>Internal</c:v>
                </c:pt>
              </c:strCache>
            </c:strRef>
          </c:cat>
          <c:val>
            <c:numRef>
              <c:f>Analysis!$N$119:$N$121</c:f>
              <c:numCache>
                <c:formatCode>0</c:formatCode>
                <c:ptCount val="2"/>
                <c:pt idx="0">
                  <c:v>344</c:v>
                </c:pt>
                <c:pt idx="1">
                  <c:v>393</c:v>
                </c:pt>
              </c:numCache>
            </c:numRef>
          </c:val>
          <c:extLst>
            <c:ext xmlns:c16="http://schemas.microsoft.com/office/drawing/2014/chart" uri="{C3380CC4-5D6E-409C-BE32-E72D297353CC}">
              <c16:uniqueId val="{00000000-E773-45A0-9216-584BA3A0A29F}"/>
            </c:ext>
          </c:extLst>
        </c:ser>
        <c:ser>
          <c:idx val="1"/>
          <c:order val="1"/>
          <c:tx>
            <c:strRef>
              <c:f>Analysis!$O$117:$O$118</c:f>
              <c:strCache>
                <c:ptCount val="1"/>
                <c:pt idx="0">
                  <c:v>Failed</c:v>
                </c:pt>
              </c:strCache>
            </c:strRef>
          </c:tx>
          <c:spPr>
            <a:solidFill>
              <a:schemeClr val="accent2"/>
            </a:solidFill>
            <a:ln>
              <a:noFill/>
            </a:ln>
            <a:effectLst/>
          </c:spPr>
          <c:invertIfNegative val="0"/>
          <c:cat>
            <c:strRef>
              <c:f>Analysis!$M$119:$M$121</c:f>
              <c:strCache>
                <c:ptCount val="2"/>
                <c:pt idx="0">
                  <c:v>External</c:v>
                </c:pt>
                <c:pt idx="1">
                  <c:v>Internal</c:v>
                </c:pt>
              </c:strCache>
            </c:strRef>
          </c:cat>
          <c:val>
            <c:numRef>
              <c:f>Analysis!$O$119:$O$121</c:f>
              <c:numCache>
                <c:formatCode>0</c:formatCode>
                <c:ptCount val="2"/>
                <c:pt idx="0">
                  <c:v>344</c:v>
                </c:pt>
                <c:pt idx="1">
                  <c:v>324</c:v>
                </c:pt>
              </c:numCache>
            </c:numRef>
          </c:val>
          <c:extLst>
            <c:ext xmlns:c16="http://schemas.microsoft.com/office/drawing/2014/chart" uri="{C3380CC4-5D6E-409C-BE32-E72D297353CC}">
              <c16:uniqueId val="{00000001-E773-45A0-9216-584BA3A0A29F}"/>
            </c:ext>
          </c:extLst>
        </c:ser>
        <c:ser>
          <c:idx val="2"/>
          <c:order val="2"/>
          <c:tx>
            <c:strRef>
              <c:f>Analysis!$P$117:$P$118</c:f>
              <c:strCache>
                <c:ptCount val="1"/>
                <c:pt idx="0">
                  <c:v>Incomplete</c:v>
                </c:pt>
              </c:strCache>
            </c:strRef>
          </c:tx>
          <c:spPr>
            <a:solidFill>
              <a:schemeClr val="accent3"/>
            </a:solidFill>
            <a:ln>
              <a:noFill/>
            </a:ln>
            <a:effectLst/>
          </c:spPr>
          <c:invertIfNegative val="0"/>
          <c:cat>
            <c:strRef>
              <c:f>Analysis!$M$119:$M$121</c:f>
              <c:strCache>
                <c:ptCount val="2"/>
                <c:pt idx="0">
                  <c:v>External</c:v>
                </c:pt>
                <c:pt idx="1">
                  <c:v>Internal</c:v>
                </c:pt>
              </c:strCache>
            </c:strRef>
          </c:cat>
          <c:val>
            <c:numRef>
              <c:f>Analysis!$P$119:$P$121</c:f>
              <c:numCache>
                <c:formatCode>0</c:formatCode>
                <c:ptCount val="2"/>
                <c:pt idx="0">
                  <c:v>380</c:v>
                </c:pt>
                <c:pt idx="1">
                  <c:v>351</c:v>
                </c:pt>
              </c:numCache>
            </c:numRef>
          </c:val>
          <c:extLst>
            <c:ext xmlns:c16="http://schemas.microsoft.com/office/drawing/2014/chart" uri="{C3380CC4-5D6E-409C-BE32-E72D297353CC}">
              <c16:uniqueId val="{00000002-E773-45A0-9216-584BA3A0A29F}"/>
            </c:ext>
          </c:extLst>
        </c:ser>
        <c:ser>
          <c:idx val="3"/>
          <c:order val="3"/>
          <c:tx>
            <c:strRef>
              <c:f>Analysis!$Q$117:$Q$118</c:f>
              <c:strCache>
                <c:ptCount val="1"/>
                <c:pt idx="0">
                  <c:v>Passed</c:v>
                </c:pt>
              </c:strCache>
            </c:strRef>
          </c:tx>
          <c:spPr>
            <a:solidFill>
              <a:schemeClr val="accent4"/>
            </a:solidFill>
            <a:ln>
              <a:noFill/>
            </a:ln>
            <a:effectLst/>
          </c:spPr>
          <c:invertIfNegative val="0"/>
          <c:cat>
            <c:strRef>
              <c:f>Analysis!$M$119:$M$121</c:f>
              <c:strCache>
                <c:ptCount val="2"/>
                <c:pt idx="0">
                  <c:v>External</c:v>
                </c:pt>
                <c:pt idx="1">
                  <c:v>Internal</c:v>
                </c:pt>
              </c:strCache>
            </c:strRef>
          </c:cat>
          <c:val>
            <c:numRef>
              <c:f>Analysis!$Q$119:$Q$121</c:f>
              <c:numCache>
                <c:formatCode>0</c:formatCode>
                <c:ptCount val="2"/>
                <c:pt idx="0">
                  <c:v>356</c:v>
                </c:pt>
                <c:pt idx="1">
                  <c:v>353</c:v>
                </c:pt>
              </c:numCache>
            </c:numRef>
          </c:val>
          <c:extLst>
            <c:ext xmlns:c16="http://schemas.microsoft.com/office/drawing/2014/chart" uri="{C3380CC4-5D6E-409C-BE32-E72D297353CC}">
              <c16:uniqueId val="{00000003-E773-45A0-9216-584BA3A0A29F}"/>
            </c:ext>
          </c:extLst>
        </c:ser>
        <c:dLbls>
          <c:showLegendKey val="0"/>
          <c:showVal val="0"/>
          <c:showCatName val="0"/>
          <c:showSerName val="0"/>
          <c:showPercent val="0"/>
          <c:showBubbleSize val="0"/>
        </c:dLbls>
        <c:gapWidth val="219"/>
        <c:overlap val="-27"/>
        <c:axId val="284247600"/>
        <c:axId val="284248080"/>
      </c:barChart>
      <c:catAx>
        <c:axId val="28424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4248080"/>
        <c:crosses val="autoZero"/>
        <c:auto val="1"/>
        <c:lblAlgn val="ctr"/>
        <c:lblOffset val="100"/>
        <c:noMultiLvlLbl val="0"/>
      </c:catAx>
      <c:valAx>
        <c:axId val="284248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424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8D5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D8D5D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BPC</c:v>
              </c:pt>
              <c:pt idx="1">
                <c:v>CCDR</c:v>
              </c:pt>
              <c:pt idx="2">
                <c:v>EW</c:v>
              </c:pt>
              <c:pt idx="3">
                <c:v>MSC</c:v>
              </c:pt>
              <c:pt idx="4">
                <c:v>NEL</c:v>
              </c:pt>
              <c:pt idx="5">
                <c:v>PL</c:v>
              </c:pt>
              <c:pt idx="6">
                <c:v>PYZ</c:v>
              </c:pt>
              <c:pt idx="7">
                <c:v>SVG</c:v>
              </c:pt>
              <c:pt idx="8">
                <c:v>TNS</c:v>
              </c:pt>
              <c:pt idx="9">
                <c:v>WBL</c:v>
              </c:pt>
            </c:strLit>
          </c:cat>
          <c:val>
            <c:numLit>
              <c:formatCode>General</c:formatCode>
              <c:ptCount val="10"/>
              <c:pt idx="0">
                <c:v>288</c:v>
              </c:pt>
              <c:pt idx="1">
                <c:v>284</c:v>
              </c:pt>
              <c:pt idx="2">
                <c:v>282</c:v>
              </c:pt>
              <c:pt idx="3">
                <c:v>282</c:v>
              </c:pt>
              <c:pt idx="4">
                <c:v>291</c:v>
              </c:pt>
              <c:pt idx="5">
                <c:v>283</c:v>
              </c:pt>
              <c:pt idx="6">
                <c:v>285</c:v>
              </c:pt>
              <c:pt idx="7">
                <c:v>281</c:v>
              </c:pt>
              <c:pt idx="8">
                <c:v>283</c:v>
              </c:pt>
              <c:pt idx="9">
                <c:v>286</c:v>
              </c:pt>
            </c:numLit>
          </c:val>
          <c:extLst>
            <c:ext xmlns:c16="http://schemas.microsoft.com/office/drawing/2014/chart" uri="{C3380CC4-5D6E-409C-BE32-E72D297353CC}">
              <c16:uniqueId val="{00000000-2451-43AD-B975-E85884EB24B1}"/>
            </c:ext>
          </c:extLst>
        </c:ser>
        <c:dLbls>
          <c:dLblPos val="outEnd"/>
          <c:showLegendKey val="0"/>
          <c:showVal val="1"/>
          <c:showCatName val="0"/>
          <c:showSerName val="0"/>
          <c:showPercent val="0"/>
          <c:showBubbleSize val="0"/>
        </c:dLbls>
        <c:gapWidth val="44"/>
        <c:axId val="116127199"/>
        <c:axId val="116143999"/>
      </c:barChart>
      <c:catAx>
        <c:axId val="11612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6143999"/>
        <c:crosses val="autoZero"/>
        <c:auto val="1"/>
        <c:lblAlgn val="ctr"/>
        <c:lblOffset val="100"/>
        <c:noMultiLvlLbl val="0"/>
      </c:catAx>
      <c:valAx>
        <c:axId val="116143999"/>
        <c:scaling>
          <c:orientation val="minMax"/>
        </c:scaling>
        <c:delete val="1"/>
        <c:axPos val="b"/>
        <c:numFmt formatCode="General" sourceLinked="1"/>
        <c:majorTickMark val="none"/>
        <c:minorTickMark val="none"/>
        <c:tickLblPos val="nextTo"/>
        <c:crossAx val="11612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EAE8FF"/>
          </a:solidFill>
          <a:ln w="19050">
            <a:noFill/>
          </a:ln>
          <a:effectLst/>
        </c:spPr>
      </c:pivotFmt>
      <c:pivotFmt>
        <c:idx val="6"/>
        <c:spPr>
          <a:solidFill>
            <a:srgbClr val="D8D5DB"/>
          </a:solidFill>
          <a:ln w="19050">
            <a:noFill/>
          </a:ln>
          <a:effectLst/>
        </c:spPr>
      </c:pivotFmt>
    </c:pivotFmts>
    <c:plotArea>
      <c:layout/>
      <c:doughnutChart>
        <c:varyColors val="1"/>
        <c:ser>
          <c:idx val="0"/>
          <c:order val="0"/>
          <c:tx>
            <c:v>Total</c:v>
          </c:tx>
          <c:spPr>
            <a:ln>
              <a:noFill/>
            </a:ln>
          </c:spPr>
          <c:explosion val="4"/>
          <c:dPt>
            <c:idx val="0"/>
            <c:bubble3D val="0"/>
            <c:spPr>
              <a:solidFill>
                <a:srgbClr val="EAE8FF"/>
              </a:solidFill>
              <a:ln w="19050">
                <a:noFill/>
              </a:ln>
              <a:effectLst/>
            </c:spPr>
            <c:extLst>
              <c:ext xmlns:c16="http://schemas.microsoft.com/office/drawing/2014/chart" uri="{C3380CC4-5D6E-409C-BE32-E72D297353CC}">
                <c16:uniqueId val="{00000001-CCC6-4040-B525-37893BCD0579}"/>
              </c:ext>
            </c:extLst>
          </c:dPt>
          <c:dPt>
            <c:idx val="1"/>
            <c:bubble3D val="0"/>
            <c:spPr>
              <a:solidFill>
                <a:srgbClr val="D8D5DB"/>
              </a:solidFill>
              <a:ln w="19050">
                <a:noFill/>
              </a:ln>
              <a:effectLst/>
            </c:spPr>
            <c:extLst>
              <c:ext xmlns:c16="http://schemas.microsoft.com/office/drawing/2014/chart" uri="{C3380CC4-5D6E-409C-BE32-E72D297353CC}">
                <c16:uniqueId val="{00000003-CCC6-4040-B525-37893BCD0579}"/>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0.55817223198594024</c:v>
              </c:pt>
              <c:pt idx="1">
                <c:v>0.44182776801405976</c:v>
              </c:pt>
            </c:numLit>
          </c:val>
          <c:extLst>
            <c:ext xmlns:c16="http://schemas.microsoft.com/office/drawing/2014/chart" uri="{C3380CC4-5D6E-409C-BE32-E72D297353CC}">
              <c16:uniqueId val="{00000004-CCC6-4040-B525-37893BCD0579}"/>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AE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Analysis!$F$24</c:f>
              <c:strCache>
                <c:ptCount val="1"/>
                <c:pt idx="0">
                  <c:v>Total</c:v>
                </c:pt>
              </c:strCache>
            </c:strRef>
          </c:tx>
          <c:spPr>
            <a:solidFill>
              <a:srgbClr val="EAE8FF"/>
            </a:solidFill>
            <a:ln>
              <a:noFill/>
            </a:ln>
            <a:effectLst/>
          </c:spPr>
          <c:invertIfNegative val="0"/>
          <c:cat>
            <c:strRef>
              <c:f>Analysis!$E$25:$E$28</c:f>
              <c:strCache>
                <c:ptCount val="3"/>
                <c:pt idx="0">
                  <c:v>Adult</c:v>
                </c:pt>
                <c:pt idx="1">
                  <c:v>Old</c:v>
                </c:pt>
                <c:pt idx="2">
                  <c:v>Young</c:v>
                </c:pt>
              </c:strCache>
            </c:strRef>
          </c:cat>
          <c:val>
            <c:numRef>
              <c:f>Analysis!$F$25:$F$28</c:f>
              <c:numCache>
                <c:formatCode>General</c:formatCode>
                <c:ptCount val="3"/>
                <c:pt idx="0">
                  <c:v>1173</c:v>
                </c:pt>
                <c:pt idx="1">
                  <c:v>1366</c:v>
                </c:pt>
                <c:pt idx="2">
                  <c:v>306</c:v>
                </c:pt>
              </c:numCache>
            </c:numRef>
          </c:val>
          <c:extLst>
            <c:ext xmlns:c16="http://schemas.microsoft.com/office/drawing/2014/chart" uri="{C3380CC4-5D6E-409C-BE32-E72D297353CC}">
              <c16:uniqueId val="{00000000-F468-4C54-B09E-1E34F1937B6D}"/>
            </c:ext>
          </c:extLst>
        </c:ser>
        <c:dLbls>
          <c:showLegendKey val="0"/>
          <c:showVal val="0"/>
          <c:showCatName val="0"/>
          <c:showSerName val="0"/>
          <c:showPercent val="0"/>
          <c:showBubbleSize val="0"/>
        </c:dLbls>
        <c:gapWidth val="219"/>
        <c:overlap val="-27"/>
        <c:axId val="116165119"/>
        <c:axId val="116154079"/>
      </c:barChart>
      <c:catAx>
        <c:axId val="11616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6154079"/>
        <c:crosses val="autoZero"/>
        <c:auto val="1"/>
        <c:lblAlgn val="ctr"/>
        <c:lblOffset val="100"/>
        <c:noMultiLvlLbl val="0"/>
      </c:catAx>
      <c:valAx>
        <c:axId val="116154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616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Admin Offices</c:v>
              </c:pt>
              <c:pt idx="1">
                <c:v>Executive Office</c:v>
              </c:pt>
              <c:pt idx="2">
                <c:v>IT/IS</c:v>
              </c:pt>
              <c:pt idx="3">
                <c:v>Production       </c:v>
              </c:pt>
              <c:pt idx="4">
                <c:v>Sales</c:v>
              </c:pt>
              <c:pt idx="5">
                <c:v>Software Engineering</c:v>
              </c:pt>
            </c:strLit>
          </c:cat>
          <c:val>
            <c:numLit>
              <c:formatCode>General</c:formatCode>
              <c:ptCount val="6"/>
              <c:pt idx="0">
                <c:v>79</c:v>
              </c:pt>
              <c:pt idx="1">
                <c:v>24</c:v>
              </c:pt>
              <c:pt idx="2">
                <c:v>409</c:v>
              </c:pt>
              <c:pt idx="3">
                <c:v>1910</c:v>
              </c:pt>
              <c:pt idx="4">
                <c:v>311</c:v>
              </c:pt>
              <c:pt idx="5">
                <c:v>112</c:v>
              </c:pt>
            </c:numLit>
          </c:val>
          <c:extLst>
            <c:ext xmlns:c16="http://schemas.microsoft.com/office/drawing/2014/chart" uri="{C3380CC4-5D6E-409C-BE32-E72D297353CC}">
              <c16:uniqueId val="{00000000-0CA6-41DC-A92C-AB54CCA93CBB}"/>
            </c:ext>
          </c:extLst>
        </c:ser>
        <c:dLbls>
          <c:dLblPos val="outEnd"/>
          <c:showLegendKey val="0"/>
          <c:showVal val="1"/>
          <c:showCatName val="0"/>
          <c:showSerName val="0"/>
          <c:showPercent val="0"/>
          <c:showBubbleSize val="0"/>
        </c:dLbls>
        <c:gapWidth val="109"/>
        <c:overlap val="-27"/>
        <c:axId val="1247514703"/>
        <c:axId val="1247515663"/>
      </c:barChart>
      <c:catAx>
        <c:axId val="1247514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47515663"/>
        <c:crosses val="autoZero"/>
        <c:auto val="1"/>
        <c:lblAlgn val="ctr"/>
        <c:lblOffset val="100"/>
        <c:noMultiLvlLbl val="0"/>
      </c:catAx>
      <c:valAx>
        <c:axId val="1247515663"/>
        <c:scaling>
          <c:orientation val="minMax"/>
        </c:scaling>
        <c:delete val="1"/>
        <c:axPos val="l"/>
        <c:numFmt formatCode="General" sourceLinked="1"/>
        <c:majorTickMark val="out"/>
        <c:minorTickMark val="none"/>
        <c:tickLblPos val="nextTo"/>
        <c:crossAx val="124751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2).xlsx]Analysis!PivotTable23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AE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AE8FF"/>
          </a:solidFill>
          <a:ln>
            <a:noFill/>
          </a:ln>
          <a:effectLst/>
        </c:spPr>
        <c:dLbl>
          <c:idx val="0"/>
          <c:layout>
            <c:manualLayout>
              <c:x val="-2.8807964971329304E-3"/>
              <c:y val="-5.816165197553466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4.2354783333700498E-2"/>
                  <c:h val="0.11739906712911546"/>
                </c:manualLayout>
              </c15:layout>
            </c:ext>
          </c:extLst>
        </c:dLbl>
      </c:pivotFmt>
      <c:pivotFmt>
        <c:idx val="4"/>
        <c:spPr>
          <a:solidFill>
            <a:srgbClr val="EAE8FF"/>
          </a:solidFill>
          <a:ln>
            <a:noFill/>
          </a:ln>
          <a:effectLst/>
        </c:spPr>
        <c:dLbl>
          <c:idx val="0"/>
          <c:layout>
            <c:manualLayout>
              <c:x val="0"/>
              <c:y val="-6.7051376137101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22446297106603E-2"/>
          <c:y val="4.6935966104680989E-2"/>
          <c:w val="0.93662247706307555"/>
          <c:h val="0.47875210525482165"/>
        </c:manualLayout>
      </c:layout>
      <c:barChart>
        <c:barDir val="col"/>
        <c:grouping val="clustered"/>
        <c:varyColors val="0"/>
        <c:ser>
          <c:idx val="0"/>
          <c:order val="0"/>
          <c:tx>
            <c:strRef>
              <c:f>Analysis!$Z$44</c:f>
              <c:strCache>
                <c:ptCount val="1"/>
                <c:pt idx="0">
                  <c:v>Total</c:v>
                </c:pt>
              </c:strCache>
            </c:strRef>
          </c:tx>
          <c:spPr>
            <a:solidFill>
              <a:srgbClr val="EAE8FF"/>
            </a:solidFill>
            <a:ln>
              <a:noFill/>
            </a:ln>
            <a:effectLst/>
          </c:spPr>
          <c:invertIfNegative val="0"/>
          <c:dPt>
            <c:idx val="3"/>
            <c:invertIfNegative val="0"/>
            <c:bubble3D val="0"/>
            <c:spPr>
              <a:solidFill>
                <a:srgbClr val="EAE8FF"/>
              </a:solidFill>
              <a:ln>
                <a:noFill/>
              </a:ln>
              <a:effectLst/>
            </c:spPr>
            <c:extLst>
              <c:ext xmlns:c16="http://schemas.microsoft.com/office/drawing/2014/chart" uri="{C3380CC4-5D6E-409C-BE32-E72D297353CC}">
                <c16:uniqueId val="{00000000-0128-41D3-B459-E9EAC7B19B95}"/>
              </c:ext>
            </c:extLst>
          </c:dPt>
          <c:dPt>
            <c:idx val="6"/>
            <c:invertIfNegative val="0"/>
            <c:bubble3D val="0"/>
            <c:spPr>
              <a:solidFill>
                <a:srgbClr val="EAE8FF"/>
              </a:solidFill>
              <a:ln>
                <a:noFill/>
              </a:ln>
              <a:effectLst/>
            </c:spPr>
            <c:extLst>
              <c:ext xmlns:c16="http://schemas.microsoft.com/office/drawing/2014/chart" uri="{C3380CC4-5D6E-409C-BE32-E72D297353CC}">
                <c16:uniqueId val="{00000003-F3A8-46EC-9FEC-6139BCB41A85}"/>
              </c:ext>
            </c:extLst>
          </c:dPt>
          <c:dLbls>
            <c:dLbl>
              <c:idx val="3"/>
              <c:layout>
                <c:manualLayout>
                  <c:x val="-2.8807964971329304E-3"/>
                  <c:y val="-5.816165197553466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4.2354783333700498E-2"/>
                      <c:h val="0.11739906712911546"/>
                    </c:manualLayout>
                  </c15:layout>
                </c:ext>
                <c:ext xmlns:c16="http://schemas.microsoft.com/office/drawing/2014/chart" uri="{C3380CC4-5D6E-409C-BE32-E72D297353CC}">
                  <c16:uniqueId val="{00000000-0128-41D3-B459-E9EAC7B19B95}"/>
                </c:ext>
              </c:extLst>
            </c:dLbl>
            <c:dLbl>
              <c:idx val="6"/>
              <c:layout>
                <c:manualLayout>
                  <c:x val="0"/>
                  <c:y val="-6.70513761371016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A8-46EC-9FEC-6139BCB41A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Analysis!$Y$45:$Y$55</c:f>
              <c:strCache>
                <c:ptCount val="10"/>
                <c:pt idx="0">
                  <c:v>Aerial</c:v>
                </c:pt>
                <c:pt idx="1">
                  <c:v>Engineers</c:v>
                </c:pt>
                <c:pt idx="2">
                  <c:v>Field Operations</c:v>
                </c:pt>
                <c:pt idx="3">
                  <c:v>Fielders</c:v>
                </c:pt>
                <c:pt idx="4">
                  <c:v>General - Con</c:v>
                </c:pt>
                <c:pt idx="5">
                  <c:v>General - Eng</c:v>
                </c:pt>
                <c:pt idx="6">
                  <c:v>General - Sga</c:v>
                </c:pt>
                <c:pt idx="7">
                  <c:v>Project Management - Con</c:v>
                </c:pt>
                <c:pt idx="8">
                  <c:v>Splicing</c:v>
                </c:pt>
                <c:pt idx="9">
                  <c:v>Wireline Construction</c:v>
                </c:pt>
              </c:strCache>
            </c:strRef>
          </c:cat>
          <c:val>
            <c:numRef>
              <c:f>Analysis!$Z$45:$Z$55</c:f>
              <c:numCache>
                <c:formatCode>0</c:formatCode>
                <c:ptCount val="10"/>
                <c:pt idx="0">
                  <c:v>567</c:v>
                </c:pt>
                <c:pt idx="1">
                  <c:v>812</c:v>
                </c:pt>
                <c:pt idx="2">
                  <c:v>2231</c:v>
                </c:pt>
                <c:pt idx="3">
                  <c:v>245</c:v>
                </c:pt>
                <c:pt idx="4">
                  <c:v>1409</c:v>
                </c:pt>
                <c:pt idx="5">
                  <c:v>259</c:v>
                </c:pt>
                <c:pt idx="6">
                  <c:v>354</c:v>
                </c:pt>
                <c:pt idx="7">
                  <c:v>528</c:v>
                </c:pt>
                <c:pt idx="8">
                  <c:v>328</c:v>
                </c:pt>
                <c:pt idx="9">
                  <c:v>507</c:v>
                </c:pt>
              </c:numCache>
            </c:numRef>
          </c:val>
          <c:extLst>
            <c:ext xmlns:c16="http://schemas.microsoft.com/office/drawing/2014/chart" uri="{C3380CC4-5D6E-409C-BE32-E72D297353CC}">
              <c16:uniqueId val="{00000000-F900-4F65-8375-0CDE45C61101}"/>
            </c:ext>
          </c:extLst>
        </c:ser>
        <c:dLbls>
          <c:dLblPos val="outEnd"/>
          <c:showLegendKey val="0"/>
          <c:showVal val="1"/>
          <c:showCatName val="0"/>
          <c:showSerName val="0"/>
          <c:showPercent val="0"/>
          <c:showBubbleSize val="0"/>
        </c:dLbls>
        <c:gapWidth val="42"/>
        <c:axId val="774902255"/>
        <c:axId val="422640415"/>
      </c:barChart>
      <c:catAx>
        <c:axId val="77490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22640415"/>
        <c:crosses val="autoZero"/>
        <c:auto val="1"/>
        <c:lblAlgn val="ctr"/>
        <c:lblOffset val="100"/>
        <c:noMultiLvlLbl val="0"/>
      </c:catAx>
      <c:valAx>
        <c:axId val="422640415"/>
        <c:scaling>
          <c:orientation val="minMax"/>
        </c:scaling>
        <c:delete val="1"/>
        <c:axPos val="l"/>
        <c:numFmt formatCode="0" sourceLinked="1"/>
        <c:majorTickMark val="out"/>
        <c:minorTickMark val="none"/>
        <c:tickLblPos val="nextTo"/>
        <c:crossAx val="77490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2).xlsx]Analysis!PivotTable21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AE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AE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473499398445489"/>
          <c:y val="4.7621953277307373E-2"/>
          <c:w val="0.53526500601554505"/>
          <c:h val="0.90475609344538521"/>
        </c:manualLayout>
      </c:layout>
      <c:barChart>
        <c:barDir val="bar"/>
        <c:grouping val="clustered"/>
        <c:varyColors val="0"/>
        <c:ser>
          <c:idx val="0"/>
          <c:order val="0"/>
          <c:tx>
            <c:strRef>
              <c:f>Analysis!$F$44</c:f>
              <c:strCache>
                <c:ptCount val="1"/>
                <c:pt idx="0">
                  <c:v>Total</c:v>
                </c:pt>
              </c:strCache>
            </c:strRef>
          </c:tx>
          <c:spPr>
            <a:solidFill>
              <a:srgbClr val="EAE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Analysis!$E$45:$E$51</c:f>
              <c:strCache>
                <c:ptCount val="6"/>
                <c:pt idx="0">
                  <c:v>Admin Offices</c:v>
                </c:pt>
                <c:pt idx="1">
                  <c:v>Executive Office</c:v>
                </c:pt>
                <c:pt idx="2">
                  <c:v>IT/IS</c:v>
                </c:pt>
                <c:pt idx="3">
                  <c:v>Production       </c:v>
                </c:pt>
                <c:pt idx="4">
                  <c:v>Sales</c:v>
                </c:pt>
                <c:pt idx="5">
                  <c:v>Software Engineering</c:v>
                </c:pt>
              </c:strCache>
            </c:strRef>
          </c:cat>
          <c:val>
            <c:numRef>
              <c:f>Analysis!$F$45:$F$51</c:f>
              <c:numCache>
                <c:formatCode>0</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D6E5-40B8-9CEF-187661DFDE60}"/>
            </c:ext>
          </c:extLst>
        </c:ser>
        <c:dLbls>
          <c:dLblPos val="outEnd"/>
          <c:showLegendKey val="0"/>
          <c:showVal val="1"/>
          <c:showCatName val="0"/>
          <c:showSerName val="0"/>
          <c:showPercent val="0"/>
          <c:showBubbleSize val="0"/>
        </c:dLbls>
        <c:gapWidth val="83"/>
        <c:axId val="361166351"/>
        <c:axId val="361166831"/>
      </c:barChart>
      <c:catAx>
        <c:axId val="36116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361166831"/>
        <c:crosses val="autoZero"/>
        <c:auto val="1"/>
        <c:lblAlgn val="ctr"/>
        <c:lblOffset val="100"/>
        <c:noMultiLvlLbl val="0"/>
      </c:catAx>
      <c:valAx>
        <c:axId val="361166831"/>
        <c:scaling>
          <c:orientation val="minMax"/>
        </c:scaling>
        <c:delete val="1"/>
        <c:axPos val="b"/>
        <c:numFmt formatCode="0" sourceLinked="1"/>
        <c:majorTickMark val="none"/>
        <c:minorTickMark val="none"/>
        <c:tickLblPos val="nextTo"/>
        <c:crossAx val="36116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2).xlsx]Analysis!PivotTable22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AE8FF"/>
          </a:solidFill>
          <a:ln w="19050">
            <a:solidFill>
              <a:schemeClr val="lt1"/>
            </a:solidFill>
          </a:ln>
          <a:effectLst/>
        </c:spPr>
      </c:pivotFmt>
      <c:pivotFmt>
        <c:idx val="7"/>
        <c:spPr>
          <a:solidFill>
            <a:schemeClr val="tx1">
              <a:lumMod val="95000"/>
              <a:lumOff val="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D8D5DB"/>
          </a:solidFill>
          <a:ln w="19050">
            <a:solidFill>
              <a:schemeClr val="lt1"/>
            </a:solidFill>
          </a:ln>
          <a:effectLst/>
        </c:spPr>
        <c:dLbl>
          <c:idx val="0"/>
          <c:layout>
            <c:manualLayout>
              <c:x val="0.23589249130999354"/>
              <c:y val="-2.211982215053435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DDD048-39F9-404D-BCE4-66EF992BE144}" type="PERCENTAGE">
                  <a:rPr lang="en-US"/>
                  <a:pPr>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541975951853545"/>
          <c:y val="0.1188503788034196"/>
          <c:w val="0.69884410658525209"/>
          <c:h val="0.71856717005770843"/>
        </c:manualLayout>
      </c:layout>
      <c:pieChart>
        <c:varyColors val="1"/>
        <c:ser>
          <c:idx val="0"/>
          <c:order val="0"/>
          <c:tx>
            <c:strRef>
              <c:f>Analysis!$P$44</c:f>
              <c:strCache>
                <c:ptCount val="1"/>
                <c:pt idx="0">
                  <c:v>Total</c:v>
                </c:pt>
              </c:strCache>
            </c:strRef>
          </c:tx>
          <c:dPt>
            <c:idx val="0"/>
            <c:bubble3D val="0"/>
            <c:spPr>
              <a:solidFill>
                <a:srgbClr val="EAE8FF"/>
              </a:solidFill>
              <a:ln w="19050">
                <a:solidFill>
                  <a:schemeClr val="lt1"/>
                </a:solidFill>
              </a:ln>
              <a:effectLst/>
            </c:spPr>
            <c:extLst>
              <c:ext xmlns:c16="http://schemas.microsoft.com/office/drawing/2014/chart" uri="{C3380CC4-5D6E-409C-BE32-E72D297353CC}">
                <c16:uniqueId val="{00000001-0819-4456-AE3E-3FBBD0E94E6D}"/>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0819-4456-AE3E-3FBBD0E94E6D}"/>
              </c:ext>
            </c:extLst>
          </c:dPt>
          <c:dPt>
            <c:idx val="2"/>
            <c:bubble3D val="0"/>
            <c:spPr>
              <a:solidFill>
                <a:srgbClr val="D8D5DB"/>
              </a:solidFill>
              <a:ln w="19050">
                <a:solidFill>
                  <a:schemeClr val="lt1"/>
                </a:solidFill>
              </a:ln>
              <a:effectLst/>
            </c:spPr>
            <c:extLst>
              <c:ext xmlns:c16="http://schemas.microsoft.com/office/drawing/2014/chart" uri="{C3380CC4-5D6E-409C-BE32-E72D297353CC}">
                <c16:uniqueId val="{00000005-0819-4456-AE3E-3FBBD0E94E6D}"/>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0819-4456-AE3E-3FBBD0E94E6D}"/>
                </c:ext>
              </c:extLst>
            </c:dLbl>
            <c:dLbl>
              <c:idx val="2"/>
              <c:layout>
                <c:manualLayout>
                  <c:x val="0.23589249130999354"/>
                  <c:y val="-2.2119822150534357E-2"/>
                </c:manualLayout>
              </c:layout>
              <c:tx>
                <c:rich>
                  <a:bodyPr/>
                  <a:lstStyle/>
                  <a:p>
                    <a:fld id="{05DDD048-39F9-404D-BCE4-66EF992BE144}" type="PERCENTAGE">
                      <a:rPr lang="en-US"/>
                      <a:pPr/>
                      <a:t>[PERCENTAGE]</a:t>
                    </a:fld>
                    <a:endParaRPr lang="en-NG"/>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819-4456-AE3E-3FBBD0E94E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Analysis!$O$45:$O$48</c:f>
              <c:strCache>
                <c:ptCount val="3"/>
                <c:pt idx="0">
                  <c:v>High</c:v>
                </c:pt>
                <c:pt idx="1">
                  <c:v>Low</c:v>
                </c:pt>
                <c:pt idx="2">
                  <c:v>Moderate</c:v>
                </c:pt>
              </c:strCache>
            </c:strRef>
          </c:cat>
          <c:val>
            <c:numRef>
              <c:f>Analysis!$P$45:$P$48</c:f>
              <c:numCache>
                <c:formatCode>0.00%</c:formatCode>
                <c:ptCount val="3"/>
                <c:pt idx="0">
                  <c:v>0.25834797891036909</c:v>
                </c:pt>
                <c:pt idx="1">
                  <c:v>0.23163444639718805</c:v>
                </c:pt>
                <c:pt idx="2">
                  <c:v>0.51001757469244291</c:v>
                </c:pt>
              </c:numCache>
            </c:numRef>
          </c:val>
          <c:extLst>
            <c:ext xmlns:c16="http://schemas.microsoft.com/office/drawing/2014/chart" uri="{C3380CC4-5D6E-409C-BE32-E72D297353CC}">
              <c16:uniqueId val="{00000006-0819-4456-AE3E-3FBBD0E94E6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2).xlsx]Analysis!PivotTable24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FEF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EAE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EAE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67444378640793E-2"/>
          <c:y val="0.19633165864413338"/>
          <c:w val="0.92622864432700514"/>
          <c:h val="0.61838040743975076"/>
        </c:manualLayout>
      </c:layout>
      <c:barChart>
        <c:barDir val="col"/>
        <c:grouping val="clustered"/>
        <c:varyColors val="0"/>
        <c:ser>
          <c:idx val="0"/>
          <c:order val="0"/>
          <c:tx>
            <c:strRef>
              <c:f>Analysis!$F$74</c:f>
              <c:strCache>
                <c:ptCount val="1"/>
                <c:pt idx="0">
                  <c:v>Total</c:v>
                </c:pt>
              </c:strCache>
            </c:strRef>
          </c:tx>
          <c:spPr>
            <a:solidFill>
              <a:srgbClr val="EAE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Analysis!$E$75:$E$81</c:f>
              <c:strCache>
                <c:ptCount val="6"/>
                <c:pt idx="0">
                  <c:v>Executive Office</c:v>
                </c:pt>
                <c:pt idx="1">
                  <c:v>IT/IS</c:v>
                </c:pt>
                <c:pt idx="2">
                  <c:v>Software Engineering</c:v>
                </c:pt>
                <c:pt idx="3">
                  <c:v>Production       </c:v>
                </c:pt>
                <c:pt idx="4">
                  <c:v>Sales</c:v>
                </c:pt>
                <c:pt idx="5">
                  <c:v>Admin Offices</c:v>
                </c:pt>
              </c:strCache>
            </c:strRef>
          </c:cat>
          <c:val>
            <c:numRef>
              <c:f>Analysis!$F$75:$F$81</c:f>
              <c:numCache>
                <c:formatCode>0.00</c:formatCode>
                <c:ptCount val="6"/>
                <c:pt idx="0">
                  <c:v>2.5833333333333335</c:v>
                </c:pt>
                <c:pt idx="1">
                  <c:v>2.9633251833740832</c:v>
                </c:pt>
                <c:pt idx="2">
                  <c:v>3</c:v>
                </c:pt>
                <c:pt idx="3">
                  <c:v>3.0120418848167541</c:v>
                </c:pt>
                <c:pt idx="4">
                  <c:v>3.0257234726688105</c:v>
                </c:pt>
                <c:pt idx="5">
                  <c:v>3.0759493670886076</c:v>
                </c:pt>
              </c:numCache>
            </c:numRef>
          </c:val>
          <c:extLst>
            <c:ext xmlns:c16="http://schemas.microsoft.com/office/drawing/2014/chart" uri="{C3380CC4-5D6E-409C-BE32-E72D297353CC}">
              <c16:uniqueId val="{00000002-A906-4D72-83DD-36046857F9C7}"/>
            </c:ext>
          </c:extLst>
        </c:ser>
        <c:dLbls>
          <c:dLblPos val="outEnd"/>
          <c:showLegendKey val="0"/>
          <c:showVal val="1"/>
          <c:showCatName val="0"/>
          <c:showSerName val="0"/>
          <c:showPercent val="0"/>
          <c:showBubbleSize val="0"/>
        </c:dLbls>
        <c:gapWidth val="219"/>
        <c:overlap val="-27"/>
        <c:axId val="1918628447"/>
        <c:axId val="1918627007"/>
      </c:barChart>
      <c:catAx>
        <c:axId val="191862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8627007"/>
        <c:crosses val="autoZero"/>
        <c:auto val="1"/>
        <c:lblAlgn val="ctr"/>
        <c:lblOffset val="100"/>
        <c:noMultiLvlLbl val="0"/>
      </c:catAx>
      <c:valAx>
        <c:axId val="1918627007"/>
        <c:scaling>
          <c:orientation val="minMax"/>
        </c:scaling>
        <c:delete val="1"/>
        <c:axPos val="l"/>
        <c:numFmt formatCode="0.00" sourceLinked="1"/>
        <c:majorTickMark val="none"/>
        <c:minorTickMark val="none"/>
        <c:tickLblPos val="nextTo"/>
        <c:crossAx val="191862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2).xlsx]Analysis!PivotTable15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D3047"/>
          </a:solidFill>
          <a:ln w="19050">
            <a:noFill/>
          </a:ln>
          <a:effectLst/>
        </c:spPr>
        <c:dLbl>
          <c:idx val="0"/>
          <c:layout>
            <c:manualLayout>
              <c:x val="-0.24027788193142524"/>
              <c:y val="0.134930246490927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AE8FF"/>
          </a:solidFill>
          <a:ln w="19050">
            <a:noFill/>
          </a:ln>
          <a:effectLst/>
        </c:spPr>
      </c:pivotFmt>
      <c:pivotFmt>
        <c:idx val="9"/>
        <c:spPr>
          <a:solidFill>
            <a:schemeClr val="tx1"/>
          </a:solidFill>
          <a:ln w="19050">
            <a:noFill/>
          </a:ln>
          <a:effectLst/>
        </c:spPr>
        <c:dLbl>
          <c:idx val="0"/>
          <c:layout>
            <c:manualLayout>
              <c:x val="0.19596571261925594"/>
              <c:y val="-0.171670232796987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8D5DB"/>
          </a:solidFill>
          <a:ln w="19050">
            <a:noFill/>
          </a:ln>
          <a:effectLst/>
        </c:spPr>
      </c:pivotFmt>
    </c:pivotFmts>
    <c:plotArea>
      <c:layout>
        <c:manualLayout>
          <c:layoutTarget val="inner"/>
          <c:xMode val="edge"/>
          <c:yMode val="edge"/>
          <c:x val="6.8824313627463232E-2"/>
          <c:y val="2.717391304347826E-2"/>
          <c:w val="0.82531433570803647"/>
          <c:h val="0.84774135570010267"/>
        </c:manualLayout>
      </c:layout>
      <c:pieChart>
        <c:varyColors val="1"/>
        <c:ser>
          <c:idx val="0"/>
          <c:order val="0"/>
          <c:tx>
            <c:strRef>
              <c:f>Analysis!$F$113</c:f>
              <c:strCache>
                <c:ptCount val="1"/>
                <c:pt idx="0">
                  <c:v>Total</c:v>
                </c:pt>
              </c:strCache>
            </c:strRef>
          </c:tx>
          <c:explosion val="2"/>
          <c:dPt>
            <c:idx val="0"/>
            <c:bubble3D val="0"/>
            <c:spPr>
              <a:solidFill>
                <a:srgbClr val="2D3047"/>
              </a:solidFill>
              <a:ln w="19050">
                <a:noFill/>
              </a:ln>
              <a:effectLst/>
            </c:spPr>
            <c:extLst>
              <c:ext xmlns:c16="http://schemas.microsoft.com/office/drawing/2014/chart" uri="{C3380CC4-5D6E-409C-BE32-E72D297353CC}">
                <c16:uniqueId val="{00000001-AC5A-4B64-9BB8-DF98913C3043}"/>
              </c:ext>
            </c:extLst>
          </c:dPt>
          <c:dPt>
            <c:idx val="1"/>
            <c:bubble3D val="0"/>
            <c:spPr>
              <a:solidFill>
                <a:srgbClr val="EAE8FF"/>
              </a:solidFill>
              <a:ln w="19050">
                <a:noFill/>
              </a:ln>
              <a:effectLst/>
            </c:spPr>
            <c:extLst>
              <c:ext xmlns:c16="http://schemas.microsoft.com/office/drawing/2014/chart" uri="{C3380CC4-5D6E-409C-BE32-E72D297353CC}">
                <c16:uniqueId val="{00000003-AC5A-4B64-9BB8-DF98913C3043}"/>
              </c:ext>
            </c:extLst>
          </c:dPt>
          <c:dPt>
            <c:idx val="2"/>
            <c:bubble3D val="0"/>
            <c:spPr>
              <a:solidFill>
                <a:schemeClr val="tx1"/>
              </a:solidFill>
              <a:ln w="19050">
                <a:noFill/>
              </a:ln>
              <a:effectLst/>
            </c:spPr>
            <c:extLst>
              <c:ext xmlns:c16="http://schemas.microsoft.com/office/drawing/2014/chart" uri="{C3380CC4-5D6E-409C-BE32-E72D297353CC}">
                <c16:uniqueId val="{00000005-AC5A-4B64-9BB8-DF98913C3043}"/>
              </c:ext>
            </c:extLst>
          </c:dPt>
          <c:dPt>
            <c:idx val="3"/>
            <c:bubble3D val="0"/>
            <c:spPr>
              <a:solidFill>
                <a:srgbClr val="D8D5DB"/>
              </a:solidFill>
              <a:ln w="19050">
                <a:noFill/>
              </a:ln>
              <a:effectLst/>
            </c:spPr>
            <c:extLst>
              <c:ext xmlns:c16="http://schemas.microsoft.com/office/drawing/2014/chart" uri="{C3380CC4-5D6E-409C-BE32-E72D297353CC}">
                <c16:uniqueId val="{00000007-AC5A-4B64-9BB8-DF98913C3043}"/>
              </c:ext>
            </c:extLst>
          </c:dPt>
          <c:dLbls>
            <c:dLbl>
              <c:idx val="0"/>
              <c:layout>
                <c:manualLayout>
                  <c:x val="-0.24027788193142524"/>
                  <c:y val="0.134930246490927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5A-4B64-9BB8-DF98913C3043}"/>
                </c:ext>
              </c:extLst>
            </c:dLbl>
            <c:dLbl>
              <c:idx val="2"/>
              <c:layout>
                <c:manualLayout>
                  <c:x val="0.19596571261925594"/>
                  <c:y val="-0.171670232796987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5A-4B64-9BB8-DF98913C30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Analysis!$E$114:$E$118</c:f>
              <c:strCache>
                <c:ptCount val="4"/>
                <c:pt idx="0">
                  <c:v>Completed</c:v>
                </c:pt>
                <c:pt idx="1">
                  <c:v>Failed</c:v>
                </c:pt>
                <c:pt idx="2">
                  <c:v>Incomplete</c:v>
                </c:pt>
                <c:pt idx="3">
                  <c:v>Passed</c:v>
                </c:pt>
              </c:strCache>
            </c:strRef>
          </c:cat>
          <c:val>
            <c:numRef>
              <c:f>Analysis!$F$114:$F$118</c:f>
              <c:numCache>
                <c:formatCode>0.00%</c:formatCode>
                <c:ptCount val="4"/>
                <c:pt idx="0">
                  <c:v>0.25905096660808435</c:v>
                </c:pt>
                <c:pt idx="1">
                  <c:v>0.23479789103690685</c:v>
                </c:pt>
                <c:pt idx="2">
                  <c:v>0.25694200351493851</c:v>
                </c:pt>
                <c:pt idx="3">
                  <c:v>0.24920913884007029</c:v>
                </c:pt>
              </c:numCache>
            </c:numRef>
          </c:val>
          <c:extLst>
            <c:ext xmlns:c16="http://schemas.microsoft.com/office/drawing/2014/chart" uri="{C3380CC4-5D6E-409C-BE32-E72D297353CC}">
              <c16:uniqueId val="{00000008-AC5A-4B64-9BB8-DF98913C3043}"/>
            </c:ext>
          </c:extLst>
        </c:ser>
        <c:dLbls>
          <c:dLblPos val="bestFit"/>
          <c:showLegendKey val="0"/>
          <c:showVal val="1"/>
          <c:showCatName val="0"/>
          <c:showSerName val="0"/>
          <c:showPercent val="0"/>
          <c:showBubbleSize val="0"/>
          <c:showLeaderLines val="1"/>
        </c:dLbls>
        <c:firstSliceAng val="11"/>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2).xlsx]Analysis!PivotTable18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D30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AE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Analysis!$N$117:$N$118</c:f>
              <c:strCache>
                <c:ptCount val="1"/>
                <c:pt idx="0">
                  <c:v>Completed</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Analysis!$M$119:$M$121</c:f>
              <c:strCache>
                <c:ptCount val="2"/>
                <c:pt idx="0">
                  <c:v>External</c:v>
                </c:pt>
                <c:pt idx="1">
                  <c:v>Internal</c:v>
                </c:pt>
              </c:strCache>
            </c:strRef>
          </c:cat>
          <c:val>
            <c:numRef>
              <c:f>Analysis!$N$119:$N$121</c:f>
              <c:numCache>
                <c:formatCode>0</c:formatCode>
                <c:ptCount val="2"/>
                <c:pt idx="0">
                  <c:v>344</c:v>
                </c:pt>
                <c:pt idx="1">
                  <c:v>393</c:v>
                </c:pt>
              </c:numCache>
            </c:numRef>
          </c:val>
          <c:extLst>
            <c:ext xmlns:c16="http://schemas.microsoft.com/office/drawing/2014/chart" uri="{C3380CC4-5D6E-409C-BE32-E72D297353CC}">
              <c16:uniqueId val="{00000000-A293-4B97-8E3C-D7D1D5646308}"/>
            </c:ext>
          </c:extLst>
        </c:ser>
        <c:ser>
          <c:idx val="1"/>
          <c:order val="1"/>
          <c:tx>
            <c:strRef>
              <c:f>Analysis!$O$117:$O$118</c:f>
              <c:strCache>
                <c:ptCount val="1"/>
                <c:pt idx="0">
                  <c:v>Failed</c:v>
                </c:pt>
              </c:strCache>
            </c:strRef>
          </c:tx>
          <c:spPr>
            <a:solidFill>
              <a:srgbClr val="2D30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Analysis!$M$119:$M$121</c:f>
              <c:strCache>
                <c:ptCount val="2"/>
                <c:pt idx="0">
                  <c:v>External</c:v>
                </c:pt>
                <c:pt idx="1">
                  <c:v>Internal</c:v>
                </c:pt>
              </c:strCache>
            </c:strRef>
          </c:cat>
          <c:val>
            <c:numRef>
              <c:f>Analysis!$O$119:$O$121</c:f>
              <c:numCache>
                <c:formatCode>0</c:formatCode>
                <c:ptCount val="2"/>
                <c:pt idx="0">
                  <c:v>344</c:v>
                </c:pt>
                <c:pt idx="1">
                  <c:v>324</c:v>
                </c:pt>
              </c:numCache>
            </c:numRef>
          </c:val>
          <c:extLst>
            <c:ext xmlns:c16="http://schemas.microsoft.com/office/drawing/2014/chart" uri="{C3380CC4-5D6E-409C-BE32-E72D297353CC}">
              <c16:uniqueId val="{00000001-A293-4B97-8E3C-D7D1D5646308}"/>
            </c:ext>
          </c:extLst>
        </c:ser>
        <c:ser>
          <c:idx val="2"/>
          <c:order val="2"/>
          <c:tx>
            <c:strRef>
              <c:f>Analysis!$P$117:$P$118</c:f>
              <c:strCache>
                <c:ptCount val="1"/>
                <c:pt idx="0">
                  <c:v>Incomplete</c:v>
                </c:pt>
              </c:strCache>
            </c:strRef>
          </c:tx>
          <c:spPr>
            <a:solidFill>
              <a:srgbClr val="EAE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Analysis!$M$119:$M$121</c:f>
              <c:strCache>
                <c:ptCount val="2"/>
                <c:pt idx="0">
                  <c:v>External</c:v>
                </c:pt>
                <c:pt idx="1">
                  <c:v>Internal</c:v>
                </c:pt>
              </c:strCache>
            </c:strRef>
          </c:cat>
          <c:val>
            <c:numRef>
              <c:f>Analysis!$P$119:$P$121</c:f>
              <c:numCache>
                <c:formatCode>0</c:formatCode>
                <c:ptCount val="2"/>
                <c:pt idx="0">
                  <c:v>380</c:v>
                </c:pt>
                <c:pt idx="1">
                  <c:v>351</c:v>
                </c:pt>
              </c:numCache>
            </c:numRef>
          </c:val>
          <c:extLst>
            <c:ext xmlns:c16="http://schemas.microsoft.com/office/drawing/2014/chart" uri="{C3380CC4-5D6E-409C-BE32-E72D297353CC}">
              <c16:uniqueId val="{00000002-A293-4B97-8E3C-D7D1D5646308}"/>
            </c:ext>
          </c:extLst>
        </c:ser>
        <c:ser>
          <c:idx val="3"/>
          <c:order val="3"/>
          <c:tx>
            <c:strRef>
              <c:f>Analysis!$Q$117:$Q$118</c:f>
              <c:strCache>
                <c:ptCount val="1"/>
                <c:pt idx="0">
                  <c:v>Passed</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Analysis!$M$119:$M$121</c:f>
              <c:strCache>
                <c:ptCount val="2"/>
                <c:pt idx="0">
                  <c:v>External</c:v>
                </c:pt>
                <c:pt idx="1">
                  <c:v>Internal</c:v>
                </c:pt>
              </c:strCache>
            </c:strRef>
          </c:cat>
          <c:val>
            <c:numRef>
              <c:f>Analysis!$Q$119:$Q$121</c:f>
              <c:numCache>
                <c:formatCode>0</c:formatCode>
                <c:ptCount val="2"/>
                <c:pt idx="0">
                  <c:v>356</c:v>
                </c:pt>
                <c:pt idx="1">
                  <c:v>353</c:v>
                </c:pt>
              </c:numCache>
            </c:numRef>
          </c:val>
          <c:extLst>
            <c:ext xmlns:c16="http://schemas.microsoft.com/office/drawing/2014/chart" uri="{C3380CC4-5D6E-409C-BE32-E72D297353CC}">
              <c16:uniqueId val="{00000003-A293-4B97-8E3C-D7D1D5646308}"/>
            </c:ext>
          </c:extLst>
        </c:ser>
        <c:dLbls>
          <c:dLblPos val="outEnd"/>
          <c:showLegendKey val="0"/>
          <c:showVal val="1"/>
          <c:showCatName val="0"/>
          <c:showSerName val="0"/>
          <c:showPercent val="0"/>
          <c:showBubbleSize val="0"/>
        </c:dLbls>
        <c:gapWidth val="219"/>
        <c:overlap val="-27"/>
        <c:axId val="284247600"/>
        <c:axId val="284248080"/>
      </c:barChart>
      <c:catAx>
        <c:axId val="284247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4248080"/>
        <c:crosses val="autoZero"/>
        <c:auto val="1"/>
        <c:lblAlgn val="ctr"/>
        <c:lblOffset val="100"/>
        <c:noMultiLvlLbl val="0"/>
      </c:catAx>
      <c:valAx>
        <c:axId val="284248080"/>
        <c:scaling>
          <c:orientation val="minMax"/>
        </c:scaling>
        <c:delete val="1"/>
        <c:axPos val="l"/>
        <c:numFmt formatCode="0" sourceLinked="1"/>
        <c:majorTickMark val="none"/>
        <c:minorTickMark val="none"/>
        <c:tickLblPos val="nextTo"/>
        <c:crossAx val="28424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AE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750435401182327"/>
          <c:y val="5.3399002415534712E-2"/>
          <c:w val="0.54249564598817668"/>
          <c:h val="0.89748757211800123"/>
        </c:manualLayout>
      </c:layout>
      <c:barChart>
        <c:barDir val="bar"/>
        <c:grouping val="clustered"/>
        <c:varyColors val="0"/>
        <c:ser>
          <c:idx val="0"/>
          <c:order val="0"/>
          <c:tx>
            <c:strRef>
              <c:f>Analysis!$F$99</c:f>
              <c:strCache>
                <c:ptCount val="1"/>
                <c:pt idx="0">
                  <c:v>Total</c:v>
                </c:pt>
              </c:strCache>
            </c:strRef>
          </c:tx>
          <c:spPr>
            <a:solidFill>
              <a:srgbClr val="EAE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Analysis!$E$100:$E$105</c:f>
              <c:strCache>
                <c:ptCount val="5"/>
                <c:pt idx="0">
                  <c:v>Communication Skills</c:v>
                </c:pt>
                <c:pt idx="1">
                  <c:v>Customer Service</c:v>
                </c:pt>
                <c:pt idx="2">
                  <c:v>Leadership Development</c:v>
                </c:pt>
                <c:pt idx="3">
                  <c:v>Project Management</c:v>
                </c:pt>
                <c:pt idx="4">
                  <c:v>Technical Skills</c:v>
                </c:pt>
              </c:strCache>
            </c:strRef>
          </c:cat>
          <c:val>
            <c:numRef>
              <c:f>Analysis!$F$100:$F$105</c:f>
              <c:numCache>
                <c:formatCode>0</c:formatCode>
                <c:ptCount val="5"/>
                <c:pt idx="0">
                  <c:v>633</c:v>
                </c:pt>
                <c:pt idx="1">
                  <c:v>540</c:v>
                </c:pt>
                <c:pt idx="2">
                  <c:v>544</c:v>
                </c:pt>
                <c:pt idx="3">
                  <c:v>585</c:v>
                </c:pt>
                <c:pt idx="4">
                  <c:v>543</c:v>
                </c:pt>
              </c:numCache>
            </c:numRef>
          </c:val>
          <c:extLst>
            <c:ext xmlns:c16="http://schemas.microsoft.com/office/drawing/2014/chart" uri="{C3380CC4-5D6E-409C-BE32-E72D297353CC}">
              <c16:uniqueId val="{00000000-C1B7-487E-A804-23FA740019E9}"/>
            </c:ext>
          </c:extLst>
        </c:ser>
        <c:dLbls>
          <c:dLblPos val="outEnd"/>
          <c:showLegendKey val="0"/>
          <c:showVal val="1"/>
          <c:showCatName val="0"/>
          <c:showSerName val="0"/>
          <c:showPercent val="0"/>
          <c:showBubbleSize val="0"/>
        </c:dLbls>
        <c:gapWidth val="91"/>
        <c:axId val="300047328"/>
        <c:axId val="300048288"/>
      </c:barChart>
      <c:catAx>
        <c:axId val="300047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00048288"/>
        <c:crosses val="autoZero"/>
        <c:auto val="1"/>
        <c:lblAlgn val="ctr"/>
        <c:lblOffset val="100"/>
        <c:noMultiLvlLbl val="0"/>
      </c:catAx>
      <c:valAx>
        <c:axId val="300048288"/>
        <c:scaling>
          <c:orientation val="minMax"/>
        </c:scaling>
        <c:delete val="1"/>
        <c:axPos val="b"/>
        <c:numFmt formatCode="0" sourceLinked="1"/>
        <c:majorTickMark val="none"/>
        <c:minorTickMark val="none"/>
        <c:tickLblPos val="nextTo"/>
        <c:crossAx val="30004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(version 2).xlsx]Analysis!PivotTable13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AE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54644808743168E-2"/>
          <c:y val="8.6614173228346455E-2"/>
          <c:w val="0.93989071038251371"/>
          <c:h val="0.68422592845185692"/>
        </c:manualLayout>
      </c:layout>
      <c:barChart>
        <c:barDir val="col"/>
        <c:grouping val="clustered"/>
        <c:varyColors val="0"/>
        <c:ser>
          <c:idx val="0"/>
          <c:order val="0"/>
          <c:tx>
            <c:strRef>
              <c:f>Analysis!$N$99</c:f>
              <c:strCache>
                <c:ptCount val="1"/>
                <c:pt idx="0">
                  <c:v>Total</c:v>
                </c:pt>
              </c:strCache>
            </c:strRef>
          </c:tx>
          <c:spPr>
            <a:solidFill>
              <a:srgbClr val="EAE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Analysis!$M$100:$M$106</c:f>
              <c:strCache>
                <c:ptCount val="6"/>
                <c:pt idx="0">
                  <c:v>Admin Offices</c:v>
                </c:pt>
                <c:pt idx="1">
                  <c:v>Executive Office</c:v>
                </c:pt>
                <c:pt idx="2">
                  <c:v>IT/IS</c:v>
                </c:pt>
                <c:pt idx="3">
                  <c:v>Production       </c:v>
                </c:pt>
                <c:pt idx="4">
                  <c:v>Sales</c:v>
                </c:pt>
                <c:pt idx="5">
                  <c:v>Software Engineering</c:v>
                </c:pt>
              </c:strCache>
            </c:strRef>
          </c:cat>
          <c:val>
            <c:numRef>
              <c:f>Analysis!$N$100:$N$106</c:f>
              <c:numCache>
                <c:formatCode>[$$-1009]#,##0.00</c:formatCode>
                <c:ptCount val="6"/>
                <c:pt idx="0">
                  <c:v>42100.519999999982</c:v>
                </c:pt>
                <c:pt idx="1">
                  <c:v>14051.269999999999</c:v>
                </c:pt>
                <c:pt idx="2">
                  <c:v>230396.33999999994</c:v>
                </c:pt>
                <c:pt idx="3">
                  <c:v>1070266.1500000015</c:v>
                </c:pt>
                <c:pt idx="4">
                  <c:v>168016.97999999995</c:v>
                </c:pt>
                <c:pt idx="5">
                  <c:v>66317.369999999966</c:v>
                </c:pt>
              </c:numCache>
            </c:numRef>
          </c:val>
          <c:extLst>
            <c:ext xmlns:c16="http://schemas.microsoft.com/office/drawing/2014/chart" uri="{C3380CC4-5D6E-409C-BE32-E72D297353CC}">
              <c16:uniqueId val="{00000000-5CE5-4195-AC38-2786EBE49EF7}"/>
            </c:ext>
          </c:extLst>
        </c:ser>
        <c:dLbls>
          <c:dLblPos val="outEnd"/>
          <c:showLegendKey val="0"/>
          <c:showVal val="1"/>
          <c:showCatName val="0"/>
          <c:showSerName val="0"/>
          <c:showPercent val="0"/>
          <c:showBubbleSize val="0"/>
        </c:dLbls>
        <c:gapWidth val="80"/>
        <c:axId val="223236560"/>
        <c:axId val="223234640"/>
      </c:barChart>
      <c:catAx>
        <c:axId val="22323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3234640"/>
        <c:crosses val="autoZero"/>
        <c:auto val="1"/>
        <c:lblAlgn val="ctr"/>
        <c:lblOffset val="100"/>
        <c:noMultiLvlLbl val="0"/>
      </c:catAx>
      <c:valAx>
        <c:axId val="223234640"/>
        <c:scaling>
          <c:orientation val="minMax"/>
        </c:scaling>
        <c:delete val="1"/>
        <c:axPos val="l"/>
        <c:numFmt formatCode="[$$-1009]#,##0.00" sourceLinked="1"/>
        <c:majorTickMark val="none"/>
        <c:minorTickMark val="none"/>
        <c:tickLblPos val="nextTo"/>
        <c:crossAx val="22323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nalysis!A1"/><Relationship Id="rId13" Type="http://schemas.openxmlformats.org/officeDocument/2006/relationships/image" Target="../media/image6.svg"/><Relationship Id="rId3" Type="http://schemas.openxmlformats.org/officeDocument/2006/relationships/hyperlink" Target="#'Employee Performance&amp;Engagement'!A1"/><Relationship Id="rId7" Type="http://schemas.openxmlformats.org/officeDocument/2006/relationships/image" Target="../media/image2.svg"/><Relationship Id="rId12" Type="http://schemas.openxmlformats.org/officeDocument/2006/relationships/image" Target="../media/image5.png"/><Relationship Id="rId2" Type="http://schemas.openxmlformats.org/officeDocument/2006/relationships/hyperlink" Target="#'Training &amp; HR Investment'!A1"/><Relationship Id="rId16" Type="http://schemas.openxmlformats.org/officeDocument/2006/relationships/image" Target="../media/image8.svg"/><Relationship Id="rId1" Type="http://schemas.openxmlformats.org/officeDocument/2006/relationships/hyperlink" Target="#'Workforce Demography Overview'!A1"/><Relationship Id="rId6" Type="http://schemas.openxmlformats.org/officeDocument/2006/relationships/image" Target="../media/image1.png"/><Relationship Id="rId11" Type="http://schemas.openxmlformats.org/officeDocument/2006/relationships/hyperlink" Target="#KPI!A1"/><Relationship Id="rId5" Type="http://schemas.openxmlformats.org/officeDocument/2006/relationships/hyperlink" Target="#'HR ANALYTICS DATASET'!A1"/><Relationship Id="rId15" Type="http://schemas.openxmlformats.org/officeDocument/2006/relationships/image" Target="../media/image7.png"/><Relationship Id="rId10" Type="http://schemas.openxmlformats.org/officeDocument/2006/relationships/image" Target="../media/image4.svg"/><Relationship Id="rId4" Type="http://schemas.openxmlformats.org/officeDocument/2006/relationships/hyperlink" Target="#Insight!A1"/><Relationship Id="rId9" Type="http://schemas.openxmlformats.org/officeDocument/2006/relationships/image" Target="../media/image3.png"/><Relationship Id="rId14" Type="http://schemas.openxmlformats.org/officeDocument/2006/relationships/hyperlink" Target="https://github.com/Taitainy" TargetMode="Externa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KPI!A1"/><Relationship Id="rId18" Type="http://schemas.openxmlformats.org/officeDocument/2006/relationships/chart" Target="../charts/chart15.xml"/><Relationship Id="rId3" Type="http://schemas.openxmlformats.org/officeDocument/2006/relationships/image" Target="../media/image8.svg"/><Relationship Id="rId7" Type="http://schemas.openxmlformats.org/officeDocument/2006/relationships/hyperlink" Target="#'HR ANALYTICS DATASET'!A1"/><Relationship Id="rId12" Type="http://schemas.openxmlformats.org/officeDocument/2006/relationships/image" Target="../media/image4.svg"/><Relationship Id="rId17" Type="http://schemas.openxmlformats.org/officeDocument/2006/relationships/chart" Target="../charts/chart14.xml"/><Relationship Id="rId2" Type="http://schemas.openxmlformats.org/officeDocument/2006/relationships/image" Target="../media/image7.png"/><Relationship Id="rId16" Type="http://schemas.openxmlformats.org/officeDocument/2006/relationships/chart" Target="../charts/chart13.xml"/><Relationship Id="rId1" Type="http://schemas.openxmlformats.org/officeDocument/2006/relationships/hyperlink" Target="https://github.com/Taitainy" TargetMode="External"/><Relationship Id="rId6" Type="http://schemas.openxmlformats.org/officeDocument/2006/relationships/image" Target="../media/image10.svg"/><Relationship Id="rId11" Type="http://schemas.openxmlformats.org/officeDocument/2006/relationships/image" Target="../media/image3.png"/><Relationship Id="rId5" Type="http://schemas.openxmlformats.org/officeDocument/2006/relationships/image" Target="../media/image9.png"/><Relationship Id="rId15" Type="http://schemas.openxmlformats.org/officeDocument/2006/relationships/image" Target="../media/image6.svg"/><Relationship Id="rId10" Type="http://schemas.openxmlformats.org/officeDocument/2006/relationships/hyperlink" Target="#Analysis!A1"/><Relationship Id="rId19" Type="http://schemas.openxmlformats.org/officeDocument/2006/relationships/chart" Target="../charts/chart16.xml"/><Relationship Id="rId4" Type="http://schemas.openxmlformats.org/officeDocument/2006/relationships/hyperlink" Target="#'Main Page'!A1"/><Relationship Id="rId9" Type="http://schemas.openxmlformats.org/officeDocument/2006/relationships/image" Target="../media/image2.svg"/><Relationship Id="rId14"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hyperlink" Target="#KPI!A1"/><Relationship Id="rId18" Type="http://schemas.openxmlformats.org/officeDocument/2006/relationships/hyperlink" Target="https://github.com/Taitainy" TargetMode="External"/><Relationship Id="rId3" Type="http://schemas.openxmlformats.org/officeDocument/2006/relationships/image" Target="../media/image10.svg"/><Relationship Id="rId7" Type="http://schemas.openxmlformats.org/officeDocument/2006/relationships/image" Target="../media/image3.png"/><Relationship Id="rId12" Type="http://schemas.openxmlformats.org/officeDocument/2006/relationships/hyperlink" Target="#'HR ANALYTICS DATASET'!A1"/><Relationship Id="rId17" Type="http://schemas.openxmlformats.org/officeDocument/2006/relationships/chart" Target="../charts/chart20.xml"/><Relationship Id="rId2" Type="http://schemas.openxmlformats.org/officeDocument/2006/relationships/image" Target="../media/image9.png"/><Relationship Id="rId16" Type="http://schemas.openxmlformats.org/officeDocument/2006/relationships/chart" Target="../charts/chart19.xml"/><Relationship Id="rId20" Type="http://schemas.openxmlformats.org/officeDocument/2006/relationships/image" Target="../media/image12.svg"/><Relationship Id="rId1" Type="http://schemas.openxmlformats.org/officeDocument/2006/relationships/hyperlink" Target="#'Main Page'!A1"/><Relationship Id="rId6" Type="http://schemas.openxmlformats.org/officeDocument/2006/relationships/hyperlink" Target="#Analysis!A1"/><Relationship Id="rId11" Type="http://schemas.openxmlformats.org/officeDocument/2006/relationships/image" Target="../media/image6.svg"/><Relationship Id="rId5" Type="http://schemas.openxmlformats.org/officeDocument/2006/relationships/image" Target="../media/image2.svg"/><Relationship Id="rId15" Type="http://schemas.openxmlformats.org/officeDocument/2006/relationships/chart" Target="../charts/chart18.xml"/><Relationship Id="rId10" Type="http://schemas.openxmlformats.org/officeDocument/2006/relationships/image" Target="../media/image5.png"/><Relationship Id="rId19" Type="http://schemas.openxmlformats.org/officeDocument/2006/relationships/image" Target="../media/image11.png"/><Relationship Id="rId4" Type="http://schemas.openxmlformats.org/officeDocument/2006/relationships/image" Target="../media/image1.png"/><Relationship Id="rId9" Type="http://schemas.openxmlformats.org/officeDocument/2006/relationships/hyperlink" Target="#'Employee Performance &amp; Engageme'!A1"/><Relationship Id="rId1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8" Type="http://schemas.openxmlformats.org/officeDocument/2006/relationships/hyperlink" Target="#KPI!A1"/><Relationship Id="rId13" Type="http://schemas.openxmlformats.org/officeDocument/2006/relationships/chart" Target="../charts/chart21.xml"/><Relationship Id="rId18" Type="http://schemas.openxmlformats.org/officeDocument/2006/relationships/image" Target="../media/image7.png"/><Relationship Id="rId3" Type="http://schemas.openxmlformats.org/officeDocument/2006/relationships/image" Target="../media/image10.svg"/><Relationship Id="rId7" Type="http://schemas.openxmlformats.org/officeDocument/2006/relationships/image" Target="../media/image4.svg"/><Relationship Id="rId12" Type="http://schemas.openxmlformats.org/officeDocument/2006/relationships/image" Target="../media/image2.svg"/><Relationship Id="rId17" Type="http://schemas.openxmlformats.org/officeDocument/2006/relationships/hyperlink" Target="https://github.com/Taitainy" TargetMode="External"/><Relationship Id="rId2" Type="http://schemas.openxmlformats.org/officeDocument/2006/relationships/image" Target="../media/image9.png"/><Relationship Id="rId16" Type="http://schemas.openxmlformats.org/officeDocument/2006/relationships/chart" Target="../charts/chart24.xml"/><Relationship Id="rId1" Type="http://schemas.openxmlformats.org/officeDocument/2006/relationships/hyperlink" Target="#'Main Page'!A1"/><Relationship Id="rId6" Type="http://schemas.openxmlformats.org/officeDocument/2006/relationships/image" Target="../media/image3.png"/><Relationship Id="rId11" Type="http://schemas.openxmlformats.org/officeDocument/2006/relationships/image" Target="../media/image1.png"/><Relationship Id="rId5" Type="http://schemas.openxmlformats.org/officeDocument/2006/relationships/hyperlink" Target="#Analysis!A1"/><Relationship Id="rId15" Type="http://schemas.openxmlformats.org/officeDocument/2006/relationships/chart" Target="../charts/chart23.xml"/><Relationship Id="rId10" Type="http://schemas.openxmlformats.org/officeDocument/2006/relationships/image" Target="../media/image6.svg"/><Relationship Id="rId19" Type="http://schemas.openxmlformats.org/officeDocument/2006/relationships/image" Target="../media/image8.svg"/><Relationship Id="rId4" Type="http://schemas.openxmlformats.org/officeDocument/2006/relationships/hyperlink" Target="#'HR ANALYTICS DATASET'!A1"/><Relationship Id="rId9" Type="http://schemas.openxmlformats.org/officeDocument/2006/relationships/image" Target="../media/image5.png"/><Relationship Id="rId14"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Main Page'!A1"/></Relationships>
</file>

<file path=xl/drawings/drawing1.xml><?xml version="1.0" encoding="utf-8"?>
<xdr:wsDr xmlns:xdr="http://schemas.openxmlformats.org/drawingml/2006/spreadsheetDrawing" xmlns:a="http://schemas.openxmlformats.org/drawingml/2006/main">
  <xdr:twoCellAnchor>
    <xdr:from>
      <xdr:col>0</xdr:col>
      <xdr:colOff>222251</xdr:colOff>
      <xdr:row>0</xdr:row>
      <xdr:rowOff>127001</xdr:rowOff>
    </xdr:from>
    <xdr:to>
      <xdr:col>18</xdr:col>
      <xdr:colOff>571501</xdr:colOff>
      <xdr:row>26</xdr:row>
      <xdr:rowOff>177801</xdr:rowOff>
    </xdr:to>
    <xdr:sp macro="" textlink="">
      <xdr:nvSpPr>
        <xdr:cNvPr id="2" name="Rectangle 1">
          <a:extLst>
            <a:ext uri="{FF2B5EF4-FFF2-40B4-BE49-F238E27FC236}">
              <a16:creationId xmlns:a16="http://schemas.microsoft.com/office/drawing/2014/main" id="{8E8ADFAB-370B-411B-ABF3-319B618E9DDD}"/>
            </a:ext>
          </a:extLst>
        </xdr:cNvPr>
        <xdr:cNvSpPr/>
      </xdr:nvSpPr>
      <xdr:spPr>
        <a:xfrm>
          <a:off x="222251" y="127001"/>
          <a:ext cx="11322050" cy="4838700"/>
        </a:xfrm>
        <a:prstGeom prst="rect">
          <a:avLst/>
        </a:prstGeom>
        <a:solidFill>
          <a:srgbClr val="EFEFEF"/>
        </a:solidFill>
        <a:ln w="76200">
          <a:solidFill>
            <a:srgbClr val="EAE8FF"/>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292100</xdr:colOff>
      <xdr:row>4</xdr:row>
      <xdr:rowOff>120650</xdr:rowOff>
    </xdr:from>
    <xdr:to>
      <xdr:col>15</xdr:col>
      <xdr:colOff>330200</xdr:colOff>
      <xdr:row>7</xdr:row>
      <xdr:rowOff>177800</xdr:rowOff>
    </xdr:to>
    <xdr:sp macro="" textlink="">
      <xdr:nvSpPr>
        <xdr:cNvPr id="4" name="TextBox 3">
          <a:extLst>
            <a:ext uri="{FF2B5EF4-FFF2-40B4-BE49-F238E27FC236}">
              <a16:creationId xmlns:a16="http://schemas.microsoft.com/office/drawing/2014/main" id="{57B181CF-FC89-E4BB-B998-8BB2DCEE28C2}"/>
            </a:ext>
          </a:extLst>
        </xdr:cNvPr>
        <xdr:cNvSpPr txBox="1"/>
      </xdr:nvSpPr>
      <xdr:spPr>
        <a:xfrm>
          <a:off x="2120900" y="857250"/>
          <a:ext cx="7353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effectLst/>
              <a:latin typeface="Algerian" panose="04020705040A02060702" pitchFamily="82" charset="0"/>
              <a:ea typeface="+mn-ea"/>
              <a:cs typeface="+mn-cs"/>
            </a:rPr>
            <a:t>HR Workforce Performance &amp; Engagement Analytics</a:t>
          </a:r>
          <a:endParaRPr lang="en-NG" sz="2000">
            <a:latin typeface="Algerian" panose="04020705040A02060702" pitchFamily="82" charset="0"/>
          </a:endParaRPr>
        </a:p>
      </xdr:txBody>
    </xdr:sp>
    <xdr:clientData/>
  </xdr:twoCellAnchor>
  <xdr:twoCellAnchor>
    <xdr:from>
      <xdr:col>3</xdr:col>
      <xdr:colOff>228600</xdr:colOff>
      <xdr:row>9</xdr:row>
      <xdr:rowOff>25400</xdr:rowOff>
    </xdr:from>
    <xdr:to>
      <xdr:col>6</xdr:col>
      <xdr:colOff>488950</xdr:colOff>
      <xdr:row>14</xdr:row>
      <xdr:rowOff>165100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49750EC5-5A08-5CD2-234E-BBFEAC3131CC}"/>
            </a:ext>
          </a:extLst>
        </xdr:cNvPr>
        <xdr:cNvSpPr/>
      </xdr:nvSpPr>
      <xdr:spPr>
        <a:xfrm>
          <a:off x="2057400" y="1682750"/>
          <a:ext cx="2089150" cy="1060450"/>
        </a:xfrm>
        <a:prstGeom prst="roundRect">
          <a:avLst/>
        </a:prstGeom>
        <a:solidFill>
          <a:sysClr val="window" lastClr="FFFFFF"/>
        </a:solidFill>
        <a:ln>
          <a:solidFill>
            <a:srgbClr val="EAE8F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228600</xdr:colOff>
      <xdr:row>16</xdr:row>
      <xdr:rowOff>101600</xdr:rowOff>
    </xdr:from>
    <xdr:to>
      <xdr:col>6</xdr:col>
      <xdr:colOff>488950</xdr:colOff>
      <xdr:row>22</xdr:row>
      <xdr:rowOff>57150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E4B83F17-3DE5-4E29-B90F-20BD9F891A4E}"/>
            </a:ext>
          </a:extLst>
        </xdr:cNvPr>
        <xdr:cNvSpPr/>
      </xdr:nvSpPr>
      <xdr:spPr>
        <a:xfrm>
          <a:off x="2057400" y="3048000"/>
          <a:ext cx="2089150" cy="1060450"/>
        </a:xfrm>
        <a:prstGeom prst="roundRect">
          <a:avLst/>
        </a:prstGeom>
        <a:solidFill>
          <a:sysClr val="window" lastClr="FFFFFF"/>
        </a:solidFill>
        <a:ln>
          <a:solidFill>
            <a:srgbClr val="EAE8F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349250</xdr:colOff>
      <xdr:row>12</xdr:row>
      <xdr:rowOff>120650</xdr:rowOff>
    </xdr:from>
    <xdr:to>
      <xdr:col>11</xdr:col>
      <xdr:colOff>0</xdr:colOff>
      <xdr:row>18</xdr:row>
      <xdr:rowOff>76200</xdr:rowOff>
    </xdr:to>
    <xdr:sp macro="" textlink="">
      <xdr:nvSpPr>
        <xdr:cNvPr id="7" name="Rectangle: Rounded Corners 6">
          <a:extLst>
            <a:ext uri="{FF2B5EF4-FFF2-40B4-BE49-F238E27FC236}">
              <a16:creationId xmlns:a16="http://schemas.microsoft.com/office/drawing/2014/main" id="{755F3907-A946-422F-AD70-ACB4BBB0CC75}"/>
            </a:ext>
          </a:extLst>
        </xdr:cNvPr>
        <xdr:cNvSpPr/>
      </xdr:nvSpPr>
      <xdr:spPr>
        <a:xfrm>
          <a:off x="4616450" y="2330450"/>
          <a:ext cx="2089150" cy="1060450"/>
        </a:xfrm>
        <a:prstGeom prst="roundRect">
          <a:avLst/>
        </a:prstGeom>
        <a:solidFill>
          <a:sysClr val="window" lastClr="FFFFFF"/>
        </a:solidFill>
        <a:ln>
          <a:solidFill>
            <a:srgbClr val="EAE8F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323850</xdr:colOff>
      <xdr:row>9</xdr:row>
      <xdr:rowOff>25400</xdr:rowOff>
    </xdr:from>
    <xdr:to>
      <xdr:col>14</xdr:col>
      <xdr:colOff>584200</xdr:colOff>
      <xdr:row>14</xdr:row>
      <xdr:rowOff>165100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8B6A0566-08CC-43F0-B7B4-7C522C1D9289}"/>
            </a:ext>
          </a:extLst>
        </xdr:cNvPr>
        <xdr:cNvSpPr/>
      </xdr:nvSpPr>
      <xdr:spPr>
        <a:xfrm>
          <a:off x="7029450" y="1682750"/>
          <a:ext cx="2089150" cy="1060450"/>
        </a:xfrm>
        <a:prstGeom prst="roundRect">
          <a:avLst/>
        </a:prstGeom>
        <a:solidFill>
          <a:sysClr val="window" lastClr="FFFFFF"/>
        </a:solidFill>
        <a:ln>
          <a:solidFill>
            <a:srgbClr val="EAE8F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323850</xdr:colOff>
      <xdr:row>16</xdr:row>
      <xdr:rowOff>101600</xdr:rowOff>
    </xdr:from>
    <xdr:to>
      <xdr:col>14</xdr:col>
      <xdr:colOff>584200</xdr:colOff>
      <xdr:row>22</xdr:row>
      <xdr:rowOff>57150</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1EC62B05-8A6A-4CA2-AEED-F881E4410C08}"/>
            </a:ext>
          </a:extLst>
        </xdr:cNvPr>
        <xdr:cNvSpPr/>
      </xdr:nvSpPr>
      <xdr:spPr>
        <a:xfrm>
          <a:off x="7029450" y="3048000"/>
          <a:ext cx="2089150" cy="1060450"/>
        </a:xfrm>
        <a:prstGeom prst="roundRect">
          <a:avLst/>
        </a:prstGeom>
        <a:solidFill>
          <a:sysClr val="window" lastClr="FFFFFF"/>
        </a:solidFill>
        <a:ln>
          <a:solidFill>
            <a:srgbClr val="EAE8F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361950</xdr:colOff>
      <xdr:row>10</xdr:row>
      <xdr:rowOff>12700</xdr:rowOff>
    </xdr:from>
    <xdr:to>
      <xdr:col>6</xdr:col>
      <xdr:colOff>336550</xdr:colOff>
      <xdr:row>13</xdr:row>
      <xdr:rowOff>133350</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9275F735-0C5B-4E38-A671-DBC2AA3B9B26}"/>
            </a:ext>
          </a:extLst>
        </xdr:cNvPr>
        <xdr:cNvSpPr txBox="1"/>
      </xdr:nvSpPr>
      <xdr:spPr>
        <a:xfrm>
          <a:off x="2190750" y="1854200"/>
          <a:ext cx="1803400" cy="673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dk1"/>
              </a:solidFill>
              <a:latin typeface="Franklin Gothic Demi Cond" panose="020B0706030402020204" pitchFamily="34" charset="0"/>
              <a:ea typeface="+mn-ea"/>
              <a:cs typeface="+mn-cs"/>
            </a:rPr>
            <a:t>Workforce Demography Overview</a:t>
          </a:r>
          <a:endParaRPr lang="en-NG" sz="1400">
            <a:solidFill>
              <a:schemeClr val="dk1"/>
            </a:solidFill>
            <a:latin typeface="Franklin Gothic Demi Cond" panose="020B0706030402020204" pitchFamily="34" charset="0"/>
            <a:ea typeface="+mn-ea"/>
            <a:cs typeface="+mn-cs"/>
          </a:endParaRPr>
        </a:p>
        <a:p>
          <a:pPr marL="0" indent="0" algn="l"/>
          <a:endParaRPr lang="en-NG" sz="2800">
            <a:solidFill>
              <a:schemeClr val="dk1"/>
            </a:solidFill>
            <a:latin typeface="Franklin Gothic Demi Cond" panose="020B0706030402020204" pitchFamily="34" charset="0"/>
            <a:ea typeface="+mn-ea"/>
            <a:cs typeface="+mn-cs"/>
          </a:endParaRPr>
        </a:p>
      </xdr:txBody>
    </xdr:sp>
    <xdr:clientData/>
  </xdr:twoCellAnchor>
  <xdr:twoCellAnchor>
    <xdr:from>
      <xdr:col>3</xdr:col>
      <xdr:colOff>514350</xdr:colOff>
      <xdr:row>17</xdr:row>
      <xdr:rowOff>139700</xdr:rowOff>
    </xdr:from>
    <xdr:to>
      <xdr:col>6</xdr:col>
      <xdr:colOff>228600</xdr:colOff>
      <xdr:row>20</xdr:row>
      <xdr:rowOff>107950</xdr:rowOff>
    </xdr:to>
    <xdr:sp macro="" textlink="">
      <xdr:nvSpPr>
        <xdr:cNvPr id="13" name="TextBox 12">
          <a:hlinkClick xmlns:r="http://schemas.openxmlformats.org/officeDocument/2006/relationships" r:id="rId2"/>
          <a:extLst>
            <a:ext uri="{FF2B5EF4-FFF2-40B4-BE49-F238E27FC236}">
              <a16:creationId xmlns:a16="http://schemas.microsoft.com/office/drawing/2014/main" id="{3F086768-3463-459D-8FCC-A94D57E02772}"/>
            </a:ext>
          </a:extLst>
        </xdr:cNvPr>
        <xdr:cNvSpPr txBox="1"/>
      </xdr:nvSpPr>
      <xdr:spPr>
        <a:xfrm>
          <a:off x="2343150" y="3270250"/>
          <a:ext cx="1543050" cy="520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dk1"/>
              </a:solidFill>
              <a:latin typeface="Franklin Gothic Demi Cond" panose="020B0706030402020204" pitchFamily="34" charset="0"/>
              <a:ea typeface="+mn-ea"/>
              <a:cs typeface="+mn-cs"/>
            </a:rPr>
            <a:t>Training &amp; HR Investment</a:t>
          </a:r>
          <a:endParaRPr lang="en-NG" sz="1400">
            <a:solidFill>
              <a:schemeClr val="dk1"/>
            </a:solidFill>
            <a:latin typeface="Franklin Gothic Demi Cond" panose="020B0706030402020204" pitchFamily="34" charset="0"/>
            <a:ea typeface="+mn-ea"/>
            <a:cs typeface="+mn-cs"/>
          </a:endParaRPr>
        </a:p>
      </xdr:txBody>
    </xdr:sp>
    <xdr:clientData/>
  </xdr:twoCellAnchor>
  <xdr:twoCellAnchor>
    <xdr:from>
      <xdr:col>12</xdr:col>
      <xdr:colOff>139700</xdr:colOff>
      <xdr:row>17</xdr:row>
      <xdr:rowOff>158750</xdr:rowOff>
    </xdr:from>
    <xdr:to>
      <xdr:col>14</xdr:col>
      <xdr:colOff>177800</xdr:colOff>
      <xdr:row>20</xdr:row>
      <xdr:rowOff>152400</xdr:rowOff>
    </xdr:to>
    <xdr:sp macro="" textlink="">
      <xdr:nvSpPr>
        <xdr:cNvPr id="14" name="TextBox 13">
          <a:hlinkClick xmlns:r="http://schemas.openxmlformats.org/officeDocument/2006/relationships" r:id="rId4"/>
          <a:extLst>
            <a:ext uri="{FF2B5EF4-FFF2-40B4-BE49-F238E27FC236}">
              <a16:creationId xmlns:a16="http://schemas.microsoft.com/office/drawing/2014/main" id="{0668C406-0844-4476-A947-CFD5D2759AE2}"/>
            </a:ext>
          </a:extLst>
        </xdr:cNvPr>
        <xdr:cNvSpPr txBox="1"/>
      </xdr:nvSpPr>
      <xdr:spPr>
        <a:xfrm>
          <a:off x="7454900" y="3289300"/>
          <a:ext cx="1257300" cy="546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800">
              <a:solidFill>
                <a:schemeClr val="dk1"/>
              </a:solidFill>
              <a:latin typeface="Franklin Gothic Demi Cond" panose="020B0706030402020204" pitchFamily="34" charset="0"/>
              <a:ea typeface="+mn-ea"/>
              <a:cs typeface="+mn-cs"/>
            </a:rPr>
            <a:t>Insight</a:t>
          </a:r>
          <a:endParaRPr lang="en-NG" sz="1400">
            <a:solidFill>
              <a:schemeClr val="dk1"/>
            </a:solidFill>
            <a:latin typeface="Franklin Gothic Demi Cond" panose="020B0706030402020204" pitchFamily="34" charset="0"/>
            <a:ea typeface="+mn-ea"/>
            <a:cs typeface="+mn-cs"/>
          </a:endParaRPr>
        </a:p>
      </xdr:txBody>
    </xdr:sp>
    <xdr:clientData/>
  </xdr:twoCellAnchor>
  <xdr:twoCellAnchor>
    <xdr:from>
      <xdr:col>11</xdr:col>
      <xdr:colOff>476250</xdr:colOff>
      <xdr:row>9</xdr:row>
      <xdr:rowOff>114300</xdr:rowOff>
    </xdr:from>
    <xdr:to>
      <xdr:col>14</xdr:col>
      <xdr:colOff>520700</xdr:colOff>
      <xdr:row>14</xdr:row>
      <xdr:rowOff>0</xdr:rowOff>
    </xdr:to>
    <xdr:sp macro="" textlink="">
      <xdr:nvSpPr>
        <xdr:cNvPr id="15" name="TextBox 14">
          <a:hlinkClick xmlns:r="http://schemas.openxmlformats.org/officeDocument/2006/relationships" r:id="rId3"/>
          <a:extLst>
            <a:ext uri="{FF2B5EF4-FFF2-40B4-BE49-F238E27FC236}">
              <a16:creationId xmlns:a16="http://schemas.microsoft.com/office/drawing/2014/main" id="{40BC30C0-C119-4B02-94D4-8C3C2EBECE25}"/>
            </a:ext>
          </a:extLst>
        </xdr:cNvPr>
        <xdr:cNvSpPr txBox="1"/>
      </xdr:nvSpPr>
      <xdr:spPr>
        <a:xfrm>
          <a:off x="7181850" y="1771650"/>
          <a:ext cx="1873250" cy="806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dk1"/>
              </a:solidFill>
              <a:latin typeface="Franklin Gothic Demi Cond" panose="020B0706030402020204" pitchFamily="34" charset="0"/>
              <a:ea typeface="+mn-ea"/>
              <a:cs typeface="+mn-cs"/>
            </a:rPr>
            <a:t>Employee Performance &amp; Engagement </a:t>
          </a:r>
          <a:endParaRPr lang="en-NG" sz="1400">
            <a:solidFill>
              <a:schemeClr val="dk1"/>
            </a:solidFill>
            <a:latin typeface="Franklin Gothic Demi Cond" panose="020B0706030402020204" pitchFamily="34" charset="0"/>
            <a:ea typeface="+mn-ea"/>
            <a:cs typeface="+mn-cs"/>
          </a:endParaRPr>
        </a:p>
      </xdr:txBody>
    </xdr:sp>
    <xdr:clientData/>
  </xdr:twoCellAnchor>
  <xdr:twoCellAnchor editAs="oneCell">
    <xdr:from>
      <xdr:col>8</xdr:col>
      <xdr:colOff>514350</xdr:colOff>
      <xdr:row>13</xdr:row>
      <xdr:rowOff>69851</xdr:rowOff>
    </xdr:from>
    <xdr:to>
      <xdr:col>9</xdr:col>
      <xdr:colOff>330200</xdr:colOff>
      <xdr:row>15</xdr:row>
      <xdr:rowOff>6351</xdr:rowOff>
    </xdr:to>
    <xdr:pic>
      <xdr:nvPicPr>
        <xdr:cNvPr id="16" name="Graphic 15" descr="Table outline">
          <a:hlinkClick xmlns:r="http://schemas.openxmlformats.org/officeDocument/2006/relationships" r:id="rId5"/>
          <a:extLst>
            <a:ext uri="{FF2B5EF4-FFF2-40B4-BE49-F238E27FC236}">
              <a16:creationId xmlns:a16="http://schemas.microsoft.com/office/drawing/2014/main" id="{1E2E9C15-03B1-48C3-9FC3-26816EE426A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91150" y="2463801"/>
          <a:ext cx="425450" cy="304800"/>
        </a:xfrm>
        <a:prstGeom prst="rect">
          <a:avLst/>
        </a:prstGeom>
      </xdr:spPr>
    </xdr:pic>
    <xdr:clientData/>
  </xdr:twoCellAnchor>
  <xdr:twoCellAnchor editAs="oneCell">
    <xdr:from>
      <xdr:col>8</xdr:col>
      <xdr:colOff>355600</xdr:colOff>
      <xdr:row>15</xdr:row>
      <xdr:rowOff>76200</xdr:rowOff>
    </xdr:from>
    <xdr:to>
      <xdr:col>9</xdr:col>
      <xdr:colOff>13000</xdr:colOff>
      <xdr:row>16</xdr:row>
      <xdr:rowOff>159050</xdr:rowOff>
    </xdr:to>
    <xdr:pic>
      <xdr:nvPicPr>
        <xdr:cNvPr id="17" name="Graphic 16" descr="Signal with solid fill">
          <a:hlinkClick xmlns:r="http://schemas.openxmlformats.org/officeDocument/2006/relationships" r:id="rId8"/>
          <a:extLst>
            <a:ext uri="{FF2B5EF4-FFF2-40B4-BE49-F238E27FC236}">
              <a16:creationId xmlns:a16="http://schemas.microsoft.com/office/drawing/2014/main" id="{1D89E882-79C1-418A-9FF6-0FA9E5C22E4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32400" y="2838450"/>
          <a:ext cx="267000" cy="267000"/>
        </a:xfrm>
        <a:prstGeom prst="rect">
          <a:avLst/>
        </a:prstGeom>
      </xdr:spPr>
    </xdr:pic>
    <xdr:clientData/>
  </xdr:twoCellAnchor>
  <xdr:twoCellAnchor editAs="oneCell">
    <xdr:from>
      <xdr:col>9</xdr:col>
      <xdr:colOff>209550</xdr:colOff>
      <xdr:row>15</xdr:row>
      <xdr:rowOff>44450</xdr:rowOff>
    </xdr:from>
    <xdr:to>
      <xdr:col>9</xdr:col>
      <xdr:colOff>552450</xdr:colOff>
      <xdr:row>17</xdr:row>
      <xdr:rowOff>19050</xdr:rowOff>
    </xdr:to>
    <xdr:pic>
      <xdr:nvPicPr>
        <xdr:cNvPr id="18" name="Graphic 17" descr="Single gear with solid fill">
          <a:hlinkClick xmlns:r="http://schemas.openxmlformats.org/officeDocument/2006/relationships" r:id="rId11"/>
          <a:extLst>
            <a:ext uri="{FF2B5EF4-FFF2-40B4-BE49-F238E27FC236}">
              <a16:creationId xmlns:a16="http://schemas.microsoft.com/office/drawing/2014/main" id="{5D4B4464-9214-4208-8F25-7363575F008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95950" y="2806700"/>
          <a:ext cx="342900" cy="342900"/>
        </a:xfrm>
        <a:prstGeom prst="rect">
          <a:avLst/>
        </a:prstGeom>
      </xdr:spPr>
    </xdr:pic>
    <xdr:clientData/>
  </xdr:twoCellAnchor>
  <xdr:twoCellAnchor editAs="oneCell">
    <xdr:from>
      <xdr:col>17</xdr:col>
      <xdr:colOff>488950</xdr:colOff>
      <xdr:row>1</xdr:row>
      <xdr:rowOff>31750</xdr:rowOff>
    </xdr:from>
    <xdr:to>
      <xdr:col>18</xdr:col>
      <xdr:colOff>323850</xdr:colOff>
      <xdr:row>3</xdr:row>
      <xdr:rowOff>107950</xdr:rowOff>
    </xdr:to>
    <xdr:pic>
      <xdr:nvPicPr>
        <xdr:cNvPr id="19" name="Graphic 18" descr="User with solid fill">
          <a:hlinkClick xmlns:r="http://schemas.openxmlformats.org/officeDocument/2006/relationships" r:id="rId14"/>
          <a:extLst>
            <a:ext uri="{FF2B5EF4-FFF2-40B4-BE49-F238E27FC236}">
              <a16:creationId xmlns:a16="http://schemas.microsoft.com/office/drawing/2014/main" id="{0A5BEBBA-1431-4FBC-AB5A-6AEAB38532D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852150" y="215900"/>
          <a:ext cx="444500" cy="44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103716</xdr:colOff>
      <xdr:row>7</xdr:row>
      <xdr:rowOff>140758</xdr:rowOff>
    </xdr:from>
    <xdr:to>
      <xdr:col>11</xdr:col>
      <xdr:colOff>624416</xdr:colOff>
      <xdr:row>17</xdr:row>
      <xdr:rowOff>162983</xdr:rowOff>
    </xdr:to>
    <xdr:graphicFrame macro="">
      <xdr:nvGraphicFramePr>
        <xdr:cNvPr id="2" name="Chart 1">
          <a:extLst>
            <a:ext uri="{FF2B5EF4-FFF2-40B4-BE49-F238E27FC236}">
              <a16:creationId xmlns:a16="http://schemas.microsoft.com/office/drawing/2014/main" id="{021EE0C7-7771-5D13-3AF0-AB8D7D74E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1105959</xdr:colOff>
      <xdr:row>24</xdr:row>
      <xdr:rowOff>141816</xdr:rowOff>
    </xdr:from>
    <xdr:to>
      <xdr:col>16</xdr:col>
      <xdr:colOff>359833</xdr:colOff>
      <xdr:row>37</xdr:row>
      <xdr:rowOff>116416</xdr:rowOff>
    </xdr:to>
    <xdr:graphicFrame macro="">
      <xdr:nvGraphicFramePr>
        <xdr:cNvPr id="3" name="Chart 2">
          <a:extLst>
            <a:ext uri="{FF2B5EF4-FFF2-40B4-BE49-F238E27FC236}">
              <a16:creationId xmlns:a16="http://schemas.microsoft.com/office/drawing/2014/main" id="{2142FFEA-2712-55C3-A83C-1C2BBB514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21167</xdr:colOff>
      <xdr:row>7</xdr:row>
      <xdr:rowOff>84666</xdr:rowOff>
    </xdr:from>
    <xdr:to>
      <xdr:col>30</xdr:col>
      <xdr:colOff>296333</xdr:colOff>
      <xdr:row>28</xdr:row>
      <xdr:rowOff>84667</xdr:rowOff>
    </xdr:to>
    <xdr:graphicFrame macro="">
      <xdr:nvGraphicFramePr>
        <xdr:cNvPr id="5" name="Chart 4">
          <a:extLst>
            <a:ext uri="{FF2B5EF4-FFF2-40B4-BE49-F238E27FC236}">
              <a16:creationId xmlns:a16="http://schemas.microsoft.com/office/drawing/2014/main" id="{D2A215D9-484A-4C1D-AF83-8A805BEDD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116417</xdr:colOff>
      <xdr:row>23</xdr:row>
      <xdr:rowOff>120650</xdr:rowOff>
    </xdr:from>
    <xdr:to>
      <xdr:col>11</xdr:col>
      <xdr:colOff>582083</xdr:colOff>
      <xdr:row>37</xdr:row>
      <xdr:rowOff>127000</xdr:rowOff>
    </xdr:to>
    <xdr:graphicFrame macro="">
      <xdr:nvGraphicFramePr>
        <xdr:cNvPr id="6" name="Chart 5">
          <a:extLst>
            <a:ext uri="{FF2B5EF4-FFF2-40B4-BE49-F238E27FC236}">
              <a16:creationId xmlns:a16="http://schemas.microsoft.com/office/drawing/2014/main" id="{A72EA835-DC6C-7227-030F-7EC77274A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1238250</xdr:colOff>
      <xdr:row>8</xdr:row>
      <xdr:rowOff>38100</xdr:rowOff>
    </xdr:from>
    <xdr:to>
      <xdr:col>16</xdr:col>
      <xdr:colOff>611716</xdr:colOff>
      <xdr:row>21</xdr:row>
      <xdr:rowOff>138639</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5DA734A1-8C4F-3FEB-3C6B-124355730CA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8748375" y="1625600"/>
              <a:ext cx="1818216" cy="276753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539751</xdr:colOff>
      <xdr:row>52</xdr:row>
      <xdr:rowOff>53975</xdr:rowOff>
    </xdr:from>
    <xdr:to>
      <xdr:col>6</xdr:col>
      <xdr:colOff>1095375</xdr:colOff>
      <xdr:row>71</xdr:row>
      <xdr:rowOff>111125</xdr:rowOff>
    </xdr:to>
    <xdr:graphicFrame macro="">
      <xdr:nvGraphicFramePr>
        <xdr:cNvPr id="9" name="Chart 8">
          <a:extLst>
            <a:ext uri="{FF2B5EF4-FFF2-40B4-BE49-F238E27FC236}">
              <a16:creationId xmlns:a16="http://schemas.microsoft.com/office/drawing/2014/main" id="{DD11D13C-054E-D7DB-ACC1-2F4BAF76B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1190625</xdr:colOff>
      <xdr:row>72</xdr:row>
      <xdr:rowOff>88899</xdr:rowOff>
    </xdr:from>
    <xdr:to>
      <xdr:col>9</xdr:col>
      <xdr:colOff>1603375</xdr:colOff>
      <xdr:row>88</xdr:row>
      <xdr:rowOff>142874</xdr:rowOff>
    </xdr:to>
    <xdr:graphicFrame macro="">
      <xdr:nvGraphicFramePr>
        <xdr:cNvPr id="10" name="Chart 9">
          <a:extLst>
            <a:ext uri="{FF2B5EF4-FFF2-40B4-BE49-F238E27FC236}">
              <a16:creationId xmlns:a16="http://schemas.microsoft.com/office/drawing/2014/main" id="{E4FC2FA5-108A-41ED-951B-653596D74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317500</xdr:colOff>
      <xdr:row>43</xdr:row>
      <xdr:rowOff>168275</xdr:rowOff>
    </xdr:from>
    <xdr:to>
      <xdr:col>34</xdr:col>
      <xdr:colOff>63500</xdr:colOff>
      <xdr:row>66</xdr:row>
      <xdr:rowOff>174625</xdr:rowOff>
    </xdr:to>
    <xdr:graphicFrame macro="">
      <xdr:nvGraphicFramePr>
        <xdr:cNvPr id="11" name="Chart 10">
          <a:extLst>
            <a:ext uri="{FF2B5EF4-FFF2-40B4-BE49-F238E27FC236}">
              <a16:creationId xmlns:a16="http://schemas.microsoft.com/office/drawing/2014/main" id="{FF0294D2-B501-F5B2-61C2-2E87DD685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762000</xdr:colOff>
      <xdr:row>50</xdr:row>
      <xdr:rowOff>73024</xdr:rowOff>
    </xdr:from>
    <xdr:to>
      <xdr:col>20</xdr:col>
      <xdr:colOff>952500</xdr:colOff>
      <xdr:row>69</xdr:row>
      <xdr:rowOff>158749</xdr:rowOff>
    </xdr:to>
    <xdr:graphicFrame macro="">
      <xdr:nvGraphicFramePr>
        <xdr:cNvPr id="12" name="Chart 11">
          <a:extLst>
            <a:ext uri="{FF2B5EF4-FFF2-40B4-BE49-F238E27FC236}">
              <a16:creationId xmlns:a16="http://schemas.microsoft.com/office/drawing/2014/main" id="{AFAC2086-1DE8-7033-1044-8C9AAEF64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60325</xdr:colOff>
      <xdr:row>47</xdr:row>
      <xdr:rowOff>95249</xdr:rowOff>
    </xdr:from>
    <xdr:to>
      <xdr:col>12</xdr:col>
      <xdr:colOff>714375</xdr:colOff>
      <xdr:row>63</xdr:row>
      <xdr:rowOff>47624</xdr:rowOff>
    </xdr:to>
    <mc:AlternateContent xmlns:mc="http://schemas.openxmlformats.org/markup-compatibility/2006" xmlns:a14="http://schemas.microsoft.com/office/drawing/2010/main">
      <mc:Choice Requires="a14">
        <xdr:graphicFrame macro="">
          <xdr:nvGraphicFramePr>
            <xdr:cNvPr id="13" name="BusinessUnit">
              <a:extLst>
                <a:ext uri="{FF2B5EF4-FFF2-40B4-BE49-F238E27FC236}">
                  <a16:creationId xmlns:a16="http://schemas.microsoft.com/office/drawing/2014/main" id="{239DD7DF-B5D6-D8DA-2966-4DB019DA02E5}"/>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mlns="">
        <xdr:sp macro="" textlink="">
          <xdr:nvSpPr>
            <xdr:cNvPr id="0" name=""/>
            <xdr:cNvSpPr>
              <a:spLocks noTextEdit="1"/>
            </xdr:cNvSpPr>
          </xdr:nvSpPr>
          <xdr:spPr>
            <a:xfrm>
              <a:off x="10696575" y="9318624"/>
              <a:ext cx="2876550" cy="30003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738188</xdr:colOff>
      <xdr:row>97</xdr:row>
      <xdr:rowOff>168275</xdr:rowOff>
    </xdr:from>
    <xdr:to>
      <xdr:col>8</xdr:col>
      <xdr:colOff>1127125</xdr:colOff>
      <xdr:row>111</xdr:row>
      <xdr:rowOff>47625</xdr:rowOff>
    </xdr:to>
    <xdr:graphicFrame macro="">
      <xdr:nvGraphicFramePr>
        <xdr:cNvPr id="4" name="Chart 3">
          <a:extLst>
            <a:ext uri="{FF2B5EF4-FFF2-40B4-BE49-F238E27FC236}">
              <a16:creationId xmlns:a16="http://schemas.microsoft.com/office/drawing/2014/main" id="{A3E92F9E-C872-9A11-CB70-7D3DC7365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976313</xdr:colOff>
      <xdr:row>120</xdr:row>
      <xdr:rowOff>9525</xdr:rowOff>
    </xdr:from>
    <xdr:to>
      <xdr:col>6</xdr:col>
      <xdr:colOff>1706563</xdr:colOff>
      <xdr:row>134</xdr:row>
      <xdr:rowOff>85725</xdr:rowOff>
    </xdr:to>
    <xdr:graphicFrame macro="">
      <xdr:nvGraphicFramePr>
        <xdr:cNvPr id="7" name="Chart 6">
          <a:extLst>
            <a:ext uri="{FF2B5EF4-FFF2-40B4-BE49-F238E27FC236}">
              <a16:creationId xmlns:a16="http://schemas.microsoft.com/office/drawing/2014/main" id="{5FFA32E7-2694-9901-33B8-0A57C964D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119063</xdr:colOff>
      <xdr:row>97</xdr:row>
      <xdr:rowOff>41275</xdr:rowOff>
    </xdr:from>
    <xdr:to>
      <xdr:col>20</xdr:col>
      <xdr:colOff>87313</xdr:colOff>
      <xdr:row>111</xdr:row>
      <xdr:rowOff>117475</xdr:rowOff>
    </xdr:to>
    <xdr:graphicFrame macro="">
      <xdr:nvGraphicFramePr>
        <xdr:cNvPr id="14" name="Chart 13">
          <a:extLst>
            <a:ext uri="{FF2B5EF4-FFF2-40B4-BE49-F238E27FC236}">
              <a16:creationId xmlns:a16="http://schemas.microsoft.com/office/drawing/2014/main" id="{11AB2015-9945-66FB-0F93-2B3638C4D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277813</xdr:colOff>
      <xdr:row>115</xdr:row>
      <xdr:rowOff>136525</xdr:rowOff>
    </xdr:from>
    <xdr:to>
      <xdr:col>22</xdr:col>
      <xdr:colOff>87313</xdr:colOff>
      <xdr:row>130</xdr:row>
      <xdr:rowOff>22225</xdr:rowOff>
    </xdr:to>
    <xdr:graphicFrame macro="">
      <xdr:nvGraphicFramePr>
        <xdr:cNvPr id="15" name="Chart 14">
          <a:extLst>
            <a:ext uri="{FF2B5EF4-FFF2-40B4-BE49-F238E27FC236}">
              <a16:creationId xmlns:a16="http://schemas.microsoft.com/office/drawing/2014/main" id="{669EE98E-C65A-95AE-11C3-FB84D3A52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8</xdr:col>
      <xdr:colOff>1520825</xdr:colOff>
      <xdr:row>112</xdr:row>
      <xdr:rowOff>184150</xdr:rowOff>
    </xdr:from>
    <xdr:to>
      <xdr:col>9</xdr:col>
      <xdr:colOff>1476375</xdr:colOff>
      <xdr:row>126</xdr:row>
      <xdr:rowOff>136522</xdr:rowOff>
    </xdr:to>
    <mc:AlternateContent xmlns:mc="http://schemas.openxmlformats.org/markup-compatibility/2006" xmlns:a14="http://schemas.microsoft.com/office/drawing/2010/main">
      <mc:Choice Requires="a14">
        <xdr:graphicFrame macro="">
          <xdr:nvGraphicFramePr>
            <xdr:cNvPr id="16" name="Training Program Name">
              <a:extLst>
                <a:ext uri="{FF2B5EF4-FFF2-40B4-BE49-F238E27FC236}">
                  <a16:creationId xmlns:a16="http://schemas.microsoft.com/office/drawing/2014/main" id="{6FA37DFF-689B-39C3-7246-BCBB0D531BDD}"/>
                </a:ext>
              </a:extLst>
            </xdr:cNvPr>
            <xdr:cNvGraphicFramePr/>
          </xdr:nvGraphicFramePr>
          <xdr:xfrm>
            <a:off x="0" y="0"/>
            <a:ext cx="0" cy="0"/>
          </xdr:xfrm>
          <a:graphic>
            <a:graphicData uri="http://schemas.microsoft.com/office/drawing/2010/slicer">
              <sle:slicer xmlns:sle="http://schemas.microsoft.com/office/drawing/2010/slicer" name="Training Program Name"/>
            </a:graphicData>
          </a:graphic>
        </xdr:graphicFrame>
      </mc:Choice>
      <mc:Fallback xmlns="">
        <xdr:sp macro="" textlink="">
          <xdr:nvSpPr>
            <xdr:cNvPr id="0" name=""/>
            <xdr:cNvSpPr>
              <a:spLocks noTextEdit="1"/>
            </xdr:cNvSpPr>
          </xdr:nvSpPr>
          <xdr:spPr>
            <a:xfrm>
              <a:off x="11522075" y="21790025"/>
              <a:ext cx="1828800" cy="26193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209550</xdr:colOff>
      <xdr:row>0</xdr:row>
      <xdr:rowOff>120650</xdr:rowOff>
    </xdr:from>
    <xdr:to>
      <xdr:col>19</xdr:col>
      <xdr:colOff>0</xdr:colOff>
      <xdr:row>28</xdr:row>
      <xdr:rowOff>76200</xdr:rowOff>
    </xdr:to>
    <xdr:sp macro="" textlink="">
      <xdr:nvSpPr>
        <xdr:cNvPr id="2" name="Rectangle 1">
          <a:extLst>
            <a:ext uri="{FF2B5EF4-FFF2-40B4-BE49-F238E27FC236}">
              <a16:creationId xmlns:a16="http://schemas.microsoft.com/office/drawing/2014/main" id="{B94F7406-644B-89A5-9838-ED57BB47A847}"/>
            </a:ext>
          </a:extLst>
        </xdr:cNvPr>
        <xdr:cNvSpPr/>
      </xdr:nvSpPr>
      <xdr:spPr>
        <a:xfrm>
          <a:off x="209550" y="120650"/>
          <a:ext cx="11372850" cy="5111750"/>
        </a:xfrm>
        <a:prstGeom prst="rect">
          <a:avLst/>
        </a:prstGeom>
        <a:solidFill>
          <a:srgbClr val="EFEFE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203200</xdr:colOff>
      <xdr:row>0</xdr:row>
      <xdr:rowOff>127000</xdr:rowOff>
    </xdr:from>
    <xdr:to>
      <xdr:col>19</xdr:col>
      <xdr:colOff>0</xdr:colOff>
      <xdr:row>3</xdr:row>
      <xdr:rowOff>31750</xdr:rowOff>
    </xdr:to>
    <xdr:sp macro="" textlink="">
      <xdr:nvSpPr>
        <xdr:cNvPr id="3" name="Rectangle 2">
          <a:extLst>
            <a:ext uri="{FF2B5EF4-FFF2-40B4-BE49-F238E27FC236}">
              <a16:creationId xmlns:a16="http://schemas.microsoft.com/office/drawing/2014/main" id="{C34EB6FB-ACC3-2015-55CB-D5D9FFB9AD2E}"/>
            </a:ext>
          </a:extLst>
        </xdr:cNvPr>
        <xdr:cNvSpPr/>
      </xdr:nvSpPr>
      <xdr:spPr>
        <a:xfrm>
          <a:off x="203200" y="127000"/>
          <a:ext cx="11379200" cy="4572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209550</xdr:colOff>
      <xdr:row>0</xdr:row>
      <xdr:rowOff>114300</xdr:rowOff>
    </xdr:from>
    <xdr:to>
      <xdr:col>2</xdr:col>
      <xdr:colOff>260350</xdr:colOff>
      <xdr:row>28</xdr:row>
      <xdr:rowOff>63500</xdr:rowOff>
    </xdr:to>
    <xdr:sp macro="" textlink="">
      <xdr:nvSpPr>
        <xdr:cNvPr id="4" name="Rectangle 3">
          <a:extLst>
            <a:ext uri="{FF2B5EF4-FFF2-40B4-BE49-F238E27FC236}">
              <a16:creationId xmlns:a16="http://schemas.microsoft.com/office/drawing/2014/main" id="{E7B77DB6-9CC4-5738-3968-D4EAA70231A0}"/>
            </a:ext>
          </a:extLst>
        </xdr:cNvPr>
        <xdr:cNvSpPr/>
      </xdr:nvSpPr>
      <xdr:spPr>
        <a:xfrm>
          <a:off x="209550" y="114300"/>
          <a:ext cx="1270000" cy="5105400"/>
        </a:xfrm>
        <a:prstGeom prst="rect">
          <a:avLst/>
        </a:prstGeom>
        <a:solidFill>
          <a:srgbClr val="EAE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17</xdr:col>
      <xdr:colOff>381000</xdr:colOff>
      <xdr:row>0</xdr:row>
      <xdr:rowOff>165100</xdr:rowOff>
    </xdr:from>
    <xdr:to>
      <xdr:col>18</xdr:col>
      <xdr:colOff>114300</xdr:colOff>
      <xdr:row>2</xdr:row>
      <xdr:rowOff>139700</xdr:rowOff>
    </xdr:to>
    <xdr:pic>
      <xdr:nvPicPr>
        <xdr:cNvPr id="6" name="Graphic 5" descr="User with solid fill">
          <a:hlinkClick xmlns:r="http://schemas.openxmlformats.org/officeDocument/2006/relationships" r:id="rId1"/>
          <a:extLst>
            <a:ext uri="{FF2B5EF4-FFF2-40B4-BE49-F238E27FC236}">
              <a16:creationId xmlns:a16="http://schemas.microsoft.com/office/drawing/2014/main" id="{ABA81A0A-BE5D-7087-9720-0AE7803C2CB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744200" y="165100"/>
          <a:ext cx="342900" cy="342900"/>
        </a:xfrm>
        <a:prstGeom prst="rect">
          <a:avLst/>
        </a:prstGeom>
      </xdr:spPr>
    </xdr:pic>
    <xdr:clientData/>
  </xdr:twoCellAnchor>
  <xdr:twoCellAnchor>
    <xdr:from>
      <xdr:col>2</xdr:col>
      <xdr:colOff>400050</xdr:colOff>
      <xdr:row>1</xdr:row>
      <xdr:rowOff>44450</xdr:rowOff>
    </xdr:from>
    <xdr:to>
      <xdr:col>7</xdr:col>
      <xdr:colOff>31750</xdr:colOff>
      <xdr:row>2</xdr:row>
      <xdr:rowOff>114300</xdr:rowOff>
    </xdr:to>
    <xdr:sp macro="" textlink="">
      <xdr:nvSpPr>
        <xdr:cNvPr id="7" name="TextBox 6">
          <a:extLst>
            <a:ext uri="{FF2B5EF4-FFF2-40B4-BE49-F238E27FC236}">
              <a16:creationId xmlns:a16="http://schemas.microsoft.com/office/drawing/2014/main" id="{F2428C08-6C1F-CDAB-F4C5-47D55D91AA45}"/>
            </a:ext>
          </a:extLst>
        </xdr:cNvPr>
        <xdr:cNvSpPr txBox="1"/>
      </xdr:nvSpPr>
      <xdr:spPr>
        <a:xfrm>
          <a:off x="1619250" y="228600"/>
          <a:ext cx="26797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latin typeface="Franklin Gothic Demi Cond" panose="020B0706030402020204" pitchFamily="34" charset="0"/>
            </a:rPr>
            <a:t>Workforce Demography Overview</a:t>
          </a:r>
          <a:endParaRPr lang="en-NG" sz="1400">
            <a:latin typeface="Franklin Gothic Demi Cond" panose="020B0706030402020204" pitchFamily="34" charset="0"/>
          </a:endParaRPr>
        </a:p>
      </xdr:txBody>
    </xdr:sp>
    <xdr:clientData/>
  </xdr:twoCellAnchor>
  <xdr:twoCellAnchor editAs="oneCell">
    <xdr:from>
      <xdr:col>0</xdr:col>
      <xdr:colOff>438150</xdr:colOff>
      <xdr:row>4</xdr:row>
      <xdr:rowOff>158750</xdr:rowOff>
    </xdr:from>
    <xdr:to>
      <xdr:col>1</xdr:col>
      <xdr:colOff>19050</xdr:colOff>
      <xdr:row>5</xdr:row>
      <xdr:rowOff>165100</xdr:rowOff>
    </xdr:to>
    <xdr:pic>
      <xdr:nvPicPr>
        <xdr:cNvPr id="11" name="Graphic 10" descr="Home with solid fill">
          <a:hlinkClick xmlns:r="http://schemas.openxmlformats.org/officeDocument/2006/relationships" r:id="rId4"/>
          <a:extLst>
            <a:ext uri="{FF2B5EF4-FFF2-40B4-BE49-F238E27FC236}">
              <a16:creationId xmlns:a16="http://schemas.microsoft.com/office/drawing/2014/main" id="{7ED2B9A3-4E6A-718E-B7C1-5A2A9A00E40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8150" y="895350"/>
          <a:ext cx="190500" cy="190500"/>
        </a:xfrm>
        <a:prstGeom prst="rect">
          <a:avLst/>
        </a:prstGeom>
      </xdr:spPr>
    </xdr:pic>
    <xdr:clientData/>
  </xdr:twoCellAnchor>
  <xdr:twoCellAnchor>
    <xdr:from>
      <xdr:col>1</xdr:col>
      <xdr:colOff>25400</xdr:colOff>
      <xdr:row>4</xdr:row>
      <xdr:rowOff>146050</xdr:rowOff>
    </xdr:from>
    <xdr:to>
      <xdr:col>2</xdr:col>
      <xdr:colOff>12700</xdr:colOff>
      <xdr:row>5</xdr:row>
      <xdr:rowOff>177800</xdr:rowOff>
    </xdr:to>
    <xdr:sp macro="" textlink="">
      <xdr:nvSpPr>
        <xdr:cNvPr id="12" name="TextBox 11">
          <a:hlinkClick xmlns:r="http://schemas.openxmlformats.org/officeDocument/2006/relationships" r:id="rId4"/>
          <a:extLst>
            <a:ext uri="{FF2B5EF4-FFF2-40B4-BE49-F238E27FC236}">
              <a16:creationId xmlns:a16="http://schemas.microsoft.com/office/drawing/2014/main" id="{D69103E4-B20F-1B75-2412-557E3AC2B7B5}"/>
            </a:ext>
          </a:extLst>
        </xdr:cNvPr>
        <xdr:cNvSpPr txBox="1"/>
      </xdr:nvSpPr>
      <xdr:spPr>
        <a:xfrm>
          <a:off x="635000" y="882650"/>
          <a:ext cx="5969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Californian FB" panose="0207040306080B030204" pitchFamily="18" charset="0"/>
            </a:rPr>
            <a:t>Home</a:t>
          </a:r>
          <a:endParaRPr lang="en-NG" sz="1100">
            <a:latin typeface="Californian FB" panose="0207040306080B030204" pitchFamily="18" charset="0"/>
          </a:endParaRPr>
        </a:p>
      </xdr:txBody>
    </xdr:sp>
    <xdr:clientData/>
  </xdr:twoCellAnchor>
  <xdr:twoCellAnchor editAs="oneCell">
    <xdr:from>
      <xdr:col>0</xdr:col>
      <xdr:colOff>438150</xdr:colOff>
      <xdr:row>6</xdr:row>
      <xdr:rowOff>57151</xdr:rowOff>
    </xdr:from>
    <xdr:to>
      <xdr:col>1</xdr:col>
      <xdr:colOff>19350</xdr:colOff>
      <xdr:row>7</xdr:row>
      <xdr:rowOff>43926</xdr:rowOff>
    </xdr:to>
    <xdr:pic>
      <xdr:nvPicPr>
        <xdr:cNvPr id="14" name="Graphic 13" descr="Table outline">
          <a:hlinkClick xmlns:r="http://schemas.openxmlformats.org/officeDocument/2006/relationships" r:id="rId7"/>
          <a:extLst>
            <a:ext uri="{FF2B5EF4-FFF2-40B4-BE49-F238E27FC236}">
              <a16:creationId xmlns:a16="http://schemas.microsoft.com/office/drawing/2014/main" id="{8AA74D31-A4E7-BEC4-C5CA-EFBC79390C3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38150" y="1162051"/>
          <a:ext cx="190800" cy="170925"/>
        </a:xfrm>
        <a:prstGeom prst="rect">
          <a:avLst/>
        </a:prstGeom>
      </xdr:spPr>
    </xdr:pic>
    <xdr:clientData/>
  </xdr:twoCellAnchor>
  <xdr:twoCellAnchor>
    <xdr:from>
      <xdr:col>1</xdr:col>
      <xdr:colOff>19050</xdr:colOff>
      <xdr:row>6</xdr:row>
      <xdr:rowOff>31750</xdr:rowOff>
    </xdr:from>
    <xdr:to>
      <xdr:col>2</xdr:col>
      <xdr:colOff>107950</xdr:colOff>
      <xdr:row>7</xdr:row>
      <xdr:rowOff>95250</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EF5009C1-49E2-898A-E740-52C406D436A6}"/>
            </a:ext>
          </a:extLst>
        </xdr:cNvPr>
        <xdr:cNvSpPr txBox="1"/>
      </xdr:nvSpPr>
      <xdr:spPr>
        <a:xfrm>
          <a:off x="628650" y="1136650"/>
          <a:ext cx="698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Californian FB" panose="0207040306080B030204" pitchFamily="18" charset="0"/>
            </a:rPr>
            <a:t>Dataset</a:t>
          </a:r>
        </a:p>
        <a:p>
          <a:endParaRPr lang="en-NG" sz="1100"/>
        </a:p>
      </xdr:txBody>
    </xdr:sp>
    <xdr:clientData/>
  </xdr:twoCellAnchor>
  <xdr:twoCellAnchor editAs="oneCell">
    <xdr:from>
      <xdr:col>0</xdr:col>
      <xdr:colOff>434200</xdr:colOff>
      <xdr:row>8</xdr:row>
      <xdr:rowOff>110350</xdr:rowOff>
    </xdr:from>
    <xdr:to>
      <xdr:col>1</xdr:col>
      <xdr:colOff>15400</xdr:colOff>
      <xdr:row>9</xdr:row>
      <xdr:rowOff>117000</xdr:rowOff>
    </xdr:to>
    <xdr:pic>
      <xdr:nvPicPr>
        <xdr:cNvPr id="17" name="Graphic 16" descr="Signal with solid fill">
          <a:hlinkClick xmlns:r="http://schemas.openxmlformats.org/officeDocument/2006/relationships" r:id="rId10"/>
          <a:extLst>
            <a:ext uri="{FF2B5EF4-FFF2-40B4-BE49-F238E27FC236}">
              <a16:creationId xmlns:a16="http://schemas.microsoft.com/office/drawing/2014/main" id="{BCBA5E30-CC54-4654-E67B-CCCAFB649B1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34200" y="1583550"/>
          <a:ext cx="190800" cy="190800"/>
        </a:xfrm>
        <a:prstGeom prst="rect">
          <a:avLst/>
        </a:prstGeom>
      </xdr:spPr>
    </xdr:pic>
    <xdr:clientData/>
  </xdr:twoCellAnchor>
  <xdr:twoCellAnchor editAs="oneCell">
    <xdr:from>
      <xdr:col>0</xdr:col>
      <xdr:colOff>438150</xdr:colOff>
      <xdr:row>7</xdr:row>
      <xdr:rowOff>82550</xdr:rowOff>
    </xdr:from>
    <xdr:to>
      <xdr:col>1</xdr:col>
      <xdr:colOff>19350</xdr:colOff>
      <xdr:row>8</xdr:row>
      <xdr:rowOff>89200</xdr:rowOff>
    </xdr:to>
    <xdr:pic>
      <xdr:nvPicPr>
        <xdr:cNvPr id="19" name="Graphic 18" descr="Single gear with solid fill">
          <a:hlinkClick xmlns:r="http://schemas.openxmlformats.org/officeDocument/2006/relationships" r:id="rId13"/>
          <a:extLst>
            <a:ext uri="{FF2B5EF4-FFF2-40B4-BE49-F238E27FC236}">
              <a16:creationId xmlns:a16="http://schemas.microsoft.com/office/drawing/2014/main" id="{A147570A-1F56-2903-B5B8-B2B468E91E0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38150" y="1371600"/>
          <a:ext cx="190800" cy="190800"/>
        </a:xfrm>
        <a:prstGeom prst="rect">
          <a:avLst/>
        </a:prstGeom>
      </xdr:spPr>
    </xdr:pic>
    <xdr:clientData/>
  </xdr:twoCellAnchor>
  <xdr:twoCellAnchor>
    <xdr:from>
      <xdr:col>1</xdr:col>
      <xdr:colOff>25400</xdr:colOff>
      <xdr:row>7</xdr:row>
      <xdr:rowOff>63500</xdr:rowOff>
    </xdr:from>
    <xdr:to>
      <xdr:col>1</xdr:col>
      <xdr:colOff>546100</xdr:colOff>
      <xdr:row>8</xdr:row>
      <xdr:rowOff>88900</xdr:rowOff>
    </xdr:to>
    <xdr:sp macro="" textlink="">
      <xdr:nvSpPr>
        <xdr:cNvPr id="20" name="TextBox 19">
          <a:hlinkClick xmlns:r="http://schemas.openxmlformats.org/officeDocument/2006/relationships" r:id="rId13"/>
          <a:extLst>
            <a:ext uri="{FF2B5EF4-FFF2-40B4-BE49-F238E27FC236}">
              <a16:creationId xmlns:a16="http://schemas.microsoft.com/office/drawing/2014/main" id="{ACB3A49A-BA77-0638-AC98-40D21A4E4973}"/>
            </a:ext>
          </a:extLst>
        </xdr:cNvPr>
        <xdr:cNvSpPr txBox="1"/>
      </xdr:nvSpPr>
      <xdr:spPr>
        <a:xfrm>
          <a:off x="635000" y="1352550"/>
          <a:ext cx="520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Californian FB" panose="0207040306080B030204" pitchFamily="18" charset="0"/>
            </a:rPr>
            <a:t>KPI</a:t>
          </a:r>
          <a:endParaRPr lang="en-NG" sz="1100">
            <a:latin typeface="Californian FB" panose="0207040306080B030204" pitchFamily="18" charset="0"/>
          </a:endParaRPr>
        </a:p>
      </xdr:txBody>
    </xdr:sp>
    <xdr:clientData/>
  </xdr:twoCellAnchor>
  <xdr:twoCellAnchor>
    <xdr:from>
      <xdr:col>1</xdr:col>
      <xdr:colOff>6350</xdr:colOff>
      <xdr:row>8</xdr:row>
      <xdr:rowOff>95250</xdr:rowOff>
    </xdr:from>
    <xdr:to>
      <xdr:col>2</xdr:col>
      <xdr:colOff>69850</xdr:colOff>
      <xdr:row>9</xdr:row>
      <xdr:rowOff>139700</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8977C363-2031-5D55-6067-5712BB26C751}"/>
            </a:ext>
          </a:extLst>
        </xdr:cNvPr>
        <xdr:cNvSpPr txBox="1"/>
      </xdr:nvSpPr>
      <xdr:spPr>
        <a:xfrm>
          <a:off x="615950" y="1568450"/>
          <a:ext cx="6731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Californian FB" panose="0207040306080B030204" pitchFamily="18" charset="0"/>
            </a:rPr>
            <a:t>Analysis</a:t>
          </a:r>
          <a:r>
            <a:rPr lang="en-US" sz="1100"/>
            <a:t> </a:t>
          </a:r>
          <a:endParaRPr lang="en-NG" sz="1100"/>
        </a:p>
      </xdr:txBody>
    </xdr:sp>
    <xdr:clientData/>
  </xdr:twoCellAnchor>
  <xdr:twoCellAnchor editAs="oneCell">
    <xdr:from>
      <xdr:col>0</xdr:col>
      <xdr:colOff>266700</xdr:colOff>
      <xdr:row>15</xdr:row>
      <xdr:rowOff>0</xdr:rowOff>
    </xdr:from>
    <xdr:to>
      <xdr:col>2</xdr:col>
      <xdr:colOff>196850</xdr:colOff>
      <xdr:row>27</xdr:row>
      <xdr:rowOff>139700</xdr:rowOff>
    </xdr:to>
    <mc:AlternateContent xmlns:mc="http://schemas.openxmlformats.org/markup-compatibility/2006" xmlns:a14="http://schemas.microsoft.com/office/drawing/2010/main">
      <mc:Choice Requires="a14">
        <xdr:graphicFrame macro="">
          <xdr:nvGraphicFramePr>
            <xdr:cNvPr id="22" name="Department 1">
              <a:extLst>
                <a:ext uri="{FF2B5EF4-FFF2-40B4-BE49-F238E27FC236}">
                  <a16:creationId xmlns:a16="http://schemas.microsoft.com/office/drawing/2014/main" id="{5516DD75-1625-4233-922F-77B12067EB9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66700" y="2762250"/>
              <a:ext cx="1149350" cy="2349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501650</xdr:colOff>
      <xdr:row>3</xdr:row>
      <xdr:rowOff>158750</xdr:rowOff>
    </xdr:from>
    <xdr:to>
      <xdr:col>6</xdr:col>
      <xdr:colOff>298850</xdr:colOff>
      <xdr:row>9</xdr:row>
      <xdr:rowOff>76250</xdr:rowOff>
    </xdr:to>
    <xdr:sp macro="" textlink="">
      <xdr:nvSpPr>
        <xdr:cNvPr id="23" name="Rectangle: Rounded Corners 22">
          <a:extLst>
            <a:ext uri="{FF2B5EF4-FFF2-40B4-BE49-F238E27FC236}">
              <a16:creationId xmlns:a16="http://schemas.microsoft.com/office/drawing/2014/main" id="{61BF549F-49D1-AF6A-FDE0-877F7C20B9A3}"/>
            </a:ext>
          </a:extLst>
        </xdr:cNvPr>
        <xdr:cNvSpPr/>
      </xdr:nvSpPr>
      <xdr:spPr>
        <a:xfrm>
          <a:off x="1720850" y="711200"/>
          <a:ext cx="2235600" cy="1022400"/>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425450</xdr:colOff>
      <xdr:row>3</xdr:row>
      <xdr:rowOff>158775</xdr:rowOff>
    </xdr:from>
    <xdr:to>
      <xdr:col>18</xdr:col>
      <xdr:colOff>222250</xdr:colOff>
      <xdr:row>9</xdr:row>
      <xdr:rowOff>76225</xdr:rowOff>
    </xdr:to>
    <xdr:sp macro="" textlink="">
      <xdr:nvSpPr>
        <xdr:cNvPr id="27" name="Rectangle: Rounded Corners 26">
          <a:extLst>
            <a:ext uri="{FF2B5EF4-FFF2-40B4-BE49-F238E27FC236}">
              <a16:creationId xmlns:a16="http://schemas.microsoft.com/office/drawing/2014/main" id="{A9A02E75-1919-45FE-96C3-2A882F82FCF9}"/>
            </a:ext>
          </a:extLst>
        </xdr:cNvPr>
        <xdr:cNvSpPr/>
      </xdr:nvSpPr>
      <xdr:spPr>
        <a:xfrm>
          <a:off x="8959850" y="711225"/>
          <a:ext cx="2235200" cy="1022350"/>
        </a:xfrm>
        <a:prstGeom prst="roundRect">
          <a:avLst/>
        </a:prstGeom>
        <a:solidFill>
          <a:srgbClr val="EAE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450850</xdr:colOff>
      <xdr:row>3</xdr:row>
      <xdr:rowOff>158750</xdr:rowOff>
    </xdr:from>
    <xdr:to>
      <xdr:col>14</xdr:col>
      <xdr:colOff>248050</xdr:colOff>
      <xdr:row>9</xdr:row>
      <xdr:rowOff>76250</xdr:rowOff>
    </xdr:to>
    <xdr:sp macro="" textlink="">
      <xdr:nvSpPr>
        <xdr:cNvPr id="28" name="Rectangle: Rounded Corners 27">
          <a:extLst>
            <a:ext uri="{FF2B5EF4-FFF2-40B4-BE49-F238E27FC236}">
              <a16:creationId xmlns:a16="http://schemas.microsoft.com/office/drawing/2014/main" id="{2CA9981F-70D4-40BF-9D7F-DBD81F56067C}"/>
            </a:ext>
          </a:extLst>
        </xdr:cNvPr>
        <xdr:cNvSpPr/>
      </xdr:nvSpPr>
      <xdr:spPr>
        <a:xfrm>
          <a:off x="6546850" y="711200"/>
          <a:ext cx="2235600" cy="1022400"/>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476250</xdr:colOff>
      <xdr:row>3</xdr:row>
      <xdr:rowOff>158750</xdr:rowOff>
    </xdr:from>
    <xdr:to>
      <xdr:col>10</xdr:col>
      <xdr:colOff>273450</xdr:colOff>
      <xdr:row>9</xdr:row>
      <xdr:rowOff>76250</xdr:rowOff>
    </xdr:to>
    <xdr:sp macro="" textlink="">
      <xdr:nvSpPr>
        <xdr:cNvPr id="29" name="Rectangle: Rounded Corners 28">
          <a:extLst>
            <a:ext uri="{FF2B5EF4-FFF2-40B4-BE49-F238E27FC236}">
              <a16:creationId xmlns:a16="http://schemas.microsoft.com/office/drawing/2014/main" id="{9C8B0907-6589-4046-BEEF-00A801D88369}"/>
            </a:ext>
          </a:extLst>
        </xdr:cNvPr>
        <xdr:cNvSpPr/>
      </xdr:nvSpPr>
      <xdr:spPr>
        <a:xfrm>
          <a:off x="4133850" y="711200"/>
          <a:ext cx="2235600" cy="1022400"/>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552450</xdr:colOff>
      <xdr:row>4</xdr:row>
      <xdr:rowOff>101600</xdr:rowOff>
    </xdr:from>
    <xdr:to>
      <xdr:col>5</xdr:col>
      <xdr:colOff>95250</xdr:colOff>
      <xdr:row>5</xdr:row>
      <xdr:rowOff>146050</xdr:rowOff>
    </xdr:to>
    <xdr:sp macro="" textlink="">
      <xdr:nvSpPr>
        <xdr:cNvPr id="30" name="TextBox 29">
          <a:extLst>
            <a:ext uri="{FF2B5EF4-FFF2-40B4-BE49-F238E27FC236}">
              <a16:creationId xmlns:a16="http://schemas.microsoft.com/office/drawing/2014/main" id="{908E40FA-3B39-3F0E-7510-D9A7FD051008}"/>
            </a:ext>
          </a:extLst>
        </xdr:cNvPr>
        <xdr:cNvSpPr txBox="1"/>
      </xdr:nvSpPr>
      <xdr:spPr>
        <a:xfrm>
          <a:off x="1771650" y="838200"/>
          <a:ext cx="1371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Bahnschrift SemiLight SemiConde" panose="020B0502040204020203" pitchFamily="34" charset="0"/>
            </a:rPr>
            <a:t>Number of Employees</a:t>
          </a:r>
          <a:endParaRPr lang="en-NG" sz="1000">
            <a:latin typeface="Bahnschrift SemiLight SemiConde" panose="020B0502040204020203" pitchFamily="34" charset="0"/>
          </a:endParaRPr>
        </a:p>
      </xdr:txBody>
    </xdr:sp>
    <xdr:clientData/>
  </xdr:twoCellAnchor>
  <xdr:twoCellAnchor>
    <xdr:from>
      <xdr:col>16</xdr:col>
      <xdr:colOff>339725</xdr:colOff>
      <xdr:row>3</xdr:row>
      <xdr:rowOff>165100</xdr:rowOff>
    </xdr:from>
    <xdr:to>
      <xdr:col>18</xdr:col>
      <xdr:colOff>22225</xdr:colOff>
      <xdr:row>6</xdr:row>
      <xdr:rowOff>62650</xdr:rowOff>
    </xdr:to>
    <xdr:sp macro="" textlink="KPI!G20">
      <xdr:nvSpPr>
        <xdr:cNvPr id="31" name="TextBox 30">
          <a:extLst>
            <a:ext uri="{FF2B5EF4-FFF2-40B4-BE49-F238E27FC236}">
              <a16:creationId xmlns:a16="http://schemas.microsoft.com/office/drawing/2014/main" id="{D543409D-6F6E-4F1C-A26D-3F9FDD1CCA5C}"/>
            </a:ext>
          </a:extLst>
        </xdr:cNvPr>
        <xdr:cNvSpPr txBox="1"/>
      </xdr:nvSpPr>
      <xdr:spPr>
        <a:xfrm>
          <a:off x="10093325" y="717550"/>
          <a:ext cx="901700" cy="45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45372D2-9679-4D20-882A-BF8EAF396361}" type="TxLink">
            <a:rPr lang="en-US" sz="2800" b="0" i="0" u="none" strike="noStrike">
              <a:solidFill>
                <a:srgbClr val="000000"/>
              </a:solidFill>
              <a:latin typeface="Bahnschrift SemiLight SemiConde" panose="020B0502040204020203" pitchFamily="34" charset="0"/>
              <a:ea typeface="+mn-ea"/>
              <a:cs typeface="+mn-cs"/>
            </a:rPr>
            <a:pPr marL="0" indent="0"/>
            <a:t>1257</a:t>
          </a:fld>
          <a:endParaRPr lang="en-NG"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14</xdr:col>
      <xdr:colOff>577850</xdr:colOff>
      <xdr:row>7</xdr:row>
      <xdr:rowOff>44450</xdr:rowOff>
    </xdr:from>
    <xdr:to>
      <xdr:col>16</xdr:col>
      <xdr:colOff>260350</xdr:colOff>
      <xdr:row>8</xdr:row>
      <xdr:rowOff>133350</xdr:rowOff>
    </xdr:to>
    <xdr:sp macro="" textlink="">
      <xdr:nvSpPr>
        <xdr:cNvPr id="32" name="TextBox 31">
          <a:extLst>
            <a:ext uri="{FF2B5EF4-FFF2-40B4-BE49-F238E27FC236}">
              <a16:creationId xmlns:a16="http://schemas.microsoft.com/office/drawing/2014/main" id="{0365FE08-8D75-4992-B4D1-8AE67AB061EB}"/>
            </a:ext>
          </a:extLst>
        </xdr:cNvPr>
        <xdr:cNvSpPr txBox="1"/>
      </xdr:nvSpPr>
      <xdr:spPr>
        <a:xfrm>
          <a:off x="9112250" y="1333500"/>
          <a:ext cx="9017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dk1"/>
              </a:solidFill>
              <a:latin typeface="Bahnschrift SemiLight SemiConde" panose="020B0502040204020203" pitchFamily="34" charset="0"/>
              <a:ea typeface="+mn-ea"/>
              <a:cs typeface="+mn-cs"/>
            </a:rPr>
            <a:t>Female</a:t>
          </a:r>
          <a:endParaRPr lang="en-NG" sz="1000">
            <a:solidFill>
              <a:schemeClr val="dk1"/>
            </a:solidFill>
            <a:latin typeface="Bahnschrift SemiLight SemiConde" panose="020B0502040204020203" pitchFamily="34" charset="0"/>
            <a:ea typeface="+mn-ea"/>
            <a:cs typeface="+mn-cs"/>
          </a:endParaRPr>
        </a:p>
      </xdr:txBody>
    </xdr:sp>
    <xdr:clientData/>
  </xdr:twoCellAnchor>
  <xdr:twoCellAnchor>
    <xdr:from>
      <xdr:col>14</xdr:col>
      <xdr:colOff>552450</xdr:colOff>
      <xdr:row>4</xdr:row>
      <xdr:rowOff>101600</xdr:rowOff>
    </xdr:from>
    <xdr:to>
      <xdr:col>16</xdr:col>
      <xdr:colOff>234950</xdr:colOff>
      <xdr:row>6</xdr:row>
      <xdr:rowOff>6350</xdr:rowOff>
    </xdr:to>
    <xdr:sp macro="" textlink="">
      <xdr:nvSpPr>
        <xdr:cNvPr id="33" name="TextBox 32">
          <a:extLst>
            <a:ext uri="{FF2B5EF4-FFF2-40B4-BE49-F238E27FC236}">
              <a16:creationId xmlns:a16="http://schemas.microsoft.com/office/drawing/2014/main" id="{3050D4BF-4C3E-4D8A-94DB-6BC52DDC0135}"/>
            </a:ext>
          </a:extLst>
        </xdr:cNvPr>
        <xdr:cNvSpPr txBox="1"/>
      </xdr:nvSpPr>
      <xdr:spPr>
        <a:xfrm>
          <a:off x="9086850" y="838200"/>
          <a:ext cx="9017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dk1"/>
              </a:solidFill>
              <a:latin typeface="Bahnschrift SemiLight SemiConde" panose="020B0502040204020203" pitchFamily="34" charset="0"/>
              <a:ea typeface="+mn-ea"/>
              <a:cs typeface="+mn-cs"/>
            </a:rPr>
            <a:t>Male</a:t>
          </a:r>
          <a:endParaRPr lang="en-NG" sz="1000">
            <a:solidFill>
              <a:schemeClr val="dk1"/>
            </a:solidFill>
            <a:latin typeface="Bahnschrift SemiLight SemiConde" panose="020B0502040204020203" pitchFamily="34" charset="0"/>
            <a:ea typeface="+mn-ea"/>
            <a:cs typeface="+mn-cs"/>
          </a:endParaRPr>
        </a:p>
      </xdr:txBody>
    </xdr:sp>
    <xdr:clientData/>
  </xdr:twoCellAnchor>
  <xdr:twoCellAnchor>
    <xdr:from>
      <xdr:col>11</xdr:col>
      <xdr:colOff>50800</xdr:colOff>
      <xdr:row>6</xdr:row>
      <xdr:rowOff>107950</xdr:rowOff>
    </xdr:from>
    <xdr:to>
      <xdr:col>12</xdr:col>
      <xdr:colOff>342900</xdr:colOff>
      <xdr:row>9</xdr:row>
      <xdr:rowOff>5500</xdr:rowOff>
    </xdr:to>
    <xdr:sp macro="" textlink="KPI!H17">
      <xdr:nvSpPr>
        <xdr:cNvPr id="34" name="TextBox 33">
          <a:extLst>
            <a:ext uri="{FF2B5EF4-FFF2-40B4-BE49-F238E27FC236}">
              <a16:creationId xmlns:a16="http://schemas.microsoft.com/office/drawing/2014/main" id="{81D2F3B2-D28D-4F62-A865-CCF0D133EBEB}"/>
            </a:ext>
          </a:extLst>
        </xdr:cNvPr>
        <xdr:cNvSpPr txBox="1"/>
      </xdr:nvSpPr>
      <xdr:spPr>
        <a:xfrm>
          <a:off x="6756400" y="1212850"/>
          <a:ext cx="901700" cy="45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839BDD5-D659-4107-B000-0A9D42430710}" type="TxLink">
            <a:rPr lang="en-US" sz="2800" b="0" i="0" u="none" strike="noStrike">
              <a:solidFill>
                <a:srgbClr val="000000"/>
              </a:solidFill>
              <a:latin typeface="Bahnschrift SemiLight SemiConde" panose="020B0502040204020203" pitchFamily="34" charset="0"/>
              <a:ea typeface="+mn-ea"/>
              <a:cs typeface="+mn-cs"/>
            </a:rPr>
            <a:pPr marL="0" indent="0"/>
            <a:t>5.28</a:t>
          </a:fld>
          <a:endParaRPr lang="en-NG"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10</xdr:col>
      <xdr:colOff>539750</xdr:colOff>
      <xdr:row>4</xdr:row>
      <xdr:rowOff>101600</xdr:rowOff>
    </xdr:from>
    <xdr:to>
      <xdr:col>13</xdr:col>
      <xdr:colOff>482600</xdr:colOff>
      <xdr:row>6</xdr:row>
      <xdr:rowOff>6350</xdr:rowOff>
    </xdr:to>
    <xdr:sp macro="" textlink="">
      <xdr:nvSpPr>
        <xdr:cNvPr id="35" name="TextBox 34">
          <a:extLst>
            <a:ext uri="{FF2B5EF4-FFF2-40B4-BE49-F238E27FC236}">
              <a16:creationId xmlns:a16="http://schemas.microsoft.com/office/drawing/2014/main" id="{268CB96C-DBFF-4DD0-8ECB-87769419AD3E}"/>
            </a:ext>
          </a:extLst>
        </xdr:cNvPr>
        <xdr:cNvSpPr txBox="1"/>
      </xdr:nvSpPr>
      <xdr:spPr>
        <a:xfrm>
          <a:off x="6635750" y="838200"/>
          <a:ext cx="17716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dk1"/>
              </a:solidFill>
              <a:latin typeface="Bahnschrift SemiLight SemiConde" panose="020B0502040204020203" pitchFamily="34" charset="0"/>
              <a:ea typeface="+mn-ea"/>
              <a:cs typeface="+mn-cs"/>
            </a:rPr>
            <a:t>Average Employee Tenure</a:t>
          </a:r>
          <a:endParaRPr lang="en-NG" sz="1000">
            <a:solidFill>
              <a:schemeClr val="dk1"/>
            </a:solidFill>
            <a:latin typeface="Bahnschrift SemiLight SemiConde" panose="020B0502040204020203" pitchFamily="34" charset="0"/>
            <a:ea typeface="+mn-ea"/>
            <a:cs typeface="+mn-cs"/>
          </a:endParaRPr>
        </a:p>
      </xdr:txBody>
    </xdr:sp>
    <xdr:clientData/>
  </xdr:twoCellAnchor>
  <xdr:twoCellAnchor>
    <xdr:from>
      <xdr:col>7</xdr:col>
      <xdr:colOff>44450</xdr:colOff>
      <xdr:row>6</xdr:row>
      <xdr:rowOff>107950</xdr:rowOff>
    </xdr:from>
    <xdr:to>
      <xdr:col>8</xdr:col>
      <xdr:colOff>336550</xdr:colOff>
      <xdr:row>9</xdr:row>
      <xdr:rowOff>5500</xdr:rowOff>
    </xdr:to>
    <xdr:sp macro="" textlink="KPI!E17">
      <xdr:nvSpPr>
        <xdr:cNvPr id="36" name="TextBox 35">
          <a:extLst>
            <a:ext uri="{FF2B5EF4-FFF2-40B4-BE49-F238E27FC236}">
              <a16:creationId xmlns:a16="http://schemas.microsoft.com/office/drawing/2014/main" id="{AE60D9AB-9823-4511-ADDE-1DB57ED10D58}"/>
            </a:ext>
          </a:extLst>
        </xdr:cNvPr>
        <xdr:cNvSpPr txBox="1"/>
      </xdr:nvSpPr>
      <xdr:spPr>
        <a:xfrm>
          <a:off x="4311650" y="1212850"/>
          <a:ext cx="901700" cy="45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097FD83-A4E4-44E5-9254-59A5F52A0ABA}" type="TxLink">
            <a:rPr lang="en-US" sz="2800" b="0" i="0" u="none" strike="noStrike">
              <a:solidFill>
                <a:srgbClr val="000000"/>
              </a:solidFill>
              <a:latin typeface="Bahnschrift SemiLight SemiConde" panose="020B0502040204020203" pitchFamily="34" charset="0"/>
              <a:ea typeface="+mn-ea"/>
              <a:cs typeface="+mn-cs"/>
            </a:rPr>
            <a:pPr marL="0" indent="0"/>
            <a:t>49.45</a:t>
          </a:fld>
          <a:endParaRPr lang="en-NG"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7</xdr:col>
      <xdr:colOff>6350</xdr:colOff>
      <xdr:row>4</xdr:row>
      <xdr:rowOff>101600</xdr:rowOff>
    </xdr:from>
    <xdr:to>
      <xdr:col>9</xdr:col>
      <xdr:colOff>520700</xdr:colOff>
      <xdr:row>6</xdr:row>
      <xdr:rowOff>6350</xdr:rowOff>
    </xdr:to>
    <xdr:sp macro="" textlink="">
      <xdr:nvSpPr>
        <xdr:cNvPr id="37" name="TextBox 36">
          <a:extLst>
            <a:ext uri="{FF2B5EF4-FFF2-40B4-BE49-F238E27FC236}">
              <a16:creationId xmlns:a16="http://schemas.microsoft.com/office/drawing/2014/main" id="{5696BC0E-AAC7-4FAB-94BC-3D6E36EB4564}"/>
            </a:ext>
          </a:extLst>
        </xdr:cNvPr>
        <xdr:cNvSpPr txBox="1"/>
      </xdr:nvSpPr>
      <xdr:spPr>
        <a:xfrm>
          <a:off x="4273550" y="838200"/>
          <a:ext cx="17335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dk1"/>
              </a:solidFill>
              <a:latin typeface="Bahnschrift SemiLight SemiConde" panose="020B0502040204020203" pitchFamily="34" charset="0"/>
              <a:ea typeface="+mn-ea"/>
              <a:cs typeface="+mn-cs"/>
            </a:rPr>
            <a:t>Average Age of Employees</a:t>
          </a:r>
          <a:endParaRPr lang="en-NG" sz="1000">
            <a:solidFill>
              <a:schemeClr val="dk1"/>
            </a:solidFill>
            <a:latin typeface="Bahnschrift SemiLight SemiConde" panose="020B0502040204020203" pitchFamily="34" charset="0"/>
            <a:ea typeface="+mn-ea"/>
            <a:cs typeface="+mn-cs"/>
          </a:endParaRPr>
        </a:p>
      </xdr:txBody>
    </xdr:sp>
    <xdr:clientData/>
  </xdr:twoCellAnchor>
  <xdr:twoCellAnchor>
    <xdr:from>
      <xdr:col>3</xdr:col>
      <xdr:colOff>0</xdr:colOff>
      <xdr:row>6</xdr:row>
      <xdr:rowOff>107100</xdr:rowOff>
    </xdr:from>
    <xdr:to>
      <xdr:col>4</xdr:col>
      <xdr:colOff>292100</xdr:colOff>
      <xdr:row>9</xdr:row>
      <xdr:rowOff>5500</xdr:rowOff>
    </xdr:to>
    <xdr:sp macro="" textlink="KPI!D17">
      <xdr:nvSpPr>
        <xdr:cNvPr id="38" name="TextBox 37">
          <a:extLst>
            <a:ext uri="{FF2B5EF4-FFF2-40B4-BE49-F238E27FC236}">
              <a16:creationId xmlns:a16="http://schemas.microsoft.com/office/drawing/2014/main" id="{A24685BD-5CFB-4424-8EC0-0E881E421513}"/>
            </a:ext>
          </a:extLst>
        </xdr:cNvPr>
        <xdr:cNvSpPr txBox="1"/>
      </xdr:nvSpPr>
      <xdr:spPr>
        <a:xfrm>
          <a:off x="1828800" y="1212000"/>
          <a:ext cx="9017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CF5007E-EF7B-4ABB-A780-7AFDAC47B5CA}" type="TxLink">
            <a:rPr lang="en-US" sz="2800" b="0" i="0" u="none" strike="noStrike">
              <a:solidFill>
                <a:srgbClr val="000000"/>
              </a:solidFill>
              <a:latin typeface="Bahnschrift SemiLight SemiConde" panose="020B0502040204020203" pitchFamily="34" charset="0"/>
            </a:rPr>
            <a:pPr/>
            <a:t>2845</a:t>
          </a:fld>
          <a:endParaRPr lang="en-NG" sz="1100">
            <a:latin typeface="Bahnschrift SemiLight SemiConde" panose="020B0502040204020203" pitchFamily="34" charset="0"/>
          </a:endParaRPr>
        </a:p>
      </xdr:txBody>
    </xdr:sp>
    <xdr:clientData/>
  </xdr:twoCellAnchor>
  <xdr:twoCellAnchor>
    <xdr:from>
      <xdr:col>16</xdr:col>
      <xdr:colOff>339725</xdr:colOff>
      <xdr:row>6</xdr:row>
      <xdr:rowOff>107950</xdr:rowOff>
    </xdr:from>
    <xdr:to>
      <xdr:col>18</xdr:col>
      <xdr:colOff>22225</xdr:colOff>
      <xdr:row>9</xdr:row>
      <xdr:rowOff>5500</xdr:rowOff>
    </xdr:to>
    <xdr:sp macro="" textlink="KPI!G19">
      <xdr:nvSpPr>
        <xdr:cNvPr id="39" name="TextBox 38">
          <a:extLst>
            <a:ext uri="{FF2B5EF4-FFF2-40B4-BE49-F238E27FC236}">
              <a16:creationId xmlns:a16="http://schemas.microsoft.com/office/drawing/2014/main" id="{DD985676-6BAA-44CE-9CF8-2E500CF47072}"/>
            </a:ext>
          </a:extLst>
        </xdr:cNvPr>
        <xdr:cNvSpPr txBox="1"/>
      </xdr:nvSpPr>
      <xdr:spPr>
        <a:xfrm>
          <a:off x="10093325" y="1212850"/>
          <a:ext cx="901700" cy="45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266865A-0F26-4E2D-BF5C-12DE11E347AF}" type="TxLink">
            <a:rPr lang="en-US" sz="2800" b="0" i="0" u="none" strike="noStrike">
              <a:solidFill>
                <a:srgbClr val="000000"/>
              </a:solidFill>
              <a:latin typeface="Bahnschrift SemiLight SemiConde" panose="020B0502040204020203" pitchFamily="34" charset="0"/>
              <a:ea typeface="+mn-ea"/>
              <a:cs typeface="+mn-cs"/>
            </a:rPr>
            <a:pPr marL="0" indent="0"/>
            <a:t>1588</a:t>
          </a:fld>
          <a:endParaRPr lang="en-NG"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9</xdr:col>
      <xdr:colOff>482600</xdr:colOff>
      <xdr:row>10</xdr:row>
      <xdr:rowOff>107950</xdr:rowOff>
    </xdr:from>
    <xdr:to>
      <xdr:col>13</xdr:col>
      <xdr:colOff>425450</xdr:colOff>
      <xdr:row>27</xdr:row>
      <xdr:rowOff>101600</xdr:rowOff>
    </xdr:to>
    <xdr:sp macro="" textlink="">
      <xdr:nvSpPr>
        <xdr:cNvPr id="40" name="Rectangle: Rounded Corners 39">
          <a:extLst>
            <a:ext uri="{FF2B5EF4-FFF2-40B4-BE49-F238E27FC236}">
              <a16:creationId xmlns:a16="http://schemas.microsoft.com/office/drawing/2014/main" id="{1B1EEA57-8B2B-4DBB-B643-6C0103041326}"/>
            </a:ext>
          </a:extLst>
        </xdr:cNvPr>
        <xdr:cNvSpPr/>
      </xdr:nvSpPr>
      <xdr:spPr>
        <a:xfrm>
          <a:off x="5969000" y="1949450"/>
          <a:ext cx="2381250" cy="3124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412750</xdr:colOff>
      <xdr:row>18</xdr:row>
      <xdr:rowOff>6350</xdr:rowOff>
    </xdr:from>
    <xdr:to>
      <xdr:col>9</xdr:col>
      <xdr:colOff>342900</xdr:colOff>
      <xdr:row>27</xdr:row>
      <xdr:rowOff>165100</xdr:rowOff>
    </xdr:to>
    <xdr:sp macro="" textlink="">
      <xdr:nvSpPr>
        <xdr:cNvPr id="41" name="Rectangle: Rounded Corners 40">
          <a:extLst>
            <a:ext uri="{FF2B5EF4-FFF2-40B4-BE49-F238E27FC236}">
              <a16:creationId xmlns:a16="http://schemas.microsoft.com/office/drawing/2014/main" id="{DB3E3AC9-8142-400F-A6BF-0DD8BF00B25A}"/>
            </a:ext>
          </a:extLst>
        </xdr:cNvPr>
        <xdr:cNvSpPr/>
      </xdr:nvSpPr>
      <xdr:spPr>
        <a:xfrm>
          <a:off x="1631950" y="3321050"/>
          <a:ext cx="4197350" cy="1816100"/>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463550</xdr:colOff>
      <xdr:row>10</xdr:row>
      <xdr:rowOff>6350</xdr:rowOff>
    </xdr:from>
    <xdr:to>
      <xdr:col>9</xdr:col>
      <xdr:colOff>330200</xdr:colOff>
      <xdr:row>17</xdr:row>
      <xdr:rowOff>152400</xdr:rowOff>
    </xdr:to>
    <xdr:sp macro="" textlink="">
      <xdr:nvSpPr>
        <xdr:cNvPr id="42" name="Rectangle: Rounded Corners 41">
          <a:extLst>
            <a:ext uri="{FF2B5EF4-FFF2-40B4-BE49-F238E27FC236}">
              <a16:creationId xmlns:a16="http://schemas.microsoft.com/office/drawing/2014/main" id="{003696FC-1A18-424E-AA83-D46A729E95A6}"/>
            </a:ext>
          </a:extLst>
        </xdr:cNvPr>
        <xdr:cNvSpPr/>
      </xdr:nvSpPr>
      <xdr:spPr>
        <a:xfrm>
          <a:off x="1682750" y="1847850"/>
          <a:ext cx="4133850" cy="14351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527050</xdr:colOff>
      <xdr:row>9</xdr:row>
      <xdr:rowOff>133350</xdr:rowOff>
    </xdr:from>
    <xdr:to>
      <xdr:col>18</xdr:col>
      <xdr:colOff>483000</xdr:colOff>
      <xdr:row>27</xdr:row>
      <xdr:rowOff>158750</xdr:rowOff>
    </xdr:to>
    <xdr:sp macro="" textlink="">
      <xdr:nvSpPr>
        <xdr:cNvPr id="43" name="Rectangle: Rounded Corners 42">
          <a:extLst>
            <a:ext uri="{FF2B5EF4-FFF2-40B4-BE49-F238E27FC236}">
              <a16:creationId xmlns:a16="http://schemas.microsoft.com/office/drawing/2014/main" id="{2B99831D-3E52-4B37-BB5B-23EBC4E3262D}"/>
            </a:ext>
          </a:extLst>
        </xdr:cNvPr>
        <xdr:cNvSpPr/>
      </xdr:nvSpPr>
      <xdr:spPr>
        <a:xfrm>
          <a:off x="8451850" y="1790700"/>
          <a:ext cx="3003950" cy="33401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31750</xdr:colOff>
      <xdr:row>11</xdr:row>
      <xdr:rowOff>177800</xdr:rowOff>
    </xdr:from>
    <xdr:to>
      <xdr:col>18</xdr:col>
      <xdr:colOff>311149</xdr:colOff>
      <xdr:row>27</xdr:row>
      <xdr:rowOff>50800</xdr:rowOff>
    </xdr:to>
    <xdr:graphicFrame macro="">
      <xdr:nvGraphicFramePr>
        <xdr:cNvPr id="44" name="Chart 43">
          <a:extLst>
            <a:ext uri="{FF2B5EF4-FFF2-40B4-BE49-F238E27FC236}">
              <a16:creationId xmlns:a16="http://schemas.microsoft.com/office/drawing/2014/main" id="{6205798C-2847-45CA-B524-D60DBDED7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539751</xdr:colOff>
      <xdr:row>13</xdr:row>
      <xdr:rowOff>50800</xdr:rowOff>
    </xdr:from>
    <xdr:to>
      <xdr:col>13</xdr:col>
      <xdr:colOff>279401</xdr:colOff>
      <xdr:row>26</xdr:row>
      <xdr:rowOff>95250</xdr:rowOff>
    </xdr:to>
    <xdr:graphicFrame macro="">
      <xdr:nvGraphicFramePr>
        <xdr:cNvPr id="45" name="Chart 44">
          <a:extLst>
            <a:ext uri="{FF2B5EF4-FFF2-40B4-BE49-F238E27FC236}">
              <a16:creationId xmlns:a16="http://schemas.microsoft.com/office/drawing/2014/main" id="{0493561C-B38A-4990-8CC0-7AD3A47B6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6350</xdr:colOff>
      <xdr:row>10</xdr:row>
      <xdr:rowOff>25400</xdr:rowOff>
    </xdr:from>
    <xdr:to>
      <xdr:col>9</xdr:col>
      <xdr:colOff>196850</xdr:colOff>
      <xdr:row>17</xdr:row>
      <xdr:rowOff>139700</xdr:rowOff>
    </xdr:to>
    <xdr:graphicFrame macro="">
      <xdr:nvGraphicFramePr>
        <xdr:cNvPr id="46" name="Chart 45">
          <a:extLst>
            <a:ext uri="{FF2B5EF4-FFF2-40B4-BE49-F238E27FC236}">
              <a16:creationId xmlns:a16="http://schemas.microsoft.com/office/drawing/2014/main" id="{468592C7-7CA6-40A6-A8A7-259769693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431800</xdr:colOff>
      <xdr:row>19</xdr:row>
      <xdr:rowOff>107950</xdr:rowOff>
    </xdr:from>
    <xdr:to>
      <xdr:col>9</xdr:col>
      <xdr:colOff>317500</xdr:colOff>
      <xdr:row>27</xdr:row>
      <xdr:rowOff>133350</xdr:rowOff>
    </xdr:to>
    <xdr:graphicFrame macro="">
      <xdr:nvGraphicFramePr>
        <xdr:cNvPr id="47" name="Chart 46">
          <a:extLst>
            <a:ext uri="{FF2B5EF4-FFF2-40B4-BE49-F238E27FC236}">
              <a16:creationId xmlns:a16="http://schemas.microsoft.com/office/drawing/2014/main" id="{5B018738-04BD-499A-BEA3-644C06B1F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527050</xdr:colOff>
      <xdr:row>18</xdr:row>
      <xdr:rowOff>76200</xdr:rowOff>
    </xdr:from>
    <xdr:to>
      <xdr:col>7</xdr:col>
      <xdr:colOff>69850</xdr:colOff>
      <xdr:row>20</xdr:row>
      <xdr:rowOff>31750</xdr:rowOff>
    </xdr:to>
    <xdr:sp macro="" textlink="">
      <xdr:nvSpPr>
        <xdr:cNvPr id="48" name="TextBox 47">
          <a:extLst>
            <a:ext uri="{FF2B5EF4-FFF2-40B4-BE49-F238E27FC236}">
              <a16:creationId xmlns:a16="http://schemas.microsoft.com/office/drawing/2014/main" id="{1BAFA4B3-5CBD-6C20-AA1F-F5092FC56EA8}"/>
            </a:ext>
          </a:extLst>
        </xdr:cNvPr>
        <xdr:cNvSpPr txBox="1"/>
      </xdr:nvSpPr>
      <xdr:spPr>
        <a:xfrm>
          <a:off x="1746250" y="3390900"/>
          <a:ext cx="25908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Bahnschrift SemiLight Condensed" panose="020B0502040204020203" pitchFamily="34" charset="0"/>
            </a:rPr>
            <a:t>Employee Count by Department</a:t>
          </a:r>
          <a:endParaRPr lang="en-NG" sz="1600">
            <a:latin typeface="Bahnschrift SemiLight Condensed" panose="020B0502040204020203" pitchFamily="34" charset="0"/>
          </a:endParaRPr>
        </a:p>
      </xdr:txBody>
    </xdr:sp>
    <xdr:clientData/>
  </xdr:twoCellAnchor>
  <xdr:twoCellAnchor>
    <xdr:from>
      <xdr:col>2</xdr:col>
      <xdr:colOff>463550</xdr:colOff>
      <xdr:row>11</xdr:row>
      <xdr:rowOff>101600</xdr:rowOff>
    </xdr:from>
    <xdr:to>
      <xdr:col>4</xdr:col>
      <xdr:colOff>82550</xdr:colOff>
      <xdr:row>16</xdr:row>
      <xdr:rowOff>6350</xdr:rowOff>
    </xdr:to>
    <xdr:sp macro="" textlink="">
      <xdr:nvSpPr>
        <xdr:cNvPr id="49" name="TextBox 48">
          <a:extLst>
            <a:ext uri="{FF2B5EF4-FFF2-40B4-BE49-F238E27FC236}">
              <a16:creationId xmlns:a16="http://schemas.microsoft.com/office/drawing/2014/main" id="{73F8B262-CE63-4C3C-B81B-988483908678}"/>
            </a:ext>
          </a:extLst>
        </xdr:cNvPr>
        <xdr:cNvSpPr txBox="1"/>
      </xdr:nvSpPr>
      <xdr:spPr>
        <a:xfrm>
          <a:off x="1682750" y="2127250"/>
          <a:ext cx="838200"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Bahnschrift SemiLight Condensed" panose="020B0502040204020203" pitchFamily="34" charset="0"/>
            </a:rPr>
            <a:t>Workforce</a:t>
          </a:r>
          <a:r>
            <a:rPr lang="en-US" sz="1200" baseline="0">
              <a:latin typeface="Bahnschrift SemiLight Condensed" panose="020B0502040204020203" pitchFamily="34" charset="0"/>
            </a:rPr>
            <a:t> Distribution by Age Group </a:t>
          </a:r>
          <a:endParaRPr lang="en-NG" sz="1200">
            <a:latin typeface="Bahnschrift SemiLight Condensed" panose="020B0502040204020203" pitchFamily="34" charset="0"/>
          </a:endParaRPr>
        </a:p>
      </xdr:txBody>
    </xdr:sp>
    <xdr:clientData/>
  </xdr:twoCellAnchor>
  <xdr:twoCellAnchor>
    <xdr:from>
      <xdr:col>9</xdr:col>
      <xdr:colOff>577850</xdr:colOff>
      <xdr:row>11</xdr:row>
      <xdr:rowOff>0</xdr:rowOff>
    </xdr:from>
    <xdr:to>
      <xdr:col>13</xdr:col>
      <xdr:colOff>146050</xdr:colOff>
      <xdr:row>13</xdr:row>
      <xdr:rowOff>114300</xdr:rowOff>
    </xdr:to>
    <xdr:sp macro="" textlink="">
      <xdr:nvSpPr>
        <xdr:cNvPr id="50" name="TextBox 49">
          <a:extLst>
            <a:ext uri="{FF2B5EF4-FFF2-40B4-BE49-F238E27FC236}">
              <a16:creationId xmlns:a16="http://schemas.microsoft.com/office/drawing/2014/main" id="{06893B87-B854-4AA2-8AB2-0D5A79CE1D31}"/>
            </a:ext>
          </a:extLst>
        </xdr:cNvPr>
        <xdr:cNvSpPr txBox="1"/>
      </xdr:nvSpPr>
      <xdr:spPr>
        <a:xfrm>
          <a:off x="6064250" y="2025650"/>
          <a:ext cx="20066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Bahnschrift SemiLight Condensed" panose="020B0502040204020203" pitchFamily="34" charset="0"/>
            </a:rPr>
            <a:t>Gender</a:t>
          </a:r>
          <a:r>
            <a:rPr lang="en-US" sz="2000" baseline="0">
              <a:latin typeface="Bahnschrift SemiLight Condensed" panose="020B0502040204020203" pitchFamily="34" charset="0"/>
            </a:rPr>
            <a:t> Distribution</a:t>
          </a:r>
          <a:endParaRPr lang="en-NG" sz="2000">
            <a:latin typeface="Bahnschrift SemiLight Condensed" panose="020B0502040204020203" pitchFamily="34" charset="0"/>
          </a:endParaRPr>
        </a:p>
      </xdr:txBody>
    </xdr:sp>
    <xdr:clientData/>
  </xdr:twoCellAnchor>
  <xdr:twoCellAnchor>
    <xdr:from>
      <xdr:col>14</xdr:col>
      <xdr:colOff>12700</xdr:colOff>
      <xdr:row>10</xdr:row>
      <xdr:rowOff>44450</xdr:rowOff>
    </xdr:from>
    <xdr:to>
      <xdr:col>18</xdr:col>
      <xdr:colOff>165100</xdr:colOff>
      <xdr:row>12</xdr:row>
      <xdr:rowOff>0</xdr:rowOff>
    </xdr:to>
    <xdr:sp macro="" textlink="">
      <xdr:nvSpPr>
        <xdr:cNvPr id="51" name="TextBox 50">
          <a:extLst>
            <a:ext uri="{FF2B5EF4-FFF2-40B4-BE49-F238E27FC236}">
              <a16:creationId xmlns:a16="http://schemas.microsoft.com/office/drawing/2014/main" id="{838EB05F-E052-452E-A0BC-9B252B01BE40}"/>
            </a:ext>
          </a:extLst>
        </xdr:cNvPr>
        <xdr:cNvSpPr txBox="1"/>
      </xdr:nvSpPr>
      <xdr:spPr>
        <a:xfrm>
          <a:off x="8547100" y="1885950"/>
          <a:ext cx="25908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Bahnschrift SemiLight Condensed" panose="020B0502040204020203" pitchFamily="34" charset="0"/>
            </a:rPr>
            <a:t>Employee Count by Business</a:t>
          </a:r>
          <a:r>
            <a:rPr lang="en-US" sz="1600" baseline="0">
              <a:latin typeface="Bahnschrift SemiLight Condensed" panose="020B0502040204020203" pitchFamily="34" charset="0"/>
            </a:rPr>
            <a:t> Unit</a:t>
          </a:r>
          <a:endParaRPr lang="en-NG" sz="1600">
            <a:latin typeface="Bahnschrift SemiLight Condensed" panose="020B05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215900</xdr:colOff>
      <xdr:row>0</xdr:row>
      <xdr:rowOff>102626</xdr:rowOff>
    </xdr:from>
    <xdr:to>
      <xdr:col>19</xdr:col>
      <xdr:colOff>6350</xdr:colOff>
      <xdr:row>28</xdr:row>
      <xdr:rowOff>44450</xdr:rowOff>
    </xdr:to>
    <xdr:sp macro="" textlink="">
      <xdr:nvSpPr>
        <xdr:cNvPr id="2" name="Rectangle 1">
          <a:extLst>
            <a:ext uri="{FF2B5EF4-FFF2-40B4-BE49-F238E27FC236}">
              <a16:creationId xmlns:a16="http://schemas.microsoft.com/office/drawing/2014/main" id="{DCA2DB4A-9976-4B5F-9363-2569DCA453FB}"/>
            </a:ext>
          </a:extLst>
        </xdr:cNvPr>
        <xdr:cNvSpPr/>
      </xdr:nvSpPr>
      <xdr:spPr>
        <a:xfrm>
          <a:off x="215900" y="102626"/>
          <a:ext cx="11367975" cy="5150107"/>
        </a:xfrm>
        <a:prstGeom prst="rect">
          <a:avLst/>
        </a:prstGeom>
        <a:solidFill>
          <a:srgbClr val="EFEFE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211667</xdr:colOff>
      <xdr:row>0</xdr:row>
      <xdr:rowOff>101729</xdr:rowOff>
    </xdr:from>
    <xdr:to>
      <xdr:col>19</xdr:col>
      <xdr:colOff>11161</xdr:colOff>
      <xdr:row>2</xdr:row>
      <xdr:rowOff>160354</xdr:rowOff>
    </xdr:to>
    <xdr:sp macro="" textlink="">
      <xdr:nvSpPr>
        <xdr:cNvPr id="4" name="Rectangle 3">
          <a:extLst>
            <a:ext uri="{FF2B5EF4-FFF2-40B4-BE49-F238E27FC236}">
              <a16:creationId xmlns:a16="http://schemas.microsoft.com/office/drawing/2014/main" id="{86B0CA1E-95DB-4F6F-9A5D-14BD333CDC85}"/>
            </a:ext>
          </a:extLst>
        </xdr:cNvPr>
        <xdr:cNvSpPr/>
      </xdr:nvSpPr>
      <xdr:spPr>
        <a:xfrm>
          <a:off x="1430354" y="101729"/>
          <a:ext cx="10158332" cy="43064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215899</xdr:colOff>
      <xdr:row>0</xdr:row>
      <xdr:rowOff>95314</xdr:rowOff>
    </xdr:from>
    <xdr:to>
      <xdr:col>2</xdr:col>
      <xdr:colOff>295049</xdr:colOff>
      <xdr:row>28</xdr:row>
      <xdr:rowOff>38484</xdr:rowOff>
    </xdr:to>
    <xdr:sp macro="" textlink="">
      <xdr:nvSpPr>
        <xdr:cNvPr id="5" name="Rectangle 4">
          <a:extLst>
            <a:ext uri="{FF2B5EF4-FFF2-40B4-BE49-F238E27FC236}">
              <a16:creationId xmlns:a16="http://schemas.microsoft.com/office/drawing/2014/main" id="{F91FA9A4-26C3-4EE9-9A06-BB374C7D87E0}"/>
            </a:ext>
          </a:extLst>
        </xdr:cNvPr>
        <xdr:cNvSpPr/>
      </xdr:nvSpPr>
      <xdr:spPr>
        <a:xfrm>
          <a:off x="215899" y="95314"/>
          <a:ext cx="1297837" cy="5151453"/>
        </a:xfrm>
        <a:prstGeom prst="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485294</xdr:colOff>
      <xdr:row>3</xdr:row>
      <xdr:rowOff>105064</xdr:rowOff>
    </xdr:from>
    <xdr:to>
      <xdr:col>6</xdr:col>
      <xdr:colOff>283520</xdr:colOff>
      <xdr:row>9</xdr:row>
      <xdr:rowOff>11403</xdr:rowOff>
    </xdr:to>
    <xdr:sp macro="" textlink="">
      <xdr:nvSpPr>
        <xdr:cNvPr id="6" name="Rectangle: Rounded Corners 5">
          <a:extLst>
            <a:ext uri="{FF2B5EF4-FFF2-40B4-BE49-F238E27FC236}">
              <a16:creationId xmlns:a16="http://schemas.microsoft.com/office/drawing/2014/main" id="{76789AFD-2D12-43B7-A049-FF316766C9DA}"/>
            </a:ext>
          </a:extLst>
        </xdr:cNvPr>
        <xdr:cNvSpPr/>
      </xdr:nvSpPr>
      <xdr:spPr>
        <a:xfrm>
          <a:off x="1703981" y="663094"/>
          <a:ext cx="2235600" cy="1022400"/>
        </a:xfrm>
        <a:prstGeom prst="roundRect">
          <a:avLst/>
        </a:prstGeom>
        <a:solidFill>
          <a:srgbClr val="EAE8FF"/>
        </a:solidFill>
        <a:ln>
          <a:solidFill>
            <a:srgbClr val="EAE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494445</xdr:colOff>
      <xdr:row>3</xdr:row>
      <xdr:rowOff>105064</xdr:rowOff>
    </xdr:from>
    <xdr:to>
      <xdr:col>10</xdr:col>
      <xdr:colOff>292672</xdr:colOff>
      <xdr:row>9</xdr:row>
      <xdr:rowOff>11403</xdr:rowOff>
    </xdr:to>
    <xdr:sp macro="" textlink="">
      <xdr:nvSpPr>
        <xdr:cNvPr id="7" name="Rectangle: Rounded Corners 6">
          <a:extLst>
            <a:ext uri="{FF2B5EF4-FFF2-40B4-BE49-F238E27FC236}">
              <a16:creationId xmlns:a16="http://schemas.microsoft.com/office/drawing/2014/main" id="{84FF88E2-ED64-4586-8678-4637F7CCE2A8}"/>
            </a:ext>
          </a:extLst>
        </xdr:cNvPr>
        <xdr:cNvSpPr/>
      </xdr:nvSpPr>
      <xdr:spPr>
        <a:xfrm>
          <a:off x="4150506" y="663094"/>
          <a:ext cx="2235600" cy="1022400"/>
        </a:xfrm>
        <a:prstGeom prst="roundRect">
          <a:avLst/>
        </a:prstGeom>
        <a:solidFill>
          <a:srgbClr val="EAE8FF"/>
        </a:solidFill>
        <a:ln>
          <a:solidFill>
            <a:srgbClr val="EAE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503597</xdr:colOff>
      <xdr:row>3</xdr:row>
      <xdr:rowOff>105064</xdr:rowOff>
    </xdr:from>
    <xdr:to>
      <xdr:col>14</xdr:col>
      <xdr:colOff>301823</xdr:colOff>
      <xdr:row>9</xdr:row>
      <xdr:rowOff>11403</xdr:rowOff>
    </xdr:to>
    <xdr:sp macro="" textlink="">
      <xdr:nvSpPr>
        <xdr:cNvPr id="8" name="Rectangle: Rounded Corners 7">
          <a:extLst>
            <a:ext uri="{FF2B5EF4-FFF2-40B4-BE49-F238E27FC236}">
              <a16:creationId xmlns:a16="http://schemas.microsoft.com/office/drawing/2014/main" id="{D337223C-A0C3-462C-9D60-11A2D0CDCF65}"/>
            </a:ext>
          </a:extLst>
        </xdr:cNvPr>
        <xdr:cNvSpPr/>
      </xdr:nvSpPr>
      <xdr:spPr>
        <a:xfrm>
          <a:off x="6597031" y="663094"/>
          <a:ext cx="2235600" cy="1022400"/>
        </a:xfrm>
        <a:prstGeom prst="roundRect">
          <a:avLst/>
        </a:prstGeom>
        <a:solidFill>
          <a:srgbClr val="EAE8FF"/>
        </a:solidFill>
        <a:ln>
          <a:solidFill>
            <a:srgbClr val="EAE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512747</xdr:colOff>
      <xdr:row>3</xdr:row>
      <xdr:rowOff>105064</xdr:rowOff>
    </xdr:from>
    <xdr:to>
      <xdr:col>18</xdr:col>
      <xdr:colOff>310973</xdr:colOff>
      <xdr:row>9</xdr:row>
      <xdr:rowOff>11403</xdr:rowOff>
    </xdr:to>
    <xdr:sp macro="" textlink="">
      <xdr:nvSpPr>
        <xdr:cNvPr id="9" name="Rectangle: Rounded Corners 8">
          <a:extLst>
            <a:ext uri="{FF2B5EF4-FFF2-40B4-BE49-F238E27FC236}">
              <a16:creationId xmlns:a16="http://schemas.microsoft.com/office/drawing/2014/main" id="{0966F7E9-2533-49F2-A076-E15020507FD0}"/>
            </a:ext>
          </a:extLst>
        </xdr:cNvPr>
        <xdr:cNvSpPr/>
      </xdr:nvSpPr>
      <xdr:spPr>
        <a:xfrm>
          <a:off x="9043555" y="663094"/>
          <a:ext cx="2235600" cy="1022400"/>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453222</xdr:colOff>
      <xdr:row>3</xdr:row>
      <xdr:rowOff>185112</xdr:rowOff>
    </xdr:from>
    <xdr:to>
      <xdr:col>1</xdr:col>
      <xdr:colOff>34379</xdr:colOff>
      <xdr:row>5</xdr:row>
      <xdr:rowOff>3591</xdr:rowOff>
    </xdr:to>
    <xdr:pic>
      <xdr:nvPicPr>
        <xdr:cNvPr id="10" name="Graphic 9" descr="Home with solid fill">
          <a:hlinkClick xmlns:r="http://schemas.openxmlformats.org/officeDocument/2006/relationships" r:id="rId1"/>
          <a:extLst>
            <a:ext uri="{FF2B5EF4-FFF2-40B4-BE49-F238E27FC236}">
              <a16:creationId xmlns:a16="http://schemas.microsoft.com/office/drawing/2014/main" id="{E3ACA787-17A9-4B93-832C-85E97B1702D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53222" y="743142"/>
          <a:ext cx="190500" cy="190500"/>
        </a:xfrm>
        <a:prstGeom prst="rect">
          <a:avLst/>
        </a:prstGeom>
      </xdr:spPr>
    </xdr:pic>
    <xdr:clientData/>
  </xdr:twoCellAnchor>
  <xdr:twoCellAnchor>
    <xdr:from>
      <xdr:col>1</xdr:col>
      <xdr:colOff>36304</xdr:colOff>
      <xdr:row>3</xdr:row>
      <xdr:rowOff>185112</xdr:rowOff>
    </xdr:from>
    <xdr:to>
      <xdr:col>2</xdr:col>
      <xdr:colOff>23860</xdr:colOff>
      <xdr:row>5</xdr:row>
      <xdr:rowOff>28991</xdr:rowOff>
    </xdr:to>
    <xdr:sp macro="" textlink="">
      <xdr:nvSpPr>
        <xdr:cNvPr id="11" name="TextBox 10">
          <a:hlinkClick xmlns:r="http://schemas.openxmlformats.org/officeDocument/2006/relationships" r:id="rId1"/>
          <a:extLst>
            <a:ext uri="{FF2B5EF4-FFF2-40B4-BE49-F238E27FC236}">
              <a16:creationId xmlns:a16="http://schemas.microsoft.com/office/drawing/2014/main" id="{492E6572-4D15-4218-A855-922A2D42D2C9}"/>
            </a:ext>
          </a:extLst>
        </xdr:cNvPr>
        <xdr:cNvSpPr txBox="1"/>
      </xdr:nvSpPr>
      <xdr:spPr>
        <a:xfrm>
          <a:off x="645647" y="743142"/>
          <a:ext cx="5969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Californian FB" panose="0207040306080B030204" pitchFamily="18" charset="0"/>
            </a:rPr>
            <a:t>Home</a:t>
          </a:r>
          <a:endParaRPr lang="en-NG" sz="1100">
            <a:latin typeface="Californian FB" panose="0207040306080B030204" pitchFamily="18" charset="0"/>
          </a:endParaRPr>
        </a:p>
      </xdr:txBody>
    </xdr:sp>
    <xdr:clientData/>
  </xdr:twoCellAnchor>
  <xdr:twoCellAnchor>
    <xdr:from>
      <xdr:col>2</xdr:col>
      <xdr:colOff>562264</xdr:colOff>
      <xdr:row>4</xdr:row>
      <xdr:rowOff>34509</xdr:rowOff>
    </xdr:from>
    <xdr:to>
      <xdr:col>5</xdr:col>
      <xdr:colOff>448990</xdr:colOff>
      <xdr:row>5</xdr:row>
      <xdr:rowOff>125204</xdr:rowOff>
    </xdr:to>
    <xdr:sp macro="" textlink="">
      <xdr:nvSpPr>
        <xdr:cNvPr id="16" name="TextBox 15">
          <a:extLst>
            <a:ext uri="{FF2B5EF4-FFF2-40B4-BE49-F238E27FC236}">
              <a16:creationId xmlns:a16="http://schemas.microsoft.com/office/drawing/2014/main" id="{0758C617-5595-4D7B-AC21-C2CE82D37A93}"/>
            </a:ext>
          </a:extLst>
        </xdr:cNvPr>
        <xdr:cNvSpPr txBox="1"/>
      </xdr:nvSpPr>
      <xdr:spPr>
        <a:xfrm>
          <a:off x="1780951" y="778549"/>
          <a:ext cx="1714756" cy="276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Bahnschrift SemiLight SemiConde" panose="020B0502040204020203" pitchFamily="34" charset="0"/>
            </a:rPr>
            <a:t>Average Engagement Score</a:t>
          </a:r>
          <a:endParaRPr lang="en-NG" sz="1000">
            <a:latin typeface="Bahnschrift SemiLight SemiConde" panose="020B0502040204020203" pitchFamily="34" charset="0"/>
          </a:endParaRPr>
        </a:p>
      </xdr:txBody>
    </xdr:sp>
    <xdr:clientData/>
  </xdr:twoCellAnchor>
  <xdr:twoCellAnchor>
    <xdr:from>
      <xdr:col>6</xdr:col>
      <xdr:colOff>554908</xdr:colOff>
      <xdr:row>4</xdr:row>
      <xdr:rowOff>34509</xdr:rowOff>
    </xdr:from>
    <xdr:to>
      <xdr:col>10</xdr:col>
      <xdr:colOff>13427</xdr:colOff>
      <xdr:row>5</xdr:row>
      <xdr:rowOff>88259</xdr:rowOff>
    </xdr:to>
    <xdr:sp macro="" textlink="">
      <xdr:nvSpPr>
        <xdr:cNvPr id="17" name="TextBox 16">
          <a:extLst>
            <a:ext uri="{FF2B5EF4-FFF2-40B4-BE49-F238E27FC236}">
              <a16:creationId xmlns:a16="http://schemas.microsoft.com/office/drawing/2014/main" id="{900C8170-2AA1-4A7E-B277-FDA3203B2314}"/>
            </a:ext>
          </a:extLst>
        </xdr:cNvPr>
        <xdr:cNvSpPr txBox="1"/>
      </xdr:nvSpPr>
      <xdr:spPr>
        <a:xfrm>
          <a:off x="4210969" y="778549"/>
          <a:ext cx="1895892" cy="239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Bahnschrift SemiLight SemiConde" panose="020B0502040204020203" pitchFamily="34" charset="0"/>
            </a:rPr>
            <a:t>Average Satisfaction Score</a:t>
          </a:r>
          <a:endParaRPr lang="en-NG" sz="1000">
            <a:latin typeface="Bahnschrift SemiLight SemiConde" panose="020B0502040204020203" pitchFamily="34" charset="0"/>
          </a:endParaRPr>
        </a:p>
      </xdr:txBody>
    </xdr:sp>
    <xdr:clientData/>
  </xdr:twoCellAnchor>
  <xdr:twoCellAnchor>
    <xdr:from>
      <xdr:col>10</xdr:col>
      <xdr:colOff>536266</xdr:colOff>
      <xdr:row>4</xdr:row>
      <xdr:rowOff>34509</xdr:rowOff>
    </xdr:from>
    <xdr:to>
      <xdr:col>14</xdr:col>
      <xdr:colOff>73293</xdr:colOff>
      <xdr:row>5</xdr:row>
      <xdr:rowOff>89798</xdr:rowOff>
    </xdr:to>
    <xdr:sp macro="" textlink="">
      <xdr:nvSpPr>
        <xdr:cNvPr id="18" name="TextBox 17">
          <a:extLst>
            <a:ext uri="{FF2B5EF4-FFF2-40B4-BE49-F238E27FC236}">
              <a16:creationId xmlns:a16="http://schemas.microsoft.com/office/drawing/2014/main" id="{834697AB-F4A7-4737-863F-4F3B60BE6B2A}"/>
            </a:ext>
          </a:extLst>
        </xdr:cNvPr>
        <xdr:cNvSpPr txBox="1"/>
      </xdr:nvSpPr>
      <xdr:spPr>
        <a:xfrm>
          <a:off x="6629700" y="778549"/>
          <a:ext cx="1974401"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Bahnschrift SemiLight SemiConde" panose="020B0502040204020203" pitchFamily="34" charset="0"/>
            </a:rPr>
            <a:t>Average Work-Life Balance Score</a:t>
          </a:r>
          <a:endParaRPr lang="en-NG" sz="1000">
            <a:latin typeface="Bahnschrift SemiLight SemiConde" panose="020B0502040204020203" pitchFamily="34" charset="0"/>
          </a:endParaRPr>
        </a:p>
      </xdr:txBody>
    </xdr:sp>
    <xdr:clientData/>
  </xdr:twoCellAnchor>
  <xdr:twoCellAnchor>
    <xdr:from>
      <xdr:col>14</xdr:col>
      <xdr:colOff>538404</xdr:colOff>
      <xdr:row>4</xdr:row>
      <xdr:rowOff>34509</xdr:rowOff>
    </xdr:from>
    <xdr:to>
      <xdr:col>18</xdr:col>
      <xdr:colOff>83384</xdr:colOff>
      <xdr:row>5</xdr:row>
      <xdr:rowOff>91337</xdr:rowOff>
    </xdr:to>
    <xdr:sp macro="" textlink="">
      <xdr:nvSpPr>
        <xdr:cNvPr id="19" name="TextBox 18">
          <a:extLst>
            <a:ext uri="{FF2B5EF4-FFF2-40B4-BE49-F238E27FC236}">
              <a16:creationId xmlns:a16="http://schemas.microsoft.com/office/drawing/2014/main" id="{EB04F5FD-329C-4B2A-B91D-9B1679322C9E}"/>
            </a:ext>
          </a:extLst>
        </xdr:cNvPr>
        <xdr:cNvSpPr txBox="1"/>
      </xdr:nvSpPr>
      <xdr:spPr>
        <a:xfrm>
          <a:off x="9069212" y="778549"/>
          <a:ext cx="1982354" cy="242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Bahnschrift SemiLight SemiConde" panose="020B0502040204020203" pitchFamily="34" charset="0"/>
            </a:rPr>
            <a:t>Average Current Employee Rating</a:t>
          </a:r>
          <a:endParaRPr lang="en-NG" sz="1000">
            <a:latin typeface="Bahnschrift SemiLight SemiConde" panose="020B0502040204020203" pitchFamily="34" charset="0"/>
          </a:endParaRPr>
        </a:p>
      </xdr:txBody>
    </xdr:sp>
    <xdr:clientData/>
  </xdr:twoCellAnchor>
  <xdr:twoCellAnchor editAs="oneCell">
    <xdr:from>
      <xdr:col>0</xdr:col>
      <xdr:colOff>448989</xdr:colOff>
      <xdr:row>5</xdr:row>
      <xdr:rowOff>51312</xdr:rowOff>
    </xdr:from>
    <xdr:to>
      <xdr:col>1</xdr:col>
      <xdr:colOff>30446</xdr:colOff>
      <xdr:row>6</xdr:row>
      <xdr:rowOff>56102</xdr:rowOff>
    </xdr:to>
    <xdr:pic>
      <xdr:nvPicPr>
        <xdr:cNvPr id="21" name="Graphic 20" descr="Table outline">
          <a:extLst>
            <a:ext uri="{FF2B5EF4-FFF2-40B4-BE49-F238E27FC236}">
              <a16:creationId xmlns:a16="http://schemas.microsoft.com/office/drawing/2014/main" id="{2BDCC411-2C37-5916-055E-6BB613044AD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48989" y="981363"/>
          <a:ext cx="190800" cy="190800"/>
        </a:xfrm>
        <a:prstGeom prst="rect">
          <a:avLst/>
        </a:prstGeom>
      </xdr:spPr>
    </xdr:pic>
    <xdr:clientData/>
  </xdr:twoCellAnchor>
  <xdr:twoCellAnchor editAs="oneCell">
    <xdr:from>
      <xdr:col>0</xdr:col>
      <xdr:colOff>440394</xdr:colOff>
      <xdr:row>7</xdr:row>
      <xdr:rowOff>127384</xdr:rowOff>
    </xdr:from>
    <xdr:to>
      <xdr:col>1</xdr:col>
      <xdr:colOff>21851</xdr:colOff>
      <xdr:row>8</xdr:row>
      <xdr:rowOff>132174</xdr:rowOff>
    </xdr:to>
    <xdr:pic>
      <xdr:nvPicPr>
        <xdr:cNvPr id="22" name="Graphic 21" descr="Signal with solid fill">
          <a:hlinkClick xmlns:r="http://schemas.openxmlformats.org/officeDocument/2006/relationships" r:id="rId6"/>
          <a:extLst>
            <a:ext uri="{FF2B5EF4-FFF2-40B4-BE49-F238E27FC236}">
              <a16:creationId xmlns:a16="http://schemas.microsoft.com/office/drawing/2014/main" id="{39F522EF-1873-4785-A280-D2C763C598B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0394" y="1429455"/>
          <a:ext cx="190800" cy="190800"/>
        </a:xfrm>
        <a:prstGeom prst="rect">
          <a:avLst/>
        </a:prstGeom>
      </xdr:spPr>
    </xdr:pic>
    <xdr:clientData/>
  </xdr:twoCellAnchor>
  <xdr:twoCellAnchor editAs="oneCell">
    <xdr:from>
      <xdr:col>0</xdr:col>
      <xdr:colOff>451682</xdr:colOff>
      <xdr:row>6</xdr:row>
      <xdr:rowOff>100189</xdr:rowOff>
    </xdr:from>
    <xdr:to>
      <xdr:col>1</xdr:col>
      <xdr:colOff>33139</xdr:colOff>
      <xdr:row>7</xdr:row>
      <xdr:rowOff>104979</xdr:rowOff>
    </xdr:to>
    <xdr:pic>
      <xdr:nvPicPr>
        <xdr:cNvPr id="23" name="Graphic 22" descr="Single gear with solid fill">
          <a:hlinkClick xmlns:r="http://schemas.openxmlformats.org/officeDocument/2006/relationships" r:id="rId9"/>
          <a:extLst>
            <a:ext uri="{FF2B5EF4-FFF2-40B4-BE49-F238E27FC236}">
              <a16:creationId xmlns:a16="http://schemas.microsoft.com/office/drawing/2014/main" id="{E9216DDD-C244-406D-A045-C2638B5EA8A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51682" y="1216250"/>
          <a:ext cx="190800" cy="190800"/>
        </a:xfrm>
        <a:prstGeom prst="rect">
          <a:avLst/>
        </a:prstGeom>
      </xdr:spPr>
    </xdr:pic>
    <xdr:clientData/>
  </xdr:twoCellAnchor>
  <xdr:twoCellAnchor>
    <xdr:from>
      <xdr:col>1</xdr:col>
      <xdr:colOff>36302</xdr:colOff>
      <xdr:row>5</xdr:row>
      <xdr:rowOff>37585</xdr:rowOff>
    </xdr:from>
    <xdr:to>
      <xdr:col>2</xdr:col>
      <xdr:colOff>125458</xdr:colOff>
      <xdr:row>6</xdr:row>
      <xdr:rowOff>99225</xdr:rowOff>
    </xdr:to>
    <xdr:sp macro="" textlink="">
      <xdr:nvSpPr>
        <xdr:cNvPr id="27" name="TextBox 26">
          <a:hlinkClick xmlns:r="http://schemas.openxmlformats.org/officeDocument/2006/relationships" r:id="rId12"/>
          <a:extLst>
            <a:ext uri="{FF2B5EF4-FFF2-40B4-BE49-F238E27FC236}">
              <a16:creationId xmlns:a16="http://schemas.microsoft.com/office/drawing/2014/main" id="{991B16EF-D0EA-4649-9DA9-7B6144149889}"/>
            </a:ext>
          </a:extLst>
        </xdr:cNvPr>
        <xdr:cNvSpPr txBox="1"/>
      </xdr:nvSpPr>
      <xdr:spPr>
        <a:xfrm>
          <a:off x="645645" y="967636"/>
          <a:ext cx="698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Californian FB" panose="0207040306080B030204" pitchFamily="18" charset="0"/>
            </a:rPr>
            <a:t>Dataset</a:t>
          </a:r>
        </a:p>
        <a:p>
          <a:endParaRPr lang="en-NG" sz="1100"/>
        </a:p>
      </xdr:txBody>
    </xdr:sp>
    <xdr:clientData/>
  </xdr:twoCellAnchor>
  <xdr:twoCellAnchor>
    <xdr:from>
      <xdr:col>1</xdr:col>
      <xdr:colOff>49132</xdr:colOff>
      <xdr:row>6</xdr:row>
      <xdr:rowOff>69657</xdr:rowOff>
    </xdr:from>
    <xdr:to>
      <xdr:col>1</xdr:col>
      <xdr:colOff>569832</xdr:colOff>
      <xdr:row>7</xdr:row>
      <xdr:rowOff>93197</xdr:rowOff>
    </xdr:to>
    <xdr:sp macro="" textlink="">
      <xdr:nvSpPr>
        <xdr:cNvPr id="28" name="TextBox 27">
          <a:hlinkClick xmlns:r="http://schemas.openxmlformats.org/officeDocument/2006/relationships" r:id="rId13"/>
          <a:extLst>
            <a:ext uri="{FF2B5EF4-FFF2-40B4-BE49-F238E27FC236}">
              <a16:creationId xmlns:a16="http://schemas.microsoft.com/office/drawing/2014/main" id="{1EFC4390-7243-47E4-9685-E72FB10A6786}"/>
            </a:ext>
          </a:extLst>
        </xdr:cNvPr>
        <xdr:cNvSpPr txBox="1"/>
      </xdr:nvSpPr>
      <xdr:spPr>
        <a:xfrm>
          <a:off x="658475" y="1185718"/>
          <a:ext cx="520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Californian FB" panose="0207040306080B030204" pitchFamily="18" charset="0"/>
            </a:rPr>
            <a:t>KPI</a:t>
          </a:r>
          <a:endParaRPr lang="en-NG" sz="1100">
            <a:latin typeface="Californian FB" panose="0207040306080B030204" pitchFamily="18" charset="0"/>
          </a:endParaRPr>
        </a:p>
      </xdr:txBody>
    </xdr:sp>
    <xdr:clientData/>
  </xdr:twoCellAnchor>
  <xdr:twoCellAnchor>
    <xdr:from>
      <xdr:col>1</xdr:col>
      <xdr:colOff>29890</xdr:colOff>
      <xdr:row>7</xdr:row>
      <xdr:rowOff>108142</xdr:rowOff>
    </xdr:from>
    <xdr:to>
      <xdr:col>2</xdr:col>
      <xdr:colOff>93646</xdr:colOff>
      <xdr:row>8</xdr:row>
      <xdr:rowOff>150732</xdr:rowOff>
    </xdr:to>
    <xdr:sp macro="" textlink="">
      <xdr:nvSpPr>
        <xdr:cNvPr id="30" name="TextBox 29">
          <a:hlinkClick xmlns:r="http://schemas.openxmlformats.org/officeDocument/2006/relationships" r:id="rId6"/>
          <a:extLst>
            <a:ext uri="{FF2B5EF4-FFF2-40B4-BE49-F238E27FC236}">
              <a16:creationId xmlns:a16="http://schemas.microsoft.com/office/drawing/2014/main" id="{3B555811-2319-4626-8CC7-4C53EF166142}"/>
            </a:ext>
          </a:extLst>
        </xdr:cNvPr>
        <xdr:cNvSpPr txBox="1"/>
      </xdr:nvSpPr>
      <xdr:spPr>
        <a:xfrm>
          <a:off x="639233" y="1410213"/>
          <a:ext cx="6731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lstStyle/>
        <a:p>
          <a:r>
            <a:rPr lang="en-US" sz="1100">
              <a:latin typeface="Californian FB" panose="0207040306080B030204" pitchFamily="18" charset="0"/>
            </a:rPr>
            <a:t>Analysis</a:t>
          </a:r>
          <a:r>
            <a:rPr lang="en-US" sz="1100"/>
            <a:t> </a:t>
          </a:r>
          <a:endParaRPr lang="en-NG" sz="1100"/>
        </a:p>
      </xdr:txBody>
    </xdr:sp>
    <xdr:clientData/>
  </xdr:twoCellAnchor>
  <xdr:twoCellAnchor editAs="oneCell">
    <xdr:from>
      <xdr:col>0</xdr:col>
      <xdr:colOff>280043</xdr:colOff>
      <xdr:row>16</xdr:row>
      <xdr:rowOff>166768</xdr:rowOff>
    </xdr:from>
    <xdr:to>
      <xdr:col>2</xdr:col>
      <xdr:colOff>230909</xdr:colOff>
      <xdr:row>27</xdr:row>
      <xdr:rowOff>119527</xdr:rowOff>
    </xdr:to>
    <mc:AlternateContent xmlns:mc="http://schemas.openxmlformats.org/markup-compatibility/2006" xmlns:a14="http://schemas.microsoft.com/office/drawing/2010/main">
      <mc:Choice Requires="a14">
        <xdr:graphicFrame macro="">
          <xdr:nvGraphicFramePr>
            <xdr:cNvPr id="31" name="BusinessUnit 1">
              <a:extLst>
                <a:ext uri="{FF2B5EF4-FFF2-40B4-BE49-F238E27FC236}">
                  <a16:creationId xmlns:a16="http://schemas.microsoft.com/office/drawing/2014/main" id="{B73D2F3F-66E4-4A44-A244-17D6187272C5}"/>
                </a:ext>
              </a:extLst>
            </xdr:cNvPr>
            <xdr:cNvGraphicFramePr/>
          </xdr:nvGraphicFramePr>
          <xdr:xfrm>
            <a:off x="0" y="0"/>
            <a:ext cx="0" cy="0"/>
          </xdr:xfrm>
          <a:graphic>
            <a:graphicData uri="http://schemas.microsoft.com/office/drawing/2010/slicer">
              <sle:slicer xmlns:sle="http://schemas.microsoft.com/office/drawing/2010/slicer" name="BusinessUnit 1"/>
            </a:graphicData>
          </a:graphic>
        </xdr:graphicFrame>
      </mc:Choice>
      <mc:Fallback xmlns="">
        <xdr:sp macro="" textlink="">
          <xdr:nvSpPr>
            <xdr:cNvPr id="0" name=""/>
            <xdr:cNvSpPr>
              <a:spLocks noTextEdit="1"/>
            </xdr:cNvSpPr>
          </xdr:nvSpPr>
          <xdr:spPr>
            <a:xfrm>
              <a:off x="280043" y="3142930"/>
              <a:ext cx="1169553" cy="199887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61961</xdr:colOff>
      <xdr:row>6</xdr:row>
      <xdr:rowOff>72992</xdr:rowOff>
    </xdr:from>
    <xdr:to>
      <xdr:col>4</xdr:col>
      <xdr:colOff>354317</xdr:colOff>
      <xdr:row>8</xdr:row>
      <xdr:rowOff>151822</xdr:rowOff>
    </xdr:to>
    <xdr:sp macro="" textlink="KPI!D27">
      <xdr:nvSpPr>
        <xdr:cNvPr id="32" name="TextBox 31">
          <a:extLst>
            <a:ext uri="{FF2B5EF4-FFF2-40B4-BE49-F238E27FC236}">
              <a16:creationId xmlns:a16="http://schemas.microsoft.com/office/drawing/2014/main" id="{7C5173E3-EDC6-44A0-A3B0-F38FF280F93F}"/>
            </a:ext>
          </a:extLst>
        </xdr:cNvPr>
        <xdr:cNvSpPr txBox="1"/>
      </xdr:nvSpPr>
      <xdr:spPr>
        <a:xfrm>
          <a:off x="1889991" y="1189053"/>
          <a:ext cx="9017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31458FF-11BB-4975-A8A0-E369DFB82139}" type="TxLink">
            <a:rPr lang="en-US" sz="2800" b="0" i="0" u="none" strike="noStrike">
              <a:solidFill>
                <a:srgbClr val="000000"/>
              </a:solidFill>
              <a:latin typeface="Bahnschrift SemiLight SemiConde" panose="020B0502040204020203" pitchFamily="34" charset="0"/>
              <a:ea typeface="+mn-ea"/>
              <a:cs typeface="+mn-cs"/>
            </a:rPr>
            <a:pPr marL="0" indent="0"/>
            <a:t>2.94</a:t>
          </a:fld>
          <a:endParaRPr lang="en-US"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7</xdr:col>
      <xdr:colOff>60422</xdr:colOff>
      <xdr:row>6</xdr:row>
      <xdr:rowOff>72992</xdr:rowOff>
    </xdr:from>
    <xdr:to>
      <xdr:col>8</xdr:col>
      <xdr:colOff>352779</xdr:colOff>
      <xdr:row>8</xdr:row>
      <xdr:rowOff>151822</xdr:rowOff>
    </xdr:to>
    <xdr:sp macro="" textlink="KPI!E27">
      <xdr:nvSpPr>
        <xdr:cNvPr id="33" name="TextBox 32">
          <a:extLst>
            <a:ext uri="{FF2B5EF4-FFF2-40B4-BE49-F238E27FC236}">
              <a16:creationId xmlns:a16="http://schemas.microsoft.com/office/drawing/2014/main" id="{5F37CD9F-AE2A-44F3-8AD0-6CB8A7BC80AD}"/>
            </a:ext>
          </a:extLst>
        </xdr:cNvPr>
        <xdr:cNvSpPr txBox="1"/>
      </xdr:nvSpPr>
      <xdr:spPr>
        <a:xfrm>
          <a:off x="4325826" y="1189053"/>
          <a:ext cx="9017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87B4248-8254-4244-BB16-8E3EE646FFBF}" type="TxLink">
            <a:rPr lang="en-US" sz="2800" b="0" i="0" u="none" strike="noStrike">
              <a:solidFill>
                <a:srgbClr val="000000"/>
              </a:solidFill>
              <a:latin typeface="Bahnschrift SemiLight SemiConde" panose="020B0502040204020203" pitchFamily="34" charset="0"/>
              <a:ea typeface="+mn-ea"/>
              <a:cs typeface="+mn-cs"/>
            </a:rPr>
            <a:pPr marL="0" indent="0"/>
            <a:t>3.03</a:t>
          </a:fld>
          <a:endParaRPr lang="en-NG"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11</xdr:col>
      <xdr:colOff>58883</xdr:colOff>
      <xdr:row>6</xdr:row>
      <xdr:rowOff>72992</xdr:rowOff>
    </xdr:from>
    <xdr:to>
      <xdr:col>12</xdr:col>
      <xdr:colOff>351240</xdr:colOff>
      <xdr:row>8</xdr:row>
      <xdr:rowOff>151822</xdr:rowOff>
    </xdr:to>
    <xdr:sp macro="" textlink="KPI!F27">
      <xdr:nvSpPr>
        <xdr:cNvPr id="34" name="TextBox 33">
          <a:extLst>
            <a:ext uri="{FF2B5EF4-FFF2-40B4-BE49-F238E27FC236}">
              <a16:creationId xmlns:a16="http://schemas.microsoft.com/office/drawing/2014/main" id="{EEC7CCB1-94CD-413D-8F54-9E1066207390}"/>
            </a:ext>
          </a:extLst>
        </xdr:cNvPr>
        <xdr:cNvSpPr txBox="1"/>
      </xdr:nvSpPr>
      <xdr:spPr>
        <a:xfrm>
          <a:off x="6761661" y="1189053"/>
          <a:ext cx="9017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3524384-4F60-473D-8D49-785FEE7322E5}" type="TxLink">
            <a:rPr lang="en-US" sz="2800" b="0" i="0" u="none" strike="noStrike">
              <a:solidFill>
                <a:srgbClr val="000000"/>
              </a:solidFill>
              <a:latin typeface="Bahnschrift SemiLight SemiConde" panose="020B0502040204020203" pitchFamily="34" charset="0"/>
              <a:ea typeface="+mn-ea"/>
              <a:cs typeface="+mn-cs"/>
            </a:rPr>
            <a:pPr marL="0" indent="0"/>
            <a:t>2.99</a:t>
          </a:fld>
          <a:endParaRPr lang="en-NG"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15</xdr:col>
      <xdr:colOff>57343</xdr:colOff>
      <xdr:row>6</xdr:row>
      <xdr:rowOff>72992</xdr:rowOff>
    </xdr:from>
    <xdr:to>
      <xdr:col>16</xdr:col>
      <xdr:colOff>349700</xdr:colOff>
      <xdr:row>8</xdr:row>
      <xdr:rowOff>151822</xdr:rowOff>
    </xdr:to>
    <xdr:sp macro="" textlink="KPI!G27">
      <xdr:nvSpPr>
        <xdr:cNvPr id="35" name="TextBox 34">
          <a:extLst>
            <a:ext uri="{FF2B5EF4-FFF2-40B4-BE49-F238E27FC236}">
              <a16:creationId xmlns:a16="http://schemas.microsoft.com/office/drawing/2014/main" id="{255EF62E-FB24-4289-8C6D-1F3AC8686B51}"/>
            </a:ext>
          </a:extLst>
        </xdr:cNvPr>
        <xdr:cNvSpPr txBox="1"/>
      </xdr:nvSpPr>
      <xdr:spPr>
        <a:xfrm>
          <a:off x="9197495" y="1189053"/>
          <a:ext cx="9017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15819CBC-F7DE-467D-A898-C7A3572A68EC}" type="TxLink">
            <a:rPr lang="en-US" sz="2800" b="0" i="0" u="none" strike="noStrike">
              <a:solidFill>
                <a:srgbClr val="000000"/>
              </a:solidFill>
              <a:latin typeface="Bahnschrift SemiLight SemiConde" panose="020B0502040204020203" pitchFamily="34" charset="0"/>
              <a:ea typeface="+mn-ea"/>
              <a:cs typeface="+mn-cs"/>
            </a:rPr>
            <a:pPr marL="0" indent="0"/>
            <a:t>2.97</a:t>
          </a:fld>
          <a:endParaRPr lang="en-NG"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2</xdr:col>
      <xdr:colOff>372020</xdr:colOff>
      <xdr:row>9</xdr:row>
      <xdr:rowOff>96213</xdr:rowOff>
    </xdr:from>
    <xdr:to>
      <xdr:col>7</xdr:col>
      <xdr:colOff>25657</xdr:colOff>
      <xdr:row>27</xdr:row>
      <xdr:rowOff>147525</xdr:rowOff>
    </xdr:to>
    <xdr:sp macro="" textlink="">
      <xdr:nvSpPr>
        <xdr:cNvPr id="36" name="Rectangle: Rounded Corners 35">
          <a:extLst>
            <a:ext uri="{FF2B5EF4-FFF2-40B4-BE49-F238E27FC236}">
              <a16:creationId xmlns:a16="http://schemas.microsoft.com/office/drawing/2014/main" id="{BD1716C3-CB37-474E-829B-282A328B3D37}"/>
            </a:ext>
          </a:extLst>
        </xdr:cNvPr>
        <xdr:cNvSpPr/>
      </xdr:nvSpPr>
      <xdr:spPr>
        <a:xfrm>
          <a:off x="1590707" y="1770304"/>
          <a:ext cx="2700354" cy="3399494"/>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125030</xdr:colOff>
      <xdr:row>17</xdr:row>
      <xdr:rowOff>96212</xdr:rowOff>
    </xdr:from>
    <xdr:to>
      <xdr:col>10</xdr:col>
      <xdr:colOff>411228</xdr:colOff>
      <xdr:row>27</xdr:row>
      <xdr:rowOff>133975</xdr:rowOff>
    </xdr:to>
    <xdr:sp macro="" textlink="">
      <xdr:nvSpPr>
        <xdr:cNvPr id="37" name="Rectangle: Rounded Corners 36">
          <a:extLst>
            <a:ext uri="{FF2B5EF4-FFF2-40B4-BE49-F238E27FC236}">
              <a16:creationId xmlns:a16="http://schemas.microsoft.com/office/drawing/2014/main" id="{ED9FF36E-7EF3-4A3C-A6F9-B1C91D831015}"/>
            </a:ext>
          </a:extLst>
        </xdr:cNvPr>
        <xdr:cNvSpPr/>
      </xdr:nvSpPr>
      <xdr:spPr>
        <a:xfrm>
          <a:off x="4390434" y="3258384"/>
          <a:ext cx="2114228" cy="189786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tx1"/>
            </a:solidFill>
          </a:endParaRPr>
        </a:p>
      </xdr:txBody>
    </xdr:sp>
    <xdr:clientData/>
  </xdr:twoCellAnchor>
  <xdr:twoCellAnchor>
    <xdr:from>
      <xdr:col>7</xdr:col>
      <xdr:colOff>166768</xdr:colOff>
      <xdr:row>9</xdr:row>
      <xdr:rowOff>102626</xdr:rowOff>
    </xdr:from>
    <xdr:to>
      <xdr:col>18</xdr:col>
      <xdr:colOff>262979</xdr:colOff>
      <xdr:row>17</xdr:row>
      <xdr:rowOff>39255</xdr:rowOff>
    </xdr:to>
    <xdr:sp macro="" textlink="">
      <xdr:nvSpPr>
        <xdr:cNvPr id="38" name="Rectangle: Rounded Corners 37">
          <a:extLst>
            <a:ext uri="{FF2B5EF4-FFF2-40B4-BE49-F238E27FC236}">
              <a16:creationId xmlns:a16="http://schemas.microsoft.com/office/drawing/2014/main" id="{151EE71A-52A7-4BE3-ABD6-8056017409CA}"/>
            </a:ext>
          </a:extLst>
        </xdr:cNvPr>
        <xdr:cNvSpPr/>
      </xdr:nvSpPr>
      <xdr:spPr>
        <a:xfrm>
          <a:off x="4432172" y="1776717"/>
          <a:ext cx="6798989" cy="142471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518732</xdr:colOff>
      <xdr:row>17</xdr:row>
      <xdr:rowOff>89438</xdr:rowOff>
    </xdr:from>
    <xdr:to>
      <xdr:col>18</xdr:col>
      <xdr:colOff>588071</xdr:colOff>
      <xdr:row>28</xdr:row>
      <xdr:rowOff>26604</xdr:rowOff>
    </xdr:to>
    <xdr:sp macro="" textlink="">
      <xdr:nvSpPr>
        <xdr:cNvPr id="39" name="Rectangle: Rounded Corners 38">
          <a:extLst>
            <a:ext uri="{FF2B5EF4-FFF2-40B4-BE49-F238E27FC236}">
              <a16:creationId xmlns:a16="http://schemas.microsoft.com/office/drawing/2014/main" id="{12389A29-AC49-4698-8607-17B49F6A5C30}"/>
            </a:ext>
          </a:extLst>
        </xdr:cNvPr>
        <xdr:cNvSpPr/>
      </xdr:nvSpPr>
      <xdr:spPr>
        <a:xfrm>
          <a:off x="6600422" y="3282325"/>
          <a:ext cx="4934691" cy="2003152"/>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391264</xdr:colOff>
      <xdr:row>9</xdr:row>
      <xdr:rowOff>141112</xdr:rowOff>
    </xdr:from>
    <xdr:to>
      <xdr:col>18</xdr:col>
      <xdr:colOff>198839</xdr:colOff>
      <xdr:row>17</xdr:row>
      <xdr:rowOff>57727</xdr:rowOff>
    </xdr:to>
    <xdr:graphicFrame macro="">
      <xdr:nvGraphicFramePr>
        <xdr:cNvPr id="41" name="Chart 40">
          <a:extLst>
            <a:ext uri="{FF2B5EF4-FFF2-40B4-BE49-F238E27FC236}">
              <a16:creationId xmlns:a16="http://schemas.microsoft.com/office/drawing/2014/main" id="{80D70AEE-7A83-448C-8FDF-0B2A1ACE7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456127</xdr:colOff>
      <xdr:row>12</xdr:row>
      <xdr:rowOff>44718</xdr:rowOff>
    </xdr:from>
    <xdr:to>
      <xdr:col>6</xdr:col>
      <xdr:colOff>491903</xdr:colOff>
      <xdr:row>27</xdr:row>
      <xdr:rowOff>160986</xdr:rowOff>
    </xdr:to>
    <xdr:graphicFrame macro="">
      <xdr:nvGraphicFramePr>
        <xdr:cNvPr id="42" name="Chart 41">
          <a:extLst>
            <a:ext uri="{FF2B5EF4-FFF2-40B4-BE49-F238E27FC236}">
              <a16:creationId xmlns:a16="http://schemas.microsoft.com/office/drawing/2014/main" id="{9818EB46-6643-48EB-AE9A-71EAB9D46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253314</xdr:colOff>
      <xdr:row>18</xdr:row>
      <xdr:rowOff>141111</xdr:rowOff>
    </xdr:from>
    <xdr:to>
      <xdr:col>10</xdr:col>
      <xdr:colOff>179598</xdr:colOff>
      <xdr:row>27</xdr:row>
      <xdr:rowOff>173182</xdr:rowOff>
    </xdr:to>
    <xdr:graphicFrame macro="">
      <xdr:nvGraphicFramePr>
        <xdr:cNvPr id="44" name="Chart 43">
          <a:extLst>
            <a:ext uri="{FF2B5EF4-FFF2-40B4-BE49-F238E27FC236}">
              <a16:creationId xmlns:a16="http://schemas.microsoft.com/office/drawing/2014/main" id="{2B5C3915-9A31-4BB9-93CD-51E30C782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570859</xdr:colOff>
      <xdr:row>17</xdr:row>
      <xdr:rowOff>57727</xdr:rowOff>
    </xdr:from>
    <xdr:to>
      <xdr:col>18</xdr:col>
      <xdr:colOff>506718</xdr:colOff>
      <xdr:row>28</xdr:row>
      <xdr:rowOff>6414</xdr:rowOff>
    </xdr:to>
    <xdr:graphicFrame macro="">
      <xdr:nvGraphicFramePr>
        <xdr:cNvPr id="45" name="Chart 44">
          <a:extLst>
            <a:ext uri="{FF2B5EF4-FFF2-40B4-BE49-F238E27FC236}">
              <a16:creationId xmlns:a16="http://schemas.microsoft.com/office/drawing/2014/main" id="{7A93F268-73C9-48AF-AF57-246EA3530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513131</xdr:colOff>
      <xdr:row>9</xdr:row>
      <xdr:rowOff>141110</xdr:rowOff>
    </xdr:from>
    <xdr:to>
      <xdr:col>6</xdr:col>
      <xdr:colOff>455404</xdr:colOff>
      <xdr:row>13</xdr:row>
      <xdr:rowOff>0</xdr:rowOff>
    </xdr:to>
    <xdr:sp macro="" textlink="">
      <xdr:nvSpPr>
        <xdr:cNvPr id="46" name="TextBox 45">
          <a:extLst>
            <a:ext uri="{FF2B5EF4-FFF2-40B4-BE49-F238E27FC236}">
              <a16:creationId xmlns:a16="http://schemas.microsoft.com/office/drawing/2014/main" id="{1C97B5D0-2B8B-4461-BE06-F5F83A65642F}"/>
            </a:ext>
          </a:extLst>
        </xdr:cNvPr>
        <xdr:cNvSpPr txBox="1"/>
      </xdr:nvSpPr>
      <xdr:spPr>
        <a:xfrm>
          <a:off x="1731818" y="1815201"/>
          <a:ext cx="2379647" cy="602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solidFill>
              <a:latin typeface="Bahnschrift SemiLight Condensed" panose="020B0502040204020203" pitchFamily="34" charset="0"/>
            </a:rPr>
            <a:t>Performance Score by Department </a:t>
          </a:r>
          <a:endParaRPr lang="en-NG" sz="1600">
            <a:solidFill>
              <a:schemeClr val="tx1"/>
            </a:solidFill>
            <a:latin typeface="Bahnschrift SemiLight Condensed" panose="020B0502040204020203" pitchFamily="34" charset="0"/>
          </a:endParaRPr>
        </a:p>
      </xdr:txBody>
    </xdr:sp>
    <xdr:clientData/>
  </xdr:twoCellAnchor>
  <xdr:twoCellAnchor>
    <xdr:from>
      <xdr:col>7</xdr:col>
      <xdr:colOff>120329</xdr:colOff>
      <xdr:row>17</xdr:row>
      <xdr:rowOff>178058</xdr:rowOff>
    </xdr:from>
    <xdr:to>
      <xdr:col>11</xdr:col>
      <xdr:colOff>57727</xdr:colOff>
      <xdr:row>19</xdr:row>
      <xdr:rowOff>166769</xdr:rowOff>
    </xdr:to>
    <xdr:sp macro="" textlink="">
      <xdr:nvSpPr>
        <xdr:cNvPr id="47" name="TextBox 46">
          <a:extLst>
            <a:ext uri="{FF2B5EF4-FFF2-40B4-BE49-F238E27FC236}">
              <a16:creationId xmlns:a16="http://schemas.microsoft.com/office/drawing/2014/main" id="{4D55DD1F-34C4-432F-934B-51B74F465E15}"/>
            </a:ext>
          </a:extLst>
        </xdr:cNvPr>
        <xdr:cNvSpPr txBox="1"/>
      </xdr:nvSpPr>
      <xdr:spPr>
        <a:xfrm>
          <a:off x="4385733" y="3340230"/>
          <a:ext cx="2374772" cy="360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tx1"/>
              </a:solidFill>
              <a:latin typeface="Bahnschrift SemiLight Condensed" panose="020B0502040204020203" pitchFamily="34" charset="0"/>
              <a:ea typeface="+mn-ea"/>
              <a:cs typeface="+mn-cs"/>
            </a:rPr>
            <a:t>Engagement Level Distribution </a:t>
          </a:r>
          <a:endParaRPr lang="en-NG" sz="1400">
            <a:solidFill>
              <a:schemeClr val="tx1"/>
            </a:solidFill>
            <a:latin typeface="Bahnschrift SemiLight Condensed" panose="020B0502040204020203" pitchFamily="34" charset="0"/>
            <a:ea typeface="+mn-ea"/>
            <a:cs typeface="+mn-cs"/>
          </a:endParaRPr>
        </a:p>
      </xdr:txBody>
    </xdr:sp>
    <xdr:clientData/>
  </xdr:twoCellAnchor>
  <xdr:twoCellAnchor>
    <xdr:from>
      <xdr:col>7</xdr:col>
      <xdr:colOff>230908</xdr:colOff>
      <xdr:row>10</xdr:row>
      <xdr:rowOff>51312</xdr:rowOff>
    </xdr:from>
    <xdr:to>
      <xdr:col>8</xdr:col>
      <xdr:colOff>532374</xdr:colOff>
      <xdr:row>16</xdr:row>
      <xdr:rowOff>160352</xdr:rowOff>
    </xdr:to>
    <xdr:sp macro="" textlink="">
      <xdr:nvSpPr>
        <xdr:cNvPr id="49" name="TextBox 48">
          <a:extLst>
            <a:ext uri="{FF2B5EF4-FFF2-40B4-BE49-F238E27FC236}">
              <a16:creationId xmlns:a16="http://schemas.microsoft.com/office/drawing/2014/main" id="{7E5DFE1A-7841-48F0-AB03-09A0B68BAD3B}"/>
            </a:ext>
          </a:extLst>
        </xdr:cNvPr>
        <xdr:cNvSpPr txBox="1"/>
      </xdr:nvSpPr>
      <xdr:spPr>
        <a:xfrm>
          <a:off x="4496312" y="1911413"/>
          <a:ext cx="910809" cy="122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tx1"/>
              </a:solidFill>
              <a:latin typeface="Bahnschrift SemiLight Condensed" panose="020B0502040204020203" pitchFamily="34" charset="0"/>
              <a:ea typeface="+mn-ea"/>
              <a:cs typeface="+mn-cs"/>
            </a:rPr>
            <a:t>Satisfaction Score by Division </a:t>
          </a:r>
          <a:endParaRPr lang="en-NG" sz="1400">
            <a:solidFill>
              <a:schemeClr val="tx1"/>
            </a:solidFill>
            <a:latin typeface="Bahnschrift SemiLight Condensed" panose="020B0502040204020203" pitchFamily="34" charset="0"/>
            <a:ea typeface="+mn-ea"/>
            <a:cs typeface="+mn-cs"/>
          </a:endParaRPr>
        </a:p>
      </xdr:txBody>
    </xdr:sp>
    <xdr:clientData/>
  </xdr:twoCellAnchor>
  <xdr:twoCellAnchor>
    <xdr:from>
      <xdr:col>11</xdr:col>
      <xdr:colOff>64412</xdr:colOff>
      <xdr:row>17</xdr:row>
      <xdr:rowOff>113739</xdr:rowOff>
    </xdr:from>
    <xdr:to>
      <xdr:col>15</xdr:col>
      <xdr:colOff>1810</xdr:colOff>
      <xdr:row>19</xdr:row>
      <xdr:rowOff>102450</xdr:rowOff>
    </xdr:to>
    <xdr:sp macro="" textlink="">
      <xdr:nvSpPr>
        <xdr:cNvPr id="50" name="TextBox 49">
          <a:extLst>
            <a:ext uri="{FF2B5EF4-FFF2-40B4-BE49-F238E27FC236}">
              <a16:creationId xmlns:a16="http://schemas.microsoft.com/office/drawing/2014/main" id="{E421E170-D9E9-47A5-8602-DE6AC78DD4B2}"/>
            </a:ext>
          </a:extLst>
        </xdr:cNvPr>
        <xdr:cNvSpPr txBox="1"/>
      </xdr:nvSpPr>
      <xdr:spPr>
        <a:xfrm>
          <a:off x="6767190" y="3275911"/>
          <a:ext cx="2374772" cy="360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tx1"/>
              </a:solidFill>
              <a:latin typeface="Bahnschrift SemiLight Condensed" panose="020B0502040204020203" pitchFamily="34" charset="0"/>
              <a:ea typeface="+mn-ea"/>
              <a:cs typeface="+mn-cs"/>
            </a:rPr>
            <a:t>Top Performing Department </a:t>
          </a:r>
          <a:endParaRPr lang="en-NG" sz="1400">
            <a:solidFill>
              <a:schemeClr val="tx1"/>
            </a:solidFill>
            <a:latin typeface="Bahnschrift SemiLight Condensed" panose="020B0502040204020203" pitchFamily="34" charset="0"/>
            <a:ea typeface="+mn-ea"/>
            <a:cs typeface="+mn-cs"/>
          </a:endParaRPr>
        </a:p>
      </xdr:txBody>
    </xdr:sp>
    <xdr:clientData/>
  </xdr:twoCellAnchor>
  <xdr:twoCellAnchor>
    <xdr:from>
      <xdr:col>2</xdr:col>
      <xdr:colOff>500304</xdr:colOff>
      <xdr:row>1</xdr:row>
      <xdr:rowOff>11930</xdr:rowOff>
    </xdr:from>
    <xdr:to>
      <xdr:col>9</xdr:col>
      <xdr:colOff>12828</xdr:colOff>
      <xdr:row>2</xdr:row>
      <xdr:rowOff>96211</xdr:rowOff>
    </xdr:to>
    <xdr:sp macro="" textlink="">
      <xdr:nvSpPr>
        <xdr:cNvPr id="51" name="TextBox 50">
          <a:extLst>
            <a:ext uri="{FF2B5EF4-FFF2-40B4-BE49-F238E27FC236}">
              <a16:creationId xmlns:a16="http://schemas.microsoft.com/office/drawing/2014/main" id="{EF06C221-F44E-46FF-B0E7-E63D654D0018}"/>
            </a:ext>
          </a:extLst>
        </xdr:cNvPr>
        <xdr:cNvSpPr txBox="1"/>
      </xdr:nvSpPr>
      <xdr:spPr>
        <a:xfrm>
          <a:off x="1718991" y="197940"/>
          <a:ext cx="3777928" cy="270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effectLst/>
              <a:latin typeface="Franklin Gothic Demi Cond" panose="020B0706030402020204" pitchFamily="34" charset="0"/>
              <a:ea typeface="+mn-ea"/>
              <a:cs typeface="+mn-cs"/>
            </a:rPr>
            <a:t>Employee Performance &amp; Engagement Dashboard</a:t>
          </a:r>
          <a:endParaRPr lang="en-NG" sz="1800">
            <a:solidFill>
              <a:schemeClr val="bg1"/>
            </a:solidFill>
            <a:latin typeface="Franklin Gothic Demi Cond" panose="020B0706030402020204" pitchFamily="34" charset="0"/>
          </a:endParaRPr>
        </a:p>
      </xdr:txBody>
    </xdr:sp>
    <xdr:clientData/>
  </xdr:twoCellAnchor>
  <xdr:twoCellAnchor editAs="oneCell">
    <xdr:from>
      <xdr:col>17</xdr:col>
      <xdr:colOff>436162</xdr:colOff>
      <xdr:row>0</xdr:row>
      <xdr:rowOff>153043</xdr:rowOff>
    </xdr:from>
    <xdr:to>
      <xdr:col>18</xdr:col>
      <xdr:colOff>169718</xdr:colOff>
      <xdr:row>2</xdr:row>
      <xdr:rowOff>123923</xdr:rowOff>
    </xdr:to>
    <xdr:pic>
      <xdr:nvPicPr>
        <xdr:cNvPr id="3" name="Graphic 2" descr="User with solid fill">
          <a:hlinkClick xmlns:r="http://schemas.openxmlformats.org/officeDocument/2006/relationships" r:id="rId18"/>
          <a:extLst>
            <a:ext uri="{FF2B5EF4-FFF2-40B4-BE49-F238E27FC236}">
              <a16:creationId xmlns:a16="http://schemas.microsoft.com/office/drawing/2014/main" id="{1E974DA4-A55A-4321-A542-BA457896FBB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0795000" y="153043"/>
          <a:ext cx="342900" cy="342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177800</xdr:colOff>
      <xdr:row>0</xdr:row>
      <xdr:rowOff>88900</xdr:rowOff>
    </xdr:from>
    <xdr:to>
      <xdr:col>18</xdr:col>
      <xdr:colOff>572975</xdr:colOff>
      <xdr:row>28</xdr:row>
      <xdr:rowOff>82807</xdr:rowOff>
    </xdr:to>
    <xdr:sp macro="" textlink="">
      <xdr:nvSpPr>
        <xdr:cNvPr id="2" name="Rectangle 1">
          <a:extLst>
            <a:ext uri="{FF2B5EF4-FFF2-40B4-BE49-F238E27FC236}">
              <a16:creationId xmlns:a16="http://schemas.microsoft.com/office/drawing/2014/main" id="{A1DA95E1-1680-41FF-A418-90F57B280CD4}"/>
            </a:ext>
          </a:extLst>
        </xdr:cNvPr>
        <xdr:cNvSpPr/>
      </xdr:nvSpPr>
      <xdr:spPr>
        <a:xfrm>
          <a:off x="177800" y="88900"/>
          <a:ext cx="11367975" cy="5150107"/>
        </a:xfrm>
        <a:prstGeom prst="rect">
          <a:avLst/>
        </a:prstGeom>
        <a:solidFill>
          <a:srgbClr val="EFEFE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177800</xdr:colOff>
      <xdr:row>0</xdr:row>
      <xdr:rowOff>95250</xdr:rowOff>
    </xdr:from>
    <xdr:to>
      <xdr:col>2</xdr:col>
      <xdr:colOff>260350</xdr:colOff>
      <xdr:row>28</xdr:row>
      <xdr:rowOff>82550</xdr:rowOff>
    </xdr:to>
    <xdr:sp macro="" textlink="">
      <xdr:nvSpPr>
        <xdr:cNvPr id="3" name="Rectangle 2">
          <a:extLst>
            <a:ext uri="{FF2B5EF4-FFF2-40B4-BE49-F238E27FC236}">
              <a16:creationId xmlns:a16="http://schemas.microsoft.com/office/drawing/2014/main" id="{D0369C89-47B1-463B-AABE-9DB9CE8B4256}"/>
            </a:ext>
          </a:extLst>
        </xdr:cNvPr>
        <xdr:cNvSpPr/>
      </xdr:nvSpPr>
      <xdr:spPr>
        <a:xfrm>
          <a:off x="177800" y="95250"/>
          <a:ext cx="1301750" cy="5143500"/>
        </a:xfrm>
        <a:prstGeom prst="rect">
          <a:avLst/>
        </a:prstGeom>
        <a:solidFill>
          <a:srgbClr val="EAE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368300</xdr:colOff>
      <xdr:row>3</xdr:row>
      <xdr:rowOff>165100</xdr:rowOff>
    </xdr:from>
    <xdr:to>
      <xdr:col>5</xdr:col>
      <xdr:colOff>508650</xdr:colOff>
      <xdr:row>8</xdr:row>
      <xdr:rowOff>137150</xdr:rowOff>
    </xdr:to>
    <xdr:sp macro="" textlink="">
      <xdr:nvSpPr>
        <xdr:cNvPr id="4" name="Rectangle: Rounded Corners 3">
          <a:extLst>
            <a:ext uri="{FF2B5EF4-FFF2-40B4-BE49-F238E27FC236}">
              <a16:creationId xmlns:a16="http://schemas.microsoft.com/office/drawing/2014/main" id="{0DAD45EE-C1C7-4FBF-A411-CDAE7957CC01}"/>
            </a:ext>
          </a:extLst>
        </xdr:cNvPr>
        <xdr:cNvSpPr/>
      </xdr:nvSpPr>
      <xdr:spPr>
        <a:xfrm>
          <a:off x="1587500" y="717550"/>
          <a:ext cx="1969150" cy="892800"/>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304800</xdr:colOff>
      <xdr:row>3</xdr:row>
      <xdr:rowOff>146050</xdr:rowOff>
    </xdr:from>
    <xdr:to>
      <xdr:col>15</xdr:col>
      <xdr:colOff>337200</xdr:colOff>
      <xdr:row>8</xdr:row>
      <xdr:rowOff>118100</xdr:rowOff>
    </xdr:to>
    <xdr:sp macro="" textlink="">
      <xdr:nvSpPr>
        <xdr:cNvPr id="5" name="Rectangle: Rounded Corners 4">
          <a:extLst>
            <a:ext uri="{FF2B5EF4-FFF2-40B4-BE49-F238E27FC236}">
              <a16:creationId xmlns:a16="http://schemas.microsoft.com/office/drawing/2014/main" id="{0B83A535-7214-40F7-9D08-F8BB906D6603}"/>
            </a:ext>
          </a:extLst>
        </xdr:cNvPr>
        <xdr:cNvSpPr/>
      </xdr:nvSpPr>
      <xdr:spPr>
        <a:xfrm>
          <a:off x="7620000" y="698500"/>
          <a:ext cx="1861200" cy="892800"/>
        </a:xfrm>
        <a:prstGeom prst="roundRect">
          <a:avLst/>
        </a:prstGeom>
        <a:solidFill>
          <a:srgbClr val="EAE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165100</xdr:colOff>
      <xdr:row>3</xdr:row>
      <xdr:rowOff>171450</xdr:rowOff>
    </xdr:from>
    <xdr:to>
      <xdr:col>12</xdr:col>
      <xdr:colOff>197500</xdr:colOff>
      <xdr:row>8</xdr:row>
      <xdr:rowOff>143500</xdr:rowOff>
    </xdr:to>
    <xdr:sp macro="" textlink="">
      <xdr:nvSpPr>
        <xdr:cNvPr id="6" name="Rectangle: Rounded Corners 5">
          <a:extLst>
            <a:ext uri="{FF2B5EF4-FFF2-40B4-BE49-F238E27FC236}">
              <a16:creationId xmlns:a16="http://schemas.microsoft.com/office/drawing/2014/main" id="{739103B0-D3FD-476A-897D-97575D676E0B}"/>
            </a:ext>
          </a:extLst>
        </xdr:cNvPr>
        <xdr:cNvSpPr/>
      </xdr:nvSpPr>
      <xdr:spPr>
        <a:xfrm>
          <a:off x="5651500" y="723900"/>
          <a:ext cx="1861200" cy="892800"/>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12700</xdr:colOff>
      <xdr:row>3</xdr:row>
      <xdr:rowOff>171450</xdr:rowOff>
    </xdr:from>
    <xdr:to>
      <xdr:col>9</xdr:col>
      <xdr:colOff>45100</xdr:colOff>
      <xdr:row>8</xdr:row>
      <xdr:rowOff>143500</xdr:rowOff>
    </xdr:to>
    <xdr:sp macro="" textlink="">
      <xdr:nvSpPr>
        <xdr:cNvPr id="7" name="Rectangle: Rounded Corners 6">
          <a:extLst>
            <a:ext uri="{FF2B5EF4-FFF2-40B4-BE49-F238E27FC236}">
              <a16:creationId xmlns:a16="http://schemas.microsoft.com/office/drawing/2014/main" id="{33266218-53DA-4FBD-9035-440701DB6375}"/>
            </a:ext>
          </a:extLst>
        </xdr:cNvPr>
        <xdr:cNvSpPr/>
      </xdr:nvSpPr>
      <xdr:spPr>
        <a:xfrm>
          <a:off x="3670300" y="723900"/>
          <a:ext cx="1861200" cy="892800"/>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260350</xdr:colOff>
      <xdr:row>0</xdr:row>
      <xdr:rowOff>101600</xdr:rowOff>
    </xdr:from>
    <xdr:to>
      <xdr:col>18</xdr:col>
      <xdr:colOff>571500</xdr:colOff>
      <xdr:row>3</xdr:row>
      <xdr:rowOff>6350</xdr:rowOff>
    </xdr:to>
    <xdr:sp macro="" textlink="">
      <xdr:nvSpPr>
        <xdr:cNvPr id="8" name="Rectangle 7">
          <a:extLst>
            <a:ext uri="{FF2B5EF4-FFF2-40B4-BE49-F238E27FC236}">
              <a16:creationId xmlns:a16="http://schemas.microsoft.com/office/drawing/2014/main" id="{4EB125A4-A6E0-43A2-B721-A4C68D23ED93}"/>
            </a:ext>
          </a:extLst>
        </xdr:cNvPr>
        <xdr:cNvSpPr/>
      </xdr:nvSpPr>
      <xdr:spPr>
        <a:xfrm>
          <a:off x="1479550" y="101600"/>
          <a:ext cx="10064750" cy="4572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355600</xdr:colOff>
      <xdr:row>10</xdr:row>
      <xdr:rowOff>25400</xdr:rowOff>
    </xdr:from>
    <xdr:to>
      <xdr:col>6</xdr:col>
      <xdr:colOff>508000</xdr:colOff>
      <xdr:row>27</xdr:row>
      <xdr:rowOff>158750</xdr:rowOff>
    </xdr:to>
    <xdr:sp macro="" textlink="">
      <xdr:nvSpPr>
        <xdr:cNvPr id="9" name="Rectangle: Rounded Corners 8">
          <a:extLst>
            <a:ext uri="{FF2B5EF4-FFF2-40B4-BE49-F238E27FC236}">
              <a16:creationId xmlns:a16="http://schemas.microsoft.com/office/drawing/2014/main" id="{7328412A-198E-4465-86ED-ED50DA4E115A}"/>
            </a:ext>
          </a:extLst>
        </xdr:cNvPr>
        <xdr:cNvSpPr/>
      </xdr:nvSpPr>
      <xdr:spPr>
        <a:xfrm>
          <a:off x="1574800" y="1866900"/>
          <a:ext cx="2590800" cy="3263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0</xdr:colOff>
      <xdr:row>9</xdr:row>
      <xdr:rowOff>171450</xdr:rowOff>
    </xdr:from>
    <xdr:to>
      <xdr:col>18</xdr:col>
      <xdr:colOff>444500</xdr:colOff>
      <xdr:row>27</xdr:row>
      <xdr:rowOff>165100</xdr:rowOff>
    </xdr:to>
    <xdr:sp macro="" textlink="">
      <xdr:nvSpPr>
        <xdr:cNvPr id="10" name="Rectangle: Rounded Corners 9">
          <a:extLst>
            <a:ext uri="{FF2B5EF4-FFF2-40B4-BE49-F238E27FC236}">
              <a16:creationId xmlns:a16="http://schemas.microsoft.com/office/drawing/2014/main" id="{9300AD9E-E047-427A-BE8F-39A9A95E417F}"/>
            </a:ext>
          </a:extLst>
        </xdr:cNvPr>
        <xdr:cNvSpPr/>
      </xdr:nvSpPr>
      <xdr:spPr>
        <a:xfrm>
          <a:off x="9144000" y="1828800"/>
          <a:ext cx="2273300" cy="3308350"/>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590550</xdr:colOff>
      <xdr:row>18</xdr:row>
      <xdr:rowOff>76200</xdr:rowOff>
    </xdr:from>
    <xdr:to>
      <xdr:col>14</xdr:col>
      <xdr:colOff>527050</xdr:colOff>
      <xdr:row>27</xdr:row>
      <xdr:rowOff>139700</xdr:rowOff>
    </xdr:to>
    <xdr:sp macro="" textlink="">
      <xdr:nvSpPr>
        <xdr:cNvPr id="11" name="Rectangle: Rounded Corners 10">
          <a:extLst>
            <a:ext uri="{FF2B5EF4-FFF2-40B4-BE49-F238E27FC236}">
              <a16:creationId xmlns:a16="http://schemas.microsoft.com/office/drawing/2014/main" id="{8B32377A-CD40-4926-A594-6B00B10D473B}"/>
            </a:ext>
          </a:extLst>
        </xdr:cNvPr>
        <xdr:cNvSpPr/>
      </xdr:nvSpPr>
      <xdr:spPr>
        <a:xfrm>
          <a:off x="4248150" y="3390900"/>
          <a:ext cx="4813300" cy="1720850"/>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603250</xdr:colOff>
      <xdr:row>9</xdr:row>
      <xdr:rowOff>171450</xdr:rowOff>
    </xdr:from>
    <xdr:to>
      <xdr:col>14</xdr:col>
      <xdr:colOff>527050</xdr:colOff>
      <xdr:row>18</xdr:row>
      <xdr:rowOff>50800</xdr:rowOff>
    </xdr:to>
    <xdr:sp macro="" textlink="">
      <xdr:nvSpPr>
        <xdr:cNvPr id="12" name="Rectangle: Rounded Corners 11">
          <a:extLst>
            <a:ext uri="{FF2B5EF4-FFF2-40B4-BE49-F238E27FC236}">
              <a16:creationId xmlns:a16="http://schemas.microsoft.com/office/drawing/2014/main" id="{F85BD582-B98A-40A6-AE3B-BF23DEFA76F2}"/>
            </a:ext>
          </a:extLst>
        </xdr:cNvPr>
        <xdr:cNvSpPr/>
      </xdr:nvSpPr>
      <xdr:spPr>
        <a:xfrm>
          <a:off x="4260850" y="1828800"/>
          <a:ext cx="4800600" cy="1536700"/>
        </a:xfrm>
        <a:prstGeom prst="roundRect">
          <a:avLst/>
        </a:prstGeom>
        <a:solidFill>
          <a:srgbClr val="D8D5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438150</xdr:colOff>
      <xdr:row>1</xdr:row>
      <xdr:rowOff>6350</xdr:rowOff>
    </xdr:from>
    <xdr:to>
      <xdr:col>7</xdr:col>
      <xdr:colOff>69850</xdr:colOff>
      <xdr:row>2</xdr:row>
      <xdr:rowOff>76200</xdr:rowOff>
    </xdr:to>
    <xdr:sp macro="" textlink="">
      <xdr:nvSpPr>
        <xdr:cNvPr id="13" name="TextBox 12">
          <a:extLst>
            <a:ext uri="{FF2B5EF4-FFF2-40B4-BE49-F238E27FC236}">
              <a16:creationId xmlns:a16="http://schemas.microsoft.com/office/drawing/2014/main" id="{589088C8-913F-455A-A962-9687E2324820}"/>
            </a:ext>
          </a:extLst>
        </xdr:cNvPr>
        <xdr:cNvSpPr txBox="1"/>
      </xdr:nvSpPr>
      <xdr:spPr>
        <a:xfrm>
          <a:off x="1657350" y="190500"/>
          <a:ext cx="26797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latin typeface="Franklin Gothic Demi Cond" panose="020B0706030402020204" pitchFamily="34" charset="0"/>
            </a:rPr>
            <a:t>Training &amp; HR Investment</a:t>
          </a:r>
          <a:endParaRPr lang="en-NG" sz="1400">
            <a:latin typeface="Franklin Gothic Demi Cond" panose="020B0706030402020204" pitchFamily="34" charset="0"/>
          </a:endParaRPr>
        </a:p>
      </xdr:txBody>
    </xdr:sp>
    <xdr:clientData/>
  </xdr:twoCellAnchor>
  <xdr:twoCellAnchor editAs="oneCell">
    <xdr:from>
      <xdr:col>0</xdr:col>
      <xdr:colOff>438150</xdr:colOff>
      <xdr:row>4</xdr:row>
      <xdr:rowOff>44450</xdr:rowOff>
    </xdr:from>
    <xdr:to>
      <xdr:col>1</xdr:col>
      <xdr:colOff>19050</xdr:colOff>
      <xdr:row>5</xdr:row>
      <xdr:rowOff>50800</xdr:rowOff>
    </xdr:to>
    <xdr:pic>
      <xdr:nvPicPr>
        <xdr:cNvPr id="15" name="Graphic 14" descr="Home with solid fill">
          <a:hlinkClick xmlns:r="http://schemas.openxmlformats.org/officeDocument/2006/relationships" r:id="rId1"/>
          <a:extLst>
            <a:ext uri="{FF2B5EF4-FFF2-40B4-BE49-F238E27FC236}">
              <a16:creationId xmlns:a16="http://schemas.microsoft.com/office/drawing/2014/main" id="{C4C6BC8B-1355-4A70-8C91-533A1C6E3A4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38150" y="781050"/>
          <a:ext cx="190500" cy="190500"/>
        </a:xfrm>
        <a:prstGeom prst="rect">
          <a:avLst/>
        </a:prstGeom>
      </xdr:spPr>
    </xdr:pic>
    <xdr:clientData/>
  </xdr:twoCellAnchor>
  <xdr:twoCellAnchor>
    <xdr:from>
      <xdr:col>1</xdr:col>
      <xdr:colOff>25400</xdr:colOff>
      <xdr:row>4</xdr:row>
      <xdr:rowOff>31750</xdr:rowOff>
    </xdr:from>
    <xdr:to>
      <xdr:col>2</xdr:col>
      <xdr:colOff>12700</xdr:colOff>
      <xdr:row>5</xdr:row>
      <xdr:rowOff>63500</xdr:rowOff>
    </xdr:to>
    <xdr:sp macro="" textlink="">
      <xdr:nvSpPr>
        <xdr:cNvPr id="16" name="TextBox 15">
          <a:hlinkClick xmlns:r="http://schemas.openxmlformats.org/officeDocument/2006/relationships" r:id="rId1"/>
          <a:extLst>
            <a:ext uri="{FF2B5EF4-FFF2-40B4-BE49-F238E27FC236}">
              <a16:creationId xmlns:a16="http://schemas.microsoft.com/office/drawing/2014/main" id="{CFB4694C-1569-43DF-A452-83B5B49339EF}"/>
            </a:ext>
          </a:extLst>
        </xdr:cNvPr>
        <xdr:cNvSpPr txBox="1"/>
      </xdr:nvSpPr>
      <xdr:spPr>
        <a:xfrm>
          <a:off x="635000" y="768350"/>
          <a:ext cx="5969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Californian FB" panose="0207040306080B030204" pitchFamily="18" charset="0"/>
            </a:rPr>
            <a:t>Home</a:t>
          </a:r>
          <a:endParaRPr lang="en-NG" sz="1100">
            <a:latin typeface="Californian FB" panose="0207040306080B030204" pitchFamily="18" charset="0"/>
          </a:endParaRPr>
        </a:p>
      </xdr:txBody>
    </xdr:sp>
    <xdr:clientData/>
  </xdr:twoCellAnchor>
  <xdr:twoCellAnchor>
    <xdr:from>
      <xdr:col>1</xdr:col>
      <xdr:colOff>29350</xdr:colOff>
      <xdr:row>5</xdr:row>
      <xdr:rowOff>82550</xdr:rowOff>
    </xdr:from>
    <xdr:to>
      <xdr:col>2</xdr:col>
      <xdr:colOff>118250</xdr:colOff>
      <xdr:row>6</xdr:row>
      <xdr:rowOff>146050</xdr:rowOff>
    </xdr:to>
    <xdr:sp macro="" textlink="">
      <xdr:nvSpPr>
        <xdr:cNvPr id="17" name="TextBox 16">
          <a:hlinkClick xmlns:r="http://schemas.openxmlformats.org/officeDocument/2006/relationships" r:id="rId4"/>
          <a:extLst>
            <a:ext uri="{FF2B5EF4-FFF2-40B4-BE49-F238E27FC236}">
              <a16:creationId xmlns:a16="http://schemas.microsoft.com/office/drawing/2014/main" id="{6FB67784-2AFB-4985-939B-3231D474824E}"/>
            </a:ext>
          </a:extLst>
        </xdr:cNvPr>
        <xdr:cNvSpPr txBox="1"/>
      </xdr:nvSpPr>
      <xdr:spPr>
        <a:xfrm>
          <a:off x="638950" y="1003300"/>
          <a:ext cx="698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Californian FB" panose="0207040306080B030204" pitchFamily="18" charset="0"/>
            </a:rPr>
            <a:t>Dataset</a:t>
          </a:r>
        </a:p>
        <a:p>
          <a:endParaRPr lang="en-NG" sz="1100"/>
        </a:p>
      </xdr:txBody>
    </xdr:sp>
    <xdr:clientData/>
  </xdr:twoCellAnchor>
  <xdr:twoCellAnchor editAs="oneCell">
    <xdr:from>
      <xdr:col>0</xdr:col>
      <xdr:colOff>444500</xdr:colOff>
      <xdr:row>7</xdr:row>
      <xdr:rowOff>161150</xdr:rowOff>
    </xdr:from>
    <xdr:to>
      <xdr:col>1</xdr:col>
      <xdr:colOff>25700</xdr:colOff>
      <xdr:row>8</xdr:row>
      <xdr:rowOff>167800</xdr:rowOff>
    </xdr:to>
    <xdr:pic>
      <xdr:nvPicPr>
        <xdr:cNvPr id="18" name="Graphic 17" descr="Signal with solid fill">
          <a:hlinkClick xmlns:r="http://schemas.openxmlformats.org/officeDocument/2006/relationships" r:id="rId5"/>
          <a:extLst>
            <a:ext uri="{FF2B5EF4-FFF2-40B4-BE49-F238E27FC236}">
              <a16:creationId xmlns:a16="http://schemas.microsoft.com/office/drawing/2014/main" id="{467F1F0F-0E6B-4D9D-8DB2-2001EFA9DA5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4500" y="1450200"/>
          <a:ext cx="190800" cy="190800"/>
        </a:xfrm>
        <a:prstGeom prst="rect">
          <a:avLst/>
        </a:prstGeom>
      </xdr:spPr>
    </xdr:pic>
    <xdr:clientData/>
  </xdr:twoCellAnchor>
  <xdr:twoCellAnchor editAs="oneCell">
    <xdr:from>
      <xdr:col>0</xdr:col>
      <xdr:colOff>448450</xdr:colOff>
      <xdr:row>6</xdr:row>
      <xdr:rowOff>133350</xdr:rowOff>
    </xdr:from>
    <xdr:to>
      <xdr:col>1</xdr:col>
      <xdr:colOff>29650</xdr:colOff>
      <xdr:row>7</xdr:row>
      <xdr:rowOff>140000</xdr:rowOff>
    </xdr:to>
    <xdr:pic>
      <xdr:nvPicPr>
        <xdr:cNvPr id="19" name="Graphic 18" descr="Single gear with solid fill">
          <a:hlinkClick xmlns:r="http://schemas.openxmlformats.org/officeDocument/2006/relationships" r:id="rId8"/>
          <a:extLst>
            <a:ext uri="{FF2B5EF4-FFF2-40B4-BE49-F238E27FC236}">
              <a16:creationId xmlns:a16="http://schemas.microsoft.com/office/drawing/2014/main" id="{B994DEFA-CA7E-4353-9F11-927B2A09BE5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48450" y="1238250"/>
          <a:ext cx="190800" cy="190800"/>
        </a:xfrm>
        <a:prstGeom prst="rect">
          <a:avLst/>
        </a:prstGeom>
      </xdr:spPr>
    </xdr:pic>
    <xdr:clientData/>
  </xdr:twoCellAnchor>
  <xdr:twoCellAnchor>
    <xdr:from>
      <xdr:col>1</xdr:col>
      <xdr:colOff>35700</xdr:colOff>
      <xdr:row>6</xdr:row>
      <xdr:rowOff>114300</xdr:rowOff>
    </xdr:from>
    <xdr:to>
      <xdr:col>1</xdr:col>
      <xdr:colOff>556400</xdr:colOff>
      <xdr:row>7</xdr:row>
      <xdr:rowOff>139700</xdr:rowOff>
    </xdr:to>
    <xdr:sp macro="" textlink="">
      <xdr:nvSpPr>
        <xdr:cNvPr id="20" name="TextBox 19">
          <a:hlinkClick xmlns:r="http://schemas.openxmlformats.org/officeDocument/2006/relationships" r:id="rId8"/>
          <a:extLst>
            <a:ext uri="{FF2B5EF4-FFF2-40B4-BE49-F238E27FC236}">
              <a16:creationId xmlns:a16="http://schemas.microsoft.com/office/drawing/2014/main" id="{3E02743D-F9E5-44CC-8D82-FC183347AC91}"/>
            </a:ext>
          </a:extLst>
        </xdr:cNvPr>
        <xdr:cNvSpPr txBox="1"/>
      </xdr:nvSpPr>
      <xdr:spPr>
        <a:xfrm>
          <a:off x="645300" y="1219200"/>
          <a:ext cx="520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Californian FB" panose="0207040306080B030204" pitchFamily="18" charset="0"/>
            </a:rPr>
            <a:t>KPI</a:t>
          </a:r>
          <a:endParaRPr lang="en-NG" sz="1100">
            <a:latin typeface="Californian FB" panose="0207040306080B030204" pitchFamily="18" charset="0"/>
          </a:endParaRPr>
        </a:p>
      </xdr:txBody>
    </xdr:sp>
    <xdr:clientData/>
  </xdr:twoCellAnchor>
  <xdr:twoCellAnchor>
    <xdr:from>
      <xdr:col>1</xdr:col>
      <xdr:colOff>16650</xdr:colOff>
      <xdr:row>7</xdr:row>
      <xdr:rowOff>146050</xdr:rowOff>
    </xdr:from>
    <xdr:to>
      <xdr:col>2</xdr:col>
      <xdr:colOff>80150</xdr:colOff>
      <xdr:row>9</xdr:row>
      <xdr:rowOff>6350</xdr:rowOff>
    </xdr:to>
    <xdr:sp macro="" textlink="">
      <xdr:nvSpPr>
        <xdr:cNvPr id="21" name="TextBox 20">
          <a:hlinkClick xmlns:r="http://schemas.openxmlformats.org/officeDocument/2006/relationships" r:id="rId5"/>
          <a:extLst>
            <a:ext uri="{FF2B5EF4-FFF2-40B4-BE49-F238E27FC236}">
              <a16:creationId xmlns:a16="http://schemas.microsoft.com/office/drawing/2014/main" id="{B6D3C032-C34C-4179-BE0A-1967A7B254CB}"/>
            </a:ext>
          </a:extLst>
        </xdr:cNvPr>
        <xdr:cNvSpPr txBox="1"/>
      </xdr:nvSpPr>
      <xdr:spPr>
        <a:xfrm>
          <a:off x="626250" y="1435100"/>
          <a:ext cx="6731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Californian FB" panose="0207040306080B030204" pitchFamily="18" charset="0"/>
            </a:rPr>
            <a:t>Analysis</a:t>
          </a:r>
          <a:r>
            <a:rPr lang="en-US" sz="1100"/>
            <a:t> </a:t>
          </a:r>
          <a:endParaRPr lang="en-NG" sz="1100"/>
        </a:p>
      </xdr:txBody>
    </xdr:sp>
    <xdr:clientData/>
  </xdr:twoCellAnchor>
  <xdr:twoCellAnchor editAs="oneCell">
    <xdr:from>
      <xdr:col>0</xdr:col>
      <xdr:colOff>444500</xdr:colOff>
      <xdr:row>5</xdr:row>
      <xdr:rowOff>120651</xdr:rowOff>
    </xdr:from>
    <xdr:to>
      <xdr:col>1</xdr:col>
      <xdr:colOff>25700</xdr:colOff>
      <xdr:row>6</xdr:row>
      <xdr:rowOff>107426</xdr:rowOff>
    </xdr:to>
    <xdr:pic>
      <xdr:nvPicPr>
        <xdr:cNvPr id="24" name="Graphic 23" descr="Table outline">
          <a:hlinkClick xmlns:r="http://schemas.openxmlformats.org/officeDocument/2006/relationships" r:id="rId4"/>
          <a:extLst>
            <a:ext uri="{FF2B5EF4-FFF2-40B4-BE49-F238E27FC236}">
              <a16:creationId xmlns:a16="http://schemas.microsoft.com/office/drawing/2014/main" id="{16C83EBD-E3BD-41B8-8BA9-61C51353EDC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4500" y="1041401"/>
          <a:ext cx="190800" cy="170925"/>
        </a:xfrm>
        <a:prstGeom prst="rect">
          <a:avLst/>
        </a:prstGeom>
      </xdr:spPr>
    </xdr:pic>
    <xdr:clientData/>
  </xdr:twoCellAnchor>
  <xdr:twoCellAnchor editAs="oneCell">
    <xdr:from>
      <xdr:col>0</xdr:col>
      <xdr:colOff>222250</xdr:colOff>
      <xdr:row>16</xdr:row>
      <xdr:rowOff>152400</xdr:rowOff>
    </xdr:from>
    <xdr:to>
      <xdr:col>2</xdr:col>
      <xdr:colOff>173050</xdr:colOff>
      <xdr:row>27</xdr:row>
      <xdr:rowOff>124750</xdr:rowOff>
    </xdr:to>
    <mc:AlternateContent xmlns:mc="http://schemas.openxmlformats.org/markup-compatibility/2006" xmlns:a14="http://schemas.microsoft.com/office/drawing/2010/main">
      <mc:Choice Requires="a14">
        <xdr:graphicFrame macro="">
          <xdr:nvGraphicFramePr>
            <xdr:cNvPr id="25" name="Training Program Name 1">
              <a:extLst>
                <a:ext uri="{FF2B5EF4-FFF2-40B4-BE49-F238E27FC236}">
                  <a16:creationId xmlns:a16="http://schemas.microsoft.com/office/drawing/2014/main" id="{73831A49-710D-4441-B27D-34A6C5166920}"/>
                </a:ext>
              </a:extLst>
            </xdr:cNvPr>
            <xdr:cNvGraphicFramePr/>
          </xdr:nvGraphicFramePr>
          <xdr:xfrm>
            <a:off x="0" y="0"/>
            <a:ext cx="0" cy="0"/>
          </xdr:xfrm>
          <a:graphic>
            <a:graphicData uri="http://schemas.microsoft.com/office/drawing/2010/slicer">
              <sle:slicer xmlns:sle="http://schemas.microsoft.com/office/drawing/2010/slicer" name="Training Program Name 1"/>
            </a:graphicData>
          </a:graphic>
        </xdr:graphicFrame>
      </mc:Choice>
      <mc:Fallback xmlns="">
        <xdr:sp macro="" textlink="">
          <xdr:nvSpPr>
            <xdr:cNvPr id="0" name=""/>
            <xdr:cNvSpPr>
              <a:spLocks noTextEdit="1"/>
            </xdr:cNvSpPr>
          </xdr:nvSpPr>
          <xdr:spPr>
            <a:xfrm>
              <a:off x="222250" y="3098800"/>
              <a:ext cx="1170000" cy="1998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133350</xdr:colOff>
      <xdr:row>9</xdr:row>
      <xdr:rowOff>177800</xdr:rowOff>
    </xdr:from>
    <xdr:to>
      <xdr:col>11</xdr:col>
      <xdr:colOff>152400</xdr:colOff>
      <xdr:row>11</xdr:row>
      <xdr:rowOff>146050</xdr:rowOff>
    </xdr:to>
    <xdr:sp macro="" textlink="">
      <xdr:nvSpPr>
        <xdr:cNvPr id="26" name="TextBox 25">
          <a:extLst>
            <a:ext uri="{FF2B5EF4-FFF2-40B4-BE49-F238E27FC236}">
              <a16:creationId xmlns:a16="http://schemas.microsoft.com/office/drawing/2014/main" id="{C8323B83-A226-6EAF-5558-116CB1A9FA9E}"/>
            </a:ext>
          </a:extLst>
        </xdr:cNvPr>
        <xdr:cNvSpPr txBox="1"/>
      </xdr:nvSpPr>
      <xdr:spPr>
        <a:xfrm>
          <a:off x="4400550" y="1835150"/>
          <a:ext cx="24574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a:solidFill>
                <a:schemeClr val="tx1"/>
              </a:solidFill>
              <a:latin typeface="Bahnschrift SemiLight Condensed" panose="020B0502040204020203" pitchFamily="34" charset="0"/>
              <a:ea typeface="+mn-ea"/>
              <a:cs typeface="+mn-cs"/>
            </a:rPr>
            <a:t>Training Program Attendance </a:t>
          </a:r>
          <a:endParaRPr lang="en-NG" sz="1600">
            <a:solidFill>
              <a:schemeClr val="tx1"/>
            </a:solidFill>
            <a:latin typeface="Bahnschrift SemiLight Condensed" panose="020B0502040204020203" pitchFamily="34" charset="0"/>
            <a:ea typeface="+mn-ea"/>
            <a:cs typeface="+mn-cs"/>
          </a:endParaRPr>
        </a:p>
      </xdr:txBody>
    </xdr:sp>
    <xdr:clientData/>
  </xdr:twoCellAnchor>
  <xdr:twoCellAnchor>
    <xdr:from>
      <xdr:col>2</xdr:col>
      <xdr:colOff>476250</xdr:colOff>
      <xdr:row>6</xdr:row>
      <xdr:rowOff>44450</xdr:rowOff>
    </xdr:from>
    <xdr:to>
      <xdr:col>5</xdr:col>
      <xdr:colOff>552450</xdr:colOff>
      <xdr:row>8</xdr:row>
      <xdr:rowOff>82550</xdr:rowOff>
    </xdr:to>
    <xdr:sp macro="" textlink="KPI!D37">
      <xdr:nvSpPr>
        <xdr:cNvPr id="28" name="TextBox 27">
          <a:extLst>
            <a:ext uri="{FF2B5EF4-FFF2-40B4-BE49-F238E27FC236}">
              <a16:creationId xmlns:a16="http://schemas.microsoft.com/office/drawing/2014/main" id="{461322DC-65A9-47B8-AA76-4DE0F5FA4124}"/>
            </a:ext>
          </a:extLst>
        </xdr:cNvPr>
        <xdr:cNvSpPr txBox="1"/>
      </xdr:nvSpPr>
      <xdr:spPr>
        <a:xfrm>
          <a:off x="1695450" y="1149350"/>
          <a:ext cx="19050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FDCC230-97F9-4AFE-8218-EEBD3BCF5DC4}" type="TxLink">
            <a:rPr lang="en-US" sz="2800" b="0" i="0" u="none" strike="noStrike">
              <a:solidFill>
                <a:srgbClr val="000000"/>
              </a:solidFill>
              <a:latin typeface="Bahnschrift SemiLight SemiConde" panose="020B0502040204020203" pitchFamily="34" charset="0"/>
              <a:ea typeface="+mn-ea"/>
              <a:cs typeface="+mn-cs"/>
            </a:rPr>
            <a:pPr marL="0" indent="0"/>
            <a:t>$1,591,148.63</a:t>
          </a:fld>
          <a:endParaRPr lang="en-NG"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6</xdr:col>
      <xdr:colOff>260350</xdr:colOff>
      <xdr:row>6</xdr:row>
      <xdr:rowOff>95250</xdr:rowOff>
    </xdr:from>
    <xdr:to>
      <xdr:col>7</xdr:col>
      <xdr:colOff>247650</xdr:colOff>
      <xdr:row>8</xdr:row>
      <xdr:rowOff>63500</xdr:rowOff>
    </xdr:to>
    <xdr:sp macro="" textlink="KPI!E36">
      <xdr:nvSpPr>
        <xdr:cNvPr id="29" name="TextBox 28">
          <a:extLst>
            <a:ext uri="{FF2B5EF4-FFF2-40B4-BE49-F238E27FC236}">
              <a16:creationId xmlns:a16="http://schemas.microsoft.com/office/drawing/2014/main" id="{AEE764F4-CFCC-45FA-B3FB-A28740C36EED}"/>
            </a:ext>
          </a:extLst>
        </xdr:cNvPr>
        <xdr:cNvSpPr txBox="1"/>
      </xdr:nvSpPr>
      <xdr:spPr>
        <a:xfrm>
          <a:off x="3917950" y="1200150"/>
          <a:ext cx="5969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2119212-A2F2-4B3A-BFCC-290FABD60C8D}" type="TxLink">
            <a:rPr lang="en-US" sz="2800" b="0" i="0" u="none" strike="noStrike">
              <a:solidFill>
                <a:srgbClr val="000000"/>
              </a:solidFill>
              <a:latin typeface="Bahnschrift SemiLight SemiConde" panose="020B0502040204020203" pitchFamily="34" charset="0"/>
              <a:ea typeface="+mn-ea"/>
              <a:cs typeface="+mn-cs"/>
            </a:rPr>
            <a:pPr marL="0" indent="0"/>
            <a:t>5</a:t>
          </a:fld>
          <a:endParaRPr lang="en-NG"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6</xdr:col>
      <xdr:colOff>114300</xdr:colOff>
      <xdr:row>4</xdr:row>
      <xdr:rowOff>82550</xdr:rowOff>
    </xdr:from>
    <xdr:to>
      <xdr:col>8</xdr:col>
      <xdr:colOff>508000</xdr:colOff>
      <xdr:row>5</xdr:row>
      <xdr:rowOff>165100</xdr:rowOff>
    </xdr:to>
    <xdr:sp macro="" textlink="">
      <xdr:nvSpPr>
        <xdr:cNvPr id="30" name="TextBox 29">
          <a:extLst>
            <a:ext uri="{FF2B5EF4-FFF2-40B4-BE49-F238E27FC236}">
              <a16:creationId xmlns:a16="http://schemas.microsoft.com/office/drawing/2014/main" id="{11A7C891-2AC0-4845-B74D-1C1E19B716E2}"/>
            </a:ext>
          </a:extLst>
        </xdr:cNvPr>
        <xdr:cNvSpPr txBox="1"/>
      </xdr:nvSpPr>
      <xdr:spPr>
        <a:xfrm>
          <a:off x="3771900" y="819150"/>
          <a:ext cx="1612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dk1"/>
              </a:solidFill>
              <a:latin typeface="Bahnschrift SemiLight SemiConde" panose="020B0502040204020203" pitchFamily="34" charset="0"/>
              <a:ea typeface="+mn-ea"/>
              <a:cs typeface="+mn-cs"/>
            </a:rPr>
            <a:t>Total Training Programs</a:t>
          </a:r>
          <a:r>
            <a:rPr lang="en-NG" sz="1000">
              <a:solidFill>
                <a:schemeClr val="dk1"/>
              </a:solidFill>
              <a:latin typeface="Bahnschrift SemiLight SemiConde" panose="020B0502040204020203" pitchFamily="34" charset="0"/>
              <a:ea typeface="+mn-ea"/>
              <a:cs typeface="+mn-cs"/>
            </a:rPr>
            <a:t> </a:t>
          </a:r>
        </a:p>
      </xdr:txBody>
    </xdr:sp>
    <xdr:clientData/>
  </xdr:twoCellAnchor>
  <xdr:twoCellAnchor>
    <xdr:from>
      <xdr:col>9</xdr:col>
      <xdr:colOff>457200</xdr:colOff>
      <xdr:row>6</xdr:row>
      <xdr:rowOff>57150</xdr:rowOff>
    </xdr:from>
    <xdr:to>
      <xdr:col>11</xdr:col>
      <xdr:colOff>165100</xdr:colOff>
      <xdr:row>8</xdr:row>
      <xdr:rowOff>38100</xdr:rowOff>
    </xdr:to>
    <xdr:sp macro="" textlink="KPI!F36">
      <xdr:nvSpPr>
        <xdr:cNvPr id="31" name="TextBox 30">
          <a:extLst>
            <a:ext uri="{FF2B5EF4-FFF2-40B4-BE49-F238E27FC236}">
              <a16:creationId xmlns:a16="http://schemas.microsoft.com/office/drawing/2014/main" id="{42E13F8D-CC50-45F6-A626-E5CD197B12C2}"/>
            </a:ext>
          </a:extLst>
        </xdr:cNvPr>
        <xdr:cNvSpPr txBox="1"/>
      </xdr:nvSpPr>
      <xdr:spPr>
        <a:xfrm>
          <a:off x="5943600" y="1162050"/>
          <a:ext cx="9271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D57E43B-6FF8-469D-931E-AB39C67DF53F}" type="TxLink">
            <a:rPr lang="en-US" sz="2800" b="0" i="0" u="none" strike="noStrike">
              <a:solidFill>
                <a:srgbClr val="000000"/>
              </a:solidFill>
              <a:latin typeface="Bahnschrift SemiLight SemiConde" panose="020B0502040204020203" pitchFamily="34" charset="0"/>
              <a:ea typeface="+mn-ea"/>
              <a:cs typeface="+mn-cs"/>
            </a:rPr>
            <a:pPr marL="0" indent="0"/>
            <a:t>25.90</a:t>
          </a:fld>
          <a:endParaRPr lang="en-NG"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9</xdr:col>
      <xdr:colOff>228600</xdr:colOff>
      <xdr:row>4</xdr:row>
      <xdr:rowOff>82550</xdr:rowOff>
    </xdr:from>
    <xdr:to>
      <xdr:col>12</xdr:col>
      <xdr:colOff>44450</xdr:colOff>
      <xdr:row>5</xdr:row>
      <xdr:rowOff>165100</xdr:rowOff>
    </xdr:to>
    <xdr:sp macro="" textlink="">
      <xdr:nvSpPr>
        <xdr:cNvPr id="32" name="TextBox 31">
          <a:extLst>
            <a:ext uri="{FF2B5EF4-FFF2-40B4-BE49-F238E27FC236}">
              <a16:creationId xmlns:a16="http://schemas.microsoft.com/office/drawing/2014/main" id="{5B7FF12D-1101-4EFC-AC04-24D245D9AA3C}"/>
            </a:ext>
          </a:extLst>
        </xdr:cNvPr>
        <xdr:cNvSpPr txBox="1"/>
      </xdr:nvSpPr>
      <xdr:spPr>
        <a:xfrm>
          <a:off x="5715000" y="819150"/>
          <a:ext cx="1644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dk1"/>
              </a:solidFill>
              <a:latin typeface="Bahnschrift SemiLight SemiConde" panose="020B0502040204020203" pitchFamily="34" charset="0"/>
              <a:ea typeface="+mn-ea"/>
              <a:cs typeface="+mn-cs"/>
            </a:rPr>
            <a:t>Training Completion Rate</a:t>
          </a:r>
          <a:endParaRPr lang="en-NG" sz="1000">
            <a:solidFill>
              <a:schemeClr val="dk1"/>
            </a:solidFill>
            <a:latin typeface="Bahnschrift SemiLight SemiConde" panose="020B0502040204020203" pitchFamily="34" charset="0"/>
            <a:ea typeface="+mn-ea"/>
            <a:cs typeface="+mn-cs"/>
          </a:endParaRPr>
        </a:p>
      </xdr:txBody>
    </xdr:sp>
    <xdr:clientData/>
  </xdr:twoCellAnchor>
  <xdr:twoCellAnchor>
    <xdr:from>
      <xdr:col>12</xdr:col>
      <xdr:colOff>539750</xdr:colOff>
      <xdr:row>6</xdr:row>
      <xdr:rowOff>50800</xdr:rowOff>
    </xdr:from>
    <xdr:to>
      <xdr:col>14</xdr:col>
      <xdr:colOff>247650</xdr:colOff>
      <xdr:row>8</xdr:row>
      <xdr:rowOff>19050</xdr:rowOff>
    </xdr:to>
    <xdr:sp macro="" textlink="KPI!G36">
      <xdr:nvSpPr>
        <xdr:cNvPr id="33" name="TextBox 32">
          <a:extLst>
            <a:ext uri="{FF2B5EF4-FFF2-40B4-BE49-F238E27FC236}">
              <a16:creationId xmlns:a16="http://schemas.microsoft.com/office/drawing/2014/main" id="{52E4FF0D-6F1C-43F7-8362-A85F23870A8A}"/>
            </a:ext>
          </a:extLst>
        </xdr:cNvPr>
        <xdr:cNvSpPr txBox="1"/>
      </xdr:nvSpPr>
      <xdr:spPr>
        <a:xfrm>
          <a:off x="7854950" y="1155700"/>
          <a:ext cx="9271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1439FC1A-C3B6-4D46-92F8-BAFD9E3CE68B}" type="TxLink">
            <a:rPr lang="en-US" sz="2800" b="0" i="0" u="none" strike="noStrike">
              <a:solidFill>
                <a:srgbClr val="000000"/>
              </a:solidFill>
              <a:latin typeface="Bahnschrift SemiLight SemiConde" panose="020B0502040204020203" pitchFamily="34" charset="0"/>
              <a:ea typeface="+mn-ea"/>
              <a:cs typeface="+mn-cs"/>
            </a:rPr>
            <a:pPr marL="0" indent="0"/>
            <a:t>2.97</a:t>
          </a:fld>
          <a:endParaRPr lang="en-NG"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12</xdr:col>
      <xdr:colOff>361950</xdr:colOff>
      <xdr:row>4</xdr:row>
      <xdr:rowOff>82550</xdr:rowOff>
    </xdr:from>
    <xdr:to>
      <xdr:col>15</xdr:col>
      <xdr:colOff>215900</xdr:colOff>
      <xdr:row>5</xdr:row>
      <xdr:rowOff>165100</xdr:rowOff>
    </xdr:to>
    <xdr:sp macro="" textlink="">
      <xdr:nvSpPr>
        <xdr:cNvPr id="34" name="TextBox 33">
          <a:extLst>
            <a:ext uri="{FF2B5EF4-FFF2-40B4-BE49-F238E27FC236}">
              <a16:creationId xmlns:a16="http://schemas.microsoft.com/office/drawing/2014/main" id="{D056AE7B-DF84-4279-A715-108603E86774}"/>
            </a:ext>
          </a:extLst>
        </xdr:cNvPr>
        <xdr:cNvSpPr txBox="1"/>
      </xdr:nvSpPr>
      <xdr:spPr>
        <a:xfrm>
          <a:off x="7677150" y="819150"/>
          <a:ext cx="1682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dk1"/>
              </a:solidFill>
              <a:latin typeface="Bahnschrift SemiLight SemiConde" panose="020B0502040204020203" pitchFamily="34" charset="0"/>
              <a:ea typeface="+mn-ea"/>
              <a:cs typeface="+mn-cs"/>
            </a:rPr>
            <a:t>Average Training Duration </a:t>
          </a:r>
          <a:endParaRPr lang="en-NG" sz="1000">
            <a:solidFill>
              <a:schemeClr val="dk1"/>
            </a:solidFill>
            <a:latin typeface="Bahnschrift SemiLight SemiConde" panose="020B0502040204020203" pitchFamily="34" charset="0"/>
            <a:ea typeface="+mn-ea"/>
            <a:cs typeface="+mn-cs"/>
          </a:endParaRPr>
        </a:p>
      </xdr:txBody>
    </xdr:sp>
    <xdr:clientData/>
  </xdr:twoCellAnchor>
  <xdr:twoCellAnchor>
    <xdr:from>
      <xdr:col>2</xdr:col>
      <xdr:colOff>425450</xdr:colOff>
      <xdr:row>4</xdr:row>
      <xdr:rowOff>50800</xdr:rowOff>
    </xdr:from>
    <xdr:to>
      <xdr:col>4</xdr:col>
      <xdr:colOff>558800</xdr:colOff>
      <xdr:row>5</xdr:row>
      <xdr:rowOff>133350</xdr:rowOff>
    </xdr:to>
    <xdr:sp macro="" textlink="">
      <xdr:nvSpPr>
        <xdr:cNvPr id="35" name="TextBox 34">
          <a:extLst>
            <a:ext uri="{FF2B5EF4-FFF2-40B4-BE49-F238E27FC236}">
              <a16:creationId xmlns:a16="http://schemas.microsoft.com/office/drawing/2014/main" id="{A000CFF4-B94A-4108-BF6F-04AED87B9DBE}"/>
            </a:ext>
          </a:extLst>
        </xdr:cNvPr>
        <xdr:cNvSpPr txBox="1"/>
      </xdr:nvSpPr>
      <xdr:spPr>
        <a:xfrm>
          <a:off x="1644650" y="787400"/>
          <a:ext cx="13525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dk1"/>
              </a:solidFill>
              <a:latin typeface="Bahnschrift SemiLight SemiConde" panose="020B0502040204020203" pitchFamily="34" charset="0"/>
              <a:ea typeface="+mn-ea"/>
              <a:cs typeface="+mn-cs"/>
            </a:rPr>
            <a:t>Total Training Cost</a:t>
          </a:r>
          <a:endParaRPr lang="en-NG" sz="1000">
            <a:solidFill>
              <a:schemeClr val="dk1"/>
            </a:solidFill>
            <a:latin typeface="Bahnschrift SemiLight SemiConde" panose="020B0502040204020203" pitchFamily="34" charset="0"/>
            <a:ea typeface="+mn-ea"/>
            <a:cs typeface="+mn-cs"/>
          </a:endParaRPr>
        </a:p>
      </xdr:txBody>
    </xdr:sp>
    <xdr:clientData/>
  </xdr:twoCellAnchor>
  <xdr:twoCellAnchor>
    <xdr:from>
      <xdr:col>15</xdr:col>
      <xdr:colOff>63500</xdr:colOff>
      <xdr:row>10</xdr:row>
      <xdr:rowOff>57150</xdr:rowOff>
    </xdr:from>
    <xdr:to>
      <xdr:col>18</xdr:col>
      <xdr:colOff>393700</xdr:colOff>
      <xdr:row>12</xdr:row>
      <xdr:rowOff>38100</xdr:rowOff>
    </xdr:to>
    <xdr:sp macro="" textlink="">
      <xdr:nvSpPr>
        <xdr:cNvPr id="36" name="TextBox 35">
          <a:extLst>
            <a:ext uri="{FF2B5EF4-FFF2-40B4-BE49-F238E27FC236}">
              <a16:creationId xmlns:a16="http://schemas.microsoft.com/office/drawing/2014/main" id="{F4438405-EA35-4A20-BBBB-D768CAB4BD47}"/>
            </a:ext>
          </a:extLst>
        </xdr:cNvPr>
        <xdr:cNvSpPr txBox="1"/>
      </xdr:nvSpPr>
      <xdr:spPr>
        <a:xfrm>
          <a:off x="9207500" y="1898650"/>
          <a:ext cx="21590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a:solidFill>
                <a:schemeClr val="tx1"/>
              </a:solidFill>
              <a:latin typeface="Bahnschrift SemiLight Condensed" panose="020B0502040204020203" pitchFamily="34" charset="0"/>
              <a:ea typeface="+mn-ea"/>
              <a:cs typeface="+mn-cs"/>
            </a:rPr>
            <a:t>Training Cost by Department </a:t>
          </a:r>
          <a:endParaRPr lang="en-NG" sz="1600">
            <a:solidFill>
              <a:schemeClr val="tx1"/>
            </a:solidFill>
            <a:latin typeface="Bahnschrift SemiLight Condensed" panose="020B0502040204020203" pitchFamily="34" charset="0"/>
            <a:ea typeface="+mn-ea"/>
            <a:cs typeface="+mn-cs"/>
          </a:endParaRPr>
        </a:p>
      </xdr:txBody>
    </xdr:sp>
    <xdr:clientData/>
  </xdr:twoCellAnchor>
  <xdr:twoCellAnchor>
    <xdr:from>
      <xdr:col>2</xdr:col>
      <xdr:colOff>469900</xdr:colOff>
      <xdr:row>10</xdr:row>
      <xdr:rowOff>152400</xdr:rowOff>
    </xdr:from>
    <xdr:to>
      <xdr:col>5</xdr:col>
      <xdr:colOff>247650</xdr:colOff>
      <xdr:row>14</xdr:row>
      <xdr:rowOff>44450</xdr:rowOff>
    </xdr:to>
    <xdr:sp macro="" textlink="">
      <xdr:nvSpPr>
        <xdr:cNvPr id="37" name="TextBox 36">
          <a:extLst>
            <a:ext uri="{FF2B5EF4-FFF2-40B4-BE49-F238E27FC236}">
              <a16:creationId xmlns:a16="http://schemas.microsoft.com/office/drawing/2014/main" id="{E79F5816-5A75-43E6-9EAB-10906F24F4AF}"/>
            </a:ext>
          </a:extLst>
        </xdr:cNvPr>
        <xdr:cNvSpPr txBox="1"/>
      </xdr:nvSpPr>
      <xdr:spPr>
        <a:xfrm>
          <a:off x="1689100" y="1993900"/>
          <a:ext cx="16065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a:solidFill>
                <a:schemeClr val="tx1"/>
              </a:solidFill>
              <a:latin typeface="Bahnschrift SemiLight Condensed" panose="020B0502040204020203" pitchFamily="34" charset="0"/>
              <a:ea typeface="+mn-ea"/>
              <a:cs typeface="+mn-cs"/>
            </a:rPr>
            <a:t>Training Outcome Analysis </a:t>
          </a:r>
          <a:endParaRPr lang="en-NG" sz="1600">
            <a:solidFill>
              <a:schemeClr val="tx1"/>
            </a:solidFill>
            <a:latin typeface="Bahnschrift SemiLight Condensed" panose="020B0502040204020203" pitchFamily="34" charset="0"/>
            <a:ea typeface="+mn-ea"/>
            <a:cs typeface="+mn-cs"/>
          </a:endParaRPr>
        </a:p>
      </xdr:txBody>
    </xdr:sp>
    <xdr:clientData/>
  </xdr:twoCellAnchor>
  <xdr:twoCellAnchor>
    <xdr:from>
      <xdr:col>7</xdr:col>
      <xdr:colOff>120650</xdr:colOff>
      <xdr:row>18</xdr:row>
      <xdr:rowOff>25400</xdr:rowOff>
    </xdr:from>
    <xdr:to>
      <xdr:col>10</xdr:col>
      <xdr:colOff>349250</xdr:colOff>
      <xdr:row>20</xdr:row>
      <xdr:rowOff>0</xdr:rowOff>
    </xdr:to>
    <xdr:sp macro="" textlink="">
      <xdr:nvSpPr>
        <xdr:cNvPr id="38" name="TextBox 37">
          <a:extLst>
            <a:ext uri="{FF2B5EF4-FFF2-40B4-BE49-F238E27FC236}">
              <a16:creationId xmlns:a16="http://schemas.microsoft.com/office/drawing/2014/main" id="{3C20ED74-6056-41BD-B9F3-4BC888A80D13}"/>
            </a:ext>
          </a:extLst>
        </xdr:cNvPr>
        <xdr:cNvSpPr txBox="1"/>
      </xdr:nvSpPr>
      <xdr:spPr>
        <a:xfrm>
          <a:off x="4387850" y="3340100"/>
          <a:ext cx="2057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a:solidFill>
                <a:schemeClr val="tx1"/>
              </a:solidFill>
              <a:latin typeface="Bahnschrift SemiLight Condensed" panose="020B0502040204020203" pitchFamily="34" charset="0"/>
              <a:ea typeface="+mn-ea"/>
              <a:cs typeface="+mn-cs"/>
            </a:rPr>
            <a:t>Training Type Performance </a:t>
          </a:r>
          <a:endParaRPr lang="en-NG" sz="1600">
            <a:solidFill>
              <a:schemeClr val="tx1"/>
            </a:solidFill>
            <a:latin typeface="Bahnschrift SemiLight Condensed" panose="020B0502040204020203" pitchFamily="34" charset="0"/>
            <a:ea typeface="+mn-ea"/>
            <a:cs typeface="+mn-cs"/>
          </a:endParaRPr>
        </a:p>
      </xdr:txBody>
    </xdr:sp>
    <xdr:clientData/>
  </xdr:twoCellAnchor>
  <xdr:twoCellAnchor>
    <xdr:from>
      <xdr:col>15</xdr:col>
      <xdr:colOff>463550</xdr:colOff>
      <xdr:row>3</xdr:row>
      <xdr:rowOff>152400</xdr:rowOff>
    </xdr:from>
    <xdr:to>
      <xdr:col>18</xdr:col>
      <xdr:colOff>495950</xdr:colOff>
      <xdr:row>8</xdr:row>
      <xdr:rowOff>124450</xdr:rowOff>
    </xdr:to>
    <xdr:sp macro="" textlink="">
      <xdr:nvSpPr>
        <xdr:cNvPr id="39" name="Rectangle: Rounded Corners 38">
          <a:extLst>
            <a:ext uri="{FF2B5EF4-FFF2-40B4-BE49-F238E27FC236}">
              <a16:creationId xmlns:a16="http://schemas.microsoft.com/office/drawing/2014/main" id="{6BDAE881-F04A-4AEA-9C00-5396D1254161}"/>
            </a:ext>
          </a:extLst>
        </xdr:cNvPr>
        <xdr:cNvSpPr/>
      </xdr:nvSpPr>
      <xdr:spPr>
        <a:xfrm>
          <a:off x="9607550" y="704850"/>
          <a:ext cx="1861200" cy="892800"/>
        </a:xfrm>
        <a:prstGeom prst="roundRect">
          <a:avLst/>
        </a:prstGeom>
        <a:solidFill>
          <a:srgbClr val="EAE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552450</xdr:colOff>
      <xdr:row>4</xdr:row>
      <xdr:rowOff>82550</xdr:rowOff>
    </xdr:from>
    <xdr:to>
      <xdr:col>18</xdr:col>
      <xdr:colOff>431800</xdr:colOff>
      <xdr:row>5</xdr:row>
      <xdr:rowOff>165100</xdr:rowOff>
    </xdr:to>
    <xdr:sp macro="" textlink="">
      <xdr:nvSpPr>
        <xdr:cNvPr id="40" name="TextBox 39">
          <a:extLst>
            <a:ext uri="{FF2B5EF4-FFF2-40B4-BE49-F238E27FC236}">
              <a16:creationId xmlns:a16="http://schemas.microsoft.com/office/drawing/2014/main" id="{31FF2055-A2D5-431D-BF3C-7F5A6508D74E}"/>
            </a:ext>
          </a:extLst>
        </xdr:cNvPr>
        <xdr:cNvSpPr txBox="1"/>
      </xdr:nvSpPr>
      <xdr:spPr>
        <a:xfrm>
          <a:off x="9696450" y="819150"/>
          <a:ext cx="1708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dk1"/>
              </a:solidFill>
              <a:latin typeface="Bahnschrift SemiLight SemiConde" panose="020B0502040204020203" pitchFamily="34" charset="0"/>
              <a:ea typeface="+mn-ea"/>
              <a:cs typeface="+mn-cs"/>
            </a:rPr>
            <a:t>Succesful Training Count </a:t>
          </a:r>
          <a:endParaRPr lang="en-NG" sz="1000">
            <a:solidFill>
              <a:schemeClr val="dk1"/>
            </a:solidFill>
            <a:latin typeface="Bahnschrift SemiLight SemiConde" panose="020B0502040204020203" pitchFamily="34" charset="0"/>
            <a:ea typeface="+mn-ea"/>
            <a:cs typeface="+mn-cs"/>
          </a:endParaRPr>
        </a:p>
      </xdr:txBody>
    </xdr:sp>
    <xdr:clientData/>
  </xdr:twoCellAnchor>
  <xdr:twoCellAnchor>
    <xdr:from>
      <xdr:col>16</xdr:col>
      <xdr:colOff>63500</xdr:colOff>
      <xdr:row>6</xdr:row>
      <xdr:rowOff>50800</xdr:rowOff>
    </xdr:from>
    <xdr:to>
      <xdr:col>17</xdr:col>
      <xdr:colOff>381000</xdr:colOff>
      <xdr:row>8</xdr:row>
      <xdr:rowOff>25400</xdr:rowOff>
    </xdr:to>
    <xdr:sp macro="" textlink="KPI!H36">
      <xdr:nvSpPr>
        <xdr:cNvPr id="41" name="TextBox 40">
          <a:extLst>
            <a:ext uri="{FF2B5EF4-FFF2-40B4-BE49-F238E27FC236}">
              <a16:creationId xmlns:a16="http://schemas.microsoft.com/office/drawing/2014/main" id="{7451B4C3-33DE-43B2-87AC-F558D41FA458}"/>
            </a:ext>
          </a:extLst>
        </xdr:cNvPr>
        <xdr:cNvSpPr txBox="1"/>
      </xdr:nvSpPr>
      <xdr:spPr>
        <a:xfrm>
          <a:off x="9817100" y="1155700"/>
          <a:ext cx="9271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B4C90D2-05F0-4CFB-AFC9-6103A63EB793}" type="TxLink">
            <a:rPr lang="en-US" sz="2800" b="0" i="0" u="none" strike="noStrike">
              <a:solidFill>
                <a:srgbClr val="000000"/>
              </a:solidFill>
              <a:latin typeface="Bahnschrift SemiLight SemiConde" panose="020B0502040204020203" pitchFamily="34" charset="0"/>
              <a:ea typeface="+mn-ea"/>
              <a:cs typeface="+mn-cs"/>
            </a:rPr>
            <a:pPr marL="0" indent="0"/>
            <a:t>709</a:t>
          </a:fld>
          <a:endParaRPr lang="en-NG" sz="2800" b="0" i="0" u="none" strike="noStrike">
            <a:solidFill>
              <a:srgbClr val="000000"/>
            </a:solidFill>
            <a:latin typeface="Bahnschrift SemiLight SemiConde" panose="020B0502040204020203" pitchFamily="34" charset="0"/>
            <a:ea typeface="+mn-ea"/>
            <a:cs typeface="+mn-cs"/>
          </a:endParaRPr>
        </a:p>
      </xdr:txBody>
    </xdr:sp>
    <xdr:clientData/>
  </xdr:twoCellAnchor>
  <xdr:twoCellAnchor>
    <xdr:from>
      <xdr:col>2</xdr:col>
      <xdr:colOff>393700</xdr:colOff>
      <xdr:row>14</xdr:row>
      <xdr:rowOff>19050</xdr:rowOff>
    </xdr:from>
    <xdr:to>
      <xdr:col>6</xdr:col>
      <xdr:colOff>355600</xdr:colOff>
      <xdr:row>26</xdr:row>
      <xdr:rowOff>146050</xdr:rowOff>
    </xdr:to>
    <xdr:graphicFrame macro="">
      <xdr:nvGraphicFramePr>
        <xdr:cNvPr id="42" name="Chart 41">
          <a:extLst>
            <a:ext uri="{FF2B5EF4-FFF2-40B4-BE49-F238E27FC236}">
              <a16:creationId xmlns:a16="http://schemas.microsoft.com/office/drawing/2014/main" id="{F0861653-F7F9-4B04-9C6F-94A7BFD24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381000</xdr:colOff>
      <xdr:row>11</xdr:row>
      <xdr:rowOff>88900</xdr:rowOff>
    </xdr:from>
    <xdr:to>
      <xdr:col>14</xdr:col>
      <xdr:colOff>177800</xdr:colOff>
      <xdr:row>18</xdr:row>
      <xdr:rowOff>88900</xdr:rowOff>
    </xdr:to>
    <xdr:graphicFrame macro="">
      <xdr:nvGraphicFramePr>
        <xdr:cNvPr id="43" name="Chart 42">
          <a:extLst>
            <a:ext uri="{FF2B5EF4-FFF2-40B4-BE49-F238E27FC236}">
              <a16:creationId xmlns:a16="http://schemas.microsoft.com/office/drawing/2014/main" id="{02703ED2-0344-4FFB-A760-DD91CD169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44450</xdr:colOff>
      <xdr:row>11</xdr:row>
      <xdr:rowOff>82550</xdr:rowOff>
    </xdr:from>
    <xdr:to>
      <xdr:col>18</xdr:col>
      <xdr:colOff>254000</xdr:colOff>
      <xdr:row>27</xdr:row>
      <xdr:rowOff>63500</xdr:rowOff>
    </xdr:to>
    <xdr:graphicFrame macro="">
      <xdr:nvGraphicFramePr>
        <xdr:cNvPr id="14" name="Chart 13">
          <a:extLst>
            <a:ext uri="{FF2B5EF4-FFF2-40B4-BE49-F238E27FC236}">
              <a16:creationId xmlns:a16="http://schemas.microsoft.com/office/drawing/2014/main" id="{8BCB9B4F-EB0E-4728-BBA1-4A4635C96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171450</xdr:colOff>
      <xdr:row>19</xdr:row>
      <xdr:rowOff>12700</xdr:rowOff>
    </xdr:from>
    <xdr:to>
      <xdr:col>14</xdr:col>
      <xdr:colOff>552450</xdr:colOff>
      <xdr:row>27</xdr:row>
      <xdr:rowOff>165100</xdr:rowOff>
    </xdr:to>
    <xdr:graphicFrame macro="">
      <xdr:nvGraphicFramePr>
        <xdr:cNvPr id="22" name="Chart 21">
          <a:extLst>
            <a:ext uri="{FF2B5EF4-FFF2-40B4-BE49-F238E27FC236}">
              <a16:creationId xmlns:a16="http://schemas.microsoft.com/office/drawing/2014/main" id="{67D49620-FC0C-4F77-B842-B68110BBA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17</xdr:col>
      <xdr:colOff>457200</xdr:colOff>
      <xdr:row>0</xdr:row>
      <xdr:rowOff>146050</xdr:rowOff>
    </xdr:from>
    <xdr:to>
      <xdr:col>18</xdr:col>
      <xdr:colOff>190500</xdr:colOff>
      <xdr:row>2</xdr:row>
      <xdr:rowOff>120650</xdr:rowOff>
    </xdr:to>
    <xdr:pic>
      <xdr:nvPicPr>
        <xdr:cNvPr id="23" name="Graphic 22" descr="User with solid fill">
          <a:hlinkClick xmlns:r="http://schemas.openxmlformats.org/officeDocument/2006/relationships" r:id="rId17"/>
          <a:extLst>
            <a:ext uri="{FF2B5EF4-FFF2-40B4-BE49-F238E27FC236}">
              <a16:creationId xmlns:a16="http://schemas.microsoft.com/office/drawing/2014/main" id="{5B388C93-045D-4A27-A6C7-FE044290080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820400" y="146050"/>
          <a:ext cx="342900" cy="3429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101601</xdr:colOff>
      <xdr:row>0</xdr:row>
      <xdr:rowOff>44449</xdr:rowOff>
    </xdr:from>
    <xdr:to>
      <xdr:col>30</xdr:col>
      <xdr:colOff>148828</xdr:colOff>
      <xdr:row>40</xdr:row>
      <xdr:rowOff>128983</xdr:rowOff>
    </xdr:to>
    <xdr:sp macro="" textlink="">
      <xdr:nvSpPr>
        <xdr:cNvPr id="2" name="Rectangle 1">
          <a:extLst>
            <a:ext uri="{FF2B5EF4-FFF2-40B4-BE49-F238E27FC236}">
              <a16:creationId xmlns:a16="http://schemas.microsoft.com/office/drawing/2014/main" id="{B349E511-2B3D-4191-934A-51942FB48321}"/>
            </a:ext>
          </a:extLst>
        </xdr:cNvPr>
        <xdr:cNvSpPr/>
      </xdr:nvSpPr>
      <xdr:spPr>
        <a:xfrm>
          <a:off x="101601" y="44449"/>
          <a:ext cx="18204258" cy="7625159"/>
        </a:xfrm>
        <a:prstGeom prst="rect">
          <a:avLst/>
        </a:prstGeom>
        <a:solidFill>
          <a:srgbClr val="EFEFE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101599</xdr:colOff>
      <xdr:row>0</xdr:row>
      <xdr:rowOff>44451</xdr:rowOff>
    </xdr:from>
    <xdr:to>
      <xdr:col>30</xdr:col>
      <xdr:colOff>158749</xdr:colOff>
      <xdr:row>2</xdr:row>
      <xdr:rowOff>107950</xdr:rowOff>
    </xdr:to>
    <xdr:sp macro="" textlink="">
      <xdr:nvSpPr>
        <xdr:cNvPr id="3" name="Rectangle 2">
          <a:extLst>
            <a:ext uri="{FF2B5EF4-FFF2-40B4-BE49-F238E27FC236}">
              <a16:creationId xmlns:a16="http://schemas.microsoft.com/office/drawing/2014/main" id="{0F5046F7-B973-4487-90DD-A3C2B5354E98}"/>
            </a:ext>
          </a:extLst>
        </xdr:cNvPr>
        <xdr:cNvSpPr/>
      </xdr:nvSpPr>
      <xdr:spPr>
        <a:xfrm>
          <a:off x="101599" y="44451"/>
          <a:ext cx="18214181" cy="44053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273050</xdr:colOff>
      <xdr:row>0</xdr:row>
      <xdr:rowOff>114301</xdr:rowOff>
    </xdr:from>
    <xdr:to>
      <xdr:col>6</xdr:col>
      <xdr:colOff>393378</xdr:colOff>
      <xdr:row>2</xdr:row>
      <xdr:rowOff>16292</xdr:rowOff>
    </xdr:to>
    <xdr:sp macro="" textlink="">
      <xdr:nvSpPr>
        <xdr:cNvPr id="4" name="TextBox 3">
          <a:extLst>
            <a:ext uri="{FF2B5EF4-FFF2-40B4-BE49-F238E27FC236}">
              <a16:creationId xmlns:a16="http://schemas.microsoft.com/office/drawing/2014/main" id="{CF440340-CE76-48F4-81E9-8FE81944D489}"/>
            </a:ext>
          </a:extLst>
        </xdr:cNvPr>
        <xdr:cNvSpPr txBox="1"/>
      </xdr:nvSpPr>
      <xdr:spPr>
        <a:xfrm>
          <a:off x="273050" y="114301"/>
          <a:ext cx="3777928" cy="270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a:solidFill>
                <a:schemeClr val="bg1"/>
              </a:solidFill>
              <a:latin typeface="Franklin Gothic Demi Cond" panose="020B0706030402020204" pitchFamily="34" charset="0"/>
            </a:rPr>
            <a:t>Key</a:t>
          </a:r>
          <a:r>
            <a:rPr lang="en-US" sz="2400" baseline="0">
              <a:solidFill>
                <a:schemeClr val="bg1"/>
              </a:solidFill>
              <a:latin typeface="Franklin Gothic Demi Cond" panose="020B0706030402020204" pitchFamily="34" charset="0"/>
            </a:rPr>
            <a:t> Insight</a:t>
          </a:r>
          <a:endParaRPr lang="en-NG" sz="2400">
            <a:solidFill>
              <a:schemeClr val="bg1"/>
            </a:solidFill>
            <a:latin typeface="Franklin Gothic Demi Cond" panose="020B0706030402020204" pitchFamily="34" charset="0"/>
          </a:endParaRPr>
        </a:p>
      </xdr:txBody>
    </xdr:sp>
    <xdr:clientData/>
  </xdr:twoCellAnchor>
  <xdr:twoCellAnchor>
    <xdr:from>
      <xdr:col>0</xdr:col>
      <xdr:colOff>260350</xdr:colOff>
      <xdr:row>3</xdr:row>
      <xdr:rowOff>57149</xdr:rowOff>
    </xdr:from>
    <xdr:to>
      <xdr:col>6</xdr:col>
      <xdr:colOff>57150</xdr:colOff>
      <xdr:row>39</xdr:row>
      <xdr:rowOff>79374</xdr:rowOff>
    </xdr:to>
    <xdr:sp macro="" textlink="">
      <xdr:nvSpPr>
        <xdr:cNvPr id="5" name="TextBox 4">
          <a:extLst>
            <a:ext uri="{FF2B5EF4-FFF2-40B4-BE49-F238E27FC236}">
              <a16:creationId xmlns:a16="http://schemas.microsoft.com/office/drawing/2014/main" id="{21913C67-94E7-702E-A89D-9CB6E8214E5F}"/>
            </a:ext>
          </a:extLst>
        </xdr:cNvPr>
        <xdr:cNvSpPr txBox="1"/>
      </xdr:nvSpPr>
      <xdr:spPr>
        <a:xfrm>
          <a:off x="260350" y="622696"/>
          <a:ext cx="3428206" cy="6808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Workforce Demography Overview Dashboard</a:t>
          </a:r>
        </a:p>
        <a:p>
          <a:r>
            <a:rPr lang="en-US" sz="1400" b="1"/>
            <a:t>Workforce Composition</a:t>
          </a:r>
        </a:p>
        <a:p>
          <a:r>
            <a:rPr lang="en-US" sz="1400"/>
            <a:t>The organization has a total of </a:t>
          </a:r>
          <a:r>
            <a:rPr lang="en-US" sz="1400" b="1"/>
            <a:t>2,845 employees</a:t>
          </a:r>
          <a:r>
            <a:rPr lang="en-US" sz="1400"/>
            <a:t>. </a:t>
          </a:r>
        </a:p>
        <a:p>
          <a:r>
            <a:rPr lang="en-US" sz="1400"/>
            <a:t>Workforce is slightly </a:t>
          </a:r>
          <a:r>
            <a:rPr lang="en-US" sz="1400" b="1"/>
            <a:t>female-dominated</a:t>
          </a:r>
          <a:r>
            <a:rPr lang="en-US" sz="1400"/>
            <a:t>: </a:t>
          </a:r>
        </a:p>
        <a:p>
          <a:pPr lvl="1"/>
          <a:r>
            <a:rPr lang="en-US" sz="1400"/>
            <a:t>Female: </a:t>
          </a:r>
          <a:r>
            <a:rPr lang="en-US" sz="1400" b="1"/>
            <a:t>1,588 (56%)</a:t>
          </a:r>
          <a:r>
            <a:rPr lang="en-US" sz="1400"/>
            <a:t> </a:t>
          </a:r>
        </a:p>
        <a:p>
          <a:pPr lvl="1"/>
          <a:r>
            <a:rPr lang="en-US" sz="1400"/>
            <a:t>Male: </a:t>
          </a:r>
          <a:r>
            <a:rPr lang="en-US" sz="1400" b="1"/>
            <a:t>1,257 (44%)</a:t>
          </a:r>
          <a:r>
            <a:rPr lang="en-US" sz="1400"/>
            <a:t> </a:t>
          </a:r>
        </a:p>
        <a:p>
          <a:r>
            <a:rPr lang="en-US" sz="1400"/>
            <a:t>The workforce is relatively experienced: </a:t>
          </a:r>
        </a:p>
        <a:p>
          <a:pPr lvl="1"/>
          <a:r>
            <a:rPr lang="en-US" sz="1400" b="1"/>
            <a:t>Average age:</a:t>
          </a:r>
          <a:r>
            <a:rPr lang="en-US" sz="1400"/>
            <a:t> 49.4 years </a:t>
          </a:r>
        </a:p>
        <a:p>
          <a:pPr lvl="1"/>
          <a:r>
            <a:rPr lang="en-US" sz="1400" b="1"/>
            <a:t>Average tenure:</a:t>
          </a:r>
          <a:r>
            <a:rPr lang="en-US" sz="1400"/>
            <a:t> 5.28 years</a:t>
          </a:r>
        </a:p>
        <a:p>
          <a:r>
            <a:rPr lang="en-US" sz="1400" b="1"/>
            <a:t>Age Group Insights</a:t>
          </a:r>
        </a:p>
        <a:p>
          <a:r>
            <a:rPr lang="en-US" sz="1400"/>
            <a:t>Most employees fall within the </a:t>
          </a:r>
          <a:r>
            <a:rPr lang="en-US" sz="1400" b="1"/>
            <a:t>older and adult age categories</a:t>
          </a:r>
          <a:r>
            <a:rPr lang="en-US" sz="1400"/>
            <a:t>. </a:t>
          </a:r>
        </a:p>
        <a:p>
          <a:r>
            <a:rPr lang="en-US" sz="1400"/>
            <a:t>The </a:t>
          </a:r>
          <a:r>
            <a:rPr lang="en-US" sz="1400" b="1"/>
            <a:t>young workforce segment is very small</a:t>
          </a:r>
          <a:r>
            <a:rPr lang="en-US" sz="1400"/>
            <a:t>, suggesting</a:t>
          </a:r>
          <a:r>
            <a:rPr lang="en-US" sz="1400" baseline="0"/>
            <a:t> </a:t>
          </a:r>
          <a:r>
            <a:rPr lang="en-US" sz="1400" baseline="0">
              <a:solidFill>
                <a:schemeClr val="dk1"/>
              </a:solidFill>
              <a:effectLst/>
              <a:latin typeface="+mn-lt"/>
              <a:ea typeface="+mn-ea"/>
              <a:cs typeface="+mn-cs"/>
            </a:rPr>
            <a:t>f</a:t>
          </a:r>
          <a:r>
            <a:rPr lang="en-US" sz="1400">
              <a:solidFill>
                <a:schemeClr val="dk1"/>
              </a:solidFill>
              <a:effectLst/>
              <a:latin typeface="+mn-lt"/>
              <a:ea typeface="+mn-ea"/>
              <a:cs typeface="+mn-cs"/>
            </a:rPr>
            <a:t>uture succession planning concerns and</a:t>
          </a:r>
          <a:r>
            <a:rPr lang="en-US" sz="1400" baseline="0">
              <a:solidFill>
                <a:schemeClr val="dk1"/>
              </a:solidFill>
              <a:effectLst/>
              <a:latin typeface="+mn-lt"/>
              <a:ea typeface="+mn-ea"/>
              <a:cs typeface="+mn-cs"/>
            </a:rPr>
            <a:t> n</a:t>
          </a:r>
          <a:r>
            <a:rPr lang="en-US" sz="1400">
              <a:solidFill>
                <a:schemeClr val="dk1"/>
              </a:solidFill>
              <a:effectLst/>
              <a:latin typeface="+mn-lt"/>
              <a:ea typeface="+mn-ea"/>
              <a:cs typeface="+mn-cs"/>
            </a:rPr>
            <a:t>eed for graduate recruitment or early-career hiring.</a:t>
          </a:r>
          <a:endParaRPr lang="en-US" sz="1400"/>
        </a:p>
        <a:p>
          <a:r>
            <a:rPr lang="en-US" sz="1400" b="1"/>
            <a:t>Departmental Insights</a:t>
          </a:r>
        </a:p>
        <a:p>
          <a:r>
            <a:rPr lang="en-US" sz="1400" b="1"/>
            <a:t>Production department dominates staffing</a:t>
          </a:r>
          <a:r>
            <a:rPr lang="en-US" sz="1400"/>
            <a:t> with </a:t>
          </a:r>
          <a:r>
            <a:rPr lang="en-US" sz="1400" b="1"/>
            <a:t>1,910 employees</a:t>
          </a:r>
          <a:r>
            <a:rPr lang="en-US" sz="1400"/>
            <a:t>, accounting for the majority of the workforce</a:t>
          </a:r>
          <a:r>
            <a:rPr lang="en-US" sz="1400" baseline="0"/>
            <a:t> while o</a:t>
          </a:r>
          <a:r>
            <a:rPr lang="en-US" sz="1400"/>
            <a:t>ther departments are significantly smaller.</a:t>
          </a:r>
        </a:p>
        <a:p>
          <a:endParaRPr lang="en-US" sz="1400"/>
        </a:p>
        <a:p>
          <a:r>
            <a:rPr lang="en-US" sz="1400" b="1"/>
            <a:t>Business Interpretation</a:t>
          </a:r>
        </a:p>
        <a:p>
          <a:r>
            <a:rPr lang="en-US" sz="1400"/>
            <a:t>Resource allocation and HR policies may need to focus heavily on operational workforce management</a:t>
          </a:r>
          <a:r>
            <a:rPr lang="en-US" sz="1200"/>
            <a:t>. </a:t>
          </a:r>
        </a:p>
        <a:p>
          <a:endParaRPr lang="en-NG" sz="1100"/>
        </a:p>
      </xdr:txBody>
    </xdr:sp>
    <xdr:clientData/>
  </xdr:twoCellAnchor>
  <xdr:twoCellAnchor>
    <xdr:from>
      <xdr:col>6</xdr:col>
      <xdr:colOff>247651</xdr:colOff>
      <xdr:row>3</xdr:row>
      <xdr:rowOff>63501</xdr:rowOff>
    </xdr:from>
    <xdr:to>
      <xdr:col>12</xdr:col>
      <xdr:colOff>44451</xdr:colOff>
      <xdr:row>33</xdr:row>
      <xdr:rowOff>79375</xdr:rowOff>
    </xdr:to>
    <xdr:sp macro="" textlink="">
      <xdr:nvSpPr>
        <xdr:cNvPr id="7" name="TextBox 6">
          <a:extLst>
            <a:ext uri="{FF2B5EF4-FFF2-40B4-BE49-F238E27FC236}">
              <a16:creationId xmlns:a16="http://schemas.microsoft.com/office/drawing/2014/main" id="{FE9B91F0-1479-4A2F-80A1-4E93854F7424}"/>
            </a:ext>
          </a:extLst>
        </xdr:cNvPr>
        <xdr:cNvSpPr txBox="1"/>
      </xdr:nvSpPr>
      <xdr:spPr>
        <a:xfrm>
          <a:off x="3879057" y="629048"/>
          <a:ext cx="3428207" cy="5671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Employee Performance &amp; Engagement Dashboard</a:t>
          </a:r>
        </a:p>
        <a:p>
          <a:r>
            <a:rPr lang="en-US" sz="1400" b="1"/>
            <a:t>Overall Employee Experience</a:t>
          </a:r>
        </a:p>
        <a:p>
          <a:r>
            <a:rPr lang="en-US" sz="1400"/>
            <a:t>The organization shows </a:t>
          </a:r>
          <a:r>
            <a:rPr lang="en-US" sz="1400" b="1"/>
            <a:t>moderate employee engagement and satisfaction levels</a:t>
          </a:r>
          <a:r>
            <a:rPr lang="en-US" sz="1400" b="0" baseline="0"/>
            <a:t> meaning e</a:t>
          </a:r>
          <a:r>
            <a:rPr lang="en-US" sz="1400"/>
            <a:t>mployees are neither highly dissatisfied nor highly engaged. </a:t>
          </a:r>
        </a:p>
        <a:p>
          <a:endParaRPr lang="en-US" sz="1400"/>
        </a:p>
        <a:p>
          <a:r>
            <a:rPr lang="en-US" sz="1400" b="1"/>
            <a:t>Department Performance Insights</a:t>
          </a:r>
        </a:p>
        <a:p>
          <a:r>
            <a:rPr lang="en-US" sz="1400" b="1"/>
            <a:t>Admin Offices</a:t>
          </a:r>
          <a:r>
            <a:rPr lang="en-US" sz="1400"/>
            <a:t> recorded the highest performance score (</a:t>
          </a:r>
          <a:r>
            <a:rPr lang="en-US" sz="1400" b="1"/>
            <a:t>3.08</a:t>
          </a:r>
          <a:r>
            <a:rPr lang="en-US" sz="1400"/>
            <a:t>)</a:t>
          </a:r>
          <a:r>
            <a:rPr lang="en-US" sz="1400" baseline="0"/>
            <a:t> and </a:t>
          </a:r>
          <a:r>
            <a:rPr lang="en-US" sz="1400" b="1"/>
            <a:t>Executive Office</a:t>
          </a:r>
          <a:r>
            <a:rPr lang="en-US" sz="1400"/>
            <a:t> had the lowest score (</a:t>
          </a:r>
          <a:r>
            <a:rPr lang="en-US" sz="1400" b="1"/>
            <a:t>2.58</a:t>
          </a:r>
          <a:r>
            <a:rPr lang="en-US" sz="1400"/>
            <a:t>). </a:t>
          </a:r>
        </a:p>
        <a:p>
          <a:r>
            <a:rPr lang="en-US" sz="1400"/>
            <a:t>Operational and support departments appear more productive/engaged than leadership units. </a:t>
          </a:r>
        </a:p>
        <a:p>
          <a:r>
            <a:rPr lang="en-US" sz="1400"/>
            <a:t>Executives may require: </a:t>
          </a:r>
        </a:p>
        <a:p>
          <a:pPr lvl="1"/>
          <a:r>
            <a:rPr lang="en-US" sz="1400"/>
            <a:t>Leadership development </a:t>
          </a:r>
        </a:p>
        <a:p>
          <a:pPr lvl="1"/>
          <a:r>
            <a:rPr lang="en-US" sz="1400"/>
            <a:t>Better engagement strategies </a:t>
          </a:r>
        </a:p>
        <a:p>
          <a:pPr lvl="1"/>
          <a:r>
            <a:rPr lang="en-US" sz="1400"/>
            <a:t>Improved communication practices </a:t>
          </a:r>
        </a:p>
        <a:p>
          <a:pPr lvl="1"/>
          <a:endParaRPr lang="en-US" sz="1400"/>
        </a:p>
        <a:p>
          <a:r>
            <a:rPr lang="en-US" sz="1400" b="1"/>
            <a:t>Satisfaction by Division</a:t>
          </a:r>
        </a:p>
        <a:p>
          <a:r>
            <a:rPr lang="en-US" sz="1400"/>
            <a:t>Some divisions significantly outperform others. </a:t>
          </a:r>
          <a:r>
            <a:rPr lang="en-US" sz="1400" baseline="0"/>
            <a:t> </a:t>
          </a:r>
          <a:r>
            <a:rPr lang="en-US" sz="1400"/>
            <a:t>Lower-performing divisions may need targeted HR interventions</a:t>
          </a:r>
          <a:r>
            <a:rPr lang="en-US" sz="1200"/>
            <a:t>.</a:t>
          </a:r>
        </a:p>
        <a:p>
          <a:endParaRPr lang="en-NG" sz="1100"/>
        </a:p>
      </xdr:txBody>
    </xdr:sp>
    <xdr:clientData/>
  </xdr:twoCellAnchor>
  <xdr:twoCellAnchor>
    <xdr:from>
      <xdr:col>12</xdr:col>
      <xdr:colOff>285750</xdr:colOff>
      <xdr:row>3</xdr:row>
      <xdr:rowOff>63500</xdr:rowOff>
    </xdr:from>
    <xdr:to>
      <xdr:col>21</xdr:col>
      <xdr:colOff>406797</xdr:colOff>
      <xdr:row>39</xdr:row>
      <xdr:rowOff>89297</xdr:rowOff>
    </xdr:to>
    <xdr:sp macro="" textlink="">
      <xdr:nvSpPr>
        <xdr:cNvPr id="8" name="TextBox 7">
          <a:extLst>
            <a:ext uri="{FF2B5EF4-FFF2-40B4-BE49-F238E27FC236}">
              <a16:creationId xmlns:a16="http://schemas.microsoft.com/office/drawing/2014/main" id="{E372047C-C8D2-4510-9A31-01307735B52C}"/>
            </a:ext>
          </a:extLst>
        </xdr:cNvPr>
        <xdr:cNvSpPr txBox="1"/>
      </xdr:nvSpPr>
      <xdr:spPr>
        <a:xfrm>
          <a:off x="7548563" y="629047"/>
          <a:ext cx="5568156" cy="68123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Training &amp; HR Investment Dashboard</a:t>
          </a:r>
        </a:p>
        <a:p>
          <a:r>
            <a:rPr lang="en-US" sz="1400" b="1"/>
            <a:t>HR Investment Overview</a:t>
          </a:r>
        </a:p>
        <a:p>
          <a:r>
            <a:rPr lang="en-US" sz="1400"/>
            <a:t>Total training investment: </a:t>
          </a:r>
          <a:r>
            <a:rPr lang="en-US" sz="1400" b="1"/>
            <a:t>$1.59 million</a:t>
          </a:r>
          <a:r>
            <a:rPr lang="en-US" sz="1400"/>
            <a:t> </a:t>
          </a:r>
        </a:p>
        <a:p>
          <a:r>
            <a:rPr lang="en-US" sz="1400"/>
            <a:t>Total training programs conducted: </a:t>
          </a:r>
          <a:r>
            <a:rPr lang="en-US" sz="1400" b="1"/>
            <a:t>5</a:t>
          </a:r>
          <a:r>
            <a:rPr lang="en-US" sz="1400"/>
            <a:t> </a:t>
          </a:r>
        </a:p>
        <a:p>
          <a:r>
            <a:rPr lang="en-US" sz="1400"/>
            <a:t>Successful training count: </a:t>
          </a:r>
          <a:r>
            <a:rPr lang="en-US" sz="1400" b="1"/>
            <a:t>709</a:t>
          </a:r>
          <a:r>
            <a:rPr lang="en-US" sz="1400"/>
            <a:t> </a:t>
          </a:r>
        </a:p>
        <a:p>
          <a:r>
            <a:rPr lang="en-US" sz="1400"/>
            <a:t>Average training duration: </a:t>
          </a:r>
          <a:r>
            <a:rPr lang="en-US" sz="1400" b="1"/>
            <a:t>2.97</a:t>
          </a:r>
          <a:r>
            <a:rPr lang="en-US" sz="1400"/>
            <a:t> </a:t>
          </a:r>
        </a:p>
        <a:p>
          <a:r>
            <a:rPr lang="en-US" sz="1400"/>
            <a:t>Training completion rate: </a:t>
          </a:r>
          <a:r>
            <a:rPr lang="en-US" sz="1400" b="1"/>
            <a:t>25.90%</a:t>
          </a:r>
          <a:r>
            <a:rPr lang="en-US" sz="1400"/>
            <a:t> </a:t>
          </a:r>
        </a:p>
        <a:p>
          <a:r>
            <a:rPr lang="en-US" sz="1400" b="1"/>
            <a:t>Key Training Insight</a:t>
          </a:r>
        </a:p>
        <a:p>
          <a:r>
            <a:rPr lang="en-US" sz="1400"/>
            <a:t>Despite large investment, completion rate was only </a:t>
          </a:r>
          <a:r>
            <a:rPr lang="en-US" sz="1400" b="1"/>
            <a:t>25.9%</a:t>
          </a:r>
          <a:r>
            <a:rPr lang="en-US" sz="1400"/>
            <a:t>. </a:t>
          </a:r>
        </a:p>
        <a:p>
          <a:r>
            <a:rPr lang="en-US" sz="1400"/>
            <a:t>Employees may</a:t>
          </a:r>
          <a:r>
            <a:rPr lang="en-US" sz="1400" baseline="0"/>
            <a:t> b</a:t>
          </a:r>
          <a:r>
            <a:rPr lang="en-US" sz="1400"/>
            <a:t>e dropping out of programs,</a:t>
          </a:r>
          <a:r>
            <a:rPr lang="en-US" sz="1400" baseline="0"/>
            <a:t> l</a:t>
          </a:r>
          <a:r>
            <a:rPr lang="en-US" sz="1400"/>
            <a:t>ack motivation,</a:t>
          </a:r>
          <a:r>
            <a:rPr lang="en-US" sz="1400" baseline="0"/>
            <a:t> h</a:t>
          </a:r>
          <a:r>
            <a:rPr lang="en-US" sz="1400"/>
            <a:t>ave too</a:t>
          </a:r>
          <a:r>
            <a:rPr lang="en-US" sz="1400" baseline="0"/>
            <a:t> much </a:t>
          </a:r>
          <a:r>
            <a:rPr lang="en-US" sz="1400"/>
            <a:t>workload conflicts</a:t>
          </a:r>
          <a:r>
            <a:rPr lang="en-US" sz="1400" baseline="0"/>
            <a:t> or fi</a:t>
          </a:r>
          <a:r>
            <a:rPr lang="en-US" sz="1400"/>
            <a:t>nd training irrelevant or difficult.</a:t>
          </a:r>
          <a:br>
            <a:rPr lang="en-US" sz="1400"/>
          </a:br>
          <a:endParaRPr lang="en-US" sz="1400"/>
        </a:p>
        <a:p>
          <a:r>
            <a:rPr lang="en-US" sz="1400" b="1"/>
            <a:t>Training Cost Analysis</a:t>
          </a:r>
        </a:p>
        <a:p>
          <a:r>
            <a:rPr lang="en-US" sz="1400" b="1"/>
            <a:t>Production department</a:t>
          </a:r>
          <a:r>
            <a:rPr lang="en-US" sz="1400"/>
            <a:t> received the highest training investment</a:t>
          </a:r>
          <a:r>
            <a:rPr lang="en-US" sz="1400" baseline="0"/>
            <a:t> while </a:t>
          </a:r>
          <a:r>
            <a:rPr lang="en-US" sz="1400"/>
            <a:t>Executive Office and Admin Offices received significantly less investment. </a:t>
          </a:r>
        </a:p>
        <a:p>
          <a:r>
            <a:rPr lang="en-US" sz="1400" b="1"/>
            <a:t>Interpretation:</a:t>
          </a:r>
          <a:r>
            <a:rPr lang="en-US" sz="1400" b="1" baseline="0"/>
            <a:t> </a:t>
          </a:r>
          <a:r>
            <a:rPr lang="en-US" sz="1400"/>
            <a:t>Heavy investment in production aligns with the workforce size concentration. </a:t>
          </a:r>
        </a:p>
        <a:p>
          <a:endParaRPr lang="en-US" sz="1400"/>
        </a:p>
        <a:p>
          <a:r>
            <a:rPr lang="en-US" sz="1400" b="1"/>
            <a:t>Training Cost by Training Type</a:t>
          </a:r>
        </a:p>
        <a:p>
          <a:r>
            <a:rPr lang="en-US" sz="1400"/>
            <a:t>Highest training spending areas:</a:t>
          </a:r>
        </a:p>
        <a:p>
          <a:r>
            <a:rPr lang="en-US" sz="1400"/>
            <a:t>Communication Skills – 633 </a:t>
          </a:r>
        </a:p>
        <a:p>
          <a:r>
            <a:rPr lang="en-US" sz="1400"/>
            <a:t>Project Management – 585 </a:t>
          </a:r>
        </a:p>
        <a:p>
          <a:r>
            <a:rPr lang="en-US" sz="1400"/>
            <a:t>Leadership Development – 544 </a:t>
          </a:r>
        </a:p>
        <a:p>
          <a:r>
            <a:rPr lang="en-US" sz="1400" b="1"/>
            <a:t>Business Interpretation</a:t>
          </a:r>
        </a:p>
        <a:p>
          <a:r>
            <a:rPr lang="en-US" sz="1400"/>
            <a:t>Organization is investing more in</a:t>
          </a:r>
          <a:r>
            <a:rPr lang="en-US" sz="1400" baseline="0"/>
            <a:t> s</a:t>
          </a:r>
          <a:r>
            <a:rPr lang="en-US" sz="1400"/>
            <a:t>oft skills.</a:t>
          </a:r>
          <a:r>
            <a:rPr lang="en-US" sz="1400" baseline="0"/>
            <a:t> </a:t>
          </a:r>
          <a:r>
            <a:rPr lang="en-US" sz="1400"/>
            <a:t>This can</a:t>
          </a:r>
          <a:r>
            <a:rPr lang="en-US" sz="1400" baseline="0"/>
            <a:t> help </a:t>
          </a:r>
          <a:r>
            <a:rPr lang="en-US" sz="1400"/>
            <a:t>improve collaboration and management effectiveness.</a:t>
          </a:r>
          <a:br>
            <a:rPr lang="en-US" sz="1400"/>
          </a:br>
          <a:endParaRPr lang="en-US" sz="1400"/>
        </a:p>
        <a:p>
          <a:r>
            <a:rPr lang="en-US" sz="1400" b="1"/>
            <a:t>Training Outcome Analysis</a:t>
          </a:r>
        </a:p>
        <a:p>
          <a:r>
            <a:rPr lang="en-US" sz="1400"/>
            <a:t>Training outcomes are relatively evenly distributed .</a:t>
          </a:r>
        </a:p>
        <a:p>
          <a:r>
            <a:rPr lang="en-US" sz="1400"/>
            <a:t>However</a:t>
          </a:r>
          <a:r>
            <a:rPr lang="en-US" sz="1400" baseline="0"/>
            <a:t>, the h</a:t>
          </a:r>
          <a:r>
            <a:rPr lang="en-US" sz="1400"/>
            <a:t>igh proportions of failed and incomplete training could indicate inefficiency in learning delivery or participation.</a:t>
          </a:r>
        </a:p>
        <a:p>
          <a:endParaRPr lang="en-NG" sz="1100"/>
        </a:p>
      </xdr:txBody>
    </xdr:sp>
    <xdr:clientData/>
  </xdr:twoCellAnchor>
  <xdr:twoCellAnchor>
    <xdr:from>
      <xdr:col>21</xdr:col>
      <xdr:colOff>548085</xdr:colOff>
      <xdr:row>3</xdr:row>
      <xdr:rowOff>59531</xdr:rowOff>
    </xdr:from>
    <xdr:to>
      <xdr:col>29</xdr:col>
      <xdr:colOff>228203</xdr:colOff>
      <xdr:row>33</xdr:row>
      <xdr:rowOff>109140</xdr:rowOff>
    </xdr:to>
    <xdr:sp macro="" textlink="">
      <xdr:nvSpPr>
        <xdr:cNvPr id="9" name="TextBox 8">
          <a:extLst>
            <a:ext uri="{FF2B5EF4-FFF2-40B4-BE49-F238E27FC236}">
              <a16:creationId xmlns:a16="http://schemas.microsoft.com/office/drawing/2014/main" id="{3DC1C463-7F3C-4479-A795-3822DA0A05B3}"/>
            </a:ext>
          </a:extLst>
        </xdr:cNvPr>
        <xdr:cNvSpPr txBox="1"/>
      </xdr:nvSpPr>
      <xdr:spPr>
        <a:xfrm>
          <a:off x="13258007" y="625078"/>
          <a:ext cx="4521993" cy="57050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Overall Organizational Story</a:t>
          </a:r>
        </a:p>
        <a:p>
          <a:r>
            <a:rPr lang="en-US" sz="1400" b="1"/>
            <a:t>Strengths</a:t>
          </a:r>
        </a:p>
        <a:p>
          <a:r>
            <a:rPr lang="en-US" sz="1400"/>
            <a:t>- Stable workforce with experienced employees </a:t>
          </a:r>
        </a:p>
        <a:p>
          <a:r>
            <a:rPr lang="en-US" sz="1400"/>
            <a:t>- Strong investment in employee training </a:t>
          </a:r>
        </a:p>
        <a:p>
          <a:r>
            <a:rPr lang="en-US" sz="1400"/>
            <a:t>- Balanced gender representation </a:t>
          </a:r>
        </a:p>
        <a:p>
          <a:r>
            <a:rPr lang="en-US" sz="1400"/>
            <a:t>- Production department performs strongly despite workforce size </a:t>
          </a:r>
        </a:p>
        <a:p>
          <a:r>
            <a:rPr lang="en-US" sz="1400"/>
            <a:t>- Satisfaction levels are generally moderate rather than poor </a:t>
          </a:r>
        </a:p>
        <a:p>
          <a:r>
            <a:rPr lang="en-US" sz="1400" b="1"/>
            <a:t>Key Challenges</a:t>
          </a:r>
        </a:p>
        <a:p>
          <a:r>
            <a:rPr lang="en-US" sz="1400"/>
            <a:t>- Aging workforce with low young employee representation </a:t>
          </a:r>
        </a:p>
        <a:p>
          <a:r>
            <a:rPr lang="en-US" sz="1400"/>
            <a:t>- Moderate engagement rather than high engagement </a:t>
          </a:r>
        </a:p>
        <a:p>
          <a:r>
            <a:rPr lang="en-US" sz="1400"/>
            <a:t>- Low training completion rate </a:t>
          </a:r>
        </a:p>
        <a:p>
          <a:r>
            <a:rPr lang="en-US" sz="1400"/>
            <a:t>- Executive Office underperforming </a:t>
          </a:r>
        </a:p>
        <a:p>
          <a:r>
            <a:rPr lang="en-US" sz="1400"/>
            <a:t>- Large concentration of employees in one department creates operational dependency risk</a:t>
          </a:r>
        </a:p>
        <a:p>
          <a:r>
            <a:rPr lang="en-US" sz="1400" b="1"/>
            <a:t>Recommendations</a:t>
          </a:r>
        </a:p>
        <a:p>
          <a:r>
            <a:rPr lang="en-US" sz="1400"/>
            <a:t>- Increase graduate/young talent recruitment </a:t>
          </a:r>
        </a:p>
        <a:p>
          <a:r>
            <a:rPr lang="en-US" sz="1400"/>
            <a:t>- Improve employee engagement initiatives </a:t>
          </a:r>
        </a:p>
        <a:p>
          <a:r>
            <a:rPr lang="en-US" sz="1400"/>
            <a:t>- Review training effectiveness and accessibility </a:t>
          </a:r>
        </a:p>
        <a:p>
          <a:r>
            <a:rPr lang="en-US" sz="1400"/>
            <a:t>- Strengthen leadership development for executives </a:t>
          </a:r>
        </a:p>
        <a:p>
          <a:r>
            <a:rPr lang="en-US" sz="1400"/>
            <a:t>- Introduce career progression and recognition programs </a:t>
          </a:r>
        </a:p>
        <a:p>
          <a:r>
            <a:rPr lang="en-US" sz="1400"/>
            <a:t>- Monitor work-life balance more closely to improve satisfaction and retention </a:t>
          </a:r>
        </a:p>
        <a:p>
          <a:endParaRPr lang="en-NG" sz="1100"/>
        </a:p>
      </xdr:txBody>
    </xdr:sp>
    <xdr:clientData/>
  </xdr:twoCellAnchor>
  <xdr:twoCellAnchor editAs="oneCell">
    <xdr:from>
      <xdr:col>27</xdr:col>
      <xdr:colOff>520776</xdr:colOff>
      <xdr:row>0</xdr:row>
      <xdr:rowOff>0</xdr:rowOff>
    </xdr:from>
    <xdr:to>
      <xdr:col>28</xdr:col>
      <xdr:colOff>373486</xdr:colOff>
      <xdr:row>2</xdr:row>
      <xdr:rowOff>91828</xdr:rowOff>
    </xdr:to>
    <xdr:pic>
      <xdr:nvPicPr>
        <xdr:cNvPr id="12" name="Graphic 11" descr="Home with solid fill">
          <a:hlinkClick xmlns:r="http://schemas.openxmlformats.org/officeDocument/2006/relationships" r:id="rId1"/>
          <a:extLst>
            <a:ext uri="{FF2B5EF4-FFF2-40B4-BE49-F238E27FC236}">
              <a16:creationId xmlns:a16="http://schemas.microsoft.com/office/drawing/2014/main" id="{F7E2CCAB-B41B-4748-B5E5-6D7C0376D7A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800000" flipH="1" flipV="1">
          <a:off x="16862104" y="0"/>
          <a:ext cx="457945" cy="4688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tilayo Nyaaku" refreshedDate="46155.259964467594" createdVersion="8" refreshedVersion="8" minRefreshableVersion="3" recordCount="2845" xr:uid="{2F5CFFF3-0A2D-494E-8076-4D5F8E726E71}">
  <cacheSource type="worksheet">
    <worksheetSource ref="A1:AI2846" sheet="HR ANALYTICS DATASET"/>
  </cacheSource>
  <cacheFields count="35">
    <cacheField name="Employee ID" numFmtId="0">
      <sharedItems containsSemiMixedTypes="0" containsString="0" containsNumber="1" containsInteger="1" minValue="1001" maxValue="4000"/>
    </cacheField>
    <cacheField name="StartDate" numFmtId="14">
      <sharedItems containsSemiMixedTypes="0" containsNonDate="0" containsDate="1" containsString="0" minDate="2018-08-07T00:00:00" maxDate="2023-08-07T00:00:00"/>
    </cacheField>
    <cacheField name="Employee Tenure" numFmtId="2">
      <sharedItems containsSemiMixedTypes="0" containsString="0" containsNumber="1" minValue="2.7694444444444444" maxValue="7.7666666666666666"/>
    </cacheField>
    <cacheField name="Title" numFmtId="0">
      <sharedItems/>
    </cacheField>
    <cacheField name="BusinessUnit" numFmtId="0">
      <sharedItems count="10">
        <s v="CCDR"/>
        <s v="EW"/>
        <s v="PL"/>
        <s v="TNS"/>
        <s v="BPC"/>
        <s v="WBL"/>
        <s v="NEL"/>
        <s v="SVG"/>
        <s v="MSC"/>
        <s v="PYZ"/>
      </sharedItems>
    </cacheField>
    <cacheField name="EmployeeStatus" numFmtId="0">
      <sharedItems/>
    </cacheField>
    <cacheField name="EmployeeType" numFmtId="0">
      <sharedItems/>
    </cacheField>
    <cacheField name="PayZone" numFmtId="0">
      <sharedItems/>
    </cacheField>
    <cacheField name="EmployeeClassificationType" numFmtId="0">
      <sharedItems/>
    </cacheField>
    <cacheField name="Department" numFmtId="0">
      <sharedItems count="6">
        <s v="Production       "/>
        <s v="Sales"/>
        <s v="IT/IS"/>
        <s v="Executive Office"/>
        <s v="Software Engineering"/>
        <s v="Admin Offices"/>
      </sharedItems>
    </cacheField>
    <cacheField name="Division" numFmtId="0">
      <sharedItems/>
    </cacheField>
    <cacheField name="DOB" numFmtId="14">
      <sharedItems containsSemiMixedTypes="0" containsNonDate="0" containsDate="1" containsString="0" minDate="1950-01-12T00:00:00" maxDate="2050-01-01T00:00:00"/>
    </cacheField>
    <cacheField name="State" numFmtId="0">
      <sharedItems/>
    </cacheField>
    <cacheField name="GenderCode" numFmtId="0">
      <sharedItems count="2">
        <s v="Female"/>
        <s v="Male"/>
      </sharedItems>
    </cacheField>
    <cacheField name="RaceDesc" numFmtId="0">
      <sharedItems/>
    </cacheField>
    <cacheField name="MaritalDesc" numFmtId="0">
      <sharedItems/>
    </cacheField>
    <cacheField name="Performance Levels" numFmtId="0">
      <sharedItems/>
    </cacheField>
    <cacheField name="Performance Score" numFmtId="0">
      <sharedItems containsSemiMixedTypes="0" containsString="0" containsNumber="1" containsInteger="1" minValue="1" maxValue="4"/>
    </cacheField>
    <cacheField name="Current Employee Rating" numFmtId="0">
      <sharedItems containsSemiMixedTypes="0" containsString="0" containsNumber="1" containsInteger="1" minValue="1" maxValue="5"/>
    </cacheField>
    <cacheField name="Current Employee Rating2" numFmtId="0">
      <sharedItems/>
    </cacheField>
    <cacheField name="Survey Date" numFmtId="14">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acheField>
    <cacheField name="Engagement Level" numFmtId="0">
      <sharedItems/>
    </cacheField>
    <cacheField name="Satisfaction Score" numFmtId="0">
      <sharedItems containsSemiMixedTypes="0" containsString="0" containsNumber="1" containsInteger="1" minValue="1" maxValue="5"/>
    </cacheField>
    <cacheField name="Satisfaction Level" numFmtId="0">
      <sharedItems/>
    </cacheField>
    <cacheField name="Work-Life Balance Score" numFmtId="0">
      <sharedItems containsSemiMixedTypes="0" containsString="0" containsNumber="1" containsInteger="1" minValue="1" maxValue="5"/>
    </cacheField>
    <cacheField name="Work-Life Balance Level" numFmtId="0">
      <sharedItems/>
    </cacheField>
    <cacheField name="Training Date" numFmtId="14">
      <sharedItems containsSemiMixedTypes="0" containsNonDate="0" containsDate="1" containsString="0" minDate="2022-08-05T00:00:00" maxDate="2023-08-06T00:00:00"/>
    </cacheField>
    <cacheField name="Training Program Name" numFmtId="0">
      <sharedItems/>
    </cacheField>
    <cacheField name="Training Type" numFmtId="0">
      <sharedItems/>
    </cacheField>
    <cacheField name="Training Outcome" numFmtId="0">
      <sharedItems/>
    </cacheField>
    <cacheField name="Training Duration(Days)" numFmtId="0">
      <sharedItems containsSemiMixedTypes="0" containsString="0" containsNumber="1" containsInteger="1" minValue="1" maxValue="5"/>
    </cacheField>
    <cacheField name="Training Cost" numFmtId="164">
      <sharedItems containsSemiMixedTypes="0" containsString="0" containsNumber="1" minValue="100.04" maxValue="999.97"/>
    </cacheField>
    <cacheField name="Age" numFmtId="0">
      <sharedItems containsSemiMixedTypes="0" containsString="0" containsNumber="1" containsInteger="1" minValue="17" maxValue="82"/>
    </cacheField>
    <cacheField name="Age Group" numFmtId="0">
      <sharedItems count="3">
        <s v="Adult"/>
        <s v="Old"/>
        <s v="Young"/>
      </sharedItems>
    </cacheField>
  </cacheFields>
  <extLst>
    <ext xmlns:x14="http://schemas.microsoft.com/office/spreadsheetml/2009/9/main" uri="{725AE2AE-9491-48be-B2B4-4EB974FC3084}">
      <x14:pivotCacheDefinition pivotCacheId="2742334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tilayo Nyaaku" refreshedDate="46157.017166087964" createdVersion="8" refreshedVersion="8" minRefreshableVersion="3" recordCount="2845" xr:uid="{A92DF845-1443-4CA9-AEB1-6A2DB0808D31}">
  <cacheSource type="worksheet">
    <worksheetSource name="Table3"/>
  </cacheSource>
  <cacheFields count="35">
    <cacheField name="Employee ID" numFmtId="0">
      <sharedItems containsSemiMixedTypes="0" containsString="0" containsNumber="1" containsInteger="1" minValue="1001" maxValue="4000"/>
    </cacheField>
    <cacheField name="StartDate" numFmtId="14">
      <sharedItems containsSemiMixedTypes="0" containsNonDate="0" containsDate="1" containsString="0" minDate="2018-08-07T00:00:00" maxDate="2023-08-07T00:00:00"/>
    </cacheField>
    <cacheField name="Employee Tenure" numFmtId="2">
      <sharedItems containsSemiMixedTypes="0" containsString="0" containsNumber="1" minValue="2.7749999999999999" maxValue="7.7722222222222221"/>
    </cacheField>
    <cacheField name="Title" numFmtId="0">
      <sharedItems/>
    </cacheField>
    <cacheField name="BusinessUnit" numFmtId="0">
      <sharedItems count="10">
        <s v="CCDR"/>
        <s v="EW"/>
        <s v="PL"/>
        <s v="TNS"/>
        <s v="BPC"/>
        <s v="WBL"/>
        <s v="NEL"/>
        <s v="SVG"/>
        <s v="MSC"/>
        <s v="PYZ"/>
      </sharedItems>
    </cacheField>
    <cacheField name="EmployeeStatus" numFmtId="0">
      <sharedItems/>
    </cacheField>
    <cacheField name="EmployeeType" numFmtId="0">
      <sharedItems/>
    </cacheField>
    <cacheField name="PayZone" numFmtId="0">
      <sharedItems/>
    </cacheField>
    <cacheField name="EmployeeClassificationType" numFmtId="0">
      <sharedItems/>
    </cacheField>
    <cacheField name="Department" numFmtId="0">
      <sharedItems count="6">
        <s v="Production       "/>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Wireless"/>
        <s v="People Services"/>
        <s v="Yard (Material Handling)"/>
        <s v="Billable Consultants"/>
        <s v="Technology / It"/>
        <s v="Underground"/>
        <s v="Sales &amp; Marketing"/>
        <s v="Isp"/>
        <s v="Safety"/>
        <s v="Corp Operations"/>
      </sharedItems>
    </cacheField>
    <cacheField name="DOB" numFmtId="14">
      <sharedItems containsSemiMixedTypes="0" containsNonDate="0" containsDate="1" containsString="0" minDate="1950-01-12T00:00:00" maxDate="2050-01-01T00:00:00"/>
    </cacheField>
    <cacheField name="State" numFmtId="0">
      <sharedItems/>
    </cacheField>
    <cacheField name="GenderCode" numFmtId="0">
      <sharedItems/>
    </cacheField>
    <cacheField name="RaceDesc" numFmtId="0">
      <sharedItems/>
    </cacheField>
    <cacheField name="MaritalDesc" numFmtId="0">
      <sharedItems/>
    </cacheField>
    <cacheField name="Performance Levels" numFmtId="0">
      <sharedItems count="4">
        <s v="Fully Meets"/>
        <s v="Exceeds"/>
        <s v="Needs Improvement"/>
        <s v="PIP"/>
      </sharedItems>
    </cacheField>
    <cacheField name="Performance Score" numFmtId="0">
      <sharedItems containsSemiMixedTypes="0" containsString="0" containsNumber="1" containsInteger="1" minValue="1" maxValue="4"/>
    </cacheField>
    <cacheField name="Current Employee Rating" numFmtId="0">
      <sharedItems containsSemiMixedTypes="0" containsString="0" containsNumber="1" containsInteger="1" minValue="1" maxValue="5"/>
    </cacheField>
    <cacheField name="Current Employee Rating2" numFmtId="0">
      <sharedItems/>
    </cacheField>
    <cacheField name="Survey Date" numFmtId="14">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acheField>
    <cacheField name="Engagement Level" numFmtId="0">
      <sharedItems count="3">
        <s v="Low"/>
        <s v="Moderate"/>
        <s v="High"/>
      </sharedItems>
    </cacheField>
    <cacheField name="Satisfaction Score" numFmtId="0">
      <sharedItems containsSemiMixedTypes="0" containsString="0" containsNumber="1" containsInteger="1" minValue="1" maxValue="5"/>
    </cacheField>
    <cacheField name="Satisfaction Level" numFmtId="0">
      <sharedItems/>
    </cacheField>
    <cacheField name="Work-Life Balance Score" numFmtId="0">
      <sharedItems containsSemiMixedTypes="0" containsString="0" containsNumber="1" containsInteger="1" minValue="1" maxValue="5"/>
    </cacheField>
    <cacheField name="Work-Life Balance Level" numFmtId="0">
      <sharedItems count="3">
        <s v="Low"/>
        <s v="Moderate"/>
        <s v="High"/>
      </sharedItems>
    </cacheField>
    <cacheField name="Training Date" numFmtId="14">
      <sharedItems containsSemiMixedTypes="0" containsNonDate="0" containsDate="1" containsString="0" minDate="2022-08-05T00:00:00" maxDate="2023-08-06T00:00:00"/>
    </cacheField>
    <cacheField name="Training Program Name" numFmtId="0">
      <sharedItems count="5">
        <s v="Leadership Development"/>
        <s v="Customer Service"/>
        <s v="Project Management"/>
        <s v="Technical Skills"/>
        <s v="Communication Skills"/>
      </sharedItems>
    </cacheField>
    <cacheField name="Training Type" numFmtId="0">
      <sharedItems count="2">
        <s v="Internal"/>
        <s v="External"/>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acheField>
    <cacheField name="Training Cost" numFmtId="164">
      <sharedItems containsSemiMixedTypes="0" containsString="0" containsNumber="1" minValue="100.04" maxValue="999.97"/>
    </cacheField>
    <cacheField name="Age" numFmtId="0">
      <sharedItems containsSemiMixedTypes="0" containsString="0" containsNumber="1" containsInteger="1" minValue="17" maxValue="82"/>
    </cacheField>
    <cacheField name="Age Group" numFmtId="0">
      <sharedItems/>
    </cacheField>
  </cacheFields>
  <extLst>
    <ext xmlns:x14="http://schemas.microsoft.com/office/spreadsheetml/2009/9/main" uri="{725AE2AE-9491-48be-B2B4-4EB974FC3084}">
      <x14:pivotCacheDefinition pivotCacheId="1874074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n v="3427"/>
    <d v="2019-09-20T00:00:00"/>
    <n v="6.6472222222222221"/>
    <s v="Production Technician I"/>
    <x v="0"/>
    <s v="Active"/>
    <s v="Contract"/>
    <s v="Zone C"/>
    <s v="Temporary"/>
    <x v="0"/>
    <s v="Finance &amp; Accounting"/>
    <d v="1969-10-07T00:00:00"/>
    <s v="MA"/>
    <x v="0"/>
    <s v="White"/>
    <s v="Widowed"/>
    <s v="Fully Meets"/>
    <n v="3"/>
    <n v="4"/>
    <s v="Poor"/>
    <d v="2023-01-14T00:00:00"/>
    <n v="1"/>
    <s v="Low"/>
    <n v="2"/>
    <s v="Low"/>
    <n v="3"/>
    <s v="Low"/>
    <d v="2023-07-15T00:00:00"/>
    <s v="Leadership Development"/>
    <s v="Internal"/>
    <s v="Failed"/>
    <n v="2"/>
    <n v="606.11"/>
    <n v="50"/>
    <x v="0"/>
  </r>
  <r>
    <n v="3428"/>
    <d v="2023-02-11T00:00:00"/>
    <n v="3.2555555555555555"/>
    <s v="Production Technician I"/>
    <x v="1"/>
    <s v="Active"/>
    <s v="Contract"/>
    <s v="Zone A"/>
    <s v="Part-Time"/>
    <x v="0"/>
    <s v="Aerial"/>
    <d v="1965-08-30T00:00:00"/>
    <s v="MA"/>
    <x v="1"/>
    <s v="Hispanic"/>
    <s v="Widowed"/>
    <s v="Fully Meets"/>
    <n v="3"/>
    <n v="3"/>
    <s v="Average"/>
    <d v="2022-09-09T00:00:00"/>
    <n v="2"/>
    <s v="Moderate"/>
    <n v="1"/>
    <s v="Moderate"/>
    <n v="5"/>
    <s v="Moderate"/>
    <d v="2022-09-12T00:00:00"/>
    <s v="Customer Service"/>
    <s v="External"/>
    <s v="Incomplete"/>
    <n v="4"/>
    <n v="673.02"/>
    <n v="58"/>
    <x v="1"/>
  </r>
  <r>
    <n v="3429"/>
    <d v="2018-12-10T00:00:00"/>
    <n v="7.4249999999999998"/>
    <s v="Area Sales Manager"/>
    <x v="2"/>
    <s v="Active"/>
    <s v="Full-Time"/>
    <s v="Zone B"/>
    <s v="Part-Time"/>
    <x v="1"/>
    <s v="General - Sga"/>
    <d v="1991-10-06T00:00:00"/>
    <s v="MA"/>
    <x v="1"/>
    <s v="Hispanic"/>
    <s v="Widowed"/>
    <s v="Fully Meets"/>
    <n v="3"/>
    <n v="4"/>
    <s v="Poor"/>
    <d v="2023-05-27T00:00:00"/>
    <n v="1"/>
    <s v="Low"/>
    <n v="2"/>
    <s v="Low"/>
    <n v="1"/>
    <s v="Low"/>
    <d v="2022-08-13T00:00:00"/>
    <s v="Leadership Development"/>
    <s v="External"/>
    <s v="Failed"/>
    <n v="2"/>
    <n v="413.28"/>
    <n v="27"/>
    <x v="0"/>
  </r>
  <r>
    <n v="3430"/>
    <d v="2021-06-21T00:00:00"/>
    <n v="4.8944444444444448"/>
    <s v="Area Sales Manager"/>
    <x v="0"/>
    <s v="Active"/>
    <s v="Contract"/>
    <s v="Zone A"/>
    <s v="Full-Time"/>
    <x v="1"/>
    <s v="Finance &amp; Accounting"/>
    <d v="1998-04-04T00:00:00"/>
    <s v="ND"/>
    <x v="1"/>
    <s v="Other"/>
    <s v="Single"/>
    <s v="Fully Meets"/>
    <n v="3"/>
    <n v="2"/>
    <s v="Excellent"/>
    <d v="2023-06-16T00:00:00"/>
    <n v="5"/>
    <s v="High"/>
    <n v="5"/>
    <s v="High"/>
    <n v="4"/>
    <s v="High"/>
    <d v="2022-12-15T00:00:00"/>
    <s v="Project Management"/>
    <s v="External"/>
    <s v="Completed"/>
    <n v="3"/>
    <n v="663.78"/>
    <n v="23"/>
    <x v="2"/>
  </r>
  <r>
    <n v="3431"/>
    <d v="2019-06-29T00:00:00"/>
    <n v="6.8722222222222218"/>
    <s v="Area Sales Manager"/>
    <x v="3"/>
    <s v="Active"/>
    <s v="Contract"/>
    <s v="Zone A"/>
    <s v="Temporary"/>
    <x v="1"/>
    <s v="General - Con"/>
    <d v="1969-08-29T00:00:00"/>
    <s v="FL"/>
    <x v="0"/>
    <s v="Other"/>
    <s v="Married"/>
    <s v="Fully Meets"/>
    <n v="3"/>
    <n v="3"/>
    <s v="Average"/>
    <d v="2022-11-25T00:00:00"/>
    <n v="2"/>
    <s v="Moderate"/>
    <n v="5"/>
    <s v="Moderate"/>
    <n v="3"/>
    <s v="Moderate"/>
    <d v="2023-07-13T00:00:00"/>
    <s v="Technical Skills"/>
    <s v="External"/>
    <s v="Failed"/>
    <n v="5"/>
    <n v="399.03"/>
    <n v="50"/>
    <x v="0"/>
  </r>
  <r>
    <n v="3432"/>
    <d v="2020-01-17T00:00:00"/>
    <n v="6.322222222222222"/>
    <s v="Area Sales Manager"/>
    <x v="4"/>
    <s v="Active"/>
    <s v="Contract"/>
    <s v="Zone B"/>
    <s v="Full-Time"/>
    <x v="1"/>
    <s v="Field Operations"/>
    <d v="2049-04-03T00:00:00"/>
    <s v="CT"/>
    <x v="1"/>
    <s v="Black"/>
    <s v="Married"/>
    <s v="Fully Meets"/>
    <n v="3"/>
    <n v="3"/>
    <s v="Average"/>
    <d v="2022-12-12T00:00:00"/>
    <n v="2"/>
    <s v="Moderate"/>
    <n v="3"/>
    <s v="Moderate"/>
    <n v="5"/>
    <s v="Moderate"/>
    <d v="2023-04-18T00:00:00"/>
    <s v="Project Management"/>
    <s v="Internal"/>
    <s v="Passed"/>
    <n v="2"/>
    <n v="820.33"/>
    <n v="71"/>
    <x v="1"/>
  </r>
  <r>
    <n v="3433"/>
    <d v="2022-04-06T00:00:00"/>
    <n v="4.1027777777777779"/>
    <s v="Area Sales Manager"/>
    <x v="5"/>
    <s v="Active"/>
    <s v="Full-Time"/>
    <s v="Zone B"/>
    <s v="Temporary"/>
    <x v="1"/>
    <s v="General - Eng"/>
    <d v="2042-07-01T00:00:00"/>
    <s v="CA"/>
    <x v="0"/>
    <s v="Hispanic"/>
    <s v="Divorced"/>
    <s v="Exceeds"/>
    <n v="4"/>
    <n v="4"/>
    <s v="Poor"/>
    <d v="2023-03-25T00:00:00"/>
    <n v="1"/>
    <s v="Low"/>
    <n v="5"/>
    <s v="Low"/>
    <n v="2"/>
    <s v="Low"/>
    <d v="2022-08-06T00:00:00"/>
    <s v="Customer Service"/>
    <s v="External"/>
    <s v="Passed"/>
    <n v="5"/>
    <n v="295.08"/>
    <n v="80"/>
    <x v="1"/>
  </r>
  <r>
    <n v="3434"/>
    <d v="2020-11-06T00:00:00"/>
    <n v="5.5194444444444448"/>
    <s v="Area Sales Manager"/>
    <x v="0"/>
    <s v="Active"/>
    <s v="Contract"/>
    <s v="Zone C"/>
    <s v="Full-Time"/>
    <x v="1"/>
    <s v="Engineers"/>
    <d v="1957-03-07T00:00:00"/>
    <s v="OR"/>
    <x v="0"/>
    <s v="White"/>
    <s v="Divorced"/>
    <s v="Fully Meets"/>
    <n v="3"/>
    <n v="2"/>
    <s v="Excellent"/>
    <d v="2023-04-21T00:00:00"/>
    <n v="1"/>
    <s v="High"/>
    <n v="4"/>
    <s v="High"/>
    <n v="2"/>
    <s v="High"/>
    <d v="2022-10-07T00:00:00"/>
    <s v="Leadership Development"/>
    <s v="Internal"/>
    <s v="Passed"/>
    <n v="3"/>
    <n v="790.15"/>
    <n v="63"/>
    <x v="1"/>
  </r>
  <r>
    <n v="3435"/>
    <d v="2018-08-18T00:00:00"/>
    <n v="7.7361111111111107"/>
    <s v="Area Sales Manager"/>
    <x v="6"/>
    <s v="Active"/>
    <s v="Contract"/>
    <s v="Zone B"/>
    <s v="Part-Time"/>
    <x v="1"/>
    <s v="Executive"/>
    <d v="1974-05-15T00:00:00"/>
    <s v="TX"/>
    <x v="1"/>
    <s v="Black"/>
    <s v="Widowed"/>
    <s v="Exceeds"/>
    <n v="4"/>
    <n v="3"/>
    <s v="Average"/>
    <d v="2022-12-09T00:00:00"/>
    <n v="4"/>
    <s v="Moderate"/>
    <n v="3"/>
    <s v="Moderate"/>
    <n v="3"/>
    <s v="Moderate"/>
    <d v="2023-07-19T00:00:00"/>
    <s v="Customer Service"/>
    <s v="Internal"/>
    <s v="Passed"/>
    <n v="3"/>
    <n v="798.4"/>
    <n v="44"/>
    <x v="0"/>
  </r>
  <r>
    <n v="3436"/>
    <d v="2022-01-21T00:00:00"/>
    <n v="4.3111111111111109"/>
    <s v="Area Sales Manager"/>
    <x v="4"/>
    <s v="Active"/>
    <s v="Part-Time"/>
    <s v="Zone B"/>
    <s v="Temporary"/>
    <x v="1"/>
    <s v="Engineers"/>
    <d v="2049-11-11T00:00:00"/>
    <s v="TX"/>
    <x v="1"/>
    <s v="Asian"/>
    <s v="Widowed"/>
    <s v="Fully Meets"/>
    <n v="3"/>
    <n v="5"/>
    <s v="Poor"/>
    <d v="2023-07-30T00:00:00"/>
    <n v="5"/>
    <s v="Low"/>
    <n v="5"/>
    <s v="Low"/>
    <n v="2"/>
    <s v="Low"/>
    <d v="2023-04-09T00:00:00"/>
    <s v="Leadership Development"/>
    <s v="Internal"/>
    <s v="Failed"/>
    <n v="5"/>
    <n v="192.61"/>
    <n v="73"/>
    <x v="1"/>
  </r>
  <r>
    <n v="3437"/>
    <d v="2023-08-04T00:00:00"/>
    <n v="2.7749999999999999"/>
    <s v="Area Sales Manager"/>
    <x v="7"/>
    <s v="Active"/>
    <s v="Contract"/>
    <s v="Zone B"/>
    <s v="Temporary"/>
    <x v="1"/>
    <s v="Field Operations"/>
    <d v="1964-01-26T00:00:00"/>
    <s v="IN"/>
    <x v="0"/>
    <s v="Other"/>
    <s v="Single"/>
    <s v="Fully Meets"/>
    <n v="3"/>
    <n v="5"/>
    <s v="Poor"/>
    <d v="2022-10-15T00:00:00"/>
    <n v="3"/>
    <s v="Low"/>
    <n v="2"/>
    <s v="Low"/>
    <n v="5"/>
    <s v="Low"/>
    <d v="2022-10-20T00:00:00"/>
    <s v="Technical Skills"/>
    <s v="Internal"/>
    <s v="Failed"/>
    <n v="1"/>
    <n v="455.68"/>
    <n v="59"/>
    <x v="1"/>
  </r>
  <r>
    <n v="3438"/>
    <d v="2018-08-10T00:00:00"/>
    <n v="7.7583333333333337"/>
    <s v="Area Sales Manager"/>
    <x v="8"/>
    <s v="Active"/>
    <s v="Full-Time"/>
    <s v="Zone C"/>
    <s v="Temporary"/>
    <x v="1"/>
    <s v="General - Con"/>
    <d v="2048-04-06T00:00:00"/>
    <s v="GA"/>
    <x v="0"/>
    <s v="Asian"/>
    <s v="Married"/>
    <s v="Fully Meets"/>
    <n v="3"/>
    <n v="3"/>
    <s v="Average"/>
    <d v="2022-10-28T00:00:00"/>
    <n v="4"/>
    <s v="Moderate"/>
    <n v="2"/>
    <s v="Moderate"/>
    <n v="5"/>
    <s v="Moderate"/>
    <d v="2022-10-05T00:00:00"/>
    <s v="Technical Skills"/>
    <s v="Internal"/>
    <s v="Failed"/>
    <n v="2"/>
    <n v="208.17"/>
    <n v="70"/>
    <x v="1"/>
  </r>
  <r>
    <n v="3439"/>
    <d v="2022-05-25T00:00:00"/>
    <n v="3.9666666666666668"/>
    <s v="Area Sales Manager"/>
    <x v="1"/>
    <s v="Active"/>
    <s v="Full-Time"/>
    <s v="Zone A"/>
    <s v="Temporary"/>
    <x v="1"/>
    <s v="Splicing"/>
    <d v="1981-11-24T00:00:00"/>
    <s v="CO"/>
    <x v="1"/>
    <s v="Other"/>
    <s v="Single"/>
    <s v="Fully Meets"/>
    <n v="3"/>
    <n v="3"/>
    <s v="Average"/>
    <d v="2022-10-30T00:00:00"/>
    <n v="1"/>
    <s v="Moderate"/>
    <n v="2"/>
    <s v="Moderate"/>
    <n v="5"/>
    <s v="Moderate"/>
    <d v="2023-03-09T00:00:00"/>
    <s v="Technical Skills"/>
    <s v="External"/>
    <s v="Incomplete"/>
    <n v="1"/>
    <n v="421.07"/>
    <n v="41"/>
    <x v="0"/>
  </r>
  <r>
    <n v="3440"/>
    <d v="2019-12-05T00:00:00"/>
    <n v="6.4388888888888891"/>
    <s v="Area Sales Manager"/>
    <x v="0"/>
    <s v="Active"/>
    <s v="Contract"/>
    <s v="Zone A"/>
    <s v="Full-Time"/>
    <x v="1"/>
    <s v="Finance &amp; Accounting"/>
    <d v="1951-11-06T00:00:00"/>
    <s v="KY"/>
    <x v="0"/>
    <s v="White"/>
    <s v="Divorced"/>
    <s v="Fully Meets"/>
    <n v="3"/>
    <n v="3"/>
    <s v="Average"/>
    <d v="2022-09-24T00:00:00"/>
    <n v="1"/>
    <s v="Moderate"/>
    <n v="4"/>
    <s v="Moderate"/>
    <n v="5"/>
    <s v="Moderate"/>
    <d v="2023-05-29T00:00:00"/>
    <s v="Communication Skills"/>
    <s v="External"/>
    <s v="Failed"/>
    <n v="1"/>
    <n v="649.03"/>
    <n v="68"/>
    <x v="1"/>
  </r>
  <r>
    <n v="3441"/>
    <d v="2019-04-28T00:00:00"/>
    <n v="7.041666666666667"/>
    <s v="Area Sales Manager"/>
    <x v="4"/>
    <s v="Active"/>
    <s v="Part-Time"/>
    <s v="Zone A"/>
    <s v="Part-Time"/>
    <x v="1"/>
    <s v="General - Con"/>
    <d v="1989-11-21T00:00:00"/>
    <s v="NV"/>
    <x v="1"/>
    <s v="Asian"/>
    <s v="Widowed"/>
    <s v="Exceeds"/>
    <n v="4"/>
    <n v="4"/>
    <s v="Poor"/>
    <d v="2022-10-30T00:00:00"/>
    <n v="4"/>
    <s v="Low"/>
    <n v="2"/>
    <s v="Low"/>
    <n v="5"/>
    <s v="Low"/>
    <d v="2023-01-08T00:00:00"/>
    <s v="Project Management"/>
    <s v="Internal"/>
    <s v="Passed"/>
    <n v="4"/>
    <n v="450.2"/>
    <n v="30"/>
    <x v="0"/>
  </r>
  <r>
    <n v="3442"/>
    <d v="2019-07-09T00:00:00"/>
    <n v="6.8444444444444441"/>
    <s v="Area Sales Manager"/>
    <x v="9"/>
    <s v="Active"/>
    <s v="Full-Time"/>
    <s v="Zone A"/>
    <s v="Full-Time"/>
    <x v="2"/>
    <s v="Field Operations"/>
    <d v="1952-11-24T00:00:00"/>
    <s v="MA"/>
    <x v="1"/>
    <s v="Black"/>
    <s v="Single"/>
    <s v="Exceeds"/>
    <n v="4"/>
    <n v="2"/>
    <s v="Excellent"/>
    <d v="2022-10-31T00:00:00"/>
    <n v="2"/>
    <s v="High"/>
    <n v="5"/>
    <s v="High"/>
    <n v="3"/>
    <s v="High"/>
    <d v="2023-03-06T00:00:00"/>
    <s v="Project Management"/>
    <s v="External"/>
    <s v="Failed"/>
    <n v="4"/>
    <n v="286.87"/>
    <n v="67"/>
    <x v="1"/>
  </r>
  <r>
    <n v="3443"/>
    <d v="2021-04-05T00:00:00"/>
    <n v="5.1055555555555552"/>
    <s v="Area Sales Manager"/>
    <x v="5"/>
    <s v="Active"/>
    <s v="Full-Time"/>
    <s v="Zone C"/>
    <s v="Part-Time"/>
    <x v="2"/>
    <s v="Project Management - Con"/>
    <d v="1994-04-08T00:00:00"/>
    <s v="KY"/>
    <x v="1"/>
    <s v="Asian"/>
    <s v="Widowed"/>
    <s v="Fully Meets"/>
    <n v="3"/>
    <n v="3"/>
    <s v="Average"/>
    <d v="2023-04-29T00:00:00"/>
    <n v="2"/>
    <s v="Moderate"/>
    <n v="2"/>
    <s v="Moderate"/>
    <n v="4"/>
    <s v="Moderate"/>
    <d v="2023-02-18T00:00:00"/>
    <s v="Technical Skills"/>
    <s v="External"/>
    <s v="Failed"/>
    <n v="3"/>
    <n v="402.13"/>
    <n v="27"/>
    <x v="0"/>
  </r>
  <r>
    <n v="3444"/>
    <d v="2021-11-28T00:00:00"/>
    <n v="4.458333333333333"/>
    <s v="Area Sales Manager"/>
    <x v="6"/>
    <s v="Active"/>
    <s v="Contract"/>
    <s v="Zone A"/>
    <s v="Part-Time"/>
    <x v="1"/>
    <s v="Engineers"/>
    <d v="1983-11-15T00:00:00"/>
    <s v="KY"/>
    <x v="1"/>
    <s v="Other"/>
    <s v="Widowed"/>
    <s v="Fully Meets"/>
    <n v="3"/>
    <n v="3"/>
    <s v="Average"/>
    <d v="2022-12-14T00:00:00"/>
    <n v="1"/>
    <s v="Moderate"/>
    <n v="2"/>
    <s v="Moderate"/>
    <n v="4"/>
    <s v="Moderate"/>
    <d v="2022-11-02T00:00:00"/>
    <s v="Technical Skills"/>
    <s v="External"/>
    <s v="Failed"/>
    <n v="2"/>
    <n v="388.84"/>
    <n v="38"/>
    <x v="0"/>
  </r>
  <r>
    <n v="3445"/>
    <d v="2021-01-16T00:00:00"/>
    <n v="5.3250000000000002"/>
    <s v="Area Sales Manager"/>
    <x v="2"/>
    <s v="Active"/>
    <s v="Contract"/>
    <s v="Zone C"/>
    <s v="Full-Time"/>
    <x v="1"/>
    <s v="Project Management - Con"/>
    <d v="1985-12-07T00:00:00"/>
    <s v="KY"/>
    <x v="0"/>
    <s v="Other"/>
    <s v="Married"/>
    <s v="Exceeds"/>
    <n v="4"/>
    <n v="4"/>
    <s v="Poor"/>
    <d v="2023-05-07T00:00:00"/>
    <n v="4"/>
    <s v="Low"/>
    <n v="5"/>
    <s v="Low"/>
    <n v="2"/>
    <s v="Low"/>
    <d v="2023-07-14T00:00:00"/>
    <s v="Project Management"/>
    <s v="External"/>
    <s v="Completed"/>
    <n v="2"/>
    <n v="879.64"/>
    <n v="36"/>
    <x v="0"/>
  </r>
  <r>
    <n v="3446"/>
    <d v="2021-08-24T00:00:00"/>
    <n v="4.7194444444444441"/>
    <s v="Area Sales Manager"/>
    <x v="4"/>
    <s v="Active"/>
    <s v="Part-Time"/>
    <s v="Zone A"/>
    <s v="Part-Time"/>
    <x v="1"/>
    <s v="Field Operations"/>
    <d v="1996-05-01T00:00:00"/>
    <s v="TX"/>
    <x v="0"/>
    <s v="White"/>
    <s v="Divorced"/>
    <s v="Exceeds"/>
    <n v="4"/>
    <n v="2"/>
    <s v="Excellent"/>
    <d v="2023-05-21T00:00:00"/>
    <n v="4"/>
    <s v="High"/>
    <n v="3"/>
    <s v="High"/>
    <n v="5"/>
    <s v="High"/>
    <d v="2022-12-11T00:00:00"/>
    <s v="Technical Skills"/>
    <s v="Internal"/>
    <s v="Failed"/>
    <n v="5"/>
    <n v="701.13"/>
    <n v="25"/>
    <x v="2"/>
  </r>
  <r>
    <n v="3450"/>
    <d v="2020-09-01T00:00:00"/>
    <n v="5.7"/>
    <s v="Area Sales Manager"/>
    <x v="8"/>
    <s v="Active"/>
    <s v="Contract"/>
    <s v="Zone C"/>
    <s v="Temporary"/>
    <x v="1"/>
    <s v="Field Operations"/>
    <d v="1994-08-11T00:00:00"/>
    <s v="CO"/>
    <x v="1"/>
    <s v="Other"/>
    <s v="Single"/>
    <s v="Exceeds"/>
    <n v="4"/>
    <n v="2"/>
    <s v="Excellent"/>
    <d v="2023-01-18T00:00:00"/>
    <n v="4"/>
    <s v="High"/>
    <n v="3"/>
    <s v="High"/>
    <n v="5"/>
    <s v="High"/>
    <d v="2023-01-12T00:00:00"/>
    <s v="Technical Skills"/>
    <s v="Internal"/>
    <s v="Completed"/>
    <n v="4"/>
    <n v="186.07"/>
    <n v="26"/>
    <x v="0"/>
  </r>
  <r>
    <n v="3451"/>
    <d v="2021-02-18T00:00:00"/>
    <n v="5.2361111111111107"/>
    <s v="Area Sales Manager"/>
    <x v="3"/>
    <s v="Active"/>
    <s v="Contract"/>
    <s v="Zone C"/>
    <s v="Full-Time"/>
    <x v="1"/>
    <s v="General - Con"/>
    <d v="1968-01-15T00:00:00"/>
    <s v="CO"/>
    <x v="1"/>
    <s v="Other"/>
    <s v="Divorced"/>
    <s v="Exceeds"/>
    <n v="4"/>
    <n v="3"/>
    <s v="Average"/>
    <d v="2023-04-29T00:00:00"/>
    <n v="5"/>
    <s v="Moderate"/>
    <n v="1"/>
    <s v="Moderate"/>
    <n v="2"/>
    <s v="Moderate"/>
    <d v="2023-03-22T00:00:00"/>
    <s v="Technical Skills"/>
    <s v="External"/>
    <s v="Completed"/>
    <n v="1"/>
    <n v="921.97"/>
    <n v="53"/>
    <x v="1"/>
  </r>
  <r>
    <n v="3452"/>
    <d v="2022-11-08T00:00:00"/>
    <n v="3.5138888888888888"/>
    <s v="Area Sales Manager"/>
    <x v="9"/>
    <s v="Active"/>
    <s v="Part-Time"/>
    <s v="Zone A"/>
    <s v="Part-Time"/>
    <x v="1"/>
    <s v="General - Con"/>
    <d v="2047-01-07T00:00:00"/>
    <s v="IN"/>
    <x v="1"/>
    <s v="Black"/>
    <s v="Divorced"/>
    <s v="Fully Meets"/>
    <n v="3"/>
    <n v="2"/>
    <s v="Excellent"/>
    <d v="2023-01-19T00:00:00"/>
    <n v="5"/>
    <s v="High"/>
    <n v="5"/>
    <s v="High"/>
    <n v="2"/>
    <s v="High"/>
    <d v="2022-09-13T00:00:00"/>
    <s v="Customer Service"/>
    <s v="Internal"/>
    <s v="Failed"/>
    <n v="1"/>
    <n v="691.04"/>
    <n v="75"/>
    <x v="1"/>
  </r>
  <r>
    <n v="3453"/>
    <d v="2022-10-13T00:00:00"/>
    <n v="3.5833333333333335"/>
    <s v="Area Sales Manager"/>
    <x v="5"/>
    <s v="Active"/>
    <s v="Contract"/>
    <s v="Zone C"/>
    <s v="Part-Time"/>
    <x v="1"/>
    <s v="Fielders"/>
    <d v="1982-04-07T00:00:00"/>
    <s v="MA"/>
    <x v="1"/>
    <s v="White"/>
    <s v="Widowed"/>
    <s v="Fully Meets"/>
    <n v="3"/>
    <n v="4"/>
    <s v="Poor"/>
    <d v="2022-09-17T00:00:00"/>
    <n v="5"/>
    <s v="Low"/>
    <n v="5"/>
    <s v="Low"/>
    <n v="3"/>
    <s v="Low"/>
    <d v="2022-08-25T00:00:00"/>
    <s v="Customer Service"/>
    <s v="External"/>
    <s v="Completed"/>
    <n v="5"/>
    <n v="964.44"/>
    <n v="40"/>
    <x v="0"/>
  </r>
  <r>
    <n v="3454"/>
    <d v="2022-09-11T00:00:00"/>
    <n v="3.6722222222222221"/>
    <s v="Area Sales Manager"/>
    <x v="9"/>
    <s v="Active"/>
    <s v="Full-Time"/>
    <s v="Zone C"/>
    <s v="Full-Time"/>
    <x v="2"/>
    <s v="General - Con"/>
    <d v="1970-01-29T00:00:00"/>
    <s v="KY"/>
    <x v="1"/>
    <s v="Hispanic"/>
    <s v="Married"/>
    <s v="Needs Improvement"/>
    <n v="2"/>
    <n v="4"/>
    <s v="Poor"/>
    <d v="2023-03-14T00:00:00"/>
    <n v="4"/>
    <s v="Low"/>
    <n v="4"/>
    <s v="Low"/>
    <n v="2"/>
    <s v="Low"/>
    <d v="2023-02-07T00:00:00"/>
    <s v="Communication Skills"/>
    <s v="Internal"/>
    <s v="Passed"/>
    <n v="3"/>
    <n v="184.9"/>
    <n v="52"/>
    <x v="1"/>
  </r>
  <r>
    <n v="3455"/>
    <d v="2021-06-29T00:00:00"/>
    <n v="4.8722222222222218"/>
    <s v="Area Sales Manager"/>
    <x v="5"/>
    <s v="Active"/>
    <s v="Full-Time"/>
    <s v="Zone C"/>
    <s v="Temporary"/>
    <x v="1"/>
    <s v="Project Management - Eng"/>
    <d v="1999-01-18T00:00:00"/>
    <s v="KY"/>
    <x v="1"/>
    <s v="Other"/>
    <s v="Widowed"/>
    <s v="Exceeds"/>
    <n v="4"/>
    <n v="4"/>
    <s v="Poor"/>
    <d v="2022-08-12T00:00:00"/>
    <n v="2"/>
    <s v="Low"/>
    <n v="1"/>
    <s v="Low"/>
    <n v="1"/>
    <s v="Low"/>
    <d v="2023-03-17T00:00:00"/>
    <s v="Project Management"/>
    <s v="External"/>
    <s v="Passed"/>
    <n v="1"/>
    <n v="220.41"/>
    <n v="22"/>
    <x v="2"/>
  </r>
  <r>
    <n v="3456"/>
    <d v="2023-03-06T00:00:00"/>
    <n v="3.1861111111111109"/>
    <s v="Area Sales Manager"/>
    <x v="6"/>
    <s v="Active"/>
    <s v="Full-Time"/>
    <s v="Zone A"/>
    <s v="Temporary"/>
    <x v="1"/>
    <s v="Field Operations"/>
    <d v="2046-09-25T00:00:00"/>
    <s v="KY"/>
    <x v="0"/>
    <s v="Black"/>
    <s v="Divorced"/>
    <s v="Fully Meets"/>
    <n v="3"/>
    <n v="3"/>
    <s v="Average"/>
    <d v="2023-03-30T00:00:00"/>
    <n v="4"/>
    <s v="Moderate"/>
    <n v="3"/>
    <s v="Moderate"/>
    <n v="4"/>
    <s v="Moderate"/>
    <d v="2023-06-08T00:00:00"/>
    <s v="Technical Skills"/>
    <s v="External"/>
    <s v="Passed"/>
    <n v="2"/>
    <n v="336.82"/>
    <n v="77"/>
    <x v="1"/>
  </r>
  <r>
    <n v="3457"/>
    <d v="2020-09-25T00:00:00"/>
    <n v="5.6333333333333337"/>
    <s v="Area Sales Manager"/>
    <x v="2"/>
    <s v="Active"/>
    <s v="Full-Time"/>
    <s v="Zone B"/>
    <s v="Temporary"/>
    <x v="1"/>
    <s v="Engineers"/>
    <d v="2047-08-23T00:00:00"/>
    <s v="KY"/>
    <x v="0"/>
    <s v="White"/>
    <s v="Divorced"/>
    <s v="Needs Improvement"/>
    <n v="2"/>
    <n v="3"/>
    <s v="Average"/>
    <d v="2023-04-21T00:00:00"/>
    <n v="5"/>
    <s v="Moderate"/>
    <n v="1"/>
    <s v="Moderate"/>
    <n v="4"/>
    <s v="Moderate"/>
    <d v="2023-04-15T00:00:00"/>
    <s v="Customer Service"/>
    <s v="External"/>
    <s v="Completed"/>
    <n v="4"/>
    <n v="485.73"/>
    <n v="73"/>
    <x v="1"/>
  </r>
  <r>
    <n v="3460"/>
    <d v="2020-02-19T00:00:00"/>
    <n v="6.2333333333333334"/>
    <s v="Area Sales Manager"/>
    <x v="7"/>
    <s v="Active"/>
    <s v="Full-Time"/>
    <s v="Zone A"/>
    <s v="Full-Time"/>
    <x v="1"/>
    <s v="Aerial"/>
    <d v="2044-02-10T00:00:00"/>
    <s v="TX"/>
    <x v="1"/>
    <s v="Asian"/>
    <s v="Married"/>
    <s v="Fully Meets"/>
    <n v="3"/>
    <n v="3"/>
    <s v="Average"/>
    <d v="2022-11-16T00:00:00"/>
    <n v="4"/>
    <s v="Moderate"/>
    <n v="3"/>
    <s v="Moderate"/>
    <n v="3"/>
    <s v="Moderate"/>
    <d v="2023-07-08T00:00:00"/>
    <s v="Communication Skills"/>
    <s v="External"/>
    <s v="Incomplete"/>
    <n v="5"/>
    <n v="919.52"/>
    <n v="76"/>
    <x v="1"/>
  </r>
  <r>
    <n v="3462"/>
    <d v="2018-09-13T00:00:00"/>
    <n v="7.666666666666667"/>
    <s v="Area Sales Manager"/>
    <x v="8"/>
    <s v="Active"/>
    <s v="Contract"/>
    <s v="Zone A"/>
    <s v="Full-Time"/>
    <x v="1"/>
    <s v="Field Operations"/>
    <d v="2042-08-09T00:00:00"/>
    <s v="CO"/>
    <x v="1"/>
    <s v="Hispanic"/>
    <s v="Divorced"/>
    <s v="Needs Improvement"/>
    <n v="2"/>
    <n v="3"/>
    <s v="Average"/>
    <d v="2022-11-08T00:00:00"/>
    <n v="3"/>
    <s v="Moderate"/>
    <n v="3"/>
    <s v="Moderate"/>
    <n v="1"/>
    <s v="Moderate"/>
    <d v="2023-07-19T00:00:00"/>
    <s v="Project Management"/>
    <s v="External"/>
    <s v="Completed"/>
    <n v="1"/>
    <n v="320.01"/>
    <n v="76"/>
    <x v="1"/>
  </r>
  <r>
    <n v="3463"/>
    <d v="2020-04-30T00:00:00"/>
    <n v="6.0361111111111114"/>
    <s v="Area Sales Manager"/>
    <x v="3"/>
    <s v="Active"/>
    <s v="Part-Time"/>
    <s v="Zone A"/>
    <s v="Temporary"/>
    <x v="1"/>
    <s v="Field Operations"/>
    <d v="1951-06-21T00:00:00"/>
    <s v="IN"/>
    <x v="1"/>
    <s v="Hispanic"/>
    <s v="Single"/>
    <s v="Fully Meets"/>
    <n v="3"/>
    <n v="1"/>
    <s v="Excellent"/>
    <d v="2022-09-18T00:00:00"/>
    <n v="4"/>
    <s v="High"/>
    <n v="3"/>
    <s v="High"/>
    <n v="4"/>
    <s v="High"/>
    <d v="2022-08-29T00:00:00"/>
    <s v="Technical Skills"/>
    <s v="Internal"/>
    <s v="Incomplete"/>
    <n v="4"/>
    <n v="926.19"/>
    <n v="69"/>
    <x v="1"/>
  </r>
  <r>
    <n v="3464"/>
    <d v="2018-12-03T00:00:00"/>
    <n v="7.4444444444444446"/>
    <s v="Area Sales Manager"/>
    <x v="9"/>
    <s v="Active"/>
    <s v="Contract"/>
    <s v="Zone B"/>
    <s v="Full-Time"/>
    <x v="1"/>
    <s v="Shop (Fleet)"/>
    <d v="1998-06-17T00:00:00"/>
    <s v="MA"/>
    <x v="1"/>
    <s v="Black"/>
    <s v="Widowed"/>
    <s v="Needs Improvement"/>
    <n v="2"/>
    <n v="5"/>
    <s v="Poor"/>
    <d v="2022-12-29T00:00:00"/>
    <n v="2"/>
    <s v="Low"/>
    <n v="5"/>
    <s v="Low"/>
    <n v="3"/>
    <s v="Low"/>
    <d v="2022-11-13T00:00:00"/>
    <s v="Customer Service"/>
    <s v="External"/>
    <s v="Passed"/>
    <n v="2"/>
    <n v="290.47000000000003"/>
    <n v="20"/>
    <x v="2"/>
  </r>
  <r>
    <n v="3465"/>
    <d v="2021-11-08T00:00:00"/>
    <n v="4.5138888888888893"/>
    <s v="Area Sales Manager"/>
    <x v="5"/>
    <s v="Active"/>
    <s v="Full-Time"/>
    <s v="Zone B"/>
    <s v="Full-Time"/>
    <x v="1"/>
    <s v="General - Con"/>
    <d v="1962-01-07T00:00:00"/>
    <s v="MA"/>
    <x v="1"/>
    <s v="Asian"/>
    <s v="Divorced"/>
    <s v="Needs Improvement"/>
    <n v="2"/>
    <n v="3"/>
    <s v="Average"/>
    <d v="2023-05-19T00:00:00"/>
    <n v="5"/>
    <s v="Moderate"/>
    <n v="4"/>
    <s v="Moderate"/>
    <n v="3"/>
    <s v="Moderate"/>
    <d v="2023-06-04T00:00:00"/>
    <s v="Communication Skills"/>
    <s v="External"/>
    <s v="Incomplete"/>
    <n v="1"/>
    <n v="706.1"/>
    <n v="59"/>
    <x v="1"/>
  </r>
  <r>
    <n v="3466"/>
    <d v="2022-04-13T00:00:00"/>
    <n v="4.083333333333333"/>
    <s v="Area Sales Manager"/>
    <x v="9"/>
    <s v="Active"/>
    <s v="Part-Time"/>
    <s v="Zone C"/>
    <s v="Full-Time"/>
    <x v="2"/>
    <s v="Aerial"/>
    <d v="1979-01-26T00:00:00"/>
    <s v="KY"/>
    <x v="1"/>
    <s v="Other"/>
    <s v="Married"/>
    <s v="Exceeds"/>
    <n v="4"/>
    <n v="4"/>
    <s v="Poor"/>
    <d v="2023-08-04T00:00:00"/>
    <n v="1"/>
    <s v="Low"/>
    <n v="3"/>
    <s v="Low"/>
    <n v="4"/>
    <s v="Low"/>
    <d v="2022-12-07T00:00:00"/>
    <s v="Customer Service"/>
    <s v="External"/>
    <s v="Passed"/>
    <n v="3"/>
    <n v="447.66"/>
    <n v="43"/>
    <x v="0"/>
  </r>
  <r>
    <n v="3467"/>
    <d v="2020-05-06T00:00:00"/>
    <n v="6.0194444444444448"/>
    <s v="Area Sales Manager"/>
    <x v="5"/>
    <s v="Active"/>
    <s v="Contract"/>
    <s v="Zone A"/>
    <s v="Part-Time"/>
    <x v="1"/>
    <s v="Fielders"/>
    <d v="1987-05-14T00:00:00"/>
    <s v="KY"/>
    <x v="0"/>
    <s v="Asian"/>
    <s v="Divorced"/>
    <s v="Exceeds"/>
    <n v="4"/>
    <n v="1"/>
    <s v="Excellent"/>
    <d v="2023-06-27T00:00:00"/>
    <n v="4"/>
    <s v="High"/>
    <n v="3"/>
    <s v="High"/>
    <n v="2"/>
    <s v="High"/>
    <d v="2023-02-24T00:00:00"/>
    <s v="Technical Skills"/>
    <s v="Internal"/>
    <s v="Incomplete"/>
    <n v="1"/>
    <n v="759.7"/>
    <n v="33"/>
    <x v="0"/>
  </r>
  <r>
    <n v="3468"/>
    <d v="2019-09-09T00:00:00"/>
    <n v="6.677777777777778"/>
    <s v="Area Sales Manager"/>
    <x v="6"/>
    <s v="Active"/>
    <s v="Contract"/>
    <s v="Zone B"/>
    <s v="Temporary"/>
    <x v="1"/>
    <s v="Wireline Construction"/>
    <d v="1998-04-26T00:00:00"/>
    <s v="KY"/>
    <x v="0"/>
    <s v="Black"/>
    <s v="Single"/>
    <s v="Fully Meets"/>
    <n v="3"/>
    <n v="4"/>
    <s v="Poor"/>
    <d v="2023-02-05T00:00:00"/>
    <n v="3"/>
    <s v="Low"/>
    <n v="1"/>
    <s v="Low"/>
    <n v="3"/>
    <s v="Low"/>
    <d v="2023-05-10T00:00:00"/>
    <s v="Customer Service"/>
    <s v="Internal"/>
    <s v="Completed"/>
    <n v="3"/>
    <n v="180.63"/>
    <n v="21"/>
    <x v="2"/>
  </r>
  <r>
    <n v="3471"/>
    <d v="2020-02-29T00:00:00"/>
    <n v="6.2027777777777775"/>
    <s v="Area Sales Manager"/>
    <x v="0"/>
    <s v="Active"/>
    <s v="Part-Time"/>
    <s v="Zone C"/>
    <s v="Temporary"/>
    <x v="1"/>
    <s v="Field Operations"/>
    <d v="1967-01-03T00:00:00"/>
    <s v="TX"/>
    <x v="1"/>
    <s v="Asian"/>
    <s v="Married"/>
    <s v="Fully Meets"/>
    <n v="3"/>
    <n v="4"/>
    <s v="Poor"/>
    <d v="2023-04-30T00:00:00"/>
    <n v="2"/>
    <s v="Low"/>
    <n v="4"/>
    <s v="Low"/>
    <n v="1"/>
    <s v="Low"/>
    <d v="2023-03-23T00:00:00"/>
    <s v="Customer Service"/>
    <s v="External"/>
    <s v="Passed"/>
    <n v="3"/>
    <n v="109.98"/>
    <n v="53"/>
    <x v="1"/>
  </r>
  <r>
    <n v="3472"/>
    <d v="2023-01-15T00:00:00"/>
    <n v="3.3277777777777779"/>
    <s v="Area Sales Manager"/>
    <x v="7"/>
    <s v="Active"/>
    <s v="Contract"/>
    <s v="Zone C"/>
    <s v="Full-Time"/>
    <x v="1"/>
    <s v="Project Management - Con"/>
    <d v="1982-01-12T00:00:00"/>
    <s v="TX"/>
    <x v="1"/>
    <s v="Other"/>
    <s v="Married"/>
    <s v="Exceeds"/>
    <n v="4"/>
    <n v="4"/>
    <s v="Poor"/>
    <d v="2023-07-26T00:00:00"/>
    <n v="5"/>
    <s v="Low"/>
    <n v="5"/>
    <s v="Low"/>
    <n v="4"/>
    <s v="Low"/>
    <d v="2023-02-12T00:00:00"/>
    <s v="Technical Skills"/>
    <s v="External"/>
    <s v="Completed"/>
    <n v="5"/>
    <n v="537.24"/>
    <n v="41"/>
    <x v="0"/>
  </r>
  <r>
    <n v="3473"/>
    <d v="2023-06-29T00:00:00"/>
    <n v="2.8722222222222222"/>
    <s v="Area Sales Manager"/>
    <x v="1"/>
    <s v="Active"/>
    <s v="Part-Time"/>
    <s v="Zone A"/>
    <s v="Temporary"/>
    <x v="1"/>
    <s v="Shop (Fleet)"/>
    <d v="1950-10-01T00:00:00"/>
    <s v="CO"/>
    <x v="1"/>
    <s v="Hispanic"/>
    <s v="Widowed"/>
    <s v="Exceeds"/>
    <n v="4"/>
    <n v="2"/>
    <s v="Excellent"/>
    <d v="2023-06-28T00:00:00"/>
    <n v="3"/>
    <s v="High"/>
    <n v="4"/>
    <s v="High"/>
    <n v="4"/>
    <s v="High"/>
    <d v="2022-12-06T00:00:00"/>
    <s v="Communication Skills"/>
    <s v="External"/>
    <s v="Failed"/>
    <n v="5"/>
    <n v="789.99"/>
    <n v="73"/>
    <x v="1"/>
  </r>
  <r>
    <n v="3474"/>
    <d v="2020-03-09T00:00:00"/>
    <n v="6.177777777777778"/>
    <s v="Area Sales Manager"/>
    <x v="8"/>
    <s v="Active"/>
    <s v="Full-Time"/>
    <s v="Zone A"/>
    <s v="Temporary"/>
    <x v="1"/>
    <s v="Catv"/>
    <d v="1965-12-16T00:00:00"/>
    <s v="CO"/>
    <x v="1"/>
    <s v="Other"/>
    <s v="Divorced"/>
    <s v="Fully Meets"/>
    <n v="3"/>
    <n v="2"/>
    <s v="Excellent"/>
    <d v="2023-05-09T00:00:00"/>
    <n v="3"/>
    <s v="High"/>
    <n v="1"/>
    <s v="High"/>
    <n v="2"/>
    <s v="High"/>
    <d v="2022-09-01T00:00:00"/>
    <s v="Customer Service"/>
    <s v="External"/>
    <s v="Incomplete"/>
    <n v="5"/>
    <n v="155.51"/>
    <n v="55"/>
    <x v="1"/>
  </r>
  <r>
    <n v="3475"/>
    <d v="2021-09-21T00:00:00"/>
    <n v="4.6444444444444448"/>
    <s v="Area Sales Manager"/>
    <x v="3"/>
    <s v="Active"/>
    <s v="Full-Time"/>
    <s v="Zone C"/>
    <s v="Temporary"/>
    <x v="1"/>
    <s v="General - Con"/>
    <d v="1957-12-25T00:00:00"/>
    <s v="IN"/>
    <x v="1"/>
    <s v="Asian"/>
    <s v="Widowed"/>
    <s v="Fully Meets"/>
    <n v="3"/>
    <n v="2"/>
    <s v="Excellent"/>
    <d v="2023-01-25T00:00:00"/>
    <n v="4"/>
    <s v="High"/>
    <n v="3"/>
    <s v="High"/>
    <n v="4"/>
    <s v="High"/>
    <d v="2022-11-02T00:00:00"/>
    <s v="Customer Service"/>
    <s v="Internal"/>
    <s v="Passed"/>
    <n v="2"/>
    <n v="648.76"/>
    <n v="64"/>
    <x v="1"/>
  </r>
  <r>
    <n v="3476"/>
    <d v="2023-06-12T00:00:00"/>
    <n v="2.9194444444444443"/>
    <s v="Area Sales Manager"/>
    <x v="9"/>
    <s v="Active"/>
    <s v="Part-Time"/>
    <s v="Zone A"/>
    <s v="Temporary"/>
    <x v="1"/>
    <s v="Fielders"/>
    <d v="2045-06-20T00:00:00"/>
    <s v="MA"/>
    <x v="1"/>
    <s v="Asian"/>
    <s v="Divorced"/>
    <s v="Needs Improvement"/>
    <n v="2"/>
    <n v="2"/>
    <s v="Excellent"/>
    <d v="2023-03-03T00:00:00"/>
    <n v="5"/>
    <s v="High"/>
    <n v="5"/>
    <s v="High"/>
    <n v="3"/>
    <s v="High"/>
    <d v="2022-11-18T00:00:00"/>
    <s v="Leadership Development"/>
    <s v="Internal"/>
    <s v="Incomplete"/>
    <n v="4"/>
    <n v="533.5"/>
    <n v="78"/>
    <x v="1"/>
  </r>
  <r>
    <n v="3477"/>
    <d v="2019-04-07T00:00:00"/>
    <n v="7.1"/>
    <s v="Area Sales Manager"/>
    <x v="9"/>
    <s v="Active"/>
    <s v="Part-Time"/>
    <s v="Zone A"/>
    <s v="Full-Time"/>
    <x v="2"/>
    <s v="Aerial"/>
    <d v="1969-12-03T00:00:00"/>
    <s v="KY"/>
    <x v="0"/>
    <s v="Asian"/>
    <s v="Widowed"/>
    <s v="Needs Improvement"/>
    <n v="2"/>
    <n v="2"/>
    <s v="Excellent"/>
    <d v="2022-12-05T00:00:00"/>
    <n v="1"/>
    <s v="High"/>
    <n v="2"/>
    <s v="High"/>
    <n v="1"/>
    <s v="High"/>
    <d v="2022-11-07T00:00:00"/>
    <s v="Leadership Development"/>
    <s v="External"/>
    <s v="Failed"/>
    <n v="5"/>
    <n v="429.48"/>
    <n v="50"/>
    <x v="0"/>
  </r>
  <r>
    <n v="3478"/>
    <d v="2018-09-17T00:00:00"/>
    <n v="7.6555555555555559"/>
    <s v="Area Sales Manager"/>
    <x v="5"/>
    <s v="Active"/>
    <s v="Full-Time"/>
    <s v="Zone C"/>
    <s v="Temporary"/>
    <x v="1"/>
    <s v="Wireline Construction"/>
    <d v="1957-10-10T00:00:00"/>
    <s v="KY"/>
    <x v="0"/>
    <s v="Hispanic"/>
    <s v="Married"/>
    <s v="Fully Meets"/>
    <n v="3"/>
    <n v="2"/>
    <s v="Excellent"/>
    <d v="2022-11-29T00:00:00"/>
    <n v="3"/>
    <s v="High"/>
    <n v="4"/>
    <s v="High"/>
    <n v="1"/>
    <s v="High"/>
    <d v="2022-10-05T00:00:00"/>
    <s v="Technical Skills"/>
    <s v="External"/>
    <s v="Incomplete"/>
    <n v="1"/>
    <n v="526.74"/>
    <n v="61"/>
    <x v="1"/>
  </r>
  <r>
    <n v="3479"/>
    <d v="2022-08-02T00:00:00"/>
    <n v="3.7805555555555554"/>
    <s v="Area Sales Manager"/>
    <x v="6"/>
    <s v="Active"/>
    <s v="Contract"/>
    <s v="Zone A"/>
    <s v="Part-Time"/>
    <x v="1"/>
    <s v="Project Management - Con"/>
    <d v="1962-05-17T00:00:00"/>
    <s v="TX"/>
    <x v="0"/>
    <s v="Hispanic"/>
    <s v="Widowed"/>
    <s v="Fully Meets"/>
    <n v="3"/>
    <n v="2"/>
    <s v="Excellent"/>
    <d v="2022-11-03T00:00:00"/>
    <n v="4"/>
    <s v="High"/>
    <n v="4"/>
    <s v="High"/>
    <n v="4"/>
    <s v="High"/>
    <d v="2023-01-18T00:00:00"/>
    <s v="Communication Skills"/>
    <s v="Internal"/>
    <s v="Passed"/>
    <n v="3"/>
    <n v="443.45"/>
    <n v="60"/>
    <x v="1"/>
  </r>
  <r>
    <n v="3483"/>
    <d v="2021-09-26T00:00:00"/>
    <n v="4.6305555555555555"/>
    <s v="Area Sales Manager"/>
    <x v="7"/>
    <s v="Active"/>
    <s v="Part-Time"/>
    <s v="Zone B"/>
    <s v="Temporary"/>
    <x v="1"/>
    <s v="Project Management - Con"/>
    <d v="1964-06-19T00:00:00"/>
    <s v="CO"/>
    <x v="1"/>
    <s v="Asian"/>
    <s v="Widowed"/>
    <s v="Fully Meets"/>
    <n v="3"/>
    <n v="1"/>
    <s v="Excellent"/>
    <d v="2022-10-23T00:00:00"/>
    <n v="1"/>
    <s v="High"/>
    <n v="4"/>
    <s v="High"/>
    <n v="5"/>
    <s v="High"/>
    <d v="2022-08-10T00:00:00"/>
    <s v="Project Management"/>
    <s v="External"/>
    <s v="Passed"/>
    <n v="4"/>
    <n v="111.96"/>
    <n v="57"/>
    <x v="1"/>
  </r>
  <r>
    <n v="3484"/>
    <d v="2018-08-29T00:00:00"/>
    <n v="7.7055555555555557"/>
    <s v="Area Sales Manager"/>
    <x v="1"/>
    <s v="Active"/>
    <s v="Part-Time"/>
    <s v="Zone B"/>
    <s v="Full-Time"/>
    <x v="1"/>
    <s v="General - Con"/>
    <d v="1995-07-18T00:00:00"/>
    <s v="CO"/>
    <x v="1"/>
    <s v="Other"/>
    <s v="Single"/>
    <s v="Fully Meets"/>
    <n v="3"/>
    <n v="4"/>
    <s v="Poor"/>
    <d v="2022-09-16T00:00:00"/>
    <n v="1"/>
    <s v="Low"/>
    <n v="2"/>
    <s v="Low"/>
    <n v="4"/>
    <s v="Low"/>
    <d v="2023-06-27T00:00:00"/>
    <s v="Project Management"/>
    <s v="External"/>
    <s v="Passed"/>
    <n v="1"/>
    <n v="795.7"/>
    <n v="23"/>
    <x v="2"/>
  </r>
  <r>
    <n v="3485"/>
    <d v="2021-10-26T00:00:00"/>
    <n v="4.5472222222222225"/>
    <s v="Area Sales Manager"/>
    <x v="8"/>
    <s v="Active"/>
    <s v="Contract"/>
    <s v="Zone C"/>
    <s v="Full-Time"/>
    <x v="1"/>
    <s v="Field Operations"/>
    <d v="1994-08-22T00:00:00"/>
    <s v="CO"/>
    <x v="1"/>
    <s v="White"/>
    <s v="Widowed"/>
    <s v="Fully Meets"/>
    <n v="3"/>
    <n v="5"/>
    <s v="Poor"/>
    <d v="2023-05-07T00:00:00"/>
    <n v="2"/>
    <s v="Low"/>
    <n v="1"/>
    <s v="Low"/>
    <n v="3"/>
    <s v="Low"/>
    <d v="2022-08-07T00:00:00"/>
    <s v="Customer Service"/>
    <s v="Internal"/>
    <s v="Passed"/>
    <n v="2"/>
    <n v="796.45"/>
    <n v="27"/>
    <x v="0"/>
  </r>
  <r>
    <n v="3486"/>
    <d v="2022-10-31T00:00:00"/>
    <n v="3.536111111111111"/>
    <s v="Area Sales Manager"/>
    <x v="3"/>
    <s v="Active"/>
    <s v="Part-Time"/>
    <s v="Zone C"/>
    <s v="Temporary"/>
    <x v="1"/>
    <s v="Fielders"/>
    <d v="1990-11-14T00:00:00"/>
    <s v="IN"/>
    <x v="1"/>
    <s v="Other"/>
    <s v="Widowed"/>
    <s v="Fully Meets"/>
    <n v="3"/>
    <n v="4"/>
    <s v="Poor"/>
    <d v="2022-08-27T00:00:00"/>
    <n v="3"/>
    <s v="Low"/>
    <n v="1"/>
    <s v="Low"/>
    <n v="1"/>
    <s v="Low"/>
    <d v="2023-07-23T00:00:00"/>
    <s v="Project Management"/>
    <s v="Internal"/>
    <s v="Completed"/>
    <n v="5"/>
    <n v="812.59"/>
    <n v="32"/>
    <x v="0"/>
  </r>
  <r>
    <n v="3487"/>
    <d v="2023-03-15T00:00:00"/>
    <n v="3.161111111111111"/>
    <s v="Area Sales Manager"/>
    <x v="4"/>
    <s v="Active"/>
    <s v="Contract"/>
    <s v="Zone B"/>
    <s v="Part-Time"/>
    <x v="1"/>
    <s v="General - Sga"/>
    <d v="1994-02-01T00:00:00"/>
    <s v="KY"/>
    <x v="0"/>
    <s v="Other"/>
    <s v="Divorced"/>
    <s v="Fully Meets"/>
    <n v="3"/>
    <n v="4"/>
    <s v="Poor"/>
    <d v="2022-09-23T00:00:00"/>
    <n v="5"/>
    <s v="Low"/>
    <n v="4"/>
    <s v="Low"/>
    <n v="1"/>
    <s v="Low"/>
    <d v="2023-07-17T00:00:00"/>
    <s v="Project Management"/>
    <s v="External"/>
    <s v="Completed"/>
    <n v="5"/>
    <n v="132.97"/>
    <n v="29"/>
    <x v="0"/>
  </r>
  <r>
    <n v="3488"/>
    <d v="2022-09-09T00:00:00"/>
    <n v="3.6777777777777776"/>
    <s v="Area Sales Manager"/>
    <x v="0"/>
    <s v="Active"/>
    <s v="Contract"/>
    <s v="Zone B"/>
    <s v="Full-Time"/>
    <x v="1"/>
    <s v="Wireline Construction"/>
    <d v="1997-11-12T00:00:00"/>
    <s v="KY"/>
    <x v="0"/>
    <s v="Asian"/>
    <s v="Single"/>
    <s v="Fully Meets"/>
    <n v="3"/>
    <n v="2"/>
    <s v="Excellent"/>
    <d v="2023-03-11T00:00:00"/>
    <n v="1"/>
    <s v="High"/>
    <n v="5"/>
    <s v="High"/>
    <n v="1"/>
    <s v="High"/>
    <d v="2022-09-20T00:00:00"/>
    <s v="Communication Skills"/>
    <s v="Internal"/>
    <s v="Completed"/>
    <n v="1"/>
    <n v="308.19"/>
    <n v="25"/>
    <x v="2"/>
  </r>
  <r>
    <n v="3489"/>
    <d v="2022-03-04T00:00:00"/>
    <n v="4.1916666666666664"/>
    <s v="Area Sales Manager"/>
    <x v="1"/>
    <s v="Active"/>
    <s v="Part-Time"/>
    <s v="Zone A"/>
    <s v="Temporary"/>
    <x v="1"/>
    <s v="Field Operations"/>
    <d v="1953-05-02T00:00:00"/>
    <s v="TX"/>
    <x v="0"/>
    <s v="Black"/>
    <s v="Divorced"/>
    <s v="Fully Meets"/>
    <n v="3"/>
    <n v="2"/>
    <s v="Excellent"/>
    <d v="2022-12-03T00:00:00"/>
    <n v="2"/>
    <s v="High"/>
    <n v="4"/>
    <s v="High"/>
    <n v="5"/>
    <s v="High"/>
    <d v="2023-07-02T00:00:00"/>
    <s v="Project Management"/>
    <s v="Internal"/>
    <s v="Passed"/>
    <n v="1"/>
    <n v="131.41"/>
    <n v="69"/>
    <x v="1"/>
  </r>
  <r>
    <n v="3490"/>
    <d v="2019-02-11T00:00:00"/>
    <n v="7.2555555555555555"/>
    <s v="Area Sales Manager"/>
    <x v="8"/>
    <s v="Active"/>
    <s v="Part-Time"/>
    <s v="Zone A"/>
    <s v="Part-Time"/>
    <x v="1"/>
    <s v="General - Sga"/>
    <d v="1991-07-10T00:00:00"/>
    <s v="TX"/>
    <x v="0"/>
    <s v="Hispanic"/>
    <s v="Divorced"/>
    <s v="Fully Meets"/>
    <n v="3"/>
    <n v="2"/>
    <s v="Excellent"/>
    <d v="2022-10-12T00:00:00"/>
    <n v="5"/>
    <s v="High"/>
    <n v="3"/>
    <s v="High"/>
    <n v="2"/>
    <s v="High"/>
    <d v="2023-07-19T00:00:00"/>
    <s v="Technical Skills"/>
    <s v="Internal"/>
    <s v="Failed"/>
    <n v="3"/>
    <n v="389.59"/>
    <n v="28"/>
    <x v="0"/>
  </r>
  <r>
    <n v="3491"/>
    <d v="2021-01-26T00:00:00"/>
    <n v="5.2972222222222225"/>
    <s v="Area Sales Manager"/>
    <x v="6"/>
    <s v="Active"/>
    <s v="Contract"/>
    <s v="Zone B"/>
    <s v="Full-Time"/>
    <x v="1"/>
    <s v="Field Operations"/>
    <d v="1973-06-02T00:00:00"/>
    <s v="TX"/>
    <x v="1"/>
    <s v="White"/>
    <s v="Widowed"/>
    <s v="Fully Meets"/>
    <n v="3"/>
    <n v="5"/>
    <s v="Poor"/>
    <d v="2022-09-10T00:00:00"/>
    <n v="3"/>
    <s v="Low"/>
    <n v="4"/>
    <s v="Low"/>
    <n v="5"/>
    <s v="Low"/>
    <d v="2023-07-14T00:00:00"/>
    <s v="Project Management"/>
    <s v="Internal"/>
    <s v="Incomplete"/>
    <n v="3"/>
    <n v="442.56"/>
    <n v="48"/>
    <x v="0"/>
  </r>
  <r>
    <n v="3492"/>
    <d v="2019-11-26T00:00:00"/>
    <n v="6.4638888888888886"/>
    <s v="Area Sales Manager"/>
    <x v="2"/>
    <s v="Active"/>
    <s v="Full-Time"/>
    <s v="Zone C"/>
    <s v="Full-Time"/>
    <x v="1"/>
    <s v="General - Con"/>
    <d v="1993-01-08T00:00:00"/>
    <s v="CO"/>
    <x v="1"/>
    <s v="Asian"/>
    <s v="Married"/>
    <s v="Fully Meets"/>
    <n v="3"/>
    <n v="1"/>
    <s v="Excellent"/>
    <d v="2023-01-13T00:00:00"/>
    <n v="1"/>
    <s v="High"/>
    <n v="5"/>
    <s v="High"/>
    <n v="5"/>
    <s v="High"/>
    <d v="2022-09-06T00:00:00"/>
    <s v="Project Management"/>
    <s v="Internal"/>
    <s v="Incomplete"/>
    <n v="3"/>
    <n v="327.66000000000003"/>
    <n v="26"/>
    <x v="0"/>
  </r>
  <r>
    <n v="3493"/>
    <d v="2019-07-15T00:00:00"/>
    <n v="6.8277777777777775"/>
    <s v="Area Sales Manager"/>
    <x v="9"/>
    <s v="Active"/>
    <s v="Full-Time"/>
    <s v="Zone C"/>
    <s v="Full-Time"/>
    <x v="1"/>
    <s v="Project Management - Con"/>
    <d v="1984-04-17T00:00:00"/>
    <s v="CO"/>
    <x v="1"/>
    <s v="Asian"/>
    <s v="Widowed"/>
    <s v="Fully Meets"/>
    <n v="3"/>
    <n v="5"/>
    <s v="Poor"/>
    <d v="2023-04-02T00:00:00"/>
    <n v="3"/>
    <s v="Low"/>
    <n v="1"/>
    <s v="Low"/>
    <n v="5"/>
    <s v="Low"/>
    <d v="2023-02-19T00:00:00"/>
    <s v="Project Management"/>
    <s v="Internal"/>
    <s v="Completed"/>
    <n v="3"/>
    <n v="400.95"/>
    <n v="35"/>
    <x v="0"/>
  </r>
  <r>
    <n v="3494"/>
    <d v="2020-06-18T00:00:00"/>
    <n v="5.9027777777777777"/>
    <s v="Area Sales Manager"/>
    <x v="7"/>
    <s v="Active"/>
    <s v="Contract"/>
    <s v="Zone B"/>
    <s v="Full-Time"/>
    <x v="1"/>
    <s v="General - Con"/>
    <d v="1994-02-08T00:00:00"/>
    <s v="CO"/>
    <x v="1"/>
    <s v="Black"/>
    <s v="Single"/>
    <s v="Fully Meets"/>
    <n v="3"/>
    <n v="4"/>
    <s v="Poor"/>
    <d v="2022-12-15T00:00:00"/>
    <n v="1"/>
    <s v="Low"/>
    <n v="2"/>
    <s v="Low"/>
    <n v="1"/>
    <s v="Low"/>
    <d v="2023-02-11T00:00:00"/>
    <s v="Technical Skills"/>
    <s v="Internal"/>
    <s v="Completed"/>
    <n v="2"/>
    <n v="910.45"/>
    <n v="26"/>
    <x v="0"/>
  </r>
  <r>
    <n v="3495"/>
    <d v="2023-06-22T00:00:00"/>
    <n v="2.8916666666666666"/>
    <s v="Area Sales Manager"/>
    <x v="3"/>
    <s v="Active"/>
    <s v="Part-Time"/>
    <s v="Zone B"/>
    <s v="Temporary"/>
    <x v="1"/>
    <s v="Wireline Construction"/>
    <d v="1993-01-27T00:00:00"/>
    <s v="IN"/>
    <x v="1"/>
    <s v="Other"/>
    <s v="Married"/>
    <s v="Fully Meets"/>
    <n v="3"/>
    <n v="4"/>
    <s v="Poor"/>
    <d v="2022-09-08T00:00:00"/>
    <n v="4"/>
    <s v="Low"/>
    <n v="3"/>
    <s v="Low"/>
    <n v="5"/>
    <s v="Low"/>
    <d v="2022-12-21T00:00:00"/>
    <s v="Customer Service"/>
    <s v="External"/>
    <s v="Passed"/>
    <n v="1"/>
    <n v="701.55"/>
    <n v="30"/>
    <x v="0"/>
  </r>
  <r>
    <n v="3496"/>
    <d v="2021-12-02T00:00:00"/>
    <n v="4.447222222222222"/>
    <s v="Area Sales Manager"/>
    <x v="5"/>
    <s v="Active"/>
    <s v="Contract"/>
    <s v="Zone A"/>
    <s v="Part-Time"/>
    <x v="1"/>
    <s v="General - Sga"/>
    <d v="1964-09-19T00:00:00"/>
    <s v="CA"/>
    <x v="1"/>
    <s v="Other"/>
    <s v="Widowed"/>
    <s v="Fully Meets"/>
    <n v="3"/>
    <n v="5"/>
    <s v="Poor"/>
    <d v="2022-12-26T00:00:00"/>
    <n v="1"/>
    <s v="Low"/>
    <n v="3"/>
    <s v="Low"/>
    <n v="2"/>
    <s v="Low"/>
    <d v="2023-02-16T00:00:00"/>
    <s v="Project Management"/>
    <s v="Internal"/>
    <s v="Incomplete"/>
    <n v="1"/>
    <n v="806.87"/>
    <n v="57"/>
    <x v="1"/>
  </r>
  <r>
    <n v="3497"/>
    <d v="2021-12-08T00:00:00"/>
    <n v="4.4305555555555554"/>
    <s v="Area Sales Manager"/>
    <x v="3"/>
    <s v="Active"/>
    <s v="Part-Time"/>
    <s v="Zone C"/>
    <s v="Temporary"/>
    <x v="1"/>
    <s v="Project Management - Con"/>
    <d v="1981-02-18T00:00:00"/>
    <s v="OR"/>
    <x v="0"/>
    <s v="Hispanic"/>
    <s v="Widowed"/>
    <s v="Fully Meets"/>
    <n v="3"/>
    <n v="1"/>
    <s v="Excellent"/>
    <d v="2022-09-18T00:00:00"/>
    <n v="2"/>
    <s v="High"/>
    <n v="3"/>
    <s v="High"/>
    <n v="4"/>
    <s v="High"/>
    <d v="2023-03-11T00:00:00"/>
    <s v="Communication Skills"/>
    <s v="Internal"/>
    <s v="Completed"/>
    <n v="2"/>
    <n v="184.21"/>
    <n v="40"/>
    <x v="0"/>
  </r>
  <r>
    <n v="3498"/>
    <d v="2023-04-26T00:00:00"/>
    <n v="3.0472222222222221"/>
    <s v="Area Sales Manager"/>
    <x v="9"/>
    <s v="Active"/>
    <s v="Full-Time"/>
    <s v="Zone A"/>
    <s v="Full-Time"/>
    <x v="1"/>
    <s v="General - Sga"/>
    <d v="1998-10-17T00:00:00"/>
    <s v="KY"/>
    <x v="0"/>
    <s v="White"/>
    <s v="Widowed"/>
    <s v="Fully Meets"/>
    <n v="3"/>
    <n v="2"/>
    <s v="Excellent"/>
    <d v="2023-06-19T00:00:00"/>
    <n v="3"/>
    <s v="High"/>
    <n v="3"/>
    <s v="High"/>
    <n v="4"/>
    <s v="High"/>
    <d v="2023-05-30T00:00:00"/>
    <s v="Project Management"/>
    <s v="External"/>
    <s v="Failed"/>
    <n v="1"/>
    <n v="208.43"/>
    <n v="25"/>
    <x v="2"/>
  </r>
  <r>
    <n v="3499"/>
    <d v="2018-09-25T00:00:00"/>
    <n v="7.6333333333333337"/>
    <s v="Area Sales Manager"/>
    <x v="5"/>
    <s v="Active"/>
    <s v="Part-Time"/>
    <s v="Zone C"/>
    <s v="Temporary"/>
    <x v="1"/>
    <s v="Field Operations"/>
    <d v="1971-01-16T00:00:00"/>
    <s v="KY"/>
    <x v="0"/>
    <s v="Asian"/>
    <s v="Widowed"/>
    <s v="Fully Meets"/>
    <n v="3"/>
    <n v="5"/>
    <s v="Poor"/>
    <d v="2023-07-21T00:00:00"/>
    <n v="5"/>
    <s v="Low"/>
    <n v="3"/>
    <s v="Low"/>
    <n v="5"/>
    <s v="Low"/>
    <d v="2023-01-30T00:00:00"/>
    <s v="Technical Skills"/>
    <s v="Internal"/>
    <s v="Incomplete"/>
    <n v="2"/>
    <n v="762.45"/>
    <n v="47"/>
    <x v="0"/>
  </r>
  <r>
    <n v="3500"/>
    <d v="2018-11-20T00:00:00"/>
    <n v="7.4805555555555552"/>
    <s v="Area Sales Manager"/>
    <x v="6"/>
    <s v="Active"/>
    <s v="Full-Time"/>
    <s v="Zone B"/>
    <s v="Part-Time"/>
    <x v="1"/>
    <s v="Shop (Fleet)"/>
    <d v="2000-02-25T00:00:00"/>
    <s v="TX"/>
    <x v="0"/>
    <s v="White"/>
    <s v="Divorced"/>
    <s v="Fully Meets"/>
    <n v="3"/>
    <n v="1"/>
    <s v="Excellent"/>
    <d v="2023-05-14T00:00:00"/>
    <n v="4"/>
    <s v="High"/>
    <n v="1"/>
    <s v="High"/>
    <n v="4"/>
    <s v="High"/>
    <d v="2023-06-15T00:00:00"/>
    <s v="Leadership Development"/>
    <s v="External"/>
    <s v="Incomplete"/>
    <n v="4"/>
    <n v="779.79"/>
    <n v="18"/>
    <x v="2"/>
  </r>
  <r>
    <n v="3502"/>
    <d v="2019-10-01T00:00:00"/>
    <n v="6.6166666666666663"/>
    <s v="Area Sales Manager"/>
    <x v="4"/>
    <s v="Active"/>
    <s v="Full-Time"/>
    <s v="Zone C"/>
    <s v="Temporary"/>
    <x v="1"/>
    <s v="Splicing"/>
    <d v="1976-06-29T00:00:00"/>
    <s v="TX"/>
    <x v="1"/>
    <s v="White"/>
    <s v="Married"/>
    <s v="Fully Meets"/>
    <n v="3"/>
    <n v="1"/>
    <s v="Excellent"/>
    <d v="2023-04-24T00:00:00"/>
    <n v="5"/>
    <s v="High"/>
    <n v="3"/>
    <s v="High"/>
    <n v="5"/>
    <s v="High"/>
    <d v="2023-01-03T00:00:00"/>
    <s v="Customer Service"/>
    <s v="External"/>
    <s v="Incomplete"/>
    <n v="3"/>
    <n v="427.12"/>
    <n v="43"/>
    <x v="0"/>
  </r>
  <r>
    <n v="3503"/>
    <d v="2022-01-20T00:00:00"/>
    <n v="4.3138888888888891"/>
    <s v="Area Sales Manager"/>
    <x v="0"/>
    <s v="Active"/>
    <s v="Part-Time"/>
    <s v="Zone A"/>
    <s v="Temporary"/>
    <x v="1"/>
    <s v="Project Management - Con"/>
    <d v="1951-07-27T00:00:00"/>
    <s v="CO"/>
    <x v="1"/>
    <s v="Other"/>
    <s v="Single"/>
    <s v="Fully Meets"/>
    <n v="3"/>
    <n v="4"/>
    <s v="Poor"/>
    <d v="2023-01-28T00:00:00"/>
    <n v="5"/>
    <s v="Low"/>
    <n v="2"/>
    <s v="Low"/>
    <n v="3"/>
    <s v="Low"/>
    <d v="2023-02-20T00:00:00"/>
    <s v="Technical Skills"/>
    <s v="Internal"/>
    <s v="Completed"/>
    <n v="4"/>
    <n v="996.35"/>
    <n v="71"/>
    <x v="1"/>
  </r>
  <r>
    <n v="3504"/>
    <d v="2021-10-10T00:00:00"/>
    <n v="4.5916666666666668"/>
    <s v="Area Sales Manager"/>
    <x v="7"/>
    <s v="Active"/>
    <s v="Full-Time"/>
    <s v="Zone B"/>
    <s v="Part-Time"/>
    <x v="1"/>
    <s v="General - Con"/>
    <d v="1980-08-23T00:00:00"/>
    <s v="CO"/>
    <x v="1"/>
    <s v="Hispanic"/>
    <s v="Married"/>
    <s v="Fully Meets"/>
    <n v="3"/>
    <n v="2"/>
    <s v="Excellent"/>
    <d v="2023-04-20T00:00:00"/>
    <n v="3"/>
    <s v="High"/>
    <n v="4"/>
    <s v="High"/>
    <n v="3"/>
    <s v="High"/>
    <d v="2023-06-02T00:00:00"/>
    <s v="Communication Skills"/>
    <s v="Internal"/>
    <s v="Completed"/>
    <n v="5"/>
    <n v="963.23"/>
    <n v="41"/>
    <x v="0"/>
  </r>
  <r>
    <n v="3505"/>
    <d v="2020-08-29T00:00:00"/>
    <n v="5.7055555555555557"/>
    <s v="Area Sales Manager"/>
    <x v="1"/>
    <s v="Active"/>
    <s v="Contract"/>
    <s v="Zone B"/>
    <s v="Temporary"/>
    <x v="1"/>
    <s v="Field Operations"/>
    <d v="2043-07-24T00:00:00"/>
    <s v="IN"/>
    <x v="1"/>
    <s v="Hispanic"/>
    <s v="Widowed"/>
    <s v="Fully Meets"/>
    <n v="3"/>
    <n v="1"/>
    <s v="Excellent"/>
    <d v="2022-11-10T00:00:00"/>
    <n v="4"/>
    <s v="High"/>
    <n v="3"/>
    <s v="High"/>
    <n v="2"/>
    <s v="High"/>
    <d v="2022-09-13T00:00:00"/>
    <s v="Leadership Development"/>
    <s v="Internal"/>
    <s v="Failed"/>
    <n v="5"/>
    <n v="260.97000000000003"/>
    <n v="77"/>
    <x v="1"/>
  </r>
  <r>
    <n v="3506"/>
    <d v="2019-08-27T00:00:00"/>
    <n v="6.7111111111111112"/>
    <s v="Area Sales Manager"/>
    <x v="8"/>
    <s v="Active"/>
    <s v="Full-Time"/>
    <s v="Zone B"/>
    <s v="Temporary"/>
    <x v="1"/>
    <s v="Field Operations"/>
    <d v="1988-07-06T00:00:00"/>
    <s v="IN"/>
    <x v="1"/>
    <s v="Other"/>
    <s v="Married"/>
    <s v="Fully Meets"/>
    <n v="3"/>
    <n v="2"/>
    <s v="Excellent"/>
    <d v="2023-06-27T00:00:00"/>
    <n v="2"/>
    <s v="High"/>
    <n v="2"/>
    <s v="High"/>
    <n v="3"/>
    <s v="High"/>
    <d v="2023-05-21T00:00:00"/>
    <s v="Leadership Development"/>
    <s v="Internal"/>
    <s v="Completed"/>
    <n v="1"/>
    <n v="781.81"/>
    <n v="31"/>
    <x v="0"/>
  </r>
  <r>
    <n v="3507"/>
    <d v="2021-02-25T00:00:00"/>
    <n v="5.2166666666666668"/>
    <s v="Area Sales Manager"/>
    <x v="3"/>
    <s v="Active"/>
    <s v="Full-Time"/>
    <s v="Zone A"/>
    <s v="Full-Time"/>
    <x v="1"/>
    <s v="Project Management - Con"/>
    <d v="1973-03-24T00:00:00"/>
    <s v="CA"/>
    <x v="1"/>
    <s v="White"/>
    <s v="Single"/>
    <s v="Fully Meets"/>
    <n v="3"/>
    <n v="4"/>
    <s v="Poor"/>
    <d v="2023-03-31T00:00:00"/>
    <n v="2"/>
    <s v="Low"/>
    <n v="5"/>
    <s v="Low"/>
    <n v="2"/>
    <s v="Low"/>
    <d v="2023-05-25T00:00:00"/>
    <s v="Project Management"/>
    <s v="Internal"/>
    <s v="Passed"/>
    <n v="4"/>
    <n v="651.77"/>
    <n v="48"/>
    <x v="0"/>
  </r>
  <r>
    <n v="3508"/>
    <d v="2021-07-13T00:00:00"/>
    <n v="4.833333333333333"/>
    <s v="Area Sales Manager"/>
    <x v="0"/>
    <s v="Active"/>
    <s v="Full-Time"/>
    <s v="Zone B"/>
    <s v="Part-Time"/>
    <x v="1"/>
    <s v="Aerial"/>
    <d v="2042-05-26T00:00:00"/>
    <s v="OR"/>
    <x v="1"/>
    <s v="Asian"/>
    <s v="Single"/>
    <s v="Fully Meets"/>
    <n v="3"/>
    <n v="5"/>
    <s v="Poor"/>
    <d v="2023-04-17T00:00:00"/>
    <n v="1"/>
    <s v="Low"/>
    <n v="5"/>
    <s v="Low"/>
    <n v="4"/>
    <s v="Low"/>
    <d v="2023-04-04T00:00:00"/>
    <s v="Communication Skills"/>
    <s v="External"/>
    <s v="Completed"/>
    <n v="1"/>
    <n v="568.22"/>
    <n v="79"/>
    <x v="1"/>
  </r>
  <r>
    <n v="3509"/>
    <d v="2021-04-14T00:00:00"/>
    <n v="5.0805555555555557"/>
    <s v="Area Sales Manager"/>
    <x v="4"/>
    <s v="Active"/>
    <s v="Part-Time"/>
    <s v="Zone C"/>
    <s v="Full-Time"/>
    <x v="1"/>
    <s v="General - Sga"/>
    <d v="1977-11-04T00:00:00"/>
    <s v="KY"/>
    <x v="0"/>
    <s v="Black"/>
    <s v="Married"/>
    <s v="Fully Meets"/>
    <n v="3"/>
    <n v="2"/>
    <s v="Excellent"/>
    <d v="2022-12-03T00:00:00"/>
    <n v="4"/>
    <s v="High"/>
    <n v="5"/>
    <s v="High"/>
    <n v="2"/>
    <s v="High"/>
    <d v="2023-03-04T00:00:00"/>
    <s v="Leadership Development"/>
    <s v="External"/>
    <s v="Completed"/>
    <n v="4"/>
    <n v="612.1"/>
    <n v="44"/>
    <x v="0"/>
  </r>
  <r>
    <n v="3510"/>
    <d v="2020-02-10T00:00:00"/>
    <n v="6.2583333333333337"/>
    <s v="Area Sales Manager"/>
    <x v="9"/>
    <s v="Active"/>
    <s v="Part-Time"/>
    <s v="Zone A"/>
    <s v="Full-Time"/>
    <x v="1"/>
    <s v="General - Con"/>
    <d v="1956-10-17T00:00:00"/>
    <s v="KY"/>
    <x v="0"/>
    <s v="Hispanic"/>
    <s v="Married"/>
    <s v="Fully Meets"/>
    <n v="3"/>
    <n v="2"/>
    <s v="Excellent"/>
    <d v="2022-08-22T00:00:00"/>
    <n v="2"/>
    <s v="High"/>
    <n v="4"/>
    <s v="High"/>
    <n v="3"/>
    <s v="High"/>
    <d v="2022-10-27T00:00:00"/>
    <s v="Technical Skills"/>
    <s v="External"/>
    <s v="Completed"/>
    <n v="4"/>
    <n v="473.23"/>
    <n v="64"/>
    <x v="1"/>
  </r>
  <r>
    <n v="3511"/>
    <d v="2021-08-17T00:00:00"/>
    <n v="4.7388888888888889"/>
    <s v="Area Sales Manager"/>
    <x v="5"/>
    <s v="Active"/>
    <s v="Part-Time"/>
    <s v="Zone B"/>
    <s v="Full-Time"/>
    <x v="1"/>
    <s v="Finance &amp; Accounting"/>
    <d v="1997-02-18T00:00:00"/>
    <s v="KY"/>
    <x v="0"/>
    <s v="Asian"/>
    <s v="Divorced"/>
    <s v="Fully Meets"/>
    <n v="3"/>
    <n v="4"/>
    <s v="Poor"/>
    <d v="2023-05-11T00:00:00"/>
    <n v="5"/>
    <s v="Low"/>
    <n v="4"/>
    <s v="Low"/>
    <n v="5"/>
    <s v="Low"/>
    <d v="2023-04-07T00:00:00"/>
    <s v="Technical Skills"/>
    <s v="Internal"/>
    <s v="Completed"/>
    <n v="3"/>
    <n v="344.44"/>
    <n v="24"/>
    <x v="2"/>
  </r>
  <r>
    <n v="3514"/>
    <d v="2020-04-15T00:00:00"/>
    <n v="6.0777777777777775"/>
    <s v="Area Sales Manager"/>
    <x v="4"/>
    <s v="Active"/>
    <s v="Full-Time"/>
    <s v="Zone B"/>
    <s v="Part-Time"/>
    <x v="1"/>
    <s v="Wireline Construction"/>
    <d v="1958-01-03T00:00:00"/>
    <s v="TX"/>
    <x v="1"/>
    <s v="Asian"/>
    <s v="Married"/>
    <s v="Fully Meets"/>
    <n v="3"/>
    <n v="1"/>
    <s v="Excellent"/>
    <d v="2022-08-25T00:00:00"/>
    <n v="2"/>
    <s v="High"/>
    <n v="1"/>
    <s v="High"/>
    <n v="1"/>
    <s v="High"/>
    <d v="2023-02-21T00:00:00"/>
    <s v="Leadership Development"/>
    <s v="Internal"/>
    <s v="Incomplete"/>
    <n v="3"/>
    <n v="975.46"/>
    <n v="62"/>
    <x v="1"/>
  </r>
  <r>
    <n v="3516"/>
    <d v="2022-04-07T00:00:00"/>
    <n v="4.0999999999999996"/>
    <s v="Area Sales Manager"/>
    <x v="7"/>
    <s v="Active"/>
    <s v="Contract"/>
    <s v="Zone B"/>
    <s v="Part-Time"/>
    <x v="1"/>
    <s v="Project Management - Con"/>
    <d v="1988-06-25T00:00:00"/>
    <s v="CO"/>
    <x v="1"/>
    <s v="Asian"/>
    <s v="Divorced"/>
    <s v="Fully Meets"/>
    <n v="3"/>
    <n v="5"/>
    <s v="Poor"/>
    <d v="2022-11-15T00:00:00"/>
    <n v="2"/>
    <s v="Low"/>
    <n v="3"/>
    <s v="Low"/>
    <n v="5"/>
    <s v="Low"/>
    <d v="2023-06-22T00:00:00"/>
    <s v="Technical Skills"/>
    <s v="Internal"/>
    <s v="Incomplete"/>
    <n v="1"/>
    <n v="570.41999999999996"/>
    <n v="34"/>
    <x v="0"/>
  </r>
  <r>
    <n v="3517"/>
    <d v="2020-02-19T00:00:00"/>
    <n v="6.2333333333333334"/>
    <s v="Area Sales Manager"/>
    <x v="1"/>
    <s v="Active"/>
    <s v="Part-Time"/>
    <s v="Zone A"/>
    <s v="Part-Time"/>
    <x v="1"/>
    <s v="Splicing"/>
    <d v="2042-01-04T00:00:00"/>
    <s v="IN"/>
    <x v="1"/>
    <s v="Hispanic"/>
    <s v="Widowed"/>
    <s v="Fully Meets"/>
    <n v="3"/>
    <n v="4"/>
    <s v="Poor"/>
    <d v="2023-01-01T00:00:00"/>
    <n v="4"/>
    <s v="Low"/>
    <n v="1"/>
    <s v="Low"/>
    <n v="1"/>
    <s v="Low"/>
    <d v="2022-09-17T00:00:00"/>
    <s v="Technical Skills"/>
    <s v="Internal"/>
    <s v="Failed"/>
    <n v="3"/>
    <n v="391.31"/>
    <n v="78"/>
    <x v="1"/>
  </r>
  <r>
    <n v="3518"/>
    <d v="2021-04-10T00:00:00"/>
    <n v="5.0916666666666668"/>
    <s v="Area Sales Manager"/>
    <x v="8"/>
    <s v="Active"/>
    <s v="Contract"/>
    <s v="Zone B"/>
    <s v="Part-Time"/>
    <x v="1"/>
    <s v="General - Eng"/>
    <d v="1969-05-24T00:00:00"/>
    <s v="CA"/>
    <x v="0"/>
    <s v="Hispanic"/>
    <s v="Married"/>
    <s v="Fully Meets"/>
    <n v="3"/>
    <n v="2"/>
    <s v="Excellent"/>
    <d v="2023-05-13T00:00:00"/>
    <n v="4"/>
    <s v="High"/>
    <n v="2"/>
    <s v="High"/>
    <n v="5"/>
    <s v="High"/>
    <d v="2023-06-27T00:00:00"/>
    <s v="Customer Service"/>
    <s v="Internal"/>
    <s v="Completed"/>
    <n v="3"/>
    <n v="826.58"/>
    <n v="52"/>
    <x v="1"/>
  </r>
  <r>
    <n v="3519"/>
    <d v="2021-12-19T00:00:00"/>
    <n v="4.4000000000000004"/>
    <s v="Area Sales Manager"/>
    <x v="3"/>
    <s v="Active"/>
    <s v="Part-Time"/>
    <s v="Zone C"/>
    <s v="Temporary"/>
    <x v="1"/>
    <s v="Aerial"/>
    <d v="1951-03-28T00:00:00"/>
    <s v="CA"/>
    <x v="1"/>
    <s v="Hispanic"/>
    <s v="Widowed"/>
    <s v="Fully Meets"/>
    <n v="3"/>
    <n v="2"/>
    <s v="Excellent"/>
    <d v="2023-06-10T00:00:00"/>
    <n v="1"/>
    <s v="High"/>
    <n v="3"/>
    <s v="High"/>
    <n v="4"/>
    <s v="High"/>
    <d v="2022-12-11T00:00:00"/>
    <s v="Leadership Development"/>
    <s v="External"/>
    <s v="Incomplete"/>
    <n v="4"/>
    <n v="930.69"/>
    <n v="70"/>
    <x v="1"/>
  </r>
  <r>
    <n v="3520"/>
    <d v="2020-12-13T00:00:00"/>
    <n v="5.416666666666667"/>
    <s v="Area Sales Manager"/>
    <x v="3"/>
    <s v="Active"/>
    <s v="Full-Time"/>
    <s v="Zone C"/>
    <s v="Temporary"/>
    <x v="1"/>
    <s v="Project Management - Con"/>
    <d v="1963-03-01T00:00:00"/>
    <s v="ND"/>
    <x v="0"/>
    <s v="Black"/>
    <s v="Divorced"/>
    <s v="Fully Meets"/>
    <n v="3"/>
    <n v="1"/>
    <s v="Excellent"/>
    <d v="2022-09-17T00:00:00"/>
    <n v="5"/>
    <s v="High"/>
    <n v="1"/>
    <s v="High"/>
    <n v="1"/>
    <s v="High"/>
    <d v="2022-09-11T00:00:00"/>
    <s v="Customer Service"/>
    <s v="External"/>
    <s v="Incomplete"/>
    <n v="1"/>
    <n v="607.92999999999995"/>
    <n v="57"/>
    <x v="1"/>
  </r>
  <r>
    <n v="3521"/>
    <d v="2019-02-26T00:00:00"/>
    <n v="7.2138888888888886"/>
    <s v="Area Sales Manager"/>
    <x v="5"/>
    <s v="Active"/>
    <s v="Contract"/>
    <s v="Zone C"/>
    <s v="Part-Time"/>
    <x v="1"/>
    <s v="General - Con"/>
    <d v="2049-04-16T00:00:00"/>
    <s v="KY"/>
    <x v="0"/>
    <s v="Asian"/>
    <s v="Divorced"/>
    <s v="Fully Meets"/>
    <n v="3"/>
    <n v="4"/>
    <s v="Poor"/>
    <d v="2022-09-19T00:00:00"/>
    <n v="1"/>
    <s v="Low"/>
    <n v="3"/>
    <s v="Low"/>
    <n v="3"/>
    <s v="Low"/>
    <d v="2023-02-28T00:00:00"/>
    <s v="Communication Skills"/>
    <s v="Internal"/>
    <s v="Incomplete"/>
    <n v="5"/>
    <n v="723.5"/>
    <n v="70"/>
    <x v="1"/>
  </r>
  <r>
    <n v="3522"/>
    <d v="2020-03-02T00:00:00"/>
    <n v="6.197222222222222"/>
    <s v="Area Sales Manager"/>
    <x v="4"/>
    <s v="Active"/>
    <s v="Full-Time"/>
    <s v="Zone C"/>
    <s v="Part-Time"/>
    <x v="1"/>
    <s v="Splicing"/>
    <d v="1983-10-12T00:00:00"/>
    <s v="KY"/>
    <x v="0"/>
    <s v="Other"/>
    <s v="Single"/>
    <s v="Fully Meets"/>
    <n v="3"/>
    <n v="1"/>
    <s v="Excellent"/>
    <d v="2023-07-14T00:00:00"/>
    <n v="1"/>
    <s v="High"/>
    <n v="5"/>
    <s v="High"/>
    <n v="4"/>
    <s v="High"/>
    <d v="2023-05-05T00:00:00"/>
    <s v="Communication Skills"/>
    <s v="External"/>
    <s v="Completed"/>
    <n v="5"/>
    <n v="394.04"/>
    <n v="37"/>
    <x v="0"/>
  </r>
  <r>
    <n v="3523"/>
    <d v="2021-06-25T00:00:00"/>
    <n v="4.8833333333333337"/>
    <s v="Area Sales Manager"/>
    <x v="0"/>
    <s v="Active"/>
    <s v="Full-Time"/>
    <s v="Zone A"/>
    <s v="Temporary"/>
    <x v="1"/>
    <s v="General - Con"/>
    <d v="1978-12-19T00:00:00"/>
    <s v="KY"/>
    <x v="0"/>
    <s v="Other"/>
    <s v="Single"/>
    <s v="Fully Meets"/>
    <n v="3"/>
    <n v="2"/>
    <s v="Excellent"/>
    <d v="2023-02-27T00:00:00"/>
    <n v="3"/>
    <s v="High"/>
    <n v="2"/>
    <s v="High"/>
    <n v="3"/>
    <s v="High"/>
    <d v="2023-07-10T00:00:00"/>
    <s v="Leadership Development"/>
    <s v="External"/>
    <s v="Incomplete"/>
    <n v="2"/>
    <n v="451.18"/>
    <n v="43"/>
    <x v="0"/>
  </r>
  <r>
    <n v="3526"/>
    <d v="2022-09-15T00:00:00"/>
    <n v="3.661111111111111"/>
    <s v="Area Sales Manager"/>
    <x v="6"/>
    <s v="Active"/>
    <s v="Full-Time"/>
    <s v="Zone B"/>
    <s v="Full-Time"/>
    <x v="1"/>
    <s v="General - Con"/>
    <d v="2048-05-30T00:00:00"/>
    <s v="TX"/>
    <x v="1"/>
    <s v="White"/>
    <s v="Widowed"/>
    <s v="Fully Meets"/>
    <n v="3"/>
    <n v="4"/>
    <s v="Poor"/>
    <d v="2023-01-28T00:00:00"/>
    <n v="1"/>
    <s v="Low"/>
    <n v="5"/>
    <s v="Low"/>
    <n v="3"/>
    <s v="Low"/>
    <d v="2022-10-15T00:00:00"/>
    <s v="Customer Service"/>
    <s v="Internal"/>
    <s v="Passed"/>
    <n v="2"/>
    <n v="360.5"/>
    <n v="74"/>
    <x v="1"/>
  </r>
  <r>
    <n v="3527"/>
    <d v="2020-05-01T00:00:00"/>
    <n v="6.0333333333333332"/>
    <s v="Area Sales Manager"/>
    <x v="2"/>
    <s v="Active"/>
    <s v="Full-Time"/>
    <s v="Zone B"/>
    <s v="Temporary"/>
    <x v="1"/>
    <s v="Aerial"/>
    <d v="1974-10-15T00:00:00"/>
    <s v="CO"/>
    <x v="1"/>
    <s v="Black"/>
    <s v="Married"/>
    <s v="Fully Meets"/>
    <n v="3"/>
    <n v="1"/>
    <s v="Excellent"/>
    <d v="2023-02-27T00:00:00"/>
    <n v="1"/>
    <s v="High"/>
    <n v="3"/>
    <s v="High"/>
    <n v="2"/>
    <s v="High"/>
    <d v="2023-01-06T00:00:00"/>
    <s v="Project Management"/>
    <s v="Internal"/>
    <s v="Failed"/>
    <n v="4"/>
    <n v="396.28"/>
    <n v="46"/>
    <x v="0"/>
  </r>
  <r>
    <n v="3528"/>
    <d v="2022-10-13T00:00:00"/>
    <n v="3.5833333333333335"/>
    <s v="Area Sales Manager"/>
    <x v="9"/>
    <s v="Active"/>
    <s v="Full-Time"/>
    <s v="Zone C"/>
    <s v="Part-Time"/>
    <x v="1"/>
    <s v="Finance &amp; Accounting"/>
    <d v="1991-12-13T00:00:00"/>
    <s v="CO"/>
    <x v="1"/>
    <s v="Hispanic"/>
    <s v="Widowed"/>
    <s v="Fully Meets"/>
    <n v="3"/>
    <n v="2"/>
    <s v="Excellent"/>
    <d v="2023-05-27T00:00:00"/>
    <n v="5"/>
    <s v="High"/>
    <n v="2"/>
    <s v="High"/>
    <n v="2"/>
    <s v="High"/>
    <d v="2023-03-02T00:00:00"/>
    <s v="Technical Skills"/>
    <s v="External"/>
    <s v="Passed"/>
    <n v="1"/>
    <n v="465.96"/>
    <n v="31"/>
    <x v="0"/>
  </r>
  <r>
    <n v="3529"/>
    <d v="2020-01-03T00:00:00"/>
    <n v="6.3611111111111107"/>
    <s v="Area Sales Manager"/>
    <x v="7"/>
    <s v="Active"/>
    <s v="Part-Time"/>
    <s v="Zone C"/>
    <s v="Full-Time"/>
    <x v="1"/>
    <s v="Field Operations"/>
    <d v="1994-06-18T00:00:00"/>
    <s v="IN"/>
    <x v="1"/>
    <s v="Hispanic"/>
    <s v="Single"/>
    <s v="Fully Meets"/>
    <n v="3"/>
    <n v="2"/>
    <s v="Excellent"/>
    <d v="2023-07-15T00:00:00"/>
    <n v="2"/>
    <s v="High"/>
    <n v="3"/>
    <s v="High"/>
    <n v="4"/>
    <s v="High"/>
    <d v="2022-09-04T00:00:00"/>
    <s v="Project Management"/>
    <s v="Internal"/>
    <s v="Incomplete"/>
    <n v="1"/>
    <n v="515.55999999999995"/>
    <n v="26"/>
    <x v="0"/>
  </r>
  <r>
    <n v="3530"/>
    <d v="2019-11-13T00:00:00"/>
    <n v="6.5"/>
    <s v="Area Sales Manager"/>
    <x v="3"/>
    <s v="Active"/>
    <s v="Full-Time"/>
    <s v="Zone B"/>
    <s v="Part-Time"/>
    <x v="1"/>
    <s v="Field Operations"/>
    <d v="1993-06-16T00:00:00"/>
    <s v="CA"/>
    <x v="0"/>
    <s v="Black"/>
    <s v="Widowed"/>
    <s v="Fully Meets"/>
    <n v="3"/>
    <n v="2"/>
    <s v="Excellent"/>
    <d v="2022-11-27T00:00:00"/>
    <n v="1"/>
    <s v="High"/>
    <n v="2"/>
    <s v="High"/>
    <n v="5"/>
    <s v="High"/>
    <d v="2023-01-18T00:00:00"/>
    <s v="Customer Service"/>
    <s v="External"/>
    <s v="Passed"/>
    <n v="2"/>
    <n v="496.85"/>
    <n v="26"/>
    <x v="0"/>
  </r>
  <r>
    <n v="3531"/>
    <d v="2023-06-17T00:00:00"/>
    <n v="2.9055555555555554"/>
    <s v="Area Sales Manager"/>
    <x v="5"/>
    <s v="Active"/>
    <s v="Full-Time"/>
    <s v="Zone C"/>
    <s v="Full-Time"/>
    <x v="1"/>
    <s v="Project Management - Con"/>
    <d v="2043-05-18T00:00:00"/>
    <s v="CA"/>
    <x v="1"/>
    <s v="Black"/>
    <s v="Divorced"/>
    <s v="Fully Meets"/>
    <n v="3"/>
    <n v="1"/>
    <s v="Excellent"/>
    <d v="2023-02-24T00:00:00"/>
    <n v="2"/>
    <s v="High"/>
    <n v="4"/>
    <s v="High"/>
    <n v="4"/>
    <s v="High"/>
    <d v="2022-11-30T00:00:00"/>
    <s v="Leadership Development"/>
    <s v="External"/>
    <s v="Completed"/>
    <n v="3"/>
    <n v="629.46"/>
    <n v="80"/>
    <x v="1"/>
  </r>
  <r>
    <n v="3532"/>
    <d v="2021-10-14T00:00:00"/>
    <n v="4.5805555555555557"/>
    <s v="Area Sales Manager"/>
    <x v="1"/>
    <s v="Active"/>
    <s v="Part-Time"/>
    <s v="Zone B"/>
    <s v="Full-Time"/>
    <x v="2"/>
    <s v="Wireless"/>
    <d v="1966-11-27T00:00:00"/>
    <s v="OR"/>
    <x v="0"/>
    <s v="Black"/>
    <s v="Widowed"/>
    <s v="Fully Meets"/>
    <n v="3"/>
    <n v="1"/>
    <s v="Excellent"/>
    <d v="2022-10-08T00:00:00"/>
    <n v="2"/>
    <s v="High"/>
    <n v="2"/>
    <s v="High"/>
    <n v="5"/>
    <s v="High"/>
    <d v="2023-05-02T00:00:00"/>
    <s v="Technical Skills"/>
    <s v="Internal"/>
    <s v="Failed"/>
    <n v="2"/>
    <n v="771.61"/>
    <n v="55"/>
    <x v="1"/>
  </r>
  <r>
    <n v="3533"/>
    <d v="2021-06-01T00:00:00"/>
    <n v="4.95"/>
    <s v="Area Sales Manager"/>
    <x v="8"/>
    <s v="Active"/>
    <s v="Contract"/>
    <s v="Zone B"/>
    <s v="Full-Time"/>
    <x v="1"/>
    <s v="General - Sga"/>
    <d v="1966-11-12T00:00:00"/>
    <s v="ND"/>
    <x v="1"/>
    <s v="White"/>
    <s v="Married"/>
    <s v="Fully Meets"/>
    <n v="3"/>
    <n v="2"/>
    <s v="Excellent"/>
    <d v="2023-01-08T00:00:00"/>
    <n v="2"/>
    <s v="High"/>
    <n v="5"/>
    <s v="High"/>
    <n v="2"/>
    <s v="High"/>
    <d v="2023-05-11T00:00:00"/>
    <s v="Leadership Development"/>
    <s v="Internal"/>
    <s v="Completed"/>
    <n v="4"/>
    <n v="418.4"/>
    <n v="55"/>
    <x v="1"/>
  </r>
  <r>
    <n v="3534"/>
    <d v="2018-09-14T00:00:00"/>
    <n v="7.6638888888888888"/>
    <s v="Area Sales Manager"/>
    <x v="3"/>
    <s v="Active"/>
    <s v="Full-Time"/>
    <s v="Zone A"/>
    <s v="Full-Time"/>
    <x v="1"/>
    <s v="Engineers"/>
    <d v="1959-08-16T00:00:00"/>
    <s v="KY"/>
    <x v="0"/>
    <s v="Asian"/>
    <s v="Single"/>
    <s v="Fully Meets"/>
    <n v="3"/>
    <n v="4"/>
    <s v="Poor"/>
    <d v="2023-04-14T00:00:00"/>
    <n v="4"/>
    <s v="Low"/>
    <n v="3"/>
    <s v="Low"/>
    <n v="2"/>
    <s v="Low"/>
    <d v="2023-05-21T00:00:00"/>
    <s v="Customer Service"/>
    <s v="Internal"/>
    <s v="Completed"/>
    <n v="3"/>
    <n v="900.96"/>
    <n v="59"/>
    <x v="1"/>
  </r>
  <r>
    <n v="3535"/>
    <d v="2018-12-11T00:00:00"/>
    <n v="7.4222222222222225"/>
    <s v="Area Sales Manager"/>
    <x v="9"/>
    <s v="Active"/>
    <s v="Full-Time"/>
    <s v="Zone A"/>
    <s v="Temporary"/>
    <x v="1"/>
    <s v="Fielders"/>
    <d v="1994-02-02T00:00:00"/>
    <s v="KY"/>
    <x v="0"/>
    <s v="Black"/>
    <s v="Single"/>
    <s v="Fully Meets"/>
    <n v="3"/>
    <n v="4"/>
    <s v="Poor"/>
    <d v="2022-11-01T00:00:00"/>
    <n v="1"/>
    <s v="Low"/>
    <n v="5"/>
    <s v="Low"/>
    <n v="1"/>
    <s v="Low"/>
    <d v="2023-06-25T00:00:00"/>
    <s v="Technical Skills"/>
    <s v="External"/>
    <s v="Incomplete"/>
    <n v="1"/>
    <n v="936.96"/>
    <n v="24"/>
    <x v="2"/>
  </r>
  <r>
    <n v="3536"/>
    <d v="2022-08-06T00:00:00"/>
    <n v="3.7694444444444444"/>
    <s v="Area Sales Manager"/>
    <x v="5"/>
    <s v="Active"/>
    <s v="Contract"/>
    <s v="Zone C"/>
    <s v="Temporary"/>
    <x v="1"/>
    <s v="General - Sga"/>
    <d v="1989-01-02T00:00:00"/>
    <s v="GA"/>
    <x v="0"/>
    <s v="Black"/>
    <s v="Single"/>
    <s v="Fully Meets"/>
    <n v="3"/>
    <n v="2"/>
    <s v="Excellent"/>
    <d v="2022-10-09T00:00:00"/>
    <n v="1"/>
    <s v="High"/>
    <n v="2"/>
    <s v="High"/>
    <n v="4"/>
    <s v="High"/>
    <d v="2022-11-23T00:00:00"/>
    <s v="Leadership Development"/>
    <s v="External"/>
    <s v="Passed"/>
    <n v="5"/>
    <n v="269.02999999999997"/>
    <n v="33"/>
    <x v="0"/>
  </r>
  <r>
    <n v="3539"/>
    <d v="2019-12-08T00:00:00"/>
    <n v="6.4305555555555554"/>
    <s v="Area Sales Manager"/>
    <x v="4"/>
    <s v="Active"/>
    <s v="Full-Time"/>
    <s v="Zone C"/>
    <s v="Temporary"/>
    <x v="1"/>
    <s v="General - Con"/>
    <d v="1983-11-27T00:00:00"/>
    <s v="CO"/>
    <x v="1"/>
    <s v="Hispanic"/>
    <s v="Single"/>
    <s v="Fully Meets"/>
    <n v="3"/>
    <n v="5"/>
    <s v="Poor"/>
    <d v="2023-02-06T00:00:00"/>
    <n v="3"/>
    <s v="Low"/>
    <n v="3"/>
    <s v="Low"/>
    <n v="4"/>
    <s v="Low"/>
    <d v="2023-03-17T00:00:00"/>
    <s v="Project Management"/>
    <s v="External"/>
    <s v="Failed"/>
    <n v="4"/>
    <n v="234.77"/>
    <n v="36"/>
    <x v="0"/>
  </r>
  <r>
    <n v="3540"/>
    <d v="2020-03-12T00:00:00"/>
    <n v="6.1694444444444443"/>
    <s v="Area Sales Manager"/>
    <x v="0"/>
    <s v="Active"/>
    <s v="Full-Time"/>
    <s v="Zone B"/>
    <s v="Part-Time"/>
    <x v="1"/>
    <s v="Splicing"/>
    <d v="1983-06-09T00:00:00"/>
    <s v="CO"/>
    <x v="1"/>
    <s v="White"/>
    <s v="Widowed"/>
    <s v="Exceeds"/>
    <n v="4"/>
    <n v="4"/>
    <s v="Poor"/>
    <d v="2023-06-25T00:00:00"/>
    <n v="2"/>
    <s v="Low"/>
    <n v="2"/>
    <s v="Low"/>
    <n v="3"/>
    <s v="Low"/>
    <d v="2022-10-26T00:00:00"/>
    <s v="Communication Skills"/>
    <s v="External"/>
    <s v="Incomplete"/>
    <n v="2"/>
    <n v="903.46"/>
    <n v="37"/>
    <x v="0"/>
  </r>
  <r>
    <n v="3541"/>
    <d v="2020-04-06T00:00:00"/>
    <n v="6.1027777777777779"/>
    <s v="Area Sales Manager"/>
    <x v="7"/>
    <s v="Active"/>
    <s v="Full-Time"/>
    <s v="Zone B"/>
    <s v="Full-Time"/>
    <x v="1"/>
    <s v="Field Operations"/>
    <d v="1991-10-27T00:00:00"/>
    <s v="IN"/>
    <x v="1"/>
    <s v="Black"/>
    <s v="Married"/>
    <s v="Exceeds"/>
    <n v="4"/>
    <n v="2"/>
    <s v="Excellent"/>
    <d v="2022-11-28T00:00:00"/>
    <n v="1"/>
    <s v="High"/>
    <n v="3"/>
    <s v="High"/>
    <n v="3"/>
    <s v="High"/>
    <d v="2023-05-22T00:00:00"/>
    <s v="Customer Service"/>
    <s v="External"/>
    <s v="Passed"/>
    <n v="4"/>
    <n v="380.3"/>
    <n v="29"/>
    <x v="0"/>
  </r>
  <r>
    <n v="3542"/>
    <d v="2023-04-15T00:00:00"/>
    <n v="3.0777777777777779"/>
    <s v="Area Sales Manager"/>
    <x v="1"/>
    <s v="Active"/>
    <s v="Contract"/>
    <s v="Zone A"/>
    <s v="Temporary"/>
    <x v="1"/>
    <s v="Field Operations"/>
    <d v="2048-03-01T00:00:00"/>
    <s v="IN"/>
    <x v="1"/>
    <s v="White"/>
    <s v="Married"/>
    <s v="Needs Improvement"/>
    <n v="2"/>
    <n v="1"/>
    <s v="Excellent"/>
    <d v="2022-10-18T00:00:00"/>
    <n v="2"/>
    <s v="High"/>
    <n v="3"/>
    <s v="High"/>
    <n v="4"/>
    <s v="High"/>
    <d v="2022-08-22T00:00:00"/>
    <s v="Project Management"/>
    <s v="Internal"/>
    <s v="Failed"/>
    <n v="4"/>
    <n v="511.42"/>
    <n v="75"/>
    <x v="1"/>
  </r>
  <r>
    <n v="3543"/>
    <d v="2020-11-10T00:00:00"/>
    <n v="5.5083333333333337"/>
    <s v="Area Sales Manager"/>
    <x v="8"/>
    <s v="Active"/>
    <s v="Part-Time"/>
    <s v="Zone A"/>
    <s v="Temporary"/>
    <x v="1"/>
    <s v="General - Con"/>
    <d v="1981-02-18T00:00:00"/>
    <s v="CA"/>
    <x v="0"/>
    <s v="Black"/>
    <s v="Single"/>
    <s v="Fully Meets"/>
    <n v="3"/>
    <n v="2"/>
    <s v="Excellent"/>
    <d v="2023-02-11T00:00:00"/>
    <n v="4"/>
    <s v="High"/>
    <n v="5"/>
    <s v="High"/>
    <n v="5"/>
    <s v="High"/>
    <d v="2023-05-21T00:00:00"/>
    <s v="Communication Skills"/>
    <s v="External"/>
    <s v="Passed"/>
    <n v="4"/>
    <n v="171.03"/>
    <n v="39"/>
    <x v="0"/>
  </r>
  <r>
    <n v="3544"/>
    <d v="2023-06-29T00:00:00"/>
    <n v="2.8722222222222222"/>
    <s v="Area Sales Manager"/>
    <x v="3"/>
    <s v="Active"/>
    <s v="Contract"/>
    <s v="Zone A"/>
    <s v="Temporary"/>
    <x v="1"/>
    <s v="Aerial"/>
    <d v="2000-09-16T00:00:00"/>
    <s v="CA"/>
    <x v="1"/>
    <s v="Asian"/>
    <s v="Single"/>
    <s v="Fully Meets"/>
    <n v="3"/>
    <n v="2"/>
    <s v="Excellent"/>
    <d v="2022-09-14T00:00:00"/>
    <n v="3"/>
    <s v="High"/>
    <n v="5"/>
    <s v="High"/>
    <n v="3"/>
    <s v="High"/>
    <d v="2023-05-02T00:00:00"/>
    <s v="Leadership Development"/>
    <s v="External"/>
    <s v="Passed"/>
    <n v="3"/>
    <n v="842.93"/>
    <n v="23"/>
    <x v="2"/>
  </r>
  <r>
    <n v="3545"/>
    <d v="2022-03-07T00:00:00"/>
    <n v="4.1833333333333336"/>
    <s v="Area Sales Manager"/>
    <x v="1"/>
    <s v="Active"/>
    <s v="Full-Time"/>
    <s v="Zone C"/>
    <s v="Temporary"/>
    <x v="2"/>
    <s v="Field Operations"/>
    <d v="2043-01-28T00:00:00"/>
    <s v="OR"/>
    <x v="0"/>
    <s v="Black"/>
    <s v="Widowed"/>
    <s v="Fully Meets"/>
    <n v="3"/>
    <n v="1"/>
    <s v="Excellent"/>
    <d v="2023-05-27T00:00:00"/>
    <n v="2"/>
    <s v="High"/>
    <n v="5"/>
    <s v="High"/>
    <n v="2"/>
    <s v="High"/>
    <d v="2023-05-04T00:00:00"/>
    <s v="Customer Service"/>
    <s v="External"/>
    <s v="Incomplete"/>
    <n v="5"/>
    <n v="581.12"/>
    <n v="79"/>
    <x v="1"/>
  </r>
  <r>
    <n v="3546"/>
    <d v="2021-07-31T00:00:00"/>
    <n v="4.7861111111111114"/>
    <s v="Area Sales Manager"/>
    <x v="0"/>
    <s v="Active"/>
    <s v="Full-Time"/>
    <s v="Zone B"/>
    <s v="Part-Time"/>
    <x v="1"/>
    <s v="General - Con"/>
    <d v="1980-07-14T00:00:00"/>
    <s v="ND"/>
    <x v="1"/>
    <s v="Hispanic"/>
    <s v="Widowed"/>
    <s v="Exceeds"/>
    <n v="4"/>
    <n v="1"/>
    <s v="Excellent"/>
    <d v="2023-05-10T00:00:00"/>
    <n v="2"/>
    <s v="High"/>
    <n v="5"/>
    <s v="High"/>
    <n v="5"/>
    <s v="High"/>
    <d v="2022-11-21T00:00:00"/>
    <s v="Project Management"/>
    <s v="External"/>
    <s v="Passed"/>
    <n v="4"/>
    <n v="426.45"/>
    <n v="41"/>
    <x v="0"/>
  </r>
  <r>
    <n v="3547"/>
    <d v="2022-01-20T00:00:00"/>
    <n v="4.3138888888888891"/>
    <s v="Area Sales Manager"/>
    <x v="4"/>
    <s v="Active"/>
    <s v="Contract"/>
    <s v="Zone B"/>
    <s v="Full-Time"/>
    <x v="1"/>
    <s v="Project Management - Eng"/>
    <d v="2047-03-25T00:00:00"/>
    <s v="KY"/>
    <x v="0"/>
    <s v="Other"/>
    <s v="Married"/>
    <s v="Needs Improvement"/>
    <n v="2"/>
    <n v="2"/>
    <s v="Excellent"/>
    <d v="2022-12-24T00:00:00"/>
    <n v="2"/>
    <s v="High"/>
    <n v="4"/>
    <s v="High"/>
    <n v="2"/>
    <s v="High"/>
    <d v="2023-04-24T00:00:00"/>
    <s v="Technical Skills"/>
    <s v="External"/>
    <s v="Failed"/>
    <n v="4"/>
    <n v="805.05"/>
    <n v="75"/>
    <x v="1"/>
  </r>
  <r>
    <n v="3548"/>
    <d v="2021-07-11T00:00:00"/>
    <n v="4.8388888888888886"/>
    <s v="Area Sales Manager"/>
    <x v="5"/>
    <s v="Active"/>
    <s v="Part-Time"/>
    <s v="Zone A"/>
    <s v="Full-Time"/>
    <x v="1"/>
    <s v="General - Con"/>
    <d v="1964-01-25T00:00:00"/>
    <s v="KY"/>
    <x v="0"/>
    <s v="White"/>
    <s v="Single"/>
    <s v="Fully Meets"/>
    <n v="3"/>
    <n v="1"/>
    <s v="Excellent"/>
    <d v="2022-10-06T00:00:00"/>
    <n v="5"/>
    <s v="High"/>
    <n v="5"/>
    <s v="High"/>
    <n v="3"/>
    <s v="High"/>
    <d v="2022-08-16T00:00:00"/>
    <s v="Leadership Development"/>
    <s v="External"/>
    <s v="Passed"/>
    <n v="3"/>
    <n v="368.8"/>
    <n v="57"/>
    <x v="1"/>
  </r>
  <r>
    <n v="3549"/>
    <d v="2018-10-15T00:00:00"/>
    <n v="7.5777777777777775"/>
    <s v="Area Sales Manager"/>
    <x v="3"/>
    <s v="Active"/>
    <s v="Full-Time"/>
    <s v="Zone C"/>
    <s v="Full-Time"/>
    <x v="1"/>
    <s v="Field Operations"/>
    <d v="1955-03-17T00:00:00"/>
    <s v="GA"/>
    <x v="0"/>
    <s v="Black"/>
    <s v="Divorced"/>
    <s v="Fully Meets"/>
    <n v="3"/>
    <n v="2"/>
    <s v="Excellent"/>
    <d v="2023-04-19T00:00:00"/>
    <n v="1"/>
    <s v="High"/>
    <n v="4"/>
    <s v="High"/>
    <n v="1"/>
    <s v="High"/>
    <d v="2022-11-02T00:00:00"/>
    <s v="Communication Skills"/>
    <s v="External"/>
    <s v="Failed"/>
    <n v="5"/>
    <n v="788.67"/>
    <n v="63"/>
    <x v="1"/>
  </r>
  <r>
    <n v="3551"/>
    <d v="2018-08-11T00:00:00"/>
    <n v="7.7555555555555555"/>
    <s v="Area Sales Manager"/>
    <x v="9"/>
    <s v="Active"/>
    <s v="Part-Time"/>
    <s v="Zone C"/>
    <s v="Part-Time"/>
    <x v="1"/>
    <s v="Engineers"/>
    <d v="1954-07-04T00:00:00"/>
    <s v="TX"/>
    <x v="1"/>
    <s v="Black"/>
    <s v="Married"/>
    <s v="Needs Improvement"/>
    <n v="2"/>
    <n v="4"/>
    <s v="Poor"/>
    <d v="2023-06-03T00:00:00"/>
    <n v="4"/>
    <s v="Low"/>
    <n v="4"/>
    <s v="Low"/>
    <n v="3"/>
    <s v="Low"/>
    <d v="2022-10-27T00:00:00"/>
    <s v="Communication Skills"/>
    <s v="External"/>
    <s v="Incomplete"/>
    <n v="1"/>
    <n v="570.13"/>
    <n v="64"/>
    <x v="1"/>
  </r>
  <r>
    <n v="3552"/>
    <d v="2020-02-16T00:00:00"/>
    <n v="6.2416666666666663"/>
    <s v="Area Sales Manager"/>
    <x v="2"/>
    <s v="Active"/>
    <s v="Full-Time"/>
    <s v="Zone B"/>
    <s v="Full-Time"/>
    <x v="1"/>
    <s v="Field Operations"/>
    <d v="2042-08-11T00:00:00"/>
    <s v="CO"/>
    <x v="1"/>
    <s v="White"/>
    <s v="Single"/>
    <s v="Needs Improvement"/>
    <n v="2"/>
    <n v="1"/>
    <s v="Excellent"/>
    <d v="2022-10-14T00:00:00"/>
    <n v="3"/>
    <s v="High"/>
    <n v="4"/>
    <s v="High"/>
    <n v="2"/>
    <s v="High"/>
    <d v="2022-11-26T00:00:00"/>
    <s v="Leadership Development"/>
    <s v="External"/>
    <s v="Failed"/>
    <n v="4"/>
    <n v="480.87"/>
    <n v="78"/>
    <x v="1"/>
  </r>
  <r>
    <n v="3553"/>
    <d v="2020-01-20T00:00:00"/>
    <n v="6.3138888888888891"/>
    <s v="Area Sales Manager"/>
    <x v="6"/>
    <s v="Active"/>
    <s v="Contract"/>
    <s v="Zone C"/>
    <s v="Temporary"/>
    <x v="1"/>
    <s v="Field Operations"/>
    <d v="2049-05-07T00:00:00"/>
    <s v="CO"/>
    <x v="1"/>
    <s v="Black"/>
    <s v="Divorced"/>
    <s v="Fully Meets"/>
    <n v="3"/>
    <n v="4"/>
    <s v="Poor"/>
    <d v="2022-10-30T00:00:00"/>
    <n v="4"/>
    <s v="Low"/>
    <n v="2"/>
    <s v="Low"/>
    <n v="4"/>
    <s v="Low"/>
    <d v="2022-12-11T00:00:00"/>
    <s v="Project Management"/>
    <s v="Internal"/>
    <s v="Incomplete"/>
    <n v="5"/>
    <n v="689.48"/>
    <n v="71"/>
    <x v="1"/>
  </r>
  <r>
    <n v="3554"/>
    <d v="2019-03-31T00:00:00"/>
    <n v="7.1194444444444445"/>
    <s v="Area Sales Manager"/>
    <x v="8"/>
    <s v="Active"/>
    <s v="Part-Time"/>
    <s v="Zone C"/>
    <s v="Temporary"/>
    <x v="1"/>
    <s v="People Services"/>
    <d v="1958-10-14T00:00:00"/>
    <s v="IN"/>
    <x v="1"/>
    <s v="Asian"/>
    <s v="Widowed"/>
    <s v="Fully Meets"/>
    <n v="3"/>
    <n v="1"/>
    <s v="Excellent"/>
    <d v="2023-06-07T00:00:00"/>
    <n v="2"/>
    <s v="High"/>
    <n v="1"/>
    <s v="High"/>
    <n v="2"/>
    <s v="High"/>
    <d v="2023-06-05T00:00:00"/>
    <s v="Project Management"/>
    <s v="Internal"/>
    <s v="Completed"/>
    <n v="4"/>
    <n v="283.33"/>
    <n v="61"/>
    <x v="1"/>
  </r>
  <r>
    <n v="3555"/>
    <d v="2023-01-06T00:00:00"/>
    <n v="3.3527777777777779"/>
    <s v="Area Sales Manager"/>
    <x v="1"/>
    <s v="Active"/>
    <s v="Full-Time"/>
    <s v="Zone C"/>
    <s v="Temporary"/>
    <x v="1"/>
    <s v="General - Eng"/>
    <d v="1988-01-11T00:00:00"/>
    <s v="IN"/>
    <x v="0"/>
    <s v="Hispanic"/>
    <s v="Widowed"/>
    <s v="Fully Meets"/>
    <n v="3"/>
    <n v="4"/>
    <s v="Poor"/>
    <d v="2023-01-13T00:00:00"/>
    <n v="2"/>
    <s v="Low"/>
    <n v="5"/>
    <s v="Low"/>
    <n v="1"/>
    <s v="Low"/>
    <d v="2023-03-04T00:00:00"/>
    <s v="Leadership Development"/>
    <s v="External"/>
    <s v="Passed"/>
    <n v="4"/>
    <n v="566.12"/>
    <n v="35"/>
    <x v="0"/>
  </r>
  <r>
    <n v="3556"/>
    <d v="2019-07-18T00:00:00"/>
    <n v="6.8194444444444446"/>
    <s v="Area Sales Manager"/>
    <x v="0"/>
    <s v="Active"/>
    <s v="Full-Time"/>
    <s v="Zone B"/>
    <s v="Temporary"/>
    <x v="1"/>
    <s v="Wireline Construction"/>
    <d v="1961-06-16T00:00:00"/>
    <s v="CA"/>
    <x v="1"/>
    <s v="White"/>
    <s v="Single"/>
    <s v="Exceeds"/>
    <n v="4"/>
    <n v="2"/>
    <s v="Excellent"/>
    <d v="2023-06-11T00:00:00"/>
    <n v="2"/>
    <s v="High"/>
    <n v="2"/>
    <s v="High"/>
    <n v="3"/>
    <s v="High"/>
    <d v="2023-02-11T00:00:00"/>
    <s v="Customer Service"/>
    <s v="Internal"/>
    <s v="Incomplete"/>
    <n v="1"/>
    <n v="513.91999999999996"/>
    <n v="58"/>
    <x v="1"/>
  </r>
  <r>
    <n v="3557"/>
    <d v="2019-02-13T00:00:00"/>
    <n v="7.25"/>
    <s v="Area Sales Manager"/>
    <x v="4"/>
    <s v="Active"/>
    <s v="Part-Time"/>
    <s v="Zone C"/>
    <s v="Temporary"/>
    <x v="1"/>
    <s v="Field Operations"/>
    <d v="1960-06-06T00:00:00"/>
    <s v="MA"/>
    <x v="1"/>
    <s v="Other"/>
    <s v="Single"/>
    <s v="Fully Meets"/>
    <n v="3"/>
    <n v="2"/>
    <s v="Excellent"/>
    <d v="2023-04-20T00:00:00"/>
    <n v="4"/>
    <s v="High"/>
    <n v="5"/>
    <s v="High"/>
    <n v="2"/>
    <s v="High"/>
    <d v="2023-02-04T00:00:00"/>
    <s v="Project Management"/>
    <s v="External"/>
    <s v="Failed"/>
    <n v="1"/>
    <n v="210.38"/>
    <n v="59"/>
    <x v="1"/>
  </r>
  <r>
    <n v="3558"/>
    <d v="2018-12-30T00:00:00"/>
    <n v="7.3694444444444445"/>
    <s v="Production Technician I"/>
    <x v="8"/>
    <s v="Active"/>
    <s v="Part-Time"/>
    <s v="Zone A"/>
    <s v="Part-Time"/>
    <x v="0"/>
    <s v="Yard (Material Handling)"/>
    <d v="1959-06-04T00:00:00"/>
    <s v="MA"/>
    <x v="0"/>
    <s v="Black"/>
    <s v="Single"/>
    <s v="Fully Meets"/>
    <n v="3"/>
    <n v="1"/>
    <s v="Excellent"/>
    <d v="2022-10-05T00:00:00"/>
    <n v="2"/>
    <s v="High"/>
    <n v="5"/>
    <s v="High"/>
    <n v="3"/>
    <s v="High"/>
    <d v="2023-07-18T00:00:00"/>
    <s v="Technical Skills"/>
    <s v="Internal"/>
    <s v="Completed"/>
    <n v="1"/>
    <n v="941.54"/>
    <n v="59"/>
    <x v="1"/>
  </r>
  <r>
    <n v="3559"/>
    <d v="2019-11-06T00:00:00"/>
    <n v="6.5194444444444448"/>
    <s v="Production Technician I"/>
    <x v="6"/>
    <s v="Active"/>
    <s v="Part-Time"/>
    <s v="Zone C"/>
    <s v="Full-Time"/>
    <x v="0"/>
    <s v="Field Operations"/>
    <d v="1991-11-18T00:00:00"/>
    <s v="MA"/>
    <x v="1"/>
    <s v="White"/>
    <s v="Single"/>
    <s v="Fully Meets"/>
    <n v="3"/>
    <n v="2"/>
    <s v="Excellent"/>
    <d v="2022-12-27T00:00:00"/>
    <n v="3"/>
    <s v="High"/>
    <n v="2"/>
    <s v="High"/>
    <n v="1"/>
    <s v="High"/>
    <d v="2022-11-30T00:00:00"/>
    <s v="Project Management"/>
    <s v="External"/>
    <s v="Failed"/>
    <n v="2"/>
    <n v="959.81"/>
    <n v="28"/>
    <x v="0"/>
  </r>
  <r>
    <n v="3560"/>
    <d v="2022-06-01T00:00:00"/>
    <n v="3.95"/>
    <s v="Production Technician I"/>
    <x v="8"/>
    <s v="Active"/>
    <s v="Contract"/>
    <s v="Zone C"/>
    <s v="Full-Time"/>
    <x v="0"/>
    <s v="Field Operations"/>
    <d v="1954-02-18T00:00:00"/>
    <s v="MA"/>
    <x v="0"/>
    <s v="Asian"/>
    <s v="Divorced"/>
    <s v="Exceeds"/>
    <n v="4"/>
    <n v="4"/>
    <s v="Poor"/>
    <d v="2023-01-09T00:00:00"/>
    <n v="2"/>
    <s v="Low"/>
    <n v="4"/>
    <s v="Low"/>
    <n v="5"/>
    <s v="Low"/>
    <d v="2023-05-22T00:00:00"/>
    <s v="Technical Skills"/>
    <s v="External"/>
    <s v="Passed"/>
    <n v="1"/>
    <n v="738.92"/>
    <n v="68"/>
    <x v="1"/>
  </r>
  <r>
    <n v="3561"/>
    <d v="2023-03-28T00:00:00"/>
    <n v="3.125"/>
    <s v="Production Technician II"/>
    <x v="4"/>
    <s v="Active"/>
    <s v="Part-Time"/>
    <s v="Zone C"/>
    <s v="Temporary"/>
    <x v="0"/>
    <s v="General - Con"/>
    <d v="1959-01-31T00:00:00"/>
    <s v="MA"/>
    <x v="0"/>
    <s v="White"/>
    <s v="Married"/>
    <s v="Fully Meets"/>
    <n v="3"/>
    <n v="5"/>
    <s v="Poor"/>
    <d v="2022-11-20T00:00:00"/>
    <n v="2"/>
    <s v="Low"/>
    <n v="1"/>
    <s v="Low"/>
    <n v="5"/>
    <s v="Low"/>
    <d v="2022-09-07T00:00:00"/>
    <s v="Technical Skills"/>
    <s v="External"/>
    <s v="Failed"/>
    <n v="5"/>
    <n v="445.04"/>
    <n v="64"/>
    <x v="1"/>
  </r>
  <r>
    <n v="3563"/>
    <d v="2019-01-01T00:00:00"/>
    <n v="7.3666666666666663"/>
    <s v="Production Technician I"/>
    <x v="5"/>
    <s v="Active"/>
    <s v="Contract"/>
    <s v="Zone B"/>
    <s v="Full-Time"/>
    <x v="0"/>
    <s v="Field Operations"/>
    <d v="2046-10-15T00:00:00"/>
    <s v="MA"/>
    <x v="1"/>
    <s v="Black"/>
    <s v="Widowed"/>
    <s v="PIP"/>
    <n v="1"/>
    <n v="4"/>
    <s v="Poor"/>
    <d v="2023-01-31T00:00:00"/>
    <n v="4"/>
    <s v="Low"/>
    <n v="1"/>
    <s v="Low"/>
    <n v="3"/>
    <s v="Low"/>
    <d v="2023-04-06T00:00:00"/>
    <s v="Leadership Development"/>
    <s v="External"/>
    <s v="Passed"/>
    <n v="4"/>
    <n v="886.9"/>
    <n v="73"/>
    <x v="1"/>
  </r>
  <r>
    <n v="3564"/>
    <d v="2019-01-26T00:00:00"/>
    <n v="7.2972222222222225"/>
    <s v="Production Technician II"/>
    <x v="7"/>
    <s v="Terminated"/>
    <s v="Full-Time"/>
    <s v="Zone C"/>
    <s v="Temporary"/>
    <x v="0"/>
    <s v="Aerial"/>
    <d v="1994-11-07T00:00:00"/>
    <s v="MA"/>
    <x v="0"/>
    <s v="White"/>
    <s v="Divorced"/>
    <s v="Fully Meets"/>
    <n v="3"/>
    <n v="1"/>
    <s v="Excellent"/>
    <d v="2023-03-12T00:00:00"/>
    <n v="4"/>
    <s v="High"/>
    <n v="4"/>
    <s v="High"/>
    <n v="3"/>
    <s v="High"/>
    <d v="2022-12-10T00:00:00"/>
    <s v="Technical Skills"/>
    <s v="External"/>
    <s v="Incomplete"/>
    <n v="4"/>
    <n v="106.14"/>
    <n v="25"/>
    <x v="2"/>
  </r>
  <r>
    <n v="3565"/>
    <d v="2021-09-11T00:00:00"/>
    <n v="4.6722222222222225"/>
    <s v="Production Technician I"/>
    <x v="5"/>
    <s v="Active"/>
    <s v="Part-Time"/>
    <s v="Zone B"/>
    <s v="Full-Time"/>
    <x v="0"/>
    <s v="General - Con"/>
    <d v="1968-05-10T00:00:00"/>
    <s v="MA"/>
    <x v="1"/>
    <s v="Other"/>
    <s v="Divorced"/>
    <s v="Fully Meets"/>
    <n v="3"/>
    <n v="4"/>
    <s v="Poor"/>
    <d v="2022-09-29T00:00:00"/>
    <n v="5"/>
    <s v="Low"/>
    <n v="5"/>
    <s v="Low"/>
    <n v="5"/>
    <s v="Low"/>
    <d v="2023-05-06T00:00:00"/>
    <s v="Project Management"/>
    <s v="External"/>
    <s v="Passed"/>
    <n v="4"/>
    <n v="684.35"/>
    <n v="53"/>
    <x v="1"/>
  </r>
  <r>
    <n v="3566"/>
    <d v="2021-09-26T00:00:00"/>
    <n v="4.6305555555555555"/>
    <s v="Production Technician II"/>
    <x v="2"/>
    <s v="Active"/>
    <s v="Part-Time"/>
    <s v="Zone A"/>
    <s v="Part-Time"/>
    <x v="0"/>
    <s v="Aerial"/>
    <d v="1963-10-05T00:00:00"/>
    <s v="MA"/>
    <x v="1"/>
    <s v="Black"/>
    <s v="Single"/>
    <s v="Fully Meets"/>
    <n v="3"/>
    <n v="2"/>
    <s v="Excellent"/>
    <d v="2023-01-27T00:00:00"/>
    <n v="1"/>
    <s v="High"/>
    <n v="2"/>
    <s v="High"/>
    <n v="3"/>
    <s v="High"/>
    <d v="2022-09-05T00:00:00"/>
    <s v="Communication Skills"/>
    <s v="Internal"/>
    <s v="Failed"/>
    <n v="2"/>
    <n v="578.80999999999995"/>
    <n v="58"/>
    <x v="1"/>
  </r>
  <r>
    <n v="3567"/>
    <d v="2023-03-04T00:00:00"/>
    <n v="3.1916666666666669"/>
    <s v="Production Technician I"/>
    <x v="1"/>
    <s v="Active"/>
    <s v="Full-Time"/>
    <s v="Zone C"/>
    <s v="Full-Time"/>
    <x v="0"/>
    <s v="General - Sga"/>
    <d v="1966-09-02T00:00:00"/>
    <s v="MA"/>
    <x v="1"/>
    <s v="Asian"/>
    <s v="Widowed"/>
    <s v="Fully Meets"/>
    <n v="3"/>
    <n v="4"/>
    <s v="Poor"/>
    <d v="2023-08-04T00:00:00"/>
    <n v="2"/>
    <s v="Low"/>
    <n v="3"/>
    <s v="Low"/>
    <n v="2"/>
    <s v="Low"/>
    <d v="2023-06-09T00:00:00"/>
    <s v="Customer Service"/>
    <s v="Internal"/>
    <s v="Completed"/>
    <n v="5"/>
    <n v="764.51"/>
    <n v="57"/>
    <x v="1"/>
  </r>
  <r>
    <n v="3568"/>
    <d v="2023-07-11T00:00:00"/>
    <n v="2.838888888888889"/>
    <s v="Production Technician I"/>
    <x v="1"/>
    <s v="Terminated"/>
    <s v="Full-Time"/>
    <s v="Zone B"/>
    <s v="Part-Time"/>
    <x v="0"/>
    <s v="Field Operations"/>
    <d v="1974-12-08T00:00:00"/>
    <s v="MA"/>
    <x v="1"/>
    <s v="Asian"/>
    <s v="Divorced"/>
    <s v="Fully Meets"/>
    <n v="3"/>
    <n v="2"/>
    <s v="Excellent"/>
    <d v="2023-02-07T00:00:00"/>
    <n v="2"/>
    <s v="High"/>
    <n v="4"/>
    <s v="High"/>
    <n v="1"/>
    <s v="High"/>
    <d v="2022-08-23T00:00:00"/>
    <s v="Project Management"/>
    <s v="Internal"/>
    <s v="Incomplete"/>
    <n v="2"/>
    <n v="201.76"/>
    <n v="49"/>
    <x v="0"/>
  </r>
  <r>
    <n v="3569"/>
    <d v="2019-02-09T00:00:00"/>
    <n v="7.2611111111111111"/>
    <s v="Production Technician I"/>
    <x v="8"/>
    <s v="Active"/>
    <s v="Part-Time"/>
    <s v="Zone B"/>
    <s v="Temporary"/>
    <x v="0"/>
    <s v="Catv"/>
    <d v="1995-07-19T00:00:00"/>
    <s v="MA"/>
    <x v="0"/>
    <s v="Hispanic"/>
    <s v="Divorced"/>
    <s v="Fully Meets"/>
    <n v="3"/>
    <n v="2"/>
    <s v="Excellent"/>
    <d v="2022-12-24T00:00:00"/>
    <n v="1"/>
    <s v="High"/>
    <n v="3"/>
    <s v="High"/>
    <n v="5"/>
    <s v="High"/>
    <d v="2022-11-09T00:00:00"/>
    <s v="Technical Skills"/>
    <s v="External"/>
    <s v="Incomplete"/>
    <n v="4"/>
    <n v="730.04"/>
    <n v="24"/>
    <x v="2"/>
  </r>
  <r>
    <n v="3570"/>
    <d v="2019-04-19T00:00:00"/>
    <n v="7.0666666666666664"/>
    <s v="Production Technician II"/>
    <x v="3"/>
    <s v="Terminated"/>
    <s v="Full-Time"/>
    <s v="Zone B"/>
    <s v="Temporary"/>
    <x v="0"/>
    <s v="Fielders"/>
    <d v="1974-11-23T00:00:00"/>
    <s v="MA"/>
    <x v="0"/>
    <s v="Asian"/>
    <s v="Married"/>
    <s v="Fully Meets"/>
    <n v="3"/>
    <n v="1"/>
    <s v="Excellent"/>
    <d v="2023-01-02T00:00:00"/>
    <n v="2"/>
    <s v="High"/>
    <n v="5"/>
    <s v="High"/>
    <n v="3"/>
    <s v="High"/>
    <d v="2023-03-29T00:00:00"/>
    <s v="Project Management"/>
    <s v="External"/>
    <s v="Failed"/>
    <n v="2"/>
    <n v="796.88"/>
    <n v="45"/>
    <x v="0"/>
  </r>
  <r>
    <n v="3571"/>
    <d v="2022-07-07T00:00:00"/>
    <n v="3.85"/>
    <s v="Production Technician I"/>
    <x v="6"/>
    <s v="Terminated"/>
    <s v="Part-Time"/>
    <s v="Zone C"/>
    <s v="Full-Time"/>
    <x v="0"/>
    <s v="Field Operations"/>
    <d v="2047-08-29T00:00:00"/>
    <s v="MA"/>
    <x v="0"/>
    <s v="White"/>
    <s v="Widowed"/>
    <s v="Fully Meets"/>
    <n v="3"/>
    <n v="4"/>
    <s v="Poor"/>
    <d v="2022-11-23T00:00:00"/>
    <n v="4"/>
    <s v="Low"/>
    <n v="1"/>
    <s v="Low"/>
    <n v="5"/>
    <s v="Low"/>
    <d v="2023-08-04T00:00:00"/>
    <s v="Project Management"/>
    <s v="External"/>
    <s v="Completed"/>
    <n v="3"/>
    <n v="834.44"/>
    <n v="75"/>
    <x v="1"/>
  </r>
  <r>
    <n v="3572"/>
    <d v="2019-03-12T00:00:00"/>
    <n v="7.1694444444444443"/>
    <s v="Production Technician I"/>
    <x v="5"/>
    <s v="Active"/>
    <s v="Contract"/>
    <s v="Zone A"/>
    <s v="Part-Time"/>
    <x v="0"/>
    <s v="Fielders"/>
    <d v="1994-06-07T00:00:00"/>
    <s v="MA"/>
    <x v="1"/>
    <s v="White"/>
    <s v="Single"/>
    <s v="Fully Meets"/>
    <n v="3"/>
    <n v="5"/>
    <s v="Poor"/>
    <d v="2022-12-05T00:00:00"/>
    <n v="5"/>
    <s v="Low"/>
    <n v="5"/>
    <s v="Low"/>
    <n v="5"/>
    <s v="Low"/>
    <d v="2023-05-19T00:00:00"/>
    <s v="Leadership Development"/>
    <s v="Internal"/>
    <s v="Failed"/>
    <n v="5"/>
    <n v="569.16999999999996"/>
    <n v="25"/>
    <x v="2"/>
  </r>
  <r>
    <n v="3573"/>
    <d v="2020-03-09T00:00:00"/>
    <n v="6.177777777777778"/>
    <s v="Production Technician I"/>
    <x v="6"/>
    <s v="Active"/>
    <s v="Contract"/>
    <s v="Zone B"/>
    <s v="Full-Time"/>
    <x v="0"/>
    <s v="Field Operations"/>
    <d v="1983-10-26T00:00:00"/>
    <s v="MA"/>
    <x v="0"/>
    <s v="Asian"/>
    <s v="Divorced"/>
    <s v="Exceeds"/>
    <n v="4"/>
    <n v="4"/>
    <s v="Poor"/>
    <d v="2022-12-31T00:00:00"/>
    <n v="4"/>
    <s v="Low"/>
    <n v="1"/>
    <s v="Low"/>
    <n v="1"/>
    <s v="Low"/>
    <d v="2022-10-06T00:00:00"/>
    <s v="Customer Service"/>
    <s v="Internal"/>
    <s v="Completed"/>
    <n v="4"/>
    <n v="386.07"/>
    <n v="37"/>
    <x v="0"/>
  </r>
  <r>
    <n v="3575"/>
    <d v="2021-04-28T00:00:00"/>
    <n v="5.041666666666667"/>
    <s v="Production Technician I"/>
    <x v="8"/>
    <s v="Terminated"/>
    <s v="Part-Time"/>
    <s v="Zone A"/>
    <s v="Temporary"/>
    <x v="0"/>
    <s v="Field Operations"/>
    <d v="1987-03-05T00:00:00"/>
    <s v="MA"/>
    <x v="1"/>
    <s v="Hispanic"/>
    <s v="Single"/>
    <s v="Exceeds"/>
    <n v="4"/>
    <n v="5"/>
    <s v="Poor"/>
    <d v="2023-06-26T00:00:00"/>
    <n v="5"/>
    <s v="Low"/>
    <n v="1"/>
    <s v="Low"/>
    <n v="5"/>
    <s v="Low"/>
    <d v="2022-12-12T00:00:00"/>
    <s v="Technical Skills"/>
    <s v="Internal"/>
    <s v="Incomplete"/>
    <n v="3"/>
    <n v="583.21"/>
    <n v="34"/>
    <x v="0"/>
  </r>
  <r>
    <n v="3576"/>
    <d v="2021-07-21T00:00:00"/>
    <n v="4.8111111111111109"/>
    <s v="Production Technician II"/>
    <x v="2"/>
    <s v="Active"/>
    <s v="Full-Time"/>
    <s v="Zone B"/>
    <s v="Full-Time"/>
    <x v="0"/>
    <s v="Engineers"/>
    <d v="1992-04-26T00:00:00"/>
    <s v="MA"/>
    <x v="0"/>
    <s v="Asian"/>
    <s v="Single"/>
    <s v="Exceeds"/>
    <n v="4"/>
    <n v="4"/>
    <s v="Poor"/>
    <d v="2023-03-23T00:00:00"/>
    <n v="2"/>
    <s v="Low"/>
    <n v="3"/>
    <s v="Low"/>
    <n v="3"/>
    <s v="Low"/>
    <d v="2023-02-02T00:00:00"/>
    <s v="Project Management"/>
    <s v="External"/>
    <s v="Completed"/>
    <n v="5"/>
    <n v="398.65"/>
    <n v="29"/>
    <x v="0"/>
  </r>
  <r>
    <n v="3577"/>
    <d v="2019-09-15T00:00:00"/>
    <n v="6.6611111111111114"/>
    <s v="Production Technician I"/>
    <x v="4"/>
    <s v="Active"/>
    <s v="Part-Time"/>
    <s v="Zone C"/>
    <s v="Temporary"/>
    <x v="0"/>
    <s v="Field Operations"/>
    <d v="1957-05-30T00:00:00"/>
    <s v="MA"/>
    <x v="1"/>
    <s v="White"/>
    <s v="Widowed"/>
    <s v="Fully Meets"/>
    <n v="3"/>
    <n v="4"/>
    <s v="Poor"/>
    <d v="2022-08-14T00:00:00"/>
    <n v="5"/>
    <s v="Low"/>
    <n v="4"/>
    <s v="Low"/>
    <n v="5"/>
    <s v="Low"/>
    <d v="2023-01-26T00:00:00"/>
    <s v="Communication Skills"/>
    <s v="Internal"/>
    <s v="Passed"/>
    <n v="5"/>
    <n v="931.46"/>
    <n v="62"/>
    <x v="1"/>
  </r>
  <r>
    <n v="3578"/>
    <d v="2019-05-04T00:00:00"/>
    <n v="7.0250000000000004"/>
    <s v="Production Technician I"/>
    <x v="5"/>
    <s v="Active"/>
    <s v="Full-Time"/>
    <s v="Zone A"/>
    <s v="Temporary"/>
    <x v="0"/>
    <s v="Field Operations"/>
    <d v="1957-05-30T00:00:00"/>
    <s v="MA"/>
    <x v="1"/>
    <s v="Hispanic"/>
    <s v="Married"/>
    <s v="Exceeds"/>
    <n v="4"/>
    <n v="2"/>
    <s v="Excellent"/>
    <d v="2022-10-14T00:00:00"/>
    <n v="1"/>
    <s v="High"/>
    <n v="4"/>
    <s v="High"/>
    <n v="2"/>
    <s v="High"/>
    <d v="2022-12-01T00:00:00"/>
    <s v="Project Management"/>
    <s v="External"/>
    <s v="Completed"/>
    <n v="5"/>
    <n v="115.06"/>
    <n v="62"/>
    <x v="1"/>
  </r>
  <r>
    <n v="3579"/>
    <d v="2021-05-20T00:00:00"/>
    <n v="4.9805555555555552"/>
    <s v="Production Technician II"/>
    <x v="4"/>
    <s v="Active"/>
    <s v="Full-Time"/>
    <s v="Zone C"/>
    <s v="Part-Time"/>
    <x v="0"/>
    <s v="Field Operations"/>
    <d v="2046-11-15T00:00:00"/>
    <s v="MA"/>
    <x v="0"/>
    <s v="Asian"/>
    <s v="Widowed"/>
    <s v="Needs Improvement"/>
    <n v="2"/>
    <n v="4"/>
    <s v="Poor"/>
    <d v="2023-04-27T00:00:00"/>
    <n v="5"/>
    <s v="Low"/>
    <n v="3"/>
    <s v="Low"/>
    <n v="3"/>
    <s v="Low"/>
    <d v="2023-04-27T00:00:00"/>
    <s v="Communication Skills"/>
    <s v="External"/>
    <s v="Failed"/>
    <n v="2"/>
    <n v="199.82"/>
    <n v="75"/>
    <x v="1"/>
  </r>
  <r>
    <n v="3580"/>
    <d v="2019-12-16T00:00:00"/>
    <n v="6.4083333333333332"/>
    <s v="Production Technician I"/>
    <x v="9"/>
    <s v="Active"/>
    <s v="Full-Time"/>
    <s v="Zone C"/>
    <s v="Full-Time"/>
    <x v="0"/>
    <s v="Field Operations"/>
    <d v="2042-04-21T00:00:00"/>
    <s v="MA"/>
    <x v="1"/>
    <s v="Other"/>
    <s v="Married"/>
    <s v="Fully Meets"/>
    <n v="3"/>
    <n v="4"/>
    <s v="Poor"/>
    <d v="2022-10-21T00:00:00"/>
    <n v="2"/>
    <s v="Low"/>
    <n v="4"/>
    <s v="Low"/>
    <n v="3"/>
    <s v="Low"/>
    <d v="2022-11-04T00:00:00"/>
    <s v="Communication Skills"/>
    <s v="Internal"/>
    <s v="Failed"/>
    <n v="5"/>
    <n v="940.2"/>
    <n v="77"/>
    <x v="1"/>
  </r>
  <r>
    <n v="3581"/>
    <d v="2020-11-20T00:00:00"/>
    <n v="5.4805555555555552"/>
    <s v="Production Technician I"/>
    <x v="7"/>
    <s v="Active"/>
    <s v="Full-Time"/>
    <s v="Zone A"/>
    <s v="Part-Time"/>
    <x v="0"/>
    <s v="Wireline Construction"/>
    <d v="2043-03-08T00:00:00"/>
    <s v="MA"/>
    <x v="1"/>
    <s v="Other"/>
    <s v="Divorced"/>
    <s v="Fully Meets"/>
    <n v="3"/>
    <n v="2"/>
    <s v="Excellent"/>
    <d v="2022-08-29T00:00:00"/>
    <n v="3"/>
    <s v="High"/>
    <n v="4"/>
    <s v="High"/>
    <n v="4"/>
    <s v="High"/>
    <d v="2023-01-29T00:00:00"/>
    <s v="Communication Skills"/>
    <s v="External"/>
    <s v="Completed"/>
    <n v="1"/>
    <n v="122.07"/>
    <n v="77"/>
    <x v="1"/>
  </r>
  <r>
    <n v="3582"/>
    <d v="2020-08-19T00:00:00"/>
    <n v="5.7333333333333334"/>
    <s v="Production Technician I"/>
    <x v="3"/>
    <s v="Active"/>
    <s v="Part-Time"/>
    <s v="Zone B"/>
    <s v="Part-Time"/>
    <x v="0"/>
    <s v="Yard (Material Handling)"/>
    <d v="1968-08-09T00:00:00"/>
    <s v="MA"/>
    <x v="1"/>
    <s v="Asian"/>
    <s v="Widowed"/>
    <s v="Fully Meets"/>
    <n v="3"/>
    <n v="4"/>
    <s v="Poor"/>
    <d v="2022-09-17T00:00:00"/>
    <n v="2"/>
    <s v="Low"/>
    <n v="2"/>
    <s v="Low"/>
    <n v="5"/>
    <s v="Low"/>
    <d v="2022-09-09T00:00:00"/>
    <s v="Communication Skills"/>
    <s v="Internal"/>
    <s v="Completed"/>
    <n v="4"/>
    <n v="875.02"/>
    <n v="52"/>
    <x v="1"/>
  </r>
  <r>
    <n v="3583"/>
    <d v="2021-04-28T00:00:00"/>
    <n v="5.041666666666667"/>
    <s v="Production Technician I"/>
    <x v="5"/>
    <s v="Active"/>
    <s v="Full-Time"/>
    <s v="Zone C"/>
    <s v="Temporary"/>
    <x v="0"/>
    <s v="Field Operations"/>
    <d v="1958-11-20T00:00:00"/>
    <s v="MA"/>
    <x v="0"/>
    <s v="White"/>
    <s v="Married"/>
    <s v="Needs Improvement"/>
    <n v="2"/>
    <n v="4"/>
    <s v="Poor"/>
    <d v="2023-07-05T00:00:00"/>
    <n v="4"/>
    <s v="Low"/>
    <n v="1"/>
    <s v="Low"/>
    <n v="4"/>
    <s v="Low"/>
    <d v="2023-03-18T00:00:00"/>
    <s v="Communication Skills"/>
    <s v="Internal"/>
    <s v="Incomplete"/>
    <n v="4"/>
    <n v="116.4"/>
    <n v="63"/>
    <x v="1"/>
  </r>
  <r>
    <n v="3584"/>
    <d v="2020-08-14T00:00:00"/>
    <n v="5.7472222222222218"/>
    <s v="Production Technician I"/>
    <x v="4"/>
    <s v="Active"/>
    <s v="Contract"/>
    <s v="Zone C"/>
    <s v="Full-Time"/>
    <x v="0"/>
    <s v="Field Operations"/>
    <d v="1987-11-07T00:00:00"/>
    <s v="MA"/>
    <x v="0"/>
    <s v="Other"/>
    <s v="Married"/>
    <s v="Fully Meets"/>
    <n v="3"/>
    <n v="4"/>
    <s v="Poor"/>
    <d v="2023-05-28T00:00:00"/>
    <n v="2"/>
    <s v="Low"/>
    <n v="2"/>
    <s v="Low"/>
    <n v="5"/>
    <s v="Low"/>
    <d v="2022-12-15T00:00:00"/>
    <s v="Technical Skills"/>
    <s v="External"/>
    <s v="Passed"/>
    <n v="5"/>
    <n v="341.78"/>
    <n v="33"/>
    <x v="0"/>
  </r>
  <r>
    <n v="3585"/>
    <d v="2021-12-22T00:00:00"/>
    <n v="4.3916666666666666"/>
    <s v="Production Technician I"/>
    <x v="0"/>
    <s v="Active"/>
    <s v="Full-Time"/>
    <s v="Zone A"/>
    <s v="Full-Time"/>
    <x v="0"/>
    <s v="Yard (Material Handling)"/>
    <d v="1992-07-16T00:00:00"/>
    <s v="MA"/>
    <x v="0"/>
    <s v="Black"/>
    <s v="Divorced"/>
    <s v="Fully Meets"/>
    <n v="3"/>
    <n v="4"/>
    <s v="Poor"/>
    <d v="2023-01-12T00:00:00"/>
    <n v="1"/>
    <s v="Low"/>
    <n v="2"/>
    <s v="Low"/>
    <n v="3"/>
    <s v="Low"/>
    <d v="2023-02-14T00:00:00"/>
    <s v="Communication Skills"/>
    <s v="Internal"/>
    <s v="Completed"/>
    <n v="4"/>
    <n v="107.48"/>
    <n v="29"/>
    <x v="0"/>
  </r>
  <r>
    <n v="3586"/>
    <d v="2019-02-01T00:00:00"/>
    <n v="7.2833333333333332"/>
    <s v="Production Technician I"/>
    <x v="1"/>
    <s v="Active"/>
    <s v="Part-Time"/>
    <s v="Zone B"/>
    <s v="Full-Time"/>
    <x v="0"/>
    <s v="People Services"/>
    <d v="2000-12-27T00:00:00"/>
    <s v="MA"/>
    <x v="0"/>
    <s v="Hispanic"/>
    <s v="Single"/>
    <s v="Fully Meets"/>
    <n v="3"/>
    <n v="2"/>
    <s v="Excellent"/>
    <d v="2023-01-31T00:00:00"/>
    <n v="4"/>
    <s v="High"/>
    <n v="2"/>
    <s v="High"/>
    <n v="4"/>
    <s v="High"/>
    <d v="2022-09-30T00:00:00"/>
    <s v="Communication Skills"/>
    <s v="External"/>
    <s v="Completed"/>
    <n v="1"/>
    <n v="502.7"/>
    <n v="19"/>
    <x v="2"/>
  </r>
  <r>
    <n v="3587"/>
    <d v="2021-05-10T00:00:00"/>
    <n v="5.0083333333333337"/>
    <s v="Production Technician I"/>
    <x v="8"/>
    <s v="Active"/>
    <s v="Full-Time"/>
    <s v="Zone B"/>
    <s v="Temporary"/>
    <x v="0"/>
    <s v="General - Eng"/>
    <d v="1977-12-25T00:00:00"/>
    <s v="MA"/>
    <x v="1"/>
    <s v="Other"/>
    <s v="Divorced"/>
    <s v="Fully Meets"/>
    <n v="3"/>
    <n v="2"/>
    <s v="Excellent"/>
    <d v="2023-05-24T00:00:00"/>
    <n v="1"/>
    <s v="High"/>
    <n v="2"/>
    <s v="High"/>
    <n v="2"/>
    <s v="High"/>
    <d v="2023-03-22T00:00:00"/>
    <s v="Leadership Development"/>
    <s v="External"/>
    <s v="Completed"/>
    <n v="5"/>
    <n v="570.04"/>
    <n v="44"/>
    <x v="0"/>
  </r>
  <r>
    <n v="3588"/>
    <d v="2019-06-25T00:00:00"/>
    <n v="6.8833333333333337"/>
    <s v="Production Technician I"/>
    <x v="6"/>
    <s v="Active"/>
    <s v="Full-Time"/>
    <s v="Zone C"/>
    <s v="Full-Time"/>
    <x v="0"/>
    <s v="Shop (Fleet)"/>
    <d v="1972-03-08T00:00:00"/>
    <s v="MA"/>
    <x v="1"/>
    <s v="Black"/>
    <s v="Widowed"/>
    <s v="Fully Meets"/>
    <n v="3"/>
    <n v="2"/>
    <s v="Excellent"/>
    <d v="2023-05-10T00:00:00"/>
    <n v="4"/>
    <s v="High"/>
    <n v="2"/>
    <s v="High"/>
    <n v="1"/>
    <s v="High"/>
    <d v="2023-03-23T00:00:00"/>
    <s v="Communication Skills"/>
    <s v="External"/>
    <s v="Passed"/>
    <n v="1"/>
    <n v="538.83000000000004"/>
    <n v="47"/>
    <x v="0"/>
  </r>
  <r>
    <n v="3589"/>
    <d v="2019-04-25T00:00:00"/>
    <n v="7.05"/>
    <s v="Production Technician I"/>
    <x v="2"/>
    <s v="Active"/>
    <s v="Contract"/>
    <s v="Zone B"/>
    <s v="Temporary"/>
    <x v="0"/>
    <s v="Field Operations"/>
    <d v="1951-08-02T00:00:00"/>
    <s v="MA"/>
    <x v="1"/>
    <s v="White"/>
    <s v="Single"/>
    <s v="Fully Meets"/>
    <n v="3"/>
    <n v="1"/>
    <s v="Excellent"/>
    <d v="2022-09-18T00:00:00"/>
    <n v="2"/>
    <s v="High"/>
    <n v="3"/>
    <s v="High"/>
    <n v="2"/>
    <s v="High"/>
    <d v="2023-01-07T00:00:00"/>
    <s v="Communication Skills"/>
    <s v="Internal"/>
    <s v="Incomplete"/>
    <n v="4"/>
    <n v="881.8"/>
    <n v="68"/>
    <x v="1"/>
  </r>
  <r>
    <n v="3593"/>
    <d v="2020-05-30T00:00:00"/>
    <n v="5.9527777777777775"/>
    <s v="Production Technician I"/>
    <x v="5"/>
    <s v="Active"/>
    <s v="Contract"/>
    <s v="Zone A"/>
    <s v="Full-Time"/>
    <x v="0"/>
    <s v="General - Con"/>
    <d v="2049-11-11T00:00:00"/>
    <s v="MA"/>
    <x v="1"/>
    <s v="Asian"/>
    <s v="Married"/>
    <s v="Fully Meets"/>
    <n v="3"/>
    <n v="1"/>
    <s v="Excellent"/>
    <d v="2022-10-07T00:00:00"/>
    <n v="4"/>
    <s v="High"/>
    <n v="4"/>
    <s v="High"/>
    <n v="3"/>
    <s v="High"/>
    <d v="2023-06-15T00:00:00"/>
    <s v="Project Management"/>
    <s v="Internal"/>
    <s v="Incomplete"/>
    <n v="3"/>
    <n v="258.07"/>
    <n v="71"/>
    <x v="1"/>
  </r>
  <r>
    <n v="3594"/>
    <d v="2018-12-11T00:00:00"/>
    <n v="7.4222222222222225"/>
    <s v="Production Technician I"/>
    <x v="9"/>
    <s v="Active"/>
    <s v="Part-Time"/>
    <s v="Zone B"/>
    <s v="Part-Time"/>
    <x v="0"/>
    <s v="Field Operations"/>
    <d v="1968-03-14T00:00:00"/>
    <s v="MA"/>
    <x v="1"/>
    <s v="Black"/>
    <s v="Married"/>
    <s v="Needs Improvement"/>
    <n v="2"/>
    <n v="1"/>
    <s v="Excellent"/>
    <d v="2023-01-23T00:00:00"/>
    <n v="1"/>
    <s v="High"/>
    <n v="5"/>
    <s v="High"/>
    <n v="1"/>
    <s v="High"/>
    <d v="2023-05-05T00:00:00"/>
    <s v="Leadership Development"/>
    <s v="Internal"/>
    <s v="Passed"/>
    <n v="5"/>
    <n v="472.64"/>
    <n v="50"/>
    <x v="0"/>
  </r>
  <r>
    <n v="3595"/>
    <d v="2020-09-22T00:00:00"/>
    <n v="5.6416666666666666"/>
    <s v="Production Technician I"/>
    <x v="5"/>
    <s v="Active"/>
    <s v="Contract"/>
    <s v="Zone A"/>
    <s v="Temporary"/>
    <x v="0"/>
    <s v="Engineers"/>
    <d v="1952-03-02T00:00:00"/>
    <s v="MA"/>
    <x v="1"/>
    <s v="Other"/>
    <s v="Divorced"/>
    <s v="Fully Meets"/>
    <n v="3"/>
    <n v="1"/>
    <s v="Excellent"/>
    <d v="2023-01-19T00:00:00"/>
    <n v="2"/>
    <s v="High"/>
    <n v="3"/>
    <s v="High"/>
    <n v="1"/>
    <s v="High"/>
    <d v="2023-02-21T00:00:00"/>
    <s v="Technical Skills"/>
    <s v="External"/>
    <s v="Passed"/>
    <n v="2"/>
    <n v="252.88"/>
    <n v="68"/>
    <x v="1"/>
  </r>
  <r>
    <n v="3596"/>
    <d v="2019-07-28T00:00:00"/>
    <n v="6.791666666666667"/>
    <s v="Production Technician I"/>
    <x v="6"/>
    <s v="Active"/>
    <s v="Part-Time"/>
    <s v="Zone C"/>
    <s v="Full-Time"/>
    <x v="0"/>
    <s v="Splicing"/>
    <d v="1982-07-19T00:00:00"/>
    <s v="MA"/>
    <x v="1"/>
    <s v="Other"/>
    <s v="Single"/>
    <s v="Needs Improvement"/>
    <n v="2"/>
    <n v="2"/>
    <s v="Excellent"/>
    <d v="2022-10-19T00:00:00"/>
    <n v="4"/>
    <s v="High"/>
    <n v="3"/>
    <s v="High"/>
    <n v="4"/>
    <s v="High"/>
    <d v="2022-12-14T00:00:00"/>
    <s v="Technical Skills"/>
    <s v="Internal"/>
    <s v="Incomplete"/>
    <n v="2"/>
    <n v="289.68"/>
    <n v="37"/>
    <x v="0"/>
  </r>
  <r>
    <n v="3598"/>
    <d v="2018-09-28T00:00:00"/>
    <n v="7.625"/>
    <s v="Production Technician II"/>
    <x v="7"/>
    <s v="Terminated"/>
    <s v="Part-Time"/>
    <s v="Zone A"/>
    <s v="Full-Time"/>
    <x v="0"/>
    <s v="Project Management - Eng"/>
    <d v="1950-10-06T00:00:00"/>
    <s v="MA"/>
    <x v="0"/>
    <s v="Other"/>
    <s v="Married"/>
    <s v="Needs Improvement"/>
    <n v="2"/>
    <n v="1"/>
    <s v="Excellent"/>
    <d v="2023-07-01T00:00:00"/>
    <n v="2"/>
    <s v="High"/>
    <n v="5"/>
    <s v="High"/>
    <n v="4"/>
    <s v="High"/>
    <d v="2022-10-11T00:00:00"/>
    <s v="Technical Skills"/>
    <s v="Internal"/>
    <s v="Passed"/>
    <n v="3"/>
    <n v="373.87"/>
    <n v="68"/>
    <x v="1"/>
  </r>
  <r>
    <n v="3599"/>
    <d v="2020-04-12T00:00:00"/>
    <n v="6.0861111111111112"/>
    <s v="Production Technician II"/>
    <x v="3"/>
    <s v="Active"/>
    <s v="Part-Time"/>
    <s v="Zone A"/>
    <s v="Temporary"/>
    <x v="0"/>
    <s v="General - Con"/>
    <d v="1950-03-31T00:00:00"/>
    <s v="MA"/>
    <x v="0"/>
    <s v="White"/>
    <s v="Divorced"/>
    <s v="Fully Meets"/>
    <n v="3"/>
    <n v="2"/>
    <s v="Excellent"/>
    <d v="2023-03-02T00:00:00"/>
    <n v="4"/>
    <s v="High"/>
    <n v="4"/>
    <s v="High"/>
    <n v="2"/>
    <s v="High"/>
    <d v="2023-03-02T00:00:00"/>
    <s v="Leadership Development"/>
    <s v="Internal"/>
    <s v="Completed"/>
    <n v="5"/>
    <n v="918.86"/>
    <n v="70"/>
    <x v="1"/>
  </r>
  <r>
    <n v="3600"/>
    <d v="2022-11-01T00:00:00"/>
    <n v="3.5333333333333332"/>
    <s v="Production Technician II"/>
    <x v="5"/>
    <s v="Active"/>
    <s v="Contract"/>
    <s v="Zone B"/>
    <s v="Temporary"/>
    <x v="0"/>
    <s v="Field Operations"/>
    <d v="2049-10-07T00:00:00"/>
    <s v="MA"/>
    <x v="0"/>
    <s v="White"/>
    <s v="Single"/>
    <s v="Fully Meets"/>
    <n v="3"/>
    <n v="2"/>
    <s v="Excellent"/>
    <d v="2023-07-04T00:00:00"/>
    <n v="2"/>
    <s v="High"/>
    <n v="1"/>
    <s v="High"/>
    <n v="4"/>
    <s v="High"/>
    <d v="2022-11-01T00:00:00"/>
    <s v="Leadership Development"/>
    <s v="Internal"/>
    <s v="Passed"/>
    <n v="4"/>
    <n v="299.7"/>
    <n v="73"/>
    <x v="1"/>
  </r>
  <r>
    <n v="3601"/>
    <d v="2022-11-21T00:00:00"/>
    <n v="3.4777777777777779"/>
    <s v="Production Technician II"/>
    <x v="4"/>
    <s v="Active"/>
    <s v="Part-Time"/>
    <s v="Zone B"/>
    <s v="Full-Time"/>
    <x v="0"/>
    <s v="Wireline Construction"/>
    <d v="1966-07-22T00:00:00"/>
    <s v="MA"/>
    <x v="0"/>
    <s v="White"/>
    <s v="Married"/>
    <s v="Fully Meets"/>
    <n v="3"/>
    <n v="5"/>
    <s v="Poor"/>
    <d v="2022-09-01T00:00:00"/>
    <n v="1"/>
    <s v="Low"/>
    <n v="1"/>
    <s v="Low"/>
    <n v="2"/>
    <s v="Low"/>
    <d v="2023-01-03T00:00:00"/>
    <s v="Project Management"/>
    <s v="External"/>
    <s v="Completed"/>
    <n v="1"/>
    <n v="865.58"/>
    <n v="56"/>
    <x v="1"/>
  </r>
  <r>
    <n v="3602"/>
    <d v="2021-04-11T00:00:00"/>
    <n v="5.0888888888888886"/>
    <s v="Production Technician II"/>
    <x v="0"/>
    <s v="Terminated"/>
    <s v="Full-Time"/>
    <s v="Zone B"/>
    <s v="Part-Time"/>
    <x v="0"/>
    <s v="Engineers"/>
    <d v="1994-10-12T00:00:00"/>
    <s v="MA"/>
    <x v="0"/>
    <s v="Hispanic"/>
    <s v="Married"/>
    <s v="Fully Meets"/>
    <n v="3"/>
    <n v="5"/>
    <s v="Poor"/>
    <d v="2023-08-04T00:00:00"/>
    <n v="3"/>
    <s v="Low"/>
    <n v="3"/>
    <s v="Low"/>
    <n v="3"/>
    <s v="Low"/>
    <d v="2023-04-09T00:00:00"/>
    <s v="Technical Skills"/>
    <s v="External"/>
    <s v="Incomplete"/>
    <n v="1"/>
    <n v="632.59"/>
    <n v="27"/>
    <x v="0"/>
  </r>
  <r>
    <n v="3603"/>
    <d v="2018-11-29T00:00:00"/>
    <n v="7.4555555555555557"/>
    <s v="Production Technician II"/>
    <x v="1"/>
    <s v="Terminated"/>
    <s v="Full-Time"/>
    <s v="Zone A"/>
    <s v="Part-Time"/>
    <x v="0"/>
    <s v="Field Operations"/>
    <d v="1977-02-15T00:00:00"/>
    <s v="MA"/>
    <x v="0"/>
    <s v="White"/>
    <s v="Married"/>
    <s v="Fully Meets"/>
    <n v="3"/>
    <n v="2"/>
    <s v="Excellent"/>
    <d v="2022-10-08T00:00:00"/>
    <n v="5"/>
    <s v="High"/>
    <n v="1"/>
    <s v="High"/>
    <n v="3"/>
    <s v="High"/>
    <d v="2022-10-02T00:00:00"/>
    <s v="Technical Skills"/>
    <s v="External"/>
    <s v="Incomplete"/>
    <n v="3"/>
    <n v="680.48"/>
    <n v="41"/>
    <x v="0"/>
  </r>
  <r>
    <n v="3604"/>
    <d v="2019-01-16T00:00:00"/>
    <n v="7.3250000000000002"/>
    <s v="Production Technician II"/>
    <x v="8"/>
    <s v="Active"/>
    <s v="Part-Time"/>
    <s v="Zone B"/>
    <s v="Full-Time"/>
    <x v="0"/>
    <s v="Field Operations"/>
    <d v="2048-03-09T00:00:00"/>
    <s v="MA"/>
    <x v="0"/>
    <s v="Hispanic"/>
    <s v="Divorced"/>
    <s v="Needs Improvement"/>
    <n v="2"/>
    <n v="4"/>
    <s v="Poor"/>
    <d v="2022-12-15T00:00:00"/>
    <n v="3"/>
    <s v="Low"/>
    <n v="5"/>
    <s v="Low"/>
    <n v="4"/>
    <s v="Low"/>
    <d v="2023-03-23T00:00:00"/>
    <s v="Project Management"/>
    <s v="External"/>
    <s v="Failed"/>
    <n v="3"/>
    <n v="287.70999999999998"/>
    <n v="71"/>
    <x v="1"/>
  </r>
  <r>
    <n v="3605"/>
    <d v="2019-09-18T00:00:00"/>
    <n v="6.6527777777777777"/>
    <s v="Production Technician I"/>
    <x v="0"/>
    <s v="Active"/>
    <s v="Contract"/>
    <s v="Zone C"/>
    <s v="Temporary"/>
    <x v="0"/>
    <s v="Engineers"/>
    <d v="2043-08-25T00:00:00"/>
    <s v="MA"/>
    <x v="1"/>
    <s v="Other"/>
    <s v="Divorced"/>
    <s v="Fully Meets"/>
    <n v="3"/>
    <n v="4"/>
    <s v="Poor"/>
    <d v="2023-07-09T00:00:00"/>
    <n v="5"/>
    <s v="Low"/>
    <n v="1"/>
    <s v="Low"/>
    <n v="3"/>
    <s v="Low"/>
    <d v="2022-11-17T00:00:00"/>
    <s v="Communication Skills"/>
    <s v="External"/>
    <s v="Passed"/>
    <n v="2"/>
    <n v="102.92"/>
    <n v="76"/>
    <x v="1"/>
  </r>
  <r>
    <n v="3606"/>
    <d v="2019-08-01T00:00:00"/>
    <n v="6.7833333333333332"/>
    <s v="Production Technician I"/>
    <x v="7"/>
    <s v="Terminated"/>
    <s v="Part-Time"/>
    <s v="Zone C"/>
    <s v="Full-Time"/>
    <x v="0"/>
    <s v="Billable Consultants"/>
    <d v="1965-03-13T00:00:00"/>
    <s v="MA"/>
    <x v="1"/>
    <s v="Other"/>
    <s v="Divorced"/>
    <s v="Fully Meets"/>
    <n v="3"/>
    <n v="3"/>
    <s v="Average"/>
    <d v="2023-03-27T00:00:00"/>
    <n v="3"/>
    <s v="Moderate"/>
    <n v="5"/>
    <s v="Moderate"/>
    <n v="1"/>
    <s v="Moderate"/>
    <d v="2022-10-31T00:00:00"/>
    <s v="Project Management"/>
    <s v="Internal"/>
    <s v="Passed"/>
    <n v="2"/>
    <n v="255.6"/>
    <n v="54"/>
    <x v="1"/>
  </r>
  <r>
    <n v="3607"/>
    <d v="2019-06-18T00:00:00"/>
    <n v="6.9027777777777777"/>
    <s v="Production Technician I"/>
    <x v="1"/>
    <s v="Active"/>
    <s v="Full-Time"/>
    <s v="Zone A"/>
    <s v="Full-Time"/>
    <x v="0"/>
    <s v="Project Management - Con"/>
    <d v="1976-08-03T00:00:00"/>
    <s v="MA"/>
    <x v="1"/>
    <s v="Other"/>
    <s v="Married"/>
    <s v="Fully Meets"/>
    <n v="3"/>
    <n v="5"/>
    <s v="Poor"/>
    <d v="2023-07-18T00:00:00"/>
    <n v="2"/>
    <s v="Low"/>
    <n v="4"/>
    <s v="Low"/>
    <n v="1"/>
    <s v="Low"/>
    <d v="2023-05-04T00:00:00"/>
    <s v="Customer Service"/>
    <s v="External"/>
    <s v="Passed"/>
    <n v="4"/>
    <n v="321.91000000000003"/>
    <n v="43"/>
    <x v="0"/>
  </r>
  <r>
    <n v="3608"/>
    <d v="2019-02-13T00:00:00"/>
    <n v="7.25"/>
    <s v="Production Technician I"/>
    <x v="8"/>
    <s v="Active"/>
    <s v="Full-Time"/>
    <s v="Zone C"/>
    <s v="Part-Time"/>
    <x v="0"/>
    <s v="Field Operations"/>
    <d v="1979-07-06T00:00:00"/>
    <s v="MA"/>
    <x v="1"/>
    <s v="Other"/>
    <s v="Married"/>
    <s v="Fully Meets"/>
    <n v="3"/>
    <n v="3"/>
    <s v="Average"/>
    <d v="2023-01-12T00:00:00"/>
    <n v="1"/>
    <s v="Moderate"/>
    <n v="3"/>
    <s v="Moderate"/>
    <n v="1"/>
    <s v="Moderate"/>
    <d v="2023-03-14T00:00:00"/>
    <s v="Project Management"/>
    <s v="External"/>
    <s v="Completed"/>
    <n v="3"/>
    <n v="834.12"/>
    <n v="40"/>
    <x v="0"/>
  </r>
  <r>
    <n v="3609"/>
    <d v="2021-06-02T00:00:00"/>
    <n v="4.947222222222222"/>
    <s v="Production Technician I"/>
    <x v="3"/>
    <s v="Active"/>
    <s v="Contract"/>
    <s v="Zone B"/>
    <s v="Full-Time"/>
    <x v="0"/>
    <s v="Shop (Fleet)"/>
    <d v="1993-06-09T00:00:00"/>
    <s v="MA"/>
    <x v="0"/>
    <s v="Other"/>
    <s v="Widowed"/>
    <s v="Fully Meets"/>
    <n v="3"/>
    <n v="3"/>
    <s v="Average"/>
    <d v="2022-11-05T00:00:00"/>
    <n v="2"/>
    <s v="Moderate"/>
    <n v="2"/>
    <s v="Moderate"/>
    <n v="4"/>
    <s v="Moderate"/>
    <d v="2022-09-23T00:00:00"/>
    <s v="Customer Service"/>
    <s v="Internal"/>
    <s v="Passed"/>
    <n v="4"/>
    <n v="273.88"/>
    <n v="28"/>
    <x v="0"/>
  </r>
  <r>
    <n v="3610"/>
    <d v="2018-10-11T00:00:00"/>
    <n v="7.5888888888888886"/>
    <s v="Production Technician I"/>
    <x v="9"/>
    <s v="Active"/>
    <s v="Part-Time"/>
    <s v="Zone C"/>
    <s v="Full-Time"/>
    <x v="0"/>
    <s v="Field Operations"/>
    <d v="1973-04-07T00:00:00"/>
    <s v="MA"/>
    <x v="0"/>
    <s v="Other"/>
    <s v="Single"/>
    <s v="Fully Meets"/>
    <n v="3"/>
    <n v="3"/>
    <s v="Average"/>
    <d v="2022-12-14T00:00:00"/>
    <n v="4"/>
    <s v="Moderate"/>
    <n v="5"/>
    <s v="Moderate"/>
    <n v="5"/>
    <s v="Moderate"/>
    <d v="2023-02-15T00:00:00"/>
    <s v="Customer Service"/>
    <s v="Internal"/>
    <s v="Incomplete"/>
    <n v="4"/>
    <n v="217.57"/>
    <n v="45"/>
    <x v="0"/>
  </r>
  <r>
    <n v="3611"/>
    <d v="2021-03-09T00:00:00"/>
    <n v="5.177777777777778"/>
    <s v="Production Technician I"/>
    <x v="5"/>
    <s v="Active"/>
    <s v="Contract"/>
    <s v="Zone C"/>
    <s v="Full-Time"/>
    <x v="0"/>
    <s v="Project Management - Con"/>
    <d v="1952-01-20T00:00:00"/>
    <s v="MA"/>
    <x v="0"/>
    <s v="Hispanic"/>
    <s v="Married"/>
    <s v="Fully Meets"/>
    <n v="3"/>
    <n v="2"/>
    <s v="Excellent"/>
    <d v="2022-09-16T00:00:00"/>
    <n v="2"/>
    <s v="High"/>
    <n v="3"/>
    <s v="High"/>
    <n v="4"/>
    <s v="High"/>
    <d v="2023-01-07T00:00:00"/>
    <s v="Customer Service"/>
    <s v="Internal"/>
    <s v="Completed"/>
    <n v="1"/>
    <n v="482.09"/>
    <n v="69"/>
    <x v="1"/>
  </r>
  <r>
    <n v="3612"/>
    <d v="2022-01-23T00:00:00"/>
    <n v="4.3055555555555554"/>
    <s v="Production Technician I"/>
    <x v="6"/>
    <s v="Active"/>
    <s v="Contract"/>
    <s v="Zone A"/>
    <s v="Part-Time"/>
    <x v="0"/>
    <s v="Field Operations"/>
    <d v="1984-12-25T00:00:00"/>
    <s v="MA"/>
    <x v="1"/>
    <s v="Black"/>
    <s v="Single"/>
    <s v="PIP"/>
    <n v="1"/>
    <n v="4"/>
    <s v="Poor"/>
    <d v="2023-07-07T00:00:00"/>
    <n v="5"/>
    <s v="Low"/>
    <n v="3"/>
    <s v="Low"/>
    <n v="3"/>
    <s v="Low"/>
    <d v="2023-07-03T00:00:00"/>
    <s v="Leadership Development"/>
    <s v="External"/>
    <s v="Failed"/>
    <n v="2"/>
    <n v="614.11"/>
    <n v="38"/>
    <x v="0"/>
  </r>
  <r>
    <n v="3613"/>
    <d v="2019-02-24T00:00:00"/>
    <n v="7.2194444444444441"/>
    <s v="Production Technician I"/>
    <x v="2"/>
    <s v="Active"/>
    <s v="Contract"/>
    <s v="Zone B"/>
    <s v="Part-Time"/>
    <x v="0"/>
    <s v="Field Operations"/>
    <d v="1973-06-14T00:00:00"/>
    <s v="MA"/>
    <x v="1"/>
    <s v="Asian"/>
    <s v="Married"/>
    <s v="Exceeds"/>
    <n v="4"/>
    <n v="1"/>
    <s v="Excellent"/>
    <d v="2022-10-13T00:00:00"/>
    <n v="1"/>
    <s v="High"/>
    <n v="5"/>
    <s v="High"/>
    <n v="2"/>
    <s v="High"/>
    <d v="2022-10-08T00:00:00"/>
    <s v="Customer Service"/>
    <s v="Internal"/>
    <s v="Incomplete"/>
    <n v="1"/>
    <n v="354.22"/>
    <n v="46"/>
    <x v="0"/>
  </r>
  <r>
    <n v="3614"/>
    <d v="2020-01-08T00:00:00"/>
    <n v="6.3472222222222223"/>
    <s v="Production Technician I"/>
    <x v="4"/>
    <s v="Active"/>
    <s v="Contract"/>
    <s v="Zone B"/>
    <s v="Temporary"/>
    <x v="0"/>
    <s v="Project Management - Con"/>
    <d v="1973-08-31T00:00:00"/>
    <s v="MA"/>
    <x v="1"/>
    <s v="White"/>
    <s v="Married"/>
    <s v="Fully Meets"/>
    <n v="3"/>
    <n v="2"/>
    <s v="Excellent"/>
    <d v="2023-07-04T00:00:00"/>
    <n v="4"/>
    <s v="High"/>
    <n v="5"/>
    <s v="High"/>
    <n v="1"/>
    <s v="High"/>
    <d v="2023-06-04T00:00:00"/>
    <s v="Leadership Development"/>
    <s v="External"/>
    <s v="Passed"/>
    <n v="3"/>
    <n v="868.85"/>
    <n v="47"/>
    <x v="0"/>
  </r>
  <r>
    <n v="3616"/>
    <d v="2022-02-12T00:00:00"/>
    <n v="4.2527777777777782"/>
    <s v="Production Technician I"/>
    <x v="7"/>
    <s v="Active"/>
    <s v="Contract"/>
    <s v="Zone C"/>
    <s v="Full-Time"/>
    <x v="0"/>
    <s v="General - Con"/>
    <d v="1981-03-24T00:00:00"/>
    <s v="MA"/>
    <x v="0"/>
    <s v="Hispanic"/>
    <s v="Married"/>
    <s v="Fully Meets"/>
    <n v="3"/>
    <n v="4"/>
    <s v="Poor"/>
    <d v="2023-08-04T00:00:00"/>
    <n v="1"/>
    <s v="Low"/>
    <n v="1"/>
    <s v="Low"/>
    <n v="1"/>
    <s v="Low"/>
    <d v="2023-01-30T00:00:00"/>
    <s v="Customer Service"/>
    <s v="Internal"/>
    <s v="Incomplete"/>
    <n v="4"/>
    <n v="134.93"/>
    <n v="41"/>
    <x v="0"/>
  </r>
  <r>
    <n v="3617"/>
    <d v="2023-02-01T00:00:00"/>
    <n v="3.2833333333333332"/>
    <s v="Production Technician I"/>
    <x v="1"/>
    <s v="Active"/>
    <s v="Full-Time"/>
    <s v="Zone C"/>
    <s v="Full-Time"/>
    <x v="0"/>
    <s v="Wireline Construction"/>
    <d v="1961-02-18T00:00:00"/>
    <s v="MA"/>
    <x v="0"/>
    <s v="Hispanic"/>
    <s v="Married"/>
    <s v="Fully Meets"/>
    <n v="3"/>
    <n v="1"/>
    <s v="Excellent"/>
    <d v="2023-02-26T00:00:00"/>
    <n v="2"/>
    <s v="High"/>
    <n v="3"/>
    <s v="High"/>
    <n v="3"/>
    <s v="High"/>
    <d v="2023-04-09T00:00:00"/>
    <s v="Customer Service"/>
    <s v="Internal"/>
    <s v="Completed"/>
    <n v="5"/>
    <n v="531.1"/>
    <n v="62"/>
    <x v="1"/>
  </r>
  <r>
    <n v="3618"/>
    <d v="2023-02-04T00:00:00"/>
    <n v="3.2749999999999999"/>
    <s v="Production Technician I"/>
    <x v="8"/>
    <s v="Active"/>
    <s v="Part-Time"/>
    <s v="Zone B"/>
    <s v="Temporary"/>
    <x v="0"/>
    <s v="Splicing"/>
    <d v="2044-05-05T00:00:00"/>
    <s v="MA"/>
    <x v="1"/>
    <s v="Black"/>
    <s v="Married"/>
    <s v="Fully Meets"/>
    <n v="3"/>
    <n v="3"/>
    <s v="Average"/>
    <d v="2022-12-06T00:00:00"/>
    <n v="3"/>
    <s v="Moderate"/>
    <n v="4"/>
    <s v="Moderate"/>
    <n v="5"/>
    <s v="Moderate"/>
    <d v="2022-12-26T00:00:00"/>
    <s v="Leadership Development"/>
    <s v="External"/>
    <s v="Passed"/>
    <n v="3"/>
    <n v="609.29999999999995"/>
    <n v="79"/>
    <x v="1"/>
  </r>
  <r>
    <n v="3619"/>
    <d v="2023-03-23T00:00:00"/>
    <n v="3.1388888888888888"/>
    <s v="Production Technician I"/>
    <x v="3"/>
    <s v="Active"/>
    <s v="Full-Time"/>
    <s v="Zone A"/>
    <s v="Full-Time"/>
    <x v="0"/>
    <s v="General - Con"/>
    <d v="1984-03-17T00:00:00"/>
    <s v="MA"/>
    <x v="1"/>
    <s v="Asian"/>
    <s v="Married"/>
    <s v="Fully Meets"/>
    <n v="3"/>
    <n v="3"/>
    <s v="Average"/>
    <d v="2023-04-30T00:00:00"/>
    <n v="1"/>
    <s v="Moderate"/>
    <n v="5"/>
    <s v="Moderate"/>
    <n v="2"/>
    <s v="Moderate"/>
    <d v="2022-11-10T00:00:00"/>
    <s v="Project Management"/>
    <s v="Internal"/>
    <s v="Passed"/>
    <n v="2"/>
    <n v="656.68"/>
    <n v="39"/>
    <x v="0"/>
  </r>
  <r>
    <n v="3620"/>
    <d v="2023-03-22T00:00:00"/>
    <n v="3.1416666666666666"/>
    <s v="Production Technician I"/>
    <x v="9"/>
    <s v="Active"/>
    <s v="Part-Time"/>
    <s v="Zone A"/>
    <s v="Temporary"/>
    <x v="0"/>
    <s v="General - Eng"/>
    <d v="1994-10-12T00:00:00"/>
    <s v="MA"/>
    <x v="1"/>
    <s v="Hispanic"/>
    <s v="Married"/>
    <s v="Fully Meets"/>
    <n v="3"/>
    <n v="2"/>
    <s v="Excellent"/>
    <d v="2022-08-29T00:00:00"/>
    <n v="1"/>
    <s v="High"/>
    <n v="2"/>
    <s v="High"/>
    <n v="2"/>
    <s v="High"/>
    <d v="2022-12-20T00:00:00"/>
    <s v="Technical Skills"/>
    <s v="Internal"/>
    <s v="Completed"/>
    <n v="3"/>
    <n v="654.22"/>
    <n v="29"/>
    <x v="0"/>
  </r>
  <r>
    <n v="3621"/>
    <d v="2018-11-28T00:00:00"/>
    <n v="7.458333333333333"/>
    <s v="Production Technician I"/>
    <x v="5"/>
    <s v="Active"/>
    <s v="Contract"/>
    <s v="Zone A"/>
    <s v="Full-Time"/>
    <x v="0"/>
    <s v="Wireless"/>
    <d v="1997-09-09T00:00:00"/>
    <s v="MA"/>
    <x v="1"/>
    <s v="White"/>
    <s v="Married"/>
    <s v="Fully Meets"/>
    <n v="3"/>
    <n v="2"/>
    <s v="Excellent"/>
    <d v="2023-06-23T00:00:00"/>
    <n v="2"/>
    <s v="High"/>
    <n v="3"/>
    <s v="High"/>
    <n v="2"/>
    <s v="High"/>
    <d v="2023-07-15T00:00:00"/>
    <s v="Leadership Development"/>
    <s v="External"/>
    <s v="Passed"/>
    <n v="3"/>
    <n v="879.89"/>
    <n v="21"/>
    <x v="2"/>
  </r>
  <r>
    <n v="3622"/>
    <d v="2020-07-09T00:00:00"/>
    <n v="5.8444444444444441"/>
    <s v="Production Technician II"/>
    <x v="7"/>
    <s v="Active"/>
    <s v="Part-Time"/>
    <s v="Zone A"/>
    <s v="Temporary"/>
    <x v="0"/>
    <s v="Field Operations"/>
    <d v="1995-10-16T00:00:00"/>
    <s v="MA"/>
    <x v="0"/>
    <s v="Hispanic"/>
    <s v="Divorced"/>
    <s v="Fully Meets"/>
    <n v="3"/>
    <n v="3"/>
    <s v="Average"/>
    <d v="2023-07-26T00:00:00"/>
    <n v="3"/>
    <s v="Moderate"/>
    <n v="1"/>
    <s v="Moderate"/>
    <n v="5"/>
    <s v="Moderate"/>
    <d v="2023-05-11T00:00:00"/>
    <s v="Project Management"/>
    <s v="External"/>
    <s v="Completed"/>
    <n v="1"/>
    <n v="977.23"/>
    <n v="25"/>
    <x v="2"/>
  </r>
  <r>
    <n v="3623"/>
    <d v="2019-02-11T00:00:00"/>
    <n v="7.2555555555555555"/>
    <s v="Production Technician II"/>
    <x v="1"/>
    <s v="Active"/>
    <s v="Part-Time"/>
    <s v="Zone A"/>
    <s v="Full-Time"/>
    <x v="0"/>
    <s v="Engineers"/>
    <d v="1958-04-25T00:00:00"/>
    <s v="MA"/>
    <x v="0"/>
    <s v="Asian"/>
    <s v="Divorced"/>
    <s v="Fully Meets"/>
    <n v="3"/>
    <n v="3"/>
    <s v="Average"/>
    <d v="2022-12-04T00:00:00"/>
    <n v="2"/>
    <s v="Moderate"/>
    <n v="2"/>
    <s v="Moderate"/>
    <n v="5"/>
    <s v="Moderate"/>
    <d v="2023-08-03T00:00:00"/>
    <s v="Project Management"/>
    <s v="External"/>
    <s v="Completed"/>
    <n v="2"/>
    <n v="763.37"/>
    <n v="61"/>
    <x v="1"/>
  </r>
  <r>
    <n v="3624"/>
    <d v="2020-01-09T00:00:00"/>
    <n v="6.3444444444444441"/>
    <s v="Production Technician II"/>
    <x v="8"/>
    <s v="Active"/>
    <s v="Part-Time"/>
    <s v="Zone B"/>
    <s v="Part-Time"/>
    <x v="0"/>
    <s v="Technology / It"/>
    <d v="1996-02-04T00:00:00"/>
    <s v="MA"/>
    <x v="0"/>
    <s v="Asian"/>
    <s v="Married"/>
    <s v="Fully Meets"/>
    <n v="3"/>
    <n v="4"/>
    <s v="Poor"/>
    <d v="2023-01-09T00:00:00"/>
    <n v="2"/>
    <s v="Low"/>
    <n v="2"/>
    <s v="Low"/>
    <n v="2"/>
    <s v="Low"/>
    <d v="2023-04-05T00:00:00"/>
    <s v="Communication Skills"/>
    <s v="External"/>
    <s v="Passed"/>
    <n v="5"/>
    <n v="962.13"/>
    <n v="24"/>
    <x v="2"/>
  </r>
  <r>
    <n v="3625"/>
    <d v="2021-11-11T00:00:00"/>
    <n v="4.5055555555555555"/>
    <s v="Production Technician II"/>
    <x v="3"/>
    <s v="Terminated"/>
    <s v="Contract"/>
    <s v="Zone B"/>
    <s v="Part-Time"/>
    <x v="0"/>
    <s v="Engineers"/>
    <d v="1975-12-14T00:00:00"/>
    <s v="MA"/>
    <x v="0"/>
    <s v="Asian"/>
    <s v="Single"/>
    <s v="Fully Meets"/>
    <n v="3"/>
    <n v="5"/>
    <s v="Poor"/>
    <d v="2022-08-28T00:00:00"/>
    <n v="5"/>
    <s v="Low"/>
    <n v="2"/>
    <s v="Low"/>
    <n v="4"/>
    <s v="Low"/>
    <d v="2023-03-26T00:00:00"/>
    <s v="Technical Skills"/>
    <s v="External"/>
    <s v="Incomplete"/>
    <n v="2"/>
    <n v="617.27"/>
    <n v="46"/>
    <x v="0"/>
  </r>
  <r>
    <n v="3626"/>
    <d v="2021-05-15T00:00:00"/>
    <n v="4.9944444444444445"/>
    <s v="Production Technician II"/>
    <x v="9"/>
    <s v="Active"/>
    <s v="Full-Time"/>
    <s v="Zone B"/>
    <s v="Temporary"/>
    <x v="0"/>
    <s v="Field Operations"/>
    <d v="1993-10-28T00:00:00"/>
    <s v="MA"/>
    <x v="0"/>
    <s v="Asian"/>
    <s v="Single"/>
    <s v="Fully Meets"/>
    <n v="3"/>
    <n v="2"/>
    <s v="Excellent"/>
    <d v="2023-02-24T00:00:00"/>
    <n v="2"/>
    <s v="High"/>
    <n v="5"/>
    <s v="High"/>
    <n v="1"/>
    <s v="High"/>
    <d v="2022-09-25T00:00:00"/>
    <s v="Communication Skills"/>
    <s v="Internal"/>
    <s v="Failed"/>
    <n v="2"/>
    <n v="559.78"/>
    <n v="28"/>
    <x v="0"/>
  </r>
  <r>
    <n v="3627"/>
    <d v="2019-08-21T00:00:00"/>
    <n v="6.7277777777777779"/>
    <s v="Production Technician II"/>
    <x v="5"/>
    <s v="Terminated"/>
    <s v="Contract"/>
    <s v="Zone C"/>
    <s v="Full-Time"/>
    <x v="0"/>
    <s v="Field Operations"/>
    <d v="1967-02-23T00:00:00"/>
    <s v="MA"/>
    <x v="0"/>
    <s v="Black"/>
    <s v="Married"/>
    <s v="Fully Meets"/>
    <n v="3"/>
    <n v="3"/>
    <s v="Average"/>
    <d v="2023-01-29T00:00:00"/>
    <n v="1"/>
    <s v="Moderate"/>
    <n v="1"/>
    <s v="Moderate"/>
    <n v="4"/>
    <s v="Moderate"/>
    <d v="2022-08-30T00:00:00"/>
    <s v="Leadership Development"/>
    <s v="Internal"/>
    <s v="Incomplete"/>
    <n v="5"/>
    <n v="113.89"/>
    <n v="52"/>
    <x v="1"/>
  </r>
  <r>
    <n v="3628"/>
    <d v="2020-09-18T00:00:00"/>
    <n v="5.6527777777777777"/>
    <s v="Production Technician II"/>
    <x v="6"/>
    <s v="Active"/>
    <s v="Contract"/>
    <s v="Zone B"/>
    <s v="Part-Time"/>
    <x v="0"/>
    <s v="Engineers"/>
    <d v="2046-01-27T00:00:00"/>
    <s v="MA"/>
    <x v="0"/>
    <s v="Hispanic"/>
    <s v="Married"/>
    <s v="Fully Meets"/>
    <n v="3"/>
    <n v="3"/>
    <s v="Average"/>
    <d v="2023-05-27T00:00:00"/>
    <n v="4"/>
    <s v="Moderate"/>
    <n v="3"/>
    <s v="Moderate"/>
    <n v="1"/>
    <s v="Moderate"/>
    <d v="2022-09-25T00:00:00"/>
    <s v="Leadership Development"/>
    <s v="Internal"/>
    <s v="Incomplete"/>
    <n v="4"/>
    <n v="858.62"/>
    <n v="74"/>
    <x v="1"/>
  </r>
  <r>
    <n v="3629"/>
    <d v="2022-08-27T00:00:00"/>
    <n v="3.7111111111111112"/>
    <s v="Production Technician I"/>
    <x v="6"/>
    <s v="Terminated"/>
    <s v="Contract"/>
    <s v="Zone B"/>
    <s v="Full-Time"/>
    <x v="0"/>
    <s v="Field Operations"/>
    <d v="1983-11-26T00:00:00"/>
    <s v="MA"/>
    <x v="1"/>
    <s v="Black"/>
    <s v="Divorced"/>
    <s v="Fully Meets"/>
    <n v="3"/>
    <n v="5"/>
    <s v="Poor"/>
    <d v="2022-11-18T00:00:00"/>
    <n v="2"/>
    <s v="Low"/>
    <n v="4"/>
    <s v="Low"/>
    <n v="4"/>
    <s v="Low"/>
    <d v="2023-07-30T00:00:00"/>
    <s v="Technical Skills"/>
    <s v="Internal"/>
    <s v="Incomplete"/>
    <n v="1"/>
    <n v="343.76"/>
    <n v="39"/>
    <x v="0"/>
  </r>
  <r>
    <n v="3630"/>
    <d v="2019-02-23T00:00:00"/>
    <n v="7.2222222222222223"/>
    <s v="Production Technician I"/>
    <x v="8"/>
    <s v="Active"/>
    <s v="Contract"/>
    <s v="Zone B"/>
    <s v="Full-Time"/>
    <x v="0"/>
    <s v="Field Operations"/>
    <d v="1965-05-07T00:00:00"/>
    <s v="MA"/>
    <x v="1"/>
    <s v="Other"/>
    <s v="Widowed"/>
    <s v="Fully Meets"/>
    <n v="3"/>
    <n v="5"/>
    <s v="Poor"/>
    <d v="2022-10-19T00:00:00"/>
    <n v="5"/>
    <s v="Low"/>
    <n v="3"/>
    <s v="Low"/>
    <n v="2"/>
    <s v="Low"/>
    <d v="2022-09-24T00:00:00"/>
    <s v="Technical Skills"/>
    <s v="Internal"/>
    <s v="Failed"/>
    <n v="5"/>
    <n v="507.58"/>
    <n v="54"/>
    <x v="1"/>
  </r>
  <r>
    <n v="3631"/>
    <d v="2022-08-08T00:00:00"/>
    <n v="3.7638888888888888"/>
    <s v="Production Technician I"/>
    <x v="1"/>
    <s v="Active"/>
    <s v="Contract"/>
    <s v="Zone C"/>
    <s v="Full-Time"/>
    <x v="0"/>
    <s v="Wireline Construction"/>
    <d v="2047-04-28T00:00:00"/>
    <s v="MA"/>
    <x v="1"/>
    <s v="Other"/>
    <s v="Divorced"/>
    <s v="Fully Meets"/>
    <n v="3"/>
    <n v="3"/>
    <s v="Average"/>
    <d v="2023-02-10T00:00:00"/>
    <n v="4"/>
    <s v="Moderate"/>
    <n v="1"/>
    <s v="Moderate"/>
    <n v="5"/>
    <s v="Moderate"/>
    <d v="2023-04-10T00:00:00"/>
    <s v="Customer Service"/>
    <s v="Internal"/>
    <s v="Completed"/>
    <n v="1"/>
    <n v="691.12"/>
    <n v="75"/>
    <x v="1"/>
  </r>
  <r>
    <n v="3632"/>
    <d v="2022-09-24T00:00:00"/>
    <n v="3.6361111111111111"/>
    <s v="Production Technician I"/>
    <x v="0"/>
    <s v="Active"/>
    <s v="Contract"/>
    <s v="Zone C"/>
    <s v="Full-Time"/>
    <x v="0"/>
    <s v="Field Operations"/>
    <d v="2045-10-03T00:00:00"/>
    <s v="MA"/>
    <x v="1"/>
    <s v="Asian"/>
    <s v="Married"/>
    <s v="Fully Meets"/>
    <n v="3"/>
    <n v="3"/>
    <s v="Average"/>
    <d v="2023-02-27T00:00:00"/>
    <n v="3"/>
    <s v="Moderate"/>
    <n v="4"/>
    <s v="Moderate"/>
    <n v="5"/>
    <s v="Moderate"/>
    <d v="2023-06-23T00:00:00"/>
    <s v="Technical Skills"/>
    <s v="Internal"/>
    <s v="Completed"/>
    <n v="2"/>
    <n v="174.85"/>
    <n v="77"/>
    <x v="1"/>
  </r>
  <r>
    <n v="3633"/>
    <d v="2022-03-21T00:00:00"/>
    <n v="4.1444444444444448"/>
    <s v="Production Technician I"/>
    <x v="4"/>
    <s v="Active"/>
    <s v="Contract"/>
    <s v="Zone B"/>
    <s v="Temporary"/>
    <x v="0"/>
    <s v="Aerial"/>
    <d v="1987-03-24T00:00:00"/>
    <s v="MA"/>
    <x v="0"/>
    <s v="Hispanic"/>
    <s v="Single"/>
    <s v="Fully Meets"/>
    <n v="3"/>
    <n v="5"/>
    <s v="Poor"/>
    <d v="2022-11-04T00:00:00"/>
    <n v="4"/>
    <s v="Low"/>
    <n v="4"/>
    <s v="Low"/>
    <n v="4"/>
    <s v="Low"/>
    <d v="2022-12-01T00:00:00"/>
    <s v="Communication Skills"/>
    <s v="Internal"/>
    <s v="Incomplete"/>
    <n v="3"/>
    <n v="699.39"/>
    <n v="35"/>
    <x v="0"/>
  </r>
  <r>
    <n v="3634"/>
    <d v="2023-06-23T00:00:00"/>
    <n v="2.8888888888888888"/>
    <s v="Production Technician I"/>
    <x v="9"/>
    <s v="Active"/>
    <s v="Part-Time"/>
    <s v="Zone B"/>
    <s v="Full-Time"/>
    <x v="0"/>
    <s v="General - Sga"/>
    <d v="1962-04-26T00:00:00"/>
    <s v="MA"/>
    <x v="0"/>
    <s v="Other"/>
    <s v="Married"/>
    <s v="Fully Meets"/>
    <n v="3"/>
    <n v="5"/>
    <s v="Poor"/>
    <d v="2023-06-25T00:00:00"/>
    <n v="2"/>
    <s v="Low"/>
    <n v="5"/>
    <s v="Low"/>
    <n v="2"/>
    <s v="Low"/>
    <d v="2022-09-15T00:00:00"/>
    <s v="Technical Skills"/>
    <s v="External"/>
    <s v="Incomplete"/>
    <n v="3"/>
    <n v="254.68"/>
    <n v="61"/>
    <x v="1"/>
  </r>
  <r>
    <n v="3635"/>
    <d v="2020-10-26T00:00:00"/>
    <n v="5.5472222222222225"/>
    <s v="Production Technician I"/>
    <x v="5"/>
    <s v="Active"/>
    <s v="Part-Time"/>
    <s v="Zone C"/>
    <s v="Part-Time"/>
    <x v="0"/>
    <s v="Yard (Material Handling)"/>
    <d v="1978-03-12T00:00:00"/>
    <s v="MA"/>
    <x v="0"/>
    <s v="Hispanic"/>
    <s v="Single"/>
    <s v="Fully Meets"/>
    <n v="3"/>
    <n v="4"/>
    <s v="Poor"/>
    <d v="2022-10-07T00:00:00"/>
    <n v="1"/>
    <s v="Low"/>
    <n v="5"/>
    <s v="Low"/>
    <n v="4"/>
    <s v="Low"/>
    <d v="2023-06-13T00:00:00"/>
    <s v="Technical Skills"/>
    <s v="External"/>
    <s v="Failed"/>
    <n v="2"/>
    <n v="534.54999999999995"/>
    <n v="42"/>
    <x v="0"/>
  </r>
  <r>
    <n v="3636"/>
    <d v="2020-01-29T00:00:00"/>
    <n v="6.2888888888888888"/>
    <s v="Production Technician I"/>
    <x v="6"/>
    <s v="Active"/>
    <s v="Contract"/>
    <s v="Zone B"/>
    <s v="Temporary"/>
    <x v="0"/>
    <s v="Catv"/>
    <d v="1982-03-13T00:00:00"/>
    <s v="MA"/>
    <x v="1"/>
    <s v="Asian"/>
    <s v="Divorced"/>
    <s v="Fully Meets"/>
    <n v="3"/>
    <n v="3"/>
    <s v="Average"/>
    <d v="2022-12-08T00:00:00"/>
    <n v="3"/>
    <s v="Moderate"/>
    <n v="5"/>
    <s v="Moderate"/>
    <n v="3"/>
    <s v="Moderate"/>
    <d v="2022-08-26T00:00:00"/>
    <s v="Communication Skills"/>
    <s v="External"/>
    <s v="Passed"/>
    <n v="3"/>
    <n v="795.72"/>
    <n v="38"/>
    <x v="0"/>
  </r>
  <r>
    <n v="3637"/>
    <d v="2022-04-23T00:00:00"/>
    <n v="4.0555555555555554"/>
    <s v="Production Technician I"/>
    <x v="2"/>
    <s v="Active"/>
    <s v="Full-Time"/>
    <s v="Zone C"/>
    <s v="Full-Time"/>
    <x v="0"/>
    <s v="Aerial"/>
    <d v="1995-04-17T00:00:00"/>
    <s v="MA"/>
    <x v="1"/>
    <s v="Asian"/>
    <s v="Divorced"/>
    <s v="Fully Meets"/>
    <n v="3"/>
    <n v="3"/>
    <s v="Average"/>
    <d v="2023-05-07T00:00:00"/>
    <n v="2"/>
    <s v="Moderate"/>
    <n v="1"/>
    <s v="Moderate"/>
    <n v="3"/>
    <s v="Moderate"/>
    <d v="2023-03-21T00:00:00"/>
    <s v="Project Management"/>
    <s v="External"/>
    <s v="Completed"/>
    <n v="4"/>
    <n v="977.23"/>
    <n v="27"/>
    <x v="0"/>
  </r>
  <r>
    <n v="3638"/>
    <d v="2023-06-15T00:00:00"/>
    <n v="2.911111111111111"/>
    <s v="Production Technician I"/>
    <x v="4"/>
    <s v="Active"/>
    <s v="Full-Time"/>
    <s v="Zone C"/>
    <s v="Part-Time"/>
    <x v="0"/>
    <s v="Field Operations"/>
    <d v="1978-12-10T00:00:00"/>
    <s v="MA"/>
    <x v="1"/>
    <s v="Hispanic"/>
    <s v="Single"/>
    <s v="Fully Meets"/>
    <n v="3"/>
    <n v="3"/>
    <s v="Average"/>
    <d v="2023-05-15T00:00:00"/>
    <n v="4"/>
    <s v="Moderate"/>
    <n v="5"/>
    <s v="Moderate"/>
    <n v="1"/>
    <s v="Moderate"/>
    <d v="2023-01-01T00:00:00"/>
    <s v="Customer Service"/>
    <s v="Internal"/>
    <s v="Completed"/>
    <n v="3"/>
    <n v="370.79"/>
    <n v="45"/>
    <x v="0"/>
  </r>
  <r>
    <n v="3640"/>
    <d v="2023-01-07T00:00:00"/>
    <n v="3.35"/>
    <s v="Production Technician I"/>
    <x v="7"/>
    <s v="Active"/>
    <s v="Contract"/>
    <s v="Zone A"/>
    <s v="Temporary"/>
    <x v="0"/>
    <s v="Field Operations"/>
    <d v="2000-09-21T00:00:00"/>
    <s v="MA"/>
    <x v="0"/>
    <s v="Asian"/>
    <s v="Divorced"/>
    <s v="Fully Meets"/>
    <n v="3"/>
    <n v="3"/>
    <s v="Average"/>
    <d v="2023-07-25T00:00:00"/>
    <n v="2"/>
    <s v="Moderate"/>
    <n v="1"/>
    <s v="Moderate"/>
    <n v="2"/>
    <s v="Moderate"/>
    <d v="2023-01-31T00:00:00"/>
    <s v="Communication Skills"/>
    <s v="External"/>
    <s v="Passed"/>
    <n v="1"/>
    <n v="699.48"/>
    <n v="23"/>
    <x v="2"/>
  </r>
  <r>
    <n v="3643"/>
    <d v="2020-04-16T00:00:00"/>
    <n v="6.0750000000000002"/>
    <s v="Production Technician I"/>
    <x v="3"/>
    <s v="Active"/>
    <s v="Full-Time"/>
    <s v="Zone A"/>
    <s v="Full-Time"/>
    <x v="0"/>
    <s v="Catv"/>
    <d v="1961-03-22T00:00:00"/>
    <s v="MA"/>
    <x v="1"/>
    <s v="Asian"/>
    <s v="Single"/>
    <s v="Fully Meets"/>
    <n v="3"/>
    <n v="3"/>
    <s v="Average"/>
    <d v="2023-06-18T00:00:00"/>
    <n v="1"/>
    <s v="Moderate"/>
    <n v="5"/>
    <s v="Moderate"/>
    <n v="3"/>
    <s v="Moderate"/>
    <d v="2023-03-27T00:00:00"/>
    <s v="Leadership Development"/>
    <s v="Internal"/>
    <s v="Completed"/>
    <n v="4"/>
    <n v="712.43"/>
    <n v="59"/>
    <x v="1"/>
  </r>
  <r>
    <n v="3644"/>
    <d v="2022-06-16T00:00:00"/>
    <n v="3.9083333333333332"/>
    <s v="Production Technician I"/>
    <x v="9"/>
    <s v="Active"/>
    <s v="Part-Time"/>
    <s v="Zone B"/>
    <s v="Full-Time"/>
    <x v="0"/>
    <s v="Field Operations"/>
    <d v="1986-06-24T00:00:00"/>
    <s v="MA"/>
    <x v="1"/>
    <s v="Black"/>
    <s v="Married"/>
    <s v="Fully Meets"/>
    <n v="3"/>
    <n v="3"/>
    <s v="Average"/>
    <d v="2022-11-11T00:00:00"/>
    <n v="4"/>
    <s v="Moderate"/>
    <n v="4"/>
    <s v="Moderate"/>
    <n v="4"/>
    <s v="Moderate"/>
    <d v="2023-02-06T00:00:00"/>
    <s v="Technical Skills"/>
    <s v="Internal"/>
    <s v="Incomplete"/>
    <n v="1"/>
    <n v="504.66"/>
    <n v="36"/>
    <x v="0"/>
  </r>
  <r>
    <n v="3645"/>
    <d v="2019-07-22T00:00:00"/>
    <n v="6.8083333333333336"/>
    <s v="Production Technician I"/>
    <x v="5"/>
    <s v="Active"/>
    <s v="Part-Time"/>
    <s v="Zone C"/>
    <s v="Full-Time"/>
    <x v="0"/>
    <s v="General - Con"/>
    <d v="1977-09-16T00:00:00"/>
    <s v="MA"/>
    <x v="1"/>
    <s v="Asian"/>
    <s v="Single"/>
    <s v="Fully Meets"/>
    <n v="3"/>
    <n v="3"/>
    <s v="Average"/>
    <d v="2023-06-08T00:00:00"/>
    <n v="1"/>
    <s v="Moderate"/>
    <n v="3"/>
    <s v="Moderate"/>
    <n v="3"/>
    <s v="Moderate"/>
    <d v="2023-05-06T00:00:00"/>
    <s v="Leadership Development"/>
    <s v="External"/>
    <s v="Incomplete"/>
    <n v="5"/>
    <n v="398.36"/>
    <n v="42"/>
    <x v="0"/>
  </r>
  <r>
    <n v="3646"/>
    <d v="2023-04-22T00:00:00"/>
    <n v="3.0583333333333331"/>
    <s v="Production Technician II"/>
    <x v="7"/>
    <s v="Active"/>
    <s v="Part-Time"/>
    <s v="Zone A"/>
    <s v="Full-Time"/>
    <x v="0"/>
    <s v="Splicing"/>
    <d v="1968-01-01T00:00:00"/>
    <s v="MA"/>
    <x v="0"/>
    <s v="Hispanic"/>
    <s v="Widowed"/>
    <s v="Fully Meets"/>
    <n v="3"/>
    <n v="3"/>
    <s v="Average"/>
    <d v="2023-07-30T00:00:00"/>
    <n v="5"/>
    <s v="Moderate"/>
    <n v="4"/>
    <s v="Moderate"/>
    <n v="4"/>
    <s v="Moderate"/>
    <d v="2023-07-22T00:00:00"/>
    <s v="Communication Skills"/>
    <s v="External"/>
    <s v="Failed"/>
    <n v="4"/>
    <n v="533.61"/>
    <n v="55"/>
    <x v="1"/>
  </r>
  <r>
    <n v="3647"/>
    <d v="2020-12-28T00:00:00"/>
    <n v="5.375"/>
    <s v="Production Technician II"/>
    <x v="1"/>
    <s v="Terminated"/>
    <s v="Part-Time"/>
    <s v="Zone A"/>
    <s v="Part-Time"/>
    <x v="0"/>
    <s v="Engineers"/>
    <d v="1966-07-24T00:00:00"/>
    <s v="MA"/>
    <x v="0"/>
    <s v="Black"/>
    <s v="Single"/>
    <s v="Fully Meets"/>
    <n v="3"/>
    <n v="3"/>
    <s v="Average"/>
    <d v="2022-12-28T00:00:00"/>
    <n v="2"/>
    <s v="Moderate"/>
    <n v="4"/>
    <s v="Moderate"/>
    <n v="4"/>
    <s v="Moderate"/>
    <d v="2022-08-10T00:00:00"/>
    <s v="Technical Skills"/>
    <s v="Internal"/>
    <s v="Completed"/>
    <n v="4"/>
    <n v="199.55"/>
    <n v="54"/>
    <x v="1"/>
  </r>
  <r>
    <n v="3648"/>
    <d v="2022-02-23T00:00:00"/>
    <n v="4.2222222222222223"/>
    <s v="Production Technician II"/>
    <x v="8"/>
    <s v="Active"/>
    <s v="Contract"/>
    <s v="Zone A"/>
    <s v="Full-Time"/>
    <x v="0"/>
    <s v="Aerial"/>
    <d v="2048-06-27T00:00:00"/>
    <s v="MA"/>
    <x v="0"/>
    <s v="Other"/>
    <s v="Divorced"/>
    <s v="Exceeds"/>
    <n v="4"/>
    <n v="4"/>
    <s v="Poor"/>
    <d v="2022-09-28T00:00:00"/>
    <n v="3"/>
    <s v="Low"/>
    <n v="3"/>
    <s v="Low"/>
    <n v="5"/>
    <s v="Low"/>
    <d v="2023-02-26T00:00:00"/>
    <s v="Leadership Development"/>
    <s v="Internal"/>
    <s v="Completed"/>
    <n v="2"/>
    <n v="325.77999999999997"/>
    <n v="74"/>
    <x v="1"/>
  </r>
  <r>
    <n v="3649"/>
    <d v="2022-08-13T00:00:00"/>
    <n v="3.75"/>
    <s v="Production Technician II"/>
    <x v="3"/>
    <s v="Active"/>
    <s v="Contract"/>
    <s v="Zone A"/>
    <s v="Part-Time"/>
    <x v="0"/>
    <s v="Field Operations"/>
    <d v="1968-06-06T00:00:00"/>
    <s v="MA"/>
    <x v="0"/>
    <s v="White"/>
    <s v="Married"/>
    <s v="Exceeds"/>
    <n v="4"/>
    <n v="4"/>
    <s v="Poor"/>
    <d v="2022-09-08T00:00:00"/>
    <n v="1"/>
    <s v="Low"/>
    <n v="2"/>
    <s v="Low"/>
    <n v="2"/>
    <s v="Low"/>
    <d v="2022-12-18T00:00:00"/>
    <s v="Leadership Development"/>
    <s v="External"/>
    <s v="Completed"/>
    <n v="4"/>
    <n v="336.33"/>
    <n v="54"/>
    <x v="1"/>
  </r>
  <r>
    <n v="3650"/>
    <d v="2019-10-03T00:00:00"/>
    <n v="6.6111111111111107"/>
    <s v="Production Technician II"/>
    <x v="9"/>
    <s v="Terminated"/>
    <s v="Full-Time"/>
    <s v="Zone B"/>
    <s v="Part-Time"/>
    <x v="0"/>
    <s v="Field Operations"/>
    <d v="1991-12-25T00:00:00"/>
    <s v="MA"/>
    <x v="0"/>
    <s v="White"/>
    <s v="Divorced"/>
    <s v="Fully Meets"/>
    <n v="3"/>
    <n v="3"/>
    <s v="Average"/>
    <d v="2023-06-30T00:00:00"/>
    <n v="3"/>
    <s v="Moderate"/>
    <n v="2"/>
    <s v="Moderate"/>
    <n v="4"/>
    <s v="Moderate"/>
    <d v="2023-01-09T00:00:00"/>
    <s v="Communication Skills"/>
    <s v="External"/>
    <s v="Passed"/>
    <n v="4"/>
    <n v="242.71"/>
    <n v="28"/>
    <x v="0"/>
  </r>
  <r>
    <n v="3651"/>
    <d v="2019-10-14T00:00:00"/>
    <n v="6.5805555555555557"/>
    <s v="Production Technician II"/>
    <x v="5"/>
    <s v="Active"/>
    <s v="Full-Time"/>
    <s v="Zone C"/>
    <s v="Full-Time"/>
    <x v="0"/>
    <s v="General - Con"/>
    <d v="1991-01-19T00:00:00"/>
    <s v="MA"/>
    <x v="0"/>
    <s v="White"/>
    <s v="Single"/>
    <s v="Fully Meets"/>
    <n v="3"/>
    <n v="3"/>
    <s v="Average"/>
    <d v="2022-10-25T00:00:00"/>
    <n v="1"/>
    <s v="Moderate"/>
    <n v="4"/>
    <s v="Moderate"/>
    <n v="1"/>
    <s v="Moderate"/>
    <d v="2023-05-14T00:00:00"/>
    <s v="Leadership Development"/>
    <s v="Internal"/>
    <s v="Failed"/>
    <n v="4"/>
    <n v="651.28"/>
    <n v="28"/>
    <x v="0"/>
  </r>
  <r>
    <n v="3652"/>
    <d v="2019-08-30T00:00:00"/>
    <n v="6.7027777777777775"/>
    <s v="Production Technician I"/>
    <x v="6"/>
    <s v="Terminated"/>
    <s v="Part-Time"/>
    <s v="Zone C"/>
    <s v="Part-Time"/>
    <x v="0"/>
    <s v="Field Operations"/>
    <d v="2046-08-16T00:00:00"/>
    <s v="MA"/>
    <x v="1"/>
    <s v="Other"/>
    <s v="Married"/>
    <s v="Fully Meets"/>
    <n v="3"/>
    <n v="3"/>
    <s v="Average"/>
    <d v="2022-09-01T00:00:00"/>
    <n v="1"/>
    <s v="Moderate"/>
    <n v="5"/>
    <s v="Moderate"/>
    <n v="2"/>
    <s v="Moderate"/>
    <d v="2023-01-31T00:00:00"/>
    <s v="Communication Skills"/>
    <s v="External"/>
    <s v="Incomplete"/>
    <n v="3"/>
    <n v="962.45"/>
    <n v="73"/>
    <x v="1"/>
  </r>
  <r>
    <n v="3653"/>
    <d v="2021-02-04T00:00:00"/>
    <n v="5.2750000000000004"/>
    <s v="Production Technician I"/>
    <x v="2"/>
    <s v="Terminated"/>
    <s v="Contract"/>
    <s v="Zone B"/>
    <s v="Part-Time"/>
    <x v="0"/>
    <s v="General - Con"/>
    <d v="1995-06-29T00:00:00"/>
    <s v="MA"/>
    <x v="1"/>
    <s v="Asian"/>
    <s v="Widowed"/>
    <s v="Exceeds"/>
    <n v="4"/>
    <n v="3"/>
    <s v="Average"/>
    <d v="2023-05-31T00:00:00"/>
    <n v="4"/>
    <s v="Moderate"/>
    <n v="4"/>
    <s v="Moderate"/>
    <n v="3"/>
    <s v="Moderate"/>
    <d v="2023-01-20T00:00:00"/>
    <s v="Customer Service"/>
    <s v="External"/>
    <s v="Failed"/>
    <n v="1"/>
    <n v="791.72"/>
    <n v="26"/>
    <x v="0"/>
  </r>
  <r>
    <n v="3654"/>
    <d v="2022-11-23T00:00:00"/>
    <n v="3.4722222222222223"/>
    <s v="Production Technician I"/>
    <x v="9"/>
    <s v="Active"/>
    <s v="Part-Time"/>
    <s v="Zone A"/>
    <s v="Part-Time"/>
    <x v="0"/>
    <s v="Aerial"/>
    <d v="1995-03-30T00:00:00"/>
    <s v="MA"/>
    <x v="1"/>
    <s v="Asian"/>
    <s v="Divorced"/>
    <s v="Exceeds"/>
    <n v="4"/>
    <n v="4"/>
    <s v="Poor"/>
    <d v="2023-01-02T00:00:00"/>
    <n v="2"/>
    <s v="Low"/>
    <n v="4"/>
    <s v="Low"/>
    <n v="1"/>
    <s v="Low"/>
    <d v="2023-04-11T00:00:00"/>
    <s v="Project Management"/>
    <s v="Internal"/>
    <s v="Incomplete"/>
    <n v="4"/>
    <n v="553.86"/>
    <n v="27"/>
    <x v="0"/>
  </r>
  <r>
    <n v="3655"/>
    <d v="2023-02-25T00:00:00"/>
    <n v="3.2166666666666668"/>
    <s v="Production Technician I"/>
    <x v="7"/>
    <s v="Active"/>
    <s v="Part-Time"/>
    <s v="Zone C"/>
    <s v="Full-Time"/>
    <x v="0"/>
    <s v="Engineers"/>
    <d v="1998-10-20T00:00:00"/>
    <s v="MA"/>
    <x v="1"/>
    <s v="Asian"/>
    <s v="Married"/>
    <s v="Fully Meets"/>
    <n v="3"/>
    <n v="3"/>
    <s v="Average"/>
    <d v="2023-04-05T00:00:00"/>
    <n v="1"/>
    <s v="Moderate"/>
    <n v="5"/>
    <s v="Moderate"/>
    <n v="1"/>
    <s v="Moderate"/>
    <d v="2023-01-04T00:00:00"/>
    <s v="Technical Skills"/>
    <s v="External"/>
    <s v="Passed"/>
    <n v="1"/>
    <n v="735.72"/>
    <n v="25"/>
    <x v="2"/>
  </r>
  <r>
    <n v="3656"/>
    <d v="2019-12-15T00:00:00"/>
    <n v="6.4111111111111114"/>
    <s v="Production Technician I"/>
    <x v="3"/>
    <s v="Active"/>
    <s v="Part-Time"/>
    <s v="Zone B"/>
    <s v="Part-Time"/>
    <x v="0"/>
    <s v="Underground"/>
    <d v="2001-04-14T00:00:00"/>
    <s v="MA"/>
    <x v="1"/>
    <s v="Hispanic"/>
    <s v="Divorced"/>
    <s v="Exceeds"/>
    <n v="4"/>
    <n v="5"/>
    <s v="Poor"/>
    <d v="2022-11-14T00:00:00"/>
    <n v="5"/>
    <s v="Low"/>
    <n v="3"/>
    <s v="Low"/>
    <n v="2"/>
    <s v="Low"/>
    <d v="2023-06-14T00:00:00"/>
    <s v="Project Management"/>
    <s v="Internal"/>
    <s v="Failed"/>
    <n v="4"/>
    <n v="867.03"/>
    <n v="18"/>
    <x v="2"/>
  </r>
  <r>
    <n v="3657"/>
    <d v="2021-08-29T00:00:00"/>
    <n v="4.7055555555555557"/>
    <s v="Production Technician I"/>
    <x v="5"/>
    <s v="Active"/>
    <s v="Part-Time"/>
    <s v="Zone C"/>
    <s v="Full-Time"/>
    <x v="0"/>
    <s v="General - Con"/>
    <d v="1992-03-04T00:00:00"/>
    <s v="MA"/>
    <x v="0"/>
    <s v="Black"/>
    <s v="Single"/>
    <s v="Fully Meets"/>
    <n v="3"/>
    <n v="4"/>
    <s v="Poor"/>
    <d v="2023-03-26T00:00:00"/>
    <n v="4"/>
    <s v="Low"/>
    <n v="2"/>
    <s v="Low"/>
    <n v="4"/>
    <s v="Low"/>
    <d v="2023-05-26T00:00:00"/>
    <s v="Project Management"/>
    <s v="External"/>
    <s v="Incomplete"/>
    <n v="1"/>
    <n v="710.14"/>
    <n v="29"/>
    <x v="0"/>
  </r>
  <r>
    <n v="3658"/>
    <d v="2022-11-04T00:00:00"/>
    <n v="3.5249999999999999"/>
    <s v="Production Technician I"/>
    <x v="4"/>
    <s v="Active"/>
    <s v="Part-Time"/>
    <s v="Zone C"/>
    <s v="Temporary"/>
    <x v="0"/>
    <s v="Project Management - Con"/>
    <d v="1966-11-25T00:00:00"/>
    <s v="MA"/>
    <x v="0"/>
    <s v="Black"/>
    <s v="Divorced"/>
    <s v="Fully Meets"/>
    <n v="3"/>
    <n v="3"/>
    <s v="Average"/>
    <d v="2023-08-02T00:00:00"/>
    <n v="5"/>
    <s v="Moderate"/>
    <n v="4"/>
    <s v="Moderate"/>
    <n v="2"/>
    <s v="Moderate"/>
    <d v="2022-08-18T00:00:00"/>
    <s v="Leadership Development"/>
    <s v="External"/>
    <s v="Incomplete"/>
    <n v="2"/>
    <n v="799.88"/>
    <n v="56"/>
    <x v="1"/>
  </r>
  <r>
    <n v="3659"/>
    <d v="2019-10-02T00:00:00"/>
    <n v="6.6138888888888889"/>
    <s v="Production Technician I"/>
    <x v="0"/>
    <s v="Active"/>
    <s v="Full-Time"/>
    <s v="Zone A"/>
    <s v="Part-Time"/>
    <x v="0"/>
    <s v="Field Operations"/>
    <d v="1989-10-30T00:00:00"/>
    <s v="MA"/>
    <x v="1"/>
    <s v="Other"/>
    <s v="Divorced"/>
    <s v="Exceeds"/>
    <n v="4"/>
    <n v="1"/>
    <s v="Excellent"/>
    <d v="2022-08-26T00:00:00"/>
    <n v="3"/>
    <s v="High"/>
    <n v="1"/>
    <s v="High"/>
    <n v="5"/>
    <s v="High"/>
    <d v="2023-01-27T00:00:00"/>
    <s v="Leadership Development"/>
    <s v="External"/>
    <s v="Passed"/>
    <n v="5"/>
    <n v="242.87"/>
    <n v="30"/>
    <x v="0"/>
  </r>
  <r>
    <n v="3660"/>
    <d v="2019-05-24T00:00:00"/>
    <n v="6.9694444444444441"/>
    <s v="Production Technician I"/>
    <x v="1"/>
    <s v="Active"/>
    <s v="Full-Time"/>
    <s v="Zone A"/>
    <s v="Full-Time"/>
    <x v="0"/>
    <s v="Field Operations"/>
    <d v="1974-06-21T00:00:00"/>
    <s v="MA"/>
    <x v="1"/>
    <s v="Hispanic"/>
    <s v="Single"/>
    <s v="Exceeds"/>
    <n v="4"/>
    <n v="3"/>
    <s v="Average"/>
    <d v="2022-08-30T00:00:00"/>
    <n v="3"/>
    <s v="Moderate"/>
    <n v="2"/>
    <s v="Moderate"/>
    <n v="4"/>
    <s v="Moderate"/>
    <d v="2023-05-19T00:00:00"/>
    <s v="Leadership Development"/>
    <s v="Internal"/>
    <s v="Passed"/>
    <n v="4"/>
    <n v="849.77"/>
    <n v="45"/>
    <x v="0"/>
  </r>
  <r>
    <n v="3661"/>
    <d v="2022-02-28T00:00:00"/>
    <n v="4.2027777777777775"/>
    <s v="Production Technician I"/>
    <x v="8"/>
    <s v="Active"/>
    <s v="Contract"/>
    <s v="Zone C"/>
    <s v="Temporary"/>
    <x v="0"/>
    <s v="Executive"/>
    <d v="1952-05-22T00:00:00"/>
    <s v="MA"/>
    <x v="1"/>
    <s v="Asian"/>
    <s v="Married"/>
    <s v="Fully Meets"/>
    <n v="3"/>
    <n v="3"/>
    <s v="Average"/>
    <d v="2023-07-06T00:00:00"/>
    <n v="3"/>
    <s v="Moderate"/>
    <n v="2"/>
    <s v="Moderate"/>
    <n v="5"/>
    <s v="Moderate"/>
    <d v="2023-05-06T00:00:00"/>
    <s v="Customer Service"/>
    <s v="External"/>
    <s v="Passed"/>
    <n v="2"/>
    <n v="471.5"/>
    <n v="70"/>
    <x v="1"/>
  </r>
  <r>
    <n v="3662"/>
    <d v="2023-06-13T00:00:00"/>
    <n v="2.9166666666666665"/>
    <s v="Production Technician I"/>
    <x v="6"/>
    <s v="Active"/>
    <s v="Full-Time"/>
    <s v="Zone B"/>
    <s v="Temporary"/>
    <x v="0"/>
    <s v="Wireline Construction"/>
    <d v="1973-04-18T00:00:00"/>
    <s v="MA"/>
    <x v="1"/>
    <s v="Other"/>
    <s v="Married"/>
    <s v="Exceeds"/>
    <n v="4"/>
    <n v="2"/>
    <s v="Excellent"/>
    <d v="2023-07-14T00:00:00"/>
    <n v="3"/>
    <s v="High"/>
    <n v="5"/>
    <s v="High"/>
    <n v="3"/>
    <s v="High"/>
    <d v="2023-05-20T00:00:00"/>
    <s v="Customer Service"/>
    <s v="Internal"/>
    <s v="Passed"/>
    <n v="1"/>
    <n v="535.92999999999995"/>
    <n v="50"/>
    <x v="0"/>
  </r>
  <r>
    <n v="3665"/>
    <d v="2019-11-22T00:00:00"/>
    <n v="6.4749999999999996"/>
    <s v="Production Technician I"/>
    <x v="7"/>
    <s v="Active"/>
    <s v="Full-Time"/>
    <s v="Zone B"/>
    <s v="Temporary"/>
    <x v="0"/>
    <s v="Field Operations"/>
    <d v="1985-03-30T00:00:00"/>
    <s v="MA"/>
    <x v="1"/>
    <s v="Asian"/>
    <s v="Married"/>
    <s v="Fully Meets"/>
    <n v="3"/>
    <n v="3"/>
    <s v="Average"/>
    <d v="2023-03-02T00:00:00"/>
    <n v="5"/>
    <s v="Moderate"/>
    <n v="2"/>
    <s v="Moderate"/>
    <n v="1"/>
    <s v="Moderate"/>
    <d v="2023-01-09T00:00:00"/>
    <s v="Project Management"/>
    <s v="Internal"/>
    <s v="Passed"/>
    <n v="3"/>
    <n v="752.33"/>
    <n v="34"/>
    <x v="0"/>
  </r>
  <r>
    <n v="3666"/>
    <d v="2022-04-29T00:00:00"/>
    <n v="4.0388888888888888"/>
    <s v="Production Technician I"/>
    <x v="3"/>
    <s v="Active"/>
    <s v="Full-Time"/>
    <s v="Zone A"/>
    <s v="Full-Time"/>
    <x v="0"/>
    <s v="Field Operations"/>
    <d v="1956-05-19T00:00:00"/>
    <s v="MA"/>
    <x v="1"/>
    <s v="Hispanic"/>
    <s v="Single"/>
    <s v="Fully Meets"/>
    <n v="3"/>
    <n v="3"/>
    <s v="Average"/>
    <d v="2023-04-26T00:00:00"/>
    <n v="5"/>
    <s v="Moderate"/>
    <n v="2"/>
    <s v="Moderate"/>
    <n v="1"/>
    <s v="Moderate"/>
    <d v="2023-08-02T00:00:00"/>
    <s v="Project Management"/>
    <s v="Internal"/>
    <s v="Completed"/>
    <n v="3"/>
    <n v="343.52"/>
    <n v="66"/>
    <x v="1"/>
  </r>
  <r>
    <n v="3667"/>
    <d v="2022-12-11T00:00:00"/>
    <n v="3.4222222222222221"/>
    <s v="Production Technician I"/>
    <x v="5"/>
    <s v="Active"/>
    <s v="Part-Time"/>
    <s v="Zone B"/>
    <s v="Temporary"/>
    <x v="0"/>
    <s v="Billable Consultants"/>
    <d v="1998-08-23T00:00:00"/>
    <s v="MA"/>
    <x v="1"/>
    <s v="Black"/>
    <s v="Single"/>
    <s v="Fully Meets"/>
    <n v="3"/>
    <n v="3"/>
    <s v="Average"/>
    <d v="2022-11-18T00:00:00"/>
    <n v="1"/>
    <s v="Moderate"/>
    <n v="1"/>
    <s v="Moderate"/>
    <n v="2"/>
    <s v="Moderate"/>
    <d v="2023-02-03T00:00:00"/>
    <s v="Leadership Development"/>
    <s v="Internal"/>
    <s v="Completed"/>
    <n v="3"/>
    <n v="860.31"/>
    <n v="24"/>
    <x v="2"/>
  </r>
  <r>
    <n v="3668"/>
    <d v="2023-08-06T00:00:00"/>
    <n v="2.7694444444444444"/>
    <s v="Production Technician I"/>
    <x v="4"/>
    <s v="Active"/>
    <s v="Full-Time"/>
    <s v="Zone C"/>
    <s v="Full-Time"/>
    <x v="0"/>
    <s v="Underground"/>
    <d v="1996-05-24T00:00:00"/>
    <s v="MA"/>
    <x v="1"/>
    <s v="Asian"/>
    <s v="Widowed"/>
    <s v="Needs Improvement"/>
    <n v="2"/>
    <n v="3"/>
    <s v="Average"/>
    <d v="2023-06-29T00:00:00"/>
    <n v="1"/>
    <s v="Moderate"/>
    <n v="5"/>
    <s v="Moderate"/>
    <n v="1"/>
    <s v="Moderate"/>
    <d v="2022-11-28T00:00:00"/>
    <s v="Customer Service"/>
    <s v="External"/>
    <s v="Completed"/>
    <n v="4"/>
    <n v="265.55"/>
    <n v="27"/>
    <x v="0"/>
  </r>
  <r>
    <n v="3669"/>
    <d v="2020-03-28T00:00:00"/>
    <n v="6.125"/>
    <s v="Production Technician I"/>
    <x v="0"/>
    <s v="Terminated"/>
    <s v="Contract"/>
    <s v="Zone A"/>
    <s v="Temporary"/>
    <x v="0"/>
    <s v="Finance &amp; Accounting"/>
    <d v="1967-01-16T00:00:00"/>
    <s v="MA"/>
    <x v="1"/>
    <s v="Black"/>
    <s v="Widowed"/>
    <s v="Fully Meets"/>
    <n v="3"/>
    <n v="3"/>
    <s v="Average"/>
    <d v="2023-04-11T00:00:00"/>
    <n v="4"/>
    <s v="Moderate"/>
    <n v="2"/>
    <s v="Moderate"/>
    <n v="4"/>
    <s v="Moderate"/>
    <d v="2023-08-03T00:00:00"/>
    <s v="Project Management"/>
    <s v="Internal"/>
    <s v="Completed"/>
    <n v="1"/>
    <n v="183.85"/>
    <n v="53"/>
    <x v="1"/>
  </r>
  <r>
    <n v="3670"/>
    <d v="2022-08-11T00:00:00"/>
    <n v="3.7555555555555555"/>
    <s v="Production Technician II"/>
    <x v="7"/>
    <s v="Active"/>
    <s v="Full-Time"/>
    <s v="Zone A"/>
    <s v="Full-Time"/>
    <x v="0"/>
    <s v="Billable Consultants"/>
    <d v="1969-01-17T00:00:00"/>
    <s v="MA"/>
    <x v="0"/>
    <s v="Hispanic"/>
    <s v="Widowed"/>
    <s v="Needs Improvement"/>
    <n v="2"/>
    <n v="3"/>
    <s v="Average"/>
    <d v="2022-08-16T00:00:00"/>
    <n v="2"/>
    <s v="Moderate"/>
    <n v="2"/>
    <s v="Moderate"/>
    <n v="3"/>
    <s v="Moderate"/>
    <d v="2022-09-25T00:00:00"/>
    <s v="Project Management"/>
    <s v="External"/>
    <s v="Completed"/>
    <n v="5"/>
    <n v="942.09"/>
    <n v="53"/>
    <x v="1"/>
  </r>
  <r>
    <n v="3671"/>
    <d v="2023-01-26T00:00:00"/>
    <n v="3.2972222222222221"/>
    <s v="Production Technician II"/>
    <x v="1"/>
    <s v="Terminated"/>
    <s v="Part-Time"/>
    <s v="Zone A"/>
    <s v="Temporary"/>
    <x v="0"/>
    <s v="Splicing"/>
    <d v="1989-12-29T00:00:00"/>
    <s v="MA"/>
    <x v="0"/>
    <s v="Asian"/>
    <s v="Divorced"/>
    <s v="Needs Improvement"/>
    <n v="2"/>
    <n v="3"/>
    <s v="Average"/>
    <d v="2023-01-10T00:00:00"/>
    <n v="3"/>
    <s v="Moderate"/>
    <n v="4"/>
    <s v="Moderate"/>
    <n v="5"/>
    <s v="Moderate"/>
    <d v="2023-01-20T00:00:00"/>
    <s v="Communication Skills"/>
    <s v="External"/>
    <s v="Passed"/>
    <n v="4"/>
    <n v="381.94"/>
    <n v="34"/>
    <x v="0"/>
  </r>
  <r>
    <n v="3672"/>
    <d v="2019-01-14T00:00:00"/>
    <n v="7.3305555555555557"/>
    <s v="Production Technician II"/>
    <x v="8"/>
    <s v="Active"/>
    <s v="Part-Time"/>
    <s v="Zone A"/>
    <s v="Full-Time"/>
    <x v="0"/>
    <s v="General - Con"/>
    <d v="1991-02-24T00:00:00"/>
    <s v="MA"/>
    <x v="0"/>
    <s v="Asian"/>
    <s v="Divorced"/>
    <s v="Fully Meets"/>
    <n v="3"/>
    <n v="3"/>
    <s v="Average"/>
    <d v="2022-11-30T00:00:00"/>
    <n v="3"/>
    <s v="Moderate"/>
    <n v="2"/>
    <s v="Moderate"/>
    <n v="4"/>
    <s v="Moderate"/>
    <d v="2022-08-29T00:00:00"/>
    <s v="Project Management"/>
    <s v="External"/>
    <s v="Failed"/>
    <n v="1"/>
    <n v="358.73"/>
    <n v="28"/>
    <x v="0"/>
  </r>
  <r>
    <n v="3673"/>
    <d v="2022-06-11T00:00:00"/>
    <n v="3.9222222222222221"/>
    <s v="Production Technician II"/>
    <x v="3"/>
    <s v="Terminated"/>
    <s v="Full-Time"/>
    <s v="Zone B"/>
    <s v="Temporary"/>
    <x v="0"/>
    <s v="People Services"/>
    <d v="1973-02-19T00:00:00"/>
    <s v="MA"/>
    <x v="0"/>
    <s v="Other"/>
    <s v="Widowed"/>
    <s v="Fully Meets"/>
    <n v="3"/>
    <n v="3"/>
    <s v="Average"/>
    <d v="2023-06-08T00:00:00"/>
    <n v="3"/>
    <s v="Moderate"/>
    <n v="3"/>
    <s v="Moderate"/>
    <n v="1"/>
    <s v="Moderate"/>
    <d v="2023-03-21T00:00:00"/>
    <s v="Customer Service"/>
    <s v="External"/>
    <s v="Passed"/>
    <n v="3"/>
    <n v="578.02"/>
    <n v="49"/>
    <x v="0"/>
  </r>
  <r>
    <n v="3674"/>
    <d v="2020-06-25T00:00:00"/>
    <n v="5.8833333333333337"/>
    <s v="Production Technician II"/>
    <x v="4"/>
    <s v="Terminated"/>
    <s v="Part-Time"/>
    <s v="Zone C"/>
    <s v="Part-Time"/>
    <x v="0"/>
    <s v="Engineers"/>
    <d v="1996-05-01T00:00:00"/>
    <s v="MA"/>
    <x v="0"/>
    <s v="Other"/>
    <s v="Single"/>
    <s v="Fully Meets"/>
    <n v="3"/>
    <n v="3"/>
    <s v="Average"/>
    <d v="2023-04-02T00:00:00"/>
    <n v="4"/>
    <s v="Moderate"/>
    <n v="4"/>
    <s v="Moderate"/>
    <n v="3"/>
    <s v="Moderate"/>
    <d v="2022-11-08T00:00:00"/>
    <s v="Project Management"/>
    <s v="Internal"/>
    <s v="Completed"/>
    <n v="2"/>
    <n v="223.29"/>
    <n v="24"/>
    <x v="2"/>
  </r>
  <r>
    <n v="3675"/>
    <d v="2020-06-08T00:00:00"/>
    <n v="5.9305555555555554"/>
    <s v="Production Technician II"/>
    <x v="0"/>
    <s v="Active"/>
    <s v="Full-Time"/>
    <s v="Zone C"/>
    <s v="Full-Time"/>
    <x v="0"/>
    <s v="Engineers"/>
    <d v="1952-08-28T00:00:00"/>
    <s v="MA"/>
    <x v="0"/>
    <s v="Hispanic"/>
    <s v="Divorced"/>
    <s v="Fully Meets"/>
    <n v="3"/>
    <n v="3"/>
    <s v="Average"/>
    <d v="2023-05-05T00:00:00"/>
    <n v="5"/>
    <s v="Moderate"/>
    <n v="3"/>
    <s v="Moderate"/>
    <n v="2"/>
    <s v="Moderate"/>
    <d v="2022-09-07T00:00:00"/>
    <s v="Customer Service"/>
    <s v="Internal"/>
    <s v="Passed"/>
    <n v="5"/>
    <n v="992.37"/>
    <n v="68"/>
    <x v="1"/>
  </r>
  <r>
    <n v="3676"/>
    <d v="2018-08-29T00:00:00"/>
    <n v="7.7055555555555557"/>
    <s v="Production Technician I"/>
    <x v="4"/>
    <s v="Active"/>
    <s v="Contract"/>
    <s v="Zone B"/>
    <s v="Part-Time"/>
    <x v="0"/>
    <s v="Yard (Material Handling)"/>
    <d v="1993-11-29T00:00:00"/>
    <s v="MA"/>
    <x v="1"/>
    <s v="Black"/>
    <s v="Divorced"/>
    <s v="Fully Meets"/>
    <n v="3"/>
    <n v="3"/>
    <s v="Average"/>
    <d v="2022-09-07T00:00:00"/>
    <n v="3"/>
    <s v="Moderate"/>
    <n v="4"/>
    <s v="Moderate"/>
    <n v="1"/>
    <s v="Moderate"/>
    <d v="2023-02-10T00:00:00"/>
    <s v="Customer Service"/>
    <s v="Internal"/>
    <s v="Failed"/>
    <n v="5"/>
    <n v="113.48"/>
    <n v="25"/>
    <x v="2"/>
  </r>
  <r>
    <n v="3677"/>
    <d v="2022-10-01T00:00:00"/>
    <n v="3.6166666666666667"/>
    <s v="Production Technician I"/>
    <x v="0"/>
    <s v="Active"/>
    <s v="Full-Time"/>
    <s v="Zone A"/>
    <s v="Full-Time"/>
    <x v="0"/>
    <s v="Field Operations"/>
    <d v="1960-02-04T00:00:00"/>
    <s v="MA"/>
    <x v="1"/>
    <s v="Hispanic"/>
    <s v="Single"/>
    <s v="Fully Meets"/>
    <n v="3"/>
    <n v="3"/>
    <s v="Average"/>
    <d v="2023-07-25T00:00:00"/>
    <n v="3"/>
    <s v="Moderate"/>
    <n v="5"/>
    <s v="Moderate"/>
    <n v="5"/>
    <s v="Moderate"/>
    <d v="2022-10-05T00:00:00"/>
    <s v="Leadership Development"/>
    <s v="External"/>
    <s v="Incomplete"/>
    <n v="4"/>
    <n v="882.2"/>
    <n v="62"/>
    <x v="1"/>
  </r>
  <r>
    <n v="3678"/>
    <d v="2021-07-22T00:00:00"/>
    <n v="4.8083333333333336"/>
    <s v="Production Technician I"/>
    <x v="7"/>
    <s v="Active"/>
    <s v="Full-Time"/>
    <s v="Zone A"/>
    <s v="Full-Time"/>
    <x v="0"/>
    <s v="General - Eng"/>
    <d v="1999-05-24T00:00:00"/>
    <s v="MA"/>
    <x v="1"/>
    <s v="Asian"/>
    <s v="Single"/>
    <s v="Fully Meets"/>
    <n v="3"/>
    <n v="3"/>
    <s v="Average"/>
    <d v="2022-11-20T00:00:00"/>
    <n v="3"/>
    <s v="Moderate"/>
    <n v="4"/>
    <s v="Moderate"/>
    <n v="4"/>
    <s v="Moderate"/>
    <d v="2022-09-06T00:00:00"/>
    <s v="Customer Service"/>
    <s v="Internal"/>
    <s v="Incomplete"/>
    <n v="2"/>
    <n v="288.16000000000003"/>
    <n v="22"/>
    <x v="2"/>
  </r>
  <r>
    <n v="3679"/>
    <d v="2019-12-14T00:00:00"/>
    <n v="6.4138888888888888"/>
    <s v="Production Technician I"/>
    <x v="1"/>
    <s v="Active"/>
    <s v="Full-Time"/>
    <s v="Zone A"/>
    <s v="Full-Time"/>
    <x v="0"/>
    <s v="Engineers"/>
    <d v="1989-07-16T00:00:00"/>
    <s v="MA"/>
    <x v="1"/>
    <s v="Asian"/>
    <s v="Divorced"/>
    <s v="Fully Meets"/>
    <n v="3"/>
    <n v="3"/>
    <s v="Average"/>
    <d v="2022-10-26T00:00:00"/>
    <n v="4"/>
    <s v="Moderate"/>
    <n v="2"/>
    <s v="Moderate"/>
    <n v="5"/>
    <s v="Moderate"/>
    <d v="2023-01-16T00:00:00"/>
    <s v="Leadership Development"/>
    <s v="External"/>
    <s v="Completed"/>
    <n v="1"/>
    <n v="815.52"/>
    <n v="30"/>
    <x v="0"/>
  </r>
  <r>
    <n v="3680"/>
    <d v="2020-03-27T00:00:00"/>
    <n v="6.1277777777777782"/>
    <s v="Production Technician I"/>
    <x v="8"/>
    <s v="Active"/>
    <s v="Part-Time"/>
    <s v="Zone B"/>
    <s v="Full-Time"/>
    <x v="0"/>
    <s v="Underground"/>
    <d v="1985-09-14T00:00:00"/>
    <s v="MA"/>
    <x v="0"/>
    <s v="Other"/>
    <s v="Divorced"/>
    <s v="Fully Meets"/>
    <n v="3"/>
    <n v="3"/>
    <s v="Average"/>
    <d v="2023-04-23T00:00:00"/>
    <n v="3"/>
    <s v="Moderate"/>
    <n v="2"/>
    <s v="Moderate"/>
    <n v="3"/>
    <s v="Moderate"/>
    <d v="2023-05-15T00:00:00"/>
    <s v="Leadership Development"/>
    <s v="Internal"/>
    <s v="Completed"/>
    <n v="4"/>
    <n v="461.06"/>
    <n v="35"/>
    <x v="0"/>
  </r>
  <r>
    <n v="3681"/>
    <d v="2021-11-25T00:00:00"/>
    <n v="4.4666666666666668"/>
    <s v="Production Technician I"/>
    <x v="3"/>
    <s v="Active"/>
    <s v="Part-Time"/>
    <s v="Zone B"/>
    <s v="Temporary"/>
    <x v="0"/>
    <s v="Engineers"/>
    <d v="1976-03-17T00:00:00"/>
    <s v="MA"/>
    <x v="0"/>
    <s v="Black"/>
    <s v="Widowed"/>
    <s v="Fully Meets"/>
    <n v="3"/>
    <n v="3"/>
    <s v="Average"/>
    <d v="2022-08-13T00:00:00"/>
    <n v="5"/>
    <s v="Moderate"/>
    <n v="2"/>
    <s v="Moderate"/>
    <n v="5"/>
    <s v="Moderate"/>
    <d v="2023-03-22T00:00:00"/>
    <s v="Customer Service"/>
    <s v="External"/>
    <s v="Incomplete"/>
    <n v="2"/>
    <n v="580.16"/>
    <n v="45"/>
    <x v="0"/>
  </r>
  <r>
    <n v="3682"/>
    <d v="2023-07-08T00:00:00"/>
    <n v="2.8472222222222223"/>
    <s v="Production Technician I"/>
    <x v="9"/>
    <s v="Active"/>
    <s v="Full-Time"/>
    <s v="Zone C"/>
    <s v="Temporary"/>
    <x v="0"/>
    <s v="Field Operations"/>
    <d v="2043-04-28T00:00:00"/>
    <s v="MA"/>
    <x v="0"/>
    <s v="Black"/>
    <s v="Single"/>
    <s v="Fully Meets"/>
    <n v="3"/>
    <n v="4"/>
    <s v="Poor"/>
    <d v="2023-07-30T00:00:00"/>
    <n v="3"/>
    <s v="Low"/>
    <n v="3"/>
    <s v="Low"/>
    <n v="3"/>
    <s v="Low"/>
    <d v="2022-10-17T00:00:00"/>
    <s v="Communication Skills"/>
    <s v="External"/>
    <s v="Incomplete"/>
    <n v="3"/>
    <n v="336.69"/>
    <n v="80"/>
    <x v="1"/>
  </r>
  <r>
    <n v="3683"/>
    <d v="2021-11-02T00:00:00"/>
    <n v="4.5305555555555559"/>
    <s v="Production Technician I"/>
    <x v="5"/>
    <s v="Active"/>
    <s v="Part-Time"/>
    <s v="Zone C"/>
    <s v="Temporary"/>
    <x v="0"/>
    <s v="Finance &amp; Accounting"/>
    <d v="1956-01-06T00:00:00"/>
    <s v="MA"/>
    <x v="1"/>
    <s v="Other"/>
    <s v="Divorced"/>
    <s v="Fully Meets"/>
    <n v="3"/>
    <n v="3"/>
    <s v="Average"/>
    <d v="2022-10-25T00:00:00"/>
    <n v="2"/>
    <s v="Moderate"/>
    <n v="1"/>
    <s v="Moderate"/>
    <n v="5"/>
    <s v="Moderate"/>
    <d v="2022-12-28T00:00:00"/>
    <s v="Project Management"/>
    <s v="Internal"/>
    <s v="Completed"/>
    <n v="1"/>
    <n v="990.69"/>
    <n v="65"/>
    <x v="1"/>
  </r>
  <r>
    <n v="3684"/>
    <d v="2019-12-01T00:00:00"/>
    <n v="6.45"/>
    <s v="Production Technician I"/>
    <x v="6"/>
    <s v="Active"/>
    <s v="Contract"/>
    <s v="Zone C"/>
    <s v="Part-Time"/>
    <x v="0"/>
    <s v="Field Operations"/>
    <d v="1954-08-03T00:00:00"/>
    <s v="MA"/>
    <x v="1"/>
    <s v="Hispanic"/>
    <s v="Widowed"/>
    <s v="Fully Meets"/>
    <n v="3"/>
    <n v="3"/>
    <s v="Average"/>
    <d v="2023-04-16T00:00:00"/>
    <n v="5"/>
    <s v="Moderate"/>
    <n v="5"/>
    <s v="Moderate"/>
    <n v="3"/>
    <s v="Moderate"/>
    <d v="2022-10-29T00:00:00"/>
    <s v="Communication Skills"/>
    <s v="Internal"/>
    <s v="Completed"/>
    <n v="2"/>
    <n v="939.39"/>
    <n v="65"/>
    <x v="1"/>
  </r>
  <r>
    <n v="3685"/>
    <d v="2022-08-16T00:00:00"/>
    <n v="3.7416666666666667"/>
    <s v="Production Technician I"/>
    <x v="2"/>
    <s v="Active"/>
    <s v="Full-Time"/>
    <s v="Zone C"/>
    <s v="Full-Time"/>
    <x v="0"/>
    <s v="Project Management - Con"/>
    <d v="1986-06-22T00:00:00"/>
    <s v="MA"/>
    <x v="1"/>
    <s v="Asian"/>
    <s v="Widowed"/>
    <s v="Fully Meets"/>
    <n v="3"/>
    <n v="3"/>
    <s v="Average"/>
    <d v="2023-01-03T00:00:00"/>
    <n v="4"/>
    <s v="Moderate"/>
    <n v="3"/>
    <s v="Moderate"/>
    <n v="4"/>
    <s v="Moderate"/>
    <d v="2023-01-06T00:00:00"/>
    <s v="Leadership Development"/>
    <s v="External"/>
    <s v="Passed"/>
    <n v="1"/>
    <n v="941.12"/>
    <n v="36"/>
    <x v="0"/>
  </r>
  <r>
    <n v="3687"/>
    <d v="2019-05-17T00:00:00"/>
    <n v="6.9888888888888889"/>
    <s v="Production Technician I"/>
    <x v="0"/>
    <s v="Active"/>
    <s v="Part-Time"/>
    <s v="Zone B"/>
    <s v="Temporary"/>
    <x v="0"/>
    <s v="Field Operations"/>
    <d v="2044-08-20T00:00:00"/>
    <s v="MA"/>
    <x v="0"/>
    <s v="White"/>
    <s v="Divorced"/>
    <s v="Exceeds"/>
    <n v="4"/>
    <n v="1"/>
    <s v="Excellent"/>
    <d v="2022-09-02T00:00:00"/>
    <n v="2"/>
    <s v="High"/>
    <n v="4"/>
    <s v="High"/>
    <n v="5"/>
    <s v="High"/>
    <d v="2022-12-26T00:00:00"/>
    <s v="Customer Service"/>
    <s v="External"/>
    <s v="Incomplete"/>
    <n v="3"/>
    <n v="614.53"/>
    <n v="75"/>
    <x v="1"/>
  </r>
  <r>
    <n v="3689"/>
    <d v="2021-07-16T00:00:00"/>
    <n v="4.8250000000000002"/>
    <s v="Production Technician I"/>
    <x v="1"/>
    <s v="Active"/>
    <s v="Contract"/>
    <s v="Zone A"/>
    <s v="Temporary"/>
    <x v="0"/>
    <s v="Field Operations"/>
    <d v="1960-12-29T00:00:00"/>
    <s v="MA"/>
    <x v="1"/>
    <s v="Asian"/>
    <s v="Married"/>
    <s v="Exceeds"/>
    <n v="4"/>
    <n v="3"/>
    <s v="Average"/>
    <d v="2022-08-17T00:00:00"/>
    <n v="4"/>
    <s v="Moderate"/>
    <n v="4"/>
    <s v="Moderate"/>
    <n v="3"/>
    <s v="Moderate"/>
    <d v="2023-02-25T00:00:00"/>
    <s v="Communication Skills"/>
    <s v="External"/>
    <s v="Passed"/>
    <n v="1"/>
    <n v="734.94"/>
    <n v="61"/>
    <x v="1"/>
  </r>
  <r>
    <n v="3690"/>
    <d v="2020-08-04T00:00:00"/>
    <n v="5.7750000000000004"/>
    <s v="Production Technician I"/>
    <x v="8"/>
    <s v="Active"/>
    <s v="Part-Time"/>
    <s v="Zone A"/>
    <s v="Temporary"/>
    <x v="0"/>
    <s v="Yard (Material Handling)"/>
    <d v="1950-11-14T00:00:00"/>
    <s v="MA"/>
    <x v="1"/>
    <s v="White"/>
    <s v="Single"/>
    <s v="Needs Improvement"/>
    <n v="2"/>
    <n v="3"/>
    <s v="Average"/>
    <d v="2023-05-31T00:00:00"/>
    <n v="4"/>
    <s v="Moderate"/>
    <n v="3"/>
    <s v="Moderate"/>
    <n v="5"/>
    <s v="Moderate"/>
    <d v="2023-04-03T00:00:00"/>
    <s v="Technical Skills"/>
    <s v="Internal"/>
    <s v="Completed"/>
    <n v="5"/>
    <n v="589.5"/>
    <n v="70"/>
    <x v="1"/>
  </r>
  <r>
    <n v="3691"/>
    <d v="2020-11-23T00:00:00"/>
    <n v="5.4722222222222223"/>
    <s v="Production Technician I"/>
    <x v="3"/>
    <s v="Active"/>
    <s v="Part-Time"/>
    <s v="Zone C"/>
    <s v="Full-Time"/>
    <x v="0"/>
    <s v="Finance &amp; Accounting"/>
    <d v="1993-01-03T00:00:00"/>
    <s v="MA"/>
    <x v="1"/>
    <s v="Asian"/>
    <s v="Single"/>
    <s v="Needs Improvement"/>
    <n v="2"/>
    <n v="1"/>
    <s v="Excellent"/>
    <d v="2022-12-07T00:00:00"/>
    <n v="1"/>
    <s v="High"/>
    <n v="1"/>
    <s v="High"/>
    <n v="5"/>
    <s v="High"/>
    <d v="2023-03-06T00:00:00"/>
    <s v="Leadership Development"/>
    <s v="Internal"/>
    <s v="Completed"/>
    <n v="3"/>
    <n v="311.27999999999997"/>
    <n v="27"/>
    <x v="0"/>
  </r>
  <r>
    <n v="3692"/>
    <d v="2019-11-11T00:00:00"/>
    <n v="6.5055555555555555"/>
    <s v="Production Technician I"/>
    <x v="9"/>
    <s v="Active"/>
    <s v="Full-Time"/>
    <s v="Zone B"/>
    <s v="Part-Time"/>
    <x v="0"/>
    <s v="Aerial"/>
    <d v="1979-12-15T00:00:00"/>
    <s v="MA"/>
    <x v="1"/>
    <s v="Black"/>
    <s v="Widowed"/>
    <s v="Needs Improvement"/>
    <n v="2"/>
    <n v="3"/>
    <s v="Average"/>
    <d v="2023-02-17T00:00:00"/>
    <n v="4"/>
    <s v="Moderate"/>
    <n v="5"/>
    <s v="Moderate"/>
    <n v="3"/>
    <s v="Moderate"/>
    <d v="2023-03-29T00:00:00"/>
    <s v="Technical Skills"/>
    <s v="Internal"/>
    <s v="Passed"/>
    <n v="5"/>
    <n v="671.88"/>
    <n v="40"/>
    <x v="0"/>
  </r>
  <r>
    <n v="3693"/>
    <d v="2019-05-20T00:00:00"/>
    <n v="6.9805555555555552"/>
    <s v="Production Technician II"/>
    <x v="7"/>
    <s v="Active"/>
    <s v="Part-Time"/>
    <s v="Zone B"/>
    <s v="Temporary"/>
    <x v="0"/>
    <s v="Project Management - Con"/>
    <d v="1977-08-01T00:00:00"/>
    <s v="MA"/>
    <x v="0"/>
    <s v="White"/>
    <s v="Married"/>
    <s v="Exceeds"/>
    <n v="4"/>
    <n v="2"/>
    <s v="Excellent"/>
    <d v="2023-04-09T00:00:00"/>
    <n v="3"/>
    <s v="High"/>
    <n v="1"/>
    <s v="High"/>
    <n v="1"/>
    <s v="High"/>
    <d v="2023-01-24T00:00:00"/>
    <s v="Project Management"/>
    <s v="External"/>
    <s v="Completed"/>
    <n v="1"/>
    <n v="861.5"/>
    <n v="42"/>
    <x v="0"/>
  </r>
  <r>
    <n v="3694"/>
    <d v="2019-11-05T00:00:00"/>
    <n v="6.5222222222222221"/>
    <s v="Production Technician II"/>
    <x v="1"/>
    <s v="Terminated"/>
    <s v="Full-Time"/>
    <s v="Zone A"/>
    <s v="Part-Time"/>
    <x v="0"/>
    <s v="Field Operations"/>
    <d v="1961-03-11T00:00:00"/>
    <s v="MA"/>
    <x v="0"/>
    <s v="Hispanic"/>
    <s v="Married"/>
    <s v="PIP"/>
    <n v="1"/>
    <n v="4"/>
    <s v="Poor"/>
    <d v="2023-03-20T00:00:00"/>
    <n v="3"/>
    <s v="Low"/>
    <n v="3"/>
    <s v="Low"/>
    <n v="5"/>
    <s v="Low"/>
    <d v="2023-05-19T00:00:00"/>
    <s v="Leadership Development"/>
    <s v="External"/>
    <s v="Completed"/>
    <n v="2"/>
    <n v="649.17999999999995"/>
    <n v="58"/>
    <x v="1"/>
  </r>
  <r>
    <n v="3695"/>
    <d v="2018-09-20T00:00:00"/>
    <n v="7.6472222222222221"/>
    <s v="Production Technician II"/>
    <x v="8"/>
    <s v="Terminated"/>
    <s v="Contract"/>
    <s v="Zone C"/>
    <s v="Temporary"/>
    <x v="0"/>
    <s v="Catv"/>
    <d v="1989-11-28T00:00:00"/>
    <s v="MA"/>
    <x v="0"/>
    <s v="Hispanic"/>
    <s v="Divorced"/>
    <s v="PIP"/>
    <n v="1"/>
    <n v="4"/>
    <s v="Poor"/>
    <d v="2022-08-28T00:00:00"/>
    <n v="1"/>
    <s v="Low"/>
    <n v="1"/>
    <s v="Low"/>
    <n v="4"/>
    <s v="Low"/>
    <d v="2023-01-08T00:00:00"/>
    <s v="Project Management"/>
    <s v="External"/>
    <s v="Failed"/>
    <n v="4"/>
    <n v="492.2"/>
    <n v="29"/>
    <x v="0"/>
  </r>
  <r>
    <n v="3696"/>
    <d v="2020-09-02T00:00:00"/>
    <n v="5.697222222222222"/>
    <s v="Production Technician II"/>
    <x v="3"/>
    <s v="Terminated"/>
    <s v="Contract"/>
    <s v="Zone B"/>
    <s v="Part-Time"/>
    <x v="0"/>
    <s v="Wireless"/>
    <d v="1989-10-07T00:00:00"/>
    <s v="MA"/>
    <x v="0"/>
    <s v="Hispanic"/>
    <s v="Widowed"/>
    <s v="PIP"/>
    <n v="1"/>
    <n v="3"/>
    <s v="Average"/>
    <d v="2022-12-01T00:00:00"/>
    <n v="2"/>
    <s v="Moderate"/>
    <n v="1"/>
    <s v="Moderate"/>
    <n v="2"/>
    <s v="Moderate"/>
    <d v="2023-01-13T00:00:00"/>
    <s v="Technical Skills"/>
    <s v="Internal"/>
    <s v="Passed"/>
    <n v="2"/>
    <n v="299.58999999999997"/>
    <n v="31"/>
    <x v="0"/>
  </r>
  <r>
    <n v="3697"/>
    <d v="2020-06-28T00:00:00"/>
    <n v="5.875"/>
    <s v="Production Technician II"/>
    <x v="9"/>
    <s v="Active"/>
    <s v="Full-Time"/>
    <s v="Zone A"/>
    <s v="Part-Time"/>
    <x v="0"/>
    <s v="Field Operations"/>
    <d v="1992-12-26T00:00:00"/>
    <s v="MA"/>
    <x v="0"/>
    <s v="Other"/>
    <s v="Single"/>
    <s v="PIP"/>
    <n v="1"/>
    <n v="4"/>
    <s v="Poor"/>
    <d v="2023-07-20T00:00:00"/>
    <n v="3"/>
    <s v="Low"/>
    <n v="4"/>
    <s v="Low"/>
    <n v="1"/>
    <s v="Low"/>
    <d v="2023-04-24T00:00:00"/>
    <s v="Technical Skills"/>
    <s v="Internal"/>
    <s v="Failed"/>
    <n v="2"/>
    <n v="982.33"/>
    <n v="28"/>
    <x v="0"/>
  </r>
  <r>
    <n v="3698"/>
    <d v="2023-03-22T00:00:00"/>
    <n v="3.1416666666666666"/>
    <s v="Production Technician II"/>
    <x v="5"/>
    <s v="Active"/>
    <s v="Full-Time"/>
    <s v="Zone A"/>
    <s v="Full-Time"/>
    <x v="0"/>
    <s v="Catv"/>
    <d v="1984-06-12T00:00:00"/>
    <s v="MA"/>
    <x v="0"/>
    <s v="Hispanic"/>
    <s v="Married"/>
    <s v="PIP"/>
    <n v="1"/>
    <n v="3"/>
    <s v="Average"/>
    <d v="2023-01-19T00:00:00"/>
    <n v="2"/>
    <s v="Moderate"/>
    <n v="5"/>
    <s v="Moderate"/>
    <n v="4"/>
    <s v="Moderate"/>
    <d v="2022-12-24T00:00:00"/>
    <s v="Leadership Development"/>
    <s v="External"/>
    <s v="Passed"/>
    <n v="2"/>
    <n v="830.36"/>
    <n v="39"/>
    <x v="0"/>
  </r>
  <r>
    <n v="3699"/>
    <d v="2022-08-30T00:00:00"/>
    <n v="3.7027777777777779"/>
    <s v="Production Technician I"/>
    <x v="9"/>
    <s v="Terminated"/>
    <s v="Part-Time"/>
    <s v="Zone B"/>
    <s v="Temporary"/>
    <x v="0"/>
    <s v="Engineers"/>
    <d v="1977-01-31T00:00:00"/>
    <s v="MA"/>
    <x v="1"/>
    <s v="Asian"/>
    <s v="Divorced"/>
    <s v="PIP"/>
    <n v="1"/>
    <n v="2"/>
    <s v="Excellent"/>
    <d v="2023-06-21T00:00:00"/>
    <n v="2"/>
    <s v="High"/>
    <n v="4"/>
    <s v="High"/>
    <n v="3"/>
    <s v="High"/>
    <d v="2022-08-19T00:00:00"/>
    <s v="Customer Service"/>
    <s v="External"/>
    <s v="Passed"/>
    <n v="1"/>
    <n v="973.34"/>
    <n v="45"/>
    <x v="0"/>
  </r>
  <r>
    <n v="3700"/>
    <d v="2019-10-24T00:00:00"/>
    <n v="6.552777777777778"/>
    <s v="Production Technician I"/>
    <x v="2"/>
    <s v="Active"/>
    <s v="Part-Time"/>
    <s v="Zone A"/>
    <s v="Temporary"/>
    <x v="0"/>
    <s v="Wireline Construction"/>
    <d v="1988-04-12T00:00:00"/>
    <s v="MA"/>
    <x v="1"/>
    <s v="Hispanic"/>
    <s v="Divorced"/>
    <s v="PIP"/>
    <n v="1"/>
    <n v="1"/>
    <s v="Excellent"/>
    <d v="2023-01-18T00:00:00"/>
    <n v="4"/>
    <s v="High"/>
    <n v="1"/>
    <s v="High"/>
    <n v="1"/>
    <s v="High"/>
    <d v="2023-02-25T00:00:00"/>
    <s v="Project Management"/>
    <s v="Internal"/>
    <s v="Failed"/>
    <n v="4"/>
    <n v="667.34"/>
    <n v="31"/>
    <x v="0"/>
  </r>
  <r>
    <n v="3701"/>
    <d v="2019-11-09T00:00:00"/>
    <n v="6.5111111111111111"/>
    <s v="Production Technician I"/>
    <x v="6"/>
    <s v="Active"/>
    <s v="Part-Time"/>
    <s v="Zone B"/>
    <s v="Temporary"/>
    <x v="0"/>
    <s v="Shop (Fleet)"/>
    <d v="2048-06-20T00:00:00"/>
    <s v="MA"/>
    <x v="1"/>
    <s v="Other"/>
    <s v="Single"/>
    <s v="PIP"/>
    <n v="1"/>
    <n v="2"/>
    <s v="Excellent"/>
    <d v="2023-06-10T00:00:00"/>
    <n v="4"/>
    <s v="High"/>
    <n v="1"/>
    <s v="High"/>
    <n v="4"/>
    <s v="High"/>
    <d v="2022-08-21T00:00:00"/>
    <s v="Communication Skills"/>
    <s v="Internal"/>
    <s v="Failed"/>
    <n v="4"/>
    <n v="480.17"/>
    <n v="71"/>
    <x v="1"/>
  </r>
  <r>
    <n v="3702"/>
    <d v="2019-07-13T00:00:00"/>
    <n v="6.833333333333333"/>
    <s v="Production Technician I"/>
    <x v="8"/>
    <s v="Active"/>
    <s v="Part-Time"/>
    <s v="Zone C"/>
    <s v="Part-Time"/>
    <x v="0"/>
    <s v="Aerial"/>
    <d v="1976-04-22T00:00:00"/>
    <s v="MA"/>
    <x v="1"/>
    <s v="Asian"/>
    <s v="Single"/>
    <s v="Exceeds"/>
    <n v="4"/>
    <n v="3"/>
    <s v="Average"/>
    <d v="2023-02-24T00:00:00"/>
    <n v="2"/>
    <s v="Moderate"/>
    <n v="4"/>
    <s v="Moderate"/>
    <n v="1"/>
    <s v="Moderate"/>
    <d v="2023-02-15T00:00:00"/>
    <s v="Leadership Development"/>
    <s v="External"/>
    <s v="Failed"/>
    <n v="3"/>
    <n v="346.28"/>
    <n v="43"/>
    <x v="0"/>
  </r>
  <r>
    <n v="3703"/>
    <d v="2020-08-31T00:00:00"/>
    <n v="5.7027777777777775"/>
    <s v="Production Technician I"/>
    <x v="1"/>
    <s v="Active"/>
    <s v="Part-Time"/>
    <s v="Zone A"/>
    <s v="Part-Time"/>
    <x v="0"/>
    <s v="Engineers"/>
    <d v="1951-02-15T00:00:00"/>
    <s v="MA"/>
    <x v="0"/>
    <s v="White"/>
    <s v="Widowed"/>
    <s v="Exceeds"/>
    <n v="4"/>
    <n v="4"/>
    <s v="Poor"/>
    <d v="2023-06-02T00:00:00"/>
    <n v="5"/>
    <s v="Low"/>
    <n v="5"/>
    <s v="Low"/>
    <n v="5"/>
    <s v="Low"/>
    <d v="2022-12-27T00:00:00"/>
    <s v="Communication Skills"/>
    <s v="External"/>
    <s v="Completed"/>
    <n v="3"/>
    <n v="121.45"/>
    <n v="69"/>
    <x v="1"/>
  </r>
  <r>
    <n v="3704"/>
    <d v="2019-01-25T00:00:00"/>
    <n v="7.3"/>
    <s v="Production Technician I"/>
    <x v="0"/>
    <s v="Active"/>
    <s v="Full-Time"/>
    <s v="Zone C"/>
    <s v="Part-Time"/>
    <x v="0"/>
    <s v="Field Operations"/>
    <d v="1976-02-05T00:00:00"/>
    <s v="MA"/>
    <x v="0"/>
    <s v="Asian"/>
    <s v="Married"/>
    <s v="Exceeds"/>
    <n v="4"/>
    <n v="5"/>
    <s v="Poor"/>
    <d v="2023-07-07T00:00:00"/>
    <n v="2"/>
    <s v="Low"/>
    <n v="4"/>
    <s v="Low"/>
    <n v="5"/>
    <s v="Low"/>
    <d v="2022-10-07T00:00:00"/>
    <s v="Technical Skills"/>
    <s v="External"/>
    <s v="Incomplete"/>
    <n v="2"/>
    <n v="669.3"/>
    <n v="43"/>
    <x v="0"/>
  </r>
  <r>
    <n v="3705"/>
    <d v="2020-11-21T00:00:00"/>
    <n v="5.4777777777777779"/>
    <s v="Production Technician I"/>
    <x v="4"/>
    <s v="Active"/>
    <s v="Full-Time"/>
    <s v="Zone A"/>
    <s v="Part-Time"/>
    <x v="0"/>
    <s v="General - Sga"/>
    <d v="1967-05-27T00:00:00"/>
    <s v="MA"/>
    <x v="0"/>
    <s v="White"/>
    <s v="Single"/>
    <s v="Exceeds"/>
    <n v="4"/>
    <n v="3"/>
    <s v="Average"/>
    <d v="2023-05-25T00:00:00"/>
    <n v="3"/>
    <s v="Moderate"/>
    <n v="1"/>
    <s v="Moderate"/>
    <n v="4"/>
    <s v="Moderate"/>
    <d v="2023-04-17T00:00:00"/>
    <s v="Technical Skills"/>
    <s v="Internal"/>
    <s v="Completed"/>
    <n v="5"/>
    <n v="983.59"/>
    <n v="53"/>
    <x v="1"/>
  </r>
  <r>
    <n v="3706"/>
    <d v="2019-09-23T00:00:00"/>
    <n v="6.6388888888888893"/>
    <s v="Production Technician I"/>
    <x v="5"/>
    <s v="Active"/>
    <s v="Full-Time"/>
    <s v="Zone B"/>
    <s v="Part-Time"/>
    <x v="0"/>
    <s v="Field Operations"/>
    <d v="1974-11-08T00:00:00"/>
    <s v="MA"/>
    <x v="1"/>
    <s v="White"/>
    <s v="Divorced"/>
    <s v="Exceeds"/>
    <n v="4"/>
    <n v="3"/>
    <s v="Average"/>
    <d v="2023-07-17T00:00:00"/>
    <n v="2"/>
    <s v="Moderate"/>
    <n v="1"/>
    <s v="Moderate"/>
    <n v="4"/>
    <s v="Moderate"/>
    <d v="2023-06-07T00:00:00"/>
    <s v="Customer Service"/>
    <s v="Internal"/>
    <s v="Completed"/>
    <n v="1"/>
    <n v="304.89999999999998"/>
    <n v="45"/>
    <x v="0"/>
  </r>
  <r>
    <n v="3707"/>
    <d v="2022-12-11T00:00:00"/>
    <n v="3.4222222222222221"/>
    <s v="Production Technician I"/>
    <x v="3"/>
    <s v="Active"/>
    <s v="Contract"/>
    <s v="Zone B"/>
    <s v="Temporary"/>
    <x v="0"/>
    <s v="Engineers"/>
    <d v="1995-12-01T00:00:00"/>
    <s v="MA"/>
    <x v="1"/>
    <s v="Asian"/>
    <s v="Divorced"/>
    <s v="Exceeds"/>
    <n v="4"/>
    <n v="3"/>
    <s v="Average"/>
    <d v="2023-03-24T00:00:00"/>
    <n v="3"/>
    <s v="Moderate"/>
    <n v="2"/>
    <s v="Moderate"/>
    <n v="4"/>
    <s v="Moderate"/>
    <d v="2022-12-24T00:00:00"/>
    <s v="Leadership Development"/>
    <s v="External"/>
    <s v="Passed"/>
    <n v="3"/>
    <n v="778.72"/>
    <n v="27"/>
    <x v="0"/>
  </r>
  <r>
    <n v="3708"/>
    <d v="2020-08-21T00:00:00"/>
    <n v="5.7277777777777779"/>
    <s v="Production Technician I"/>
    <x v="7"/>
    <s v="Active"/>
    <s v="Full-Time"/>
    <s v="Zone C"/>
    <s v="Part-Time"/>
    <x v="0"/>
    <s v="Fielders"/>
    <d v="1974-02-19T00:00:00"/>
    <s v="MA"/>
    <x v="1"/>
    <s v="Black"/>
    <s v="Married"/>
    <s v="Exceeds"/>
    <n v="4"/>
    <n v="4"/>
    <s v="Poor"/>
    <d v="2022-08-21T00:00:00"/>
    <n v="5"/>
    <s v="Low"/>
    <n v="5"/>
    <s v="Low"/>
    <n v="2"/>
    <s v="Low"/>
    <d v="2023-01-03T00:00:00"/>
    <s v="Customer Service"/>
    <s v="External"/>
    <s v="Passed"/>
    <n v="4"/>
    <n v="136.15"/>
    <n v="46"/>
    <x v="0"/>
  </r>
  <r>
    <n v="3709"/>
    <d v="2019-02-04T00:00:00"/>
    <n v="7.2750000000000004"/>
    <s v="Production Technician I"/>
    <x v="9"/>
    <s v="Active"/>
    <s v="Full-Time"/>
    <s v="Zone C"/>
    <s v="Part-Time"/>
    <x v="0"/>
    <s v="Splicing"/>
    <d v="1969-09-18T00:00:00"/>
    <s v="MA"/>
    <x v="1"/>
    <s v="Black"/>
    <s v="Divorced"/>
    <s v="Exceeds"/>
    <n v="4"/>
    <n v="5"/>
    <s v="Poor"/>
    <d v="2023-05-08T00:00:00"/>
    <n v="3"/>
    <s v="Low"/>
    <n v="5"/>
    <s v="Low"/>
    <n v="3"/>
    <s v="Low"/>
    <d v="2023-04-07T00:00:00"/>
    <s v="Leadership Development"/>
    <s v="Internal"/>
    <s v="Incomplete"/>
    <n v="4"/>
    <n v="339.84"/>
    <n v="50"/>
    <x v="0"/>
  </r>
  <r>
    <n v="3710"/>
    <d v="2021-10-29T00:00:00"/>
    <n v="4.5388888888888888"/>
    <s v="Production Technician I"/>
    <x v="2"/>
    <s v="Active"/>
    <s v="Full-Time"/>
    <s v="Zone C"/>
    <s v="Part-Time"/>
    <x v="0"/>
    <s v="Aerial"/>
    <d v="1960-10-16T00:00:00"/>
    <s v="MA"/>
    <x v="0"/>
    <s v="Hispanic"/>
    <s v="Single"/>
    <s v="Exceeds"/>
    <n v="4"/>
    <n v="1"/>
    <s v="Excellent"/>
    <d v="2023-02-28T00:00:00"/>
    <n v="5"/>
    <s v="High"/>
    <n v="5"/>
    <s v="High"/>
    <n v="3"/>
    <s v="High"/>
    <d v="2023-06-02T00:00:00"/>
    <s v="Leadership Development"/>
    <s v="External"/>
    <s v="Completed"/>
    <n v="1"/>
    <n v="791.78"/>
    <n v="61"/>
    <x v="1"/>
  </r>
  <r>
    <n v="3711"/>
    <d v="2021-07-17T00:00:00"/>
    <n v="4.822222222222222"/>
    <s v="Production Technician I"/>
    <x v="6"/>
    <s v="Active"/>
    <s v="Part-Time"/>
    <s v="Zone A"/>
    <s v="Temporary"/>
    <x v="0"/>
    <s v="Finance &amp; Accounting"/>
    <d v="1981-01-03T00:00:00"/>
    <s v="MA"/>
    <x v="0"/>
    <s v="Black"/>
    <s v="Single"/>
    <s v="Needs Improvement"/>
    <n v="2"/>
    <n v="1"/>
    <s v="Excellent"/>
    <d v="2022-12-14T00:00:00"/>
    <n v="4"/>
    <s v="High"/>
    <n v="3"/>
    <s v="High"/>
    <n v="3"/>
    <s v="High"/>
    <d v="2022-10-19T00:00:00"/>
    <s v="Leadership Development"/>
    <s v="External"/>
    <s v="Incomplete"/>
    <n v="5"/>
    <n v="853.26"/>
    <n v="40"/>
    <x v="0"/>
  </r>
  <r>
    <n v="3713"/>
    <d v="2020-07-21T00:00:00"/>
    <n v="5.8111111111111109"/>
    <s v="Production Technician I"/>
    <x v="1"/>
    <s v="Active"/>
    <s v="Full-Time"/>
    <s v="Zone B"/>
    <s v="Temporary"/>
    <x v="0"/>
    <s v="General - Sga"/>
    <d v="1985-04-10T00:00:00"/>
    <s v="MA"/>
    <x v="1"/>
    <s v="Hispanic"/>
    <s v="Widowed"/>
    <s v="Fully Meets"/>
    <n v="3"/>
    <n v="3"/>
    <s v="Average"/>
    <d v="2022-10-30T00:00:00"/>
    <n v="3"/>
    <s v="Moderate"/>
    <n v="4"/>
    <s v="Moderate"/>
    <n v="1"/>
    <s v="Moderate"/>
    <d v="2023-05-17T00:00:00"/>
    <s v="Customer Service"/>
    <s v="External"/>
    <s v="Incomplete"/>
    <n v="5"/>
    <n v="235.82"/>
    <n v="35"/>
    <x v="0"/>
  </r>
  <r>
    <n v="3714"/>
    <d v="2020-01-19T00:00:00"/>
    <n v="6.3166666666666664"/>
    <s v="Production Technician I"/>
    <x v="0"/>
    <s v="Active"/>
    <s v="Full-Time"/>
    <s v="Zone B"/>
    <s v="Part-Time"/>
    <x v="0"/>
    <s v="Field Operations"/>
    <d v="1965-04-19T00:00:00"/>
    <s v="MA"/>
    <x v="1"/>
    <s v="White"/>
    <s v="Married"/>
    <s v="Fully Meets"/>
    <n v="3"/>
    <n v="4"/>
    <s v="Poor"/>
    <d v="2023-07-21T00:00:00"/>
    <n v="3"/>
    <s v="Low"/>
    <n v="5"/>
    <s v="Low"/>
    <n v="2"/>
    <s v="Low"/>
    <d v="2023-05-18T00:00:00"/>
    <s v="Leadership Development"/>
    <s v="Internal"/>
    <s v="Passed"/>
    <n v="5"/>
    <n v="448.57"/>
    <n v="55"/>
    <x v="1"/>
  </r>
  <r>
    <n v="3715"/>
    <d v="2021-09-12T00:00:00"/>
    <n v="4.6694444444444443"/>
    <s v="Production Technician I"/>
    <x v="4"/>
    <s v="Active"/>
    <s v="Contract"/>
    <s v="Zone A"/>
    <s v="Full-Time"/>
    <x v="0"/>
    <s v="Project Management - Con"/>
    <d v="1976-03-05T00:00:00"/>
    <s v="MA"/>
    <x v="1"/>
    <s v="Black"/>
    <s v="Widowed"/>
    <s v="Fully Meets"/>
    <n v="3"/>
    <n v="4"/>
    <s v="Poor"/>
    <d v="2023-05-20T00:00:00"/>
    <n v="1"/>
    <s v="Low"/>
    <n v="1"/>
    <s v="Low"/>
    <n v="4"/>
    <s v="Low"/>
    <d v="2023-01-11T00:00:00"/>
    <s v="Leadership Development"/>
    <s v="External"/>
    <s v="Incomplete"/>
    <n v="3"/>
    <n v="572.55999999999995"/>
    <n v="45"/>
    <x v="0"/>
  </r>
  <r>
    <n v="3716"/>
    <d v="2022-07-31T00:00:00"/>
    <n v="3.786111111111111"/>
    <s v="Production Technician II"/>
    <x v="7"/>
    <s v="Terminated"/>
    <s v="Full-Time"/>
    <s v="Zone A"/>
    <s v="Full-Time"/>
    <x v="0"/>
    <s v="General - Con"/>
    <d v="1993-06-27T00:00:00"/>
    <s v="MA"/>
    <x v="0"/>
    <s v="Black"/>
    <s v="Married"/>
    <s v="Fully Meets"/>
    <n v="3"/>
    <n v="1"/>
    <s v="Excellent"/>
    <d v="2022-11-19T00:00:00"/>
    <n v="5"/>
    <s v="High"/>
    <n v="3"/>
    <s v="High"/>
    <n v="3"/>
    <s v="High"/>
    <d v="2023-03-07T00:00:00"/>
    <s v="Project Management"/>
    <s v="Internal"/>
    <s v="Incomplete"/>
    <n v="4"/>
    <n v="959.78"/>
    <n v="29"/>
    <x v="0"/>
  </r>
  <r>
    <n v="3717"/>
    <d v="2023-05-18T00:00:00"/>
    <n v="2.9861111111111112"/>
    <s v="Production Technician II"/>
    <x v="1"/>
    <s v="Active"/>
    <s v="Contract"/>
    <s v="Zone B"/>
    <s v="Full-Time"/>
    <x v="0"/>
    <s v="Field Operations"/>
    <d v="1992-11-07T00:00:00"/>
    <s v="MA"/>
    <x v="0"/>
    <s v="Asian"/>
    <s v="Married"/>
    <s v="Fully Meets"/>
    <n v="3"/>
    <n v="2"/>
    <s v="Excellent"/>
    <d v="2023-01-01T00:00:00"/>
    <n v="4"/>
    <s v="High"/>
    <n v="1"/>
    <s v="High"/>
    <n v="3"/>
    <s v="High"/>
    <d v="2022-08-22T00:00:00"/>
    <s v="Communication Skills"/>
    <s v="External"/>
    <s v="Passed"/>
    <n v="3"/>
    <n v="363.02"/>
    <n v="31"/>
    <x v="0"/>
  </r>
  <r>
    <n v="3718"/>
    <d v="2021-05-25T00:00:00"/>
    <n v="4.9666666666666668"/>
    <s v="Production Technician II"/>
    <x v="8"/>
    <s v="Terminated"/>
    <s v="Contract"/>
    <s v="Zone C"/>
    <s v="Temporary"/>
    <x v="0"/>
    <s v="Field Operations"/>
    <d v="2046-09-15T00:00:00"/>
    <s v="MA"/>
    <x v="0"/>
    <s v="Other"/>
    <s v="Married"/>
    <s v="Fully Meets"/>
    <n v="3"/>
    <n v="4"/>
    <s v="Poor"/>
    <d v="2022-10-05T00:00:00"/>
    <n v="1"/>
    <s v="Low"/>
    <n v="1"/>
    <s v="Low"/>
    <n v="3"/>
    <s v="Low"/>
    <d v="2023-05-02T00:00:00"/>
    <s v="Communication Skills"/>
    <s v="Internal"/>
    <s v="Completed"/>
    <n v="2"/>
    <n v="325.7"/>
    <n v="75"/>
    <x v="1"/>
  </r>
  <r>
    <n v="3719"/>
    <d v="2022-07-22T00:00:00"/>
    <n v="3.8083333333333331"/>
    <s v="Production Technician II"/>
    <x v="3"/>
    <s v="Active"/>
    <s v="Contract"/>
    <s v="Zone B"/>
    <s v="Full-Time"/>
    <x v="0"/>
    <s v="Underground"/>
    <d v="2047-07-08T00:00:00"/>
    <s v="MA"/>
    <x v="0"/>
    <s v="Hispanic"/>
    <s v="Divorced"/>
    <s v="Fully Meets"/>
    <n v="3"/>
    <n v="3"/>
    <s v="Average"/>
    <d v="2022-11-27T00:00:00"/>
    <n v="1"/>
    <s v="Moderate"/>
    <n v="2"/>
    <s v="Moderate"/>
    <n v="1"/>
    <s v="Moderate"/>
    <d v="2022-10-08T00:00:00"/>
    <s v="Project Management"/>
    <s v="Internal"/>
    <s v="Incomplete"/>
    <n v="3"/>
    <n v="727.75"/>
    <n v="75"/>
    <x v="1"/>
  </r>
  <r>
    <n v="3720"/>
    <d v="2019-05-23T00:00:00"/>
    <n v="6.9722222222222223"/>
    <s v="Production Technician II"/>
    <x v="9"/>
    <s v="Active"/>
    <s v="Part-Time"/>
    <s v="Zone B"/>
    <s v="Full-Time"/>
    <x v="0"/>
    <s v="Field Operations"/>
    <d v="1958-12-18T00:00:00"/>
    <s v="MA"/>
    <x v="0"/>
    <s v="White"/>
    <s v="Single"/>
    <s v="Fully Meets"/>
    <n v="3"/>
    <n v="3"/>
    <s v="Average"/>
    <d v="2023-05-15T00:00:00"/>
    <n v="2"/>
    <s v="Moderate"/>
    <n v="1"/>
    <s v="Moderate"/>
    <n v="5"/>
    <s v="Moderate"/>
    <d v="2022-09-23T00:00:00"/>
    <s v="Project Management"/>
    <s v="Internal"/>
    <s v="Passed"/>
    <n v="2"/>
    <n v="845.21"/>
    <n v="61"/>
    <x v="1"/>
  </r>
  <r>
    <n v="3721"/>
    <d v="2020-02-12T00:00:00"/>
    <n v="6.2527777777777782"/>
    <s v="Production Technician I"/>
    <x v="6"/>
    <s v="Active"/>
    <s v="Full-Time"/>
    <s v="Zone B"/>
    <s v="Full-Time"/>
    <x v="0"/>
    <s v="Fielders"/>
    <d v="1960-03-24T00:00:00"/>
    <s v="MA"/>
    <x v="1"/>
    <s v="Black"/>
    <s v="Widowed"/>
    <s v="Fully Meets"/>
    <n v="3"/>
    <n v="2"/>
    <s v="Excellent"/>
    <d v="2023-02-07T00:00:00"/>
    <n v="5"/>
    <s v="High"/>
    <n v="4"/>
    <s v="High"/>
    <n v="5"/>
    <s v="High"/>
    <d v="2022-12-22T00:00:00"/>
    <s v="Technical Skills"/>
    <s v="External"/>
    <s v="Incomplete"/>
    <n v="4"/>
    <n v="327.82"/>
    <n v="60"/>
    <x v="1"/>
  </r>
  <r>
    <n v="3722"/>
    <d v="2020-02-16T00:00:00"/>
    <n v="6.2416666666666663"/>
    <s v="Production Technician I"/>
    <x v="2"/>
    <s v="Terminated"/>
    <s v="Part-Time"/>
    <s v="Zone B"/>
    <s v="Full-Time"/>
    <x v="0"/>
    <s v="Field Operations"/>
    <d v="2047-08-31T00:00:00"/>
    <s v="MA"/>
    <x v="1"/>
    <s v="White"/>
    <s v="Married"/>
    <s v="Fully Meets"/>
    <n v="3"/>
    <n v="2"/>
    <s v="Excellent"/>
    <d v="2023-06-01T00:00:00"/>
    <n v="1"/>
    <s v="High"/>
    <n v="5"/>
    <s v="High"/>
    <n v="5"/>
    <s v="High"/>
    <d v="2023-01-15T00:00:00"/>
    <s v="Communication Skills"/>
    <s v="Internal"/>
    <s v="Passed"/>
    <n v="1"/>
    <n v="512.54999999999995"/>
    <n v="73"/>
    <x v="1"/>
  </r>
  <r>
    <n v="3723"/>
    <d v="2022-04-29T00:00:00"/>
    <n v="4.0388888888888888"/>
    <s v="Production Technician I"/>
    <x v="4"/>
    <s v="Terminated"/>
    <s v="Full-Time"/>
    <s v="Zone A"/>
    <s v="Temporary"/>
    <x v="0"/>
    <s v="Wireline Construction"/>
    <d v="1972-08-30T00:00:00"/>
    <s v="MA"/>
    <x v="1"/>
    <s v="Asian"/>
    <s v="Married"/>
    <s v="Fully Meets"/>
    <n v="3"/>
    <n v="3"/>
    <s v="Average"/>
    <d v="2023-06-18T00:00:00"/>
    <n v="2"/>
    <s v="Moderate"/>
    <n v="1"/>
    <s v="Moderate"/>
    <n v="4"/>
    <s v="Moderate"/>
    <d v="2022-09-06T00:00:00"/>
    <s v="Communication Skills"/>
    <s v="Internal"/>
    <s v="Completed"/>
    <n v="1"/>
    <n v="457.17"/>
    <n v="50"/>
    <x v="0"/>
  </r>
  <r>
    <n v="3724"/>
    <d v="2019-10-10T00:00:00"/>
    <n v="6.5916666666666668"/>
    <s v="Production Technician I"/>
    <x v="0"/>
    <s v="Terminated"/>
    <s v="Part-Time"/>
    <s v="Zone C"/>
    <s v="Temporary"/>
    <x v="0"/>
    <s v="Field Operations"/>
    <d v="1969-11-25T00:00:00"/>
    <s v="MA"/>
    <x v="1"/>
    <s v="Asian"/>
    <s v="Divorced"/>
    <s v="Fully Meets"/>
    <n v="3"/>
    <n v="4"/>
    <s v="Poor"/>
    <d v="2023-02-04T00:00:00"/>
    <n v="1"/>
    <s v="Low"/>
    <n v="2"/>
    <s v="Low"/>
    <n v="5"/>
    <s v="Low"/>
    <d v="2023-06-28T00:00:00"/>
    <s v="Communication Skills"/>
    <s v="Internal"/>
    <s v="Incomplete"/>
    <n v="4"/>
    <n v="573.33000000000004"/>
    <n v="50"/>
    <x v="0"/>
  </r>
  <r>
    <n v="3725"/>
    <d v="2019-04-07T00:00:00"/>
    <n v="7.1"/>
    <s v="Production Technician I"/>
    <x v="7"/>
    <s v="Active"/>
    <s v="Contract"/>
    <s v="Zone B"/>
    <s v="Part-Time"/>
    <x v="0"/>
    <s v="Aerial"/>
    <d v="1955-08-21T00:00:00"/>
    <s v="MA"/>
    <x v="1"/>
    <s v="Asian"/>
    <s v="Widowed"/>
    <s v="Fully Meets"/>
    <n v="3"/>
    <n v="1"/>
    <s v="Excellent"/>
    <d v="2023-05-17T00:00:00"/>
    <n v="4"/>
    <s v="High"/>
    <n v="3"/>
    <s v="High"/>
    <n v="3"/>
    <s v="High"/>
    <d v="2023-05-23T00:00:00"/>
    <s v="Customer Service"/>
    <s v="External"/>
    <s v="Failed"/>
    <n v="3"/>
    <n v="135.18"/>
    <n v="64"/>
    <x v="1"/>
  </r>
  <r>
    <n v="3726"/>
    <d v="2020-07-13T00:00:00"/>
    <n v="5.833333333333333"/>
    <s v="Production Technician I"/>
    <x v="1"/>
    <s v="Active"/>
    <s v="Contract"/>
    <s v="Zone A"/>
    <s v="Full-Time"/>
    <x v="0"/>
    <s v="General - Con"/>
    <d v="1995-07-25T00:00:00"/>
    <s v="MA"/>
    <x v="0"/>
    <s v="Other"/>
    <s v="Married"/>
    <s v="Fully Meets"/>
    <n v="3"/>
    <n v="4"/>
    <s v="Poor"/>
    <d v="2022-10-01T00:00:00"/>
    <n v="1"/>
    <s v="Low"/>
    <n v="4"/>
    <s v="Low"/>
    <n v="1"/>
    <s v="Low"/>
    <d v="2023-01-13T00:00:00"/>
    <s v="Communication Skills"/>
    <s v="External"/>
    <s v="Failed"/>
    <n v="3"/>
    <n v="911.12"/>
    <n v="25"/>
    <x v="2"/>
  </r>
  <r>
    <n v="3727"/>
    <d v="2021-08-26T00:00:00"/>
    <n v="4.7138888888888886"/>
    <s v="Production Technician I"/>
    <x v="8"/>
    <s v="Active"/>
    <s v="Part-Time"/>
    <s v="Zone C"/>
    <s v="Temporary"/>
    <x v="0"/>
    <s v="Field Operations"/>
    <d v="2045-01-15T00:00:00"/>
    <s v="MA"/>
    <x v="0"/>
    <s v="Other"/>
    <s v="Divorced"/>
    <s v="Fully Meets"/>
    <n v="3"/>
    <n v="3"/>
    <s v="Average"/>
    <d v="2022-10-11T00:00:00"/>
    <n v="1"/>
    <s v="Moderate"/>
    <n v="2"/>
    <s v="Moderate"/>
    <n v="5"/>
    <s v="Moderate"/>
    <d v="2023-05-02T00:00:00"/>
    <s v="Project Management"/>
    <s v="Internal"/>
    <s v="Incomplete"/>
    <n v="5"/>
    <n v="693.8"/>
    <n v="76"/>
    <x v="1"/>
  </r>
  <r>
    <n v="3728"/>
    <d v="2021-12-23T00:00:00"/>
    <n v="4.3888888888888893"/>
    <s v="Production Technician I"/>
    <x v="3"/>
    <s v="Active"/>
    <s v="Contract"/>
    <s v="Zone A"/>
    <s v="Part-Time"/>
    <x v="0"/>
    <s v="Splicing"/>
    <d v="1967-02-07T00:00:00"/>
    <s v="MA"/>
    <x v="1"/>
    <s v="Hispanic"/>
    <s v="Divorced"/>
    <s v="Fully Meets"/>
    <n v="3"/>
    <n v="5"/>
    <s v="Poor"/>
    <d v="2023-04-18T00:00:00"/>
    <n v="5"/>
    <s v="Low"/>
    <n v="1"/>
    <s v="Low"/>
    <n v="2"/>
    <s v="Low"/>
    <d v="2023-07-10T00:00:00"/>
    <s v="Customer Service"/>
    <s v="Internal"/>
    <s v="Completed"/>
    <n v="5"/>
    <n v="419.79"/>
    <n v="54"/>
    <x v="1"/>
  </r>
  <r>
    <n v="3729"/>
    <d v="2022-12-08T00:00:00"/>
    <n v="3.4305555555555554"/>
    <s v="Production Technician I"/>
    <x v="4"/>
    <s v="Active"/>
    <s v="Contract"/>
    <s v="Zone B"/>
    <s v="Part-Time"/>
    <x v="0"/>
    <s v="Wireline Construction"/>
    <d v="2043-01-01T00:00:00"/>
    <s v="MA"/>
    <x v="1"/>
    <s v="Other"/>
    <s v="Divorced"/>
    <s v="Fully Meets"/>
    <n v="3"/>
    <n v="3"/>
    <s v="Average"/>
    <d v="2023-03-19T00:00:00"/>
    <n v="4"/>
    <s v="Moderate"/>
    <n v="5"/>
    <s v="Moderate"/>
    <n v="3"/>
    <s v="Moderate"/>
    <d v="2022-12-12T00:00:00"/>
    <s v="Customer Service"/>
    <s v="External"/>
    <s v="Failed"/>
    <n v="1"/>
    <n v="693.56"/>
    <n v="79"/>
    <x v="1"/>
  </r>
  <r>
    <n v="3730"/>
    <d v="2022-01-18T00:00:00"/>
    <n v="4.3194444444444446"/>
    <s v="Production Technician I"/>
    <x v="0"/>
    <s v="Active"/>
    <s v="Contract"/>
    <s v="Zone B"/>
    <s v="Temporary"/>
    <x v="0"/>
    <s v="Fielders"/>
    <d v="1965-12-08T00:00:00"/>
    <s v="MA"/>
    <x v="1"/>
    <s v="Black"/>
    <s v="Widowed"/>
    <s v="Fully Meets"/>
    <n v="3"/>
    <n v="4"/>
    <s v="Poor"/>
    <d v="2023-02-20T00:00:00"/>
    <n v="4"/>
    <s v="Low"/>
    <n v="5"/>
    <s v="Low"/>
    <n v="5"/>
    <s v="Low"/>
    <d v="2022-08-29T00:00:00"/>
    <s v="Leadership Development"/>
    <s v="External"/>
    <s v="Incomplete"/>
    <n v="1"/>
    <n v="161.47"/>
    <n v="57"/>
    <x v="1"/>
  </r>
  <r>
    <n v="3731"/>
    <d v="2020-02-28T00:00:00"/>
    <n v="6.208333333333333"/>
    <s v="Production Technician I"/>
    <x v="1"/>
    <s v="Active"/>
    <s v="Part-Time"/>
    <s v="Zone B"/>
    <s v="Part-Time"/>
    <x v="0"/>
    <s v="Field Operations"/>
    <d v="1998-07-04T00:00:00"/>
    <s v="MA"/>
    <x v="1"/>
    <s v="Hispanic"/>
    <s v="Single"/>
    <s v="Fully Meets"/>
    <n v="3"/>
    <n v="3"/>
    <s v="Average"/>
    <d v="2023-04-11T00:00:00"/>
    <n v="2"/>
    <s v="Moderate"/>
    <n v="4"/>
    <s v="Moderate"/>
    <n v="1"/>
    <s v="Moderate"/>
    <d v="2023-05-02T00:00:00"/>
    <s v="Project Management"/>
    <s v="External"/>
    <s v="Passed"/>
    <n v="5"/>
    <n v="773.63"/>
    <n v="22"/>
    <x v="2"/>
  </r>
  <r>
    <n v="3732"/>
    <d v="2020-05-31T00:00:00"/>
    <n v="5.9527777777777775"/>
    <s v="Production Technician I"/>
    <x v="8"/>
    <s v="Active"/>
    <s v="Part-Time"/>
    <s v="Zone B"/>
    <s v="Part-Time"/>
    <x v="0"/>
    <s v="Field Operations"/>
    <d v="1954-07-03T00:00:00"/>
    <s v="MA"/>
    <x v="1"/>
    <s v="Black"/>
    <s v="Widowed"/>
    <s v="Fully Meets"/>
    <n v="3"/>
    <n v="5"/>
    <s v="Poor"/>
    <d v="2022-12-12T00:00:00"/>
    <n v="3"/>
    <s v="Low"/>
    <n v="4"/>
    <s v="Low"/>
    <n v="4"/>
    <s v="Low"/>
    <d v="2022-12-09T00:00:00"/>
    <s v="Technical Skills"/>
    <s v="Internal"/>
    <s v="Incomplete"/>
    <n v="5"/>
    <n v="695.42"/>
    <n v="66"/>
    <x v="1"/>
  </r>
  <r>
    <n v="3734"/>
    <d v="2019-03-07T00:00:00"/>
    <n v="7.1833333333333336"/>
    <s v="Production Technician I"/>
    <x v="2"/>
    <s v="Active"/>
    <s v="Full-Time"/>
    <s v="Zone C"/>
    <s v="Temporary"/>
    <x v="0"/>
    <s v="Technology / It"/>
    <d v="1964-07-21T00:00:00"/>
    <s v="MA"/>
    <x v="1"/>
    <s v="White"/>
    <s v="Divorced"/>
    <s v="Fully Meets"/>
    <n v="3"/>
    <n v="3"/>
    <s v="Average"/>
    <d v="2023-07-31T00:00:00"/>
    <n v="4"/>
    <s v="Moderate"/>
    <n v="5"/>
    <s v="Moderate"/>
    <n v="2"/>
    <s v="Moderate"/>
    <d v="2023-03-05T00:00:00"/>
    <s v="Communication Skills"/>
    <s v="Internal"/>
    <s v="Failed"/>
    <n v="2"/>
    <n v="702.69"/>
    <n v="55"/>
    <x v="1"/>
  </r>
  <r>
    <n v="3735"/>
    <d v="2019-05-29T00:00:00"/>
    <n v="6.9555555555555557"/>
    <s v="Production Technician I"/>
    <x v="9"/>
    <s v="Active"/>
    <s v="Contract"/>
    <s v="Zone C"/>
    <s v="Temporary"/>
    <x v="0"/>
    <s v="Wireless"/>
    <d v="1963-07-11T00:00:00"/>
    <s v="MA"/>
    <x v="1"/>
    <s v="White"/>
    <s v="Married"/>
    <s v="Fully Meets"/>
    <n v="3"/>
    <n v="1"/>
    <s v="Excellent"/>
    <d v="2023-02-03T00:00:00"/>
    <n v="4"/>
    <s v="High"/>
    <n v="4"/>
    <s v="High"/>
    <n v="4"/>
    <s v="High"/>
    <d v="2022-10-25T00:00:00"/>
    <s v="Technical Skills"/>
    <s v="External"/>
    <s v="Failed"/>
    <n v="1"/>
    <n v="473.1"/>
    <n v="56"/>
    <x v="1"/>
  </r>
  <r>
    <n v="3736"/>
    <d v="2020-10-18T00:00:00"/>
    <n v="5.5694444444444446"/>
    <s v="Production Technician I"/>
    <x v="7"/>
    <s v="Active"/>
    <s v="Full-Time"/>
    <s v="Zone A"/>
    <s v="Part-Time"/>
    <x v="0"/>
    <s v="Wireline Construction"/>
    <d v="1976-07-02T00:00:00"/>
    <s v="MA"/>
    <x v="1"/>
    <s v="Other"/>
    <s v="Married"/>
    <s v="Fully Meets"/>
    <n v="3"/>
    <n v="2"/>
    <s v="Excellent"/>
    <d v="2022-09-14T00:00:00"/>
    <n v="3"/>
    <s v="High"/>
    <n v="1"/>
    <s v="High"/>
    <n v="3"/>
    <s v="High"/>
    <d v="2022-10-25T00:00:00"/>
    <s v="Project Management"/>
    <s v="Internal"/>
    <s v="Incomplete"/>
    <n v="2"/>
    <n v="119.82"/>
    <n v="44"/>
    <x v="0"/>
  </r>
  <r>
    <n v="3737"/>
    <d v="2018-11-19T00:00:00"/>
    <n v="7.4833333333333334"/>
    <s v="Production Technician I"/>
    <x v="3"/>
    <s v="Active"/>
    <s v="Part-Time"/>
    <s v="Zone B"/>
    <s v="Part-Time"/>
    <x v="0"/>
    <s v="People Services"/>
    <d v="2046-12-11T00:00:00"/>
    <s v="MA"/>
    <x v="1"/>
    <s v="Hispanic"/>
    <s v="Divorced"/>
    <s v="Fully Meets"/>
    <n v="3"/>
    <n v="5"/>
    <s v="Poor"/>
    <d v="2022-09-09T00:00:00"/>
    <n v="2"/>
    <s v="Low"/>
    <n v="5"/>
    <s v="Low"/>
    <n v="1"/>
    <s v="Low"/>
    <d v="2022-11-17T00:00:00"/>
    <s v="Customer Service"/>
    <s v="External"/>
    <s v="Failed"/>
    <n v="1"/>
    <n v="157.80000000000001"/>
    <n v="72"/>
    <x v="1"/>
  </r>
  <r>
    <n v="3738"/>
    <d v="2022-04-15T00:00:00"/>
    <n v="4.0777777777777775"/>
    <s v="Production Technician II"/>
    <x v="7"/>
    <s v="Terminated"/>
    <s v="Full-Time"/>
    <s v="Zone A"/>
    <s v="Temporary"/>
    <x v="0"/>
    <s v="General - Con"/>
    <d v="2000-09-03T00:00:00"/>
    <s v="MA"/>
    <x v="0"/>
    <s v="Hispanic"/>
    <s v="Widowed"/>
    <s v="Fully Meets"/>
    <n v="3"/>
    <n v="3"/>
    <s v="Average"/>
    <d v="2022-09-19T00:00:00"/>
    <n v="3"/>
    <s v="Moderate"/>
    <n v="3"/>
    <s v="Moderate"/>
    <n v="5"/>
    <s v="Moderate"/>
    <d v="2022-09-01T00:00:00"/>
    <s v="Technical Skills"/>
    <s v="Internal"/>
    <s v="Completed"/>
    <n v="3"/>
    <n v="791.98"/>
    <n v="22"/>
    <x v="2"/>
  </r>
  <r>
    <n v="3739"/>
    <d v="2018-08-24T00:00:00"/>
    <n v="7.7194444444444441"/>
    <s v="Production Technician II"/>
    <x v="1"/>
    <s v="Terminated"/>
    <s v="Full-Time"/>
    <s v="Zone B"/>
    <s v="Temporary"/>
    <x v="0"/>
    <s v="Field Operations"/>
    <d v="1951-03-09T00:00:00"/>
    <s v="MA"/>
    <x v="0"/>
    <s v="Asian"/>
    <s v="Divorced"/>
    <s v="Fully Meets"/>
    <n v="3"/>
    <n v="3"/>
    <s v="Average"/>
    <d v="2023-05-23T00:00:00"/>
    <n v="1"/>
    <s v="Moderate"/>
    <n v="3"/>
    <s v="Moderate"/>
    <n v="4"/>
    <s v="Moderate"/>
    <d v="2022-08-19T00:00:00"/>
    <s v="Customer Service"/>
    <s v="External"/>
    <s v="Incomplete"/>
    <n v="5"/>
    <n v="752.97"/>
    <n v="67"/>
    <x v="1"/>
  </r>
  <r>
    <n v="3740"/>
    <d v="2022-10-15T00:00:00"/>
    <n v="3.5777777777777779"/>
    <s v="Production Technician II"/>
    <x v="8"/>
    <s v="Terminated"/>
    <s v="Full-Time"/>
    <s v="Zone C"/>
    <s v="Part-Time"/>
    <x v="0"/>
    <s v="People Services"/>
    <d v="2001-05-24T00:00:00"/>
    <s v="MA"/>
    <x v="0"/>
    <s v="Other"/>
    <s v="Single"/>
    <s v="Fully Meets"/>
    <n v="3"/>
    <n v="4"/>
    <s v="Poor"/>
    <d v="2023-06-23T00:00:00"/>
    <n v="2"/>
    <s v="Low"/>
    <n v="2"/>
    <s v="Low"/>
    <n v="4"/>
    <s v="Low"/>
    <d v="2022-09-11T00:00:00"/>
    <s v="Leadership Development"/>
    <s v="External"/>
    <s v="Completed"/>
    <n v="5"/>
    <n v="916.21"/>
    <n v="21"/>
    <x v="2"/>
  </r>
  <r>
    <n v="3741"/>
    <d v="2023-02-27T00:00:00"/>
    <n v="3.2111111111111112"/>
    <s v="Production Technician II"/>
    <x v="3"/>
    <s v="Terminated"/>
    <s v="Full-Time"/>
    <s v="Zone A"/>
    <s v="Temporary"/>
    <x v="0"/>
    <s v="Field Operations"/>
    <d v="2048-09-14T00:00:00"/>
    <s v="MA"/>
    <x v="0"/>
    <s v="Hispanic"/>
    <s v="Widowed"/>
    <s v="Fully Meets"/>
    <n v="3"/>
    <n v="1"/>
    <s v="Excellent"/>
    <d v="2022-09-01T00:00:00"/>
    <n v="2"/>
    <s v="High"/>
    <n v="5"/>
    <s v="High"/>
    <n v="4"/>
    <s v="High"/>
    <d v="2022-10-05T00:00:00"/>
    <s v="Project Management"/>
    <s v="External"/>
    <s v="Completed"/>
    <n v="2"/>
    <n v="751.04"/>
    <n v="75"/>
    <x v="1"/>
  </r>
  <r>
    <n v="3742"/>
    <d v="2021-09-22T00:00:00"/>
    <n v="4.6416666666666666"/>
    <s v="Production Technician II"/>
    <x v="9"/>
    <s v="Active"/>
    <s v="Contract"/>
    <s v="Zone A"/>
    <s v="Temporary"/>
    <x v="0"/>
    <s v="Field Operations"/>
    <d v="1981-09-12T00:00:00"/>
    <s v="MA"/>
    <x v="0"/>
    <s v="Asian"/>
    <s v="Married"/>
    <s v="Fully Meets"/>
    <n v="3"/>
    <n v="2"/>
    <s v="Excellent"/>
    <d v="2023-01-07T00:00:00"/>
    <n v="2"/>
    <s v="High"/>
    <n v="1"/>
    <s v="High"/>
    <n v="1"/>
    <s v="High"/>
    <d v="2023-04-22T00:00:00"/>
    <s v="Communication Skills"/>
    <s v="Internal"/>
    <s v="Passed"/>
    <n v="3"/>
    <n v="620.63"/>
    <n v="40"/>
    <x v="0"/>
  </r>
  <r>
    <n v="3743"/>
    <d v="2020-05-30T00:00:00"/>
    <n v="5.9527777777777775"/>
    <s v="Production Technician I"/>
    <x v="5"/>
    <s v="Active"/>
    <s v="Contract"/>
    <s v="Zone A"/>
    <s v="Part-Time"/>
    <x v="0"/>
    <s v="General - Con"/>
    <d v="1950-09-13T00:00:00"/>
    <s v="MA"/>
    <x v="1"/>
    <s v="Black"/>
    <s v="Married"/>
    <s v="Fully Meets"/>
    <n v="3"/>
    <n v="2"/>
    <s v="Excellent"/>
    <d v="2022-08-11T00:00:00"/>
    <n v="2"/>
    <s v="High"/>
    <n v="1"/>
    <s v="High"/>
    <n v="3"/>
    <s v="High"/>
    <d v="2022-11-17T00:00:00"/>
    <s v="Leadership Development"/>
    <s v="Internal"/>
    <s v="Passed"/>
    <n v="3"/>
    <n v="439.3"/>
    <n v="70"/>
    <x v="1"/>
  </r>
  <r>
    <n v="3744"/>
    <d v="2020-09-11T00:00:00"/>
    <n v="5.6722222222222225"/>
    <s v="Production Technician I"/>
    <x v="6"/>
    <s v="Active"/>
    <s v="Part-Time"/>
    <s v="Zone B"/>
    <s v="Full-Time"/>
    <x v="0"/>
    <s v="Aerial"/>
    <d v="1964-12-22T00:00:00"/>
    <s v="MA"/>
    <x v="0"/>
    <s v="Asian"/>
    <s v="Widowed"/>
    <s v="Fully Meets"/>
    <n v="3"/>
    <n v="5"/>
    <s v="Poor"/>
    <d v="2022-09-05T00:00:00"/>
    <n v="4"/>
    <s v="Low"/>
    <n v="3"/>
    <s v="Low"/>
    <n v="2"/>
    <s v="Low"/>
    <d v="2023-05-23T00:00:00"/>
    <s v="Communication Skills"/>
    <s v="Internal"/>
    <s v="Completed"/>
    <n v="1"/>
    <n v="716.39"/>
    <n v="56"/>
    <x v="1"/>
  </r>
  <r>
    <n v="3745"/>
    <d v="2019-05-31T00:00:00"/>
    <n v="6.9527777777777775"/>
    <s v="Production Technician I"/>
    <x v="2"/>
    <s v="Terminated"/>
    <s v="Full-Time"/>
    <s v="Zone C"/>
    <s v="Full-Time"/>
    <x v="0"/>
    <s v="General - Con"/>
    <d v="1978-07-20T00:00:00"/>
    <s v="MA"/>
    <x v="1"/>
    <s v="Asian"/>
    <s v="Single"/>
    <s v="Fully Meets"/>
    <n v="3"/>
    <n v="4"/>
    <s v="Poor"/>
    <d v="2023-01-13T00:00:00"/>
    <n v="5"/>
    <s v="Low"/>
    <n v="4"/>
    <s v="Low"/>
    <n v="4"/>
    <s v="Low"/>
    <d v="2022-10-11T00:00:00"/>
    <s v="Technical Skills"/>
    <s v="External"/>
    <s v="Failed"/>
    <n v="5"/>
    <n v="300.33"/>
    <n v="41"/>
    <x v="0"/>
  </r>
  <r>
    <n v="3746"/>
    <d v="2020-07-13T00:00:00"/>
    <n v="5.833333333333333"/>
    <s v="Production Technician I"/>
    <x v="4"/>
    <s v="Active"/>
    <s v="Part-Time"/>
    <s v="Zone B"/>
    <s v="Full-Time"/>
    <x v="0"/>
    <s v="Shop (Fleet)"/>
    <d v="1969-08-21T00:00:00"/>
    <s v="MA"/>
    <x v="1"/>
    <s v="Black"/>
    <s v="Widowed"/>
    <s v="Fully Meets"/>
    <n v="3"/>
    <n v="3"/>
    <s v="Average"/>
    <d v="2022-11-06T00:00:00"/>
    <n v="2"/>
    <s v="Moderate"/>
    <n v="1"/>
    <s v="Moderate"/>
    <n v="5"/>
    <s v="Moderate"/>
    <d v="2023-02-22T00:00:00"/>
    <s v="Project Management"/>
    <s v="Internal"/>
    <s v="Passed"/>
    <n v="3"/>
    <n v="337.15"/>
    <n v="51"/>
    <x v="1"/>
  </r>
  <r>
    <n v="3747"/>
    <d v="2021-09-09T00:00:00"/>
    <n v="4.677777777777778"/>
    <s v="Production Technician I"/>
    <x v="0"/>
    <s v="Terminated"/>
    <s v="Part-Time"/>
    <s v="Zone C"/>
    <s v="Temporary"/>
    <x v="0"/>
    <s v="Technology / It"/>
    <d v="2044-02-17T00:00:00"/>
    <s v="MA"/>
    <x v="1"/>
    <s v="Black"/>
    <s v="Widowed"/>
    <s v="Fully Meets"/>
    <n v="3"/>
    <n v="2"/>
    <s v="Excellent"/>
    <d v="2023-04-26T00:00:00"/>
    <n v="2"/>
    <s v="High"/>
    <n v="5"/>
    <s v="High"/>
    <n v="5"/>
    <s v="High"/>
    <d v="2022-10-18T00:00:00"/>
    <s v="Leadership Development"/>
    <s v="External"/>
    <s v="Failed"/>
    <n v="5"/>
    <n v="725.6"/>
    <n v="77"/>
    <x v="1"/>
  </r>
  <r>
    <n v="3748"/>
    <d v="2019-04-06T00:00:00"/>
    <n v="7.1027777777777779"/>
    <s v="Production Technician I"/>
    <x v="7"/>
    <s v="Active"/>
    <s v="Full-Time"/>
    <s v="Zone C"/>
    <s v="Part-Time"/>
    <x v="0"/>
    <s v="General - Con"/>
    <d v="1969-08-20T00:00:00"/>
    <s v="MA"/>
    <x v="1"/>
    <s v="Other"/>
    <s v="Married"/>
    <s v="Fully Meets"/>
    <n v="3"/>
    <n v="1"/>
    <s v="Excellent"/>
    <d v="2022-11-18T00:00:00"/>
    <n v="4"/>
    <s v="High"/>
    <n v="1"/>
    <s v="High"/>
    <n v="3"/>
    <s v="High"/>
    <d v="2022-12-23T00:00:00"/>
    <s v="Customer Service"/>
    <s v="Internal"/>
    <s v="Failed"/>
    <n v="5"/>
    <n v="588.88"/>
    <n v="50"/>
    <x v="0"/>
  </r>
  <r>
    <n v="3749"/>
    <d v="2021-02-16T00:00:00"/>
    <n v="5.2416666666666663"/>
    <s v="Production Technician I"/>
    <x v="1"/>
    <s v="Active"/>
    <s v="Full-Time"/>
    <s v="Zone A"/>
    <s v="Full-Time"/>
    <x v="0"/>
    <s v="Project Management - Eng"/>
    <d v="1985-05-02T00:00:00"/>
    <s v="MA"/>
    <x v="0"/>
    <s v="Other"/>
    <s v="Married"/>
    <s v="Fully Meets"/>
    <n v="3"/>
    <n v="4"/>
    <s v="Poor"/>
    <d v="2023-04-01T00:00:00"/>
    <n v="1"/>
    <s v="Low"/>
    <n v="3"/>
    <s v="Low"/>
    <n v="3"/>
    <s v="Low"/>
    <d v="2022-09-28T00:00:00"/>
    <s v="Technical Skills"/>
    <s v="External"/>
    <s v="Passed"/>
    <n v="4"/>
    <n v="742.98"/>
    <n v="36"/>
    <x v="0"/>
  </r>
  <r>
    <n v="3750"/>
    <d v="2020-02-17T00:00:00"/>
    <n v="6.2388888888888889"/>
    <s v="Production Technician I"/>
    <x v="8"/>
    <s v="Active"/>
    <s v="Full-Time"/>
    <s v="Zone C"/>
    <s v="Part-Time"/>
    <x v="0"/>
    <s v="Engineers"/>
    <d v="1955-02-16T00:00:00"/>
    <s v="MA"/>
    <x v="1"/>
    <s v="Black"/>
    <s v="Single"/>
    <s v="Fully Meets"/>
    <n v="3"/>
    <n v="1"/>
    <s v="Excellent"/>
    <d v="2022-12-07T00:00:00"/>
    <n v="4"/>
    <s v="High"/>
    <n v="1"/>
    <s v="High"/>
    <n v="5"/>
    <s v="High"/>
    <d v="2022-09-27T00:00:00"/>
    <s v="Project Management"/>
    <s v="External"/>
    <s v="Passed"/>
    <n v="5"/>
    <n v="283.05"/>
    <n v="65"/>
    <x v="1"/>
  </r>
  <r>
    <n v="3751"/>
    <d v="2021-10-15T00:00:00"/>
    <n v="4.5777777777777775"/>
    <s v="Production Technician I"/>
    <x v="3"/>
    <s v="Active"/>
    <s v="Contract"/>
    <s v="Zone A"/>
    <s v="Full-Time"/>
    <x v="0"/>
    <s v="Aerial"/>
    <d v="1972-12-24T00:00:00"/>
    <s v="MA"/>
    <x v="1"/>
    <s v="Other"/>
    <s v="Single"/>
    <s v="Fully Meets"/>
    <n v="3"/>
    <n v="3"/>
    <s v="Average"/>
    <d v="2023-04-05T00:00:00"/>
    <n v="1"/>
    <s v="Moderate"/>
    <n v="1"/>
    <s v="Moderate"/>
    <n v="4"/>
    <s v="Moderate"/>
    <d v="2022-11-10T00:00:00"/>
    <s v="Customer Service"/>
    <s v="Internal"/>
    <s v="Incomplete"/>
    <n v="4"/>
    <n v="511.13"/>
    <n v="49"/>
    <x v="0"/>
  </r>
  <r>
    <n v="3752"/>
    <d v="2022-07-06T00:00:00"/>
    <n v="3.8527777777777779"/>
    <s v="Production Technician I"/>
    <x v="9"/>
    <s v="Active"/>
    <s v="Full-Time"/>
    <s v="Zone A"/>
    <s v="Temporary"/>
    <x v="0"/>
    <s v="Engineers"/>
    <d v="1954-10-12T00:00:00"/>
    <s v="MA"/>
    <x v="1"/>
    <s v="White"/>
    <s v="Divorced"/>
    <s v="Fully Meets"/>
    <n v="3"/>
    <n v="2"/>
    <s v="Excellent"/>
    <d v="2023-08-04T00:00:00"/>
    <n v="3"/>
    <s v="High"/>
    <n v="1"/>
    <s v="High"/>
    <n v="5"/>
    <s v="High"/>
    <d v="2023-05-31T00:00:00"/>
    <s v="Communication Skills"/>
    <s v="Internal"/>
    <s v="Completed"/>
    <n v="1"/>
    <n v="158.86000000000001"/>
    <n v="68"/>
    <x v="1"/>
  </r>
  <r>
    <n v="3753"/>
    <d v="2019-03-05T00:00:00"/>
    <n v="7.1888888888888891"/>
    <s v="Production Technician I"/>
    <x v="5"/>
    <s v="Active"/>
    <s v="Part-Time"/>
    <s v="Zone B"/>
    <s v="Part-Time"/>
    <x v="0"/>
    <s v="Project Management - Eng"/>
    <d v="1959-09-29T00:00:00"/>
    <s v="MA"/>
    <x v="1"/>
    <s v="White"/>
    <s v="Single"/>
    <s v="Fully Meets"/>
    <n v="3"/>
    <n v="4"/>
    <s v="Poor"/>
    <d v="2023-02-23T00:00:00"/>
    <n v="1"/>
    <s v="Low"/>
    <n v="3"/>
    <s v="Low"/>
    <n v="2"/>
    <s v="Low"/>
    <d v="2022-09-19T00:00:00"/>
    <s v="Project Management"/>
    <s v="External"/>
    <s v="Failed"/>
    <n v="1"/>
    <n v="741.95"/>
    <n v="60"/>
    <x v="1"/>
  </r>
  <r>
    <n v="3754"/>
    <d v="2020-06-02T00:00:00"/>
    <n v="5.947222222222222"/>
    <s v="Production Technician I"/>
    <x v="6"/>
    <s v="Active"/>
    <s v="Full-Time"/>
    <s v="Zone C"/>
    <s v="Full-Time"/>
    <x v="0"/>
    <s v="Project Management - Con"/>
    <d v="1978-05-31T00:00:00"/>
    <s v="MA"/>
    <x v="1"/>
    <s v="Black"/>
    <s v="Married"/>
    <s v="Fully Meets"/>
    <n v="3"/>
    <n v="1"/>
    <s v="Excellent"/>
    <d v="2023-04-23T00:00:00"/>
    <n v="3"/>
    <s v="High"/>
    <n v="3"/>
    <s v="High"/>
    <n v="5"/>
    <s v="High"/>
    <d v="2023-03-08T00:00:00"/>
    <s v="Technical Skills"/>
    <s v="External"/>
    <s v="Incomplete"/>
    <n v="4"/>
    <n v="132.52000000000001"/>
    <n v="42"/>
    <x v="0"/>
  </r>
  <r>
    <n v="3756"/>
    <d v="2021-05-24T00:00:00"/>
    <n v="4.9694444444444441"/>
    <s v="Production Technician I"/>
    <x v="4"/>
    <s v="Active"/>
    <s v="Full-Time"/>
    <s v="Zone A"/>
    <s v="Temporary"/>
    <x v="0"/>
    <s v="Field Operations"/>
    <d v="2044-06-01T00:00:00"/>
    <s v="MA"/>
    <x v="0"/>
    <s v="Hispanic"/>
    <s v="Married"/>
    <s v="Fully Meets"/>
    <n v="3"/>
    <n v="3"/>
    <s v="Average"/>
    <d v="2022-11-23T00:00:00"/>
    <n v="1"/>
    <s v="Moderate"/>
    <n v="5"/>
    <s v="Moderate"/>
    <n v="3"/>
    <s v="Moderate"/>
    <d v="2023-03-27T00:00:00"/>
    <s v="Technical Skills"/>
    <s v="External"/>
    <s v="Failed"/>
    <n v="4"/>
    <n v="521.51"/>
    <n v="77"/>
    <x v="1"/>
  </r>
  <r>
    <n v="3758"/>
    <d v="2022-11-16T00:00:00"/>
    <n v="3.4916666666666667"/>
    <s v="Production Technician I"/>
    <x v="7"/>
    <s v="Terminated"/>
    <s v="Contract"/>
    <s v="Zone A"/>
    <s v="Temporary"/>
    <x v="0"/>
    <s v="Engineers"/>
    <d v="2046-12-20T00:00:00"/>
    <s v="MA"/>
    <x v="1"/>
    <s v="Other"/>
    <s v="Divorced"/>
    <s v="Fully Meets"/>
    <n v="3"/>
    <n v="3"/>
    <s v="Average"/>
    <d v="2022-10-04T00:00:00"/>
    <n v="2"/>
    <s v="Moderate"/>
    <n v="1"/>
    <s v="Moderate"/>
    <n v="1"/>
    <s v="Moderate"/>
    <d v="2023-01-16T00:00:00"/>
    <s v="Leadership Development"/>
    <s v="Internal"/>
    <s v="Failed"/>
    <n v="4"/>
    <n v="917.17"/>
    <n v="76"/>
    <x v="1"/>
  </r>
  <r>
    <n v="3759"/>
    <d v="2022-05-01T00:00:00"/>
    <n v="4.0333333333333332"/>
    <s v="Production Technician I"/>
    <x v="1"/>
    <s v="Active"/>
    <s v="Contract"/>
    <s v="Zone B"/>
    <s v="Full-Time"/>
    <x v="0"/>
    <s v="Yard (Material Handling)"/>
    <d v="1958-10-21T00:00:00"/>
    <s v="MA"/>
    <x v="1"/>
    <s v="Black"/>
    <s v="Married"/>
    <s v="Fully Meets"/>
    <n v="3"/>
    <n v="1"/>
    <s v="Excellent"/>
    <d v="2022-11-28T00:00:00"/>
    <n v="3"/>
    <s v="High"/>
    <n v="4"/>
    <s v="High"/>
    <n v="1"/>
    <s v="High"/>
    <d v="2022-08-11T00:00:00"/>
    <s v="Project Management"/>
    <s v="Internal"/>
    <s v="Completed"/>
    <n v="2"/>
    <n v="790.71"/>
    <n v="64"/>
    <x v="1"/>
  </r>
  <r>
    <n v="3760"/>
    <d v="2021-08-24T00:00:00"/>
    <n v="4.7194444444444441"/>
    <s v="Production Technician I"/>
    <x v="8"/>
    <s v="Active"/>
    <s v="Full-Time"/>
    <s v="Zone A"/>
    <s v="Part-Time"/>
    <x v="0"/>
    <s v="General - Con"/>
    <d v="1960-02-12T00:00:00"/>
    <s v="MA"/>
    <x v="1"/>
    <s v="Other"/>
    <s v="Widowed"/>
    <s v="Fully Meets"/>
    <n v="3"/>
    <n v="3"/>
    <s v="Average"/>
    <d v="2022-10-28T00:00:00"/>
    <n v="4"/>
    <s v="Moderate"/>
    <n v="3"/>
    <s v="Moderate"/>
    <n v="1"/>
    <s v="Moderate"/>
    <d v="2022-11-28T00:00:00"/>
    <s v="Technical Skills"/>
    <s v="External"/>
    <s v="Passed"/>
    <n v="1"/>
    <n v="680.48"/>
    <n v="61"/>
    <x v="1"/>
  </r>
  <r>
    <n v="3761"/>
    <d v="2023-06-22T00:00:00"/>
    <n v="2.8916666666666666"/>
    <s v="Production Technician II"/>
    <x v="0"/>
    <s v="Active"/>
    <s v="Contract"/>
    <s v="Zone A"/>
    <s v="Full-Time"/>
    <x v="0"/>
    <s v="General - Sga"/>
    <d v="1987-11-23T00:00:00"/>
    <s v="MA"/>
    <x v="0"/>
    <s v="Black"/>
    <s v="Married"/>
    <s v="Fully Meets"/>
    <n v="3"/>
    <n v="1"/>
    <s v="Excellent"/>
    <d v="2023-05-30T00:00:00"/>
    <n v="2"/>
    <s v="High"/>
    <n v="4"/>
    <s v="High"/>
    <n v="1"/>
    <s v="High"/>
    <d v="2022-08-18T00:00:00"/>
    <s v="Customer Service"/>
    <s v="External"/>
    <s v="Failed"/>
    <n v="1"/>
    <n v="947.57"/>
    <n v="36"/>
    <x v="0"/>
  </r>
  <r>
    <n v="3762"/>
    <d v="2020-07-18T00:00:00"/>
    <n v="5.8194444444444446"/>
    <s v="Production Technician II"/>
    <x v="7"/>
    <s v="Active"/>
    <s v="Part-Time"/>
    <s v="Zone B"/>
    <s v="Temporary"/>
    <x v="0"/>
    <s v="Engineers"/>
    <d v="2049-05-11T00:00:00"/>
    <s v="MA"/>
    <x v="0"/>
    <s v="Black"/>
    <s v="Divorced"/>
    <s v="Fully Meets"/>
    <n v="3"/>
    <n v="2"/>
    <s v="Excellent"/>
    <d v="2022-08-06T00:00:00"/>
    <n v="2"/>
    <s v="High"/>
    <n v="1"/>
    <s v="High"/>
    <n v="1"/>
    <s v="High"/>
    <d v="2023-06-15T00:00:00"/>
    <s v="Project Management"/>
    <s v="Internal"/>
    <s v="Failed"/>
    <n v="2"/>
    <n v="594.61"/>
    <n v="71"/>
    <x v="1"/>
  </r>
  <r>
    <n v="3763"/>
    <d v="2023-01-12T00:00:00"/>
    <n v="3.3361111111111112"/>
    <s v="Production Technician II"/>
    <x v="1"/>
    <s v="Terminated"/>
    <s v="Full-Time"/>
    <s v="Zone B"/>
    <s v="Full-Time"/>
    <x v="0"/>
    <s v="Finance &amp; Accounting"/>
    <d v="1950-06-25T00:00:00"/>
    <s v="MA"/>
    <x v="0"/>
    <s v="White"/>
    <s v="Widowed"/>
    <s v="Fully Meets"/>
    <n v="3"/>
    <n v="3"/>
    <s v="Average"/>
    <d v="2023-07-09T00:00:00"/>
    <n v="3"/>
    <s v="Moderate"/>
    <n v="2"/>
    <s v="Moderate"/>
    <n v="5"/>
    <s v="Moderate"/>
    <d v="2022-11-13T00:00:00"/>
    <s v="Technical Skills"/>
    <s v="External"/>
    <s v="Incomplete"/>
    <n v="1"/>
    <n v="775.59"/>
    <n v="73"/>
    <x v="1"/>
  </r>
  <r>
    <n v="3764"/>
    <d v="2022-02-16T00:00:00"/>
    <n v="4.2416666666666663"/>
    <s v="Production Technician II"/>
    <x v="8"/>
    <s v="Active"/>
    <s v="Full-Time"/>
    <s v="Zone B"/>
    <s v="Temporary"/>
    <x v="0"/>
    <s v="General - Sga"/>
    <d v="1995-12-13T00:00:00"/>
    <s v="MA"/>
    <x v="0"/>
    <s v="Black"/>
    <s v="Single"/>
    <s v="Fully Meets"/>
    <n v="3"/>
    <n v="3"/>
    <s v="Average"/>
    <d v="2023-07-11T00:00:00"/>
    <n v="2"/>
    <s v="Moderate"/>
    <n v="1"/>
    <s v="Moderate"/>
    <n v="5"/>
    <s v="Moderate"/>
    <d v="2022-08-30T00:00:00"/>
    <s v="Communication Skills"/>
    <s v="External"/>
    <s v="Incomplete"/>
    <n v="2"/>
    <n v="239.16"/>
    <n v="27"/>
    <x v="0"/>
  </r>
  <r>
    <n v="3765"/>
    <d v="2022-09-02T00:00:00"/>
    <n v="3.6972222222222224"/>
    <s v="Production Technician II"/>
    <x v="3"/>
    <s v="Active"/>
    <s v="Part-Time"/>
    <s v="Zone A"/>
    <s v="Temporary"/>
    <x v="0"/>
    <s v="Yard (Material Handling)"/>
    <d v="1969-06-30T00:00:00"/>
    <s v="MA"/>
    <x v="0"/>
    <s v="Hispanic"/>
    <s v="Widowed"/>
    <s v="Fully Meets"/>
    <n v="3"/>
    <n v="3"/>
    <s v="Average"/>
    <d v="2023-01-02T00:00:00"/>
    <n v="1"/>
    <s v="Moderate"/>
    <n v="1"/>
    <s v="Moderate"/>
    <n v="2"/>
    <s v="Moderate"/>
    <d v="2022-11-25T00:00:00"/>
    <s v="Customer Service"/>
    <s v="Internal"/>
    <s v="Completed"/>
    <n v="5"/>
    <n v="275.94"/>
    <n v="53"/>
    <x v="1"/>
  </r>
  <r>
    <n v="3766"/>
    <d v="2019-02-02T00:00:00"/>
    <n v="7.2805555555555559"/>
    <s v="Production Technician II"/>
    <x v="9"/>
    <s v="Active"/>
    <s v="Part-Time"/>
    <s v="Zone A"/>
    <s v="Part-Time"/>
    <x v="0"/>
    <s v="Yard (Material Handling)"/>
    <d v="2043-03-10T00:00:00"/>
    <s v="MA"/>
    <x v="0"/>
    <s v="Black"/>
    <s v="Widowed"/>
    <s v="Fully Meets"/>
    <n v="3"/>
    <n v="3"/>
    <s v="Average"/>
    <d v="2023-05-12T00:00:00"/>
    <n v="4"/>
    <s v="Moderate"/>
    <n v="4"/>
    <s v="Moderate"/>
    <n v="5"/>
    <s v="Moderate"/>
    <d v="2023-03-27T00:00:00"/>
    <s v="Technical Skills"/>
    <s v="Internal"/>
    <s v="Incomplete"/>
    <n v="4"/>
    <n v="466.32"/>
    <n v="76"/>
    <x v="1"/>
  </r>
  <r>
    <n v="3767"/>
    <d v="2021-08-26T00:00:00"/>
    <n v="4.7138888888888886"/>
    <s v="Production Technician I"/>
    <x v="3"/>
    <s v="Terminated"/>
    <s v="Full-Time"/>
    <s v="Zone B"/>
    <s v="Part-Time"/>
    <x v="0"/>
    <s v="General - Con"/>
    <d v="1993-03-07T00:00:00"/>
    <s v="MA"/>
    <x v="0"/>
    <s v="Black"/>
    <s v="Divorced"/>
    <s v="Fully Meets"/>
    <n v="3"/>
    <n v="2"/>
    <s v="Excellent"/>
    <d v="2023-07-09T00:00:00"/>
    <n v="2"/>
    <s v="High"/>
    <n v="5"/>
    <s v="High"/>
    <n v="3"/>
    <s v="High"/>
    <d v="2022-10-12T00:00:00"/>
    <s v="Leadership Development"/>
    <s v="Internal"/>
    <s v="Completed"/>
    <n v="4"/>
    <n v="840.46"/>
    <n v="28"/>
    <x v="0"/>
  </r>
  <r>
    <n v="3768"/>
    <d v="2020-12-31T00:00:00"/>
    <n v="5.3694444444444445"/>
    <s v="Production Technician I"/>
    <x v="7"/>
    <s v="Active"/>
    <s v="Contract"/>
    <s v="Zone B"/>
    <s v="Full-Time"/>
    <x v="0"/>
    <s v="Catv"/>
    <d v="1991-05-30T00:00:00"/>
    <s v="MA"/>
    <x v="0"/>
    <s v="Black"/>
    <s v="Divorced"/>
    <s v="Fully Meets"/>
    <n v="3"/>
    <n v="4"/>
    <s v="Poor"/>
    <d v="2023-01-27T00:00:00"/>
    <n v="2"/>
    <s v="Low"/>
    <n v="4"/>
    <s v="Low"/>
    <n v="1"/>
    <s v="Low"/>
    <d v="2023-01-04T00:00:00"/>
    <s v="Leadership Development"/>
    <s v="Internal"/>
    <s v="Completed"/>
    <n v="3"/>
    <n v="145.76"/>
    <n v="29"/>
    <x v="0"/>
  </r>
  <r>
    <n v="3769"/>
    <d v="2020-12-12T00:00:00"/>
    <n v="5.4194444444444443"/>
    <s v="Production Technician I"/>
    <x v="9"/>
    <s v="Active"/>
    <s v="Full-Time"/>
    <s v="Zone A"/>
    <s v="Full-Time"/>
    <x v="0"/>
    <s v="Fielders"/>
    <d v="1952-11-21T00:00:00"/>
    <s v="MA"/>
    <x v="1"/>
    <s v="Asian"/>
    <s v="Married"/>
    <s v="Fully Meets"/>
    <n v="3"/>
    <n v="3"/>
    <s v="Average"/>
    <d v="2022-09-25T00:00:00"/>
    <n v="3"/>
    <s v="Moderate"/>
    <n v="5"/>
    <s v="Moderate"/>
    <n v="3"/>
    <s v="Moderate"/>
    <d v="2022-10-12T00:00:00"/>
    <s v="Project Management"/>
    <s v="Internal"/>
    <s v="Incomplete"/>
    <n v="2"/>
    <n v="647.70000000000005"/>
    <n v="68"/>
    <x v="1"/>
  </r>
  <r>
    <n v="3770"/>
    <d v="2022-01-13T00:00:00"/>
    <n v="4.333333333333333"/>
    <s v="Production Technician I"/>
    <x v="2"/>
    <s v="Terminated"/>
    <s v="Contract"/>
    <s v="Zone B"/>
    <s v="Temporary"/>
    <x v="0"/>
    <s v="Aerial"/>
    <d v="1995-01-26T00:00:00"/>
    <s v="MA"/>
    <x v="1"/>
    <s v="Asian"/>
    <s v="Married"/>
    <s v="Fully Meets"/>
    <n v="3"/>
    <n v="3"/>
    <s v="Average"/>
    <d v="2023-05-06T00:00:00"/>
    <n v="1"/>
    <s v="Moderate"/>
    <n v="3"/>
    <s v="Moderate"/>
    <n v="3"/>
    <s v="Moderate"/>
    <d v="2023-07-05T00:00:00"/>
    <s v="Project Management"/>
    <s v="Internal"/>
    <s v="Incomplete"/>
    <n v="2"/>
    <n v="536.20000000000005"/>
    <n v="27"/>
    <x v="0"/>
  </r>
  <r>
    <n v="3771"/>
    <d v="2021-01-24T00:00:00"/>
    <n v="5.302777777777778"/>
    <s v="Production Technician I"/>
    <x v="6"/>
    <s v="Terminated"/>
    <s v="Part-Time"/>
    <s v="Zone B"/>
    <s v="Temporary"/>
    <x v="0"/>
    <s v="General - Con"/>
    <d v="1981-09-20T00:00:00"/>
    <s v="MA"/>
    <x v="1"/>
    <s v="Asian"/>
    <s v="Married"/>
    <s v="Fully Meets"/>
    <n v="3"/>
    <n v="3"/>
    <s v="Average"/>
    <d v="2022-09-25T00:00:00"/>
    <n v="2"/>
    <s v="Moderate"/>
    <n v="2"/>
    <s v="Moderate"/>
    <n v="4"/>
    <s v="Moderate"/>
    <d v="2023-03-26T00:00:00"/>
    <s v="Communication Skills"/>
    <s v="Internal"/>
    <s v="Incomplete"/>
    <n v="5"/>
    <n v="769.97"/>
    <n v="40"/>
    <x v="0"/>
  </r>
  <r>
    <n v="3772"/>
    <d v="2022-02-08T00:00:00"/>
    <n v="4.2638888888888893"/>
    <s v="Production Technician I"/>
    <x v="8"/>
    <s v="Active"/>
    <s v="Full-Time"/>
    <s v="Zone A"/>
    <s v="Temporary"/>
    <x v="0"/>
    <s v="Engineers"/>
    <d v="1966-02-05T00:00:00"/>
    <s v="MA"/>
    <x v="0"/>
    <s v="Asian"/>
    <s v="Divorced"/>
    <s v="Fully Meets"/>
    <n v="3"/>
    <n v="3"/>
    <s v="Average"/>
    <d v="2022-09-10T00:00:00"/>
    <n v="2"/>
    <s v="Moderate"/>
    <n v="5"/>
    <s v="Moderate"/>
    <n v="1"/>
    <s v="Moderate"/>
    <d v="2023-01-01T00:00:00"/>
    <s v="Communication Skills"/>
    <s v="External"/>
    <s v="Completed"/>
    <n v="1"/>
    <n v="894.66"/>
    <n v="56"/>
    <x v="1"/>
  </r>
  <r>
    <n v="3773"/>
    <d v="2020-10-11T00:00:00"/>
    <n v="5.5888888888888886"/>
    <s v="Production Technician I"/>
    <x v="1"/>
    <s v="Terminated"/>
    <s v="Part-Time"/>
    <s v="Zone A"/>
    <s v="Temporary"/>
    <x v="0"/>
    <s v="Engineers"/>
    <d v="1972-05-16T00:00:00"/>
    <s v="MA"/>
    <x v="0"/>
    <s v="Hispanic"/>
    <s v="Divorced"/>
    <s v="Fully Meets"/>
    <n v="3"/>
    <n v="3"/>
    <s v="Average"/>
    <d v="2022-10-16T00:00:00"/>
    <n v="1"/>
    <s v="Moderate"/>
    <n v="5"/>
    <s v="Moderate"/>
    <n v="2"/>
    <s v="Moderate"/>
    <d v="2022-11-15T00:00:00"/>
    <s v="Project Management"/>
    <s v="External"/>
    <s v="Failed"/>
    <n v="2"/>
    <n v="374.02"/>
    <n v="48"/>
    <x v="0"/>
  </r>
  <r>
    <n v="3774"/>
    <d v="2019-06-20T00:00:00"/>
    <n v="6.8972222222222221"/>
    <s v="Production Technician I"/>
    <x v="0"/>
    <s v="Active"/>
    <s v="Part-Time"/>
    <s v="Zone B"/>
    <s v="Full-Time"/>
    <x v="0"/>
    <s v="Engineers"/>
    <d v="1998-04-06T00:00:00"/>
    <s v="MA"/>
    <x v="1"/>
    <s v="Black"/>
    <s v="Single"/>
    <s v="Fully Meets"/>
    <n v="3"/>
    <n v="3"/>
    <s v="Average"/>
    <d v="2023-04-11T00:00:00"/>
    <n v="5"/>
    <s v="Moderate"/>
    <n v="3"/>
    <s v="Moderate"/>
    <n v="1"/>
    <s v="Moderate"/>
    <d v="2023-02-04T00:00:00"/>
    <s v="Leadership Development"/>
    <s v="Internal"/>
    <s v="Passed"/>
    <n v="5"/>
    <n v="569.41999999999996"/>
    <n v="21"/>
    <x v="2"/>
  </r>
  <r>
    <n v="3775"/>
    <d v="2021-07-13T00:00:00"/>
    <n v="4.833333333333333"/>
    <s v="Production Technician I"/>
    <x v="4"/>
    <s v="Active"/>
    <s v="Contract"/>
    <s v="Zone B"/>
    <s v="Part-Time"/>
    <x v="0"/>
    <s v="Field Operations"/>
    <d v="1980-10-15T00:00:00"/>
    <s v="MA"/>
    <x v="1"/>
    <s v="Other"/>
    <s v="Widowed"/>
    <s v="Fully Meets"/>
    <n v="3"/>
    <n v="3"/>
    <s v="Average"/>
    <d v="2023-04-15T00:00:00"/>
    <n v="2"/>
    <s v="Moderate"/>
    <n v="1"/>
    <s v="Moderate"/>
    <n v="3"/>
    <s v="Moderate"/>
    <d v="2022-11-14T00:00:00"/>
    <s v="Customer Service"/>
    <s v="Internal"/>
    <s v="Completed"/>
    <n v="1"/>
    <n v="172.82"/>
    <n v="41"/>
    <x v="0"/>
  </r>
  <r>
    <n v="3776"/>
    <d v="2021-10-14T00:00:00"/>
    <n v="4.5805555555555557"/>
    <s v="Production Technician I"/>
    <x v="5"/>
    <s v="Active"/>
    <s v="Contract"/>
    <s v="Zone A"/>
    <s v="Full-Time"/>
    <x v="0"/>
    <s v="General - Eng"/>
    <d v="1980-04-28T00:00:00"/>
    <s v="MA"/>
    <x v="1"/>
    <s v="Black"/>
    <s v="Married"/>
    <s v="Fully Meets"/>
    <n v="3"/>
    <n v="3"/>
    <s v="Average"/>
    <d v="2022-12-13T00:00:00"/>
    <n v="4"/>
    <s v="Moderate"/>
    <n v="1"/>
    <s v="Moderate"/>
    <n v="5"/>
    <s v="Moderate"/>
    <d v="2023-02-05T00:00:00"/>
    <s v="Project Management"/>
    <s v="Internal"/>
    <s v="Completed"/>
    <n v="4"/>
    <n v="585.84"/>
    <n v="41"/>
    <x v="0"/>
  </r>
  <r>
    <n v="3777"/>
    <d v="2021-11-09T00:00:00"/>
    <n v="4.5111111111111111"/>
    <s v="Production Technician I"/>
    <x v="3"/>
    <s v="Active"/>
    <s v="Contract"/>
    <s v="Zone C"/>
    <s v="Temporary"/>
    <x v="0"/>
    <s v="Aerial"/>
    <d v="1966-03-21T00:00:00"/>
    <s v="MA"/>
    <x v="1"/>
    <s v="Black"/>
    <s v="Single"/>
    <s v="Fully Meets"/>
    <n v="3"/>
    <n v="3"/>
    <s v="Average"/>
    <d v="2022-10-28T00:00:00"/>
    <n v="4"/>
    <s v="Moderate"/>
    <n v="3"/>
    <s v="Moderate"/>
    <n v="2"/>
    <s v="Moderate"/>
    <d v="2022-10-13T00:00:00"/>
    <s v="Project Management"/>
    <s v="External"/>
    <s v="Completed"/>
    <n v="1"/>
    <n v="759.38"/>
    <n v="55"/>
    <x v="1"/>
  </r>
  <r>
    <n v="3778"/>
    <d v="2023-04-02T00:00:00"/>
    <n v="3.1138888888888889"/>
    <s v="Production Technician I"/>
    <x v="7"/>
    <s v="Active"/>
    <s v="Full-Time"/>
    <s v="Zone A"/>
    <s v="Full-Time"/>
    <x v="0"/>
    <s v="Wireline Construction"/>
    <d v="1992-02-09T00:00:00"/>
    <s v="MA"/>
    <x v="1"/>
    <s v="Other"/>
    <s v="Married"/>
    <s v="Fully Meets"/>
    <n v="3"/>
    <n v="3"/>
    <s v="Average"/>
    <d v="2023-02-06T00:00:00"/>
    <n v="1"/>
    <s v="Moderate"/>
    <n v="5"/>
    <s v="Moderate"/>
    <n v="3"/>
    <s v="Moderate"/>
    <d v="2022-09-13T00:00:00"/>
    <s v="Customer Service"/>
    <s v="Internal"/>
    <s v="Completed"/>
    <n v="5"/>
    <n v="341.74"/>
    <n v="31"/>
    <x v="0"/>
  </r>
  <r>
    <n v="3782"/>
    <d v="2019-03-09T00:00:00"/>
    <n v="7.177777777777778"/>
    <s v="Production Technician I"/>
    <x v="8"/>
    <s v="Terminated"/>
    <s v="Full-Time"/>
    <s v="Zone B"/>
    <s v="Temporary"/>
    <x v="0"/>
    <s v="Field Operations"/>
    <d v="1984-09-25T00:00:00"/>
    <s v="MA"/>
    <x v="1"/>
    <s v="Asian"/>
    <s v="Widowed"/>
    <s v="Fully Meets"/>
    <n v="3"/>
    <n v="3"/>
    <s v="Average"/>
    <d v="2023-07-19T00:00:00"/>
    <n v="1"/>
    <s v="Moderate"/>
    <n v="5"/>
    <s v="Moderate"/>
    <n v="1"/>
    <s v="Moderate"/>
    <d v="2022-12-11T00:00:00"/>
    <s v="Technical Skills"/>
    <s v="Internal"/>
    <s v="Passed"/>
    <n v="5"/>
    <n v="506.4"/>
    <n v="35"/>
    <x v="0"/>
  </r>
  <r>
    <n v="3783"/>
    <d v="2020-05-09T00:00:00"/>
    <n v="6.0111111111111111"/>
    <s v="Production Technician I"/>
    <x v="1"/>
    <s v="Active"/>
    <s v="Contract"/>
    <s v="Zone A"/>
    <s v="Full-Time"/>
    <x v="0"/>
    <s v="Fielders"/>
    <d v="1962-04-11T00:00:00"/>
    <s v="MA"/>
    <x v="1"/>
    <s v="Asian"/>
    <s v="Divorced"/>
    <s v="Fully Meets"/>
    <n v="3"/>
    <n v="3"/>
    <s v="Average"/>
    <d v="2023-03-07T00:00:00"/>
    <n v="3"/>
    <s v="Moderate"/>
    <n v="4"/>
    <s v="Moderate"/>
    <n v="3"/>
    <s v="Moderate"/>
    <d v="2023-01-25T00:00:00"/>
    <s v="Technical Skills"/>
    <s v="External"/>
    <s v="Completed"/>
    <n v="5"/>
    <n v="851.24"/>
    <n v="58"/>
    <x v="1"/>
  </r>
  <r>
    <n v="3784"/>
    <d v="2022-08-14T00:00:00"/>
    <n v="3.7472222222222222"/>
    <s v="Production Technician I"/>
    <x v="0"/>
    <s v="Active"/>
    <s v="Contract"/>
    <s v="Zone A"/>
    <s v="Temporary"/>
    <x v="0"/>
    <s v="Splicing"/>
    <d v="1998-03-14T00:00:00"/>
    <s v="MA"/>
    <x v="0"/>
    <s v="White"/>
    <s v="Single"/>
    <s v="Fully Meets"/>
    <n v="3"/>
    <n v="3"/>
    <s v="Average"/>
    <d v="2023-03-04T00:00:00"/>
    <n v="3"/>
    <s v="Moderate"/>
    <n v="3"/>
    <s v="Moderate"/>
    <n v="2"/>
    <s v="Moderate"/>
    <d v="2022-10-12T00:00:00"/>
    <s v="Communication Skills"/>
    <s v="Internal"/>
    <s v="Completed"/>
    <n v="2"/>
    <n v="671.12"/>
    <n v="24"/>
    <x v="2"/>
  </r>
  <r>
    <n v="3785"/>
    <d v="2022-01-18T00:00:00"/>
    <n v="4.3194444444444446"/>
    <s v="Production Technician II"/>
    <x v="2"/>
    <s v="Active"/>
    <s v="Contract"/>
    <s v="Zone C"/>
    <s v="Temporary"/>
    <x v="0"/>
    <s v="Project Management - Con"/>
    <d v="1977-10-20T00:00:00"/>
    <s v="MA"/>
    <x v="0"/>
    <s v="Black"/>
    <s v="Divorced"/>
    <s v="Fully Meets"/>
    <n v="3"/>
    <n v="3"/>
    <s v="Average"/>
    <d v="2023-05-05T00:00:00"/>
    <n v="3"/>
    <s v="Moderate"/>
    <n v="2"/>
    <s v="Moderate"/>
    <n v="2"/>
    <s v="Moderate"/>
    <d v="2022-10-01T00:00:00"/>
    <s v="Project Management"/>
    <s v="External"/>
    <s v="Passed"/>
    <n v="1"/>
    <n v="257.8"/>
    <n v="45"/>
    <x v="0"/>
  </r>
  <r>
    <n v="3786"/>
    <d v="2021-06-22T00:00:00"/>
    <n v="4.8916666666666666"/>
    <s v="Production Technician II"/>
    <x v="9"/>
    <s v="Terminated"/>
    <s v="Full-Time"/>
    <s v="Zone A"/>
    <s v="Part-Time"/>
    <x v="0"/>
    <s v="Field Operations"/>
    <d v="1962-06-10T00:00:00"/>
    <s v="MA"/>
    <x v="0"/>
    <s v="Black"/>
    <s v="Divorced"/>
    <s v="Fully Meets"/>
    <n v="3"/>
    <n v="3"/>
    <s v="Average"/>
    <d v="2022-12-29T00:00:00"/>
    <n v="3"/>
    <s v="Moderate"/>
    <n v="4"/>
    <s v="Moderate"/>
    <n v="2"/>
    <s v="Moderate"/>
    <d v="2023-04-17T00:00:00"/>
    <s v="Leadership Development"/>
    <s v="External"/>
    <s v="Failed"/>
    <n v="4"/>
    <n v="280.06"/>
    <n v="59"/>
    <x v="1"/>
  </r>
  <r>
    <n v="3787"/>
    <d v="2023-01-19T00:00:00"/>
    <n v="3.3166666666666669"/>
    <s v="Production Technician II"/>
    <x v="7"/>
    <s v="Terminated"/>
    <s v="Full-Time"/>
    <s v="Zone C"/>
    <s v="Part-Time"/>
    <x v="0"/>
    <s v="General - Sga"/>
    <d v="1972-08-29T00:00:00"/>
    <s v="MA"/>
    <x v="0"/>
    <s v="White"/>
    <s v="Widowed"/>
    <s v="Fully Meets"/>
    <n v="3"/>
    <n v="3"/>
    <s v="Average"/>
    <d v="2023-03-06T00:00:00"/>
    <n v="1"/>
    <s v="Moderate"/>
    <n v="2"/>
    <s v="Moderate"/>
    <n v="1"/>
    <s v="Moderate"/>
    <d v="2023-04-26T00:00:00"/>
    <s v="Project Management"/>
    <s v="External"/>
    <s v="Passed"/>
    <n v="4"/>
    <n v="140.03"/>
    <n v="51"/>
    <x v="1"/>
  </r>
  <r>
    <n v="3788"/>
    <d v="2023-05-17T00:00:00"/>
    <n v="2.9888888888888889"/>
    <s v="Production Technician II"/>
    <x v="3"/>
    <s v="Terminated"/>
    <s v="Part-Time"/>
    <s v="Zone A"/>
    <s v="Full-Time"/>
    <x v="0"/>
    <s v="Field Operations"/>
    <d v="1976-09-06T00:00:00"/>
    <s v="MA"/>
    <x v="0"/>
    <s v="Black"/>
    <s v="Married"/>
    <s v="Fully Meets"/>
    <n v="3"/>
    <n v="3"/>
    <s v="Average"/>
    <d v="2023-05-05T00:00:00"/>
    <n v="3"/>
    <s v="Moderate"/>
    <n v="4"/>
    <s v="Moderate"/>
    <n v="2"/>
    <s v="Moderate"/>
    <d v="2023-03-21T00:00:00"/>
    <s v="Customer Service"/>
    <s v="External"/>
    <s v="Completed"/>
    <n v="2"/>
    <n v="796.95"/>
    <n v="47"/>
    <x v="0"/>
  </r>
  <r>
    <n v="3789"/>
    <d v="2020-06-07T00:00:00"/>
    <n v="5.9333333333333336"/>
    <s v="Production Technician II"/>
    <x v="5"/>
    <s v="Active"/>
    <s v="Contract"/>
    <s v="Zone A"/>
    <s v="Part-Time"/>
    <x v="0"/>
    <s v="Wireline Construction"/>
    <d v="1977-05-25T00:00:00"/>
    <s v="MA"/>
    <x v="0"/>
    <s v="Other"/>
    <s v="Widowed"/>
    <s v="Fully Meets"/>
    <n v="3"/>
    <n v="3"/>
    <s v="Average"/>
    <d v="2022-09-25T00:00:00"/>
    <n v="3"/>
    <s v="Moderate"/>
    <n v="1"/>
    <s v="Moderate"/>
    <n v="4"/>
    <s v="Moderate"/>
    <d v="2022-10-26T00:00:00"/>
    <s v="Technical Skills"/>
    <s v="External"/>
    <s v="Incomplete"/>
    <n v="1"/>
    <n v="997.38"/>
    <n v="43"/>
    <x v="0"/>
  </r>
  <r>
    <n v="3790"/>
    <d v="2023-07-07T00:00:00"/>
    <n v="2.85"/>
    <s v="Production Technician II"/>
    <x v="9"/>
    <s v="Active"/>
    <s v="Full-Time"/>
    <s v="Zone A"/>
    <s v="Temporary"/>
    <x v="0"/>
    <s v="Yard (Material Handling)"/>
    <d v="1962-12-11T00:00:00"/>
    <s v="MA"/>
    <x v="0"/>
    <s v="Hispanic"/>
    <s v="Single"/>
    <s v="Fully Meets"/>
    <n v="3"/>
    <n v="3"/>
    <s v="Average"/>
    <d v="2023-07-31T00:00:00"/>
    <n v="3"/>
    <s v="Moderate"/>
    <n v="2"/>
    <s v="Moderate"/>
    <n v="1"/>
    <s v="Moderate"/>
    <d v="2023-03-18T00:00:00"/>
    <s v="Communication Skills"/>
    <s v="External"/>
    <s v="Completed"/>
    <n v="2"/>
    <n v="676.95"/>
    <n v="61"/>
    <x v="1"/>
  </r>
  <r>
    <n v="3791"/>
    <d v="2020-03-28T00:00:00"/>
    <n v="6.125"/>
    <s v="Production Technician I"/>
    <x v="5"/>
    <s v="Active"/>
    <s v="Full-Time"/>
    <s v="Zone B"/>
    <s v="Full-Time"/>
    <x v="0"/>
    <s v="Finance &amp; Accounting"/>
    <d v="1978-02-02T00:00:00"/>
    <s v="MA"/>
    <x v="0"/>
    <s v="Asian"/>
    <s v="Divorced"/>
    <s v="Fully Meets"/>
    <n v="3"/>
    <n v="3"/>
    <s v="Average"/>
    <d v="2022-09-07T00:00:00"/>
    <n v="4"/>
    <s v="Moderate"/>
    <n v="1"/>
    <s v="Moderate"/>
    <n v="1"/>
    <s v="Moderate"/>
    <d v="2023-02-12T00:00:00"/>
    <s v="Leadership Development"/>
    <s v="External"/>
    <s v="Failed"/>
    <n v="2"/>
    <n v="348.89"/>
    <n v="42"/>
    <x v="0"/>
  </r>
  <r>
    <n v="3792"/>
    <d v="2019-05-23T00:00:00"/>
    <n v="6.9722222222222223"/>
    <s v="Production Technician I"/>
    <x v="6"/>
    <s v="Active"/>
    <s v="Part-Time"/>
    <s v="Zone C"/>
    <s v="Full-Time"/>
    <x v="0"/>
    <s v="Engineers"/>
    <d v="1998-06-08T00:00:00"/>
    <s v="MA"/>
    <x v="1"/>
    <s v="White"/>
    <s v="Married"/>
    <s v="Fully Meets"/>
    <n v="3"/>
    <n v="3"/>
    <s v="Average"/>
    <d v="2022-09-25T00:00:00"/>
    <n v="2"/>
    <s v="Moderate"/>
    <n v="2"/>
    <s v="Moderate"/>
    <n v="2"/>
    <s v="Moderate"/>
    <d v="2022-09-09T00:00:00"/>
    <s v="Project Management"/>
    <s v="External"/>
    <s v="Passed"/>
    <n v="1"/>
    <n v="385.62"/>
    <n v="21"/>
    <x v="2"/>
  </r>
  <r>
    <n v="3793"/>
    <d v="2019-04-20T00:00:00"/>
    <n v="7.0638888888888891"/>
    <s v="Production Technician I"/>
    <x v="2"/>
    <s v="Active"/>
    <s v="Full-Time"/>
    <s v="Zone B"/>
    <s v="Full-Time"/>
    <x v="0"/>
    <s v="General - Con"/>
    <d v="1952-01-15T00:00:00"/>
    <s v="MA"/>
    <x v="1"/>
    <s v="Asian"/>
    <s v="Married"/>
    <s v="Fully Meets"/>
    <n v="3"/>
    <n v="3"/>
    <s v="Average"/>
    <d v="2023-05-15T00:00:00"/>
    <n v="2"/>
    <s v="Moderate"/>
    <n v="3"/>
    <s v="Moderate"/>
    <n v="3"/>
    <s v="Moderate"/>
    <d v="2022-11-24T00:00:00"/>
    <s v="Project Management"/>
    <s v="Internal"/>
    <s v="Completed"/>
    <n v="2"/>
    <n v="552.66999999999996"/>
    <n v="67"/>
    <x v="1"/>
  </r>
  <r>
    <n v="3794"/>
    <d v="2018-09-09T00:00:00"/>
    <n v="7.677777777777778"/>
    <s v="Production Technician I"/>
    <x v="4"/>
    <s v="Active"/>
    <s v="Contract"/>
    <s v="Zone A"/>
    <s v="Full-Time"/>
    <x v="0"/>
    <s v="General - Con"/>
    <d v="1996-01-20T00:00:00"/>
    <s v="MA"/>
    <x v="1"/>
    <s v="Asian"/>
    <s v="Widowed"/>
    <s v="Fully Meets"/>
    <n v="3"/>
    <n v="5"/>
    <s v="Poor"/>
    <d v="2022-12-05T00:00:00"/>
    <n v="1"/>
    <s v="Low"/>
    <n v="1"/>
    <s v="Low"/>
    <n v="3"/>
    <s v="Low"/>
    <d v="2023-04-17T00:00:00"/>
    <s v="Communication Skills"/>
    <s v="External"/>
    <s v="Failed"/>
    <n v="2"/>
    <n v="645.11"/>
    <n v="22"/>
    <x v="2"/>
  </r>
  <r>
    <n v="3795"/>
    <d v="2022-07-14T00:00:00"/>
    <n v="3.8305555555555557"/>
    <s v="Production Technician I"/>
    <x v="0"/>
    <s v="Active"/>
    <s v="Part-Time"/>
    <s v="Zone A"/>
    <s v="Part-Time"/>
    <x v="0"/>
    <s v="General - Sga"/>
    <d v="1989-08-01T00:00:00"/>
    <s v="MA"/>
    <x v="1"/>
    <s v="White"/>
    <s v="Divorced"/>
    <s v="Exceeds"/>
    <n v="4"/>
    <n v="3"/>
    <s v="Average"/>
    <d v="2022-09-29T00:00:00"/>
    <n v="4"/>
    <s v="Moderate"/>
    <n v="3"/>
    <s v="Moderate"/>
    <n v="2"/>
    <s v="Moderate"/>
    <d v="2023-01-25T00:00:00"/>
    <s v="Project Management"/>
    <s v="External"/>
    <s v="Passed"/>
    <n v="1"/>
    <n v="954.02"/>
    <n v="33"/>
    <x v="0"/>
  </r>
  <r>
    <n v="3796"/>
    <d v="2019-04-17T00:00:00"/>
    <n v="7.072222222222222"/>
    <s v="Production Technician I"/>
    <x v="7"/>
    <s v="Active"/>
    <s v="Contract"/>
    <s v="Zone A"/>
    <s v="Part-Time"/>
    <x v="0"/>
    <s v="General - Con"/>
    <d v="1964-08-27T00:00:00"/>
    <s v="MA"/>
    <x v="0"/>
    <s v="Hispanic"/>
    <s v="Married"/>
    <s v="Exceeds"/>
    <n v="4"/>
    <n v="3"/>
    <s v="Average"/>
    <d v="2023-06-28T00:00:00"/>
    <n v="1"/>
    <s v="Moderate"/>
    <n v="5"/>
    <s v="Moderate"/>
    <n v="2"/>
    <s v="Moderate"/>
    <d v="2023-07-03T00:00:00"/>
    <s v="Technical Skills"/>
    <s v="External"/>
    <s v="Incomplete"/>
    <n v="5"/>
    <n v="255.74"/>
    <n v="55"/>
    <x v="1"/>
  </r>
  <r>
    <n v="3797"/>
    <d v="2020-05-15T00:00:00"/>
    <n v="5.9944444444444445"/>
    <s v="Production Technician I"/>
    <x v="1"/>
    <s v="Active"/>
    <s v="Contract"/>
    <s v="Zone A"/>
    <s v="Full-Time"/>
    <x v="0"/>
    <s v="Catv"/>
    <d v="1975-06-26T00:00:00"/>
    <s v="MA"/>
    <x v="0"/>
    <s v="Black"/>
    <s v="Married"/>
    <s v="Fully Meets"/>
    <n v="3"/>
    <n v="3"/>
    <s v="Average"/>
    <d v="2022-09-03T00:00:00"/>
    <n v="3"/>
    <s v="Moderate"/>
    <n v="4"/>
    <s v="Moderate"/>
    <n v="2"/>
    <s v="Moderate"/>
    <d v="2023-03-09T00:00:00"/>
    <s v="Technical Skills"/>
    <s v="External"/>
    <s v="Completed"/>
    <n v="2"/>
    <n v="279.38"/>
    <n v="45"/>
    <x v="0"/>
  </r>
  <r>
    <n v="3798"/>
    <d v="2020-04-04T00:00:00"/>
    <n v="6.1083333333333334"/>
    <s v="Production Technician I"/>
    <x v="8"/>
    <s v="Active"/>
    <s v="Full-Time"/>
    <s v="Zone C"/>
    <s v="Full-Time"/>
    <x v="0"/>
    <s v="General - Con"/>
    <d v="1961-12-21T00:00:00"/>
    <s v="MA"/>
    <x v="1"/>
    <s v="Other"/>
    <s v="Widowed"/>
    <s v="Fully Meets"/>
    <n v="3"/>
    <n v="3"/>
    <s v="Average"/>
    <d v="2022-11-08T00:00:00"/>
    <n v="1"/>
    <s v="Moderate"/>
    <n v="1"/>
    <s v="Moderate"/>
    <n v="1"/>
    <s v="Moderate"/>
    <d v="2022-08-22T00:00:00"/>
    <s v="Project Management"/>
    <s v="External"/>
    <s v="Passed"/>
    <n v="5"/>
    <n v="303.44"/>
    <n v="59"/>
    <x v="1"/>
  </r>
  <r>
    <n v="3799"/>
    <d v="2022-10-15T00:00:00"/>
    <n v="3.5777777777777779"/>
    <s v="Production Technician I"/>
    <x v="3"/>
    <s v="Active"/>
    <s v="Full-Time"/>
    <s v="Zone A"/>
    <s v="Temporary"/>
    <x v="0"/>
    <s v="Executive"/>
    <d v="1964-11-24T00:00:00"/>
    <s v="MA"/>
    <x v="1"/>
    <s v="Hispanic"/>
    <s v="Single"/>
    <s v="Exceeds"/>
    <n v="4"/>
    <n v="3"/>
    <s v="Average"/>
    <d v="2022-12-24T00:00:00"/>
    <n v="3"/>
    <s v="Moderate"/>
    <n v="1"/>
    <s v="Moderate"/>
    <n v="3"/>
    <s v="Moderate"/>
    <d v="2022-08-07T00:00:00"/>
    <s v="Communication Skills"/>
    <s v="Internal"/>
    <s v="Incomplete"/>
    <n v="4"/>
    <n v="809.38"/>
    <n v="58"/>
    <x v="1"/>
  </r>
  <r>
    <n v="3800"/>
    <d v="2019-07-11T00:00:00"/>
    <n v="6.8388888888888886"/>
    <s v="Production Technician I"/>
    <x v="9"/>
    <s v="Active"/>
    <s v="Contract"/>
    <s v="Zone C"/>
    <s v="Part-Time"/>
    <x v="0"/>
    <s v="General - Sga"/>
    <d v="1950-12-09T00:00:00"/>
    <s v="MA"/>
    <x v="1"/>
    <s v="Other"/>
    <s v="Married"/>
    <s v="Fully Meets"/>
    <n v="3"/>
    <n v="3"/>
    <s v="Average"/>
    <d v="2022-12-08T00:00:00"/>
    <n v="5"/>
    <s v="Moderate"/>
    <n v="3"/>
    <s v="Moderate"/>
    <n v="5"/>
    <s v="Moderate"/>
    <d v="2022-10-14T00:00:00"/>
    <s v="Customer Service"/>
    <s v="Internal"/>
    <s v="Completed"/>
    <n v="4"/>
    <n v="886.12"/>
    <n v="69"/>
    <x v="1"/>
  </r>
  <r>
    <n v="3801"/>
    <d v="2019-10-02T00:00:00"/>
    <n v="6.6138888888888889"/>
    <s v="Production Technician I"/>
    <x v="5"/>
    <s v="Active"/>
    <s v="Contract"/>
    <s v="Zone C"/>
    <s v="Temporary"/>
    <x v="0"/>
    <s v="Field Operations"/>
    <d v="2048-01-18T00:00:00"/>
    <s v="MA"/>
    <x v="0"/>
    <s v="Hispanic"/>
    <s v="Single"/>
    <s v="Fully Meets"/>
    <n v="3"/>
    <n v="3"/>
    <s v="Average"/>
    <d v="2022-11-27T00:00:00"/>
    <n v="2"/>
    <s v="Moderate"/>
    <n v="1"/>
    <s v="Moderate"/>
    <n v="4"/>
    <s v="Moderate"/>
    <d v="2023-04-01T00:00:00"/>
    <s v="Leadership Development"/>
    <s v="External"/>
    <s v="Incomplete"/>
    <n v="2"/>
    <n v="125.88"/>
    <n v="71"/>
    <x v="1"/>
  </r>
  <r>
    <n v="3802"/>
    <d v="2021-03-04T00:00:00"/>
    <n v="5.1916666666666664"/>
    <s v="Production Technician I"/>
    <x v="6"/>
    <s v="Active"/>
    <s v="Full-Time"/>
    <s v="Zone A"/>
    <s v="Full-Time"/>
    <x v="0"/>
    <s v="Field Operations"/>
    <d v="2047-03-28T00:00:00"/>
    <s v="MA"/>
    <x v="1"/>
    <s v="White"/>
    <s v="Divorced"/>
    <s v="Fully Meets"/>
    <n v="3"/>
    <n v="3"/>
    <s v="Average"/>
    <d v="2023-01-09T00:00:00"/>
    <n v="3"/>
    <s v="Moderate"/>
    <n v="3"/>
    <s v="Moderate"/>
    <n v="5"/>
    <s v="Moderate"/>
    <d v="2023-01-24T00:00:00"/>
    <s v="Leadership Development"/>
    <s v="Internal"/>
    <s v="Passed"/>
    <n v="1"/>
    <n v="493.72"/>
    <n v="74"/>
    <x v="1"/>
  </r>
  <r>
    <n v="3804"/>
    <d v="2019-05-15T00:00:00"/>
    <n v="6.9944444444444445"/>
    <s v="Production Technician I"/>
    <x v="4"/>
    <s v="Active"/>
    <s v="Full-Time"/>
    <s v="Zone C"/>
    <s v="Part-Time"/>
    <x v="0"/>
    <s v="General - Con"/>
    <d v="1978-09-26T00:00:00"/>
    <s v="MA"/>
    <x v="0"/>
    <s v="Hispanic"/>
    <s v="Single"/>
    <s v="Fully Meets"/>
    <n v="3"/>
    <n v="3"/>
    <s v="Average"/>
    <d v="2023-03-07T00:00:00"/>
    <n v="3"/>
    <s v="Moderate"/>
    <n v="2"/>
    <s v="Moderate"/>
    <n v="2"/>
    <s v="Moderate"/>
    <d v="2023-02-15T00:00:00"/>
    <s v="Customer Service"/>
    <s v="External"/>
    <s v="Incomplete"/>
    <n v="4"/>
    <n v="414.55"/>
    <n v="41"/>
    <x v="0"/>
  </r>
  <r>
    <n v="3805"/>
    <d v="2022-04-28T00:00:00"/>
    <n v="4.041666666666667"/>
    <s v="Production Technician I"/>
    <x v="0"/>
    <s v="Active"/>
    <s v="Full-Time"/>
    <s v="Zone B"/>
    <s v="Part-Time"/>
    <x v="0"/>
    <s v="General - Con"/>
    <d v="1982-04-23T00:00:00"/>
    <s v="MA"/>
    <x v="1"/>
    <s v="Other"/>
    <s v="Divorced"/>
    <s v="Fully Meets"/>
    <n v="3"/>
    <n v="3"/>
    <s v="Average"/>
    <d v="2022-12-31T00:00:00"/>
    <n v="2"/>
    <s v="Moderate"/>
    <n v="5"/>
    <s v="Moderate"/>
    <n v="2"/>
    <s v="Moderate"/>
    <d v="2022-08-31T00:00:00"/>
    <s v="Communication Skills"/>
    <s v="External"/>
    <s v="Incomplete"/>
    <n v="1"/>
    <n v="391.88"/>
    <n v="40"/>
    <x v="0"/>
  </r>
  <r>
    <n v="3806"/>
    <d v="2021-09-23T00:00:00"/>
    <n v="4.6388888888888893"/>
    <s v="Production Technician I"/>
    <x v="7"/>
    <s v="Active"/>
    <s v="Contract"/>
    <s v="Zone C"/>
    <s v="Temporary"/>
    <x v="0"/>
    <s v="Field Operations"/>
    <d v="1974-09-01T00:00:00"/>
    <s v="MA"/>
    <x v="1"/>
    <s v="Other"/>
    <s v="Married"/>
    <s v="Fully Meets"/>
    <n v="3"/>
    <n v="3"/>
    <s v="Average"/>
    <d v="2023-03-13T00:00:00"/>
    <n v="4"/>
    <s v="Moderate"/>
    <n v="1"/>
    <s v="Moderate"/>
    <n v="5"/>
    <s v="Moderate"/>
    <d v="2022-09-09T00:00:00"/>
    <s v="Customer Service"/>
    <s v="External"/>
    <s v="Passed"/>
    <n v="4"/>
    <n v="600.64"/>
    <n v="47"/>
    <x v="0"/>
  </r>
  <r>
    <n v="3807"/>
    <d v="2021-09-15T00:00:00"/>
    <n v="4.6611111111111114"/>
    <s v="Production Technician I"/>
    <x v="1"/>
    <s v="Active"/>
    <s v="Contract"/>
    <s v="Zone C"/>
    <s v="Temporary"/>
    <x v="0"/>
    <s v="Project Management - Con"/>
    <d v="1964-05-16T00:00:00"/>
    <s v="MA"/>
    <x v="1"/>
    <s v="Asian"/>
    <s v="Single"/>
    <s v="Fully Meets"/>
    <n v="3"/>
    <n v="3"/>
    <s v="Average"/>
    <d v="2022-08-17T00:00:00"/>
    <n v="4"/>
    <s v="Moderate"/>
    <n v="5"/>
    <s v="Moderate"/>
    <n v="4"/>
    <s v="Moderate"/>
    <d v="2023-03-26T00:00:00"/>
    <s v="Communication Skills"/>
    <s v="External"/>
    <s v="Passed"/>
    <n v="1"/>
    <n v="997.74"/>
    <n v="57"/>
    <x v="1"/>
  </r>
  <r>
    <n v="3808"/>
    <d v="2019-04-27T00:00:00"/>
    <n v="7.0444444444444443"/>
    <s v="IT Support"/>
    <x v="9"/>
    <s v="Active"/>
    <s v="Contract"/>
    <s v="Zone B"/>
    <s v="Full-Time"/>
    <x v="2"/>
    <s v="General - Sga"/>
    <d v="2048-01-16T00:00:00"/>
    <s v="MA"/>
    <x v="0"/>
    <s v="White"/>
    <s v="Widowed"/>
    <s v="Fully Meets"/>
    <n v="3"/>
    <n v="3"/>
    <s v="Average"/>
    <d v="2023-01-27T00:00:00"/>
    <n v="5"/>
    <s v="Moderate"/>
    <n v="4"/>
    <s v="Moderate"/>
    <n v="4"/>
    <s v="Moderate"/>
    <d v="2023-01-25T00:00:00"/>
    <s v="Technical Skills"/>
    <s v="External"/>
    <s v="Passed"/>
    <n v="4"/>
    <n v="254.26"/>
    <n v="71"/>
    <x v="1"/>
  </r>
  <r>
    <n v="3809"/>
    <d v="2019-10-06T00:00:00"/>
    <n v="6.6027777777777779"/>
    <s v="Network Engineer"/>
    <x v="3"/>
    <s v="Active"/>
    <s v="Part-Time"/>
    <s v="Zone B"/>
    <s v="Part-Time"/>
    <x v="2"/>
    <s v="Field Operations"/>
    <d v="2001-01-20T00:00:00"/>
    <s v="MA"/>
    <x v="1"/>
    <s v="Hispanic"/>
    <s v="Single"/>
    <s v="Fully Meets"/>
    <n v="3"/>
    <n v="3"/>
    <s v="Average"/>
    <d v="2022-09-04T00:00:00"/>
    <n v="3"/>
    <s v="Moderate"/>
    <n v="1"/>
    <s v="Moderate"/>
    <n v="5"/>
    <s v="Moderate"/>
    <d v="2022-10-21T00:00:00"/>
    <s v="Technical Skills"/>
    <s v="External"/>
    <s v="Incomplete"/>
    <n v="3"/>
    <n v="786.62"/>
    <n v="18"/>
    <x v="2"/>
  </r>
  <r>
    <n v="3810"/>
    <d v="2020-02-16T00:00:00"/>
    <n v="6.2416666666666663"/>
    <s v="Sr. Network Engineer"/>
    <x v="2"/>
    <s v="Active"/>
    <s v="Full-Time"/>
    <s v="Zone A"/>
    <s v="Temporary"/>
    <x v="2"/>
    <s v="General - Sga"/>
    <d v="1959-10-10T00:00:00"/>
    <s v="CT"/>
    <x v="0"/>
    <s v="Black"/>
    <s v="Single"/>
    <s v="Fully Meets"/>
    <n v="3"/>
    <n v="3"/>
    <s v="Average"/>
    <d v="2022-12-22T00:00:00"/>
    <n v="3"/>
    <s v="Moderate"/>
    <n v="3"/>
    <s v="Moderate"/>
    <n v="1"/>
    <s v="Moderate"/>
    <d v="2022-12-21T00:00:00"/>
    <s v="Communication Skills"/>
    <s v="External"/>
    <s v="Completed"/>
    <n v="3"/>
    <n v="189.7"/>
    <n v="61"/>
    <x v="1"/>
  </r>
  <r>
    <n v="3811"/>
    <d v="2022-05-14T00:00:00"/>
    <n v="3.9972222222222222"/>
    <s v="Sr. Network Engineer"/>
    <x v="2"/>
    <s v="Active"/>
    <s v="Part-Time"/>
    <s v="Zone B"/>
    <s v="Temporary"/>
    <x v="2"/>
    <s v="Fielders"/>
    <d v="1958-03-11T00:00:00"/>
    <s v="CT"/>
    <x v="1"/>
    <s v="Hispanic"/>
    <s v="Widowed"/>
    <s v="Fully Meets"/>
    <n v="3"/>
    <n v="3"/>
    <s v="Average"/>
    <d v="2023-05-18T00:00:00"/>
    <n v="1"/>
    <s v="Moderate"/>
    <n v="1"/>
    <s v="Moderate"/>
    <n v="1"/>
    <s v="Moderate"/>
    <d v="2023-05-15T00:00:00"/>
    <s v="Technical Skills"/>
    <s v="External"/>
    <s v="Completed"/>
    <n v="2"/>
    <n v="484.02"/>
    <n v="64"/>
    <x v="1"/>
  </r>
  <r>
    <n v="3812"/>
    <d v="2019-02-13T00:00:00"/>
    <n v="7.25"/>
    <s v="Sr. Network Engineer"/>
    <x v="4"/>
    <s v="Active"/>
    <s v="Contract"/>
    <s v="Zone B"/>
    <s v="Full-Time"/>
    <x v="2"/>
    <s v="General - Eng"/>
    <d v="1985-05-24T00:00:00"/>
    <s v="MA"/>
    <x v="0"/>
    <s v="Hispanic"/>
    <s v="Single"/>
    <s v="Fully Meets"/>
    <n v="3"/>
    <n v="3"/>
    <s v="Average"/>
    <d v="2023-01-11T00:00:00"/>
    <n v="3"/>
    <s v="Moderate"/>
    <n v="3"/>
    <s v="Moderate"/>
    <n v="1"/>
    <s v="Moderate"/>
    <d v="2023-06-02T00:00:00"/>
    <s v="Communication Skills"/>
    <s v="Internal"/>
    <s v="Failed"/>
    <n v="5"/>
    <n v="299.74"/>
    <n v="34"/>
    <x v="0"/>
  </r>
  <r>
    <n v="3813"/>
    <d v="2022-08-24T00:00:00"/>
    <n v="3.7194444444444446"/>
    <s v="IT Support"/>
    <x v="7"/>
    <s v="Active"/>
    <s v="Part-Time"/>
    <s v="Zone A"/>
    <s v="Part-Time"/>
    <x v="2"/>
    <s v="Engineers"/>
    <d v="1955-02-25T00:00:00"/>
    <s v="MA"/>
    <x v="1"/>
    <s v="Hispanic"/>
    <s v="Widowed"/>
    <s v="Fully Meets"/>
    <n v="3"/>
    <n v="3"/>
    <s v="Average"/>
    <d v="2023-06-06T00:00:00"/>
    <n v="2"/>
    <s v="Moderate"/>
    <n v="3"/>
    <s v="Moderate"/>
    <n v="4"/>
    <s v="Moderate"/>
    <d v="2023-07-21T00:00:00"/>
    <s v="Technical Skills"/>
    <s v="Internal"/>
    <s v="Failed"/>
    <n v="1"/>
    <n v="169.79"/>
    <n v="67"/>
    <x v="1"/>
  </r>
  <r>
    <n v="3815"/>
    <d v="2021-03-26T00:00:00"/>
    <n v="5.1305555555555555"/>
    <s v="Network Engineer"/>
    <x v="7"/>
    <s v="Active"/>
    <s v="Contract"/>
    <s v="Zone C"/>
    <s v="Part-Time"/>
    <x v="2"/>
    <s v="Project Management - Con"/>
    <d v="1984-05-26T00:00:00"/>
    <s v="MA"/>
    <x v="1"/>
    <s v="White"/>
    <s v="Divorced"/>
    <s v="Fully Meets"/>
    <n v="3"/>
    <n v="3"/>
    <s v="Average"/>
    <d v="2023-02-23T00:00:00"/>
    <n v="1"/>
    <s v="Moderate"/>
    <n v="5"/>
    <s v="Moderate"/>
    <n v="3"/>
    <s v="Moderate"/>
    <d v="2023-02-05T00:00:00"/>
    <s v="Project Management"/>
    <s v="Internal"/>
    <s v="Failed"/>
    <n v="1"/>
    <n v="910.09"/>
    <n v="37"/>
    <x v="0"/>
  </r>
  <r>
    <n v="3816"/>
    <d v="2021-05-01T00:00:00"/>
    <n v="5.0333333333333332"/>
    <s v="IT Support"/>
    <x v="5"/>
    <s v="Active"/>
    <s v="Full-Time"/>
    <s v="Zone A"/>
    <s v="Temporary"/>
    <x v="2"/>
    <s v="Field Operations"/>
    <d v="1956-08-10T00:00:00"/>
    <s v="MA"/>
    <x v="1"/>
    <s v="Hispanic"/>
    <s v="Single"/>
    <s v="Fully Meets"/>
    <n v="3"/>
    <n v="3"/>
    <s v="Average"/>
    <d v="2022-12-26T00:00:00"/>
    <n v="1"/>
    <s v="Moderate"/>
    <n v="1"/>
    <s v="Moderate"/>
    <n v="5"/>
    <s v="Moderate"/>
    <d v="2022-12-20T00:00:00"/>
    <s v="Communication Skills"/>
    <s v="External"/>
    <s v="Passed"/>
    <n v="5"/>
    <n v="912.1"/>
    <n v="65"/>
    <x v="1"/>
  </r>
  <r>
    <n v="3817"/>
    <d v="2021-10-10T00:00:00"/>
    <n v="4.5916666666666668"/>
    <s v="IT Support"/>
    <x v="0"/>
    <s v="Active"/>
    <s v="Part-Time"/>
    <s v="Zone A"/>
    <s v="Full-Time"/>
    <x v="2"/>
    <s v="General - Con"/>
    <d v="1978-01-01T00:00:00"/>
    <s v="MA"/>
    <x v="0"/>
    <s v="Black"/>
    <s v="Single"/>
    <s v="Needs Improvement"/>
    <n v="2"/>
    <n v="3"/>
    <s v="Average"/>
    <d v="2023-06-24T00:00:00"/>
    <n v="3"/>
    <s v="Moderate"/>
    <n v="3"/>
    <s v="Moderate"/>
    <n v="1"/>
    <s v="Moderate"/>
    <d v="2023-03-07T00:00:00"/>
    <s v="Customer Service"/>
    <s v="Internal"/>
    <s v="Incomplete"/>
    <n v="4"/>
    <n v="456.65"/>
    <n v="43"/>
    <x v="0"/>
  </r>
  <r>
    <n v="3818"/>
    <d v="2020-01-02T00:00:00"/>
    <n v="6.3638888888888889"/>
    <s v="Network Engineer"/>
    <x v="0"/>
    <s v="Active"/>
    <s v="Part-Time"/>
    <s v="Zone A"/>
    <s v="Part-Time"/>
    <x v="2"/>
    <s v="Wireless"/>
    <d v="1950-06-15T00:00:00"/>
    <s v="MA"/>
    <x v="1"/>
    <s v="Asian"/>
    <s v="Single"/>
    <s v="Fully Meets"/>
    <n v="3"/>
    <n v="3"/>
    <s v="Average"/>
    <d v="2023-01-28T00:00:00"/>
    <n v="1"/>
    <s v="Moderate"/>
    <n v="1"/>
    <s v="Moderate"/>
    <n v="3"/>
    <s v="Moderate"/>
    <d v="2022-11-07T00:00:00"/>
    <s v="Leadership Development"/>
    <s v="External"/>
    <s v="Incomplete"/>
    <n v="4"/>
    <n v="313.5"/>
    <n v="70"/>
    <x v="1"/>
  </r>
  <r>
    <n v="3819"/>
    <d v="2020-01-20T00:00:00"/>
    <n v="6.3138888888888891"/>
    <s v="Network Engineer"/>
    <x v="8"/>
    <s v="Active"/>
    <s v="Full-Time"/>
    <s v="Zone B"/>
    <s v="Part-Time"/>
    <x v="2"/>
    <s v="Aerial"/>
    <d v="1957-11-26T00:00:00"/>
    <s v="MA"/>
    <x v="0"/>
    <s v="Asian"/>
    <s v="Single"/>
    <s v="Fully Meets"/>
    <n v="3"/>
    <n v="3"/>
    <s v="Average"/>
    <d v="2023-07-01T00:00:00"/>
    <n v="4"/>
    <s v="Moderate"/>
    <n v="1"/>
    <s v="Moderate"/>
    <n v="1"/>
    <s v="Moderate"/>
    <d v="2022-12-29T00:00:00"/>
    <s v="Leadership Development"/>
    <s v="Internal"/>
    <s v="Incomplete"/>
    <n v="3"/>
    <n v="906.45"/>
    <n v="63"/>
    <x v="1"/>
  </r>
  <r>
    <n v="3820"/>
    <d v="2018-08-11T00:00:00"/>
    <n v="7.7555555555555555"/>
    <s v="Network Engineer"/>
    <x v="1"/>
    <s v="Active"/>
    <s v="Contract"/>
    <s v="Zone C"/>
    <s v="Full-Time"/>
    <x v="2"/>
    <s v="General - Con"/>
    <d v="1976-09-29T00:00:00"/>
    <s v="MA"/>
    <x v="0"/>
    <s v="Other"/>
    <s v="Divorced"/>
    <s v="Fully Meets"/>
    <n v="3"/>
    <n v="3"/>
    <s v="Average"/>
    <d v="2023-07-26T00:00:00"/>
    <n v="1"/>
    <s v="Moderate"/>
    <n v="3"/>
    <s v="Moderate"/>
    <n v="4"/>
    <s v="Moderate"/>
    <d v="2022-08-19T00:00:00"/>
    <s v="Project Management"/>
    <s v="External"/>
    <s v="Incomplete"/>
    <n v="2"/>
    <n v="333.8"/>
    <n v="42"/>
    <x v="0"/>
  </r>
  <r>
    <n v="3821"/>
    <d v="2021-12-18T00:00:00"/>
    <n v="4.4027777777777777"/>
    <s v="Sr. Network Engineer"/>
    <x v="3"/>
    <s v="Active"/>
    <s v="Contract"/>
    <s v="Zone A"/>
    <s v="Temporary"/>
    <x v="2"/>
    <s v="Field Operations"/>
    <d v="1981-04-03T00:00:00"/>
    <s v="MA"/>
    <x v="1"/>
    <s v="White"/>
    <s v="Single"/>
    <s v="Fully Meets"/>
    <n v="3"/>
    <n v="3"/>
    <s v="Average"/>
    <d v="2022-12-05T00:00:00"/>
    <n v="5"/>
    <s v="Moderate"/>
    <n v="4"/>
    <s v="Moderate"/>
    <n v="4"/>
    <s v="Moderate"/>
    <d v="2022-11-30T00:00:00"/>
    <s v="Project Management"/>
    <s v="External"/>
    <s v="Passed"/>
    <n v="2"/>
    <n v="866.63"/>
    <n v="40"/>
    <x v="0"/>
  </r>
  <r>
    <n v="3822"/>
    <d v="2019-09-24T00:00:00"/>
    <n v="6.6361111111111111"/>
    <s v="Network Engineer"/>
    <x v="5"/>
    <s v="Active"/>
    <s v="Full-Time"/>
    <s v="Zone B"/>
    <s v="Part-Time"/>
    <x v="3"/>
    <s v="General - Con"/>
    <d v="1975-09-18T00:00:00"/>
    <s v="MA"/>
    <x v="1"/>
    <s v="Hispanic"/>
    <s v="Divorced"/>
    <s v="Fully Meets"/>
    <n v="3"/>
    <n v="3"/>
    <s v="Average"/>
    <d v="2023-03-23T00:00:00"/>
    <n v="4"/>
    <s v="Moderate"/>
    <n v="4"/>
    <s v="Moderate"/>
    <n v="5"/>
    <s v="Moderate"/>
    <d v="2022-12-08T00:00:00"/>
    <s v="Technical Skills"/>
    <s v="Internal"/>
    <s v="Incomplete"/>
    <n v="5"/>
    <n v="357.58"/>
    <n v="44"/>
    <x v="0"/>
  </r>
  <r>
    <n v="3823"/>
    <d v="2022-10-17T00:00:00"/>
    <n v="3.5722222222222224"/>
    <s v="Network Engineer"/>
    <x v="3"/>
    <s v="Active"/>
    <s v="Full-Time"/>
    <s v="Zone A"/>
    <s v="Temporary"/>
    <x v="3"/>
    <s v="Shop (Fleet)"/>
    <d v="1987-08-24T00:00:00"/>
    <s v="MA"/>
    <x v="1"/>
    <s v="White"/>
    <s v="Single"/>
    <s v="Needs Improvement"/>
    <n v="2"/>
    <n v="3"/>
    <s v="Average"/>
    <d v="2022-11-16T00:00:00"/>
    <n v="5"/>
    <s v="Moderate"/>
    <n v="4"/>
    <s v="Moderate"/>
    <n v="1"/>
    <s v="Moderate"/>
    <d v="2022-09-21T00:00:00"/>
    <s v="Communication Skills"/>
    <s v="External"/>
    <s v="Completed"/>
    <n v="4"/>
    <n v="516.9"/>
    <n v="35"/>
    <x v="0"/>
  </r>
  <r>
    <n v="3824"/>
    <d v="2020-01-07T00:00:00"/>
    <n v="6.35"/>
    <s v="IT Support"/>
    <x v="7"/>
    <s v="Active"/>
    <s v="Contract"/>
    <s v="Zone C"/>
    <s v="Full-Time"/>
    <x v="2"/>
    <s v="General - Sga"/>
    <d v="2048-11-21T00:00:00"/>
    <s v="MA"/>
    <x v="1"/>
    <s v="Black"/>
    <s v="Single"/>
    <s v="Fully Meets"/>
    <n v="3"/>
    <n v="3"/>
    <s v="Average"/>
    <d v="2023-02-13T00:00:00"/>
    <n v="4"/>
    <s v="Moderate"/>
    <n v="4"/>
    <s v="Moderate"/>
    <n v="5"/>
    <s v="Moderate"/>
    <d v="2022-10-18T00:00:00"/>
    <s v="Leadership Development"/>
    <s v="Internal"/>
    <s v="Completed"/>
    <n v="5"/>
    <n v="200.23"/>
    <n v="72"/>
    <x v="1"/>
  </r>
  <r>
    <n v="3825"/>
    <d v="2022-11-05T00:00:00"/>
    <n v="3.5222222222222221"/>
    <s v="IT Support"/>
    <x v="9"/>
    <s v="Active"/>
    <s v="Full-Time"/>
    <s v="Zone A"/>
    <s v="Part-Time"/>
    <x v="2"/>
    <s v="Field Operations"/>
    <d v="1998-05-23T00:00:00"/>
    <s v="MA"/>
    <x v="1"/>
    <s v="Black"/>
    <s v="Married"/>
    <s v="Fully Meets"/>
    <n v="3"/>
    <n v="3"/>
    <s v="Average"/>
    <d v="2022-12-22T00:00:00"/>
    <n v="4"/>
    <s v="Moderate"/>
    <n v="4"/>
    <s v="Moderate"/>
    <n v="2"/>
    <s v="Moderate"/>
    <d v="2022-09-24T00:00:00"/>
    <s v="Leadership Development"/>
    <s v="Internal"/>
    <s v="Completed"/>
    <n v="1"/>
    <n v="728.77"/>
    <n v="24"/>
    <x v="2"/>
  </r>
  <r>
    <n v="3826"/>
    <d v="2023-04-26T00:00:00"/>
    <n v="3.0472222222222221"/>
    <s v="IT Support"/>
    <x v="2"/>
    <s v="Active"/>
    <s v="Part-Time"/>
    <s v="Zone B"/>
    <s v="Full-Time"/>
    <x v="2"/>
    <s v="Field Operations"/>
    <d v="2001-04-11T00:00:00"/>
    <s v="MA"/>
    <x v="1"/>
    <s v="Asian"/>
    <s v="Divorced"/>
    <s v="Fully Meets"/>
    <n v="3"/>
    <n v="3"/>
    <s v="Average"/>
    <d v="2022-11-17T00:00:00"/>
    <n v="2"/>
    <s v="Moderate"/>
    <n v="1"/>
    <s v="Moderate"/>
    <n v="3"/>
    <s v="Moderate"/>
    <d v="2022-11-21T00:00:00"/>
    <s v="Communication Skills"/>
    <s v="Internal"/>
    <s v="Completed"/>
    <n v="4"/>
    <n v="286.12"/>
    <n v="22"/>
    <x v="2"/>
  </r>
  <r>
    <n v="3827"/>
    <d v="2019-05-29T00:00:00"/>
    <n v="6.9555555555555557"/>
    <s v="IT Support"/>
    <x v="6"/>
    <s v="Active"/>
    <s v="Part-Time"/>
    <s v="Zone B"/>
    <s v="Part-Time"/>
    <x v="2"/>
    <s v="General - Eng"/>
    <d v="1992-09-24T00:00:00"/>
    <s v="MA"/>
    <x v="1"/>
    <s v="Asian"/>
    <s v="Widowed"/>
    <s v="Fully Meets"/>
    <n v="3"/>
    <n v="3"/>
    <s v="Average"/>
    <d v="2022-12-25T00:00:00"/>
    <n v="3"/>
    <s v="Moderate"/>
    <n v="3"/>
    <s v="Moderate"/>
    <n v="4"/>
    <s v="Moderate"/>
    <d v="2023-02-01T00:00:00"/>
    <s v="Communication Skills"/>
    <s v="Internal"/>
    <s v="Failed"/>
    <n v="5"/>
    <n v="997.15"/>
    <n v="27"/>
    <x v="0"/>
  </r>
  <r>
    <n v="3828"/>
    <d v="2019-09-12T00:00:00"/>
    <n v="6.6694444444444443"/>
    <s v="Sr. Network Engineer"/>
    <x v="2"/>
    <s v="Active"/>
    <s v="Part-Time"/>
    <s v="Zone A"/>
    <s v="Full-Time"/>
    <x v="2"/>
    <s v="Aerial"/>
    <d v="1990-10-28T00:00:00"/>
    <s v="MA"/>
    <x v="1"/>
    <s v="Black"/>
    <s v="Divorced"/>
    <s v="Fully Meets"/>
    <n v="3"/>
    <n v="3"/>
    <s v="Average"/>
    <d v="2023-02-21T00:00:00"/>
    <n v="2"/>
    <s v="Moderate"/>
    <n v="5"/>
    <s v="Moderate"/>
    <n v="1"/>
    <s v="Moderate"/>
    <d v="2023-06-13T00:00:00"/>
    <s v="Leadership Development"/>
    <s v="External"/>
    <s v="Failed"/>
    <n v="2"/>
    <n v="984.63"/>
    <n v="29"/>
    <x v="0"/>
  </r>
  <r>
    <n v="3829"/>
    <d v="2019-01-27T00:00:00"/>
    <n v="7.2944444444444443"/>
    <s v="Sr. Network Engineer"/>
    <x v="4"/>
    <s v="Active"/>
    <s v="Part-Time"/>
    <s v="Zone C"/>
    <s v="Full-Time"/>
    <x v="2"/>
    <s v="Project Management - Con"/>
    <d v="1956-03-12T00:00:00"/>
    <s v="MA"/>
    <x v="1"/>
    <s v="Other"/>
    <s v="Married"/>
    <s v="Exceeds"/>
    <n v="4"/>
    <n v="3"/>
    <s v="Average"/>
    <d v="2022-10-30T00:00:00"/>
    <n v="3"/>
    <s v="Moderate"/>
    <n v="2"/>
    <s v="Moderate"/>
    <n v="1"/>
    <s v="Moderate"/>
    <d v="2022-10-24T00:00:00"/>
    <s v="Project Management"/>
    <s v="External"/>
    <s v="Incomplete"/>
    <n v="5"/>
    <n v="233.67"/>
    <n v="63"/>
    <x v="1"/>
  </r>
  <r>
    <n v="3830"/>
    <d v="2019-08-20T00:00:00"/>
    <n v="6.7305555555555552"/>
    <s v="Principal Data Architect"/>
    <x v="0"/>
    <s v="Active"/>
    <s v="Part-Time"/>
    <s v="Zone C"/>
    <s v="Temporary"/>
    <x v="2"/>
    <s v="Field Operations"/>
    <d v="2047-05-30T00:00:00"/>
    <s v="CT"/>
    <x v="1"/>
    <s v="White"/>
    <s v="Widowed"/>
    <s v="PIP"/>
    <n v="1"/>
    <n v="3"/>
    <s v="Average"/>
    <d v="2022-12-28T00:00:00"/>
    <n v="1"/>
    <s v="Moderate"/>
    <n v="1"/>
    <s v="Moderate"/>
    <n v="3"/>
    <s v="Moderate"/>
    <d v="2023-03-15T00:00:00"/>
    <s v="Technical Skills"/>
    <s v="Internal"/>
    <s v="Completed"/>
    <n v="3"/>
    <n v="142.41999999999999"/>
    <n v="72"/>
    <x v="1"/>
  </r>
  <r>
    <n v="3831"/>
    <d v="2018-09-14T00:00:00"/>
    <n v="7.6638888888888888"/>
    <s v="Enterprise Architect"/>
    <x v="7"/>
    <s v="Active"/>
    <s v="Part-Time"/>
    <s v="Zone C"/>
    <s v="Part-Time"/>
    <x v="2"/>
    <s v="Field Operations"/>
    <d v="1950-03-07T00:00:00"/>
    <s v="CT"/>
    <x v="0"/>
    <s v="Hispanic"/>
    <s v="Divorced"/>
    <s v="Needs Improvement"/>
    <n v="2"/>
    <n v="3"/>
    <s v="Average"/>
    <d v="2023-05-19T00:00:00"/>
    <n v="3"/>
    <s v="Moderate"/>
    <n v="2"/>
    <s v="Moderate"/>
    <n v="5"/>
    <s v="Moderate"/>
    <d v="2023-03-22T00:00:00"/>
    <s v="Project Management"/>
    <s v="Internal"/>
    <s v="Failed"/>
    <n v="2"/>
    <n v="784.73"/>
    <n v="68"/>
    <x v="1"/>
  </r>
  <r>
    <n v="3833"/>
    <d v="2022-01-26T00:00:00"/>
    <n v="4.2972222222222225"/>
    <s v="Network Engineer"/>
    <x v="9"/>
    <s v="Active"/>
    <s v="Full-Time"/>
    <s v="Zone A"/>
    <s v="Part-Time"/>
    <x v="3"/>
    <s v="Field Operations"/>
    <d v="1953-05-12T00:00:00"/>
    <s v="MA"/>
    <x v="1"/>
    <s v="Asian"/>
    <s v="Single"/>
    <s v="PIP"/>
    <n v="1"/>
    <n v="3"/>
    <s v="Average"/>
    <d v="2023-02-04T00:00:00"/>
    <n v="3"/>
    <s v="Moderate"/>
    <n v="5"/>
    <s v="Moderate"/>
    <n v="2"/>
    <s v="Moderate"/>
    <d v="2023-06-23T00:00:00"/>
    <s v="Leadership Development"/>
    <s v="External"/>
    <s v="Completed"/>
    <n v="2"/>
    <n v="409.16"/>
    <n v="69"/>
    <x v="1"/>
  </r>
  <r>
    <n v="3834"/>
    <d v="2019-05-10T00:00:00"/>
    <n v="7.0083333333333337"/>
    <s v="Network Engineer"/>
    <x v="5"/>
    <s v="Active"/>
    <s v="Contract"/>
    <s v="Zone C"/>
    <s v="Part-Time"/>
    <x v="3"/>
    <s v="Field Operations"/>
    <d v="1961-07-11T00:00:00"/>
    <s v="MA"/>
    <x v="1"/>
    <s v="Hispanic"/>
    <s v="Married"/>
    <s v="Fully Meets"/>
    <n v="3"/>
    <n v="3"/>
    <s v="Average"/>
    <d v="2023-01-25T00:00:00"/>
    <n v="3"/>
    <s v="Moderate"/>
    <n v="5"/>
    <s v="Moderate"/>
    <n v="5"/>
    <s v="Moderate"/>
    <d v="2023-01-04T00:00:00"/>
    <s v="Technical Skills"/>
    <s v="External"/>
    <s v="Passed"/>
    <n v="1"/>
    <n v="700.53"/>
    <n v="58"/>
    <x v="1"/>
  </r>
  <r>
    <n v="3835"/>
    <d v="2019-01-02T00:00:00"/>
    <n v="7.3638888888888889"/>
    <s v="IT Support"/>
    <x v="6"/>
    <s v="Active"/>
    <s v="Part-Time"/>
    <s v="Zone B"/>
    <s v="Part-Time"/>
    <x v="2"/>
    <s v="Yard (Material Handling)"/>
    <d v="1993-10-11T00:00:00"/>
    <s v="MA"/>
    <x v="1"/>
    <s v="Hispanic"/>
    <s v="Divorced"/>
    <s v="Fully Meets"/>
    <n v="3"/>
    <n v="3"/>
    <s v="Average"/>
    <d v="2022-10-01T00:00:00"/>
    <n v="5"/>
    <s v="Moderate"/>
    <n v="3"/>
    <s v="Moderate"/>
    <n v="1"/>
    <s v="Moderate"/>
    <d v="2022-11-05T00:00:00"/>
    <s v="Customer Service"/>
    <s v="External"/>
    <s v="Failed"/>
    <n v="3"/>
    <n v="439.63"/>
    <n v="26"/>
    <x v="0"/>
  </r>
  <r>
    <n v="3836"/>
    <d v="2021-08-13T00:00:00"/>
    <n v="4.75"/>
    <s v="IT Support"/>
    <x v="2"/>
    <s v="Active"/>
    <s v="Contract"/>
    <s v="Zone A"/>
    <s v="Temporary"/>
    <x v="2"/>
    <s v="General - Con"/>
    <d v="2046-01-12T00:00:00"/>
    <s v="MA"/>
    <x v="1"/>
    <s v="Black"/>
    <s v="Single"/>
    <s v="Fully Meets"/>
    <n v="3"/>
    <n v="3"/>
    <s v="Average"/>
    <d v="2023-03-04T00:00:00"/>
    <n v="2"/>
    <s v="Moderate"/>
    <n v="3"/>
    <s v="Moderate"/>
    <n v="5"/>
    <s v="Moderate"/>
    <d v="2023-04-29T00:00:00"/>
    <s v="Technical Skills"/>
    <s v="External"/>
    <s v="Incomplete"/>
    <n v="3"/>
    <n v="830.78"/>
    <n v="75"/>
    <x v="1"/>
  </r>
  <r>
    <n v="3837"/>
    <d v="2022-10-02T00:00:00"/>
    <n v="3.6138888888888889"/>
    <s v="IT Support"/>
    <x v="4"/>
    <s v="Active"/>
    <s v="Part-Time"/>
    <s v="Zone A"/>
    <s v="Part-Time"/>
    <x v="2"/>
    <s v="Finance &amp; Accounting"/>
    <d v="1956-08-27T00:00:00"/>
    <s v="MA"/>
    <x v="1"/>
    <s v="Other"/>
    <s v="Single"/>
    <s v="PIP"/>
    <n v="1"/>
    <n v="3"/>
    <s v="Average"/>
    <d v="2022-10-15T00:00:00"/>
    <n v="5"/>
    <s v="Moderate"/>
    <n v="3"/>
    <s v="Moderate"/>
    <n v="1"/>
    <s v="Moderate"/>
    <d v="2023-02-22T00:00:00"/>
    <s v="Communication Skills"/>
    <s v="Internal"/>
    <s v="Failed"/>
    <n v="3"/>
    <n v="320.33999999999997"/>
    <n v="66"/>
    <x v="1"/>
  </r>
  <r>
    <n v="3838"/>
    <d v="2018-12-17T00:00:00"/>
    <n v="7.4055555555555559"/>
    <s v="IT Support"/>
    <x v="0"/>
    <s v="Active"/>
    <s v="Part-Time"/>
    <s v="Zone A"/>
    <s v="Full-Time"/>
    <x v="2"/>
    <s v="Field Operations"/>
    <d v="1979-08-14T00:00:00"/>
    <s v="MA"/>
    <x v="0"/>
    <s v="Asian"/>
    <s v="Single"/>
    <s v="PIP"/>
    <n v="1"/>
    <n v="3"/>
    <s v="Average"/>
    <d v="2022-12-05T00:00:00"/>
    <n v="1"/>
    <s v="Moderate"/>
    <n v="1"/>
    <s v="Moderate"/>
    <n v="2"/>
    <s v="Moderate"/>
    <d v="2023-04-19T00:00:00"/>
    <s v="Communication Skills"/>
    <s v="Internal"/>
    <s v="Failed"/>
    <n v="2"/>
    <n v="510.23"/>
    <n v="39"/>
    <x v="0"/>
  </r>
  <r>
    <n v="3839"/>
    <d v="2021-10-11T00:00:00"/>
    <n v="4.5888888888888886"/>
    <s v="Sr. Network Engineer"/>
    <x v="2"/>
    <s v="Active"/>
    <s v="Contract"/>
    <s v="Zone B"/>
    <s v="Part-Time"/>
    <x v="2"/>
    <s v="General - Con"/>
    <d v="2000-09-27T00:00:00"/>
    <s v="MA"/>
    <x v="1"/>
    <s v="Hispanic"/>
    <s v="Divorced"/>
    <s v="PIP"/>
    <n v="1"/>
    <n v="3"/>
    <s v="Average"/>
    <d v="2023-04-04T00:00:00"/>
    <n v="3"/>
    <s v="Moderate"/>
    <n v="3"/>
    <s v="Moderate"/>
    <n v="4"/>
    <s v="Moderate"/>
    <d v="2023-06-12T00:00:00"/>
    <s v="Communication Skills"/>
    <s v="External"/>
    <s v="Failed"/>
    <n v="4"/>
    <n v="403"/>
    <n v="21"/>
    <x v="2"/>
  </r>
  <r>
    <n v="3840"/>
    <d v="2023-04-01T00:00:00"/>
    <n v="3.1166666666666667"/>
    <s v="Sr. Network Engineer"/>
    <x v="4"/>
    <s v="Active"/>
    <s v="Part-Time"/>
    <s v="Zone B"/>
    <s v="Full-Time"/>
    <x v="2"/>
    <s v="Field Operations"/>
    <d v="1969-10-25T00:00:00"/>
    <s v="MA"/>
    <x v="1"/>
    <s v="Hispanic"/>
    <s v="Single"/>
    <s v="Fully Meets"/>
    <n v="3"/>
    <n v="3"/>
    <s v="Average"/>
    <d v="2023-02-03T00:00:00"/>
    <n v="1"/>
    <s v="Moderate"/>
    <n v="5"/>
    <s v="Moderate"/>
    <n v="4"/>
    <s v="Moderate"/>
    <d v="2022-11-06T00:00:00"/>
    <s v="Technical Skills"/>
    <s v="External"/>
    <s v="Failed"/>
    <n v="4"/>
    <n v="170.61"/>
    <n v="54"/>
    <x v="1"/>
  </r>
  <r>
    <n v="3841"/>
    <d v="2021-03-20T00:00:00"/>
    <n v="5.1472222222222221"/>
    <s v="Principal Data Architect"/>
    <x v="0"/>
    <s v="Active"/>
    <s v="Full-Time"/>
    <s v="Zone C"/>
    <s v="Full-Time"/>
    <x v="2"/>
    <s v="Wireline Construction"/>
    <d v="1970-06-17T00:00:00"/>
    <s v="CT"/>
    <x v="1"/>
    <s v="Asian"/>
    <s v="Single"/>
    <s v="Fully Meets"/>
    <n v="3"/>
    <n v="3"/>
    <s v="Average"/>
    <d v="2023-05-18T00:00:00"/>
    <n v="5"/>
    <s v="Moderate"/>
    <n v="4"/>
    <s v="Moderate"/>
    <n v="4"/>
    <s v="Moderate"/>
    <d v="2023-01-24T00:00:00"/>
    <s v="Customer Service"/>
    <s v="External"/>
    <s v="Passed"/>
    <n v="4"/>
    <n v="872.91"/>
    <n v="51"/>
    <x v="1"/>
  </r>
  <r>
    <n v="3844"/>
    <d v="2021-06-10T00:00:00"/>
    <n v="4.9249999999999998"/>
    <s v="Network Engineer"/>
    <x v="9"/>
    <s v="Active"/>
    <s v="Part-Time"/>
    <s v="Zone C"/>
    <s v="Temporary"/>
    <x v="3"/>
    <s v="General - Con"/>
    <d v="1961-06-02T00:00:00"/>
    <s v="MA"/>
    <x v="1"/>
    <s v="White"/>
    <s v="Single"/>
    <s v="PIP"/>
    <n v="1"/>
    <n v="3"/>
    <s v="Average"/>
    <d v="2023-02-01T00:00:00"/>
    <n v="3"/>
    <s v="Moderate"/>
    <n v="2"/>
    <s v="Moderate"/>
    <n v="5"/>
    <s v="Moderate"/>
    <d v="2023-07-09T00:00:00"/>
    <s v="Project Management"/>
    <s v="External"/>
    <s v="Failed"/>
    <n v="5"/>
    <n v="603.66999999999996"/>
    <n v="60"/>
    <x v="1"/>
  </r>
  <r>
    <n v="3845"/>
    <d v="2019-08-25T00:00:00"/>
    <n v="6.7166666666666668"/>
    <s v="Network Engineer"/>
    <x v="5"/>
    <s v="Active"/>
    <s v="Contract"/>
    <s v="Zone A"/>
    <s v="Full-Time"/>
    <x v="3"/>
    <s v="Field Operations"/>
    <d v="1969-08-10T00:00:00"/>
    <s v="MA"/>
    <x v="1"/>
    <s v="Hispanic"/>
    <s v="Single"/>
    <s v="PIP"/>
    <n v="1"/>
    <n v="3"/>
    <s v="Average"/>
    <d v="2023-08-05T00:00:00"/>
    <n v="4"/>
    <s v="Moderate"/>
    <n v="5"/>
    <s v="Moderate"/>
    <n v="3"/>
    <s v="Moderate"/>
    <d v="2022-08-17T00:00:00"/>
    <s v="Project Management"/>
    <s v="Internal"/>
    <s v="Passed"/>
    <n v="5"/>
    <n v="546.24"/>
    <n v="50"/>
    <x v="0"/>
  </r>
  <r>
    <n v="3846"/>
    <d v="2020-05-04T00:00:00"/>
    <n v="6.0250000000000004"/>
    <s v="IT Support"/>
    <x v="6"/>
    <s v="Active"/>
    <s v="Contract"/>
    <s v="Zone C"/>
    <s v="Full-Time"/>
    <x v="2"/>
    <s v="Wireline Construction"/>
    <d v="1975-08-10T00:00:00"/>
    <s v="MA"/>
    <x v="1"/>
    <s v="Asian"/>
    <s v="Single"/>
    <s v="Fully Meets"/>
    <n v="3"/>
    <n v="3"/>
    <s v="Average"/>
    <d v="2023-01-27T00:00:00"/>
    <n v="4"/>
    <s v="Moderate"/>
    <n v="5"/>
    <s v="Moderate"/>
    <n v="1"/>
    <s v="Moderate"/>
    <d v="2023-04-11T00:00:00"/>
    <s v="Leadership Development"/>
    <s v="Internal"/>
    <s v="Incomplete"/>
    <n v="4"/>
    <n v="607.97"/>
    <n v="45"/>
    <x v="0"/>
  </r>
  <r>
    <n v="3847"/>
    <d v="2019-02-24T00:00:00"/>
    <n v="7.2194444444444441"/>
    <s v="IT Support"/>
    <x v="2"/>
    <s v="Active"/>
    <s v="Part-Time"/>
    <s v="Zone B"/>
    <s v="Temporary"/>
    <x v="2"/>
    <s v="Field Operations"/>
    <d v="1998-09-06T00:00:00"/>
    <s v="MA"/>
    <x v="1"/>
    <s v="Hispanic"/>
    <s v="Single"/>
    <s v="Fully Meets"/>
    <n v="3"/>
    <n v="3"/>
    <s v="Average"/>
    <d v="2022-10-04T00:00:00"/>
    <n v="5"/>
    <s v="Moderate"/>
    <n v="3"/>
    <s v="Moderate"/>
    <n v="1"/>
    <s v="Moderate"/>
    <d v="2023-03-28T00:00:00"/>
    <s v="Technical Skills"/>
    <s v="Internal"/>
    <s v="Completed"/>
    <n v="4"/>
    <n v="130.59"/>
    <n v="21"/>
    <x v="2"/>
  </r>
  <r>
    <n v="3848"/>
    <d v="2019-09-24T00:00:00"/>
    <n v="6.6361111111111111"/>
    <s v="IT Support"/>
    <x v="4"/>
    <s v="Active"/>
    <s v="Full-Time"/>
    <s v="Zone C"/>
    <s v="Temporary"/>
    <x v="2"/>
    <s v="Field Operations"/>
    <d v="1996-08-18T00:00:00"/>
    <s v="MA"/>
    <x v="1"/>
    <s v="Asian"/>
    <s v="Married"/>
    <s v="Fully Meets"/>
    <n v="3"/>
    <n v="3"/>
    <s v="Average"/>
    <d v="2022-10-02T00:00:00"/>
    <n v="5"/>
    <s v="Moderate"/>
    <n v="1"/>
    <s v="Moderate"/>
    <n v="4"/>
    <s v="Moderate"/>
    <d v="2022-11-18T00:00:00"/>
    <s v="Communication Skills"/>
    <s v="Internal"/>
    <s v="Incomplete"/>
    <n v="2"/>
    <n v="443.56"/>
    <n v="23"/>
    <x v="2"/>
  </r>
  <r>
    <n v="3849"/>
    <d v="2021-02-13T00:00:00"/>
    <n v="5.25"/>
    <s v="IT Support"/>
    <x v="0"/>
    <s v="Active"/>
    <s v="Contract"/>
    <s v="Zone A"/>
    <s v="Part-Time"/>
    <x v="2"/>
    <s v="General - Con"/>
    <d v="1979-01-21T00:00:00"/>
    <s v="MA"/>
    <x v="0"/>
    <s v="White"/>
    <s v="Widowed"/>
    <s v="Fully Meets"/>
    <n v="3"/>
    <n v="3"/>
    <s v="Average"/>
    <d v="2022-09-07T00:00:00"/>
    <n v="3"/>
    <s v="Moderate"/>
    <n v="3"/>
    <s v="Moderate"/>
    <n v="1"/>
    <s v="Moderate"/>
    <d v="2023-03-15T00:00:00"/>
    <s v="Leadership Development"/>
    <s v="External"/>
    <s v="Passed"/>
    <n v="3"/>
    <n v="436.47"/>
    <n v="42"/>
    <x v="0"/>
  </r>
  <r>
    <n v="3850"/>
    <d v="2020-01-05T00:00:00"/>
    <n v="6.3555555555555552"/>
    <s v="Sr. Network Engineer"/>
    <x v="8"/>
    <s v="Active"/>
    <s v="Part-Time"/>
    <s v="Zone B"/>
    <s v="Temporary"/>
    <x v="2"/>
    <s v="Yard (Material Handling)"/>
    <d v="1953-08-17T00:00:00"/>
    <s v="MA"/>
    <x v="1"/>
    <s v="Hispanic"/>
    <s v="Single"/>
    <s v="Fully Meets"/>
    <n v="3"/>
    <n v="3"/>
    <s v="Average"/>
    <d v="2022-10-15T00:00:00"/>
    <n v="1"/>
    <s v="Moderate"/>
    <n v="3"/>
    <s v="Moderate"/>
    <n v="5"/>
    <s v="Moderate"/>
    <d v="2022-11-01T00:00:00"/>
    <s v="Communication Skills"/>
    <s v="Internal"/>
    <s v="Completed"/>
    <n v="1"/>
    <n v="355.75"/>
    <n v="67"/>
    <x v="1"/>
  </r>
  <r>
    <n v="3854"/>
    <d v="2019-06-06T00:00:00"/>
    <n v="6.9361111111111109"/>
    <s v="Network Engineer"/>
    <x v="5"/>
    <s v="Active"/>
    <s v="Part-Time"/>
    <s v="Zone B"/>
    <s v="Temporary"/>
    <x v="3"/>
    <s v="Technology / It"/>
    <d v="2042-01-24T00:00:00"/>
    <s v="MA"/>
    <x v="1"/>
    <s v="Black"/>
    <s v="Single"/>
    <s v="Fully Meets"/>
    <n v="3"/>
    <n v="3"/>
    <s v="Average"/>
    <d v="2023-07-18T00:00:00"/>
    <n v="5"/>
    <s v="Moderate"/>
    <n v="2"/>
    <s v="Moderate"/>
    <n v="5"/>
    <s v="Moderate"/>
    <d v="2022-10-17T00:00:00"/>
    <s v="Communication Skills"/>
    <s v="External"/>
    <s v="Incomplete"/>
    <n v="5"/>
    <n v="913.62"/>
    <n v="77"/>
    <x v="1"/>
  </r>
  <r>
    <n v="3855"/>
    <d v="2021-05-25T00:00:00"/>
    <n v="4.9666666666666668"/>
    <s v="Network Engineer"/>
    <x v="5"/>
    <s v="Active"/>
    <s v="Part-Time"/>
    <s v="Zone B"/>
    <s v="Part-Time"/>
    <x v="3"/>
    <s v="People Services"/>
    <d v="1999-10-01T00:00:00"/>
    <s v="MA"/>
    <x v="1"/>
    <s v="Other"/>
    <s v="Widowed"/>
    <s v="Fully Meets"/>
    <n v="3"/>
    <n v="3"/>
    <s v="Average"/>
    <d v="2023-04-24T00:00:00"/>
    <n v="5"/>
    <s v="Moderate"/>
    <n v="3"/>
    <s v="Moderate"/>
    <n v="4"/>
    <s v="Moderate"/>
    <d v="2022-10-02T00:00:00"/>
    <s v="Communication Skills"/>
    <s v="External"/>
    <s v="Passed"/>
    <n v="1"/>
    <n v="157.94"/>
    <n v="22"/>
    <x v="2"/>
  </r>
  <r>
    <n v="3856"/>
    <d v="2023-03-17T00:00:00"/>
    <n v="3.1555555555555554"/>
    <s v="Network Engineer"/>
    <x v="3"/>
    <s v="Active"/>
    <s v="Part-Time"/>
    <s v="Zone C"/>
    <s v="Part-Time"/>
    <x v="3"/>
    <s v="Wireline Construction"/>
    <d v="1994-05-17T00:00:00"/>
    <s v="MA"/>
    <x v="1"/>
    <s v="Other"/>
    <s v="Divorced"/>
    <s v="PIP"/>
    <n v="1"/>
    <n v="3"/>
    <s v="Average"/>
    <d v="2023-01-17T00:00:00"/>
    <n v="5"/>
    <s v="Moderate"/>
    <n v="1"/>
    <s v="Moderate"/>
    <n v="4"/>
    <s v="Moderate"/>
    <d v="2023-07-12T00:00:00"/>
    <s v="Technical Skills"/>
    <s v="External"/>
    <s v="Completed"/>
    <n v="4"/>
    <n v="527.6"/>
    <n v="29"/>
    <x v="0"/>
  </r>
  <r>
    <n v="3857"/>
    <d v="2022-10-02T00:00:00"/>
    <n v="3.6138888888888889"/>
    <s v="IT Support"/>
    <x v="7"/>
    <s v="Active"/>
    <s v="Contract"/>
    <s v="Zone B"/>
    <s v="Temporary"/>
    <x v="2"/>
    <s v="Fielders"/>
    <d v="1963-05-24T00:00:00"/>
    <s v="MA"/>
    <x v="1"/>
    <s v="Black"/>
    <s v="Widowed"/>
    <s v="PIP"/>
    <n v="1"/>
    <n v="3"/>
    <s v="Average"/>
    <d v="2022-09-18T00:00:00"/>
    <n v="1"/>
    <s v="Moderate"/>
    <n v="1"/>
    <s v="Moderate"/>
    <n v="2"/>
    <s v="Moderate"/>
    <d v="2023-07-24T00:00:00"/>
    <s v="Leadership Development"/>
    <s v="External"/>
    <s v="Completed"/>
    <n v="1"/>
    <n v="601.20000000000005"/>
    <n v="59"/>
    <x v="1"/>
  </r>
  <r>
    <n v="3858"/>
    <d v="2022-01-22T00:00:00"/>
    <n v="4.3083333333333336"/>
    <s v="IT Support"/>
    <x v="9"/>
    <s v="Active"/>
    <s v="Full-Time"/>
    <s v="Zone B"/>
    <s v="Full-Time"/>
    <x v="2"/>
    <s v="Engineers"/>
    <d v="1951-07-02T00:00:00"/>
    <s v="MA"/>
    <x v="1"/>
    <s v="Other"/>
    <s v="Married"/>
    <s v="Fully Meets"/>
    <n v="3"/>
    <n v="3"/>
    <s v="Average"/>
    <d v="2023-05-07T00:00:00"/>
    <n v="3"/>
    <s v="Moderate"/>
    <n v="3"/>
    <s v="Moderate"/>
    <n v="1"/>
    <s v="Moderate"/>
    <d v="2023-06-13T00:00:00"/>
    <s v="Project Management"/>
    <s v="External"/>
    <s v="Failed"/>
    <n v="4"/>
    <n v="478.88"/>
    <n v="71"/>
    <x v="1"/>
  </r>
  <r>
    <n v="3859"/>
    <d v="2019-11-29T00:00:00"/>
    <n v="6.4555555555555557"/>
    <s v="IT Support"/>
    <x v="2"/>
    <s v="Active"/>
    <s v="Full-Time"/>
    <s v="Zone B"/>
    <s v="Part-Time"/>
    <x v="2"/>
    <s v="Fielders"/>
    <d v="1992-04-20T00:00:00"/>
    <s v="MA"/>
    <x v="0"/>
    <s v="Hispanic"/>
    <s v="Married"/>
    <s v="PIP"/>
    <n v="1"/>
    <n v="3"/>
    <s v="Average"/>
    <d v="2023-08-02T00:00:00"/>
    <n v="1"/>
    <s v="Moderate"/>
    <n v="2"/>
    <s v="Moderate"/>
    <n v="5"/>
    <s v="Moderate"/>
    <d v="2023-06-05T00:00:00"/>
    <s v="Communication Skills"/>
    <s v="External"/>
    <s v="Completed"/>
    <n v="1"/>
    <n v="838.69"/>
    <n v="27"/>
    <x v="0"/>
  </r>
  <r>
    <n v="3860"/>
    <d v="2020-07-01T00:00:00"/>
    <n v="5.8666666666666663"/>
    <s v="IT Support"/>
    <x v="6"/>
    <s v="Active"/>
    <s v="Contract"/>
    <s v="Zone B"/>
    <s v="Temporary"/>
    <x v="2"/>
    <s v="Catv"/>
    <d v="1996-01-04T00:00:00"/>
    <s v="MA"/>
    <x v="0"/>
    <s v="Asian"/>
    <s v="Single"/>
    <s v="Fully Meets"/>
    <n v="3"/>
    <n v="3"/>
    <s v="Average"/>
    <d v="2023-06-26T00:00:00"/>
    <n v="2"/>
    <s v="Moderate"/>
    <n v="4"/>
    <s v="Moderate"/>
    <n v="3"/>
    <s v="Moderate"/>
    <d v="2022-10-10T00:00:00"/>
    <s v="Technical Skills"/>
    <s v="Internal"/>
    <s v="Completed"/>
    <n v="4"/>
    <n v="389.63"/>
    <n v="24"/>
    <x v="2"/>
  </r>
  <r>
    <n v="3861"/>
    <d v="2022-03-24T00:00:00"/>
    <n v="4.1361111111111111"/>
    <s v="Sr. Network Engineer"/>
    <x v="2"/>
    <s v="Active"/>
    <s v="Full-Time"/>
    <s v="Zone C"/>
    <s v="Part-Time"/>
    <x v="2"/>
    <s v="General - Con"/>
    <d v="1965-02-25T00:00:00"/>
    <s v="MA"/>
    <x v="1"/>
    <s v="Other"/>
    <s v="Widowed"/>
    <s v="PIP"/>
    <n v="1"/>
    <n v="3"/>
    <s v="Average"/>
    <d v="2023-07-19T00:00:00"/>
    <n v="3"/>
    <s v="Moderate"/>
    <n v="1"/>
    <s v="Moderate"/>
    <n v="5"/>
    <s v="Moderate"/>
    <d v="2023-04-29T00:00:00"/>
    <s v="Project Management"/>
    <s v="Internal"/>
    <s v="Passed"/>
    <n v="1"/>
    <n v="911.36"/>
    <n v="57"/>
    <x v="1"/>
  </r>
  <r>
    <n v="3863"/>
    <d v="2019-06-07T00:00:00"/>
    <n v="6.9333333333333336"/>
    <s v="Principal Data Architect"/>
    <x v="0"/>
    <s v="Active"/>
    <s v="Contract"/>
    <s v="Zone A"/>
    <s v="Temporary"/>
    <x v="2"/>
    <s v="Aerial"/>
    <d v="1972-03-19T00:00:00"/>
    <s v="MA"/>
    <x v="0"/>
    <s v="Other"/>
    <s v="Single"/>
    <s v="PIP"/>
    <n v="1"/>
    <n v="3"/>
    <s v="Average"/>
    <d v="2022-11-23T00:00:00"/>
    <n v="4"/>
    <s v="Moderate"/>
    <n v="2"/>
    <s v="Moderate"/>
    <n v="1"/>
    <s v="Moderate"/>
    <d v="2022-09-16T00:00:00"/>
    <s v="Leadership Development"/>
    <s v="Internal"/>
    <s v="Incomplete"/>
    <n v="5"/>
    <n v="274.98"/>
    <n v="47"/>
    <x v="0"/>
  </r>
  <r>
    <n v="3865"/>
    <d v="2020-09-29T00:00:00"/>
    <n v="5.6222222222222218"/>
    <s v="Network Engineer"/>
    <x v="8"/>
    <s v="Active"/>
    <s v="Part-Time"/>
    <s v="Zone C"/>
    <s v="Temporary"/>
    <x v="0"/>
    <s v="Sales &amp; Marketing"/>
    <d v="1963-10-03T00:00:00"/>
    <s v="MA"/>
    <x v="1"/>
    <s v="Asian"/>
    <s v="Single"/>
    <s v="Needs Improvement"/>
    <n v="2"/>
    <n v="3"/>
    <s v="Average"/>
    <d v="2023-05-26T00:00:00"/>
    <n v="1"/>
    <s v="Moderate"/>
    <n v="4"/>
    <s v="Moderate"/>
    <n v="3"/>
    <s v="Moderate"/>
    <d v="2022-11-03T00:00:00"/>
    <s v="Project Management"/>
    <s v="External"/>
    <s v="Completed"/>
    <n v="2"/>
    <n v="399.26"/>
    <n v="57"/>
    <x v="1"/>
  </r>
  <r>
    <n v="3866"/>
    <d v="2020-09-04T00:00:00"/>
    <n v="5.6916666666666664"/>
    <s v="Network Engineer"/>
    <x v="3"/>
    <s v="Active"/>
    <s v="Contract"/>
    <s v="Zone A"/>
    <s v="Full-Time"/>
    <x v="3"/>
    <s v="Field Operations"/>
    <d v="1959-11-09T00:00:00"/>
    <s v="MA"/>
    <x v="1"/>
    <s v="Other"/>
    <s v="Divorced"/>
    <s v="Fully Meets"/>
    <n v="3"/>
    <n v="3"/>
    <s v="Average"/>
    <d v="2022-09-16T00:00:00"/>
    <n v="2"/>
    <s v="Moderate"/>
    <n v="1"/>
    <s v="Moderate"/>
    <n v="5"/>
    <s v="Moderate"/>
    <d v="2022-12-04T00:00:00"/>
    <s v="Customer Service"/>
    <s v="Internal"/>
    <s v="Incomplete"/>
    <n v="4"/>
    <n v="993.08"/>
    <n v="61"/>
    <x v="1"/>
  </r>
  <r>
    <n v="3867"/>
    <d v="2018-08-26T00:00:00"/>
    <n v="7.7138888888888886"/>
    <s v="Network Engineer"/>
    <x v="9"/>
    <s v="Active"/>
    <s v="Part-Time"/>
    <s v="Zone B"/>
    <s v="Full-Time"/>
    <x v="3"/>
    <s v="Catv"/>
    <d v="1986-10-21T00:00:00"/>
    <s v="MA"/>
    <x v="1"/>
    <s v="Other"/>
    <s v="Widowed"/>
    <s v="Fully Meets"/>
    <n v="3"/>
    <n v="3"/>
    <s v="Average"/>
    <d v="2022-10-31T00:00:00"/>
    <n v="5"/>
    <s v="Moderate"/>
    <n v="3"/>
    <s v="Moderate"/>
    <n v="3"/>
    <s v="Moderate"/>
    <d v="2022-09-07T00:00:00"/>
    <s v="Communication Skills"/>
    <s v="External"/>
    <s v="Failed"/>
    <n v="4"/>
    <n v="540.57000000000005"/>
    <n v="32"/>
    <x v="0"/>
  </r>
  <r>
    <n v="3868"/>
    <d v="2019-08-17T00:00:00"/>
    <n v="6.7388888888888889"/>
    <s v="Network Engineer"/>
    <x v="5"/>
    <s v="Active"/>
    <s v="Contract"/>
    <s v="Zone A"/>
    <s v="Part-Time"/>
    <x v="2"/>
    <s v="Finance &amp; Accounting"/>
    <d v="2000-03-23T00:00:00"/>
    <s v="MA"/>
    <x v="1"/>
    <s v="Hispanic"/>
    <s v="Widowed"/>
    <s v="Fully Meets"/>
    <n v="3"/>
    <n v="3"/>
    <s v="Average"/>
    <d v="2022-09-16T00:00:00"/>
    <n v="3"/>
    <s v="Moderate"/>
    <n v="1"/>
    <s v="Moderate"/>
    <n v="2"/>
    <s v="Moderate"/>
    <d v="2022-09-27T00:00:00"/>
    <s v="Project Management"/>
    <s v="Internal"/>
    <s v="Completed"/>
    <n v="3"/>
    <n v="272.58"/>
    <n v="19"/>
    <x v="2"/>
  </r>
  <r>
    <n v="3869"/>
    <d v="2019-09-25T00:00:00"/>
    <n v="6.6333333333333337"/>
    <s v="IT Support"/>
    <x v="6"/>
    <s v="Active"/>
    <s v="Full-Time"/>
    <s v="Zone A"/>
    <s v="Temporary"/>
    <x v="2"/>
    <s v="Field Operations"/>
    <d v="1977-06-10T00:00:00"/>
    <s v="MA"/>
    <x v="1"/>
    <s v="Hispanic"/>
    <s v="Divorced"/>
    <s v="Fully Meets"/>
    <n v="3"/>
    <n v="3"/>
    <s v="Average"/>
    <d v="2023-01-07T00:00:00"/>
    <n v="1"/>
    <s v="Moderate"/>
    <n v="4"/>
    <s v="Moderate"/>
    <n v="2"/>
    <s v="Moderate"/>
    <d v="2023-03-19T00:00:00"/>
    <s v="Project Management"/>
    <s v="External"/>
    <s v="Completed"/>
    <n v="2"/>
    <n v="905.51"/>
    <n v="42"/>
    <x v="0"/>
  </r>
  <r>
    <n v="3870"/>
    <d v="2023-03-11T00:00:00"/>
    <n v="3.1722222222222221"/>
    <s v="IT Support"/>
    <x v="2"/>
    <s v="Active"/>
    <s v="Contract"/>
    <s v="Zone B"/>
    <s v="Temporary"/>
    <x v="2"/>
    <s v="Project Management - Con"/>
    <d v="1966-11-23T00:00:00"/>
    <s v="MA"/>
    <x v="1"/>
    <s v="Asian"/>
    <s v="Single"/>
    <s v="Fully Meets"/>
    <n v="3"/>
    <n v="3"/>
    <s v="Average"/>
    <d v="2023-02-13T00:00:00"/>
    <n v="1"/>
    <s v="Moderate"/>
    <n v="5"/>
    <s v="Moderate"/>
    <n v="1"/>
    <s v="Moderate"/>
    <d v="2023-03-10T00:00:00"/>
    <s v="Technical Skills"/>
    <s v="External"/>
    <s v="Completed"/>
    <n v="1"/>
    <n v="919.25"/>
    <n v="57"/>
    <x v="1"/>
  </r>
  <r>
    <n v="3871"/>
    <d v="2022-12-15T00:00:00"/>
    <n v="3.411111111111111"/>
    <s v="IT Support"/>
    <x v="4"/>
    <s v="Active"/>
    <s v="Full-Time"/>
    <s v="Zone B"/>
    <s v="Full-Time"/>
    <x v="2"/>
    <s v="General - Con"/>
    <d v="1971-06-05T00:00:00"/>
    <s v="MA"/>
    <x v="0"/>
    <s v="White"/>
    <s v="Widowed"/>
    <s v="Fully Meets"/>
    <n v="3"/>
    <n v="3"/>
    <s v="Average"/>
    <d v="2023-07-15T00:00:00"/>
    <n v="4"/>
    <s v="Moderate"/>
    <n v="5"/>
    <s v="Moderate"/>
    <n v="2"/>
    <s v="Moderate"/>
    <d v="2023-04-15T00:00:00"/>
    <s v="Technical Skills"/>
    <s v="External"/>
    <s v="Completed"/>
    <n v="5"/>
    <n v="979.98"/>
    <n v="51"/>
    <x v="1"/>
  </r>
  <r>
    <n v="3872"/>
    <d v="2018-08-10T00:00:00"/>
    <n v="7.7583333333333337"/>
    <s v="IT Support"/>
    <x v="0"/>
    <s v="Active"/>
    <s v="Contract"/>
    <s v="Zone B"/>
    <s v="Part-Time"/>
    <x v="2"/>
    <s v="Engineers"/>
    <d v="1966-01-08T00:00:00"/>
    <s v="MA"/>
    <x v="0"/>
    <s v="Asian"/>
    <s v="Single"/>
    <s v="Fully Meets"/>
    <n v="3"/>
    <n v="3"/>
    <s v="Average"/>
    <d v="2022-08-15T00:00:00"/>
    <n v="5"/>
    <s v="Moderate"/>
    <n v="5"/>
    <s v="Moderate"/>
    <n v="3"/>
    <s v="Moderate"/>
    <d v="2023-02-26T00:00:00"/>
    <s v="Communication Skills"/>
    <s v="Internal"/>
    <s v="Completed"/>
    <n v="3"/>
    <n v="499.86"/>
    <n v="52"/>
    <x v="1"/>
  </r>
  <r>
    <n v="3873"/>
    <d v="2022-03-04T00:00:00"/>
    <n v="4.1916666666666664"/>
    <s v="Sr. Network Engineer"/>
    <x v="6"/>
    <s v="Active"/>
    <s v="Full-Time"/>
    <s v="Zone B"/>
    <s v="Part-Time"/>
    <x v="2"/>
    <s v="Executive"/>
    <d v="1972-10-27T00:00:00"/>
    <s v="MA"/>
    <x v="1"/>
    <s v="Hispanic"/>
    <s v="Widowed"/>
    <s v="Fully Meets"/>
    <n v="3"/>
    <n v="3"/>
    <s v="Average"/>
    <d v="2023-03-25T00:00:00"/>
    <n v="3"/>
    <s v="Moderate"/>
    <n v="4"/>
    <s v="Moderate"/>
    <n v="5"/>
    <s v="Moderate"/>
    <d v="2023-03-10T00:00:00"/>
    <s v="Project Management"/>
    <s v="Internal"/>
    <s v="Completed"/>
    <n v="3"/>
    <n v="598.22"/>
    <n v="50"/>
    <x v="0"/>
  </r>
  <r>
    <n v="3874"/>
    <d v="2020-06-02T00:00:00"/>
    <n v="5.947222222222222"/>
    <s v="Sr. Network Engineer"/>
    <x v="2"/>
    <s v="Active"/>
    <s v="Part-Time"/>
    <s v="Zone C"/>
    <s v="Part-Time"/>
    <x v="2"/>
    <s v="General - Con"/>
    <d v="1997-10-22T00:00:00"/>
    <s v="CT"/>
    <x v="1"/>
    <s v="Hispanic"/>
    <s v="Married"/>
    <s v="Fully Meets"/>
    <n v="3"/>
    <n v="3"/>
    <s v="Average"/>
    <d v="2022-10-01T00:00:00"/>
    <n v="4"/>
    <s v="Moderate"/>
    <n v="4"/>
    <s v="Moderate"/>
    <n v="5"/>
    <s v="Moderate"/>
    <d v="2022-10-03T00:00:00"/>
    <s v="Project Management"/>
    <s v="External"/>
    <s v="Passed"/>
    <n v="2"/>
    <n v="421.93"/>
    <n v="23"/>
    <x v="2"/>
  </r>
  <r>
    <n v="3875"/>
    <d v="2021-06-29T00:00:00"/>
    <n v="4.8722222222222218"/>
    <s v="Sr. Network Engineer"/>
    <x v="4"/>
    <s v="Active"/>
    <s v="Contract"/>
    <s v="Zone A"/>
    <s v="Temporary"/>
    <x v="2"/>
    <s v="Underground"/>
    <d v="1969-08-23T00:00:00"/>
    <s v="CT"/>
    <x v="1"/>
    <s v="Asian"/>
    <s v="Divorced"/>
    <s v="Fully Meets"/>
    <n v="3"/>
    <n v="3"/>
    <s v="Average"/>
    <d v="2023-02-02T00:00:00"/>
    <n v="5"/>
    <s v="Moderate"/>
    <n v="5"/>
    <s v="Moderate"/>
    <n v="1"/>
    <s v="Moderate"/>
    <d v="2023-06-10T00:00:00"/>
    <s v="Leadership Development"/>
    <s v="External"/>
    <s v="Incomplete"/>
    <n v="2"/>
    <n v="860.22"/>
    <n v="52"/>
    <x v="1"/>
  </r>
  <r>
    <n v="3876"/>
    <d v="2021-10-24T00:00:00"/>
    <n v="4.552777777777778"/>
    <s v="Principal Data Architect"/>
    <x v="0"/>
    <s v="Active"/>
    <s v="Contract"/>
    <s v="Zone C"/>
    <s v="Temporary"/>
    <x v="2"/>
    <s v="General - Con"/>
    <d v="1954-05-30T00:00:00"/>
    <s v="MA"/>
    <x v="0"/>
    <s v="Hispanic"/>
    <s v="Single"/>
    <s v="PIP"/>
    <n v="1"/>
    <n v="3"/>
    <s v="Average"/>
    <d v="2022-11-07T00:00:00"/>
    <n v="3"/>
    <s v="Moderate"/>
    <n v="2"/>
    <s v="Moderate"/>
    <n v="5"/>
    <s v="Moderate"/>
    <d v="2022-11-10T00:00:00"/>
    <s v="Leadership Development"/>
    <s v="External"/>
    <s v="Failed"/>
    <n v="1"/>
    <n v="946.23"/>
    <n v="67"/>
    <x v="1"/>
  </r>
  <r>
    <n v="3877"/>
    <d v="2018-10-22T00:00:00"/>
    <n v="7.5583333333333336"/>
    <s v="Network Engineer"/>
    <x v="8"/>
    <s v="Active"/>
    <s v="Part-Time"/>
    <s v="Zone A"/>
    <s v="Full-Time"/>
    <x v="3"/>
    <s v="General - Con"/>
    <d v="1976-01-21T00:00:00"/>
    <s v="MA"/>
    <x v="1"/>
    <s v="Asian"/>
    <s v="Single"/>
    <s v="PIP"/>
    <n v="1"/>
    <n v="3"/>
    <s v="Average"/>
    <d v="2023-06-30T00:00:00"/>
    <n v="3"/>
    <s v="Moderate"/>
    <n v="3"/>
    <s v="Moderate"/>
    <n v="4"/>
    <s v="Moderate"/>
    <d v="2023-06-04T00:00:00"/>
    <s v="Communication Skills"/>
    <s v="External"/>
    <s v="Passed"/>
    <n v="1"/>
    <n v="888.55"/>
    <n v="42"/>
    <x v="0"/>
  </r>
  <r>
    <n v="3878"/>
    <d v="2018-09-08T00:00:00"/>
    <n v="7.6805555555555554"/>
    <s v="Network Engineer"/>
    <x v="3"/>
    <s v="Active"/>
    <s v="Contract"/>
    <s v="Zone B"/>
    <s v="Part-Time"/>
    <x v="3"/>
    <s v="Engineers"/>
    <d v="1967-02-18T00:00:00"/>
    <s v="MA"/>
    <x v="1"/>
    <s v="Other"/>
    <s v="Divorced"/>
    <s v="Fully Meets"/>
    <n v="3"/>
    <n v="3"/>
    <s v="Average"/>
    <d v="2023-02-23T00:00:00"/>
    <n v="4"/>
    <s v="Moderate"/>
    <n v="4"/>
    <s v="Moderate"/>
    <n v="1"/>
    <s v="Moderate"/>
    <d v="2022-12-28T00:00:00"/>
    <s v="Customer Service"/>
    <s v="Internal"/>
    <s v="Passed"/>
    <n v="5"/>
    <n v="749.69"/>
    <n v="51"/>
    <x v="1"/>
  </r>
  <r>
    <n v="3879"/>
    <d v="2019-02-08T00:00:00"/>
    <n v="7.2638888888888893"/>
    <s v="Network Engineer"/>
    <x v="9"/>
    <s v="Active"/>
    <s v="Full-Time"/>
    <s v="Zone C"/>
    <s v="Part-Time"/>
    <x v="2"/>
    <s v="Field Operations"/>
    <d v="1996-01-13T00:00:00"/>
    <s v="MA"/>
    <x v="1"/>
    <s v="Hispanic"/>
    <s v="Married"/>
    <s v="Fully Meets"/>
    <n v="3"/>
    <n v="3"/>
    <s v="Average"/>
    <d v="2022-12-22T00:00:00"/>
    <n v="1"/>
    <s v="Moderate"/>
    <n v="5"/>
    <s v="Moderate"/>
    <n v="2"/>
    <s v="Moderate"/>
    <d v="2023-04-11T00:00:00"/>
    <s v="Project Management"/>
    <s v="Internal"/>
    <s v="Incomplete"/>
    <n v="2"/>
    <n v="613.95000000000005"/>
    <n v="23"/>
    <x v="2"/>
  </r>
  <r>
    <n v="3880"/>
    <d v="2021-03-29T00:00:00"/>
    <n v="5.1222222222222218"/>
    <s v="Network Engineer"/>
    <x v="5"/>
    <s v="Active"/>
    <s v="Part-Time"/>
    <s v="Zone B"/>
    <s v="Temporary"/>
    <x v="2"/>
    <s v="General - Con"/>
    <d v="1973-05-15T00:00:00"/>
    <s v="MA"/>
    <x v="1"/>
    <s v="Black"/>
    <s v="Single"/>
    <s v="Fully Meets"/>
    <n v="3"/>
    <n v="3"/>
    <s v="Average"/>
    <d v="2022-09-18T00:00:00"/>
    <n v="4"/>
    <s v="Moderate"/>
    <n v="3"/>
    <s v="Moderate"/>
    <n v="1"/>
    <s v="Moderate"/>
    <d v="2022-09-25T00:00:00"/>
    <s v="Communication Skills"/>
    <s v="Internal"/>
    <s v="Completed"/>
    <n v="3"/>
    <n v="934.92"/>
    <n v="48"/>
    <x v="0"/>
  </r>
  <r>
    <n v="3881"/>
    <d v="2019-06-19T00:00:00"/>
    <n v="6.9"/>
    <s v="IT Support"/>
    <x v="6"/>
    <s v="Active"/>
    <s v="Part-Time"/>
    <s v="Zone B"/>
    <s v="Part-Time"/>
    <x v="2"/>
    <s v="Field Operations"/>
    <d v="1992-11-12T00:00:00"/>
    <s v="MA"/>
    <x v="1"/>
    <s v="Other"/>
    <s v="Divorced"/>
    <s v="Fully Meets"/>
    <n v="3"/>
    <n v="3"/>
    <s v="Average"/>
    <d v="2022-10-20T00:00:00"/>
    <n v="5"/>
    <s v="Moderate"/>
    <n v="3"/>
    <s v="Moderate"/>
    <n v="5"/>
    <s v="Moderate"/>
    <d v="2022-10-25T00:00:00"/>
    <s v="Project Management"/>
    <s v="External"/>
    <s v="Failed"/>
    <n v="3"/>
    <n v="170.61"/>
    <n v="27"/>
    <x v="0"/>
  </r>
  <r>
    <n v="3882"/>
    <d v="2019-01-30T00:00:00"/>
    <n v="7.2861111111111114"/>
    <s v="IT Support"/>
    <x v="2"/>
    <s v="Active"/>
    <s v="Contract"/>
    <s v="Zone C"/>
    <s v="Part-Time"/>
    <x v="2"/>
    <s v="Wireless"/>
    <d v="2046-02-15T00:00:00"/>
    <s v="MA"/>
    <x v="0"/>
    <s v="Asian"/>
    <s v="Married"/>
    <s v="Fully Meets"/>
    <n v="3"/>
    <n v="3"/>
    <s v="Average"/>
    <d v="2022-09-19T00:00:00"/>
    <n v="5"/>
    <s v="Moderate"/>
    <n v="3"/>
    <s v="Moderate"/>
    <n v="3"/>
    <s v="Moderate"/>
    <d v="2023-06-02T00:00:00"/>
    <s v="Customer Service"/>
    <s v="Internal"/>
    <s v="Completed"/>
    <n v="2"/>
    <n v="654.09"/>
    <n v="73"/>
    <x v="1"/>
  </r>
  <r>
    <n v="3883"/>
    <d v="2022-05-06T00:00:00"/>
    <n v="4.0194444444444448"/>
    <s v="IT Support"/>
    <x v="4"/>
    <s v="Active"/>
    <s v="Contract"/>
    <s v="Zone B"/>
    <s v="Full-Time"/>
    <x v="2"/>
    <s v="Field Operations"/>
    <d v="1991-06-16T00:00:00"/>
    <s v="MA"/>
    <x v="0"/>
    <s v="White"/>
    <s v="Widowed"/>
    <s v="Fully Meets"/>
    <n v="3"/>
    <n v="3"/>
    <s v="Average"/>
    <d v="2023-03-13T00:00:00"/>
    <n v="2"/>
    <s v="Moderate"/>
    <n v="2"/>
    <s v="Moderate"/>
    <n v="1"/>
    <s v="Moderate"/>
    <d v="2023-07-05T00:00:00"/>
    <s v="Communication Skills"/>
    <s v="Internal"/>
    <s v="Incomplete"/>
    <n v="2"/>
    <n v="842.6"/>
    <n v="31"/>
    <x v="0"/>
  </r>
  <r>
    <n v="3884"/>
    <d v="2019-02-02T00:00:00"/>
    <n v="7.2805555555555559"/>
    <s v="IT Support"/>
    <x v="0"/>
    <s v="Active"/>
    <s v="Full-Time"/>
    <s v="Zone B"/>
    <s v="Temporary"/>
    <x v="2"/>
    <s v="Engineers"/>
    <d v="1987-04-27T00:00:00"/>
    <s v="MA"/>
    <x v="0"/>
    <s v="Black"/>
    <s v="Widowed"/>
    <s v="Fully Meets"/>
    <n v="3"/>
    <n v="3"/>
    <s v="Average"/>
    <d v="2023-07-30T00:00:00"/>
    <n v="4"/>
    <s v="Moderate"/>
    <n v="2"/>
    <s v="Moderate"/>
    <n v="3"/>
    <s v="Moderate"/>
    <d v="2022-09-17T00:00:00"/>
    <s v="Customer Service"/>
    <s v="External"/>
    <s v="Passed"/>
    <n v="1"/>
    <n v="789.88"/>
    <n v="32"/>
    <x v="0"/>
  </r>
  <r>
    <n v="3885"/>
    <d v="2021-12-08T00:00:00"/>
    <n v="4.4305555555555554"/>
    <s v="Sr. Network Engineer"/>
    <x v="1"/>
    <s v="Active"/>
    <s v="Full-Time"/>
    <s v="Zone B"/>
    <s v="Part-Time"/>
    <x v="2"/>
    <s v="Engineers"/>
    <d v="2048-10-21T00:00:00"/>
    <s v="CT"/>
    <x v="0"/>
    <s v="Black"/>
    <s v="Single"/>
    <s v="Fully Meets"/>
    <n v="3"/>
    <n v="3"/>
    <s v="Average"/>
    <d v="2023-07-30T00:00:00"/>
    <n v="5"/>
    <s v="Moderate"/>
    <n v="5"/>
    <s v="Moderate"/>
    <n v="5"/>
    <s v="Moderate"/>
    <d v="2022-08-19T00:00:00"/>
    <s v="Communication Skills"/>
    <s v="External"/>
    <s v="Failed"/>
    <n v="2"/>
    <n v="324.81"/>
    <n v="73"/>
    <x v="1"/>
  </r>
  <r>
    <n v="3886"/>
    <d v="2018-10-12T00:00:00"/>
    <n v="7.5861111111111112"/>
    <s v="Sr. Network Engineer"/>
    <x v="8"/>
    <s v="Active"/>
    <s v="Part-Time"/>
    <s v="Zone B"/>
    <s v="Temporary"/>
    <x v="2"/>
    <s v="Wireless"/>
    <d v="1977-12-06T00:00:00"/>
    <s v="CT"/>
    <x v="1"/>
    <s v="Other"/>
    <s v="Single"/>
    <s v="Fully Meets"/>
    <n v="3"/>
    <n v="3"/>
    <s v="Average"/>
    <d v="2022-08-30T00:00:00"/>
    <n v="5"/>
    <s v="Moderate"/>
    <n v="2"/>
    <s v="Moderate"/>
    <n v="5"/>
    <s v="Moderate"/>
    <d v="2022-11-28T00:00:00"/>
    <s v="Technical Skills"/>
    <s v="External"/>
    <s v="Passed"/>
    <n v="4"/>
    <n v="298.10000000000002"/>
    <n v="41"/>
    <x v="0"/>
  </r>
  <r>
    <n v="3889"/>
    <d v="2022-09-05T00:00:00"/>
    <n v="3.6888888888888891"/>
    <s v="Network Engineer"/>
    <x v="3"/>
    <s v="Active"/>
    <s v="Contract"/>
    <s v="Zone B"/>
    <s v="Part-Time"/>
    <x v="3"/>
    <s v="General - Con"/>
    <d v="1982-10-15T00:00:00"/>
    <s v="MA"/>
    <x v="1"/>
    <s v="Black"/>
    <s v="Single"/>
    <s v="Fully Meets"/>
    <n v="3"/>
    <n v="3"/>
    <s v="Average"/>
    <d v="2023-01-26T00:00:00"/>
    <n v="2"/>
    <s v="Moderate"/>
    <n v="1"/>
    <s v="Moderate"/>
    <n v="1"/>
    <s v="Moderate"/>
    <d v="2023-08-02T00:00:00"/>
    <s v="Technical Skills"/>
    <s v="External"/>
    <s v="Incomplete"/>
    <n v="1"/>
    <n v="292.8"/>
    <n v="40"/>
    <x v="0"/>
  </r>
  <r>
    <n v="3890"/>
    <d v="2022-07-19T00:00:00"/>
    <n v="3.8166666666666669"/>
    <s v="Network Engineer"/>
    <x v="5"/>
    <s v="Active"/>
    <s v="Full-Time"/>
    <s v="Zone B"/>
    <s v="Temporary"/>
    <x v="2"/>
    <s v="General - Con"/>
    <d v="1999-08-20T00:00:00"/>
    <s v="MA"/>
    <x v="1"/>
    <s v="Asian"/>
    <s v="Divorced"/>
    <s v="Fully Meets"/>
    <n v="3"/>
    <n v="3"/>
    <s v="Average"/>
    <d v="2022-10-24T00:00:00"/>
    <n v="2"/>
    <s v="Moderate"/>
    <n v="3"/>
    <s v="Moderate"/>
    <n v="3"/>
    <s v="Moderate"/>
    <d v="2023-01-08T00:00:00"/>
    <s v="Project Management"/>
    <s v="External"/>
    <s v="Completed"/>
    <n v="4"/>
    <n v="596.62"/>
    <n v="23"/>
    <x v="2"/>
  </r>
  <r>
    <n v="3891"/>
    <d v="2022-05-26T00:00:00"/>
    <n v="3.963888888888889"/>
    <s v="Network Engineer"/>
    <x v="4"/>
    <s v="Active"/>
    <s v="Full-Time"/>
    <s v="Zone C"/>
    <s v="Temporary"/>
    <x v="2"/>
    <s v="Engineers"/>
    <d v="1960-07-04T00:00:00"/>
    <s v="MA"/>
    <x v="1"/>
    <s v="Other"/>
    <s v="Single"/>
    <s v="Fully Meets"/>
    <n v="3"/>
    <n v="3"/>
    <s v="Average"/>
    <d v="2023-07-06T00:00:00"/>
    <n v="3"/>
    <s v="Moderate"/>
    <n v="2"/>
    <s v="Moderate"/>
    <n v="2"/>
    <s v="Moderate"/>
    <d v="2023-04-08T00:00:00"/>
    <s v="Leadership Development"/>
    <s v="External"/>
    <s v="Passed"/>
    <n v="5"/>
    <n v="774.74"/>
    <n v="62"/>
    <x v="1"/>
  </r>
  <r>
    <n v="3892"/>
    <d v="2022-10-31T00:00:00"/>
    <n v="3.536111111111111"/>
    <s v="Network Engineer"/>
    <x v="0"/>
    <s v="Active"/>
    <s v="Full-Time"/>
    <s v="Zone A"/>
    <s v="Full-Time"/>
    <x v="2"/>
    <s v="Engineers"/>
    <d v="1978-04-01T00:00:00"/>
    <s v="MA"/>
    <x v="1"/>
    <s v="Hispanic"/>
    <s v="Divorced"/>
    <s v="Fully Meets"/>
    <n v="3"/>
    <n v="3"/>
    <s v="Average"/>
    <d v="2023-07-11T00:00:00"/>
    <n v="5"/>
    <s v="Moderate"/>
    <n v="4"/>
    <s v="Moderate"/>
    <n v="2"/>
    <s v="Moderate"/>
    <d v="2022-10-10T00:00:00"/>
    <s v="Technical Skills"/>
    <s v="External"/>
    <s v="Completed"/>
    <n v="5"/>
    <n v="894.59"/>
    <n v="44"/>
    <x v="0"/>
  </r>
  <r>
    <n v="3893"/>
    <d v="2023-03-22T00:00:00"/>
    <n v="3.1416666666666666"/>
    <s v="IT Support"/>
    <x v="1"/>
    <s v="Active"/>
    <s v="Full-Time"/>
    <s v="Zone B"/>
    <s v="Part-Time"/>
    <x v="2"/>
    <s v="General - Con"/>
    <d v="1953-04-15T00:00:00"/>
    <s v="MA"/>
    <x v="0"/>
    <s v="Asian"/>
    <s v="Married"/>
    <s v="Fully Meets"/>
    <n v="3"/>
    <n v="3"/>
    <s v="Average"/>
    <d v="2023-01-26T00:00:00"/>
    <n v="3"/>
    <s v="Moderate"/>
    <n v="1"/>
    <s v="Moderate"/>
    <n v="2"/>
    <s v="Moderate"/>
    <d v="2022-09-16T00:00:00"/>
    <s v="Leadership Development"/>
    <s v="External"/>
    <s v="Failed"/>
    <n v="1"/>
    <n v="242.36"/>
    <n v="70"/>
    <x v="1"/>
  </r>
  <r>
    <n v="3894"/>
    <d v="2023-05-29T00:00:00"/>
    <n v="2.9555555555555557"/>
    <s v="IT Support"/>
    <x v="8"/>
    <s v="Active"/>
    <s v="Full-Time"/>
    <s v="Zone A"/>
    <s v="Full-Time"/>
    <x v="2"/>
    <s v="Aerial"/>
    <d v="1959-03-02T00:00:00"/>
    <s v="MA"/>
    <x v="0"/>
    <s v="Black"/>
    <s v="Married"/>
    <s v="Fully Meets"/>
    <n v="3"/>
    <n v="3"/>
    <s v="Average"/>
    <d v="2022-08-14T00:00:00"/>
    <n v="4"/>
    <s v="Moderate"/>
    <n v="3"/>
    <s v="Moderate"/>
    <n v="5"/>
    <s v="Moderate"/>
    <d v="2022-12-02T00:00:00"/>
    <s v="Leadership Development"/>
    <s v="External"/>
    <s v="Failed"/>
    <n v="4"/>
    <n v="533.27"/>
    <n v="64"/>
    <x v="1"/>
  </r>
  <r>
    <n v="3895"/>
    <d v="2020-02-23T00:00:00"/>
    <n v="6.2222222222222223"/>
    <s v="IT Support"/>
    <x v="6"/>
    <s v="Active"/>
    <s v="Full-Time"/>
    <s v="Zone C"/>
    <s v="Full-Time"/>
    <x v="2"/>
    <s v="Splicing"/>
    <d v="2043-05-16T00:00:00"/>
    <s v="MA"/>
    <x v="0"/>
    <s v="Other"/>
    <s v="Single"/>
    <s v="Fully Meets"/>
    <n v="3"/>
    <n v="3"/>
    <s v="Average"/>
    <d v="2023-07-16T00:00:00"/>
    <n v="2"/>
    <s v="Moderate"/>
    <n v="1"/>
    <s v="Moderate"/>
    <n v="2"/>
    <s v="Moderate"/>
    <d v="2023-04-22T00:00:00"/>
    <s v="Technical Skills"/>
    <s v="External"/>
    <s v="Completed"/>
    <n v="1"/>
    <n v="983.77"/>
    <n v="77"/>
    <x v="1"/>
  </r>
  <r>
    <n v="3896"/>
    <d v="2019-08-13T00:00:00"/>
    <n v="6.75"/>
    <s v="IT Support"/>
    <x v="2"/>
    <s v="Active"/>
    <s v="Part-Time"/>
    <s v="Zone B"/>
    <s v="Temporary"/>
    <x v="2"/>
    <s v="Engineers"/>
    <d v="1980-11-20T00:00:00"/>
    <s v="MA"/>
    <x v="0"/>
    <s v="Other"/>
    <s v="Widowed"/>
    <s v="Fully Meets"/>
    <n v="3"/>
    <n v="3"/>
    <s v="Average"/>
    <d v="2023-02-14T00:00:00"/>
    <n v="5"/>
    <s v="Moderate"/>
    <n v="3"/>
    <s v="Moderate"/>
    <n v="1"/>
    <s v="Moderate"/>
    <d v="2023-04-06T00:00:00"/>
    <s v="Technical Skills"/>
    <s v="Internal"/>
    <s v="Passed"/>
    <n v="4"/>
    <n v="293.64"/>
    <n v="39"/>
    <x v="0"/>
  </r>
  <r>
    <n v="3897"/>
    <d v="2019-03-25T00:00:00"/>
    <n v="7.1333333333333337"/>
    <s v="Sr. Network Engineer"/>
    <x v="6"/>
    <s v="Active"/>
    <s v="Part-Time"/>
    <s v="Zone A"/>
    <s v="Part-Time"/>
    <x v="2"/>
    <s v="Aerial"/>
    <d v="1956-03-31T00:00:00"/>
    <s v="CT"/>
    <x v="0"/>
    <s v="Black"/>
    <s v="Married"/>
    <s v="Fully Meets"/>
    <n v="3"/>
    <n v="3"/>
    <s v="Average"/>
    <d v="2023-02-28T00:00:00"/>
    <n v="5"/>
    <s v="Moderate"/>
    <n v="4"/>
    <s v="Moderate"/>
    <n v="3"/>
    <s v="Moderate"/>
    <d v="2023-08-04T00:00:00"/>
    <s v="Technical Skills"/>
    <s v="Internal"/>
    <s v="Incomplete"/>
    <n v="3"/>
    <n v="380.61"/>
    <n v="63"/>
    <x v="1"/>
  </r>
  <r>
    <n v="3900"/>
    <d v="2023-06-16T00:00:00"/>
    <n v="2.9083333333333332"/>
    <s v="Principal Data Architect"/>
    <x v="0"/>
    <s v="Active"/>
    <s v="Contract"/>
    <s v="Zone C"/>
    <s v="Full-Time"/>
    <x v="2"/>
    <s v="Field Operations"/>
    <d v="1995-09-26T00:00:00"/>
    <s v="MA"/>
    <x v="0"/>
    <s v="Asian"/>
    <s v="Single"/>
    <s v="Fully Meets"/>
    <n v="3"/>
    <n v="3"/>
    <s v="Average"/>
    <d v="2023-03-09T00:00:00"/>
    <n v="5"/>
    <s v="Moderate"/>
    <n v="2"/>
    <s v="Moderate"/>
    <n v="1"/>
    <s v="Moderate"/>
    <d v="2023-05-02T00:00:00"/>
    <s v="Technical Skills"/>
    <s v="Internal"/>
    <s v="Passed"/>
    <n v="5"/>
    <n v="143.21"/>
    <n v="28"/>
    <x v="0"/>
  </r>
  <r>
    <n v="3901"/>
    <d v="2021-06-18T00:00:00"/>
    <n v="4.9027777777777777"/>
    <s v="Network Engineer"/>
    <x v="1"/>
    <s v="Active"/>
    <s v="Part-Time"/>
    <s v="Zone A"/>
    <s v="Temporary"/>
    <x v="3"/>
    <s v="Project Management - Eng"/>
    <d v="1988-02-05T00:00:00"/>
    <s v="MA"/>
    <x v="1"/>
    <s v="Hispanic"/>
    <s v="Single"/>
    <s v="Fully Meets"/>
    <n v="3"/>
    <n v="3"/>
    <s v="Average"/>
    <d v="2023-07-10T00:00:00"/>
    <n v="1"/>
    <s v="Moderate"/>
    <n v="2"/>
    <s v="Moderate"/>
    <n v="5"/>
    <s v="Moderate"/>
    <d v="2023-05-11T00:00:00"/>
    <s v="Customer Service"/>
    <s v="External"/>
    <s v="Failed"/>
    <n v="1"/>
    <n v="876.73"/>
    <n v="33"/>
    <x v="0"/>
  </r>
  <r>
    <n v="3902"/>
    <d v="2023-05-22T00:00:00"/>
    <n v="2.9750000000000001"/>
    <s v="Network Engineer"/>
    <x v="8"/>
    <s v="Active"/>
    <s v="Contract"/>
    <s v="Zone B"/>
    <s v="Temporary"/>
    <x v="3"/>
    <s v="Wireline Construction"/>
    <d v="1964-06-02T00:00:00"/>
    <s v="MA"/>
    <x v="1"/>
    <s v="Black"/>
    <s v="Single"/>
    <s v="Fully Meets"/>
    <n v="3"/>
    <n v="3"/>
    <s v="Average"/>
    <d v="2023-02-02T00:00:00"/>
    <n v="3"/>
    <s v="Moderate"/>
    <n v="1"/>
    <s v="Moderate"/>
    <n v="1"/>
    <s v="Moderate"/>
    <d v="2023-01-11T00:00:00"/>
    <s v="Leadership Development"/>
    <s v="External"/>
    <s v="Failed"/>
    <n v="4"/>
    <n v="768.05"/>
    <n v="59"/>
    <x v="1"/>
  </r>
  <r>
    <n v="3903"/>
    <d v="2019-05-14T00:00:00"/>
    <n v="6.9972222222222218"/>
    <s v="Network Engineer"/>
    <x v="3"/>
    <s v="Active"/>
    <s v="Full-Time"/>
    <s v="Zone A"/>
    <s v="Full-Time"/>
    <x v="2"/>
    <s v="Field Operations"/>
    <d v="1993-07-21T00:00:00"/>
    <s v="MA"/>
    <x v="1"/>
    <s v="Hispanic"/>
    <s v="Single"/>
    <s v="Fully Meets"/>
    <n v="3"/>
    <n v="3"/>
    <s v="Average"/>
    <d v="2023-02-04T00:00:00"/>
    <n v="1"/>
    <s v="Moderate"/>
    <n v="4"/>
    <s v="Moderate"/>
    <n v="3"/>
    <s v="Moderate"/>
    <d v="2023-06-01T00:00:00"/>
    <s v="Communication Skills"/>
    <s v="External"/>
    <s v="Incomplete"/>
    <n v="4"/>
    <n v="153.15"/>
    <n v="26"/>
    <x v="0"/>
  </r>
  <r>
    <n v="3904"/>
    <d v="2020-12-27T00:00:00"/>
    <n v="5.3777777777777782"/>
    <s v="Network Engineer"/>
    <x v="9"/>
    <s v="Active"/>
    <s v="Contract"/>
    <s v="Zone A"/>
    <s v="Part-Time"/>
    <x v="2"/>
    <s v="Engineers"/>
    <d v="1970-03-03T00:00:00"/>
    <s v="MA"/>
    <x v="1"/>
    <s v="Asian"/>
    <s v="Widowed"/>
    <s v="Fully Meets"/>
    <n v="3"/>
    <n v="3"/>
    <s v="Average"/>
    <d v="2022-09-13T00:00:00"/>
    <n v="4"/>
    <s v="Moderate"/>
    <n v="4"/>
    <s v="Moderate"/>
    <n v="1"/>
    <s v="Moderate"/>
    <d v="2023-06-17T00:00:00"/>
    <s v="Project Management"/>
    <s v="External"/>
    <s v="Passed"/>
    <n v="5"/>
    <n v="339.73"/>
    <n v="50"/>
    <x v="0"/>
  </r>
  <r>
    <n v="3905"/>
    <d v="2020-08-04T00:00:00"/>
    <n v="5.7750000000000004"/>
    <s v="Network Engineer"/>
    <x v="5"/>
    <s v="Active"/>
    <s v="Full-Time"/>
    <s v="Zone A"/>
    <s v="Full-Time"/>
    <x v="2"/>
    <s v="Billable Consultants"/>
    <d v="1958-06-08T00:00:00"/>
    <s v="MA"/>
    <x v="0"/>
    <s v="Black"/>
    <s v="Widowed"/>
    <s v="Fully Meets"/>
    <n v="3"/>
    <n v="3"/>
    <s v="Average"/>
    <d v="2023-06-12T00:00:00"/>
    <n v="5"/>
    <s v="Moderate"/>
    <n v="5"/>
    <s v="Moderate"/>
    <n v="5"/>
    <s v="Moderate"/>
    <d v="2022-12-18T00:00:00"/>
    <s v="Project Management"/>
    <s v="Internal"/>
    <s v="Failed"/>
    <n v="3"/>
    <n v="233.22"/>
    <n v="62"/>
    <x v="1"/>
  </r>
  <r>
    <n v="3906"/>
    <d v="2020-08-25T00:00:00"/>
    <n v="5.7166666666666668"/>
    <s v="IT Support"/>
    <x v="6"/>
    <s v="Active"/>
    <s v="Contract"/>
    <s v="Zone C"/>
    <s v="Temporary"/>
    <x v="2"/>
    <s v="Wireline Construction"/>
    <d v="1975-09-05T00:00:00"/>
    <s v="MA"/>
    <x v="0"/>
    <s v="Other"/>
    <s v="Married"/>
    <s v="Fully Meets"/>
    <n v="3"/>
    <n v="3"/>
    <s v="Average"/>
    <d v="2023-01-18T00:00:00"/>
    <n v="3"/>
    <s v="Moderate"/>
    <n v="2"/>
    <s v="Moderate"/>
    <n v="4"/>
    <s v="Moderate"/>
    <d v="2023-02-19T00:00:00"/>
    <s v="Project Management"/>
    <s v="Internal"/>
    <s v="Completed"/>
    <n v="2"/>
    <n v="735.44"/>
    <n v="45"/>
    <x v="0"/>
  </r>
  <r>
    <n v="3907"/>
    <d v="2022-02-24T00:00:00"/>
    <n v="4.2194444444444441"/>
    <s v="IT Support"/>
    <x v="2"/>
    <s v="Active"/>
    <s v="Full-Time"/>
    <s v="Zone A"/>
    <s v="Temporary"/>
    <x v="2"/>
    <s v="Engineers"/>
    <d v="1964-07-11T00:00:00"/>
    <s v="MA"/>
    <x v="0"/>
    <s v="White"/>
    <s v="Married"/>
    <s v="Fully Meets"/>
    <n v="3"/>
    <n v="3"/>
    <s v="Average"/>
    <d v="2023-03-07T00:00:00"/>
    <n v="3"/>
    <s v="Moderate"/>
    <n v="2"/>
    <s v="Moderate"/>
    <n v="5"/>
    <s v="Moderate"/>
    <d v="2022-12-06T00:00:00"/>
    <s v="Technical Skills"/>
    <s v="External"/>
    <s v="Incomplete"/>
    <n v="3"/>
    <n v="281.7"/>
    <n v="58"/>
    <x v="1"/>
  </r>
  <r>
    <n v="3908"/>
    <d v="2019-08-06T00:00:00"/>
    <n v="6.7694444444444448"/>
    <s v="IT Support"/>
    <x v="4"/>
    <s v="Active"/>
    <s v="Part-Time"/>
    <s v="Zone C"/>
    <s v="Temporary"/>
    <x v="2"/>
    <s v="Splicing"/>
    <d v="1986-07-11T00:00:00"/>
    <s v="MA"/>
    <x v="0"/>
    <s v="Black"/>
    <s v="Married"/>
    <s v="Needs Improvement"/>
    <n v="2"/>
    <n v="3"/>
    <s v="Average"/>
    <d v="2022-12-25T00:00:00"/>
    <n v="2"/>
    <s v="Moderate"/>
    <n v="5"/>
    <s v="Moderate"/>
    <n v="3"/>
    <s v="Moderate"/>
    <d v="2022-09-20T00:00:00"/>
    <s v="Project Management"/>
    <s v="External"/>
    <s v="Failed"/>
    <n v="1"/>
    <n v="489.69"/>
    <n v="33"/>
    <x v="0"/>
  </r>
  <r>
    <n v="3909"/>
    <d v="2021-08-01T00:00:00"/>
    <n v="4.7833333333333332"/>
    <s v="IT Support"/>
    <x v="0"/>
    <s v="Active"/>
    <s v="Part-Time"/>
    <s v="Zone C"/>
    <s v="Part-Time"/>
    <x v="2"/>
    <s v="General - Eng"/>
    <d v="2044-05-26T00:00:00"/>
    <s v="MA"/>
    <x v="0"/>
    <s v="Other"/>
    <s v="Married"/>
    <s v="Needs Improvement"/>
    <n v="2"/>
    <n v="3"/>
    <s v="Average"/>
    <d v="2023-05-18T00:00:00"/>
    <n v="1"/>
    <s v="Moderate"/>
    <n v="1"/>
    <s v="Moderate"/>
    <n v="2"/>
    <s v="Moderate"/>
    <d v="2023-01-04T00:00:00"/>
    <s v="Project Management"/>
    <s v="Internal"/>
    <s v="Failed"/>
    <n v="4"/>
    <n v="436.23"/>
    <n v="77"/>
    <x v="1"/>
  </r>
  <r>
    <n v="3910"/>
    <d v="2022-07-13T00:00:00"/>
    <n v="3.8333333333333335"/>
    <s v="Sr. Network Engineer"/>
    <x v="5"/>
    <s v="Active"/>
    <s v="Part-Time"/>
    <s v="Zone A"/>
    <s v="Part-Time"/>
    <x v="2"/>
    <s v="Wireless"/>
    <d v="1997-02-22T00:00:00"/>
    <s v="MA"/>
    <x v="0"/>
    <s v="White"/>
    <s v="Widowed"/>
    <s v="Needs Improvement"/>
    <n v="2"/>
    <n v="3"/>
    <s v="Average"/>
    <d v="2022-11-29T00:00:00"/>
    <n v="5"/>
    <s v="Moderate"/>
    <n v="3"/>
    <s v="Moderate"/>
    <n v="4"/>
    <s v="Moderate"/>
    <d v="2023-05-07T00:00:00"/>
    <s v="Leadership Development"/>
    <s v="External"/>
    <s v="Incomplete"/>
    <n v="5"/>
    <n v="248.85"/>
    <n v="25"/>
    <x v="2"/>
  </r>
  <r>
    <n v="3911"/>
    <d v="2021-05-28T00:00:00"/>
    <n v="4.958333333333333"/>
    <s v="Sr. Network Engineer"/>
    <x v="6"/>
    <s v="Active"/>
    <s v="Full-Time"/>
    <s v="Zone A"/>
    <s v="Part-Time"/>
    <x v="2"/>
    <s v="Splicing"/>
    <d v="1950-07-29T00:00:00"/>
    <s v="CT"/>
    <x v="1"/>
    <s v="White"/>
    <s v="Widowed"/>
    <s v="Fully Meets"/>
    <n v="3"/>
    <n v="3"/>
    <s v="Average"/>
    <d v="2023-06-06T00:00:00"/>
    <n v="2"/>
    <s v="Moderate"/>
    <n v="5"/>
    <s v="Moderate"/>
    <n v="4"/>
    <s v="Moderate"/>
    <d v="2022-09-09T00:00:00"/>
    <s v="Customer Service"/>
    <s v="External"/>
    <s v="Failed"/>
    <n v="5"/>
    <n v="395.22"/>
    <n v="71"/>
    <x v="1"/>
  </r>
  <r>
    <n v="3914"/>
    <d v="2020-02-04T00:00:00"/>
    <n v="6.2750000000000004"/>
    <s v="Network Engineer"/>
    <x v="7"/>
    <s v="Active"/>
    <s v="Contract"/>
    <s v="Zone C"/>
    <s v="Temporary"/>
    <x v="3"/>
    <s v="Engineers"/>
    <d v="1958-07-22T00:00:00"/>
    <s v="MA"/>
    <x v="1"/>
    <s v="Other"/>
    <s v="Single"/>
    <s v="Exceeds"/>
    <n v="4"/>
    <n v="3"/>
    <s v="Average"/>
    <d v="2023-03-15T00:00:00"/>
    <n v="3"/>
    <s v="Moderate"/>
    <n v="5"/>
    <s v="Moderate"/>
    <n v="3"/>
    <s v="Moderate"/>
    <d v="2023-02-24T00:00:00"/>
    <s v="Leadership Development"/>
    <s v="Internal"/>
    <s v="Failed"/>
    <n v="1"/>
    <n v="559.86"/>
    <n v="62"/>
    <x v="1"/>
  </r>
  <r>
    <n v="3915"/>
    <d v="2022-08-28T00:00:00"/>
    <n v="3.7083333333333335"/>
    <s v="Network Engineer"/>
    <x v="3"/>
    <s v="Active"/>
    <s v="Contract"/>
    <s v="Zone B"/>
    <s v="Part-Time"/>
    <x v="2"/>
    <s v="Field Operations"/>
    <d v="1991-05-03T00:00:00"/>
    <s v="MA"/>
    <x v="1"/>
    <s v="Other"/>
    <s v="Widowed"/>
    <s v="Fully Meets"/>
    <n v="3"/>
    <n v="3"/>
    <s v="Average"/>
    <d v="2023-02-01T00:00:00"/>
    <n v="5"/>
    <s v="Moderate"/>
    <n v="3"/>
    <s v="Moderate"/>
    <n v="1"/>
    <s v="Moderate"/>
    <d v="2023-04-01T00:00:00"/>
    <s v="Leadership Development"/>
    <s v="External"/>
    <s v="Completed"/>
    <n v="2"/>
    <n v="602.21"/>
    <n v="31"/>
    <x v="0"/>
  </r>
  <r>
    <n v="3916"/>
    <d v="2022-06-27T00:00:00"/>
    <n v="3.8777777777777778"/>
    <s v="Network Engineer"/>
    <x v="5"/>
    <s v="Active"/>
    <s v="Part-Time"/>
    <s v="Zone C"/>
    <s v="Temporary"/>
    <x v="2"/>
    <s v="Project Management - Con"/>
    <d v="1964-05-25T00:00:00"/>
    <s v="MA"/>
    <x v="1"/>
    <s v="Other"/>
    <s v="Widowed"/>
    <s v="Fully Meets"/>
    <n v="3"/>
    <n v="3"/>
    <s v="Average"/>
    <d v="2023-03-22T00:00:00"/>
    <n v="1"/>
    <s v="Moderate"/>
    <n v="3"/>
    <s v="Moderate"/>
    <n v="1"/>
    <s v="Moderate"/>
    <d v="2023-03-16T00:00:00"/>
    <s v="Communication Skills"/>
    <s v="External"/>
    <s v="Passed"/>
    <n v="4"/>
    <n v="343.6"/>
    <n v="58"/>
    <x v="1"/>
  </r>
  <r>
    <n v="3917"/>
    <d v="2019-12-19T00:00:00"/>
    <n v="6.4"/>
    <s v="Network Engineer"/>
    <x v="9"/>
    <s v="Active"/>
    <s v="Part-Time"/>
    <s v="Zone C"/>
    <s v="Full-Time"/>
    <x v="2"/>
    <s v="General - Con"/>
    <d v="1993-04-11T00:00:00"/>
    <s v="MA"/>
    <x v="0"/>
    <s v="Black"/>
    <s v="Widowed"/>
    <s v="Exceeds"/>
    <n v="4"/>
    <n v="3"/>
    <s v="Average"/>
    <d v="2022-09-24T00:00:00"/>
    <n v="3"/>
    <s v="Moderate"/>
    <n v="1"/>
    <s v="Moderate"/>
    <n v="4"/>
    <s v="Moderate"/>
    <d v="2023-03-28T00:00:00"/>
    <s v="Project Management"/>
    <s v="Internal"/>
    <s v="Failed"/>
    <n v="3"/>
    <n v="328.89"/>
    <n v="26"/>
    <x v="0"/>
  </r>
  <r>
    <n v="3918"/>
    <d v="2020-09-24T00:00:00"/>
    <n v="5.6361111111111111"/>
    <s v="Network Engineer"/>
    <x v="5"/>
    <s v="Active"/>
    <s v="Contract"/>
    <s v="Zone A"/>
    <s v="Full-Time"/>
    <x v="2"/>
    <s v="Field Operations"/>
    <d v="1960-06-17T00:00:00"/>
    <s v="MA"/>
    <x v="0"/>
    <s v="Asian"/>
    <s v="Widowed"/>
    <s v="Fully Meets"/>
    <n v="3"/>
    <n v="3"/>
    <s v="Average"/>
    <d v="2023-05-30T00:00:00"/>
    <n v="3"/>
    <s v="Moderate"/>
    <n v="3"/>
    <s v="Moderate"/>
    <n v="5"/>
    <s v="Moderate"/>
    <d v="2022-10-10T00:00:00"/>
    <s v="Communication Skills"/>
    <s v="External"/>
    <s v="Completed"/>
    <n v="3"/>
    <n v="701.83"/>
    <n v="60"/>
    <x v="1"/>
  </r>
  <r>
    <n v="3919"/>
    <d v="2023-07-06T00:00:00"/>
    <n v="2.8527777777777779"/>
    <s v="IT Support"/>
    <x v="6"/>
    <s v="Active"/>
    <s v="Contract"/>
    <s v="Zone C"/>
    <s v="Full-Time"/>
    <x v="2"/>
    <s v="Field Operations"/>
    <d v="2044-10-07T00:00:00"/>
    <s v="MA"/>
    <x v="0"/>
    <s v="Asian"/>
    <s v="Divorced"/>
    <s v="Fully Meets"/>
    <n v="3"/>
    <n v="3"/>
    <s v="Average"/>
    <d v="2023-05-02T00:00:00"/>
    <n v="3"/>
    <s v="Moderate"/>
    <n v="3"/>
    <s v="Moderate"/>
    <n v="2"/>
    <s v="Moderate"/>
    <d v="2023-07-28T00:00:00"/>
    <s v="Customer Service"/>
    <s v="External"/>
    <s v="Completed"/>
    <n v="5"/>
    <n v="229.03"/>
    <n v="79"/>
    <x v="1"/>
  </r>
  <r>
    <n v="3920"/>
    <d v="2021-04-11T00:00:00"/>
    <n v="5.0888888888888886"/>
    <s v="IT Support"/>
    <x v="2"/>
    <s v="Active"/>
    <s v="Full-Time"/>
    <s v="Zone A"/>
    <s v="Part-Time"/>
    <x v="2"/>
    <s v="Field Operations"/>
    <d v="1961-11-04T00:00:00"/>
    <s v="MA"/>
    <x v="0"/>
    <s v="Other"/>
    <s v="Divorced"/>
    <s v="Fully Meets"/>
    <n v="3"/>
    <n v="3"/>
    <s v="Average"/>
    <d v="2022-11-14T00:00:00"/>
    <n v="2"/>
    <s v="Moderate"/>
    <n v="1"/>
    <s v="Moderate"/>
    <n v="4"/>
    <s v="Moderate"/>
    <d v="2023-06-04T00:00:00"/>
    <s v="Customer Service"/>
    <s v="Internal"/>
    <s v="Failed"/>
    <n v="3"/>
    <n v="809.39"/>
    <n v="60"/>
    <x v="1"/>
  </r>
  <r>
    <n v="3921"/>
    <d v="2020-02-12T00:00:00"/>
    <n v="6.2527777777777782"/>
    <s v="IT Support"/>
    <x v="4"/>
    <s v="Active"/>
    <s v="Contract"/>
    <s v="Zone A"/>
    <s v="Part-Time"/>
    <x v="2"/>
    <s v="Splicing"/>
    <d v="2043-11-30T00:00:00"/>
    <s v="MA"/>
    <x v="0"/>
    <s v="Other"/>
    <s v="Married"/>
    <s v="Fully Meets"/>
    <n v="3"/>
    <n v="3"/>
    <s v="Average"/>
    <d v="2023-06-30T00:00:00"/>
    <n v="4"/>
    <s v="Moderate"/>
    <n v="3"/>
    <s v="Moderate"/>
    <n v="2"/>
    <s v="Moderate"/>
    <d v="2023-06-04T00:00:00"/>
    <s v="Customer Service"/>
    <s v="External"/>
    <s v="Completed"/>
    <n v="5"/>
    <n v="393.54"/>
    <n v="77"/>
    <x v="1"/>
  </r>
  <r>
    <n v="3922"/>
    <d v="2018-12-25T00:00:00"/>
    <n v="7.3833333333333337"/>
    <s v="IT Support"/>
    <x v="0"/>
    <s v="Active"/>
    <s v="Part-Time"/>
    <s v="Zone A"/>
    <s v="Full-Time"/>
    <x v="2"/>
    <s v="General - Con"/>
    <d v="1996-10-04T00:00:00"/>
    <s v="MA"/>
    <x v="0"/>
    <s v="White"/>
    <s v="Widowed"/>
    <s v="Fully Meets"/>
    <n v="3"/>
    <n v="3"/>
    <s v="Average"/>
    <d v="2023-02-15T00:00:00"/>
    <n v="5"/>
    <s v="Moderate"/>
    <n v="3"/>
    <s v="Moderate"/>
    <n v="1"/>
    <s v="Moderate"/>
    <d v="2023-03-18T00:00:00"/>
    <s v="Communication Skills"/>
    <s v="External"/>
    <s v="Incomplete"/>
    <n v="1"/>
    <n v="629.74"/>
    <n v="22"/>
    <x v="2"/>
  </r>
  <r>
    <n v="3923"/>
    <d v="2021-12-25T00:00:00"/>
    <n v="4.3833333333333337"/>
    <s v="Sr. Network Engineer"/>
    <x v="5"/>
    <s v="Active"/>
    <s v="Full-Time"/>
    <s v="Zone C"/>
    <s v="Part-Time"/>
    <x v="2"/>
    <s v="Aerial"/>
    <d v="1955-03-16T00:00:00"/>
    <s v="MA"/>
    <x v="0"/>
    <s v="Hispanic"/>
    <s v="Single"/>
    <s v="Exceeds"/>
    <n v="4"/>
    <n v="3"/>
    <s v="Average"/>
    <d v="2022-10-27T00:00:00"/>
    <n v="2"/>
    <s v="Moderate"/>
    <n v="4"/>
    <s v="Moderate"/>
    <n v="3"/>
    <s v="Moderate"/>
    <d v="2022-12-27T00:00:00"/>
    <s v="Project Management"/>
    <s v="External"/>
    <s v="Failed"/>
    <n v="2"/>
    <n v="378.39"/>
    <n v="66"/>
    <x v="1"/>
  </r>
  <r>
    <n v="3924"/>
    <d v="2021-05-22T00:00:00"/>
    <n v="4.9749999999999996"/>
    <s v="Sr. Network Engineer"/>
    <x v="6"/>
    <s v="Active"/>
    <s v="Full-Time"/>
    <s v="Zone B"/>
    <s v="Full-Time"/>
    <x v="2"/>
    <s v="General - Con"/>
    <d v="1993-04-27T00:00:00"/>
    <s v="CT"/>
    <x v="1"/>
    <s v="Other"/>
    <s v="Widowed"/>
    <s v="Fully Meets"/>
    <n v="3"/>
    <n v="3"/>
    <s v="Average"/>
    <d v="2022-11-07T00:00:00"/>
    <n v="2"/>
    <s v="Moderate"/>
    <n v="4"/>
    <s v="Moderate"/>
    <n v="5"/>
    <s v="Moderate"/>
    <d v="2022-09-08T00:00:00"/>
    <s v="Customer Service"/>
    <s v="External"/>
    <s v="Passed"/>
    <n v="2"/>
    <n v="715.98"/>
    <n v="28"/>
    <x v="0"/>
  </r>
  <r>
    <n v="3926"/>
    <d v="2019-02-27T00:00:00"/>
    <n v="7.2111111111111112"/>
    <s v="Sr. Network Engineer"/>
    <x v="4"/>
    <s v="Active"/>
    <s v="Full-Time"/>
    <s v="Zone C"/>
    <s v="Full-Time"/>
    <x v="2"/>
    <s v="Wireless"/>
    <d v="2041-12-16T00:00:00"/>
    <s v="MA"/>
    <x v="0"/>
    <s v="Hispanic"/>
    <s v="Single"/>
    <s v="Needs Improvement"/>
    <n v="2"/>
    <n v="3"/>
    <s v="Average"/>
    <d v="2023-07-15T00:00:00"/>
    <n v="4"/>
    <s v="Moderate"/>
    <n v="1"/>
    <s v="Moderate"/>
    <n v="4"/>
    <s v="Moderate"/>
    <d v="2023-07-25T00:00:00"/>
    <s v="Customer Service"/>
    <s v="Internal"/>
    <s v="Incomplete"/>
    <n v="2"/>
    <n v="449.35"/>
    <n v="78"/>
    <x v="1"/>
  </r>
  <r>
    <n v="3927"/>
    <d v="2020-03-01T00:00:00"/>
    <n v="6.2"/>
    <s v="Network Engineer"/>
    <x v="7"/>
    <s v="Active"/>
    <s v="Contract"/>
    <s v="Zone C"/>
    <s v="Temporary"/>
    <x v="3"/>
    <s v="Aerial"/>
    <d v="1982-10-12T00:00:00"/>
    <s v="MA"/>
    <x v="1"/>
    <s v="Other"/>
    <s v="Single"/>
    <s v="Fully Meets"/>
    <n v="3"/>
    <n v="3"/>
    <s v="Average"/>
    <d v="2023-05-04T00:00:00"/>
    <n v="5"/>
    <s v="Moderate"/>
    <n v="4"/>
    <s v="Moderate"/>
    <n v="1"/>
    <s v="Moderate"/>
    <d v="2023-03-05T00:00:00"/>
    <s v="Customer Service"/>
    <s v="External"/>
    <s v="Completed"/>
    <n v="2"/>
    <n v="878.67"/>
    <n v="38"/>
    <x v="0"/>
  </r>
  <r>
    <n v="3928"/>
    <d v="2021-01-27T00:00:00"/>
    <n v="5.2944444444444443"/>
    <s v="Network Engineer"/>
    <x v="3"/>
    <s v="Active"/>
    <s v="Full-Time"/>
    <s v="Zone A"/>
    <s v="Temporary"/>
    <x v="2"/>
    <s v="General - Con"/>
    <d v="1956-07-11T00:00:00"/>
    <s v="MA"/>
    <x v="1"/>
    <s v="White"/>
    <s v="Widowed"/>
    <s v="Fully Meets"/>
    <n v="3"/>
    <n v="3"/>
    <s v="Average"/>
    <d v="2023-01-04T00:00:00"/>
    <n v="4"/>
    <s v="Moderate"/>
    <n v="2"/>
    <s v="Moderate"/>
    <n v="1"/>
    <s v="Moderate"/>
    <d v="2022-09-11T00:00:00"/>
    <s v="Leadership Development"/>
    <s v="Internal"/>
    <s v="Failed"/>
    <n v="1"/>
    <n v="799.99"/>
    <n v="65"/>
    <x v="1"/>
  </r>
  <r>
    <n v="3929"/>
    <d v="2023-06-18T00:00:00"/>
    <n v="2.9027777777777777"/>
    <s v="Network Engineer"/>
    <x v="5"/>
    <s v="Active"/>
    <s v="Contract"/>
    <s v="Zone C"/>
    <s v="Part-Time"/>
    <x v="2"/>
    <s v="Wireline Construction"/>
    <d v="1977-04-20T00:00:00"/>
    <s v="MA"/>
    <x v="0"/>
    <s v="Asian"/>
    <s v="Married"/>
    <s v="Fully Meets"/>
    <n v="3"/>
    <n v="3"/>
    <s v="Average"/>
    <d v="2022-10-28T00:00:00"/>
    <n v="2"/>
    <s v="Moderate"/>
    <n v="5"/>
    <s v="Moderate"/>
    <n v="2"/>
    <s v="Moderate"/>
    <d v="2023-07-11T00:00:00"/>
    <s v="Technical Skills"/>
    <s v="Internal"/>
    <s v="Failed"/>
    <n v="3"/>
    <n v="617.52"/>
    <n v="46"/>
    <x v="0"/>
  </r>
  <r>
    <n v="3930"/>
    <d v="2019-11-24T00:00:00"/>
    <n v="6.4694444444444441"/>
    <s v="Network Engineer"/>
    <x v="4"/>
    <s v="Active"/>
    <s v="Contract"/>
    <s v="Zone A"/>
    <s v="Part-Time"/>
    <x v="2"/>
    <s v="General - Con"/>
    <d v="1984-04-09T00:00:00"/>
    <s v="MA"/>
    <x v="0"/>
    <s v="Asian"/>
    <s v="Married"/>
    <s v="Fully Meets"/>
    <n v="3"/>
    <n v="3"/>
    <s v="Average"/>
    <d v="2023-05-06T00:00:00"/>
    <n v="4"/>
    <s v="Moderate"/>
    <n v="4"/>
    <s v="Moderate"/>
    <n v="4"/>
    <s v="Moderate"/>
    <d v="2023-05-30T00:00:00"/>
    <s v="Leadership Development"/>
    <s v="External"/>
    <s v="Failed"/>
    <n v="5"/>
    <n v="522.86"/>
    <n v="35"/>
    <x v="0"/>
  </r>
  <r>
    <n v="3931"/>
    <d v="2021-09-24T00:00:00"/>
    <n v="4.6361111111111111"/>
    <s v="Network Engineer"/>
    <x v="0"/>
    <s v="Active"/>
    <s v="Part-Time"/>
    <s v="Zone A"/>
    <s v="Temporary"/>
    <x v="2"/>
    <s v="Engineers"/>
    <d v="1960-06-26T00:00:00"/>
    <s v="MA"/>
    <x v="1"/>
    <s v="Black"/>
    <s v="Widowed"/>
    <s v="Fully Meets"/>
    <n v="3"/>
    <n v="3"/>
    <s v="Average"/>
    <d v="2022-09-30T00:00:00"/>
    <n v="2"/>
    <s v="Moderate"/>
    <n v="1"/>
    <s v="Moderate"/>
    <n v="5"/>
    <s v="Moderate"/>
    <d v="2022-11-12T00:00:00"/>
    <s v="Customer Service"/>
    <s v="External"/>
    <s v="Failed"/>
    <n v="5"/>
    <n v="685.82"/>
    <n v="61"/>
    <x v="1"/>
  </r>
  <r>
    <n v="3932"/>
    <d v="2022-08-17T00:00:00"/>
    <n v="3.7388888888888889"/>
    <s v="IT Support"/>
    <x v="1"/>
    <s v="Active"/>
    <s v="Contract"/>
    <s v="Zone B"/>
    <s v="Full-Time"/>
    <x v="2"/>
    <s v="General - Eng"/>
    <d v="1965-04-21T00:00:00"/>
    <s v="MA"/>
    <x v="0"/>
    <s v="Black"/>
    <s v="Single"/>
    <s v="Fully Meets"/>
    <n v="3"/>
    <n v="3"/>
    <s v="Average"/>
    <d v="2023-06-23T00:00:00"/>
    <n v="5"/>
    <s v="Moderate"/>
    <n v="5"/>
    <s v="Moderate"/>
    <n v="4"/>
    <s v="Moderate"/>
    <d v="2023-02-27T00:00:00"/>
    <s v="Technical Skills"/>
    <s v="Internal"/>
    <s v="Completed"/>
    <n v="5"/>
    <n v="898.93"/>
    <n v="57"/>
    <x v="1"/>
  </r>
  <r>
    <n v="3933"/>
    <d v="2023-04-18T00:00:00"/>
    <n v="3.0694444444444446"/>
    <s v="IT Support"/>
    <x v="8"/>
    <s v="Active"/>
    <s v="Contract"/>
    <s v="Zone A"/>
    <s v="Part-Time"/>
    <x v="2"/>
    <s v="Engineers"/>
    <d v="1967-08-21T00:00:00"/>
    <s v="MA"/>
    <x v="0"/>
    <s v="White"/>
    <s v="Married"/>
    <s v="Fully Meets"/>
    <n v="3"/>
    <n v="3"/>
    <s v="Average"/>
    <d v="2023-03-27T00:00:00"/>
    <n v="3"/>
    <s v="Moderate"/>
    <n v="4"/>
    <s v="Moderate"/>
    <n v="5"/>
    <s v="Moderate"/>
    <d v="2022-08-23T00:00:00"/>
    <s v="Communication Skills"/>
    <s v="Internal"/>
    <s v="Incomplete"/>
    <n v="1"/>
    <n v="559.54999999999995"/>
    <n v="56"/>
    <x v="1"/>
  </r>
  <r>
    <n v="3934"/>
    <d v="2020-04-15T00:00:00"/>
    <n v="6.0777777777777775"/>
    <s v="IT Support"/>
    <x v="6"/>
    <s v="Active"/>
    <s v="Full-Time"/>
    <s v="Zone C"/>
    <s v="Temporary"/>
    <x v="2"/>
    <s v="Executive"/>
    <d v="1979-01-03T00:00:00"/>
    <s v="MA"/>
    <x v="0"/>
    <s v="Asian"/>
    <s v="Widowed"/>
    <s v="Fully Meets"/>
    <n v="3"/>
    <n v="3"/>
    <s v="Average"/>
    <d v="2023-04-07T00:00:00"/>
    <n v="3"/>
    <s v="Moderate"/>
    <n v="3"/>
    <s v="Moderate"/>
    <n v="2"/>
    <s v="Moderate"/>
    <d v="2023-02-16T00:00:00"/>
    <s v="Project Management"/>
    <s v="Internal"/>
    <s v="Completed"/>
    <n v="5"/>
    <n v="219.78"/>
    <n v="41"/>
    <x v="0"/>
  </r>
  <r>
    <n v="3935"/>
    <d v="2020-12-25T00:00:00"/>
    <n v="5.3833333333333337"/>
    <s v="IT Support"/>
    <x v="2"/>
    <s v="Active"/>
    <s v="Full-Time"/>
    <s v="Zone C"/>
    <s v="Full-Time"/>
    <x v="2"/>
    <s v="Aerial"/>
    <d v="1993-11-16T00:00:00"/>
    <s v="MA"/>
    <x v="1"/>
    <s v="White"/>
    <s v="Widowed"/>
    <s v="Fully Meets"/>
    <n v="3"/>
    <n v="3"/>
    <s v="Average"/>
    <d v="2023-04-05T00:00:00"/>
    <n v="5"/>
    <s v="Moderate"/>
    <n v="1"/>
    <s v="Moderate"/>
    <n v="4"/>
    <s v="Moderate"/>
    <d v="2023-07-16T00:00:00"/>
    <s v="Customer Service"/>
    <s v="Internal"/>
    <s v="Passed"/>
    <n v="5"/>
    <n v="223.6"/>
    <n v="27"/>
    <x v="0"/>
  </r>
  <r>
    <n v="3936"/>
    <d v="2022-07-21T00:00:00"/>
    <n v="3.8111111111111109"/>
    <s v="Enterprise Architect"/>
    <x v="8"/>
    <s v="Terminated"/>
    <s v="Full-Time"/>
    <s v="Zone B"/>
    <s v="Temporary"/>
    <x v="2"/>
    <s v="General - Sga"/>
    <d v="1998-06-27T00:00:00"/>
    <s v="CT"/>
    <x v="1"/>
    <s v="Other"/>
    <s v="Widowed"/>
    <s v="Fully Meets"/>
    <n v="3"/>
    <n v="3"/>
    <s v="Average"/>
    <d v="2023-03-25T00:00:00"/>
    <n v="5"/>
    <s v="Moderate"/>
    <n v="3"/>
    <s v="Moderate"/>
    <n v="4"/>
    <s v="Moderate"/>
    <d v="2023-05-14T00:00:00"/>
    <s v="Communication Skills"/>
    <s v="Internal"/>
    <s v="Completed"/>
    <n v="4"/>
    <n v="283.29000000000002"/>
    <n v="24"/>
    <x v="2"/>
  </r>
  <r>
    <n v="3937"/>
    <d v="2022-11-04T00:00:00"/>
    <n v="3.5249999999999999"/>
    <s v="Database Administrator"/>
    <x v="1"/>
    <s v="Active"/>
    <s v="Contract"/>
    <s v="Zone C"/>
    <s v="Part-Time"/>
    <x v="2"/>
    <s v="Field Operations"/>
    <d v="2044-09-13T00:00:00"/>
    <s v="MA"/>
    <x v="1"/>
    <s v="White"/>
    <s v="Widowed"/>
    <s v="Fully Meets"/>
    <n v="3"/>
    <n v="3"/>
    <s v="Average"/>
    <d v="2022-11-21T00:00:00"/>
    <n v="1"/>
    <s v="Moderate"/>
    <n v="3"/>
    <s v="Moderate"/>
    <n v="1"/>
    <s v="Moderate"/>
    <d v="2023-04-02T00:00:00"/>
    <s v="Communication Skills"/>
    <s v="Internal"/>
    <s v="Completed"/>
    <n v="2"/>
    <n v="935.28"/>
    <n v="78"/>
    <x v="1"/>
  </r>
  <r>
    <n v="3938"/>
    <d v="2020-04-20T00:00:00"/>
    <n v="6.0638888888888891"/>
    <s v="Data Analyst"/>
    <x v="4"/>
    <s v="Active"/>
    <s v="Part-Time"/>
    <s v="Zone B"/>
    <s v="Temporary"/>
    <x v="2"/>
    <s v="Field Operations"/>
    <d v="1955-05-28T00:00:00"/>
    <s v="MA"/>
    <x v="0"/>
    <s v="Hispanic"/>
    <s v="Married"/>
    <s v="Fully Meets"/>
    <n v="3"/>
    <n v="3"/>
    <s v="Average"/>
    <d v="2022-12-16T00:00:00"/>
    <n v="1"/>
    <s v="Moderate"/>
    <n v="1"/>
    <s v="Moderate"/>
    <n v="1"/>
    <s v="Moderate"/>
    <d v="2023-07-30T00:00:00"/>
    <s v="Technical Skills"/>
    <s v="External"/>
    <s v="Completed"/>
    <n v="2"/>
    <n v="892.83"/>
    <n v="65"/>
    <x v="1"/>
  </r>
  <r>
    <n v="3939"/>
    <d v="2019-09-05T00:00:00"/>
    <n v="6.6888888888888891"/>
    <s v="Data Analyst"/>
    <x v="0"/>
    <s v="Active"/>
    <s v="Part-Time"/>
    <s v="Zone A"/>
    <s v="Part-Time"/>
    <x v="2"/>
    <s v="General - Con"/>
    <d v="1992-09-04T00:00:00"/>
    <s v="TX"/>
    <x v="1"/>
    <s v="Black"/>
    <s v="Married"/>
    <s v="Fully Meets"/>
    <n v="3"/>
    <n v="3"/>
    <s v="Average"/>
    <d v="2023-01-09T00:00:00"/>
    <n v="5"/>
    <s v="Moderate"/>
    <n v="2"/>
    <s v="Moderate"/>
    <n v="4"/>
    <s v="Moderate"/>
    <d v="2023-05-18T00:00:00"/>
    <s v="Technical Skills"/>
    <s v="Internal"/>
    <s v="Passed"/>
    <n v="4"/>
    <n v="318.19"/>
    <n v="27"/>
    <x v="0"/>
  </r>
  <r>
    <n v="3940"/>
    <d v="2019-08-11T00:00:00"/>
    <n v="6.7555555555555555"/>
    <s v="Sr. DBA"/>
    <x v="1"/>
    <s v="Active"/>
    <s v="Contract"/>
    <s v="Zone B"/>
    <s v="Full-Time"/>
    <x v="2"/>
    <s v="General - Con"/>
    <d v="1958-08-09T00:00:00"/>
    <s v="MA"/>
    <x v="1"/>
    <s v="Other"/>
    <s v="Divorced"/>
    <s v="Fully Meets"/>
    <n v="3"/>
    <n v="3"/>
    <s v="Average"/>
    <d v="2022-12-25T00:00:00"/>
    <n v="5"/>
    <s v="Moderate"/>
    <n v="4"/>
    <s v="Moderate"/>
    <n v="3"/>
    <s v="Moderate"/>
    <d v="2022-08-11T00:00:00"/>
    <s v="Project Management"/>
    <s v="External"/>
    <s v="Failed"/>
    <n v="5"/>
    <n v="305.31"/>
    <n v="61"/>
    <x v="1"/>
  </r>
  <r>
    <n v="3941"/>
    <d v="2018-11-04T00:00:00"/>
    <n v="7.5250000000000004"/>
    <s v="Data Analyst"/>
    <x v="4"/>
    <s v="Active"/>
    <s v="Full-Time"/>
    <s v="Zone B"/>
    <s v="Temporary"/>
    <x v="2"/>
    <s v="Field Operations"/>
    <d v="1985-08-30T00:00:00"/>
    <s v="MA"/>
    <x v="1"/>
    <s v="White"/>
    <s v="Married"/>
    <s v="Fully Meets"/>
    <n v="3"/>
    <n v="3"/>
    <s v="Average"/>
    <d v="2023-01-26T00:00:00"/>
    <n v="2"/>
    <s v="Moderate"/>
    <n v="3"/>
    <s v="Moderate"/>
    <n v="3"/>
    <s v="Moderate"/>
    <d v="2022-09-13T00:00:00"/>
    <s v="Project Management"/>
    <s v="External"/>
    <s v="Incomplete"/>
    <n v="5"/>
    <n v="756.43"/>
    <n v="33"/>
    <x v="0"/>
  </r>
  <r>
    <n v="3942"/>
    <d v="2018-11-04T00:00:00"/>
    <n v="7.5250000000000004"/>
    <s v="Principal Data Architect"/>
    <x v="9"/>
    <s v="Terminated"/>
    <s v="Contract"/>
    <s v="Zone B"/>
    <s v="Temporary"/>
    <x v="2"/>
    <s v="Catv"/>
    <d v="1951-09-04T00:00:00"/>
    <s v="MA"/>
    <x v="0"/>
    <s v="Asian"/>
    <s v="Married"/>
    <s v="PIP"/>
    <n v="1"/>
    <n v="3"/>
    <s v="Average"/>
    <d v="2023-02-02T00:00:00"/>
    <n v="3"/>
    <s v="Moderate"/>
    <n v="4"/>
    <s v="Moderate"/>
    <n v="1"/>
    <s v="Moderate"/>
    <d v="2023-01-28T00:00:00"/>
    <s v="Customer Service"/>
    <s v="External"/>
    <s v="Completed"/>
    <n v="5"/>
    <n v="940.22"/>
    <n v="67"/>
    <x v="1"/>
  </r>
  <r>
    <n v="3943"/>
    <d v="2019-07-27T00:00:00"/>
    <n v="6.7944444444444443"/>
    <s v="Data Analyst "/>
    <x v="6"/>
    <s v="Terminated"/>
    <s v="Part-Time"/>
    <s v="Zone A"/>
    <s v="Part-Time"/>
    <x v="2"/>
    <s v="General - Eng"/>
    <d v="1971-08-04T00:00:00"/>
    <s v="MA"/>
    <x v="1"/>
    <s v="Black"/>
    <s v="Single"/>
    <s v="Fully Meets"/>
    <n v="3"/>
    <n v="3"/>
    <s v="Average"/>
    <d v="2022-08-06T00:00:00"/>
    <n v="5"/>
    <s v="Moderate"/>
    <n v="2"/>
    <s v="Moderate"/>
    <n v="2"/>
    <s v="Moderate"/>
    <d v="2023-05-15T00:00:00"/>
    <s v="Communication Skills"/>
    <s v="External"/>
    <s v="Failed"/>
    <n v="3"/>
    <n v="282.37"/>
    <n v="48"/>
    <x v="0"/>
  </r>
  <r>
    <n v="3944"/>
    <d v="2020-12-21T00:00:00"/>
    <n v="5.3944444444444448"/>
    <s v="Data Analyst"/>
    <x v="7"/>
    <s v="Active"/>
    <s v="Full-Time"/>
    <s v="Zone A"/>
    <s v="Full-Time"/>
    <x v="2"/>
    <s v="General - Sga"/>
    <d v="1997-07-05T00:00:00"/>
    <s v="MA"/>
    <x v="0"/>
    <s v="White"/>
    <s v="Single"/>
    <s v="Fully Meets"/>
    <n v="3"/>
    <n v="3"/>
    <s v="Average"/>
    <d v="2023-02-26T00:00:00"/>
    <n v="5"/>
    <s v="Moderate"/>
    <n v="3"/>
    <s v="Moderate"/>
    <n v="4"/>
    <s v="Moderate"/>
    <d v="2022-08-19T00:00:00"/>
    <s v="Technical Skills"/>
    <s v="External"/>
    <s v="Completed"/>
    <n v="1"/>
    <n v="627.14"/>
    <n v="23"/>
    <x v="2"/>
  </r>
  <r>
    <n v="3945"/>
    <d v="2022-07-25T00:00:00"/>
    <n v="3.8"/>
    <s v="Data Analyst"/>
    <x v="8"/>
    <s v="Active"/>
    <s v="Full-Time"/>
    <s v="Zone C"/>
    <s v="Temporary"/>
    <x v="2"/>
    <s v="Engineers"/>
    <d v="1998-03-23T00:00:00"/>
    <s v="MA"/>
    <x v="0"/>
    <s v="Black"/>
    <s v="Single"/>
    <s v="PIP"/>
    <n v="1"/>
    <n v="3"/>
    <s v="Average"/>
    <d v="2023-01-03T00:00:00"/>
    <n v="4"/>
    <s v="Moderate"/>
    <n v="4"/>
    <s v="Moderate"/>
    <n v="2"/>
    <s v="Moderate"/>
    <d v="2022-08-29T00:00:00"/>
    <s v="Communication Skills"/>
    <s v="External"/>
    <s v="Incomplete"/>
    <n v="2"/>
    <n v="864.5"/>
    <n v="24"/>
    <x v="2"/>
  </r>
  <r>
    <n v="3946"/>
    <d v="2019-06-15T00:00:00"/>
    <n v="6.9111111111111114"/>
    <s v="Database Administrator"/>
    <x v="6"/>
    <s v="Active"/>
    <s v="Contract"/>
    <s v="Zone A"/>
    <s v="Temporary"/>
    <x v="2"/>
    <s v="Shop (Fleet)"/>
    <d v="1957-07-20T00:00:00"/>
    <s v="MA"/>
    <x v="0"/>
    <s v="White"/>
    <s v="Married"/>
    <s v="Fully Meets"/>
    <n v="3"/>
    <n v="3"/>
    <s v="Average"/>
    <d v="2023-07-23T00:00:00"/>
    <n v="1"/>
    <s v="Moderate"/>
    <n v="3"/>
    <s v="Moderate"/>
    <n v="4"/>
    <s v="Moderate"/>
    <d v="2023-07-15T00:00:00"/>
    <s v="Leadership Development"/>
    <s v="External"/>
    <s v="Passed"/>
    <n v="4"/>
    <n v="981.64"/>
    <n v="62"/>
    <x v="1"/>
  </r>
  <r>
    <n v="3947"/>
    <d v="2020-04-04T00:00:00"/>
    <n v="6.1083333333333334"/>
    <s v="Database Administrator"/>
    <x v="1"/>
    <s v="Terminated"/>
    <s v="Full-Time"/>
    <s v="Zone B"/>
    <s v="Full-Time"/>
    <x v="2"/>
    <s v="Field Operations"/>
    <d v="1996-12-03T00:00:00"/>
    <s v="MA"/>
    <x v="0"/>
    <s v="Hispanic"/>
    <s v="Married"/>
    <s v="Fully Meets"/>
    <n v="3"/>
    <n v="3"/>
    <s v="Average"/>
    <d v="2023-07-28T00:00:00"/>
    <n v="4"/>
    <s v="Moderate"/>
    <n v="3"/>
    <s v="Moderate"/>
    <n v="1"/>
    <s v="Moderate"/>
    <d v="2023-01-14T00:00:00"/>
    <s v="Project Management"/>
    <s v="Internal"/>
    <s v="Failed"/>
    <n v="3"/>
    <n v="456.02"/>
    <n v="24"/>
    <x v="2"/>
  </r>
  <r>
    <n v="3948"/>
    <d v="2023-02-03T00:00:00"/>
    <n v="3.2777777777777777"/>
    <s v="Data Analyst"/>
    <x v="8"/>
    <s v="Terminated"/>
    <s v="Contract"/>
    <s v="Zone C"/>
    <s v="Full-Time"/>
    <x v="2"/>
    <s v="Aerial"/>
    <d v="2043-10-29T00:00:00"/>
    <s v="MA"/>
    <x v="1"/>
    <s v="Hispanic"/>
    <s v="Married"/>
    <s v="Fully Meets"/>
    <n v="3"/>
    <n v="3"/>
    <s v="Average"/>
    <d v="2023-03-10T00:00:00"/>
    <n v="4"/>
    <s v="Moderate"/>
    <n v="4"/>
    <s v="Moderate"/>
    <n v="2"/>
    <s v="Moderate"/>
    <d v="2023-04-02T00:00:00"/>
    <s v="Leadership Development"/>
    <s v="External"/>
    <s v="Passed"/>
    <n v="5"/>
    <n v="350.68"/>
    <n v="80"/>
    <x v="1"/>
  </r>
  <r>
    <n v="3950"/>
    <d v="2023-07-12T00:00:00"/>
    <n v="2.8361111111111112"/>
    <s v="Database Administrator"/>
    <x v="0"/>
    <s v="Active"/>
    <s v="Full-Time"/>
    <s v="Zone A"/>
    <s v="Part-Time"/>
    <x v="2"/>
    <s v="Fielders"/>
    <d v="1989-01-29T00:00:00"/>
    <s v="MA"/>
    <x v="0"/>
    <s v="Hispanic"/>
    <s v="Widowed"/>
    <s v="Fully Meets"/>
    <n v="3"/>
    <n v="3"/>
    <s v="Average"/>
    <d v="2022-10-18T00:00:00"/>
    <n v="2"/>
    <s v="Moderate"/>
    <n v="3"/>
    <s v="Moderate"/>
    <n v="5"/>
    <s v="Moderate"/>
    <d v="2023-04-22T00:00:00"/>
    <s v="Technical Skills"/>
    <s v="Internal"/>
    <s v="Completed"/>
    <n v="2"/>
    <n v="119.24"/>
    <n v="34"/>
    <x v="0"/>
  </r>
  <r>
    <n v="3951"/>
    <d v="2021-04-25T00:00:00"/>
    <n v="5.05"/>
    <s v="Database Administrator"/>
    <x v="8"/>
    <s v="Terminated"/>
    <s v="Contract"/>
    <s v="Zone A"/>
    <s v="Temporary"/>
    <x v="2"/>
    <s v="Wireline Construction"/>
    <d v="1961-09-07T00:00:00"/>
    <s v="MA"/>
    <x v="0"/>
    <s v="Asian"/>
    <s v="Divorced"/>
    <s v="Fully Meets"/>
    <n v="3"/>
    <n v="3"/>
    <s v="Average"/>
    <d v="2023-04-01T00:00:00"/>
    <n v="4"/>
    <s v="Moderate"/>
    <n v="1"/>
    <s v="Moderate"/>
    <n v="3"/>
    <s v="Moderate"/>
    <d v="2023-04-08T00:00:00"/>
    <s v="Project Management"/>
    <s v="Internal"/>
    <s v="Completed"/>
    <n v="5"/>
    <n v="532.41"/>
    <n v="60"/>
    <x v="1"/>
  </r>
  <r>
    <n v="3952"/>
    <d v="2021-03-13T00:00:00"/>
    <n v="5.166666666666667"/>
    <s v="Data Analyst"/>
    <x v="1"/>
    <s v="Active"/>
    <s v="Full-Time"/>
    <s v="Zone A"/>
    <s v="Full-Time"/>
    <x v="2"/>
    <s v="Finance &amp; Accounting"/>
    <d v="1950-11-01T00:00:00"/>
    <s v="MA"/>
    <x v="1"/>
    <s v="Black"/>
    <s v="Single"/>
    <s v="Fully Meets"/>
    <n v="3"/>
    <n v="3"/>
    <s v="Average"/>
    <d v="2022-12-13T00:00:00"/>
    <n v="1"/>
    <s v="Moderate"/>
    <n v="4"/>
    <s v="Moderate"/>
    <n v="1"/>
    <s v="Moderate"/>
    <d v="2023-07-16T00:00:00"/>
    <s v="Project Management"/>
    <s v="External"/>
    <s v="Incomplete"/>
    <n v="5"/>
    <n v="625.95000000000005"/>
    <n v="71"/>
    <x v="1"/>
  </r>
  <r>
    <n v="3953"/>
    <d v="2021-08-16T00:00:00"/>
    <n v="4.7416666666666663"/>
    <s v="Data Analyst"/>
    <x v="4"/>
    <s v="Active"/>
    <s v="Full-Time"/>
    <s v="Zone B"/>
    <s v="Full-Time"/>
    <x v="2"/>
    <s v="General - Eng"/>
    <d v="1965-02-22T00:00:00"/>
    <s v="MA"/>
    <x v="0"/>
    <s v="White"/>
    <s v="Married"/>
    <s v="Fully Meets"/>
    <n v="3"/>
    <n v="3"/>
    <s v="Average"/>
    <d v="2023-03-16T00:00:00"/>
    <n v="3"/>
    <s v="Moderate"/>
    <n v="4"/>
    <s v="Moderate"/>
    <n v="4"/>
    <s v="Moderate"/>
    <d v="2023-05-31T00:00:00"/>
    <s v="Customer Service"/>
    <s v="Internal"/>
    <s v="Passed"/>
    <n v="2"/>
    <n v="779.08"/>
    <n v="56"/>
    <x v="1"/>
  </r>
  <r>
    <n v="3954"/>
    <d v="2021-10-18T00:00:00"/>
    <n v="4.5694444444444446"/>
    <s v="Database Administrator"/>
    <x v="0"/>
    <s v="Active"/>
    <s v="Full-Time"/>
    <s v="Zone B"/>
    <s v="Temporary"/>
    <x v="2"/>
    <s v="General - Con"/>
    <d v="2046-11-11T00:00:00"/>
    <s v="MA"/>
    <x v="0"/>
    <s v="Hispanic"/>
    <s v="Married"/>
    <s v="Fully Meets"/>
    <n v="3"/>
    <n v="3"/>
    <s v="Average"/>
    <d v="2023-06-18T00:00:00"/>
    <n v="5"/>
    <s v="Moderate"/>
    <n v="1"/>
    <s v="Moderate"/>
    <n v="5"/>
    <s v="Moderate"/>
    <d v="2023-05-11T00:00:00"/>
    <s v="Leadership Development"/>
    <s v="External"/>
    <s v="Completed"/>
    <n v="1"/>
    <n v="497.09"/>
    <n v="75"/>
    <x v="1"/>
  </r>
  <r>
    <n v="3955"/>
    <d v="2020-02-16T00:00:00"/>
    <n v="6.2416666666666663"/>
    <s v="Database Administrator"/>
    <x v="7"/>
    <s v="Active"/>
    <s v="Contract"/>
    <s v="Zone C"/>
    <s v="Full-Time"/>
    <x v="2"/>
    <s v="Project Management - Con"/>
    <d v="1998-10-28T00:00:00"/>
    <s v="MA"/>
    <x v="0"/>
    <s v="Hispanic"/>
    <s v="Married"/>
    <s v="Fully Meets"/>
    <n v="3"/>
    <n v="3"/>
    <s v="Average"/>
    <d v="2023-06-10T00:00:00"/>
    <n v="2"/>
    <s v="Moderate"/>
    <n v="1"/>
    <s v="Moderate"/>
    <n v="1"/>
    <s v="Moderate"/>
    <d v="2023-03-14T00:00:00"/>
    <s v="Technical Skills"/>
    <s v="External"/>
    <s v="Failed"/>
    <n v="1"/>
    <n v="762.36"/>
    <n v="22"/>
    <x v="2"/>
  </r>
  <r>
    <n v="3956"/>
    <d v="2019-08-07T00:00:00"/>
    <n v="6.7666666666666666"/>
    <s v="Database Administrator"/>
    <x v="1"/>
    <s v="Active"/>
    <s v="Contract"/>
    <s v="Zone A"/>
    <s v="Temporary"/>
    <x v="2"/>
    <s v="General - Sga"/>
    <d v="1997-01-02T00:00:00"/>
    <s v="TX"/>
    <x v="0"/>
    <s v="Black"/>
    <s v="Widowed"/>
    <s v="Fully Meets"/>
    <n v="3"/>
    <n v="3"/>
    <s v="Average"/>
    <d v="2022-09-26T00:00:00"/>
    <n v="4"/>
    <s v="Moderate"/>
    <n v="5"/>
    <s v="Moderate"/>
    <n v="2"/>
    <s v="Moderate"/>
    <d v="2022-10-21T00:00:00"/>
    <s v="Customer Service"/>
    <s v="External"/>
    <s v="Failed"/>
    <n v="4"/>
    <n v="611.15"/>
    <n v="22"/>
    <x v="2"/>
  </r>
  <r>
    <n v="3957"/>
    <d v="2022-01-03T00:00:00"/>
    <n v="4.3611111111111107"/>
    <s v="Database Administrator"/>
    <x v="8"/>
    <s v="Active"/>
    <s v="Contract"/>
    <s v="Zone C"/>
    <s v="Temporary"/>
    <x v="2"/>
    <s v="Field Operations"/>
    <d v="1991-01-02T00:00:00"/>
    <s v="TX"/>
    <x v="0"/>
    <s v="Other"/>
    <s v="Divorced"/>
    <s v="Fully Meets"/>
    <n v="3"/>
    <n v="3"/>
    <s v="Average"/>
    <d v="2023-06-07T00:00:00"/>
    <n v="3"/>
    <s v="Moderate"/>
    <n v="2"/>
    <s v="Moderate"/>
    <n v="4"/>
    <s v="Moderate"/>
    <d v="2023-06-22T00:00:00"/>
    <s v="Communication Skills"/>
    <s v="Internal"/>
    <s v="Passed"/>
    <n v="3"/>
    <n v="724.95"/>
    <n v="31"/>
    <x v="0"/>
  </r>
  <r>
    <n v="3958"/>
    <d v="2020-09-22T00:00:00"/>
    <n v="5.6416666666666666"/>
    <s v="Database Administrator"/>
    <x v="3"/>
    <s v="Active"/>
    <s v="Part-Time"/>
    <s v="Zone C"/>
    <s v="Full-Time"/>
    <x v="2"/>
    <s v="Field Operations"/>
    <d v="1974-09-18T00:00:00"/>
    <s v="TX"/>
    <x v="0"/>
    <s v="Hispanic"/>
    <s v="Married"/>
    <s v="PIP"/>
    <n v="1"/>
    <n v="3"/>
    <s v="Average"/>
    <d v="2023-04-10T00:00:00"/>
    <n v="5"/>
    <s v="Moderate"/>
    <n v="3"/>
    <s v="Moderate"/>
    <n v="1"/>
    <s v="Moderate"/>
    <d v="2022-12-21T00:00:00"/>
    <s v="Technical Skills"/>
    <s v="Internal"/>
    <s v="Completed"/>
    <n v="5"/>
    <n v="332.9"/>
    <n v="46"/>
    <x v="0"/>
  </r>
  <r>
    <n v="3959"/>
    <d v="2022-11-11T00:00:00"/>
    <n v="3.5055555555555555"/>
    <s v="Data Architect"/>
    <x v="9"/>
    <s v="Terminated"/>
    <s v="Part-Time"/>
    <s v="Zone A"/>
    <s v="Full-Time"/>
    <x v="2"/>
    <s v="General - Con"/>
    <d v="1988-08-20T00:00:00"/>
    <s v="TX"/>
    <x v="1"/>
    <s v="Hispanic"/>
    <s v="Single"/>
    <s v="Fully Meets"/>
    <n v="3"/>
    <n v="3"/>
    <s v="Average"/>
    <d v="2023-06-30T00:00:00"/>
    <n v="5"/>
    <s v="Moderate"/>
    <n v="4"/>
    <s v="Moderate"/>
    <n v="5"/>
    <s v="Moderate"/>
    <d v="2023-01-30T00:00:00"/>
    <s v="Communication Skills"/>
    <s v="Internal"/>
    <s v="Incomplete"/>
    <n v="5"/>
    <n v="116.9"/>
    <n v="34"/>
    <x v="0"/>
  </r>
  <r>
    <n v="3960"/>
    <d v="2018-08-11T00:00:00"/>
    <n v="7.7555555555555555"/>
    <s v="CIO"/>
    <x v="5"/>
    <s v="Active"/>
    <s v="Part-Time"/>
    <s v="Zone A"/>
    <s v="Full-Time"/>
    <x v="2"/>
    <s v="Field Operations"/>
    <d v="2047-04-05T00:00:00"/>
    <s v="TX"/>
    <x v="1"/>
    <s v="White"/>
    <s v="Married"/>
    <s v="Fully Meets"/>
    <n v="3"/>
    <n v="3"/>
    <s v="Average"/>
    <d v="2023-07-14T00:00:00"/>
    <n v="3"/>
    <s v="Moderate"/>
    <n v="4"/>
    <s v="Moderate"/>
    <n v="1"/>
    <s v="Moderate"/>
    <d v="2023-03-19T00:00:00"/>
    <s v="Communication Skills"/>
    <s v="External"/>
    <s v="Completed"/>
    <n v="1"/>
    <n v="430.46"/>
    <n v="71"/>
    <x v="1"/>
  </r>
  <r>
    <n v="3961"/>
    <d v="2023-03-31T00:00:00"/>
    <n v="3.1194444444444445"/>
    <s v="BI Director"/>
    <x v="6"/>
    <s v="Active"/>
    <s v="Full-Time"/>
    <s v="Zone A"/>
    <s v="Full-Time"/>
    <x v="2"/>
    <s v="Aerial"/>
    <d v="1978-06-19T00:00:00"/>
    <s v="MA"/>
    <x v="1"/>
    <s v="Black"/>
    <s v="Divorced"/>
    <s v="Fully Meets"/>
    <n v="3"/>
    <n v="3"/>
    <s v="Average"/>
    <d v="2022-11-20T00:00:00"/>
    <n v="2"/>
    <s v="Moderate"/>
    <n v="5"/>
    <s v="Moderate"/>
    <n v="2"/>
    <s v="Moderate"/>
    <d v="2023-02-05T00:00:00"/>
    <s v="Leadership Development"/>
    <s v="Internal"/>
    <s v="Passed"/>
    <n v="5"/>
    <n v="881.61"/>
    <n v="45"/>
    <x v="0"/>
  </r>
  <r>
    <n v="3962"/>
    <d v="2021-03-10T00:00:00"/>
    <n v="5.1749999999999998"/>
    <s v="Sr. DBA"/>
    <x v="8"/>
    <s v="Active"/>
    <s v="Contract"/>
    <s v="Zone B"/>
    <s v="Part-Time"/>
    <x v="2"/>
    <s v="Aerial"/>
    <d v="1990-11-18T00:00:00"/>
    <s v="MA"/>
    <x v="0"/>
    <s v="Hispanic"/>
    <s v="Divorced"/>
    <s v="Fully Meets"/>
    <n v="3"/>
    <n v="3"/>
    <s v="Average"/>
    <d v="2023-05-30T00:00:00"/>
    <n v="4"/>
    <s v="Moderate"/>
    <n v="3"/>
    <s v="Moderate"/>
    <n v="3"/>
    <s v="Moderate"/>
    <d v="2022-11-04T00:00:00"/>
    <s v="Customer Service"/>
    <s v="Internal"/>
    <s v="Failed"/>
    <n v="3"/>
    <n v="454.92"/>
    <n v="31"/>
    <x v="0"/>
  </r>
  <r>
    <n v="3963"/>
    <d v="2019-08-30T00:00:00"/>
    <n v="6.7027777777777775"/>
    <s v="Sr. Accountant"/>
    <x v="3"/>
    <s v="Active"/>
    <s v="Part-Time"/>
    <s v="Zone B"/>
    <s v="Temporary"/>
    <x v="2"/>
    <s v="Field Operations"/>
    <d v="1998-05-19T00:00:00"/>
    <s v="MA"/>
    <x v="0"/>
    <s v="Black"/>
    <s v="Widowed"/>
    <s v="Fully Meets"/>
    <n v="3"/>
    <n v="3"/>
    <s v="Average"/>
    <d v="2023-07-28T00:00:00"/>
    <n v="4"/>
    <s v="Moderate"/>
    <n v="1"/>
    <s v="Moderate"/>
    <n v="5"/>
    <s v="Moderate"/>
    <d v="2023-04-15T00:00:00"/>
    <s v="Customer Service"/>
    <s v="External"/>
    <s v="Completed"/>
    <n v="2"/>
    <n v="381.88"/>
    <n v="21"/>
    <x v="2"/>
  </r>
  <r>
    <n v="3965"/>
    <d v="2020-04-22T00:00:00"/>
    <n v="6.0583333333333336"/>
    <s v="Software Engineering Manager"/>
    <x v="5"/>
    <s v="Active"/>
    <s v="Contract"/>
    <s v="Zone B"/>
    <s v="Part-Time"/>
    <x v="2"/>
    <s v="General - Con"/>
    <d v="1998-11-01T00:00:00"/>
    <s v="MA"/>
    <x v="0"/>
    <s v="Other"/>
    <s v="Married"/>
    <s v="Fully Meets"/>
    <n v="3"/>
    <n v="3"/>
    <s v="Average"/>
    <d v="2023-06-08T00:00:00"/>
    <n v="4"/>
    <s v="Moderate"/>
    <n v="1"/>
    <s v="Moderate"/>
    <n v="2"/>
    <s v="Moderate"/>
    <d v="2023-06-20T00:00:00"/>
    <s v="Technical Skills"/>
    <s v="Internal"/>
    <s v="Completed"/>
    <n v="4"/>
    <n v="198.58"/>
    <n v="22"/>
    <x v="2"/>
  </r>
  <r>
    <n v="3967"/>
    <d v="2018-12-03T00:00:00"/>
    <n v="7.4444444444444446"/>
    <s v="Data Analyst"/>
    <x v="8"/>
    <s v="Active"/>
    <s v="Full-Time"/>
    <s v="Zone A"/>
    <s v="Temporary"/>
    <x v="2"/>
    <s v="Finance &amp; Accounting"/>
    <d v="1955-07-19T00:00:00"/>
    <s v="MA"/>
    <x v="0"/>
    <s v="Black"/>
    <s v="Married"/>
    <s v="Fully Meets"/>
    <n v="3"/>
    <n v="3"/>
    <s v="Average"/>
    <d v="2023-01-05T00:00:00"/>
    <n v="5"/>
    <s v="Moderate"/>
    <n v="3"/>
    <s v="Moderate"/>
    <n v="4"/>
    <s v="Moderate"/>
    <d v="2023-05-16T00:00:00"/>
    <s v="Customer Service"/>
    <s v="External"/>
    <s v="Failed"/>
    <n v="4"/>
    <n v="683.96"/>
    <n v="63"/>
    <x v="1"/>
  </r>
  <r>
    <n v="3968"/>
    <d v="2021-02-20T00:00:00"/>
    <n v="5.2305555555555552"/>
    <s v="Data Analyst"/>
    <x v="6"/>
    <s v="Active"/>
    <s v="Contract"/>
    <s v="Zone B"/>
    <s v="Temporary"/>
    <x v="2"/>
    <s v="Engineers"/>
    <d v="1967-07-14T00:00:00"/>
    <s v="MA"/>
    <x v="0"/>
    <s v="Other"/>
    <s v="Married"/>
    <s v="Fully Meets"/>
    <n v="3"/>
    <n v="3"/>
    <s v="Average"/>
    <d v="2022-12-14T00:00:00"/>
    <n v="5"/>
    <s v="Moderate"/>
    <n v="5"/>
    <s v="Moderate"/>
    <n v="1"/>
    <s v="Moderate"/>
    <d v="2022-12-02T00:00:00"/>
    <s v="Technical Skills"/>
    <s v="External"/>
    <s v="Completed"/>
    <n v="3"/>
    <n v="891.63"/>
    <n v="54"/>
    <x v="1"/>
  </r>
  <r>
    <n v="3969"/>
    <d v="2021-01-17T00:00:00"/>
    <n v="5.322222222222222"/>
    <s v="Database Administrator"/>
    <x v="2"/>
    <s v="Active"/>
    <s v="Contract"/>
    <s v="Zone A"/>
    <s v="Full-Time"/>
    <x v="2"/>
    <s v="Aerial"/>
    <d v="1966-06-18T00:00:00"/>
    <s v="MA"/>
    <x v="0"/>
    <s v="Asian"/>
    <s v="Divorced"/>
    <s v="Exceeds"/>
    <n v="4"/>
    <n v="3"/>
    <s v="Average"/>
    <d v="2022-08-09T00:00:00"/>
    <n v="4"/>
    <s v="Moderate"/>
    <n v="5"/>
    <s v="Moderate"/>
    <n v="2"/>
    <s v="Moderate"/>
    <d v="2023-03-01T00:00:00"/>
    <s v="Technical Skills"/>
    <s v="Internal"/>
    <s v="Failed"/>
    <n v="4"/>
    <n v="701.87"/>
    <n v="55"/>
    <x v="1"/>
  </r>
  <r>
    <n v="3970"/>
    <d v="2020-10-04T00:00:00"/>
    <n v="5.6083333333333334"/>
    <s v="Database Administrator"/>
    <x v="9"/>
    <s v="Active"/>
    <s v="Part-Time"/>
    <s v="Zone B"/>
    <s v="Full-Time"/>
    <x v="2"/>
    <s v="Field Operations"/>
    <d v="1950-11-08T00:00:00"/>
    <s v="MA"/>
    <x v="0"/>
    <s v="Other"/>
    <s v="Married"/>
    <s v="Exceeds"/>
    <n v="4"/>
    <n v="3"/>
    <s v="Average"/>
    <d v="2023-01-14T00:00:00"/>
    <n v="5"/>
    <s v="Moderate"/>
    <n v="1"/>
    <s v="Moderate"/>
    <n v="5"/>
    <s v="Moderate"/>
    <d v="2023-02-25T00:00:00"/>
    <s v="Technical Skills"/>
    <s v="Internal"/>
    <s v="Incomplete"/>
    <n v="4"/>
    <n v="216.73"/>
    <n v="70"/>
    <x v="1"/>
  </r>
  <r>
    <n v="3971"/>
    <d v="2021-01-29T00:00:00"/>
    <n v="5.2888888888888888"/>
    <s v="Database Administrator"/>
    <x v="7"/>
    <s v="Active"/>
    <s v="Part-Time"/>
    <s v="Zone A"/>
    <s v="Temporary"/>
    <x v="2"/>
    <s v="General - Con"/>
    <d v="1958-10-31T00:00:00"/>
    <s v="TX"/>
    <x v="0"/>
    <s v="Other"/>
    <s v="Widowed"/>
    <s v="Fully Meets"/>
    <n v="3"/>
    <n v="3"/>
    <s v="Average"/>
    <d v="2023-03-23T00:00:00"/>
    <n v="3"/>
    <s v="Moderate"/>
    <n v="3"/>
    <s v="Moderate"/>
    <n v="2"/>
    <s v="Moderate"/>
    <d v="2022-08-16T00:00:00"/>
    <s v="Project Management"/>
    <s v="External"/>
    <s v="Passed"/>
    <n v="5"/>
    <n v="482.47"/>
    <n v="63"/>
    <x v="1"/>
  </r>
  <r>
    <n v="3972"/>
    <d v="2022-07-26T00:00:00"/>
    <n v="3.7972222222222221"/>
    <s v="Database Administrator"/>
    <x v="3"/>
    <s v="Active"/>
    <s v="Part-Time"/>
    <s v="Zone B"/>
    <s v="Part-Time"/>
    <x v="2"/>
    <s v="General - Con"/>
    <d v="1955-06-07T00:00:00"/>
    <s v="TX"/>
    <x v="0"/>
    <s v="Black"/>
    <s v="Divorced"/>
    <s v="Fully Meets"/>
    <n v="3"/>
    <n v="3"/>
    <s v="Average"/>
    <d v="2022-10-29T00:00:00"/>
    <n v="5"/>
    <s v="Moderate"/>
    <n v="4"/>
    <s v="Moderate"/>
    <n v="1"/>
    <s v="Moderate"/>
    <d v="2023-04-25T00:00:00"/>
    <s v="Leadership Development"/>
    <s v="External"/>
    <s v="Incomplete"/>
    <n v="5"/>
    <n v="853.57"/>
    <n v="67"/>
    <x v="1"/>
  </r>
  <r>
    <n v="3973"/>
    <d v="2018-09-21T00:00:00"/>
    <n v="7.6444444444444448"/>
    <s v="Database Administrator"/>
    <x v="5"/>
    <s v="Terminated"/>
    <s v="Part-Time"/>
    <s v="Zone C"/>
    <s v="Temporary"/>
    <x v="2"/>
    <s v="Field Operations"/>
    <d v="1973-05-22T00:00:00"/>
    <s v="TX"/>
    <x v="0"/>
    <s v="Hispanic"/>
    <s v="Single"/>
    <s v="Exceeds"/>
    <n v="4"/>
    <n v="3"/>
    <s v="Average"/>
    <d v="2022-08-17T00:00:00"/>
    <n v="3"/>
    <s v="Moderate"/>
    <n v="2"/>
    <s v="Moderate"/>
    <n v="1"/>
    <s v="Moderate"/>
    <d v="2022-11-14T00:00:00"/>
    <s v="Leadership Development"/>
    <s v="Internal"/>
    <s v="Passed"/>
    <n v="1"/>
    <n v="202.97"/>
    <n v="45"/>
    <x v="0"/>
  </r>
  <r>
    <n v="3974"/>
    <d v="2018-12-25T00:00:00"/>
    <n v="7.3833333333333337"/>
    <s v="Data Architect"/>
    <x v="4"/>
    <s v="Terminated"/>
    <s v="Part-Time"/>
    <s v="Zone C"/>
    <s v="Full-Time"/>
    <x v="2"/>
    <s v="General - Eng"/>
    <d v="1986-01-07T00:00:00"/>
    <s v="TX"/>
    <x v="1"/>
    <s v="Other"/>
    <s v="Married"/>
    <s v="Exceeds"/>
    <n v="4"/>
    <n v="3"/>
    <s v="Average"/>
    <d v="2023-04-04T00:00:00"/>
    <n v="4"/>
    <s v="Moderate"/>
    <n v="5"/>
    <s v="Moderate"/>
    <n v="1"/>
    <s v="Moderate"/>
    <d v="2023-04-27T00:00:00"/>
    <s v="Communication Skills"/>
    <s v="Internal"/>
    <s v="Passed"/>
    <n v="1"/>
    <n v="487.4"/>
    <n v="32"/>
    <x v="0"/>
  </r>
  <r>
    <n v="3975"/>
    <d v="2020-11-03T00:00:00"/>
    <n v="5.5277777777777777"/>
    <s v="CIO"/>
    <x v="0"/>
    <s v="Terminated"/>
    <s v="Part-Time"/>
    <s v="Zone B"/>
    <s v="Temporary"/>
    <x v="2"/>
    <s v="Field Operations"/>
    <d v="1999-01-25T00:00:00"/>
    <s v="TX"/>
    <x v="1"/>
    <s v="Asian"/>
    <s v="Single"/>
    <s v="Fully Meets"/>
    <n v="3"/>
    <n v="3"/>
    <s v="Average"/>
    <d v="2022-11-27T00:00:00"/>
    <n v="1"/>
    <s v="Moderate"/>
    <n v="4"/>
    <s v="Moderate"/>
    <n v="3"/>
    <s v="Moderate"/>
    <d v="2023-05-08T00:00:00"/>
    <s v="Leadership Development"/>
    <s v="External"/>
    <s v="Completed"/>
    <n v="2"/>
    <n v="669.81"/>
    <n v="21"/>
    <x v="2"/>
  </r>
  <r>
    <n v="3976"/>
    <d v="2021-10-22T00:00:00"/>
    <n v="4.5583333333333336"/>
    <s v="Sr. DBA"/>
    <x v="8"/>
    <s v="Active"/>
    <s v="Full-Time"/>
    <s v="Zone C"/>
    <s v="Temporary"/>
    <x v="2"/>
    <s v="Field Operations"/>
    <d v="1991-11-17T00:00:00"/>
    <s v="MA"/>
    <x v="0"/>
    <s v="White"/>
    <s v="Divorced"/>
    <s v="Fully Meets"/>
    <n v="3"/>
    <n v="3"/>
    <s v="Average"/>
    <d v="2023-04-25T00:00:00"/>
    <n v="4"/>
    <s v="Moderate"/>
    <n v="5"/>
    <s v="Moderate"/>
    <n v="1"/>
    <s v="Moderate"/>
    <d v="2023-04-22T00:00:00"/>
    <s v="Leadership Development"/>
    <s v="Internal"/>
    <s v="Completed"/>
    <n v="1"/>
    <n v="645.02"/>
    <n v="30"/>
    <x v="0"/>
  </r>
  <r>
    <n v="3977"/>
    <d v="2018-08-27T00:00:00"/>
    <n v="7.7111111111111112"/>
    <s v="Sr. Accountant"/>
    <x v="3"/>
    <s v="Active"/>
    <s v="Full-Time"/>
    <s v="Zone A"/>
    <s v="Full-Time"/>
    <x v="2"/>
    <s v="Wireline Construction"/>
    <d v="2043-08-19T00:00:00"/>
    <s v="MA"/>
    <x v="0"/>
    <s v="Black"/>
    <s v="Divorced"/>
    <s v="Fully Meets"/>
    <n v="3"/>
    <n v="3"/>
    <s v="Average"/>
    <d v="2023-01-06T00:00:00"/>
    <n v="1"/>
    <s v="Moderate"/>
    <n v="5"/>
    <s v="Moderate"/>
    <n v="4"/>
    <s v="Moderate"/>
    <d v="2022-10-13T00:00:00"/>
    <s v="Technical Skills"/>
    <s v="External"/>
    <s v="Completed"/>
    <n v="2"/>
    <n v="157.4"/>
    <n v="75"/>
    <x v="1"/>
  </r>
  <r>
    <n v="3978"/>
    <d v="2020-07-12T00:00:00"/>
    <n v="5.8361111111111112"/>
    <s v="Sr. Accountant"/>
    <x v="9"/>
    <s v="Active"/>
    <s v="Part-Time"/>
    <s v="Zone B"/>
    <s v="Part-Time"/>
    <x v="2"/>
    <s v="General - Con"/>
    <d v="1980-04-26T00:00:00"/>
    <s v="MA"/>
    <x v="1"/>
    <s v="Asian"/>
    <s v="Widowed"/>
    <s v="Fully Meets"/>
    <n v="3"/>
    <n v="3"/>
    <s v="Average"/>
    <d v="2022-09-04T00:00:00"/>
    <n v="4"/>
    <s v="Moderate"/>
    <n v="3"/>
    <s v="Moderate"/>
    <n v="5"/>
    <s v="Moderate"/>
    <d v="2023-05-15T00:00:00"/>
    <s v="Project Management"/>
    <s v="External"/>
    <s v="Failed"/>
    <n v="1"/>
    <n v="131.97999999999999"/>
    <n v="40"/>
    <x v="0"/>
  </r>
  <r>
    <n v="3980"/>
    <d v="2020-05-11T00:00:00"/>
    <n v="6.0055555555555555"/>
    <s v="Data Analyst"/>
    <x v="2"/>
    <s v="Active"/>
    <s v="Full-Time"/>
    <s v="Zone C"/>
    <s v="Full-Time"/>
    <x v="2"/>
    <s v="Project Management - Con"/>
    <d v="1975-12-02T00:00:00"/>
    <s v="MA"/>
    <x v="0"/>
    <s v="White"/>
    <s v="Married"/>
    <s v="Exceeds"/>
    <n v="4"/>
    <n v="3"/>
    <s v="Average"/>
    <d v="2022-10-03T00:00:00"/>
    <n v="4"/>
    <s v="Moderate"/>
    <n v="2"/>
    <s v="Moderate"/>
    <n v="5"/>
    <s v="Moderate"/>
    <d v="2023-07-27T00:00:00"/>
    <s v="Communication Skills"/>
    <s v="External"/>
    <s v="Incomplete"/>
    <n v="1"/>
    <n v="695.56"/>
    <n v="45"/>
    <x v="0"/>
  </r>
  <r>
    <n v="3981"/>
    <d v="2020-07-24T00:00:00"/>
    <n v="5.802777777777778"/>
    <s v="Data Analyst"/>
    <x v="4"/>
    <s v="Active"/>
    <s v="Full-Time"/>
    <s v="Zone A"/>
    <s v="Temporary"/>
    <x v="2"/>
    <s v="Field Operations"/>
    <d v="1960-02-07T00:00:00"/>
    <s v="MA"/>
    <x v="0"/>
    <s v="Black"/>
    <s v="Divorced"/>
    <s v="Fully Meets"/>
    <n v="3"/>
    <n v="3"/>
    <s v="Average"/>
    <d v="2022-10-31T00:00:00"/>
    <n v="1"/>
    <s v="Moderate"/>
    <n v="2"/>
    <s v="Moderate"/>
    <n v="4"/>
    <s v="Moderate"/>
    <d v="2022-12-22T00:00:00"/>
    <s v="Communication Skills"/>
    <s v="External"/>
    <s v="Passed"/>
    <n v="2"/>
    <n v="869.96"/>
    <n v="60"/>
    <x v="1"/>
  </r>
  <r>
    <n v="3982"/>
    <d v="2022-08-09T00:00:00"/>
    <n v="3.7611111111111111"/>
    <s v="Database Administrator"/>
    <x v="0"/>
    <s v="Active"/>
    <s v="Part-Time"/>
    <s v="Zone B"/>
    <s v="Part-Time"/>
    <x v="2"/>
    <s v="Aerial"/>
    <d v="1957-06-12T00:00:00"/>
    <s v="MA"/>
    <x v="0"/>
    <s v="Other"/>
    <s v="Married"/>
    <s v="Needs Improvement"/>
    <n v="2"/>
    <n v="3"/>
    <s v="Average"/>
    <d v="2022-10-09T00:00:00"/>
    <n v="1"/>
    <s v="Moderate"/>
    <n v="1"/>
    <s v="Moderate"/>
    <n v="1"/>
    <s v="Moderate"/>
    <d v="2022-12-09T00:00:00"/>
    <s v="Technical Skills"/>
    <s v="Internal"/>
    <s v="Completed"/>
    <n v="1"/>
    <n v="189.91"/>
    <n v="65"/>
    <x v="1"/>
  </r>
  <r>
    <n v="3983"/>
    <d v="2022-06-12T00:00:00"/>
    <n v="3.9194444444444443"/>
    <s v="Database Administrator"/>
    <x v="7"/>
    <s v="Active"/>
    <s v="Full-Time"/>
    <s v="Zone A"/>
    <s v="Full-Time"/>
    <x v="2"/>
    <s v="Field Operations"/>
    <d v="1964-04-12T00:00:00"/>
    <s v="MA"/>
    <x v="0"/>
    <s v="Hispanic"/>
    <s v="Married"/>
    <s v="Exceeds"/>
    <n v="4"/>
    <n v="3"/>
    <s v="Average"/>
    <d v="2022-12-03T00:00:00"/>
    <n v="4"/>
    <s v="Moderate"/>
    <n v="3"/>
    <s v="Moderate"/>
    <n v="1"/>
    <s v="Moderate"/>
    <d v="2023-07-24T00:00:00"/>
    <s v="Project Management"/>
    <s v="External"/>
    <s v="Failed"/>
    <n v="5"/>
    <n v="407.96"/>
    <n v="58"/>
    <x v="1"/>
  </r>
  <r>
    <n v="3984"/>
    <d v="2022-02-10T00:00:00"/>
    <n v="4.2583333333333337"/>
    <s v="Database Administrator"/>
    <x v="1"/>
    <s v="Active"/>
    <s v="Contract"/>
    <s v="Zone B"/>
    <s v="Full-Time"/>
    <x v="2"/>
    <s v="Wireline Construction"/>
    <d v="1963-07-23T00:00:00"/>
    <s v="TX"/>
    <x v="0"/>
    <s v="Hispanic"/>
    <s v="Single"/>
    <s v="Fully Meets"/>
    <n v="3"/>
    <n v="3"/>
    <s v="Average"/>
    <d v="2023-02-24T00:00:00"/>
    <n v="5"/>
    <s v="Moderate"/>
    <n v="5"/>
    <s v="Moderate"/>
    <n v="4"/>
    <s v="Moderate"/>
    <d v="2022-08-07T00:00:00"/>
    <s v="Communication Skills"/>
    <s v="Internal"/>
    <s v="Incomplete"/>
    <n v="1"/>
    <n v="202.91"/>
    <n v="59"/>
    <x v="1"/>
  </r>
  <r>
    <n v="3985"/>
    <d v="2023-01-13T00:00:00"/>
    <n v="3.3333333333333335"/>
    <s v="Database Administrator"/>
    <x v="8"/>
    <s v="Terminated"/>
    <s v="Part-Time"/>
    <s v="Zone A"/>
    <s v="Part-Time"/>
    <x v="2"/>
    <s v="People Services"/>
    <d v="1992-01-18T00:00:00"/>
    <s v="TX"/>
    <x v="1"/>
    <s v="White"/>
    <s v="Widowed"/>
    <s v="Fully Meets"/>
    <n v="3"/>
    <n v="3"/>
    <s v="Average"/>
    <d v="2022-09-28T00:00:00"/>
    <n v="5"/>
    <s v="Moderate"/>
    <n v="4"/>
    <s v="Moderate"/>
    <n v="2"/>
    <s v="Moderate"/>
    <d v="2022-10-16T00:00:00"/>
    <s v="Communication Skills"/>
    <s v="Internal"/>
    <s v="Passed"/>
    <n v="4"/>
    <n v="956.95"/>
    <n v="31"/>
    <x v="0"/>
  </r>
  <r>
    <n v="3986"/>
    <d v="2020-03-10T00:00:00"/>
    <n v="6.1749999999999998"/>
    <s v="Database Administrator"/>
    <x v="3"/>
    <s v="Active"/>
    <s v="Part-Time"/>
    <s v="Zone A"/>
    <s v="Temporary"/>
    <x v="2"/>
    <s v="Catv"/>
    <d v="1972-11-27T00:00:00"/>
    <s v="TX"/>
    <x v="0"/>
    <s v="Hispanic"/>
    <s v="Married"/>
    <s v="Fully Meets"/>
    <n v="3"/>
    <n v="3"/>
    <s v="Average"/>
    <d v="2022-10-08T00:00:00"/>
    <n v="4"/>
    <s v="Moderate"/>
    <n v="3"/>
    <s v="Moderate"/>
    <n v="2"/>
    <s v="Moderate"/>
    <d v="2022-10-15T00:00:00"/>
    <s v="Technical Skills"/>
    <s v="External"/>
    <s v="Passed"/>
    <n v="5"/>
    <n v="813.03"/>
    <n v="48"/>
    <x v="0"/>
  </r>
  <r>
    <n v="3987"/>
    <d v="2022-02-25T00:00:00"/>
    <n v="4.2166666666666668"/>
    <s v="Data Architect"/>
    <x v="9"/>
    <s v="Terminated"/>
    <s v="Full-Time"/>
    <s v="Zone A"/>
    <s v="Full-Time"/>
    <x v="2"/>
    <s v="Catv"/>
    <d v="1982-05-03T00:00:00"/>
    <s v="TX"/>
    <x v="1"/>
    <s v="Other"/>
    <s v="Widowed"/>
    <s v="Exceeds"/>
    <n v="4"/>
    <n v="3"/>
    <s v="Average"/>
    <d v="2022-12-22T00:00:00"/>
    <n v="5"/>
    <s v="Moderate"/>
    <n v="4"/>
    <s v="Moderate"/>
    <n v="1"/>
    <s v="Moderate"/>
    <d v="2022-08-24T00:00:00"/>
    <s v="Project Management"/>
    <s v="External"/>
    <s v="Passed"/>
    <n v="1"/>
    <n v="962.54"/>
    <n v="40"/>
    <x v="0"/>
  </r>
  <r>
    <n v="3989"/>
    <d v="2022-07-11T00:00:00"/>
    <n v="3.838888888888889"/>
    <s v="Sr. DBA"/>
    <x v="3"/>
    <s v="Active"/>
    <s v="Full-Time"/>
    <s v="Zone C"/>
    <s v="Part-Time"/>
    <x v="2"/>
    <s v="General - Con"/>
    <d v="1952-06-18T00:00:00"/>
    <s v="MA"/>
    <x v="0"/>
    <s v="Asian"/>
    <s v="Widowed"/>
    <s v="Fully Meets"/>
    <n v="3"/>
    <n v="3"/>
    <s v="Average"/>
    <d v="2023-04-26T00:00:00"/>
    <n v="2"/>
    <s v="Moderate"/>
    <n v="1"/>
    <s v="Moderate"/>
    <n v="1"/>
    <s v="Moderate"/>
    <d v="2023-01-22T00:00:00"/>
    <s v="Communication Skills"/>
    <s v="Internal"/>
    <s v="Passed"/>
    <n v="5"/>
    <n v="866.51"/>
    <n v="70"/>
    <x v="1"/>
  </r>
  <r>
    <n v="3991"/>
    <d v="2023-04-10T00:00:00"/>
    <n v="3.0916666666666668"/>
    <s v="Sr. Accountant"/>
    <x v="4"/>
    <s v="Active"/>
    <s v="Contract"/>
    <s v="Zone B"/>
    <s v="Full-Time"/>
    <x v="2"/>
    <s v="Project Management - Con"/>
    <d v="1974-03-09T00:00:00"/>
    <s v="MA"/>
    <x v="1"/>
    <s v="Black"/>
    <s v="Single"/>
    <s v="Fully Meets"/>
    <n v="3"/>
    <n v="3"/>
    <s v="Average"/>
    <d v="2022-10-11T00:00:00"/>
    <n v="2"/>
    <s v="Moderate"/>
    <n v="3"/>
    <s v="Moderate"/>
    <n v="2"/>
    <s v="Moderate"/>
    <d v="2022-09-19T00:00:00"/>
    <s v="Customer Service"/>
    <s v="Internal"/>
    <s v="Completed"/>
    <n v="4"/>
    <n v="716.52"/>
    <n v="49"/>
    <x v="0"/>
  </r>
  <r>
    <n v="3992"/>
    <d v="2022-12-08T00:00:00"/>
    <n v="3.4305555555555554"/>
    <s v="Data Analyst"/>
    <x v="7"/>
    <s v="Active"/>
    <s v="Part-Time"/>
    <s v="Zone A"/>
    <s v="Full-Time"/>
    <x v="2"/>
    <s v="General - Eng"/>
    <d v="1961-12-28T00:00:00"/>
    <s v="MA"/>
    <x v="1"/>
    <s v="Black"/>
    <s v="Married"/>
    <s v="Fully Meets"/>
    <n v="3"/>
    <n v="3"/>
    <s v="Average"/>
    <d v="2023-07-14T00:00:00"/>
    <n v="4"/>
    <s v="Moderate"/>
    <n v="3"/>
    <s v="Moderate"/>
    <n v="1"/>
    <s v="Moderate"/>
    <d v="2022-09-13T00:00:00"/>
    <s v="Project Management"/>
    <s v="External"/>
    <s v="Completed"/>
    <n v="3"/>
    <n v="323.25"/>
    <n v="61"/>
    <x v="1"/>
  </r>
  <r>
    <n v="3993"/>
    <d v="2022-06-22T00:00:00"/>
    <n v="3.8916666666666666"/>
    <s v="Data Analyst"/>
    <x v="9"/>
    <s v="Active"/>
    <s v="Contract"/>
    <s v="Zone C"/>
    <s v="Full-Time"/>
    <x v="2"/>
    <s v="Field Operations"/>
    <d v="1996-05-24T00:00:00"/>
    <s v="MA"/>
    <x v="0"/>
    <s v="Asian"/>
    <s v="Married"/>
    <s v="Fully Meets"/>
    <n v="3"/>
    <n v="3"/>
    <s v="Average"/>
    <d v="2022-10-16T00:00:00"/>
    <n v="3"/>
    <s v="Moderate"/>
    <n v="4"/>
    <s v="Moderate"/>
    <n v="4"/>
    <s v="Moderate"/>
    <d v="2023-01-27T00:00:00"/>
    <s v="Communication Skills"/>
    <s v="Internal"/>
    <s v="Failed"/>
    <n v="2"/>
    <n v="229"/>
    <n v="26"/>
    <x v="0"/>
  </r>
  <r>
    <n v="3994"/>
    <d v="2022-09-22T00:00:00"/>
    <n v="3.6416666666666666"/>
    <s v="Data Analyst"/>
    <x v="2"/>
    <s v="Active"/>
    <s v="Full-Time"/>
    <s v="Zone A"/>
    <s v="Full-Time"/>
    <x v="2"/>
    <s v="Field Operations"/>
    <d v="1987-02-08T00:00:00"/>
    <s v="MA"/>
    <x v="0"/>
    <s v="Asian"/>
    <s v="Single"/>
    <s v="Fully Meets"/>
    <n v="3"/>
    <n v="3"/>
    <s v="Average"/>
    <d v="2023-02-14T00:00:00"/>
    <n v="3"/>
    <s v="Moderate"/>
    <n v="5"/>
    <s v="Moderate"/>
    <n v="2"/>
    <s v="Moderate"/>
    <d v="2023-02-11T00:00:00"/>
    <s v="Customer Service"/>
    <s v="Internal"/>
    <s v="Failed"/>
    <n v="1"/>
    <n v="861.91"/>
    <n v="35"/>
    <x v="0"/>
  </r>
  <r>
    <n v="3995"/>
    <d v="2019-07-15T00:00:00"/>
    <n v="6.8277777777777775"/>
    <s v="Database Administrator"/>
    <x v="6"/>
    <s v="Active"/>
    <s v="Full-Time"/>
    <s v="Zone A"/>
    <s v="Temporary"/>
    <x v="2"/>
    <s v="Wireline Construction"/>
    <d v="2046-12-08T00:00:00"/>
    <s v="MA"/>
    <x v="0"/>
    <s v="Black"/>
    <s v="Widowed"/>
    <s v="Exceeds"/>
    <n v="4"/>
    <n v="3"/>
    <s v="Average"/>
    <d v="2023-01-05T00:00:00"/>
    <n v="4"/>
    <s v="Moderate"/>
    <n v="5"/>
    <s v="Moderate"/>
    <n v="2"/>
    <s v="Moderate"/>
    <d v="2022-12-23T00:00:00"/>
    <s v="Project Management"/>
    <s v="External"/>
    <s v="Incomplete"/>
    <n v="3"/>
    <n v="803.73"/>
    <n v="73"/>
    <x v="1"/>
  </r>
  <r>
    <n v="3996"/>
    <d v="2021-09-01T00:00:00"/>
    <n v="4.7"/>
    <s v="Database Administrator"/>
    <x v="8"/>
    <s v="Active"/>
    <s v="Part-Time"/>
    <s v="Zone C"/>
    <s v="Full-Time"/>
    <x v="2"/>
    <s v="Catv"/>
    <d v="1999-11-29T00:00:00"/>
    <s v="MA"/>
    <x v="0"/>
    <s v="White"/>
    <s v="Widowed"/>
    <s v="Fully Meets"/>
    <n v="3"/>
    <n v="3"/>
    <s v="Average"/>
    <d v="2023-04-14T00:00:00"/>
    <n v="3"/>
    <s v="Moderate"/>
    <n v="5"/>
    <s v="Moderate"/>
    <n v="1"/>
    <s v="Moderate"/>
    <d v="2023-01-09T00:00:00"/>
    <s v="Customer Service"/>
    <s v="Internal"/>
    <s v="Failed"/>
    <n v="2"/>
    <n v="808.51"/>
    <n v="22"/>
    <x v="2"/>
  </r>
  <r>
    <n v="3997"/>
    <d v="2019-07-16T00:00:00"/>
    <n v="6.8250000000000002"/>
    <s v="Database Administrator"/>
    <x v="1"/>
    <s v="Active"/>
    <s v="Contract"/>
    <s v="Zone A"/>
    <s v="Temporary"/>
    <x v="2"/>
    <s v="Engineers"/>
    <d v="2046-12-02T00:00:00"/>
    <s v="TX"/>
    <x v="1"/>
    <s v="Black"/>
    <s v="Single"/>
    <s v="Needs Improvement"/>
    <n v="2"/>
    <n v="3"/>
    <s v="Average"/>
    <d v="2022-09-10T00:00:00"/>
    <n v="2"/>
    <s v="Moderate"/>
    <n v="4"/>
    <s v="Moderate"/>
    <n v="1"/>
    <s v="Moderate"/>
    <d v="2022-09-19T00:00:00"/>
    <s v="Project Management"/>
    <s v="External"/>
    <s v="Failed"/>
    <n v="4"/>
    <n v="629.16"/>
    <n v="73"/>
    <x v="1"/>
  </r>
  <r>
    <n v="3998"/>
    <d v="2021-12-24T00:00:00"/>
    <n v="4.3861111111111111"/>
    <s v="Database Administrator"/>
    <x v="0"/>
    <s v="Terminated"/>
    <s v="Full-Time"/>
    <s v="Zone B"/>
    <s v="Full-Time"/>
    <x v="2"/>
    <s v="Yard (Material Handling)"/>
    <d v="1971-01-22T00:00:00"/>
    <s v="TX"/>
    <x v="0"/>
    <s v="Other"/>
    <s v="Married"/>
    <s v="Fully Meets"/>
    <n v="3"/>
    <n v="3"/>
    <s v="Average"/>
    <d v="2023-02-22T00:00:00"/>
    <n v="5"/>
    <s v="Moderate"/>
    <n v="5"/>
    <s v="Moderate"/>
    <n v="2"/>
    <s v="Moderate"/>
    <d v="2022-09-26T00:00:00"/>
    <s v="Customer Service"/>
    <s v="External"/>
    <s v="Completed"/>
    <n v="1"/>
    <n v="994.09"/>
    <n v="50"/>
    <x v="0"/>
  </r>
  <r>
    <n v="3999"/>
    <d v="2019-04-17T00:00:00"/>
    <n v="7.072222222222222"/>
    <s v="Database Administrator"/>
    <x v="4"/>
    <s v="Terminated"/>
    <s v="Full-Time"/>
    <s v="Zone B"/>
    <s v="Full-Time"/>
    <x v="2"/>
    <s v="Engineers"/>
    <d v="2043-02-01T00:00:00"/>
    <s v="TX"/>
    <x v="1"/>
    <s v="Asian"/>
    <s v="Single"/>
    <s v="Exceeds"/>
    <n v="4"/>
    <n v="3"/>
    <s v="Average"/>
    <d v="2022-10-02T00:00:00"/>
    <n v="5"/>
    <s v="Moderate"/>
    <n v="4"/>
    <s v="Moderate"/>
    <n v="2"/>
    <s v="Moderate"/>
    <d v="2023-07-02T00:00:00"/>
    <s v="Leadership Development"/>
    <s v="Internal"/>
    <s v="Incomplete"/>
    <n v="5"/>
    <n v="477.78"/>
    <n v="76"/>
    <x v="1"/>
  </r>
  <r>
    <n v="4000"/>
    <d v="2019-10-26T00:00:00"/>
    <n v="6.5472222222222225"/>
    <s v="Data Architect"/>
    <x v="9"/>
    <s v="Terminated"/>
    <s v="Contract"/>
    <s v="Zone C"/>
    <s v="Full-Time"/>
    <x v="2"/>
    <s v="Field Operations"/>
    <d v="1960-03-31T00:00:00"/>
    <s v="TX"/>
    <x v="1"/>
    <s v="Black"/>
    <s v="Divorced"/>
    <s v="Fully Meets"/>
    <n v="3"/>
    <n v="3"/>
    <s v="Average"/>
    <d v="2023-04-21T00:00:00"/>
    <n v="3"/>
    <s v="Moderate"/>
    <n v="2"/>
    <s v="Moderate"/>
    <n v="1"/>
    <s v="Moderate"/>
    <d v="2022-10-06T00:00:00"/>
    <s v="Leadership Development"/>
    <s v="Internal"/>
    <s v="Completed"/>
    <n v="4"/>
    <n v="951.27"/>
    <n v="59"/>
    <x v="1"/>
  </r>
  <r>
    <n v="1001"/>
    <d v="2019-08-29T00:00:00"/>
    <n v="6.7055555555555557"/>
    <s v="Software Engineer"/>
    <x v="4"/>
    <s v="Active"/>
    <s v="Part-Time"/>
    <s v="Zone A"/>
    <s v="Part-Time"/>
    <x v="4"/>
    <s v="Engineers"/>
    <d v="1957-09-21T00:00:00"/>
    <s v="MA"/>
    <x v="0"/>
    <s v="Black"/>
    <s v="Married"/>
    <s v="Fully Meets"/>
    <n v="3"/>
    <n v="3"/>
    <s v="Average"/>
    <d v="2022-10-10T00:00:00"/>
    <n v="2"/>
    <s v="Moderate"/>
    <n v="5"/>
    <s v="Moderate"/>
    <n v="5"/>
    <s v="Moderate"/>
    <d v="2022-09-21T00:00:00"/>
    <s v="Customer Service"/>
    <s v="Internal"/>
    <s v="Failed"/>
    <n v="4"/>
    <n v="510.83"/>
    <n v="62"/>
    <x v="1"/>
  </r>
  <r>
    <n v="1002"/>
    <d v="2022-12-12T00:00:00"/>
    <n v="3.4194444444444443"/>
    <s v="Software Engineer"/>
    <x v="6"/>
    <s v="Active"/>
    <s v="Part-Time"/>
    <s v="Zone A"/>
    <s v="Temporary"/>
    <x v="4"/>
    <s v="Catv"/>
    <d v="1950-07-08T00:00:00"/>
    <s v="MA"/>
    <x v="0"/>
    <s v="Asian"/>
    <s v="Widowed"/>
    <s v="Fully Meets"/>
    <n v="3"/>
    <n v="3"/>
    <s v="Average"/>
    <d v="2023-08-03T00:00:00"/>
    <n v="4"/>
    <s v="Moderate"/>
    <n v="5"/>
    <s v="Moderate"/>
    <n v="3"/>
    <s v="Moderate"/>
    <d v="2023-07-19T00:00:00"/>
    <s v="Leadership Development"/>
    <s v="Internal"/>
    <s v="Failed"/>
    <n v="2"/>
    <n v="582.37"/>
    <n v="72"/>
    <x v="1"/>
  </r>
  <r>
    <n v="1003"/>
    <d v="2023-03-08T00:00:00"/>
    <n v="3.1805555555555554"/>
    <s v="Software Engineer"/>
    <x v="5"/>
    <s v="Active"/>
    <s v="Contract"/>
    <s v="Zone A"/>
    <s v="Part-Time"/>
    <x v="4"/>
    <s v="Field Operations"/>
    <d v="1973-11-23T00:00:00"/>
    <s v="MA"/>
    <x v="0"/>
    <s v="White"/>
    <s v="Married"/>
    <s v="Fully Meets"/>
    <n v="3"/>
    <n v="3"/>
    <s v="Average"/>
    <d v="2023-01-03T00:00:00"/>
    <n v="2"/>
    <s v="Moderate"/>
    <n v="5"/>
    <s v="Moderate"/>
    <n v="2"/>
    <s v="Moderate"/>
    <d v="2023-02-24T00:00:00"/>
    <s v="Technical Skills"/>
    <s v="Internal"/>
    <s v="Incomplete"/>
    <n v="4"/>
    <n v="777.06"/>
    <n v="50"/>
    <x v="0"/>
  </r>
  <r>
    <n v="1004"/>
    <d v="2020-05-29T00:00:00"/>
    <n v="5.9555555555555557"/>
    <s v="Software Engineer"/>
    <x v="9"/>
    <s v="Active"/>
    <s v="Part-Time"/>
    <s v="Zone C"/>
    <s v="Part-Time"/>
    <x v="4"/>
    <s v="Project Management - Con"/>
    <d v="1957-01-27T00:00:00"/>
    <s v="MA"/>
    <x v="1"/>
    <s v="Black"/>
    <s v="Single"/>
    <s v="Fully Meets"/>
    <n v="3"/>
    <n v="3"/>
    <s v="Average"/>
    <d v="2023-07-30T00:00:00"/>
    <n v="3"/>
    <s v="Moderate"/>
    <n v="5"/>
    <s v="Moderate"/>
    <n v="3"/>
    <s v="Moderate"/>
    <d v="2023-01-12T00:00:00"/>
    <s v="Customer Service"/>
    <s v="Internal"/>
    <s v="Completed"/>
    <n v="2"/>
    <n v="824.3"/>
    <n v="63"/>
    <x v="1"/>
  </r>
  <r>
    <n v="1005"/>
    <d v="2022-09-16T00:00:00"/>
    <n v="3.6583333333333332"/>
    <s v="Software Engineer"/>
    <x v="7"/>
    <s v="Active"/>
    <s v="Full-Time"/>
    <s v="Zone B"/>
    <s v="Temporary"/>
    <x v="4"/>
    <s v="Field Operations"/>
    <d v="1970-07-28T00:00:00"/>
    <s v="MA"/>
    <x v="1"/>
    <s v="Black"/>
    <s v="Divorced"/>
    <s v="Fully Meets"/>
    <n v="3"/>
    <n v="3"/>
    <s v="Average"/>
    <d v="2023-06-19T00:00:00"/>
    <n v="2"/>
    <s v="Moderate"/>
    <n v="4"/>
    <s v="Moderate"/>
    <n v="5"/>
    <s v="Moderate"/>
    <d v="2023-05-12T00:00:00"/>
    <s v="Communication Skills"/>
    <s v="External"/>
    <s v="Passed"/>
    <n v="4"/>
    <n v="145.99"/>
    <n v="52"/>
    <x v="1"/>
  </r>
  <r>
    <n v="1006"/>
    <d v="2021-08-15T00:00:00"/>
    <n v="4.7444444444444445"/>
    <s v="Software Engineer"/>
    <x v="8"/>
    <s v="Active"/>
    <s v="Full-Time"/>
    <s v="Zone C"/>
    <s v="Part-Time"/>
    <x v="4"/>
    <s v="Engineers"/>
    <d v="1959-02-19T00:00:00"/>
    <s v="MA"/>
    <x v="0"/>
    <s v="White"/>
    <s v="Widowed"/>
    <s v="Fully Meets"/>
    <n v="3"/>
    <n v="3"/>
    <s v="Average"/>
    <d v="2023-05-03T00:00:00"/>
    <n v="5"/>
    <s v="Moderate"/>
    <n v="2"/>
    <s v="Moderate"/>
    <n v="1"/>
    <s v="Moderate"/>
    <d v="2023-05-08T00:00:00"/>
    <s v="Project Management"/>
    <s v="Internal"/>
    <s v="Failed"/>
    <n v="2"/>
    <n v="838.07"/>
    <n v="62"/>
    <x v="1"/>
  </r>
  <r>
    <n v="1007"/>
    <d v="2020-10-25T00:00:00"/>
    <n v="5.55"/>
    <s v="Software Engineer"/>
    <x v="7"/>
    <s v="Terminated"/>
    <s v="Part-Time"/>
    <s v="Zone A"/>
    <s v="Part-Time"/>
    <x v="4"/>
    <s v="General - Con"/>
    <d v="2000-03-18T00:00:00"/>
    <s v="MA"/>
    <x v="1"/>
    <s v="Black"/>
    <s v="Widowed"/>
    <s v="Fully Meets"/>
    <n v="3"/>
    <n v="3"/>
    <s v="Average"/>
    <d v="2023-07-18T00:00:00"/>
    <n v="2"/>
    <s v="Moderate"/>
    <n v="1"/>
    <s v="Moderate"/>
    <n v="5"/>
    <s v="Moderate"/>
    <d v="2023-05-14T00:00:00"/>
    <s v="Leadership Development"/>
    <s v="External"/>
    <s v="Failed"/>
    <n v="2"/>
    <n v="667.32"/>
    <n v="20"/>
    <x v="2"/>
  </r>
  <r>
    <n v="1008"/>
    <d v="2019-08-28T00:00:00"/>
    <n v="6.708333333333333"/>
    <s v="Software Engineer"/>
    <x v="4"/>
    <s v="Active"/>
    <s v="Contract"/>
    <s v="Zone B"/>
    <s v="Temporary"/>
    <x v="4"/>
    <s v="General - Con"/>
    <d v="1981-12-21T00:00:00"/>
    <s v="MA"/>
    <x v="0"/>
    <s v="Hispanic"/>
    <s v="Married"/>
    <s v="Fully Meets"/>
    <n v="3"/>
    <n v="3"/>
    <s v="Average"/>
    <d v="2023-06-21T00:00:00"/>
    <n v="5"/>
    <s v="Moderate"/>
    <n v="2"/>
    <s v="Moderate"/>
    <n v="2"/>
    <s v="Moderate"/>
    <d v="2023-08-02T00:00:00"/>
    <s v="Technical Skills"/>
    <s v="External"/>
    <s v="Incomplete"/>
    <n v="2"/>
    <n v="758.18"/>
    <n v="38"/>
    <x v="0"/>
  </r>
  <r>
    <n v="1009"/>
    <d v="2019-06-13T00:00:00"/>
    <n v="6.916666666666667"/>
    <s v="Software Engineer"/>
    <x v="6"/>
    <s v="Active"/>
    <s v="Part-Time"/>
    <s v="Zone C"/>
    <s v="Temporary"/>
    <x v="4"/>
    <s v="General - Con"/>
    <d v="1987-03-01T00:00:00"/>
    <s v="MA"/>
    <x v="0"/>
    <s v="Other"/>
    <s v="Single"/>
    <s v="Fully Meets"/>
    <n v="3"/>
    <n v="3"/>
    <s v="Average"/>
    <d v="2023-06-06T00:00:00"/>
    <n v="2"/>
    <s v="Moderate"/>
    <n v="5"/>
    <s v="Moderate"/>
    <n v="1"/>
    <s v="Moderate"/>
    <d v="2022-08-21T00:00:00"/>
    <s v="Customer Service"/>
    <s v="Internal"/>
    <s v="Incomplete"/>
    <n v="2"/>
    <n v="101.21"/>
    <n v="32"/>
    <x v="0"/>
  </r>
  <r>
    <n v="1010"/>
    <d v="2021-01-12T00:00:00"/>
    <n v="5.3361111111111112"/>
    <s v="Software Engineer"/>
    <x v="1"/>
    <s v="Terminated"/>
    <s v="Part-Time"/>
    <s v="Zone C"/>
    <s v="Temporary"/>
    <x v="4"/>
    <s v="Field Operations"/>
    <d v="1992-10-21T00:00:00"/>
    <s v="MA"/>
    <x v="1"/>
    <s v="Hispanic"/>
    <s v="Divorced"/>
    <s v="Fully Meets"/>
    <n v="3"/>
    <n v="3"/>
    <s v="Average"/>
    <d v="2022-09-15T00:00:00"/>
    <n v="2"/>
    <s v="Moderate"/>
    <n v="4"/>
    <s v="Moderate"/>
    <n v="2"/>
    <s v="Moderate"/>
    <d v="2022-08-19T00:00:00"/>
    <s v="Communication Skills"/>
    <s v="External"/>
    <s v="Incomplete"/>
    <n v="5"/>
    <n v="332.25"/>
    <n v="29"/>
    <x v="0"/>
  </r>
  <r>
    <n v="1011"/>
    <d v="2022-02-07T00:00:00"/>
    <n v="4.2666666666666666"/>
    <s v="Software Engineer"/>
    <x v="8"/>
    <s v="Terminated"/>
    <s v="Contract"/>
    <s v="Zone A"/>
    <s v="Temporary"/>
    <x v="4"/>
    <s v="General - Con"/>
    <d v="2048-02-22T00:00:00"/>
    <s v="MA"/>
    <x v="1"/>
    <s v="Hispanic"/>
    <s v="Married"/>
    <s v="Fully Meets"/>
    <n v="3"/>
    <n v="3"/>
    <s v="Average"/>
    <d v="2022-12-08T00:00:00"/>
    <n v="1"/>
    <s v="Moderate"/>
    <n v="2"/>
    <s v="Moderate"/>
    <n v="3"/>
    <s v="Moderate"/>
    <d v="2022-11-06T00:00:00"/>
    <s v="Communication Skills"/>
    <s v="Internal"/>
    <s v="Completed"/>
    <n v="1"/>
    <n v="803.98"/>
    <n v="74"/>
    <x v="1"/>
  </r>
  <r>
    <n v="1012"/>
    <d v="2020-11-09T00:00:00"/>
    <n v="5.5111111111111111"/>
    <s v="Software Engineer"/>
    <x v="3"/>
    <s v="Terminated"/>
    <s v="Contract"/>
    <s v="Zone A"/>
    <s v="Temporary"/>
    <x v="4"/>
    <s v="General - Eng"/>
    <d v="1978-10-03T00:00:00"/>
    <s v="MA"/>
    <x v="1"/>
    <s v="White"/>
    <s v="Single"/>
    <s v="Fully Meets"/>
    <n v="3"/>
    <n v="3"/>
    <s v="Average"/>
    <d v="2023-01-13T00:00:00"/>
    <n v="3"/>
    <s v="Moderate"/>
    <n v="5"/>
    <s v="Moderate"/>
    <n v="4"/>
    <s v="Moderate"/>
    <d v="2023-03-28T00:00:00"/>
    <s v="Technical Skills"/>
    <s v="External"/>
    <s v="Failed"/>
    <n v="3"/>
    <n v="887.08"/>
    <n v="42"/>
    <x v="0"/>
  </r>
  <r>
    <n v="1013"/>
    <d v="2020-05-13T00:00:00"/>
    <n v="6"/>
    <s v="Software Engineer"/>
    <x v="9"/>
    <s v="Active"/>
    <s v="Part-Time"/>
    <s v="Zone B"/>
    <s v="Full-Time"/>
    <x v="4"/>
    <s v="Engineers"/>
    <d v="1974-11-19T00:00:00"/>
    <s v="MA"/>
    <x v="1"/>
    <s v="Asian"/>
    <s v="Single"/>
    <s v="Fully Meets"/>
    <n v="3"/>
    <n v="3"/>
    <s v="Average"/>
    <d v="2022-12-13T00:00:00"/>
    <n v="5"/>
    <s v="Moderate"/>
    <n v="4"/>
    <s v="Moderate"/>
    <n v="3"/>
    <s v="Moderate"/>
    <d v="2023-04-08T00:00:00"/>
    <s v="Project Management"/>
    <s v="External"/>
    <s v="Incomplete"/>
    <n v="2"/>
    <n v="657.85"/>
    <n v="46"/>
    <x v="0"/>
  </r>
  <r>
    <n v="1014"/>
    <d v="2022-12-31T00:00:00"/>
    <n v="3.3694444444444445"/>
    <s v="Shared Services Manager"/>
    <x v="5"/>
    <s v="Active"/>
    <s v="Part-Time"/>
    <s v="Zone A"/>
    <s v="Full-Time"/>
    <x v="4"/>
    <s v="Catv"/>
    <d v="1953-07-13T00:00:00"/>
    <s v="MA"/>
    <x v="1"/>
    <s v="Other"/>
    <s v="Single"/>
    <s v="Fully Meets"/>
    <n v="3"/>
    <n v="3"/>
    <s v="Average"/>
    <d v="2023-06-28T00:00:00"/>
    <n v="4"/>
    <s v="Moderate"/>
    <n v="4"/>
    <s v="Moderate"/>
    <n v="1"/>
    <s v="Moderate"/>
    <d v="2023-02-21T00:00:00"/>
    <s v="Customer Service"/>
    <s v="External"/>
    <s v="Incomplete"/>
    <n v="2"/>
    <n v="895.49"/>
    <n v="69"/>
    <x v="1"/>
  </r>
  <r>
    <n v="1015"/>
    <d v="2018-12-03T00:00:00"/>
    <n v="7.4444444444444446"/>
    <s v="Shared Services Manager"/>
    <x v="6"/>
    <s v="Active"/>
    <s v="Contract"/>
    <s v="Zone A"/>
    <s v="Part-Time"/>
    <x v="4"/>
    <s v="People Services"/>
    <d v="1961-12-04T00:00:00"/>
    <s v="MA"/>
    <x v="0"/>
    <s v="White"/>
    <s v="Married"/>
    <s v="Fully Meets"/>
    <n v="3"/>
    <n v="3"/>
    <s v="Average"/>
    <d v="2023-07-11T00:00:00"/>
    <n v="1"/>
    <s v="Moderate"/>
    <n v="1"/>
    <s v="Moderate"/>
    <n v="3"/>
    <s v="Moderate"/>
    <d v="2023-05-13T00:00:00"/>
    <s v="Leadership Development"/>
    <s v="External"/>
    <s v="Passed"/>
    <n v="1"/>
    <n v="539"/>
    <n v="57"/>
    <x v="1"/>
  </r>
  <r>
    <n v="1016"/>
    <d v="2020-02-21T00:00:00"/>
    <n v="6.2277777777777779"/>
    <s v="Senior BI Developer"/>
    <x v="2"/>
    <s v="Active"/>
    <s v="Part-Time"/>
    <s v="Zone B"/>
    <s v="Part-Time"/>
    <x v="5"/>
    <s v="Shop (Fleet)"/>
    <d v="1956-03-08T00:00:00"/>
    <s v="MA"/>
    <x v="0"/>
    <s v="White"/>
    <s v="Single"/>
    <s v="Fully Meets"/>
    <n v="3"/>
    <n v="3"/>
    <s v="Average"/>
    <d v="2022-12-09T00:00:00"/>
    <n v="2"/>
    <s v="Moderate"/>
    <n v="3"/>
    <s v="Moderate"/>
    <n v="2"/>
    <s v="Moderate"/>
    <d v="2023-04-30T00:00:00"/>
    <s v="Communication Skills"/>
    <s v="External"/>
    <s v="Completed"/>
    <n v="2"/>
    <n v="606.67999999999995"/>
    <n v="64"/>
    <x v="1"/>
  </r>
  <r>
    <n v="1017"/>
    <d v="2020-09-07T00:00:00"/>
    <n v="5.6833333333333336"/>
    <s v="Senior BI Developer"/>
    <x v="4"/>
    <s v="Active"/>
    <s v="Full-Time"/>
    <s v="Zone B"/>
    <s v="Full-Time"/>
    <x v="5"/>
    <s v="Field Operations"/>
    <d v="2047-07-05T00:00:00"/>
    <s v="MA"/>
    <x v="0"/>
    <s v="Black"/>
    <s v="Single"/>
    <s v="Fully Meets"/>
    <n v="3"/>
    <n v="3"/>
    <s v="Average"/>
    <d v="2023-07-16T00:00:00"/>
    <n v="4"/>
    <s v="Moderate"/>
    <n v="1"/>
    <s v="Moderate"/>
    <n v="3"/>
    <s v="Moderate"/>
    <d v="2022-11-14T00:00:00"/>
    <s v="Technical Skills"/>
    <s v="External"/>
    <s v="Passed"/>
    <n v="3"/>
    <n v="265.73"/>
    <n v="73"/>
    <x v="1"/>
  </r>
  <r>
    <n v="1018"/>
    <d v="2020-06-19T00:00:00"/>
    <n v="5.9"/>
    <s v="Senior BI Developer"/>
    <x v="0"/>
    <s v="Active"/>
    <s v="Part-Time"/>
    <s v="Zone A"/>
    <s v="Part-Time"/>
    <x v="5"/>
    <s v="General - Con"/>
    <d v="2042-02-24T00:00:00"/>
    <s v="MA"/>
    <x v="0"/>
    <s v="White"/>
    <s v="Married"/>
    <s v="Fully Meets"/>
    <n v="3"/>
    <n v="3"/>
    <s v="Average"/>
    <d v="2023-06-21T00:00:00"/>
    <n v="4"/>
    <s v="Moderate"/>
    <n v="1"/>
    <s v="Moderate"/>
    <n v="4"/>
    <s v="Moderate"/>
    <d v="2023-03-25T00:00:00"/>
    <s v="Project Management"/>
    <s v="Internal"/>
    <s v="Incomplete"/>
    <n v="2"/>
    <n v="673.29"/>
    <n v="78"/>
    <x v="1"/>
  </r>
  <r>
    <n v="1019"/>
    <d v="2022-10-14T00:00:00"/>
    <n v="3.5805555555555557"/>
    <s v="Software Engineer"/>
    <x v="1"/>
    <s v="Terminated"/>
    <s v="Full-Time"/>
    <s v="Zone A"/>
    <s v="Temporary"/>
    <x v="4"/>
    <s v="Fielders"/>
    <d v="1978-11-28T00:00:00"/>
    <s v="MA"/>
    <x v="1"/>
    <s v="Hispanic"/>
    <s v="Widowed"/>
    <s v="Fully Meets"/>
    <n v="3"/>
    <n v="3"/>
    <s v="Average"/>
    <d v="2023-06-21T00:00:00"/>
    <n v="1"/>
    <s v="Moderate"/>
    <n v="3"/>
    <s v="Moderate"/>
    <n v="5"/>
    <s v="Moderate"/>
    <d v="2022-10-26T00:00:00"/>
    <s v="Project Management"/>
    <s v="External"/>
    <s v="Passed"/>
    <n v="5"/>
    <n v="436.98"/>
    <n v="44"/>
    <x v="0"/>
  </r>
  <r>
    <n v="1020"/>
    <d v="2023-06-20T00:00:00"/>
    <n v="2.8972222222222221"/>
    <s v="Software Engineer"/>
    <x v="8"/>
    <s v="Terminated"/>
    <s v="Contract"/>
    <s v="Zone C"/>
    <s v="Full-Time"/>
    <x v="4"/>
    <s v="Field Operations"/>
    <d v="1990-12-20T00:00:00"/>
    <s v="MA"/>
    <x v="0"/>
    <s v="Black"/>
    <s v="Widowed"/>
    <s v="Fully Meets"/>
    <n v="3"/>
    <n v="3"/>
    <s v="Average"/>
    <d v="2023-08-01T00:00:00"/>
    <n v="2"/>
    <s v="Moderate"/>
    <n v="1"/>
    <s v="Moderate"/>
    <n v="2"/>
    <s v="Moderate"/>
    <d v="2022-12-30T00:00:00"/>
    <s v="Technical Skills"/>
    <s v="External"/>
    <s v="Passed"/>
    <n v="4"/>
    <n v="578.58000000000004"/>
    <n v="33"/>
    <x v="0"/>
  </r>
  <r>
    <n v="1021"/>
    <d v="2020-11-09T00:00:00"/>
    <n v="5.5111111111111111"/>
    <s v="Software Engineer"/>
    <x v="3"/>
    <s v="Terminated"/>
    <s v="Full-Time"/>
    <s v="Zone C"/>
    <s v="Full-Time"/>
    <x v="4"/>
    <s v="General - Eng"/>
    <d v="1989-01-25T00:00:00"/>
    <s v="MA"/>
    <x v="1"/>
    <s v="Hispanic"/>
    <s v="Single"/>
    <s v="Fully Meets"/>
    <n v="3"/>
    <n v="3"/>
    <s v="Average"/>
    <d v="2023-03-09T00:00:00"/>
    <n v="5"/>
    <s v="Moderate"/>
    <n v="1"/>
    <s v="Moderate"/>
    <n v="4"/>
    <s v="Moderate"/>
    <d v="2023-03-10T00:00:00"/>
    <s v="Technical Skills"/>
    <s v="Internal"/>
    <s v="Failed"/>
    <n v="1"/>
    <n v="647.16"/>
    <n v="31"/>
    <x v="0"/>
  </r>
  <r>
    <n v="1022"/>
    <d v="2022-09-19T00:00:00"/>
    <n v="3.65"/>
    <s v="Software Engineer"/>
    <x v="9"/>
    <s v="Active"/>
    <s v="Part-Time"/>
    <s v="Zone A"/>
    <s v="Temporary"/>
    <x v="4"/>
    <s v="Field Operations"/>
    <d v="1962-06-11T00:00:00"/>
    <s v="MA"/>
    <x v="1"/>
    <s v="Black"/>
    <s v="Divorced"/>
    <s v="Fully Meets"/>
    <n v="3"/>
    <n v="3"/>
    <s v="Average"/>
    <d v="2023-02-12T00:00:00"/>
    <n v="1"/>
    <s v="Moderate"/>
    <n v="4"/>
    <s v="Moderate"/>
    <n v="4"/>
    <s v="Moderate"/>
    <d v="2023-01-12T00:00:00"/>
    <s v="Project Management"/>
    <s v="Internal"/>
    <s v="Failed"/>
    <n v="1"/>
    <n v="664.23"/>
    <n v="60"/>
    <x v="1"/>
  </r>
  <r>
    <n v="1023"/>
    <d v="2018-11-09T00:00:00"/>
    <n v="7.5111111111111111"/>
    <s v="Shared Services Manager"/>
    <x v="5"/>
    <s v="Active"/>
    <s v="Contract"/>
    <s v="Zone C"/>
    <s v="Part-Time"/>
    <x v="4"/>
    <s v="General - Con"/>
    <d v="1992-04-05T00:00:00"/>
    <s v="MA"/>
    <x v="1"/>
    <s v="Hispanic"/>
    <s v="Divorced"/>
    <s v="Fully Meets"/>
    <n v="3"/>
    <n v="3"/>
    <s v="Average"/>
    <d v="2023-01-17T00:00:00"/>
    <n v="4"/>
    <s v="Moderate"/>
    <n v="4"/>
    <s v="Moderate"/>
    <n v="3"/>
    <s v="Moderate"/>
    <d v="2022-10-19T00:00:00"/>
    <s v="Project Management"/>
    <s v="Internal"/>
    <s v="Failed"/>
    <n v="4"/>
    <n v="893.07"/>
    <n v="26"/>
    <x v="0"/>
  </r>
  <r>
    <n v="1024"/>
    <d v="2018-12-30T00:00:00"/>
    <n v="7.3694444444444445"/>
    <s v="Shared Services Manager"/>
    <x v="6"/>
    <s v="Active"/>
    <s v="Contract"/>
    <s v="Zone A"/>
    <s v="Part-Time"/>
    <x v="4"/>
    <s v="Fielders"/>
    <d v="1987-03-30T00:00:00"/>
    <s v="MA"/>
    <x v="0"/>
    <s v="Other"/>
    <s v="Divorced"/>
    <s v="Fully Meets"/>
    <n v="3"/>
    <n v="3"/>
    <s v="Average"/>
    <d v="2022-10-12T00:00:00"/>
    <n v="5"/>
    <s v="Moderate"/>
    <n v="3"/>
    <s v="Moderate"/>
    <n v="1"/>
    <s v="Moderate"/>
    <d v="2022-10-11T00:00:00"/>
    <s v="Project Management"/>
    <s v="External"/>
    <s v="Completed"/>
    <n v="5"/>
    <n v="868.98"/>
    <n v="31"/>
    <x v="0"/>
  </r>
  <r>
    <n v="1025"/>
    <d v="2023-05-11T00:00:00"/>
    <n v="3.0055555555555555"/>
    <s v="Senior BI Developer"/>
    <x v="2"/>
    <s v="Active"/>
    <s v="Full-Time"/>
    <s v="Zone A"/>
    <s v="Temporary"/>
    <x v="5"/>
    <s v="Field Operations"/>
    <d v="1960-11-13T00:00:00"/>
    <s v="MA"/>
    <x v="0"/>
    <s v="Other"/>
    <s v="Divorced"/>
    <s v="Fully Meets"/>
    <n v="3"/>
    <n v="3"/>
    <s v="Average"/>
    <d v="2023-01-24T00:00:00"/>
    <n v="4"/>
    <s v="Moderate"/>
    <n v="1"/>
    <s v="Moderate"/>
    <n v="4"/>
    <s v="Moderate"/>
    <d v="2023-01-13T00:00:00"/>
    <s v="Project Management"/>
    <s v="Internal"/>
    <s v="Incomplete"/>
    <n v="5"/>
    <n v="761.95"/>
    <n v="63"/>
    <x v="1"/>
  </r>
  <r>
    <n v="1026"/>
    <d v="2022-11-03T00:00:00"/>
    <n v="3.5277777777777777"/>
    <s v="Senior BI Developer"/>
    <x v="4"/>
    <s v="Active"/>
    <s v="Contract"/>
    <s v="Zone A"/>
    <s v="Part-Time"/>
    <x v="5"/>
    <s v="Engineers"/>
    <d v="1950-11-07T00:00:00"/>
    <s v="MA"/>
    <x v="0"/>
    <s v="Other"/>
    <s v="Widowed"/>
    <s v="Fully Meets"/>
    <n v="3"/>
    <n v="3"/>
    <s v="Average"/>
    <d v="2022-10-09T00:00:00"/>
    <n v="5"/>
    <s v="Moderate"/>
    <n v="2"/>
    <s v="Moderate"/>
    <n v="5"/>
    <s v="Moderate"/>
    <d v="2023-04-17T00:00:00"/>
    <s v="Communication Skills"/>
    <s v="External"/>
    <s v="Incomplete"/>
    <n v="4"/>
    <n v="431.57"/>
    <n v="72"/>
    <x v="1"/>
  </r>
  <r>
    <n v="1027"/>
    <d v="2020-06-14T00:00:00"/>
    <n v="5.9138888888888888"/>
    <s v="Senior BI Developer"/>
    <x v="0"/>
    <s v="Active"/>
    <s v="Part-Time"/>
    <s v="Zone A"/>
    <s v="Full-Time"/>
    <x v="5"/>
    <s v="General - Con"/>
    <d v="1962-12-21T00:00:00"/>
    <s v="MA"/>
    <x v="1"/>
    <s v="Other"/>
    <s v="Single"/>
    <s v="Fully Meets"/>
    <n v="3"/>
    <n v="3"/>
    <s v="Average"/>
    <d v="2023-04-05T00:00:00"/>
    <n v="2"/>
    <s v="Moderate"/>
    <n v="3"/>
    <s v="Moderate"/>
    <n v="5"/>
    <s v="Moderate"/>
    <d v="2023-03-16T00:00:00"/>
    <s v="Communication Skills"/>
    <s v="External"/>
    <s v="Incomplete"/>
    <n v="4"/>
    <n v="357.57"/>
    <n v="58"/>
    <x v="1"/>
  </r>
  <r>
    <n v="1028"/>
    <d v="2019-10-15T00:00:00"/>
    <n v="6.5777777777777775"/>
    <s v="Software Engineer"/>
    <x v="9"/>
    <s v="Terminated"/>
    <s v="Full-Time"/>
    <s v="Zone C"/>
    <s v="Part-Time"/>
    <x v="4"/>
    <s v="General - Con"/>
    <d v="2000-10-22T00:00:00"/>
    <s v="MA"/>
    <x v="1"/>
    <s v="Asian"/>
    <s v="Single"/>
    <s v="Fully Meets"/>
    <n v="3"/>
    <n v="3"/>
    <s v="Average"/>
    <d v="2023-03-26T00:00:00"/>
    <n v="5"/>
    <s v="Moderate"/>
    <n v="5"/>
    <s v="Moderate"/>
    <n v="4"/>
    <s v="Moderate"/>
    <d v="2023-01-19T00:00:00"/>
    <s v="Technical Skills"/>
    <s v="Internal"/>
    <s v="Incomplete"/>
    <n v="3"/>
    <n v="804.06"/>
    <n v="19"/>
    <x v="2"/>
  </r>
  <r>
    <n v="1029"/>
    <d v="2020-04-28T00:00:00"/>
    <n v="6.041666666666667"/>
    <s v="Software Engineer"/>
    <x v="7"/>
    <s v="Active"/>
    <s v="Part-Time"/>
    <s v="Zone B"/>
    <s v="Part-Time"/>
    <x v="4"/>
    <s v="Field Operations"/>
    <d v="1979-06-01T00:00:00"/>
    <s v="MA"/>
    <x v="0"/>
    <s v="Asian"/>
    <s v="Divorced"/>
    <s v="Fully Meets"/>
    <n v="3"/>
    <n v="3"/>
    <s v="Average"/>
    <d v="2022-11-07T00:00:00"/>
    <n v="3"/>
    <s v="Moderate"/>
    <n v="5"/>
    <s v="Moderate"/>
    <n v="4"/>
    <s v="Moderate"/>
    <d v="2023-02-25T00:00:00"/>
    <s v="Project Management"/>
    <s v="Internal"/>
    <s v="Failed"/>
    <n v="5"/>
    <n v="729.41"/>
    <n v="41"/>
    <x v="0"/>
  </r>
  <r>
    <n v="1030"/>
    <d v="2019-10-29T00:00:00"/>
    <n v="6.5388888888888888"/>
    <s v="Software Engineer"/>
    <x v="3"/>
    <s v="Active"/>
    <s v="Contract"/>
    <s v="Zone C"/>
    <s v="Temporary"/>
    <x v="4"/>
    <s v="Field Operations"/>
    <d v="1955-07-06T00:00:00"/>
    <s v="MA"/>
    <x v="1"/>
    <s v="Black"/>
    <s v="Single"/>
    <s v="Fully Meets"/>
    <n v="3"/>
    <n v="3"/>
    <s v="Average"/>
    <d v="2023-01-03T00:00:00"/>
    <n v="4"/>
    <s v="Moderate"/>
    <n v="4"/>
    <s v="Moderate"/>
    <n v="1"/>
    <s v="Moderate"/>
    <d v="2023-01-04T00:00:00"/>
    <s v="Communication Skills"/>
    <s v="Internal"/>
    <s v="Completed"/>
    <n v="1"/>
    <n v="169.46"/>
    <n v="64"/>
    <x v="1"/>
  </r>
  <r>
    <n v="1031"/>
    <d v="2021-04-28T00:00:00"/>
    <n v="5.041666666666667"/>
    <s v="Software Engineer"/>
    <x v="5"/>
    <s v="Active"/>
    <s v="Part-Time"/>
    <s v="Zone B"/>
    <s v="Temporary"/>
    <x v="4"/>
    <s v="General - Con"/>
    <d v="1972-10-29T00:00:00"/>
    <s v="MA"/>
    <x v="1"/>
    <s v="White"/>
    <s v="Widowed"/>
    <s v="Fully Meets"/>
    <n v="3"/>
    <n v="3"/>
    <s v="Average"/>
    <d v="2023-02-27T00:00:00"/>
    <n v="5"/>
    <s v="Moderate"/>
    <n v="3"/>
    <s v="Moderate"/>
    <n v="2"/>
    <s v="Moderate"/>
    <d v="2022-12-26T00:00:00"/>
    <s v="Communication Skills"/>
    <s v="Internal"/>
    <s v="Failed"/>
    <n v="1"/>
    <n v="833.28"/>
    <n v="49"/>
    <x v="0"/>
  </r>
  <r>
    <n v="1032"/>
    <d v="2022-04-19T00:00:00"/>
    <n v="4.0666666666666664"/>
    <s v="Software Engineer"/>
    <x v="9"/>
    <s v="Active"/>
    <s v="Full-Time"/>
    <s v="Zone C"/>
    <s v="Part-Time"/>
    <x v="4"/>
    <s v="Aerial"/>
    <d v="1954-07-01T00:00:00"/>
    <s v="MA"/>
    <x v="1"/>
    <s v="Asian"/>
    <s v="Widowed"/>
    <s v="Fully Meets"/>
    <n v="3"/>
    <n v="3"/>
    <s v="Average"/>
    <d v="2023-05-22T00:00:00"/>
    <n v="5"/>
    <s v="Moderate"/>
    <n v="4"/>
    <s v="Moderate"/>
    <n v="4"/>
    <s v="Moderate"/>
    <d v="2022-12-07T00:00:00"/>
    <s v="Technical Skills"/>
    <s v="External"/>
    <s v="Completed"/>
    <n v="3"/>
    <n v="482.23"/>
    <n v="68"/>
    <x v="1"/>
  </r>
  <r>
    <n v="1033"/>
    <d v="2023-03-28T00:00:00"/>
    <n v="3.125"/>
    <s v="Shared Services Manager"/>
    <x v="5"/>
    <s v="Active"/>
    <s v="Contract"/>
    <s v="Zone B"/>
    <s v="Full-Time"/>
    <x v="4"/>
    <s v="Field Operations"/>
    <d v="1997-03-28T00:00:00"/>
    <s v="MA"/>
    <x v="1"/>
    <s v="Other"/>
    <s v="Single"/>
    <s v="Fully Meets"/>
    <n v="3"/>
    <n v="3"/>
    <s v="Average"/>
    <d v="2023-07-02T00:00:00"/>
    <n v="3"/>
    <s v="Moderate"/>
    <n v="1"/>
    <s v="Moderate"/>
    <n v="3"/>
    <s v="Moderate"/>
    <d v="2023-06-20T00:00:00"/>
    <s v="Communication Skills"/>
    <s v="Internal"/>
    <s v="Incomplete"/>
    <n v="4"/>
    <n v="169.85"/>
    <n v="26"/>
    <x v="0"/>
  </r>
  <r>
    <n v="1034"/>
    <d v="2019-05-06T00:00:00"/>
    <n v="7.0194444444444448"/>
    <s v="Shared Services Manager"/>
    <x v="6"/>
    <s v="Active"/>
    <s v="Full-Time"/>
    <s v="Zone C"/>
    <s v="Part-Time"/>
    <x v="4"/>
    <s v="Project Management - Con"/>
    <d v="1977-12-08T00:00:00"/>
    <s v="MA"/>
    <x v="0"/>
    <s v="Black"/>
    <s v="Single"/>
    <s v="Fully Meets"/>
    <n v="3"/>
    <n v="3"/>
    <s v="Average"/>
    <d v="2023-07-09T00:00:00"/>
    <n v="2"/>
    <s v="Moderate"/>
    <n v="5"/>
    <s v="Moderate"/>
    <n v="1"/>
    <s v="Moderate"/>
    <d v="2022-11-10T00:00:00"/>
    <s v="Leadership Development"/>
    <s v="Internal"/>
    <s v="Failed"/>
    <n v="1"/>
    <n v="570.62"/>
    <n v="42"/>
    <x v="0"/>
  </r>
  <r>
    <n v="1035"/>
    <d v="2020-10-13T00:00:00"/>
    <n v="5.583333333333333"/>
    <s v="Senior BI Developer"/>
    <x v="2"/>
    <s v="Active"/>
    <s v="Full-Time"/>
    <s v="Zone A"/>
    <s v="Temporary"/>
    <x v="5"/>
    <s v="Underground"/>
    <d v="1979-02-16T00:00:00"/>
    <s v="MA"/>
    <x v="0"/>
    <s v="Asian"/>
    <s v="Divorced"/>
    <s v="Fully Meets"/>
    <n v="3"/>
    <n v="3"/>
    <s v="Average"/>
    <d v="2023-07-19T00:00:00"/>
    <n v="1"/>
    <s v="Moderate"/>
    <n v="5"/>
    <s v="Moderate"/>
    <n v="5"/>
    <s v="Moderate"/>
    <d v="2023-03-11T00:00:00"/>
    <s v="Communication Skills"/>
    <s v="Internal"/>
    <s v="Completed"/>
    <n v="2"/>
    <n v="724.14"/>
    <n v="41"/>
    <x v="0"/>
  </r>
  <r>
    <n v="1036"/>
    <d v="2021-07-06T00:00:00"/>
    <n v="4.8527777777777779"/>
    <s v="Senior BI Developer"/>
    <x v="4"/>
    <s v="Active"/>
    <s v="Part-Time"/>
    <s v="Zone A"/>
    <s v="Part-Time"/>
    <x v="5"/>
    <s v="Field Operations"/>
    <d v="1993-08-08T00:00:00"/>
    <s v="MA"/>
    <x v="1"/>
    <s v="Asian"/>
    <s v="Single"/>
    <s v="Fully Meets"/>
    <n v="3"/>
    <n v="3"/>
    <s v="Average"/>
    <d v="2022-08-09T00:00:00"/>
    <n v="5"/>
    <s v="Moderate"/>
    <n v="2"/>
    <s v="Moderate"/>
    <n v="1"/>
    <s v="Moderate"/>
    <d v="2022-12-10T00:00:00"/>
    <s v="Customer Service"/>
    <s v="External"/>
    <s v="Failed"/>
    <n v="3"/>
    <n v="305.98"/>
    <n v="28"/>
    <x v="0"/>
  </r>
  <r>
    <n v="1037"/>
    <d v="2020-09-24T00:00:00"/>
    <n v="5.6361111111111111"/>
    <s v="Software Engineer"/>
    <x v="0"/>
    <s v="Terminated"/>
    <s v="Part-Time"/>
    <s v="Zone C"/>
    <s v="Full-Time"/>
    <x v="4"/>
    <s v="Fielders"/>
    <d v="1993-07-27T00:00:00"/>
    <s v="MA"/>
    <x v="1"/>
    <s v="Other"/>
    <s v="Widowed"/>
    <s v="Fully Meets"/>
    <n v="3"/>
    <n v="3"/>
    <s v="Average"/>
    <d v="2022-11-25T00:00:00"/>
    <n v="5"/>
    <s v="Moderate"/>
    <n v="1"/>
    <s v="Moderate"/>
    <n v="4"/>
    <s v="Moderate"/>
    <d v="2022-10-25T00:00:00"/>
    <s v="Leadership Development"/>
    <s v="Internal"/>
    <s v="Failed"/>
    <n v="2"/>
    <n v="646.76"/>
    <n v="27"/>
    <x v="0"/>
  </r>
  <r>
    <n v="1038"/>
    <d v="2023-01-18T00:00:00"/>
    <n v="3.3194444444444446"/>
    <s v="Software Engineer"/>
    <x v="7"/>
    <s v="Active"/>
    <s v="Contract"/>
    <s v="Zone B"/>
    <s v="Part-Time"/>
    <x v="4"/>
    <s v="Field Operations"/>
    <d v="1971-05-04T00:00:00"/>
    <s v="MA"/>
    <x v="1"/>
    <s v="Hispanic"/>
    <s v="Married"/>
    <s v="Fully Meets"/>
    <n v="3"/>
    <n v="3"/>
    <s v="Average"/>
    <d v="2023-03-10T00:00:00"/>
    <n v="5"/>
    <s v="Moderate"/>
    <n v="1"/>
    <s v="Moderate"/>
    <n v="2"/>
    <s v="Moderate"/>
    <d v="2023-07-28T00:00:00"/>
    <s v="Customer Service"/>
    <s v="External"/>
    <s v="Failed"/>
    <n v="2"/>
    <n v="516.89"/>
    <n v="52"/>
    <x v="1"/>
  </r>
  <r>
    <n v="1039"/>
    <d v="2019-08-22T00:00:00"/>
    <n v="6.7249999999999996"/>
    <s v="Software Engineer"/>
    <x v="1"/>
    <s v="Terminated"/>
    <s v="Part-Time"/>
    <s v="Zone B"/>
    <s v="Part-Time"/>
    <x v="4"/>
    <s v="Finance &amp; Accounting"/>
    <d v="1982-11-17T00:00:00"/>
    <s v="MA"/>
    <x v="0"/>
    <s v="Other"/>
    <s v="Widowed"/>
    <s v="Fully Meets"/>
    <n v="3"/>
    <n v="3"/>
    <s v="Average"/>
    <d v="2022-12-03T00:00:00"/>
    <n v="2"/>
    <s v="Moderate"/>
    <n v="4"/>
    <s v="Moderate"/>
    <n v="5"/>
    <s v="Moderate"/>
    <d v="2023-01-24T00:00:00"/>
    <s v="Customer Service"/>
    <s v="External"/>
    <s v="Passed"/>
    <n v="5"/>
    <n v="520.41"/>
    <n v="37"/>
    <x v="0"/>
  </r>
  <r>
    <n v="1040"/>
    <d v="2019-07-25T00:00:00"/>
    <n v="6.8"/>
    <s v="Software Engineer"/>
    <x v="8"/>
    <s v="Terminated"/>
    <s v="Contract"/>
    <s v="Zone A"/>
    <s v="Part-Time"/>
    <x v="4"/>
    <s v="Field Operations"/>
    <d v="1972-04-25T00:00:00"/>
    <s v="MA"/>
    <x v="1"/>
    <s v="White"/>
    <s v="Divorced"/>
    <s v="Fully Meets"/>
    <n v="3"/>
    <n v="3"/>
    <s v="Average"/>
    <d v="2022-09-27T00:00:00"/>
    <n v="5"/>
    <s v="Moderate"/>
    <n v="3"/>
    <s v="Moderate"/>
    <n v="1"/>
    <s v="Moderate"/>
    <d v="2022-12-01T00:00:00"/>
    <s v="Technical Skills"/>
    <s v="Internal"/>
    <s v="Completed"/>
    <n v="5"/>
    <n v="712.84"/>
    <n v="47"/>
    <x v="0"/>
  </r>
  <r>
    <n v="1041"/>
    <d v="2019-11-11T00:00:00"/>
    <n v="6.5055555555555555"/>
    <s v="Software Engineer"/>
    <x v="3"/>
    <s v="Terminated"/>
    <s v="Full-Time"/>
    <s v="Zone A"/>
    <s v="Full-Time"/>
    <x v="4"/>
    <s v="Engineers"/>
    <d v="1976-11-04T00:00:00"/>
    <s v="MA"/>
    <x v="1"/>
    <s v="White"/>
    <s v="Single"/>
    <s v="Fully Meets"/>
    <n v="3"/>
    <n v="3"/>
    <s v="Average"/>
    <d v="2023-01-19T00:00:00"/>
    <n v="3"/>
    <s v="Moderate"/>
    <n v="1"/>
    <s v="Moderate"/>
    <n v="4"/>
    <s v="Moderate"/>
    <d v="2023-03-07T00:00:00"/>
    <s v="Customer Service"/>
    <s v="Internal"/>
    <s v="Completed"/>
    <n v="3"/>
    <n v="871.12"/>
    <n v="43"/>
    <x v="0"/>
  </r>
  <r>
    <n v="1042"/>
    <d v="2022-07-16T00:00:00"/>
    <n v="3.8250000000000002"/>
    <s v="Software Engineer"/>
    <x v="9"/>
    <s v="Active"/>
    <s v="Contract"/>
    <s v="Zone B"/>
    <s v="Temporary"/>
    <x v="4"/>
    <s v="Field Operations"/>
    <d v="2042-08-18T00:00:00"/>
    <s v="MA"/>
    <x v="1"/>
    <s v="Black"/>
    <s v="Widowed"/>
    <s v="Fully Meets"/>
    <n v="3"/>
    <n v="3"/>
    <s v="Average"/>
    <d v="2023-02-17T00:00:00"/>
    <n v="1"/>
    <s v="Moderate"/>
    <n v="3"/>
    <s v="Moderate"/>
    <n v="4"/>
    <s v="Moderate"/>
    <d v="2022-10-05T00:00:00"/>
    <s v="Project Management"/>
    <s v="Internal"/>
    <s v="Passed"/>
    <n v="1"/>
    <n v="228.11"/>
    <n v="80"/>
    <x v="1"/>
  </r>
  <r>
    <n v="1043"/>
    <d v="2022-12-19T00:00:00"/>
    <n v="3.4"/>
    <s v="Shared Services Manager"/>
    <x v="5"/>
    <s v="Active"/>
    <s v="Full-Time"/>
    <s v="Zone C"/>
    <s v="Part-Time"/>
    <x v="4"/>
    <s v="Splicing"/>
    <d v="1955-12-16T00:00:00"/>
    <s v="MA"/>
    <x v="0"/>
    <s v="White"/>
    <s v="Married"/>
    <s v="Fully Meets"/>
    <n v="3"/>
    <n v="3"/>
    <s v="Average"/>
    <d v="2023-02-25T00:00:00"/>
    <n v="1"/>
    <s v="Moderate"/>
    <n v="1"/>
    <s v="Moderate"/>
    <n v="3"/>
    <s v="Moderate"/>
    <d v="2022-08-10T00:00:00"/>
    <s v="Communication Skills"/>
    <s v="External"/>
    <s v="Completed"/>
    <n v="2"/>
    <n v="289.93"/>
    <n v="67"/>
    <x v="1"/>
  </r>
  <r>
    <n v="1044"/>
    <d v="2020-09-15T00:00:00"/>
    <n v="5.6611111111111114"/>
    <s v="Shared Services Manager"/>
    <x v="6"/>
    <s v="Active"/>
    <s v="Contract"/>
    <s v="Zone A"/>
    <s v="Temporary"/>
    <x v="4"/>
    <s v="Field Operations"/>
    <d v="1956-09-16T00:00:00"/>
    <s v="MA"/>
    <x v="0"/>
    <s v="Hispanic"/>
    <s v="Divorced"/>
    <s v="Fully Meets"/>
    <n v="3"/>
    <n v="3"/>
    <s v="Average"/>
    <d v="2022-11-26T00:00:00"/>
    <n v="2"/>
    <s v="Moderate"/>
    <n v="4"/>
    <s v="Moderate"/>
    <n v="5"/>
    <s v="Moderate"/>
    <d v="2022-09-13T00:00:00"/>
    <s v="Technical Skills"/>
    <s v="External"/>
    <s v="Incomplete"/>
    <n v="4"/>
    <n v="920.78"/>
    <n v="64"/>
    <x v="1"/>
  </r>
  <r>
    <n v="1045"/>
    <d v="2020-10-04T00:00:00"/>
    <n v="5.6083333333333334"/>
    <s v="Senior BI Developer"/>
    <x v="2"/>
    <s v="Active"/>
    <s v="Full-Time"/>
    <s v="Zone C"/>
    <s v="Temporary"/>
    <x v="5"/>
    <s v="Catv"/>
    <d v="1963-06-10T00:00:00"/>
    <s v="MA"/>
    <x v="0"/>
    <s v="Black"/>
    <s v="Single"/>
    <s v="Fully Meets"/>
    <n v="3"/>
    <n v="3"/>
    <s v="Average"/>
    <d v="2022-08-08T00:00:00"/>
    <n v="1"/>
    <s v="Moderate"/>
    <n v="4"/>
    <s v="Moderate"/>
    <n v="1"/>
    <s v="Moderate"/>
    <d v="2023-06-11T00:00:00"/>
    <s v="Customer Service"/>
    <s v="External"/>
    <s v="Completed"/>
    <n v="2"/>
    <n v="690.41"/>
    <n v="57"/>
    <x v="1"/>
  </r>
  <r>
    <n v="1046"/>
    <d v="2022-04-23T00:00:00"/>
    <n v="4.0555555555555554"/>
    <s v="Software Engineer"/>
    <x v="0"/>
    <s v="Terminated"/>
    <s v="Full-Time"/>
    <s v="Zone A"/>
    <s v="Temporary"/>
    <x v="4"/>
    <s v="Underground"/>
    <d v="1962-11-17T00:00:00"/>
    <s v="MA"/>
    <x v="1"/>
    <s v="White"/>
    <s v="Single"/>
    <s v="Fully Meets"/>
    <n v="3"/>
    <n v="3"/>
    <s v="Average"/>
    <d v="2023-02-18T00:00:00"/>
    <n v="3"/>
    <s v="Moderate"/>
    <n v="5"/>
    <s v="Moderate"/>
    <n v="4"/>
    <s v="Moderate"/>
    <d v="2023-07-28T00:00:00"/>
    <s v="Leadership Development"/>
    <s v="Internal"/>
    <s v="Failed"/>
    <n v="2"/>
    <n v="211.39"/>
    <n v="60"/>
    <x v="1"/>
  </r>
  <r>
    <n v="1047"/>
    <d v="2021-11-27T00:00:00"/>
    <n v="4.4611111111111112"/>
    <s v="Software Engineer"/>
    <x v="7"/>
    <s v="Active"/>
    <s v="Contract"/>
    <s v="Zone A"/>
    <s v="Part-Time"/>
    <x v="4"/>
    <s v="Field Operations"/>
    <d v="2047-11-24T00:00:00"/>
    <s v="MA"/>
    <x v="0"/>
    <s v="Hispanic"/>
    <s v="Single"/>
    <s v="Fully Meets"/>
    <n v="3"/>
    <n v="3"/>
    <s v="Average"/>
    <d v="2023-05-12T00:00:00"/>
    <n v="4"/>
    <s v="Moderate"/>
    <n v="2"/>
    <s v="Moderate"/>
    <n v="3"/>
    <s v="Moderate"/>
    <d v="2022-11-27T00:00:00"/>
    <s v="Project Management"/>
    <s v="Internal"/>
    <s v="Passed"/>
    <n v="2"/>
    <n v="606.63"/>
    <n v="74"/>
    <x v="1"/>
  </r>
  <r>
    <n v="1048"/>
    <d v="2019-11-29T00:00:00"/>
    <n v="6.4555555555555557"/>
    <s v="Software Engineer"/>
    <x v="1"/>
    <s v="Active"/>
    <s v="Part-Time"/>
    <s v="Zone A"/>
    <s v="Temporary"/>
    <x v="4"/>
    <s v="General - Con"/>
    <d v="1956-07-19T00:00:00"/>
    <s v="MA"/>
    <x v="1"/>
    <s v="Asian"/>
    <s v="Widowed"/>
    <s v="Fully Meets"/>
    <n v="3"/>
    <n v="3"/>
    <s v="Average"/>
    <d v="2022-10-19T00:00:00"/>
    <n v="3"/>
    <s v="Moderate"/>
    <n v="1"/>
    <s v="Moderate"/>
    <n v="4"/>
    <s v="Moderate"/>
    <d v="2022-12-02T00:00:00"/>
    <s v="Leadership Development"/>
    <s v="Internal"/>
    <s v="Completed"/>
    <n v="5"/>
    <n v="503.99"/>
    <n v="63"/>
    <x v="1"/>
  </r>
  <r>
    <n v="1049"/>
    <d v="2019-05-30T00:00:00"/>
    <n v="6.9527777777777775"/>
    <s v="Software Engineer"/>
    <x v="8"/>
    <s v="Terminated"/>
    <s v="Part-Time"/>
    <s v="Zone B"/>
    <s v="Part-Time"/>
    <x v="4"/>
    <s v="Field Operations"/>
    <d v="1954-09-26T00:00:00"/>
    <s v="MA"/>
    <x v="1"/>
    <s v="White"/>
    <s v="Married"/>
    <s v="Fully Meets"/>
    <n v="3"/>
    <n v="3"/>
    <s v="Average"/>
    <d v="2023-07-27T00:00:00"/>
    <n v="3"/>
    <s v="Moderate"/>
    <n v="5"/>
    <s v="Moderate"/>
    <n v="2"/>
    <s v="Moderate"/>
    <d v="2022-11-20T00:00:00"/>
    <s v="Leadership Development"/>
    <s v="Internal"/>
    <s v="Completed"/>
    <n v="2"/>
    <n v="518.54"/>
    <n v="65"/>
    <x v="1"/>
  </r>
  <r>
    <n v="1050"/>
    <d v="2020-11-23T00:00:00"/>
    <n v="5.4722222222222223"/>
    <s v="Software Engineer"/>
    <x v="3"/>
    <s v="Active"/>
    <s v="Contract"/>
    <s v="Zone B"/>
    <s v="Temporary"/>
    <x v="4"/>
    <s v="Finance &amp; Accounting"/>
    <d v="1993-07-04T00:00:00"/>
    <s v="MA"/>
    <x v="1"/>
    <s v="Black"/>
    <s v="Widowed"/>
    <s v="Fully Meets"/>
    <n v="3"/>
    <n v="3"/>
    <s v="Average"/>
    <d v="2023-07-03T00:00:00"/>
    <n v="4"/>
    <s v="Moderate"/>
    <n v="5"/>
    <s v="Moderate"/>
    <n v="1"/>
    <s v="Moderate"/>
    <d v="2023-08-03T00:00:00"/>
    <s v="Customer Service"/>
    <s v="Internal"/>
    <s v="Completed"/>
    <n v="1"/>
    <n v="846.43"/>
    <n v="27"/>
    <x v="0"/>
  </r>
  <r>
    <n v="1051"/>
    <d v="2022-04-08T00:00:00"/>
    <n v="4.0972222222222223"/>
    <s v="Software Engineer"/>
    <x v="9"/>
    <s v="Active"/>
    <s v="Full-Time"/>
    <s v="Zone C"/>
    <s v="Part-Time"/>
    <x v="4"/>
    <s v="Field Operations"/>
    <d v="1981-04-29T00:00:00"/>
    <s v="MA"/>
    <x v="1"/>
    <s v="White"/>
    <s v="Divorced"/>
    <s v="Fully Meets"/>
    <n v="3"/>
    <n v="3"/>
    <s v="Average"/>
    <d v="2023-01-01T00:00:00"/>
    <n v="2"/>
    <s v="Moderate"/>
    <n v="4"/>
    <s v="Moderate"/>
    <n v="5"/>
    <s v="Moderate"/>
    <d v="2022-10-13T00:00:00"/>
    <s v="Leadership Development"/>
    <s v="Internal"/>
    <s v="Passed"/>
    <n v="3"/>
    <n v="572.94000000000005"/>
    <n v="41"/>
    <x v="0"/>
  </r>
  <r>
    <n v="1052"/>
    <d v="2021-02-25T00:00:00"/>
    <n v="5.2166666666666668"/>
    <s v="Shared Services Manager"/>
    <x v="5"/>
    <s v="Active"/>
    <s v="Contract"/>
    <s v="Zone B"/>
    <s v="Part-Time"/>
    <x v="4"/>
    <s v="General - Con"/>
    <d v="1980-06-21T00:00:00"/>
    <s v="MA"/>
    <x v="0"/>
    <s v="Hispanic"/>
    <s v="Single"/>
    <s v="Fully Meets"/>
    <n v="3"/>
    <n v="3"/>
    <s v="Average"/>
    <d v="2022-11-19T00:00:00"/>
    <n v="1"/>
    <s v="Moderate"/>
    <n v="4"/>
    <s v="Moderate"/>
    <n v="4"/>
    <s v="Moderate"/>
    <d v="2022-10-25T00:00:00"/>
    <s v="Communication Skills"/>
    <s v="Internal"/>
    <s v="Incomplete"/>
    <n v="4"/>
    <n v="234.76"/>
    <n v="41"/>
    <x v="0"/>
  </r>
  <r>
    <n v="1053"/>
    <d v="2019-03-13T00:00:00"/>
    <n v="7.166666666666667"/>
    <s v="Shared Services Manager"/>
    <x v="6"/>
    <s v="Active"/>
    <s v="Contract"/>
    <s v="Zone C"/>
    <s v="Full-Time"/>
    <x v="4"/>
    <s v="Project Management - Con"/>
    <d v="2047-07-25T00:00:00"/>
    <s v="MA"/>
    <x v="0"/>
    <s v="Hispanic"/>
    <s v="Divorced"/>
    <s v="Fully Meets"/>
    <n v="3"/>
    <n v="3"/>
    <s v="Average"/>
    <d v="2022-10-12T00:00:00"/>
    <n v="2"/>
    <s v="Moderate"/>
    <n v="1"/>
    <s v="Moderate"/>
    <n v="4"/>
    <s v="Moderate"/>
    <d v="2022-12-19T00:00:00"/>
    <s v="Communication Skills"/>
    <s v="External"/>
    <s v="Passed"/>
    <n v="4"/>
    <n v="704.7"/>
    <n v="72"/>
    <x v="1"/>
  </r>
  <r>
    <n v="1054"/>
    <d v="2023-02-12T00:00:00"/>
    <n v="3.2527777777777778"/>
    <s v="Software Engineer"/>
    <x v="2"/>
    <s v="Active"/>
    <s v="Part-Time"/>
    <s v="Zone A"/>
    <s v="Full-Time"/>
    <x v="4"/>
    <s v="Engineers"/>
    <d v="1993-05-10T00:00:00"/>
    <s v="MA"/>
    <x v="1"/>
    <s v="White"/>
    <s v="Single"/>
    <s v="Fully Meets"/>
    <n v="3"/>
    <n v="3"/>
    <s v="Average"/>
    <d v="2023-07-05T00:00:00"/>
    <n v="1"/>
    <s v="Moderate"/>
    <n v="5"/>
    <s v="Moderate"/>
    <n v="2"/>
    <s v="Moderate"/>
    <d v="2022-11-04T00:00:00"/>
    <s v="Technical Skills"/>
    <s v="External"/>
    <s v="Failed"/>
    <n v="3"/>
    <n v="533.97"/>
    <n v="30"/>
    <x v="0"/>
  </r>
  <r>
    <n v="1055"/>
    <d v="2018-09-08T00:00:00"/>
    <n v="7.6805555555555554"/>
    <s v="Software Engineer"/>
    <x v="9"/>
    <s v="Active"/>
    <s v="Contract"/>
    <s v="Zone C"/>
    <s v="Full-Time"/>
    <x v="4"/>
    <s v="Field Operations"/>
    <d v="1995-11-24T00:00:00"/>
    <s v="MA"/>
    <x v="0"/>
    <s v="White"/>
    <s v="Widowed"/>
    <s v="Fully Meets"/>
    <n v="3"/>
    <n v="3"/>
    <s v="Average"/>
    <d v="2022-09-23T00:00:00"/>
    <n v="3"/>
    <s v="Moderate"/>
    <n v="4"/>
    <s v="Moderate"/>
    <n v="1"/>
    <s v="Moderate"/>
    <d v="2022-11-15T00:00:00"/>
    <s v="Customer Service"/>
    <s v="Internal"/>
    <s v="Passed"/>
    <n v="2"/>
    <n v="125.7"/>
    <n v="23"/>
    <x v="2"/>
  </r>
  <r>
    <n v="1056"/>
    <d v="2021-11-18T00:00:00"/>
    <n v="4.4861111111111107"/>
    <s v="Software Engineer"/>
    <x v="7"/>
    <s v="Active"/>
    <s v="Contract"/>
    <s v="Zone C"/>
    <s v="Temporary"/>
    <x v="4"/>
    <s v="Wireline Construction"/>
    <d v="2043-09-01T00:00:00"/>
    <s v="MA"/>
    <x v="1"/>
    <s v="Hispanic"/>
    <s v="Widowed"/>
    <s v="Fully Meets"/>
    <n v="3"/>
    <n v="3"/>
    <s v="Average"/>
    <d v="2023-01-17T00:00:00"/>
    <n v="4"/>
    <s v="Moderate"/>
    <n v="2"/>
    <s v="Moderate"/>
    <n v="2"/>
    <s v="Moderate"/>
    <d v="2023-02-16T00:00:00"/>
    <s v="Leadership Development"/>
    <s v="Internal"/>
    <s v="Completed"/>
    <n v="2"/>
    <n v="442.06"/>
    <n v="78"/>
    <x v="1"/>
  </r>
  <r>
    <n v="1057"/>
    <d v="2023-07-01T00:00:00"/>
    <n v="2.8666666666666667"/>
    <s v="Software Engineer"/>
    <x v="3"/>
    <s v="Active"/>
    <s v="Full-Time"/>
    <s v="Zone A"/>
    <s v="Full-Time"/>
    <x v="4"/>
    <s v="Wireline Construction"/>
    <d v="1998-10-27T00:00:00"/>
    <s v="MA"/>
    <x v="1"/>
    <s v="Asian"/>
    <s v="Widowed"/>
    <s v="Fully Meets"/>
    <n v="3"/>
    <n v="3"/>
    <s v="Average"/>
    <d v="2023-03-12T00:00:00"/>
    <n v="3"/>
    <s v="Moderate"/>
    <n v="2"/>
    <s v="Moderate"/>
    <n v="5"/>
    <s v="Moderate"/>
    <d v="2022-10-23T00:00:00"/>
    <s v="Project Management"/>
    <s v="Internal"/>
    <s v="Failed"/>
    <n v="4"/>
    <n v="649.23"/>
    <n v="25"/>
    <x v="2"/>
  </r>
  <r>
    <n v="1058"/>
    <d v="2022-04-18T00:00:00"/>
    <n v="4.0694444444444446"/>
    <s v="Software Engineer"/>
    <x v="5"/>
    <s v="Active"/>
    <s v="Contract"/>
    <s v="Zone C"/>
    <s v="Temporary"/>
    <x v="4"/>
    <s v="Billable Consultants"/>
    <d v="2042-03-13T00:00:00"/>
    <s v="MA"/>
    <x v="1"/>
    <s v="Hispanic"/>
    <s v="Married"/>
    <s v="Fully Meets"/>
    <n v="3"/>
    <n v="3"/>
    <s v="Average"/>
    <d v="2023-03-06T00:00:00"/>
    <n v="4"/>
    <s v="Moderate"/>
    <n v="2"/>
    <s v="Moderate"/>
    <n v="1"/>
    <s v="Moderate"/>
    <d v="2023-04-01T00:00:00"/>
    <s v="Project Management"/>
    <s v="External"/>
    <s v="Incomplete"/>
    <n v="1"/>
    <n v="855.67"/>
    <n v="80"/>
    <x v="1"/>
  </r>
  <r>
    <n v="1059"/>
    <d v="2023-04-29T00:00:00"/>
    <n v="3.0388888888888888"/>
    <s v="Software Engineer"/>
    <x v="4"/>
    <s v="Active"/>
    <s v="Part-Time"/>
    <s v="Zone C"/>
    <s v="Full-Time"/>
    <x v="4"/>
    <s v="Engineers"/>
    <d v="1974-05-23T00:00:00"/>
    <s v="MA"/>
    <x v="0"/>
    <s v="Asian"/>
    <s v="Widowed"/>
    <s v="Fully Meets"/>
    <n v="3"/>
    <n v="3"/>
    <s v="Average"/>
    <d v="2023-03-29T00:00:00"/>
    <n v="4"/>
    <s v="Moderate"/>
    <n v="3"/>
    <s v="Moderate"/>
    <n v="3"/>
    <s v="Moderate"/>
    <d v="2022-09-16T00:00:00"/>
    <s v="Technical Skills"/>
    <s v="Internal"/>
    <s v="Incomplete"/>
    <n v="3"/>
    <n v="256.82"/>
    <n v="49"/>
    <x v="0"/>
  </r>
  <r>
    <n v="1060"/>
    <d v="2018-10-10T00:00:00"/>
    <n v="7.5916666666666668"/>
    <s v="Shared Services Manager"/>
    <x v="0"/>
    <s v="Active"/>
    <s v="Part-Time"/>
    <s v="Zone B"/>
    <s v="Full-Time"/>
    <x v="4"/>
    <s v="General - Con"/>
    <d v="1976-02-05T00:00:00"/>
    <s v="MA"/>
    <x v="0"/>
    <s v="Black"/>
    <s v="Single"/>
    <s v="Fully Meets"/>
    <n v="3"/>
    <n v="3"/>
    <s v="Average"/>
    <d v="2023-07-01T00:00:00"/>
    <n v="5"/>
    <s v="Moderate"/>
    <n v="5"/>
    <s v="Moderate"/>
    <n v="4"/>
    <s v="Moderate"/>
    <d v="2022-09-06T00:00:00"/>
    <s v="Project Management"/>
    <s v="Internal"/>
    <s v="Completed"/>
    <n v="1"/>
    <n v="770.84"/>
    <n v="42"/>
    <x v="0"/>
  </r>
  <r>
    <n v="1061"/>
    <d v="2022-11-20T00:00:00"/>
    <n v="3.4805555555555556"/>
    <s v="Shared Services Manager"/>
    <x v="1"/>
    <s v="Active"/>
    <s v="Part-Time"/>
    <s v="Zone C"/>
    <s v="Part-Time"/>
    <x v="4"/>
    <s v="General - Sga"/>
    <d v="1993-05-21T00:00:00"/>
    <s v="MA"/>
    <x v="0"/>
    <s v="Other"/>
    <s v="Single"/>
    <s v="Fully Meets"/>
    <n v="3"/>
    <n v="3"/>
    <s v="Average"/>
    <d v="2023-02-05T00:00:00"/>
    <n v="3"/>
    <s v="Moderate"/>
    <n v="3"/>
    <s v="Moderate"/>
    <n v="1"/>
    <s v="Moderate"/>
    <d v="2023-08-01T00:00:00"/>
    <s v="Project Management"/>
    <s v="Internal"/>
    <s v="Incomplete"/>
    <n v="2"/>
    <n v="862.33"/>
    <n v="29"/>
    <x v="0"/>
  </r>
  <r>
    <n v="1062"/>
    <d v="2019-05-18T00:00:00"/>
    <n v="6.9861111111111107"/>
    <s v="Software Engineer"/>
    <x v="4"/>
    <s v="Terminated"/>
    <s v="Part-Time"/>
    <s v="Zone A"/>
    <s v="Part-Time"/>
    <x v="4"/>
    <s v="Engineers"/>
    <d v="1969-11-03T00:00:00"/>
    <s v="MA"/>
    <x v="1"/>
    <s v="Hispanic"/>
    <s v="Married"/>
    <s v="Fully Meets"/>
    <n v="3"/>
    <n v="3"/>
    <s v="Average"/>
    <d v="2023-01-03T00:00:00"/>
    <n v="3"/>
    <s v="Moderate"/>
    <n v="2"/>
    <s v="Moderate"/>
    <n v="1"/>
    <s v="Moderate"/>
    <d v="2022-11-27T00:00:00"/>
    <s v="Technical Skills"/>
    <s v="Internal"/>
    <s v="Failed"/>
    <n v="5"/>
    <n v="702.84"/>
    <n v="50"/>
    <x v="0"/>
  </r>
  <r>
    <n v="1063"/>
    <d v="2021-06-22T00:00:00"/>
    <n v="4.8916666666666666"/>
    <s v="Software Engineer"/>
    <x v="0"/>
    <s v="Active"/>
    <s v="Full-Time"/>
    <s v="Zone B"/>
    <s v="Temporary"/>
    <x v="4"/>
    <s v="Aerial"/>
    <d v="2045-04-19T00:00:00"/>
    <s v="MA"/>
    <x v="0"/>
    <s v="Black"/>
    <s v="Single"/>
    <s v="Fully Meets"/>
    <n v="3"/>
    <n v="3"/>
    <s v="Average"/>
    <d v="2023-07-25T00:00:00"/>
    <n v="5"/>
    <s v="Moderate"/>
    <n v="2"/>
    <s v="Moderate"/>
    <n v="4"/>
    <s v="Moderate"/>
    <d v="2022-10-15T00:00:00"/>
    <s v="Technical Skills"/>
    <s v="Internal"/>
    <s v="Completed"/>
    <n v="1"/>
    <n v="523.82000000000005"/>
    <n v="76"/>
    <x v="1"/>
  </r>
  <r>
    <n v="1064"/>
    <d v="2022-03-30T00:00:00"/>
    <n v="4.1194444444444445"/>
    <s v="Software Engineer"/>
    <x v="7"/>
    <s v="Terminated"/>
    <s v="Part-Time"/>
    <s v="Zone A"/>
    <s v="Part-Time"/>
    <x v="4"/>
    <s v="Field Operations"/>
    <d v="1987-02-24T00:00:00"/>
    <s v="MA"/>
    <x v="1"/>
    <s v="White"/>
    <s v="Divorced"/>
    <s v="Fully Meets"/>
    <n v="3"/>
    <n v="3"/>
    <s v="Average"/>
    <d v="2022-12-14T00:00:00"/>
    <n v="5"/>
    <s v="Moderate"/>
    <n v="4"/>
    <s v="Moderate"/>
    <n v="4"/>
    <s v="Moderate"/>
    <d v="2022-10-06T00:00:00"/>
    <s v="Leadership Development"/>
    <s v="External"/>
    <s v="Passed"/>
    <n v="1"/>
    <n v="819.86"/>
    <n v="35"/>
    <x v="0"/>
  </r>
  <r>
    <n v="1065"/>
    <d v="2018-08-28T00:00:00"/>
    <n v="7.708333333333333"/>
    <s v="Software Engineer"/>
    <x v="1"/>
    <s v="Active"/>
    <s v="Contract"/>
    <s v="Zone C"/>
    <s v="Temporary"/>
    <x v="4"/>
    <s v="Engineers"/>
    <d v="1995-06-26T00:00:00"/>
    <s v="MA"/>
    <x v="1"/>
    <s v="Other"/>
    <s v="Widowed"/>
    <s v="Fully Meets"/>
    <n v="3"/>
    <n v="3"/>
    <s v="Average"/>
    <d v="2023-01-20T00:00:00"/>
    <n v="5"/>
    <s v="Moderate"/>
    <n v="3"/>
    <s v="Moderate"/>
    <n v="4"/>
    <s v="Moderate"/>
    <d v="2022-12-09T00:00:00"/>
    <s v="Technical Skills"/>
    <s v="External"/>
    <s v="Passed"/>
    <n v="4"/>
    <n v="486.01"/>
    <n v="23"/>
    <x v="2"/>
  </r>
  <r>
    <n v="1066"/>
    <d v="2021-12-27T00:00:00"/>
    <n v="4.3777777777777782"/>
    <s v="Software Engineer"/>
    <x v="8"/>
    <s v="Active"/>
    <s v="Full-Time"/>
    <s v="Zone C"/>
    <s v="Temporary"/>
    <x v="4"/>
    <s v="Catv"/>
    <d v="1981-04-23T00:00:00"/>
    <s v="MA"/>
    <x v="1"/>
    <s v="Hispanic"/>
    <s v="Single"/>
    <s v="Fully Meets"/>
    <n v="3"/>
    <n v="3"/>
    <s v="Average"/>
    <d v="2023-07-15T00:00:00"/>
    <n v="4"/>
    <s v="Moderate"/>
    <n v="3"/>
    <s v="Moderate"/>
    <n v="5"/>
    <s v="Moderate"/>
    <d v="2023-06-14T00:00:00"/>
    <s v="Communication Skills"/>
    <s v="Internal"/>
    <s v="Completed"/>
    <n v="5"/>
    <n v="769.42"/>
    <n v="40"/>
    <x v="0"/>
  </r>
  <r>
    <n v="1067"/>
    <d v="2020-11-14T00:00:00"/>
    <n v="5.4972222222222218"/>
    <s v="Software Engineer"/>
    <x v="3"/>
    <s v="Active"/>
    <s v="Part-Time"/>
    <s v="Zone A"/>
    <s v="Temporary"/>
    <x v="4"/>
    <s v="Field Operations"/>
    <d v="2048-12-07T00:00:00"/>
    <s v="MA"/>
    <x v="0"/>
    <s v="White"/>
    <s v="Married"/>
    <s v="Fully Meets"/>
    <n v="3"/>
    <n v="3"/>
    <s v="Average"/>
    <d v="2023-06-10T00:00:00"/>
    <n v="3"/>
    <s v="Moderate"/>
    <n v="2"/>
    <s v="Moderate"/>
    <n v="5"/>
    <s v="Moderate"/>
    <d v="2023-06-24T00:00:00"/>
    <s v="Project Management"/>
    <s v="External"/>
    <s v="Completed"/>
    <n v="5"/>
    <n v="857.65"/>
    <n v="72"/>
    <x v="1"/>
  </r>
  <r>
    <n v="1068"/>
    <d v="2021-10-01T00:00:00"/>
    <n v="4.6166666666666663"/>
    <s v="Software Engineer"/>
    <x v="9"/>
    <s v="Active"/>
    <s v="Full-Time"/>
    <s v="Zone B"/>
    <s v="Part-Time"/>
    <x v="4"/>
    <s v="Wireline Construction"/>
    <d v="1998-12-24T00:00:00"/>
    <s v="MA"/>
    <x v="0"/>
    <s v="Black"/>
    <s v="Widowed"/>
    <s v="Fully Meets"/>
    <n v="3"/>
    <n v="3"/>
    <s v="Average"/>
    <d v="2022-10-09T00:00:00"/>
    <n v="3"/>
    <s v="Moderate"/>
    <n v="2"/>
    <s v="Moderate"/>
    <n v="2"/>
    <s v="Moderate"/>
    <d v="2022-11-06T00:00:00"/>
    <s v="Communication Skills"/>
    <s v="External"/>
    <s v="Completed"/>
    <n v="1"/>
    <n v="238.27"/>
    <n v="23"/>
    <x v="2"/>
  </r>
  <r>
    <n v="1069"/>
    <d v="2018-10-13T00:00:00"/>
    <n v="7.583333333333333"/>
    <s v="Shared Services Manager"/>
    <x v="5"/>
    <s v="Active"/>
    <s v="Full-Time"/>
    <s v="Zone B"/>
    <s v="Part-Time"/>
    <x v="4"/>
    <s v="General - Con"/>
    <d v="1975-09-13T00:00:00"/>
    <s v="MA"/>
    <x v="0"/>
    <s v="Other"/>
    <s v="Widowed"/>
    <s v="Fully Meets"/>
    <n v="3"/>
    <n v="3"/>
    <s v="Average"/>
    <d v="2023-02-04T00:00:00"/>
    <n v="3"/>
    <s v="Moderate"/>
    <n v="1"/>
    <s v="Moderate"/>
    <n v="2"/>
    <s v="Moderate"/>
    <d v="2022-08-22T00:00:00"/>
    <s v="Communication Skills"/>
    <s v="Internal"/>
    <s v="Failed"/>
    <n v="5"/>
    <n v="886.06"/>
    <n v="43"/>
    <x v="0"/>
  </r>
  <r>
    <n v="1070"/>
    <d v="2018-12-15T00:00:00"/>
    <n v="7.4111111111111114"/>
    <s v="Shared Services Manager"/>
    <x v="6"/>
    <s v="Active"/>
    <s v="Full-Time"/>
    <s v="Zone C"/>
    <s v="Temporary"/>
    <x v="4"/>
    <s v="General - Sga"/>
    <d v="1998-11-04T00:00:00"/>
    <s v="MA"/>
    <x v="1"/>
    <s v="Black"/>
    <s v="Married"/>
    <s v="Fully Meets"/>
    <n v="3"/>
    <n v="3"/>
    <s v="Average"/>
    <d v="2023-03-05T00:00:00"/>
    <n v="3"/>
    <s v="Moderate"/>
    <n v="1"/>
    <s v="Moderate"/>
    <n v="2"/>
    <s v="Moderate"/>
    <d v="2023-01-14T00:00:00"/>
    <s v="Technical Skills"/>
    <s v="Internal"/>
    <s v="Failed"/>
    <n v="1"/>
    <n v="943.8"/>
    <n v="20"/>
    <x v="2"/>
  </r>
  <r>
    <n v="1071"/>
    <d v="2019-03-28T00:00:00"/>
    <n v="7.125"/>
    <s v="Software Engineer"/>
    <x v="2"/>
    <s v="Terminated"/>
    <s v="Contract"/>
    <s v="Zone A"/>
    <s v="Part-Time"/>
    <x v="4"/>
    <s v="Field Operations"/>
    <d v="1968-06-23T00:00:00"/>
    <s v="MA"/>
    <x v="1"/>
    <s v="Black"/>
    <s v="Married"/>
    <s v="Fully Meets"/>
    <n v="3"/>
    <n v="3"/>
    <s v="Average"/>
    <d v="2023-05-15T00:00:00"/>
    <n v="1"/>
    <s v="Moderate"/>
    <n v="2"/>
    <s v="Moderate"/>
    <n v="2"/>
    <s v="Moderate"/>
    <d v="2023-03-16T00:00:00"/>
    <s v="Communication Skills"/>
    <s v="Internal"/>
    <s v="Completed"/>
    <n v="5"/>
    <n v="234.26"/>
    <n v="51"/>
    <x v="1"/>
  </r>
  <r>
    <n v="1072"/>
    <d v="2018-12-27T00:00:00"/>
    <n v="7.3777777777777782"/>
    <s v="Software Engineer"/>
    <x v="4"/>
    <s v="Active"/>
    <s v="Part-Time"/>
    <s v="Zone C"/>
    <s v="Part-Time"/>
    <x v="4"/>
    <s v="Field Operations"/>
    <d v="1977-01-20T00:00:00"/>
    <s v="MA"/>
    <x v="0"/>
    <s v="Asian"/>
    <s v="Widowed"/>
    <s v="Fully Meets"/>
    <n v="3"/>
    <n v="3"/>
    <s v="Average"/>
    <d v="2023-02-18T00:00:00"/>
    <n v="2"/>
    <s v="Moderate"/>
    <n v="2"/>
    <s v="Moderate"/>
    <n v="3"/>
    <s v="Moderate"/>
    <d v="2023-05-19T00:00:00"/>
    <s v="Technical Skills"/>
    <s v="Internal"/>
    <s v="Passed"/>
    <n v="5"/>
    <n v="179.91"/>
    <n v="41"/>
    <x v="0"/>
  </r>
  <r>
    <n v="1073"/>
    <d v="2019-05-11T00:00:00"/>
    <n v="7.0055555555555555"/>
    <s v="Software Engineer"/>
    <x v="0"/>
    <s v="Active"/>
    <s v="Full-Time"/>
    <s v="Zone A"/>
    <s v="Full-Time"/>
    <x v="4"/>
    <s v="Field Operations"/>
    <d v="1998-09-24T00:00:00"/>
    <s v="MA"/>
    <x v="1"/>
    <s v="White"/>
    <s v="Single"/>
    <s v="Fully Meets"/>
    <n v="3"/>
    <n v="3"/>
    <s v="Average"/>
    <d v="2023-02-16T00:00:00"/>
    <n v="4"/>
    <s v="Moderate"/>
    <n v="4"/>
    <s v="Moderate"/>
    <n v="2"/>
    <s v="Moderate"/>
    <d v="2022-10-03T00:00:00"/>
    <s v="Project Management"/>
    <s v="Internal"/>
    <s v="Failed"/>
    <n v="4"/>
    <n v="306.3"/>
    <n v="21"/>
    <x v="2"/>
  </r>
  <r>
    <n v="1074"/>
    <d v="2021-02-19T00:00:00"/>
    <n v="5.2333333333333334"/>
    <s v="Software Engineer"/>
    <x v="7"/>
    <s v="Terminated"/>
    <s v="Full-Time"/>
    <s v="Zone A"/>
    <s v="Temporary"/>
    <x v="4"/>
    <s v="General - Con"/>
    <d v="1983-07-08T00:00:00"/>
    <s v="MA"/>
    <x v="1"/>
    <s v="Asian"/>
    <s v="Divorced"/>
    <s v="Fully Meets"/>
    <n v="3"/>
    <n v="3"/>
    <s v="Average"/>
    <d v="2023-02-10T00:00:00"/>
    <n v="3"/>
    <s v="Moderate"/>
    <n v="4"/>
    <s v="Moderate"/>
    <n v="1"/>
    <s v="Moderate"/>
    <d v="2023-07-07T00:00:00"/>
    <s v="Project Management"/>
    <s v="Internal"/>
    <s v="Passed"/>
    <n v="5"/>
    <n v="103.42"/>
    <n v="38"/>
    <x v="0"/>
  </r>
  <r>
    <n v="1075"/>
    <d v="2022-11-05T00:00:00"/>
    <n v="3.5222222222222221"/>
    <s v="Software Engineer"/>
    <x v="1"/>
    <s v="Active"/>
    <s v="Part-Time"/>
    <s v="Zone B"/>
    <s v="Full-Time"/>
    <x v="4"/>
    <s v="Engineers"/>
    <d v="1968-04-23T00:00:00"/>
    <s v="MA"/>
    <x v="1"/>
    <s v="Asian"/>
    <s v="Married"/>
    <s v="Fully Meets"/>
    <n v="3"/>
    <n v="3"/>
    <s v="Average"/>
    <d v="2023-04-10T00:00:00"/>
    <n v="1"/>
    <s v="Moderate"/>
    <n v="2"/>
    <s v="Moderate"/>
    <n v="3"/>
    <s v="Moderate"/>
    <d v="2023-05-16T00:00:00"/>
    <s v="Project Management"/>
    <s v="Internal"/>
    <s v="Passed"/>
    <n v="4"/>
    <n v="573.29"/>
    <n v="54"/>
    <x v="1"/>
  </r>
  <r>
    <n v="1076"/>
    <d v="2020-03-22T00:00:00"/>
    <n v="6.1416666666666666"/>
    <s v="Software Engineer"/>
    <x v="8"/>
    <s v="Active"/>
    <s v="Contract"/>
    <s v="Zone C"/>
    <s v="Part-Time"/>
    <x v="4"/>
    <s v="General - Eng"/>
    <d v="2043-01-28T00:00:00"/>
    <s v="MA"/>
    <x v="0"/>
    <s v="White"/>
    <s v="Widowed"/>
    <s v="Fully Meets"/>
    <n v="3"/>
    <n v="3"/>
    <s v="Average"/>
    <d v="2023-04-11T00:00:00"/>
    <n v="1"/>
    <s v="Moderate"/>
    <n v="3"/>
    <s v="Moderate"/>
    <n v="1"/>
    <s v="Moderate"/>
    <d v="2022-11-07T00:00:00"/>
    <s v="Technical Skills"/>
    <s v="External"/>
    <s v="Incomplete"/>
    <n v="4"/>
    <n v="619.61"/>
    <n v="77"/>
    <x v="1"/>
  </r>
  <r>
    <n v="1077"/>
    <d v="2019-02-02T00:00:00"/>
    <n v="7.2805555555555559"/>
    <s v="Software Engineer"/>
    <x v="3"/>
    <s v="Active"/>
    <s v="Contract"/>
    <s v="Zone B"/>
    <s v="Temporary"/>
    <x v="4"/>
    <s v="Wireless"/>
    <d v="1992-05-10T00:00:00"/>
    <s v="MA"/>
    <x v="0"/>
    <s v="Black"/>
    <s v="Single"/>
    <s v="Fully Meets"/>
    <n v="3"/>
    <n v="3"/>
    <s v="Average"/>
    <d v="2022-10-12T00:00:00"/>
    <n v="5"/>
    <s v="Moderate"/>
    <n v="2"/>
    <s v="Moderate"/>
    <n v="4"/>
    <s v="Moderate"/>
    <d v="2022-12-21T00:00:00"/>
    <s v="Project Management"/>
    <s v="Internal"/>
    <s v="Incomplete"/>
    <n v="1"/>
    <n v="947.17"/>
    <n v="27"/>
    <x v="0"/>
  </r>
  <r>
    <n v="1078"/>
    <d v="2020-02-24T00:00:00"/>
    <n v="6.2194444444444441"/>
    <s v="Software Engineer"/>
    <x v="9"/>
    <s v="Active"/>
    <s v="Contract"/>
    <s v="Zone C"/>
    <s v="Temporary"/>
    <x v="4"/>
    <s v="Aerial"/>
    <d v="1997-03-19T00:00:00"/>
    <s v="MA"/>
    <x v="0"/>
    <s v="Asian"/>
    <s v="Divorced"/>
    <s v="Fully Meets"/>
    <n v="3"/>
    <n v="3"/>
    <s v="Average"/>
    <d v="2023-07-28T00:00:00"/>
    <n v="3"/>
    <s v="Moderate"/>
    <n v="3"/>
    <s v="Moderate"/>
    <n v="4"/>
    <s v="Moderate"/>
    <d v="2023-03-24T00:00:00"/>
    <s v="Project Management"/>
    <s v="External"/>
    <s v="Passed"/>
    <n v="1"/>
    <n v="597.64"/>
    <n v="23"/>
    <x v="2"/>
  </r>
  <r>
    <n v="1079"/>
    <d v="2021-04-07T00:00:00"/>
    <n v="5.0999999999999996"/>
    <s v="Shared Services Manager"/>
    <x v="5"/>
    <s v="Active"/>
    <s v="Part-Time"/>
    <s v="Zone B"/>
    <s v="Full-Time"/>
    <x v="4"/>
    <s v="Project Management - Eng"/>
    <d v="2000-04-11T00:00:00"/>
    <s v="MA"/>
    <x v="0"/>
    <s v="Hispanic"/>
    <s v="Divorced"/>
    <s v="Fully Meets"/>
    <n v="3"/>
    <n v="3"/>
    <s v="Average"/>
    <d v="2022-10-08T00:00:00"/>
    <n v="2"/>
    <s v="Moderate"/>
    <n v="2"/>
    <s v="Moderate"/>
    <n v="1"/>
    <s v="Moderate"/>
    <d v="2023-04-15T00:00:00"/>
    <s v="Communication Skills"/>
    <s v="External"/>
    <s v="Incomplete"/>
    <n v="5"/>
    <n v="861.1"/>
    <n v="21"/>
    <x v="2"/>
  </r>
  <r>
    <n v="1080"/>
    <d v="2020-11-14T00:00:00"/>
    <n v="5.4972222222222218"/>
    <s v="Shared Services Manager"/>
    <x v="6"/>
    <s v="Active"/>
    <s v="Part-Time"/>
    <s v="Zone C"/>
    <s v="Full-Time"/>
    <x v="4"/>
    <s v="Fielders"/>
    <d v="1988-08-04T00:00:00"/>
    <s v="MA"/>
    <x v="1"/>
    <s v="Black"/>
    <s v="Widowed"/>
    <s v="Fully Meets"/>
    <n v="3"/>
    <n v="3"/>
    <s v="Average"/>
    <d v="2023-03-04T00:00:00"/>
    <n v="3"/>
    <s v="Moderate"/>
    <n v="1"/>
    <s v="Moderate"/>
    <n v="3"/>
    <s v="Moderate"/>
    <d v="2023-04-22T00:00:00"/>
    <s v="Customer Service"/>
    <s v="External"/>
    <s v="Passed"/>
    <n v="4"/>
    <n v="199.14"/>
    <n v="32"/>
    <x v="0"/>
  </r>
  <r>
    <n v="1081"/>
    <d v="2022-01-17T00:00:00"/>
    <n v="4.322222222222222"/>
    <s v="Software Engineer"/>
    <x v="1"/>
    <s v="Terminated"/>
    <s v="Contract"/>
    <s v="Zone B"/>
    <s v="Part-Time"/>
    <x v="4"/>
    <s v="General - Con"/>
    <d v="1965-08-24T00:00:00"/>
    <s v="MA"/>
    <x v="1"/>
    <s v="Asian"/>
    <s v="Divorced"/>
    <s v="Fully Meets"/>
    <n v="3"/>
    <n v="3"/>
    <s v="Average"/>
    <d v="2023-03-03T00:00:00"/>
    <n v="1"/>
    <s v="Moderate"/>
    <n v="3"/>
    <s v="Moderate"/>
    <n v="3"/>
    <s v="Moderate"/>
    <d v="2023-06-05T00:00:00"/>
    <s v="Communication Skills"/>
    <s v="External"/>
    <s v="Failed"/>
    <n v="3"/>
    <n v="526.08000000000004"/>
    <n v="57"/>
    <x v="1"/>
  </r>
  <r>
    <n v="1082"/>
    <d v="2021-09-02T00:00:00"/>
    <n v="4.697222222222222"/>
    <s v="Software Engineer"/>
    <x v="8"/>
    <s v="Active"/>
    <s v="Part-Time"/>
    <s v="Zone B"/>
    <s v="Part-Time"/>
    <x v="4"/>
    <s v="General - Con"/>
    <d v="1976-03-03T00:00:00"/>
    <s v="MA"/>
    <x v="1"/>
    <s v="Other"/>
    <s v="Married"/>
    <s v="Fully Meets"/>
    <n v="3"/>
    <n v="3"/>
    <s v="Average"/>
    <d v="2023-02-27T00:00:00"/>
    <n v="1"/>
    <s v="Moderate"/>
    <n v="4"/>
    <s v="Moderate"/>
    <n v="1"/>
    <s v="Moderate"/>
    <d v="2023-04-22T00:00:00"/>
    <s v="Customer Service"/>
    <s v="External"/>
    <s v="Incomplete"/>
    <n v="5"/>
    <n v="662.15"/>
    <n v="45"/>
    <x v="0"/>
  </r>
  <r>
    <n v="1083"/>
    <d v="2023-07-30T00:00:00"/>
    <n v="2.786111111111111"/>
    <s v="Software Engineer"/>
    <x v="6"/>
    <s v="Active"/>
    <s v="Part-Time"/>
    <s v="Zone A"/>
    <s v="Full-Time"/>
    <x v="4"/>
    <s v="Aerial"/>
    <d v="1963-01-09T00:00:00"/>
    <s v="MA"/>
    <x v="0"/>
    <s v="Asian"/>
    <s v="Divorced"/>
    <s v="Fully Meets"/>
    <n v="3"/>
    <n v="3"/>
    <s v="Average"/>
    <d v="2023-01-09T00:00:00"/>
    <n v="5"/>
    <s v="Moderate"/>
    <n v="5"/>
    <s v="Moderate"/>
    <n v="3"/>
    <s v="Moderate"/>
    <d v="2022-11-18T00:00:00"/>
    <s v="Project Management"/>
    <s v="External"/>
    <s v="Completed"/>
    <n v="4"/>
    <n v="869.89"/>
    <n v="60"/>
    <x v="1"/>
  </r>
  <r>
    <n v="1084"/>
    <d v="2023-06-27T00:00:00"/>
    <n v="2.8777777777777778"/>
    <s v="Software Engineer"/>
    <x v="2"/>
    <s v="Active"/>
    <s v="Contract"/>
    <s v="Zone C"/>
    <s v="Part-Time"/>
    <x v="4"/>
    <s v="Executive"/>
    <d v="1989-08-12T00:00:00"/>
    <s v="MA"/>
    <x v="1"/>
    <s v="White"/>
    <s v="Single"/>
    <s v="Fully Meets"/>
    <n v="3"/>
    <n v="3"/>
    <s v="Average"/>
    <d v="2023-02-19T00:00:00"/>
    <n v="1"/>
    <s v="Moderate"/>
    <n v="2"/>
    <s v="Moderate"/>
    <n v="4"/>
    <s v="Moderate"/>
    <d v="2022-12-17T00:00:00"/>
    <s v="Leadership Development"/>
    <s v="External"/>
    <s v="Completed"/>
    <n v="3"/>
    <n v="295.39999999999998"/>
    <n v="34"/>
    <x v="0"/>
  </r>
  <r>
    <n v="1085"/>
    <d v="2022-03-27T00:00:00"/>
    <n v="4.1277777777777782"/>
    <s v="Software Engineer"/>
    <x v="9"/>
    <s v="Active"/>
    <s v="Contract"/>
    <s v="Zone B"/>
    <s v="Full-Time"/>
    <x v="4"/>
    <s v="General - Con"/>
    <d v="1952-03-10T00:00:00"/>
    <s v="MA"/>
    <x v="1"/>
    <s v="Other"/>
    <s v="Divorced"/>
    <s v="Fully Meets"/>
    <n v="3"/>
    <n v="3"/>
    <s v="Average"/>
    <d v="2023-01-09T00:00:00"/>
    <n v="5"/>
    <s v="Moderate"/>
    <n v="5"/>
    <s v="Moderate"/>
    <n v="3"/>
    <s v="Moderate"/>
    <d v="2022-11-01T00:00:00"/>
    <s v="Customer Service"/>
    <s v="External"/>
    <s v="Passed"/>
    <n v="5"/>
    <n v="993.13"/>
    <n v="70"/>
    <x v="1"/>
  </r>
  <r>
    <n v="1086"/>
    <d v="2022-08-12T00:00:00"/>
    <n v="3.7527777777777778"/>
    <s v="Software Engineer"/>
    <x v="7"/>
    <s v="Active"/>
    <s v="Contract"/>
    <s v="Zone A"/>
    <s v="Temporary"/>
    <x v="4"/>
    <s v="Field Operations"/>
    <d v="1973-07-30T00:00:00"/>
    <s v="MA"/>
    <x v="0"/>
    <s v="Black"/>
    <s v="Single"/>
    <s v="Fully Meets"/>
    <n v="3"/>
    <n v="3"/>
    <s v="Average"/>
    <d v="2023-03-14T00:00:00"/>
    <n v="1"/>
    <s v="Moderate"/>
    <n v="1"/>
    <s v="Moderate"/>
    <n v="5"/>
    <s v="Moderate"/>
    <d v="2023-07-15T00:00:00"/>
    <s v="Leadership Development"/>
    <s v="External"/>
    <s v="Completed"/>
    <n v="2"/>
    <n v="641.69000000000005"/>
    <n v="49"/>
    <x v="0"/>
  </r>
  <r>
    <n v="1087"/>
    <d v="2022-07-08T00:00:00"/>
    <n v="3.8472222222222223"/>
    <s v="Software Engineer"/>
    <x v="3"/>
    <s v="Active"/>
    <s v="Part-Time"/>
    <s v="Zone A"/>
    <s v="Part-Time"/>
    <x v="4"/>
    <s v="Field Operations"/>
    <d v="1974-08-05T00:00:00"/>
    <s v="MA"/>
    <x v="0"/>
    <s v="Other"/>
    <s v="Married"/>
    <s v="Fully Meets"/>
    <n v="3"/>
    <n v="3"/>
    <s v="Average"/>
    <d v="2023-05-03T00:00:00"/>
    <n v="1"/>
    <s v="Moderate"/>
    <n v="5"/>
    <s v="Moderate"/>
    <n v="2"/>
    <s v="Moderate"/>
    <d v="2023-05-10T00:00:00"/>
    <s v="Technical Skills"/>
    <s v="Internal"/>
    <s v="Incomplete"/>
    <n v="5"/>
    <n v="197.34"/>
    <n v="48"/>
    <x v="0"/>
  </r>
  <r>
    <n v="1088"/>
    <d v="2020-08-15T00:00:00"/>
    <n v="5.7444444444444445"/>
    <s v="Software Engineer"/>
    <x v="5"/>
    <s v="Active"/>
    <s v="Contract"/>
    <s v="Zone B"/>
    <s v="Part-Time"/>
    <x v="4"/>
    <s v="General - Con"/>
    <d v="1991-04-08T00:00:00"/>
    <s v="MA"/>
    <x v="0"/>
    <s v="White"/>
    <s v="Widowed"/>
    <s v="Fully Meets"/>
    <n v="3"/>
    <n v="3"/>
    <s v="Average"/>
    <d v="2023-04-20T00:00:00"/>
    <n v="4"/>
    <s v="Moderate"/>
    <n v="3"/>
    <s v="Moderate"/>
    <n v="1"/>
    <s v="Moderate"/>
    <d v="2023-05-17T00:00:00"/>
    <s v="Leadership Development"/>
    <s v="External"/>
    <s v="Failed"/>
    <n v="2"/>
    <n v="235.15"/>
    <n v="29"/>
    <x v="0"/>
  </r>
  <r>
    <n v="1089"/>
    <d v="2023-05-27T00:00:00"/>
    <n v="2.9611111111111112"/>
    <s v="Software Engineer"/>
    <x v="4"/>
    <s v="Active"/>
    <s v="Full-Time"/>
    <s v="Zone A"/>
    <s v="Temporary"/>
    <x v="4"/>
    <s v="Wireline Construction"/>
    <d v="1953-04-29T00:00:00"/>
    <s v="MA"/>
    <x v="0"/>
    <s v="Black"/>
    <s v="Married"/>
    <s v="Fully Meets"/>
    <n v="3"/>
    <n v="3"/>
    <s v="Average"/>
    <d v="2023-04-19T00:00:00"/>
    <n v="3"/>
    <s v="Moderate"/>
    <n v="1"/>
    <s v="Moderate"/>
    <n v="5"/>
    <s v="Moderate"/>
    <d v="2023-05-27T00:00:00"/>
    <s v="Technical Skills"/>
    <s v="Internal"/>
    <s v="Passed"/>
    <n v="2"/>
    <n v="697.28"/>
    <n v="70"/>
    <x v="1"/>
  </r>
  <r>
    <n v="1090"/>
    <d v="2023-01-02T00:00:00"/>
    <n v="3.3638888888888889"/>
    <s v="Shared Services Manager"/>
    <x v="0"/>
    <s v="Active"/>
    <s v="Part-Time"/>
    <s v="Zone C"/>
    <s v="Full-Time"/>
    <x v="4"/>
    <s v="Field Operations"/>
    <d v="1965-08-28T00:00:00"/>
    <s v="MA"/>
    <x v="0"/>
    <s v="Black"/>
    <s v="Divorced"/>
    <s v="Fully Meets"/>
    <n v="3"/>
    <n v="3"/>
    <s v="Average"/>
    <d v="2023-05-16T00:00:00"/>
    <n v="4"/>
    <s v="Moderate"/>
    <n v="3"/>
    <s v="Moderate"/>
    <n v="4"/>
    <s v="Moderate"/>
    <d v="2023-03-21T00:00:00"/>
    <s v="Communication Skills"/>
    <s v="External"/>
    <s v="Completed"/>
    <n v="1"/>
    <n v="910.33"/>
    <n v="58"/>
    <x v="1"/>
  </r>
  <r>
    <n v="1091"/>
    <d v="2018-11-16T00:00:00"/>
    <n v="7.4916666666666663"/>
    <s v="Production Technician I"/>
    <x v="9"/>
    <s v="Active"/>
    <s v="Contract"/>
    <s v="Zone B"/>
    <s v="Temporary"/>
    <x v="0"/>
    <s v="General - Sga"/>
    <d v="1986-08-26T00:00:00"/>
    <s v="MA"/>
    <x v="1"/>
    <s v="Asian"/>
    <s v="Single"/>
    <s v="Fully Meets"/>
    <n v="3"/>
    <n v="3"/>
    <s v="Average"/>
    <d v="2023-04-22T00:00:00"/>
    <n v="2"/>
    <s v="Moderate"/>
    <n v="4"/>
    <s v="Moderate"/>
    <n v="3"/>
    <s v="Moderate"/>
    <d v="2022-10-20T00:00:00"/>
    <s v="Customer Service"/>
    <s v="Internal"/>
    <s v="Incomplete"/>
    <n v="2"/>
    <n v="213.91"/>
    <n v="32"/>
    <x v="0"/>
  </r>
  <r>
    <n v="1092"/>
    <d v="2022-07-12T00:00:00"/>
    <n v="3.8361111111111112"/>
    <s v="Production Technician I"/>
    <x v="9"/>
    <s v="Active"/>
    <s v="Part-Time"/>
    <s v="Zone C"/>
    <s v="Full-Time"/>
    <x v="0"/>
    <s v="Field Operations"/>
    <d v="1970-01-27T00:00:00"/>
    <s v="MA"/>
    <x v="0"/>
    <s v="Hispanic"/>
    <s v="Divorced"/>
    <s v="Fully Meets"/>
    <n v="3"/>
    <n v="3"/>
    <s v="Average"/>
    <d v="2023-03-08T00:00:00"/>
    <n v="1"/>
    <s v="Moderate"/>
    <n v="4"/>
    <s v="Moderate"/>
    <n v="1"/>
    <s v="Moderate"/>
    <d v="2022-09-20T00:00:00"/>
    <s v="Communication Skills"/>
    <s v="Internal"/>
    <s v="Completed"/>
    <n v="5"/>
    <n v="971.46"/>
    <n v="52"/>
    <x v="1"/>
  </r>
  <r>
    <n v="1093"/>
    <d v="2022-12-16T00:00:00"/>
    <n v="3.4083333333333332"/>
    <s v="Production Technician I"/>
    <x v="6"/>
    <s v="Active"/>
    <s v="Contract"/>
    <s v="Zone B"/>
    <s v="Part-Time"/>
    <x v="0"/>
    <s v="Engineers"/>
    <d v="1979-04-26T00:00:00"/>
    <s v="MA"/>
    <x v="0"/>
    <s v="Asian"/>
    <s v="Widowed"/>
    <s v="Fully Meets"/>
    <n v="3"/>
    <n v="3"/>
    <s v="Average"/>
    <d v="2023-03-05T00:00:00"/>
    <n v="3"/>
    <s v="Moderate"/>
    <n v="1"/>
    <s v="Moderate"/>
    <n v="4"/>
    <s v="Moderate"/>
    <d v="2023-07-07T00:00:00"/>
    <s v="Customer Service"/>
    <s v="External"/>
    <s v="Failed"/>
    <n v="5"/>
    <n v="995.52"/>
    <n v="43"/>
    <x v="0"/>
  </r>
  <r>
    <n v="1094"/>
    <d v="2023-05-08T00:00:00"/>
    <n v="3.0138888888888888"/>
    <s v="Production Technician II"/>
    <x v="1"/>
    <s v="Active"/>
    <s v="Part-Time"/>
    <s v="Zone A"/>
    <s v="Full-Time"/>
    <x v="0"/>
    <s v="Field Operations"/>
    <d v="1994-03-18T00:00:00"/>
    <s v="MA"/>
    <x v="0"/>
    <s v="Other"/>
    <s v="Single"/>
    <s v="Fully Meets"/>
    <n v="3"/>
    <n v="3"/>
    <s v="Average"/>
    <d v="2023-01-22T00:00:00"/>
    <n v="5"/>
    <s v="Moderate"/>
    <n v="4"/>
    <s v="Moderate"/>
    <n v="5"/>
    <s v="Moderate"/>
    <d v="2022-08-18T00:00:00"/>
    <s v="Communication Skills"/>
    <s v="Internal"/>
    <s v="Failed"/>
    <n v="4"/>
    <n v="161.4"/>
    <n v="29"/>
    <x v="0"/>
  </r>
  <r>
    <n v="1095"/>
    <d v="2023-04-07T00:00:00"/>
    <n v="3.1"/>
    <s v="Production Technician II"/>
    <x v="5"/>
    <s v="Active"/>
    <s v="Full-Time"/>
    <s v="Zone A"/>
    <s v="Temporary"/>
    <x v="0"/>
    <s v="Engineers"/>
    <d v="2041-11-28T00:00:00"/>
    <s v="MA"/>
    <x v="0"/>
    <s v="Hispanic"/>
    <s v="Divorced"/>
    <s v="Fully Meets"/>
    <n v="3"/>
    <n v="3"/>
    <s v="Average"/>
    <d v="2023-03-17T00:00:00"/>
    <n v="1"/>
    <s v="Moderate"/>
    <n v="2"/>
    <s v="Moderate"/>
    <n v="1"/>
    <s v="Moderate"/>
    <d v="2022-08-17T00:00:00"/>
    <s v="Customer Service"/>
    <s v="Internal"/>
    <s v="Passed"/>
    <n v="4"/>
    <n v="715.87"/>
    <n v="82"/>
    <x v="1"/>
  </r>
  <r>
    <n v="1096"/>
    <d v="2022-02-15T00:00:00"/>
    <n v="4.2444444444444445"/>
    <s v="Production Technician I"/>
    <x v="9"/>
    <s v="Active"/>
    <s v="Part-Time"/>
    <s v="Zone C"/>
    <s v="Part-Time"/>
    <x v="0"/>
    <s v="Shop (Fleet)"/>
    <d v="1973-01-11T00:00:00"/>
    <s v="MA"/>
    <x v="0"/>
    <s v="Asian"/>
    <s v="Married"/>
    <s v="Fully Meets"/>
    <n v="3"/>
    <n v="3"/>
    <s v="Average"/>
    <d v="2022-12-17T00:00:00"/>
    <n v="1"/>
    <s v="Moderate"/>
    <n v="3"/>
    <s v="Moderate"/>
    <n v="2"/>
    <s v="Moderate"/>
    <d v="2022-09-25T00:00:00"/>
    <s v="Technical Skills"/>
    <s v="External"/>
    <s v="Incomplete"/>
    <n v="5"/>
    <n v="778.25"/>
    <n v="49"/>
    <x v="0"/>
  </r>
  <r>
    <n v="1097"/>
    <d v="2023-07-17T00:00:00"/>
    <n v="2.8222222222222224"/>
    <s v="Production Technician I"/>
    <x v="7"/>
    <s v="Active"/>
    <s v="Contract"/>
    <s v="Zone B"/>
    <s v="Part-Time"/>
    <x v="0"/>
    <s v="Field Operations"/>
    <d v="1999-08-02T00:00:00"/>
    <s v="MA"/>
    <x v="1"/>
    <s v="Hispanic"/>
    <s v="Divorced"/>
    <s v="Fully Meets"/>
    <n v="3"/>
    <n v="3"/>
    <s v="Average"/>
    <d v="2022-10-31T00:00:00"/>
    <n v="1"/>
    <s v="Moderate"/>
    <n v="2"/>
    <s v="Moderate"/>
    <n v="5"/>
    <s v="Moderate"/>
    <d v="2022-08-11T00:00:00"/>
    <s v="Customer Service"/>
    <s v="Internal"/>
    <s v="Completed"/>
    <n v="1"/>
    <n v="609.5"/>
    <n v="24"/>
    <x v="2"/>
  </r>
  <r>
    <n v="1098"/>
    <d v="2019-05-03T00:00:00"/>
    <n v="7.0277777777777777"/>
    <s v="Production Technician I"/>
    <x v="2"/>
    <s v="Terminated"/>
    <s v="Part-Time"/>
    <s v="Zone A"/>
    <s v="Temporary"/>
    <x v="0"/>
    <s v="General - Eng"/>
    <d v="1993-01-10T00:00:00"/>
    <s v="MA"/>
    <x v="1"/>
    <s v="Asian"/>
    <s v="Widowed"/>
    <s v="Fully Meets"/>
    <n v="3"/>
    <n v="3"/>
    <s v="Average"/>
    <d v="2022-12-28T00:00:00"/>
    <n v="2"/>
    <s v="Moderate"/>
    <n v="2"/>
    <s v="Moderate"/>
    <n v="2"/>
    <s v="Moderate"/>
    <d v="2023-05-13T00:00:00"/>
    <s v="Leadership Development"/>
    <s v="External"/>
    <s v="Failed"/>
    <n v="5"/>
    <n v="666.67"/>
    <n v="26"/>
    <x v="0"/>
  </r>
  <r>
    <n v="1099"/>
    <d v="2022-03-25T00:00:00"/>
    <n v="4.1333333333333337"/>
    <s v="Production Technician I"/>
    <x v="7"/>
    <s v="Active"/>
    <s v="Part-Time"/>
    <s v="Zone A"/>
    <s v="Part-Time"/>
    <x v="0"/>
    <s v="Field Operations"/>
    <d v="1971-12-24T00:00:00"/>
    <s v="MA"/>
    <x v="0"/>
    <s v="Other"/>
    <s v="Single"/>
    <s v="Fully Meets"/>
    <n v="3"/>
    <n v="3"/>
    <s v="Average"/>
    <d v="2023-08-04T00:00:00"/>
    <n v="1"/>
    <s v="Moderate"/>
    <n v="5"/>
    <s v="Moderate"/>
    <n v="5"/>
    <s v="Moderate"/>
    <d v="2022-10-30T00:00:00"/>
    <s v="Project Management"/>
    <s v="External"/>
    <s v="Incomplete"/>
    <n v="5"/>
    <n v="797.05"/>
    <n v="51"/>
    <x v="1"/>
  </r>
  <r>
    <n v="1100"/>
    <d v="2020-04-07T00:00:00"/>
    <n v="6.1"/>
    <s v="Production Technician I"/>
    <x v="1"/>
    <s v="Active"/>
    <s v="Full-Time"/>
    <s v="Zone C"/>
    <s v="Temporary"/>
    <x v="0"/>
    <s v="Field Operations"/>
    <d v="1964-05-10T00:00:00"/>
    <s v="MA"/>
    <x v="1"/>
    <s v="White"/>
    <s v="Divorced"/>
    <s v="Fully Meets"/>
    <n v="3"/>
    <n v="3"/>
    <s v="Average"/>
    <d v="2022-09-10T00:00:00"/>
    <n v="1"/>
    <s v="Moderate"/>
    <n v="4"/>
    <s v="Moderate"/>
    <n v="5"/>
    <s v="Moderate"/>
    <d v="2023-02-25T00:00:00"/>
    <s v="Communication Skills"/>
    <s v="External"/>
    <s v="Completed"/>
    <n v="3"/>
    <n v="518.55999999999995"/>
    <n v="56"/>
    <x v="1"/>
  </r>
  <r>
    <n v="1101"/>
    <d v="2021-03-10T00:00:00"/>
    <n v="5.1749999999999998"/>
    <s v="Production Technician I"/>
    <x v="3"/>
    <s v="Active"/>
    <s v="Full-Time"/>
    <s v="Zone A"/>
    <s v="Part-Time"/>
    <x v="0"/>
    <s v="Engineers"/>
    <d v="2044-03-19T00:00:00"/>
    <s v="MA"/>
    <x v="0"/>
    <s v="White"/>
    <s v="Widowed"/>
    <s v="Fully Meets"/>
    <n v="3"/>
    <n v="3"/>
    <s v="Average"/>
    <d v="2023-03-21T00:00:00"/>
    <n v="1"/>
    <s v="Moderate"/>
    <n v="1"/>
    <s v="Moderate"/>
    <n v="3"/>
    <s v="Moderate"/>
    <d v="2023-03-31T00:00:00"/>
    <s v="Communication Skills"/>
    <s v="Internal"/>
    <s v="Passed"/>
    <n v="5"/>
    <n v="426.82"/>
    <n v="77"/>
    <x v="1"/>
  </r>
  <r>
    <n v="1102"/>
    <d v="2019-08-04T00:00:00"/>
    <n v="6.7750000000000004"/>
    <s v="Production Technician II"/>
    <x v="1"/>
    <s v="Active"/>
    <s v="Part-Time"/>
    <s v="Zone A"/>
    <s v="Part-Time"/>
    <x v="0"/>
    <s v="General - Con"/>
    <d v="1953-09-19T00:00:00"/>
    <s v="MA"/>
    <x v="0"/>
    <s v="Black"/>
    <s v="Single"/>
    <s v="Fully Meets"/>
    <n v="3"/>
    <n v="3"/>
    <s v="Average"/>
    <d v="2023-03-02T00:00:00"/>
    <n v="5"/>
    <s v="Moderate"/>
    <n v="1"/>
    <s v="Moderate"/>
    <n v="4"/>
    <s v="Moderate"/>
    <d v="2022-12-31T00:00:00"/>
    <s v="Project Management"/>
    <s v="External"/>
    <s v="Failed"/>
    <n v="2"/>
    <n v="150.04"/>
    <n v="66"/>
    <x v="1"/>
  </r>
  <r>
    <n v="1103"/>
    <d v="2021-04-11T00:00:00"/>
    <n v="5.0888888888888886"/>
    <s v="Production Technician I"/>
    <x v="4"/>
    <s v="Terminated"/>
    <s v="Full-Time"/>
    <s v="Zone C"/>
    <s v="Temporary"/>
    <x v="0"/>
    <s v="Splicing"/>
    <d v="1957-04-02T00:00:00"/>
    <s v="MA"/>
    <x v="1"/>
    <s v="Asian"/>
    <s v="Widowed"/>
    <s v="Fully Meets"/>
    <n v="3"/>
    <n v="3"/>
    <s v="Average"/>
    <d v="2022-11-06T00:00:00"/>
    <n v="5"/>
    <s v="Moderate"/>
    <n v="3"/>
    <s v="Moderate"/>
    <n v="1"/>
    <s v="Moderate"/>
    <d v="2023-07-05T00:00:00"/>
    <s v="Leadership Development"/>
    <s v="External"/>
    <s v="Passed"/>
    <n v="3"/>
    <n v="308.20999999999998"/>
    <n v="64"/>
    <x v="1"/>
  </r>
  <r>
    <n v="1104"/>
    <d v="2019-06-16T00:00:00"/>
    <n v="6.9083333333333332"/>
    <s v="Production Technician I"/>
    <x v="9"/>
    <s v="Active"/>
    <s v="Part-Time"/>
    <s v="Zone C"/>
    <s v="Temporary"/>
    <x v="0"/>
    <s v="General - Eng"/>
    <d v="1995-09-14T00:00:00"/>
    <s v="MA"/>
    <x v="1"/>
    <s v="Asian"/>
    <s v="Divorced"/>
    <s v="Fully Meets"/>
    <n v="3"/>
    <n v="3"/>
    <s v="Average"/>
    <d v="2022-12-21T00:00:00"/>
    <n v="1"/>
    <s v="Moderate"/>
    <n v="4"/>
    <s v="Moderate"/>
    <n v="2"/>
    <s v="Moderate"/>
    <d v="2022-08-11T00:00:00"/>
    <s v="Communication Skills"/>
    <s v="Internal"/>
    <s v="Completed"/>
    <n v="4"/>
    <n v="766.77"/>
    <n v="24"/>
    <x v="2"/>
  </r>
  <r>
    <n v="1105"/>
    <d v="2020-10-08T00:00:00"/>
    <n v="5.5972222222222223"/>
    <s v="Production Technician I"/>
    <x v="2"/>
    <s v="Terminated"/>
    <s v="Contract"/>
    <s v="Zone A"/>
    <s v="Full-Time"/>
    <x v="0"/>
    <s v="General - Con"/>
    <d v="2048-10-11T00:00:00"/>
    <s v="MA"/>
    <x v="0"/>
    <s v="Hispanic"/>
    <s v="Single"/>
    <s v="Fully Meets"/>
    <n v="3"/>
    <n v="3"/>
    <s v="Average"/>
    <d v="2023-02-15T00:00:00"/>
    <n v="1"/>
    <s v="Moderate"/>
    <n v="4"/>
    <s v="Moderate"/>
    <n v="1"/>
    <s v="Moderate"/>
    <d v="2023-01-17T00:00:00"/>
    <s v="Technical Skills"/>
    <s v="Internal"/>
    <s v="Incomplete"/>
    <n v="4"/>
    <n v="172.19"/>
    <n v="72"/>
    <x v="1"/>
  </r>
  <r>
    <n v="1106"/>
    <d v="2021-08-18T00:00:00"/>
    <n v="4.7361111111111107"/>
    <s v="Production Technician II"/>
    <x v="4"/>
    <s v="Active"/>
    <s v="Full-Time"/>
    <s v="Zone B"/>
    <s v="Temporary"/>
    <x v="0"/>
    <s v="Aerial"/>
    <d v="1995-01-01T00:00:00"/>
    <s v="MA"/>
    <x v="1"/>
    <s v="Other"/>
    <s v="Single"/>
    <s v="Fully Meets"/>
    <n v="3"/>
    <n v="3"/>
    <s v="Average"/>
    <d v="2023-01-31T00:00:00"/>
    <n v="2"/>
    <s v="Moderate"/>
    <n v="3"/>
    <s v="Moderate"/>
    <n v="3"/>
    <s v="Moderate"/>
    <d v="2022-10-31T00:00:00"/>
    <s v="Project Management"/>
    <s v="Internal"/>
    <s v="Completed"/>
    <n v="1"/>
    <n v="742.55"/>
    <n v="26"/>
    <x v="0"/>
  </r>
  <r>
    <n v="1107"/>
    <d v="2020-03-16T00:00:00"/>
    <n v="6.1583333333333332"/>
    <s v="Production Technician II"/>
    <x v="4"/>
    <s v="Active"/>
    <s v="Contract"/>
    <s v="Zone A"/>
    <s v="Part-Time"/>
    <x v="0"/>
    <s v="Wireline Construction"/>
    <d v="1992-02-09T00:00:00"/>
    <s v="MA"/>
    <x v="0"/>
    <s v="Other"/>
    <s v="Single"/>
    <s v="Fully Meets"/>
    <n v="3"/>
    <n v="3"/>
    <s v="Average"/>
    <d v="2022-10-18T00:00:00"/>
    <n v="4"/>
    <s v="Moderate"/>
    <n v="5"/>
    <s v="Moderate"/>
    <n v="1"/>
    <s v="Moderate"/>
    <d v="2023-01-26T00:00:00"/>
    <s v="Technical Skills"/>
    <s v="Internal"/>
    <s v="Failed"/>
    <n v="2"/>
    <n v="231.28"/>
    <n v="28"/>
    <x v="0"/>
  </r>
  <r>
    <n v="1108"/>
    <d v="2019-01-24T00:00:00"/>
    <n v="7.302777777777778"/>
    <s v="Production Technician I"/>
    <x v="3"/>
    <s v="Active"/>
    <s v="Full-Time"/>
    <s v="Zone A"/>
    <s v="Full-Time"/>
    <x v="0"/>
    <s v="General - Con"/>
    <d v="1969-04-18T00:00:00"/>
    <s v="MA"/>
    <x v="1"/>
    <s v="White"/>
    <s v="Married"/>
    <s v="Fully Meets"/>
    <n v="3"/>
    <n v="3"/>
    <s v="Average"/>
    <d v="2023-07-24T00:00:00"/>
    <n v="4"/>
    <s v="Moderate"/>
    <n v="5"/>
    <s v="Moderate"/>
    <n v="3"/>
    <s v="Moderate"/>
    <d v="2023-05-23T00:00:00"/>
    <s v="Customer Service"/>
    <s v="Internal"/>
    <s v="Completed"/>
    <n v="5"/>
    <n v="124.54"/>
    <n v="50"/>
    <x v="0"/>
  </r>
  <r>
    <n v="1109"/>
    <d v="2022-06-11T00:00:00"/>
    <n v="3.9222222222222221"/>
    <s v="Production Technician I"/>
    <x v="1"/>
    <s v="Terminated"/>
    <s v="Full-Time"/>
    <s v="Zone C"/>
    <s v="Part-Time"/>
    <x v="0"/>
    <s v="Field Operations"/>
    <d v="1981-10-01T00:00:00"/>
    <s v="MA"/>
    <x v="0"/>
    <s v="White"/>
    <s v="Divorced"/>
    <s v="Fully Meets"/>
    <n v="3"/>
    <n v="3"/>
    <s v="Average"/>
    <d v="2022-10-16T00:00:00"/>
    <n v="4"/>
    <s v="Moderate"/>
    <n v="5"/>
    <s v="Moderate"/>
    <n v="4"/>
    <s v="Moderate"/>
    <d v="2023-01-21T00:00:00"/>
    <s v="Leadership Development"/>
    <s v="External"/>
    <s v="Completed"/>
    <n v="5"/>
    <n v="898.37"/>
    <n v="41"/>
    <x v="0"/>
  </r>
  <r>
    <n v="1110"/>
    <d v="2022-07-02T00:00:00"/>
    <n v="3.8638888888888889"/>
    <s v="Production Technician II"/>
    <x v="6"/>
    <s v="Active"/>
    <s v="Full-Time"/>
    <s v="Zone B"/>
    <s v="Temporary"/>
    <x v="0"/>
    <s v="General - Con"/>
    <d v="1987-05-05T00:00:00"/>
    <s v="MA"/>
    <x v="0"/>
    <s v="Asian"/>
    <s v="Single"/>
    <s v="Fully Meets"/>
    <n v="3"/>
    <n v="3"/>
    <s v="Average"/>
    <d v="2023-02-23T00:00:00"/>
    <n v="1"/>
    <s v="Moderate"/>
    <n v="1"/>
    <s v="Moderate"/>
    <n v="4"/>
    <s v="Moderate"/>
    <d v="2022-10-13T00:00:00"/>
    <s v="Customer Service"/>
    <s v="Internal"/>
    <s v="Passed"/>
    <n v="2"/>
    <n v="764.36"/>
    <n v="35"/>
    <x v="0"/>
  </r>
  <r>
    <n v="1111"/>
    <d v="2019-09-08T00:00:00"/>
    <n v="6.6805555555555554"/>
    <s v="Production Technician I"/>
    <x v="4"/>
    <s v="Terminated"/>
    <s v="Full-Time"/>
    <s v="Zone A"/>
    <s v="Part-Time"/>
    <x v="0"/>
    <s v="Splicing"/>
    <d v="1952-05-31T00:00:00"/>
    <s v="MA"/>
    <x v="0"/>
    <s v="White"/>
    <s v="Widowed"/>
    <s v="Fully Meets"/>
    <n v="3"/>
    <n v="3"/>
    <s v="Average"/>
    <d v="2023-05-11T00:00:00"/>
    <n v="4"/>
    <s v="Moderate"/>
    <n v="1"/>
    <s v="Moderate"/>
    <n v="1"/>
    <s v="Moderate"/>
    <d v="2022-12-05T00:00:00"/>
    <s v="Project Management"/>
    <s v="Internal"/>
    <s v="Failed"/>
    <n v="5"/>
    <n v="786.57"/>
    <n v="67"/>
    <x v="1"/>
  </r>
  <r>
    <n v="1112"/>
    <d v="2022-07-10T00:00:00"/>
    <n v="3.8416666666666668"/>
    <s v="Production Technician I"/>
    <x v="8"/>
    <s v="Active"/>
    <s v="Full-Time"/>
    <s v="Zone A"/>
    <s v="Part-Time"/>
    <x v="0"/>
    <s v="Engineers"/>
    <d v="1975-07-15T00:00:00"/>
    <s v="MA"/>
    <x v="0"/>
    <s v="White"/>
    <s v="Single"/>
    <s v="Fully Meets"/>
    <n v="3"/>
    <n v="3"/>
    <s v="Average"/>
    <d v="2023-07-06T00:00:00"/>
    <n v="4"/>
    <s v="Moderate"/>
    <n v="1"/>
    <s v="Moderate"/>
    <n v="1"/>
    <s v="Moderate"/>
    <d v="2022-09-30T00:00:00"/>
    <s v="Communication Skills"/>
    <s v="Internal"/>
    <s v="Failed"/>
    <n v="3"/>
    <n v="668.05"/>
    <n v="47"/>
    <x v="0"/>
  </r>
  <r>
    <n v="1113"/>
    <d v="2022-04-24T00:00:00"/>
    <n v="4.052777777777778"/>
    <s v="Production Technician I"/>
    <x v="6"/>
    <s v="Active"/>
    <s v="Contract"/>
    <s v="Zone B"/>
    <s v="Part-Time"/>
    <x v="0"/>
    <s v="General - Con"/>
    <d v="1976-09-03T00:00:00"/>
    <s v="MA"/>
    <x v="0"/>
    <s v="Asian"/>
    <s v="Divorced"/>
    <s v="Fully Meets"/>
    <n v="3"/>
    <n v="3"/>
    <s v="Average"/>
    <d v="2023-04-09T00:00:00"/>
    <n v="3"/>
    <s v="Moderate"/>
    <n v="3"/>
    <s v="Moderate"/>
    <n v="5"/>
    <s v="Moderate"/>
    <d v="2023-01-20T00:00:00"/>
    <s v="Technical Skills"/>
    <s v="External"/>
    <s v="Incomplete"/>
    <n v="2"/>
    <n v="956.92"/>
    <n v="46"/>
    <x v="0"/>
  </r>
  <r>
    <n v="1114"/>
    <d v="2020-03-31T00:00:00"/>
    <n v="6.1194444444444445"/>
    <s v="Production Technician I"/>
    <x v="2"/>
    <s v="Active"/>
    <s v="Full-Time"/>
    <s v="Zone C"/>
    <s v="Part-Time"/>
    <x v="0"/>
    <s v="General - Con"/>
    <d v="1960-12-31T00:00:00"/>
    <s v="MA"/>
    <x v="0"/>
    <s v="Hispanic"/>
    <s v="Widowed"/>
    <s v="Fully Meets"/>
    <n v="3"/>
    <n v="3"/>
    <s v="Average"/>
    <d v="2023-03-03T00:00:00"/>
    <n v="1"/>
    <s v="Moderate"/>
    <n v="3"/>
    <s v="Moderate"/>
    <n v="3"/>
    <s v="Moderate"/>
    <d v="2023-02-25T00:00:00"/>
    <s v="Communication Skills"/>
    <s v="Internal"/>
    <s v="Incomplete"/>
    <n v="1"/>
    <n v="912.27"/>
    <n v="60"/>
    <x v="1"/>
  </r>
  <r>
    <n v="1115"/>
    <d v="2019-03-23T00:00:00"/>
    <n v="7.1388888888888893"/>
    <s v="Production Technician I"/>
    <x v="9"/>
    <s v="Active"/>
    <s v="Contract"/>
    <s v="Zone A"/>
    <s v="Part-Time"/>
    <x v="0"/>
    <s v="Field Operations"/>
    <d v="1997-02-19T00:00:00"/>
    <s v="MA"/>
    <x v="1"/>
    <s v="Black"/>
    <s v="Widowed"/>
    <s v="Fully Meets"/>
    <n v="3"/>
    <n v="3"/>
    <s v="Average"/>
    <d v="2023-03-11T00:00:00"/>
    <n v="4"/>
    <s v="Moderate"/>
    <n v="1"/>
    <s v="Moderate"/>
    <n v="3"/>
    <s v="Moderate"/>
    <d v="2023-05-19T00:00:00"/>
    <s v="Customer Service"/>
    <s v="Internal"/>
    <s v="Incomplete"/>
    <n v="4"/>
    <n v="881.71"/>
    <n v="22"/>
    <x v="2"/>
  </r>
  <r>
    <n v="1116"/>
    <d v="2019-03-09T00:00:00"/>
    <n v="7.177777777777778"/>
    <s v="Production Technician I"/>
    <x v="7"/>
    <s v="Terminated"/>
    <s v="Full-Time"/>
    <s v="Zone A"/>
    <s v="Full-Time"/>
    <x v="0"/>
    <s v="Field Operations"/>
    <d v="1984-08-10T00:00:00"/>
    <s v="MA"/>
    <x v="1"/>
    <s v="White"/>
    <s v="Divorced"/>
    <s v="Fully Meets"/>
    <n v="3"/>
    <n v="3"/>
    <s v="Average"/>
    <d v="2022-12-16T00:00:00"/>
    <n v="3"/>
    <s v="Moderate"/>
    <n v="4"/>
    <s v="Moderate"/>
    <n v="4"/>
    <s v="Moderate"/>
    <d v="2023-05-16T00:00:00"/>
    <s v="Communication Skills"/>
    <s v="Internal"/>
    <s v="Incomplete"/>
    <n v="4"/>
    <n v="557.67999999999995"/>
    <n v="35"/>
    <x v="0"/>
  </r>
  <r>
    <n v="1117"/>
    <d v="2019-02-21T00:00:00"/>
    <n v="7.2277777777777779"/>
    <s v="Production Technician I"/>
    <x v="3"/>
    <s v="Terminated"/>
    <s v="Full-Time"/>
    <s v="Zone C"/>
    <s v="Temporary"/>
    <x v="0"/>
    <s v="General - Con"/>
    <d v="1997-08-23T00:00:00"/>
    <s v="MA"/>
    <x v="1"/>
    <s v="Other"/>
    <s v="Divorced"/>
    <s v="Fully Meets"/>
    <n v="3"/>
    <n v="3"/>
    <s v="Average"/>
    <d v="2023-07-29T00:00:00"/>
    <n v="4"/>
    <s v="Moderate"/>
    <n v="5"/>
    <s v="Moderate"/>
    <n v="1"/>
    <s v="Moderate"/>
    <d v="2023-01-12T00:00:00"/>
    <s v="Communication Skills"/>
    <s v="Internal"/>
    <s v="Completed"/>
    <n v="4"/>
    <n v="271.68"/>
    <n v="22"/>
    <x v="2"/>
  </r>
  <r>
    <n v="1118"/>
    <d v="2019-10-04T00:00:00"/>
    <n v="6.6083333333333334"/>
    <s v="Production Technician I"/>
    <x v="5"/>
    <s v="Active"/>
    <s v="Full-Time"/>
    <s v="Zone B"/>
    <s v="Temporary"/>
    <x v="0"/>
    <s v="Engineers"/>
    <d v="1976-02-29T00:00:00"/>
    <s v="MA"/>
    <x v="1"/>
    <s v="Asian"/>
    <s v="Divorced"/>
    <s v="Fully Meets"/>
    <n v="3"/>
    <n v="3"/>
    <s v="Average"/>
    <d v="2023-02-22T00:00:00"/>
    <n v="1"/>
    <s v="Moderate"/>
    <n v="5"/>
    <s v="Moderate"/>
    <n v="3"/>
    <s v="Moderate"/>
    <d v="2022-12-16T00:00:00"/>
    <s v="Communication Skills"/>
    <s v="External"/>
    <s v="Completed"/>
    <n v="2"/>
    <n v="299.68"/>
    <n v="43"/>
    <x v="0"/>
  </r>
  <r>
    <n v="1119"/>
    <d v="2019-11-24T00:00:00"/>
    <n v="6.4694444444444441"/>
    <s v="Production Technician I"/>
    <x v="4"/>
    <s v="Active"/>
    <s v="Part-Time"/>
    <s v="Zone C"/>
    <s v="Part-Time"/>
    <x v="0"/>
    <s v="Field Operations"/>
    <d v="1994-12-31T00:00:00"/>
    <s v="MA"/>
    <x v="0"/>
    <s v="White"/>
    <s v="Single"/>
    <s v="Fully Meets"/>
    <n v="3"/>
    <n v="3"/>
    <s v="Average"/>
    <d v="2023-04-16T00:00:00"/>
    <n v="4"/>
    <s v="Moderate"/>
    <n v="4"/>
    <s v="Moderate"/>
    <n v="5"/>
    <s v="Moderate"/>
    <d v="2023-07-08T00:00:00"/>
    <s v="Communication Skills"/>
    <s v="Internal"/>
    <s v="Incomplete"/>
    <n v="5"/>
    <n v="440.28"/>
    <n v="25"/>
    <x v="2"/>
  </r>
  <r>
    <n v="1120"/>
    <d v="2020-08-17T00:00:00"/>
    <n v="5.7388888888888889"/>
    <s v="Production Technician I"/>
    <x v="0"/>
    <s v="Active"/>
    <s v="Part-Time"/>
    <s v="Zone B"/>
    <s v="Temporary"/>
    <x v="0"/>
    <s v="People Services"/>
    <d v="1968-09-20T00:00:00"/>
    <s v="MA"/>
    <x v="0"/>
    <s v="Black"/>
    <s v="Divorced"/>
    <s v="Fully Meets"/>
    <n v="3"/>
    <n v="3"/>
    <s v="Average"/>
    <d v="2023-06-05T00:00:00"/>
    <n v="3"/>
    <s v="Moderate"/>
    <n v="3"/>
    <s v="Moderate"/>
    <n v="4"/>
    <s v="Moderate"/>
    <d v="2023-03-10T00:00:00"/>
    <s v="Leadership Development"/>
    <s v="Internal"/>
    <s v="Incomplete"/>
    <n v="4"/>
    <n v="553.83000000000004"/>
    <n v="52"/>
    <x v="1"/>
  </r>
  <r>
    <n v="1121"/>
    <d v="2021-03-16T00:00:00"/>
    <n v="5.1583333333333332"/>
    <s v="Production Manager"/>
    <x v="1"/>
    <s v="Active"/>
    <s v="Part-Time"/>
    <s v="Zone C"/>
    <s v="Full-Time"/>
    <x v="0"/>
    <s v="Aerial"/>
    <d v="1981-05-29T00:00:00"/>
    <s v="MA"/>
    <x v="0"/>
    <s v="Hispanic"/>
    <s v="Widowed"/>
    <s v="Fully Meets"/>
    <n v="3"/>
    <n v="3"/>
    <s v="Average"/>
    <d v="2023-01-21T00:00:00"/>
    <n v="1"/>
    <s v="Moderate"/>
    <n v="1"/>
    <s v="Moderate"/>
    <n v="4"/>
    <s v="Moderate"/>
    <d v="2022-09-19T00:00:00"/>
    <s v="Leadership Development"/>
    <s v="Internal"/>
    <s v="Failed"/>
    <n v="1"/>
    <n v="428.9"/>
    <n v="40"/>
    <x v="0"/>
  </r>
  <r>
    <n v="1122"/>
    <d v="2021-11-16T00:00:00"/>
    <n v="4.4916666666666663"/>
    <s v="Production Manager"/>
    <x v="8"/>
    <s v="Active"/>
    <s v="Contract"/>
    <s v="Zone C"/>
    <s v="Part-Time"/>
    <x v="0"/>
    <s v="General - Con"/>
    <d v="1975-11-13T00:00:00"/>
    <s v="MA"/>
    <x v="0"/>
    <s v="White"/>
    <s v="Married"/>
    <s v="Fully Meets"/>
    <n v="3"/>
    <n v="3"/>
    <s v="Average"/>
    <d v="2022-12-04T00:00:00"/>
    <n v="2"/>
    <s v="Moderate"/>
    <n v="1"/>
    <s v="Moderate"/>
    <n v="2"/>
    <s v="Moderate"/>
    <d v="2023-01-21T00:00:00"/>
    <s v="Communication Skills"/>
    <s v="Internal"/>
    <s v="Passed"/>
    <n v="3"/>
    <n v="444.4"/>
    <n v="46"/>
    <x v="0"/>
  </r>
  <r>
    <n v="1123"/>
    <d v="2022-05-03T00:00:00"/>
    <n v="4.0277777777777777"/>
    <s v="Production Manager"/>
    <x v="6"/>
    <s v="Active"/>
    <s v="Full-Time"/>
    <s v="Zone B"/>
    <s v="Full-Time"/>
    <x v="0"/>
    <s v="Field Operations"/>
    <d v="1965-11-06T00:00:00"/>
    <s v="MA"/>
    <x v="0"/>
    <s v="Other"/>
    <s v="Married"/>
    <s v="Fully Meets"/>
    <n v="3"/>
    <n v="3"/>
    <s v="Average"/>
    <d v="2023-06-10T00:00:00"/>
    <n v="2"/>
    <s v="Moderate"/>
    <n v="3"/>
    <s v="Moderate"/>
    <n v="1"/>
    <s v="Moderate"/>
    <d v="2023-01-31T00:00:00"/>
    <s v="Project Management"/>
    <s v="Internal"/>
    <s v="Completed"/>
    <n v="4"/>
    <n v="254.38"/>
    <n v="57"/>
    <x v="1"/>
  </r>
  <r>
    <n v="1124"/>
    <d v="2019-12-24T00:00:00"/>
    <n v="6.3861111111111111"/>
    <s v="Production Manager"/>
    <x v="2"/>
    <s v="Active"/>
    <s v="Full-Time"/>
    <s v="Zone A"/>
    <s v="Full-Time"/>
    <x v="0"/>
    <s v="Engineers"/>
    <d v="1986-06-17T00:00:00"/>
    <s v="MA"/>
    <x v="0"/>
    <s v="Other"/>
    <s v="Married"/>
    <s v="Fully Meets"/>
    <n v="3"/>
    <n v="3"/>
    <s v="Average"/>
    <d v="2023-02-27T00:00:00"/>
    <n v="3"/>
    <s v="Moderate"/>
    <n v="2"/>
    <s v="Moderate"/>
    <n v="3"/>
    <s v="Moderate"/>
    <d v="2022-11-03T00:00:00"/>
    <s v="Communication Skills"/>
    <s v="Internal"/>
    <s v="Failed"/>
    <n v="1"/>
    <n v="256.20999999999998"/>
    <n v="33"/>
    <x v="0"/>
  </r>
  <r>
    <n v="1125"/>
    <d v="2021-10-21T00:00:00"/>
    <n v="4.5611111111111109"/>
    <s v="Production Technician II"/>
    <x v="5"/>
    <s v="Active"/>
    <s v="Contract"/>
    <s v="Zone B"/>
    <s v="Part-Time"/>
    <x v="0"/>
    <s v="Aerial"/>
    <d v="1991-05-05T00:00:00"/>
    <s v="MA"/>
    <x v="1"/>
    <s v="Hispanic"/>
    <s v="Married"/>
    <s v="Fully Meets"/>
    <n v="3"/>
    <n v="3"/>
    <s v="Average"/>
    <d v="2023-03-17T00:00:00"/>
    <n v="4"/>
    <s v="Moderate"/>
    <n v="3"/>
    <s v="Moderate"/>
    <n v="4"/>
    <s v="Moderate"/>
    <d v="2022-12-14T00:00:00"/>
    <s v="Communication Skills"/>
    <s v="Internal"/>
    <s v="Incomplete"/>
    <n v="2"/>
    <n v="756.19"/>
    <n v="30"/>
    <x v="0"/>
  </r>
  <r>
    <n v="1126"/>
    <d v="2018-09-08T00:00:00"/>
    <n v="7.6805555555555554"/>
    <s v="Production Technician II"/>
    <x v="6"/>
    <s v="Terminated"/>
    <s v="Part-Time"/>
    <s v="Zone C"/>
    <s v="Temporary"/>
    <x v="0"/>
    <s v="Engineers"/>
    <d v="1959-10-27T00:00:00"/>
    <s v="MA"/>
    <x v="1"/>
    <s v="White"/>
    <s v="Divorced"/>
    <s v="Fully Meets"/>
    <n v="3"/>
    <n v="3"/>
    <s v="Average"/>
    <d v="2023-04-23T00:00:00"/>
    <n v="3"/>
    <s v="Moderate"/>
    <n v="3"/>
    <s v="Moderate"/>
    <n v="2"/>
    <s v="Moderate"/>
    <d v="2023-07-29T00:00:00"/>
    <s v="Technical Skills"/>
    <s v="Internal"/>
    <s v="Failed"/>
    <n v="4"/>
    <n v="500.45"/>
    <n v="59"/>
    <x v="1"/>
  </r>
  <r>
    <n v="1127"/>
    <d v="2019-02-26T00:00:00"/>
    <n v="7.2138888888888886"/>
    <s v="Production Technician II"/>
    <x v="2"/>
    <s v="Active"/>
    <s v="Full-Time"/>
    <s v="Zone A"/>
    <s v="Full-Time"/>
    <x v="0"/>
    <s v="General - Con"/>
    <d v="2001-03-28T00:00:00"/>
    <s v="MA"/>
    <x v="1"/>
    <s v="White"/>
    <s v="Married"/>
    <s v="Fully Meets"/>
    <n v="3"/>
    <n v="3"/>
    <s v="Average"/>
    <d v="2023-01-27T00:00:00"/>
    <n v="5"/>
    <s v="Moderate"/>
    <n v="1"/>
    <s v="Moderate"/>
    <n v="3"/>
    <s v="Moderate"/>
    <d v="2022-09-04T00:00:00"/>
    <s v="Communication Skills"/>
    <s v="External"/>
    <s v="Incomplete"/>
    <n v="2"/>
    <n v="500.83"/>
    <n v="18"/>
    <x v="2"/>
  </r>
  <r>
    <n v="1128"/>
    <d v="2023-04-21T00:00:00"/>
    <n v="3.0611111111111109"/>
    <s v="Production Technician II"/>
    <x v="4"/>
    <s v="Active"/>
    <s v="Part-Time"/>
    <s v="Zone B"/>
    <s v="Part-Time"/>
    <x v="0"/>
    <s v="General - Con"/>
    <d v="1957-06-20T00:00:00"/>
    <s v="MA"/>
    <x v="0"/>
    <s v="Hispanic"/>
    <s v="Married"/>
    <s v="Fully Meets"/>
    <n v="3"/>
    <n v="3"/>
    <s v="Average"/>
    <d v="2023-02-18T00:00:00"/>
    <n v="4"/>
    <s v="Moderate"/>
    <n v="2"/>
    <s v="Moderate"/>
    <n v="4"/>
    <s v="Moderate"/>
    <d v="2023-05-17T00:00:00"/>
    <s v="Communication Skills"/>
    <s v="Internal"/>
    <s v="Incomplete"/>
    <n v="1"/>
    <n v="773.8"/>
    <n v="66"/>
    <x v="1"/>
  </r>
  <r>
    <n v="1129"/>
    <d v="2019-09-19T00:00:00"/>
    <n v="6.65"/>
    <s v="Production Technician II"/>
    <x v="0"/>
    <s v="Terminated"/>
    <s v="Full-Time"/>
    <s v="Zone B"/>
    <s v="Part-Time"/>
    <x v="0"/>
    <s v="Field Operations"/>
    <d v="1956-05-17T00:00:00"/>
    <s v="MA"/>
    <x v="0"/>
    <s v="Other"/>
    <s v="Married"/>
    <s v="Fully Meets"/>
    <n v="3"/>
    <n v="3"/>
    <s v="Average"/>
    <d v="2022-10-31T00:00:00"/>
    <n v="1"/>
    <s v="Moderate"/>
    <n v="1"/>
    <s v="Moderate"/>
    <n v="1"/>
    <s v="Moderate"/>
    <d v="2022-09-11T00:00:00"/>
    <s v="Technical Skills"/>
    <s v="Internal"/>
    <s v="Passed"/>
    <n v="2"/>
    <n v="768.06"/>
    <n v="63"/>
    <x v="1"/>
  </r>
  <r>
    <n v="1130"/>
    <d v="2020-12-23T00:00:00"/>
    <n v="5.3888888888888893"/>
    <s v="Production Technician I"/>
    <x v="7"/>
    <s v="Active"/>
    <s v="Contract"/>
    <s v="Zone A"/>
    <s v="Part-Time"/>
    <x v="0"/>
    <s v="Technology / It"/>
    <d v="1997-02-17T00:00:00"/>
    <s v="MA"/>
    <x v="0"/>
    <s v="Hispanic"/>
    <s v="Divorced"/>
    <s v="Fully Meets"/>
    <n v="3"/>
    <n v="3"/>
    <s v="Average"/>
    <d v="2023-05-07T00:00:00"/>
    <n v="1"/>
    <s v="Moderate"/>
    <n v="5"/>
    <s v="Moderate"/>
    <n v="4"/>
    <s v="Moderate"/>
    <d v="2022-11-09T00:00:00"/>
    <s v="Leadership Development"/>
    <s v="External"/>
    <s v="Completed"/>
    <n v="3"/>
    <n v="777.7"/>
    <n v="23"/>
    <x v="2"/>
  </r>
  <r>
    <n v="1131"/>
    <d v="2019-03-29T00:00:00"/>
    <n v="7.1222222222222218"/>
    <s v="Production Technician I"/>
    <x v="1"/>
    <s v="Active"/>
    <s v="Part-Time"/>
    <s v="Zone B"/>
    <s v="Part-Time"/>
    <x v="0"/>
    <s v="Splicing"/>
    <d v="1995-03-22T00:00:00"/>
    <s v="MA"/>
    <x v="0"/>
    <s v="Black"/>
    <s v="Single"/>
    <s v="Fully Meets"/>
    <n v="3"/>
    <n v="3"/>
    <s v="Average"/>
    <d v="2023-05-11T00:00:00"/>
    <n v="4"/>
    <s v="Moderate"/>
    <n v="4"/>
    <s v="Moderate"/>
    <n v="4"/>
    <s v="Moderate"/>
    <d v="2023-03-31T00:00:00"/>
    <s v="Customer Service"/>
    <s v="Internal"/>
    <s v="Incomplete"/>
    <n v="2"/>
    <n v="943.05"/>
    <n v="24"/>
    <x v="2"/>
  </r>
  <r>
    <n v="1132"/>
    <d v="2021-05-15T00:00:00"/>
    <n v="4.9944444444444445"/>
    <s v="Production Technician I"/>
    <x v="6"/>
    <s v="Terminated"/>
    <s v="Contract"/>
    <s v="Zone B"/>
    <s v="Full-Time"/>
    <x v="0"/>
    <s v="Aerial"/>
    <d v="1963-11-04T00:00:00"/>
    <s v="MA"/>
    <x v="0"/>
    <s v="Hispanic"/>
    <s v="Widowed"/>
    <s v="Fully Meets"/>
    <n v="3"/>
    <n v="3"/>
    <s v="Average"/>
    <d v="2023-07-15T00:00:00"/>
    <n v="1"/>
    <s v="Moderate"/>
    <n v="5"/>
    <s v="Moderate"/>
    <n v="5"/>
    <s v="Moderate"/>
    <d v="2022-09-27T00:00:00"/>
    <s v="Communication Skills"/>
    <s v="Internal"/>
    <s v="Passed"/>
    <n v="4"/>
    <n v="475.91"/>
    <n v="58"/>
    <x v="1"/>
  </r>
  <r>
    <n v="1133"/>
    <d v="2022-03-14T00:00:00"/>
    <n v="4.1638888888888888"/>
    <s v="Production Technician I"/>
    <x v="2"/>
    <s v="Terminated"/>
    <s v="Full-Time"/>
    <s v="Zone B"/>
    <s v="Part-Time"/>
    <x v="0"/>
    <s v="Aerial"/>
    <d v="2049-11-20T00:00:00"/>
    <s v="MA"/>
    <x v="0"/>
    <s v="Hispanic"/>
    <s v="Married"/>
    <s v="Fully Meets"/>
    <n v="3"/>
    <n v="3"/>
    <s v="Average"/>
    <d v="2023-06-15T00:00:00"/>
    <n v="1"/>
    <s v="Moderate"/>
    <n v="2"/>
    <s v="Moderate"/>
    <n v="4"/>
    <s v="Moderate"/>
    <d v="2022-08-19T00:00:00"/>
    <s v="Customer Service"/>
    <s v="External"/>
    <s v="Passed"/>
    <n v="3"/>
    <n v="107.14"/>
    <n v="73"/>
    <x v="1"/>
  </r>
  <r>
    <n v="1134"/>
    <d v="2021-12-06T00:00:00"/>
    <n v="4.4361111111111109"/>
    <s v="Production Technician I"/>
    <x v="4"/>
    <s v="Terminated"/>
    <s v="Part-Time"/>
    <s v="Zone C"/>
    <s v="Temporary"/>
    <x v="0"/>
    <s v="General - Con"/>
    <d v="1996-09-07T00:00:00"/>
    <s v="MA"/>
    <x v="0"/>
    <s v="Asian"/>
    <s v="Single"/>
    <s v="Fully Meets"/>
    <n v="3"/>
    <n v="3"/>
    <s v="Average"/>
    <d v="2022-12-29T00:00:00"/>
    <n v="4"/>
    <s v="Moderate"/>
    <n v="1"/>
    <s v="Moderate"/>
    <n v="2"/>
    <s v="Moderate"/>
    <d v="2022-12-09T00:00:00"/>
    <s v="Communication Skills"/>
    <s v="External"/>
    <s v="Passed"/>
    <n v="1"/>
    <n v="271.49"/>
    <n v="25"/>
    <x v="2"/>
  </r>
  <r>
    <n v="1135"/>
    <d v="2021-10-27T00:00:00"/>
    <n v="4.5444444444444443"/>
    <s v="Production Technician I"/>
    <x v="0"/>
    <s v="Active"/>
    <s v="Full-Time"/>
    <s v="Zone A"/>
    <s v="Temporary"/>
    <x v="0"/>
    <s v="Engineers"/>
    <d v="1964-08-30T00:00:00"/>
    <s v="MA"/>
    <x v="1"/>
    <s v="Other"/>
    <s v="Widowed"/>
    <s v="Fully Meets"/>
    <n v="3"/>
    <n v="3"/>
    <s v="Average"/>
    <d v="2023-02-23T00:00:00"/>
    <n v="5"/>
    <s v="Moderate"/>
    <n v="4"/>
    <s v="Moderate"/>
    <n v="4"/>
    <s v="Moderate"/>
    <d v="2023-03-22T00:00:00"/>
    <s v="Project Management"/>
    <s v="Internal"/>
    <s v="Passed"/>
    <n v="2"/>
    <n v="524.23"/>
    <n v="57"/>
    <x v="1"/>
  </r>
  <r>
    <n v="1136"/>
    <d v="2023-04-01T00:00:00"/>
    <n v="3.1166666666666667"/>
    <s v="Production Technician I"/>
    <x v="7"/>
    <s v="Active"/>
    <s v="Full-Time"/>
    <s v="Zone A"/>
    <s v="Temporary"/>
    <x v="0"/>
    <s v="Field Operations"/>
    <d v="2046-03-27T00:00:00"/>
    <s v="MA"/>
    <x v="1"/>
    <s v="Other"/>
    <s v="Divorced"/>
    <s v="Fully Meets"/>
    <n v="3"/>
    <n v="3"/>
    <s v="Average"/>
    <d v="2023-04-09T00:00:00"/>
    <n v="2"/>
    <s v="Moderate"/>
    <n v="5"/>
    <s v="Moderate"/>
    <n v="2"/>
    <s v="Moderate"/>
    <d v="2022-12-25T00:00:00"/>
    <s v="Customer Service"/>
    <s v="External"/>
    <s v="Completed"/>
    <n v="3"/>
    <n v="535.88"/>
    <n v="77"/>
    <x v="1"/>
  </r>
  <r>
    <n v="1137"/>
    <d v="2019-05-29T00:00:00"/>
    <n v="6.9555555555555557"/>
    <s v="Production Technician I"/>
    <x v="1"/>
    <s v="Active"/>
    <s v="Full-Time"/>
    <s v="Zone C"/>
    <s v="Part-Time"/>
    <x v="0"/>
    <s v="Field Operations"/>
    <d v="1954-02-28T00:00:00"/>
    <s v="MA"/>
    <x v="1"/>
    <s v="Black"/>
    <s v="Single"/>
    <s v="Fully Meets"/>
    <n v="3"/>
    <n v="3"/>
    <s v="Average"/>
    <d v="2022-11-12T00:00:00"/>
    <n v="3"/>
    <s v="Moderate"/>
    <n v="3"/>
    <s v="Moderate"/>
    <n v="5"/>
    <s v="Moderate"/>
    <d v="2022-09-09T00:00:00"/>
    <s v="Communication Skills"/>
    <s v="Internal"/>
    <s v="Passed"/>
    <n v="5"/>
    <n v="270.92"/>
    <n v="65"/>
    <x v="1"/>
  </r>
  <r>
    <n v="1138"/>
    <d v="2019-07-12T00:00:00"/>
    <n v="6.8361111111111112"/>
    <s v="Production Technician I"/>
    <x v="8"/>
    <s v="Active"/>
    <s v="Full-Time"/>
    <s v="Zone B"/>
    <s v="Temporary"/>
    <x v="0"/>
    <s v="General - Eng"/>
    <d v="1983-08-02T00:00:00"/>
    <s v="MA"/>
    <x v="1"/>
    <s v="Black"/>
    <s v="Divorced"/>
    <s v="Fully Meets"/>
    <n v="3"/>
    <n v="3"/>
    <s v="Average"/>
    <d v="2022-10-19T00:00:00"/>
    <n v="4"/>
    <s v="Moderate"/>
    <n v="5"/>
    <s v="Moderate"/>
    <n v="1"/>
    <s v="Moderate"/>
    <d v="2022-09-10T00:00:00"/>
    <s v="Customer Service"/>
    <s v="Internal"/>
    <s v="Failed"/>
    <n v="4"/>
    <n v="155.13999999999999"/>
    <n v="36"/>
    <x v="0"/>
  </r>
  <r>
    <n v="1139"/>
    <d v="2018-08-10T00:00:00"/>
    <n v="7.7583333333333337"/>
    <s v="Production Technician I"/>
    <x v="3"/>
    <s v="Active"/>
    <s v="Contract"/>
    <s v="Zone A"/>
    <s v="Temporary"/>
    <x v="0"/>
    <s v="Splicing"/>
    <d v="1953-04-11T00:00:00"/>
    <s v="MA"/>
    <x v="1"/>
    <s v="Hispanic"/>
    <s v="Married"/>
    <s v="Fully Meets"/>
    <n v="3"/>
    <n v="3"/>
    <s v="Average"/>
    <d v="2022-08-27T00:00:00"/>
    <n v="2"/>
    <s v="Moderate"/>
    <n v="4"/>
    <s v="Moderate"/>
    <n v="2"/>
    <s v="Moderate"/>
    <d v="2022-10-01T00:00:00"/>
    <s v="Customer Service"/>
    <s v="External"/>
    <s v="Completed"/>
    <n v="1"/>
    <n v="930.06"/>
    <n v="65"/>
    <x v="1"/>
  </r>
  <r>
    <n v="1140"/>
    <d v="2021-09-29T00:00:00"/>
    <n v="4.6222222222222218"/>
    <s v="Production Technician I"/>
    <x v="9"/>
    <s v="Active"/>
    <s v="Part-Time"/>
    <s v="Zone C"/>
    <s v="Full-Time"/>
    <x v="0"/>
    <s v="Engineers"/>
    <d v="1988-08-11T00:00:00"/>
    <s v="MA"/>
    <x v="0"/>
    <s v="Black"/>
    <s v="Single"/>
    <s v="Fully Meets"/>
    <n v="3"/>
    <n v="3"/>
    <s v="Average"/>
    <d v="2023-05-04T00:00:00"/>
    <n v="5"/>
    <s v="Moderate"/>
    <n v="3"/>
    <s v="Moderate"/>
    <n v="2"/>
    <s v="Moderate"/>
    <d v="2022-09-27T00:00:00"/>
    <s v="Customer Service"/>
    <s v="Internal"/>
    <s v="Passed"/>
    <n v="1"/>
    <n v="949.81"/>
    <n v="33"/>
    <x v="0"/>
  </r>
  <r>
    <n v="1141"/>
    <d v="2021-08-05T00:00:00"/>
    <n v="4.7722222222222221"/>
    <s v="Production Technician I"/>
    <x v="5"/>
    <s v="Active"/>
    <s v="Contract"/>
    <s v="Zone A"/>
    <s v="Full-Time"/>
    <x v="0"/>
    <s v="Field Operations"/>
    <d v="2041-08-14T00:00:00"/>
    <s v="MA"/>
    <x v="0"/>
    <s v="Black"/>
    <s v="Divorced"/>
    <s v="Fully Meets"/>
    <n v="3"/>
    <n v="3"/>
    <s v="Average"/>
    <d v="2022-12-26T00:00:00"/>
    <n v="5"/>
    <s v="Moderate"/>
    <n v="5"/>
    <s v="Moderate"/>
    <n v="2"/>
    <s v="Moderate"/>
    <d v="2023-05-17T00:00:00"/>
    <s v="Technical Skills"/>
    <s v="Internal"/>
    <s v="Incomplete"/>
    <n v="1"/>
    <n v="635.30999999999995"/>
    <n v="80"/>
    <x v="1"/>
  </r>
  <r>
    <n v="1142"/>
    <d v="2023-08-02T00:00:00"/>
    <n v="2.7805555555555554"/>
    <s v="Production Manager"/>
    <x v="6"/>
    <s v="Active"/>
    <s v="Full-Time"/>
    <s v="Zone B"/>
    <s v="Temporary"/>
    <x v="0"/>
    <s v="Project Management - Con"/>
    <d v="1992-11-10T00:00:00"/>
    <s v="MA"/>
    <x v="0"/>
    <s v="Asian"/>
    <s v="Married"/>
    <s v="Fully Meets"/>
    <n v="3"/>
    <n v="3"/>
    <s v="Average"/>
    <d v="2023-06-21T00:00:00"/>
    <n v="4"/>
    <s v="Moderate"/>
    <n v="4"/>
    <s v="Moderate"/>
    <n v="4"/>
    <s v="Moderate"/>
    <d v="2023-07-17T00:00:00"/>
    <s v="Leadership Development"/>
    <s v="External"/>
    <s v="Completed"/>
    <n v="3"/>
    <n v="675.04"/>
    <n v="31"/>
    <x v="0"/>
  </r>
  <r>
    <n v="1143"/>
    <d v="2018-09-02T00:00:00"/>
    <n v="7.697222222222222"/>
    <s v="Production Manager"/>
    <x v="2"/>
    <s v="Active"/>
    <s v="Contract"/>
    <s v="Zone A"/>
    <s v="Full-Time"/>
    <x v="0"/>
    <s v="Field Operations"/>
    <d v="2042-06-20T00:00:00"/>
    <s v="MA"/>
    <x v="0"/>
    <s v="Hispanic"/>
    <s v="Widowed"/>
    <s v="Fully Meets"/>
    <n v="3"/>
    <n v="3"/>
    <s v="Average"/>
    <d v="2022-12-13T00:00:00"/>
    <n v="2"/>
    <s v="Moderate"/>
    <n v="4"/>
    <s v="Moderate"/>
    <n v="2"/>
    <s v="Moderate"/>
    <d v="2022-12-20T00:00:00"/>
    <s v="Customer Service"/>
    <s v="Internal"/>
    <s v="Failed"/>
    <n v="3"/>
    <n v="563.38"/>
    <n v="76"/>
    <x v="1"/>
  </r>
  <r>
    <n v="1144"/>
    <d v="2019-10-13T00:00:00"/>
    <n v="6.583333333333333"/>
    <s v="Production Manager"/>
    <x v="4"/>
    <s v="Active"/>
    <s v="Part-Time"/>
    <s v="Zone B"/>
    <s v="Part-Time"/>
    <x v="0"/>
    <s v="Wireline Construction"/>
    <d v="1963-04-16T00:00:00"/>
    <s v="MA"/>
    <x v="0"/>
    <s v="Asian"/>
    <s v="Single"/>
    <s v="Fully Meets"/>
    <n v="3"/>
    <n v="3"/>
    <s v="Average"/>
    <d v="2022-11-03T00:00:00"/>
    <n v="5"/>
    <s v="Moderate"/>
    <n v="3"/>
    <s v="Moderate"/>
    <n v="2"/>
    <s v="Moderate"/>
    <d v="2023-01-10T00:00:00"/>
    <s v="Communication Skills"/>
    <s v="External"/>
    <s v="Completed"/>
    <n v="4"/>
    <n v="750.25"/>
    <n v="56"/>
    <x v="1"/>
  </r>
  <r>
    <n v="1145"/>
    <d v="2020-09-24T00:00:00"/>
    <n v="5.6361111111111111"/>
    <s v="Production Technician II"/>
    <x v="3"/>
    <s v="Active"/>
    <s v="Contract"/>
    <s v="Zone B"/>
    <s v="Full-Time"/>
    <x v="0"/>
    <s v="Shop (Fleet)"/>
    <d v="2048-03-04T00:00:00"/>
    <s v="MA"/>
    <x v="1"/>
    <s v="Hispanic"/>
    <s v="Married"/>
    <s v="Fully Meets"/>
    <n v="3"/>
    <n v="3"/>
    <s v="Average"/>
    <d v="2022-10-24T00:00:00"/>
    <n v="3"/>
    <s v="Moderate"/>
    <n v="3"/>
    <s v="Moderate"/>
    <n v="4"/>
    <s v="Moderate"/>
    <d v="2022-11-15T00:00:00"/>
    <s v="Technical Skills"/>
    <s v="Internal"/>
    <s v="Incomplete"/>
    <n v="2"/>
    <n v="401.53"/>
    <n v="72"/>
    <x v="1"/>
  </r>
  <r>
    <n v="1146"/>
    <d v="2023-08-06T00:00:00"/>
    <n v="2.7694444444444444"/>
    <s v="Production Technician II"/>
    <x v="7"/>
    <s v="Active"/>
    <s v="Contract"/>
    <s v="Zone C"/>
    <s v="Part-Time"/>
    <x v="0"/>
    <s v="Field Operations"/>
    <d v="1963-11-10T00:00:00"/>
    <s v="MA"/>
    <x v="1"/>
    <s v="Hispanic"/>
    <s v="Divorced"/>
    <s v="Fully Meets"/>
    <n v="3"/>
    <n v="3"/>
    <s v="Average"/>
    <d v="2022-09-21T00:00:00"/>
    <n v="3"/>
    <s v="Moderate"/>
    <n v="2"/>
    <s v="Moderate"/>
    <n v="2"/>
    <s v="Moderate"/>
    <d v="2023-06-28T00:00:00"/>
    <s v="Technical Skills"/>
    <s v="External"/>
    <s v="Failed"/>
    <n v="3"/>
    <n v="894.88"/>
    <n v="60"/>
    <x v="1"/>
  </r>
  <r>
    <n v="1147"/>
    <d v="2019-06-11T00:00:00"/>
    <n v="6.9222222222222225"/>
    <s v="Production Technician II"/>
    <x v="9"/>
    <s v="Terminated"/>
    <s v="Full-Time"/>
    <s v="Zone B"/>
    <s v="Full-Time"/>
    <x v="0"/>
    <s v="General - Con"/>
    <d v="2043-09-30T00:00:00"/>
    <s v="MA"/>
    <x v="0"/>
    <s v="Black"/>
    <s v="Single"/>
    <s v="Fully Meets"/>
    <n v="3"/>
    <n v="3"/>
    <s v="Average"/>
    <d v="2023-03-19T00:00:00"/>
    <n v="1"/>
    <s v="Moderate"/>
    <n v="3"/>
    <s v="Moderate"/>
    <n v="5"/>
    <s v="Moderate"/>
    <d v="2023-01-25T00:00:00"/>
    <s v="Leadership Development"/>
    <s v="Internal"/>
    <s v="Failed"/>
    <n v="2"/>
    <n v="247.58"/>
    <n v="76"/>
    <x v="1"/>
  </r>
  <r>
    <n v="1148"/>
    <d v="2019-02-14T00:00:00"/>
    <n v="7.2472222222222218"/>
    <s v="Production Technician II"/>
    <x v="2"/>
    <s v="Active"/>
    <s v="Part-Time"/>
    <s v="Zone A"/>
    <s v="Temporary"/>
    <x v="0"/>
    <s v="Wireline Construction"/>
    <d v="2043-06-22T00:00:00"/>
    <s v="MA"/>
    <x v="0"/>
    <s v="Black"/>
    <s v="Married"/>
    <s v="Fully Meets"/>
    <n v="3"/>
    <n v="3"/>
    <s v="Average"/>
    <d v="2023-04-02T00:00:00"/>
    <n v="4"/>
    <s v="Moderate"/>
    <n v="1"/>
    <s v="Moderate"/>
    <n v="3"/>
    <s v="Moderate"/>
    <d v="2022-09-01T00:00:00"/>
    <s v="Communication Skills"/>
    <s v="External"/>
    <s v="Passed"/>
    <n v="3"/>
    <n v="529"/>
    <n v="76"/>
    <x v="1"/>
  </r>
  <r>
    <n v="1149"/>
    <d v="2022-03-17T00:00:00"/>
    <n v="4.1555555555555559"/>
    <s v="Production Technician II"/>
    <x v="6"/>
    <s v="Active"/>
    <s v="Part-Time"/>
    <s v="Zone C"/>
    <s v="Temporary"/>
    <x v="0"/>
    <s v="Field Operations"/>
    <d v="2041-09-17T00:00:00"/>
    <s v="MA"/>
    <x v="0"/>
    <s v="Asian"/>
    <s v="Married"/>
    <s v="Fully Meets"/>
    <n v="3"/>
    <n v="3"/>
    <s v="Average"/>
    <d v="2022-11-03T00:00:00"/>
    <n v="3"/>
    <s v="Moderate"/>
    <n v="2"/>
    <s v="Moderate"/>
    <n v="5"/>
    <s v="Moderate"/>
    <d v="2023-07-31T00:00:00"/>
    <s v="Leadership Development"/>
    <s v="External"/>
    <s v="Failed"/>
    <n v="5"/>
    <n v="483.99"/>
    <n v="81"/>
    <x v="1"/>
  </r>
  <r>
    <n v="1150"/>
    <d v="2020-08-05T00:00:00"/>
    <n v="5.7722222222222221"/>
    <s v="Production Technician I"/>
    <x v="8"/>
    <s v="Active"/>
    <s v="Part-Time"/>
    <s v="Zone A"/>
    <s v="Full-Time"/>
    <x v="0"/>
    <s v="Aerial"/>
    <d v="1981-04-03T00:00:00"/>
    <s v="MA"/>
    <x v="0"/>
    <s v="White"/>
    <s v="Single"/>
    <s v="Fully Meets"/>
    <n v="3"/>
    <n v="3"/>
    <s v="Average"/>
    <d v="2022-12-28T00:00:00"/>
    <n v="3"/>
    <s v="Moderate"/>
    <n v="4"/>
    <s v="Moderate"/>
    <n v="4"/>
    <s v="Moderate"/>
    <d v="2023-06-03T00:00:00"/>
    <s v="Project Management"/>
    <s v="External"/>
    <s v="Incomplete"/>
    <n v="5"/>
    <n v="797.35"/>
    <n v="39"/>
    <x v="0"/>
  </r>
  <r>
    <n v="1151"/>
    <d v="2022-08-23T00:00:00"/>
    <n v="3.7222222222222223"/>
    <s v="Production Technician I"/>
    <x v="1"/>
    <s v="Active"/>
    <s v="Part-Time"/>
    <s v="Zone A"/>
    <s v="Part-Time"/>
    <x v="0"/>
    <s v="Field Operations"/>
    <d v="1978-06-29T00:00:00"/>
    <s v="MA"/>
    <x v="1"/>
    <s v="Asian"/>
    <s v="Widowed"/>
    <s v="Fully Meets"/>
    <n v="3"/>
    <n v="3"/>
    <s v="Average"/>
    <d v="2022-12-12T00:00:00"/>
    <n v="5"/>
    <s v="Moderate"/>
    <n v="3"/>
    <s v="Moderate"/>
    <n v="1"/>
    <s v="Moderate"/>
    <d v="2022-12-19T00:00:00"/>
    <s v="Project Management"/>
    <s v="External"/>
    <s v="Passed"/>
    <n v="4"/>
    <n v="707.59"/>
    <n v="44"/>
    <x v="0"/>
  </r>
  <r>
    <n v="1152"/>
    <d v="2023-01-12T00:00:00"/>
    <n v="3.3361111111111112"/>
    <s v="Production Technician I"/>
    <x v="0"/>
    <s v="Active"/>
    <s v="Full-Time"/>
    <s v="Zone A"/>
    <s v="Full-Time"/>
    <x v="0"/>
    <s v="Engineers"/>
    <d v="1963-10-02T00:00:00"/>
    <s v="MA"/>
    <x v="0"/>
    <s v="Other"/>
    <s v="Divorced"/>
    <s v="Fully Meets"/>
    <n v="3"/>
    <n v="3"/>
    <s v="Average"/>
    <d v="2022-12-14T00:00:00"/>
    <n v="1"/>
    <s v="Moderate"/>
    <n v="1"/>
    <s v="Moderate"/>
    <n v="5"/>
    <s v="Moderate"/>
    <d v="2023-03-29T00:00:00"/>
    <s v="Customer Service"/>
    <s v="External"/>
    <s v="Incomplete"/>
    <n v="2"/>
    <n v="564.48"/>
    <n v="60"/>
    <x v="1"/>
  </r>
  <r>
    <n v="1153"/>
    <d v="2020-04-14T00:00:00"/>
    <n v="6.0805555555555557"/>
    <s v="Production Technician I"/>
    <x v="1"/>
    <s v="Terminated"/>
    <s v="Part-Time"/>
    <s v="Zone A"/>
    <s v="Temporary"/>
    <x v="0"/>
    <s v="Field Operations"/>
    <d v="2041-10-20T00:00:00"/>
    <s v="MA"/>
    <x v="0"/>
    <s v="Asian"/>
    <s v="Divorced"/>
    <s v="Fully Meets"/>
    <n v="3"/>
    <n v="3"/>
    <s v="Average"/>
    <d v="2023-02-28T00:00:00"/>
    <n v="3"/>
    <s v="Moderate"/>
    <n v="4"/>
    <s v="Moderate"/>
    <n v="2"/>
    <s v="Moderate"/>
    <d v="2022-12-02T00:00:00"/>
    <s v="Communication Skills"/>
    <s v="Internal"/>
    <s v="Failed"/>
    <n v="4"/>
    <n v="555.35"/>
    <n v="79"/>
    <x v="1"/>
  </r>
  <r>
    <n v="1154"/>
    <d v="2021-09-27T00:00:00"/>
    <n v="4.6277777777777782"/>
    <s v="Production Technician I"/>
    <x v="8"/>
    <s v="Terminated"/>
    <s v="Full-Time"/>
    <s v="Zone C"/>
    <s v="Part-Time"/>
    <x v="0"/>
    <s v="Field Operations"/>
    <d v="1987-11-01T00:00:00"/>
    <s v="MA"/>
    <x v="0"/>
    <s v="White"/>
    <s v="Married"/>
    <s v="Fully Meets"/>
    <n v="3"/>
    <n v="3"/>
    <s v="Average"/>
    <d v="2023-06-09T00:00:00"/>
    <n v="1"/>
    <s v="Moderate"/>
    <n v="3"/>
    <s v="Moderate"/>
    <n v="2"/>
    <s v="Moderate"/>
    <d v="2022-08-12T00:00:00"/>
    <s v="Customer Service"/>
    <s v="Internal"/>
    <s v="Incomplete"/>
    <n v="3"/>
    <n v="338.48"/>
    <n v="34"/>
    <x v="0"/>
  </r>
  <r>
    <n v="1155"/>
    <d v="2018-11-17T00:00:00"/>
    <n v="7.4888888888888889"/>
    <s v="Production Technician I"/>
    <x v="6"/>
    <s v="Terminated"/>
    <s v="Contract"/>
    <s v="Zone A"/>
    <s v="Temporary"/>
    <x v="0"/>
    <s v="Finance &amp; Accounting"/>
    <d v="1951-11-06T00:00:00"/>
    <s v="MA"/>
    <x v="0"/>
    <s v="Other"/>
    <s v="Married"/>
    <s v="Fully Meets"/>
    <n v="3"/>
    <n v="3"/>
    <s v="Average"/>
    <d v="2022-08-25T00:00:00"/>
    <n v="2"/>
    <s v="Moderate"/>
    <n v="3"/>
    <s v="Moderate"/>
    <n v="1"/>
    <s v="Moderate"/>
    <d v="2022-09-10T00:00:00"/>
    <s v="Technical Skills"/>
    <s v="Internal"/>
    <s v="Failed"/>
    <n v="1"/>
    <n v="339.01"/>
    <n v="67"/>
    <x v="1"/>
  </r>
  <r>
    <n v="1156"/>
    <d v="2019-07-22T00:00:00"/>
    <n v="6.8083333333333336"/>
    <s v="Production Technician I"/>
    <x v="2"/>
    <s v="Terminated"/>
    <s v="Contract"/>
    <s v="Zone A"/>
    <s v="Full-Time"/>
    <x v="0"/>
    <s v="Billable Consultants"/>
    <d v="1980-04-20T00:00:00"/>
    <s v="MA"/>
    <x v="1"/>
    <s v="Hispanic"/>
    <s v="Married"/>
    <s v="Fully Meets"/>
    <n v="3"/>
    <n v="3"/>
    <s v="Average"/>
    <d v="2023-05-12T00:00:00"/>
    <n v="1"/>
    <s v="Moderate"/>
    <n v="5"/>
    <s v="Moderate"/>
    <n v="2"/>
    <s v="Moderate"/>
    <d v="2022-09-04T00:00:00"/>
    <s v="Customer Service"/>
    <s v="Internal"/>
    <s v="Incomplete"/>
    <n v="5"/>
    <n v="939.49"/>
    <n v="39"/>
    <x v="0"/>
  </r>
  <r>
    <n v="1157"/>
    <d v="2019-02-10T00:00:00"/>
    <n v="7.2583333333333337"/>
    <s v="Production Technician I"/>
    <x v="9"/>
    <s v="Active"/>
    <s v="Part-Time"/>
    <s v="Zone A"/>
    <s v="Temporary"/>
    <x v="0"/>
    <s v="Wireline Construction"/>
    <d v="1996-03-18T00:00:00"/>
    <s v="MA"/>
    <x v="1"/>
    <s v="Hispanic"/>
    <s v="Married"/>
    <s v="Fully Meets"/>
    <n v="3"/>
    <n v="3"/>
    <s v="Average"/>
    <d v="2023-06-06T00:00:00"/>
    <n v="1"/>
    <s v="Moderate"/>
    <n v="4"/>
    <s v="Moderate"/>
    <n v="2"/>
    <s v="Moderate"/>
    <d v="2022-10-11T00:00:00"/>
    <s v="Technical Skills"/>
    <s v="External"/>
    <s v="Passed"/>
    <n v="1"/>
    <n v="276.47000000000003"/>
    <n v="23"/>
    <x v="2"/>
  </r>
  <r>
    <n v="1158"/>
    <d v="2018-11-22T00:00:00"/>
    <n v="7.4749999999999996"/>
    <s v="Production Technician I"/>
    <x v="7"/>
    <s v="Terminated"/>
    <s v="Full-Time"/>
    <s v="Zone A"/>
    <s v="Full-Time"/>
    <x v="0"/>
    <s v="Field Operations"/>
    <d v="1958-07-04T00:00:00"/>
    <s v="MA"/>
    <x v="1"/>
    <s v="Asian"/>
    <s v="Widowed"/>
    <s v="Fully Meets"/>
    <n v="3"/>
    <n v="3"/>
    <s v="Average"/>
    <d v="2023-03-17T00:00:00"/>
    <n v="2"/>
    <s v="Moderate"/>
    <n v="4"/>
    <s v="Moderate"/>
    <n v="4"/>
    <s v="Moderate"/>
    <d v="2022-09-14T00:00:00"/>
    <s v="Customer Service"/>
    <s v="External"/>
    <s v="Completed"/>
    <n v="3"/>
    <n v="154.71"/>
    <n v="60"/>
    <x v="1"/>
  </r>
  <r>
    <n v="1159"/>
    <d v="2023-04-23T00:00:00"/>
    <n v="3.0555555555555554"/>
    <s v="Production Technician I"/>
    <x v="3"/>
    <s v="Active"/>
    <s v="Part-Time"/>
    <s v="Zone A"/>
    <s v="Temporary"/>
    <x v="0"/>
    <s v="Splicing"/>
    <d v="1979-06-03T00:00:00"/>
    <s v="MA"/>
    <x v="1"/>
    <s v="Other"/>
    <s v="Divorced"/>
    <s v="Fully Meets"/>
    <n v="3"/>
    <n v="3"/>
    <s v="Average"/>
    <d v="2023-02-18T00:00:00"/>
    <n v="1"/>
    <s v="Moderate"/>
    <n v="2"/>
    <s v="Moderate"/>
    <n v="4"/>
    <s v="Moderate"/>
    <d v="2022-12-27T00:00:00"/>
    <s v="Leadership Development"/>
    <s v="External"/>
    <s v="Failed"/>
    <n v="3"/>
    <n v="674.24"/>
    <n v="44"/>
    <x v="0"/>
  </r>
  <r>
    <n v="1160"/>
    <d v="2022-12-26T00:00:00"/>
    <n v="3.3805555555555555"/>
    <s v="Production Technician I"/>
    <x v="5"/>
    <s v="Active"/>
    <s v="Part-Time"/>
    <s v="Zone B"/>
    <s v="Full-Time"/>
    <x v="0"/>
    <s v="General - Con"/>
    <d v="1976-09-10T00:00:00"/>
    <s v="MA"/>
    <x v="0"/>
    <s v="Asian"/>
    <s v="Single"/>
    <s v="Fully Meets"/>
    <n v="3"/>
    <n v="3"/>
    <s v="Average"/>
    <d v="2022-08-20T00:00:00"/>
    <n v="4"/>
    <s v="Moderate"/>
    <n v="2"/>
    <s v="Moderate"/>
    <n v="3"/>
    <s v="Moderate"/>
    <d v="2022-11-07T00:00:00"/>
    <s v="Leadership Development"/>
    <s v="External"/>
    <s v="Failed"/>
    <n v="2"/>
    <n v="137.96"/>
    <n v="46"/>
    <x v="0"/>
  </r>
  <r>
    <n v="1161"/>
    <d v="2020-06-14T00:00:00"/>
    <n v="5.9138888888888888"/>
    <s v="Production Technician I"/>
    <x v="9"/>
    <s v="Active"/>
    <s v="Contract"/>
    <s v="Zone B"/>
    <s v="Part-Time"/>
    <x v="0"/>
    <s v="Yard (Material Handling)"/>
    <d v="1954-08-30T00:00:00"/>
    <s v="MA"/>
    <x v="0"/>
    <s v="Other"/>
    <s v="Widowed"/>
    <s v="Fully Meets"/>
    <n v="3"/>
    <n v="3"/>
    <s v="Average"/>
    <d v="2023-04-09T00:00:00"/>
    <n v="3"/>
    <s v="Moderate"/>
    <n v="4"/>
    <s v="Moderate"/>
    <n v="4"/>
    <s v="Moderate"/>
    <d v="2022-11-13T00:00:00"/>
    <s v="Technical Skills"/>
    <s v="Internal"/>
    <s v="Passed"/>
    <n v="5"/>
    <n v="926.85"/>
    <n v="66"/>
    <x v="1"/>
  </r>
  <r>
    <n v="1162"/>
    <d v="2022-03-29T00:00:00"/>
    <n v="4.1222222222222218"/>
    <s v="Production Technician I"/>
    <x v="5"/>
    <s v="Active"/>
    <s v="Full-Time"/>
    <s v="Zone C"/>
    <s v="Temporary"/>
    <x v="0"/>
    <s v="General - Con"/>
    <d v="1983-08-17T00:00:00"/>
    <s v="MA"/>
    <x v="0"/>
    <s v="Asian"/>
    <s v="Widowed"/>
    <s v="Fully Meets"/>
    <n v="3"/>
    <n v="3"/>
    <s v="Average"/>
    <d v="2022-10-05T00:00:00"/>
    <n v="3"/>
    <s v="Moderate"/>
    <n v="3"/>
    <s v="Moderate"/>
    <n v="2"/>
    <s v="Moderate"/>
    <d v="2022-09-02T00:00:00"/>
    <s v="Communication Skills"/>
    <s v="External"/>
    <s v="Incomplete"/>
    <n v="1"/>
    <n v="846.55"/>
    <n v="39"/>
    <x v="0"/>
  </r>
  <r>
    <n v="1163"/>
    <d v="2022-12-18T00:00:00"/>
    <n v="3.4027777777777777"/>
    <s v="Production Manager"/>
    <x v="6"/>
    <s v="Active"/>
    <s v="Contract"/>
    <s v="Zone A"/>
    <s v="Part-Time"/>
    <x v="0"/>
    <s v="Project Management - Con"/>
    <d v="1996-02-07T00:00:00"/>
    <s v="MA"/>
    <x v="0"/>
    <s v="White"/>
    <s v="Divorced"/>
    <s v="Fully Meets"/>
    <n v="3"/>
    <n v="3"/>
    <s v="Average"/>
    <d v="2022-12-14T00:00:00"/>
    <n v="1"/>
    <s v="Moderate"/>
    <n v="2"/>
    <s v="Moderate"/>
    <n v="3"/>
    <s v="Moderate"/>
    <d v="2023-02-23T00:00:00"/>
    <s v="Communication Skills"/>
    <s v="External"/>
    <s v="Passed"/>
    <n v="3"/>
    <n v="734.77"/>
    <n v="26"/>
    <x v="0"/>
  </r>
  <r>
    <n v="1164"/>
    <d v="2019-03-21T00:00:00"/>
    <n v="7.1444444444444448"/>
    <s v="Production Manager"/>
    <x v="2"/>
    <s v="Active"/>
    <s v="Part-Time"/>
    <s v="Zone A"/>
    <s v="Part-Time"/>
    <x v="0"/>
    <s v="General - Sga"/>
    <d v="1950-10-25T00:00:00"/>
    <s v="MA"/>
    <x v="0"/>
    <s v="Other"/>
    <s v="Married"/>
    <s v="Fully Meets"/>
    <n v="3"/>
    <n v="3"/>
    <s v="Average"/>
    <d v="2022-10-23T00:00:00"/>
    <n v="5"/>
    <s v="Moderate"/>
    <n v="5"/>
    <s v="Moderate"/>
    <n v="5"/>
    <s v="Moderate"/>
    <d v="2023-03-01T00:00:00"/>
    <s v="Technical Skills"/>
    <s v="Internal"/>
    <s v="Incomplete"/>
    <n v="3"/>
    <n v="315.08999999999997"/>
    <n v="69"/>
    <x v="1"/>
  </r>
  <r>
    <n v="1165"/>
    <d v="2021-02-08T00:00:00"/>
    <n v="5.2638888888888893"/>
    <s v="Production Manager"/>
    <x v="4"/>
    <s v="Active"/>
    <s v="Full-Time"/>
    <s v="Zone C"/>
    <s v="Full-Time"/>
    <x v="0"/>
    <s v="Field Operations"/>
    <d v="1998-09-09T00:00:00"/>
    <s v="MA"/>
    <x v="0"/>
    <s v="Other"/>
    <s v="Widowed"/>
    <s v="Fully Meets"/>
    <n v="3"/>
    <n v="3"/>
    <s v="Average"/>
    <d v="2023-01-09T00:00:00"/>
    <n v="3"/>
    <s v="Moderate"/>
    <n v="3"/>
    <s v="Moderate"/>
    <n v="1"/>
    <s v="Moderate"/>
    <d v="2022-09-27T00:00:00"/>
    <s v="Communication Skills"/>
    <s v="Internal"/>
    <s v="Passed"/>
    <n v="3"/>
    <n v="686.05"/>
    <n v="23"/>
    <x v="2"/>
  </r>
  <r>
    <n v="1166"/>
    <d v="2022-06-06T00:00:00"/>
    <n v="3.9361111111111109"/>
    <s v="Production Technician II"/>
    <x v="5"/>
    <s v="Active"/>
    <s v="Full-Time"/>
    <s v="Zone A"/>
    <s v="Temporary"/>
    <x v="0"/>
    <s v="Field Operations"/>
    <d v="1965-01-13T00:00:00"/>
    <s v="MA"/>
    <x v="1"/>
    <s v="Other"/>
    <s v="Married"/>
    <s v="Fully Meets"/>
    <n v="3"/>
    <n v="3"/>
    <s v="Average"/>
    <d v="2023-02-27T00:00:00"/>
    <n v="2"/>
    <s v="Moderate"/>
    <n v="1"/>
    <s v="Moderate"/>
    <n v="4"/>
    <s v="Moderate"/>
    <d v="2022-08-10T00:00:00"/>
    <s v="Communication Skills"/>
    <s v="External"/>
    <s v="Passed"/>
    <n v="4"/>
    <n v="942.51"/>
    <n v="57"/>
    <x v="1"/>
  </r>
  <r>
    <n v="1167"/>
    <d v="2021-11-01T00:00:00"/>
    <n v="4.5333333333333332"/>
    <s v="Production Technician II"/>
    <x v="6"/>
    <s v="Active"/>
    <s v="Contract"/>
    <s v="Zone B"/>
    <s v="Full-Time"/>
    <x v="0"/>
    <s v="Field Operations"/>
    <d v="1955-09-01T00:00:00"/>
    <s v="MA"/>
    <x v="0"/>
    <s v="Other"/>
    <s v="Single"/>
    <s v="Fully Meets"/>
    <n v="3"/>
    <n v="3"/>
    <s v="Average"/>
    <d v="2023-05-22T00:00:00"/>
    <n v="2"/>
    <s v="Moderate"/>
    <n v="3"/>
    <s v="Moderate"/>
    <n v="4"/>
    <s v="Moderate"/>
    <d v="2023-02-23T00:00:00"/>
    <s v="Project Management"/>
    <s v="Internal"/>
    <s v="Failed"/>
    <n v="4"/>
    <n v="782.82"/>
    <n v="66"/>
    <x v="1"/>
  </r>
  <r>
    <n v="1168"/>
    <d v="2023-01-19T00:00:00"/>
    <n v="3.3166666666666669"/>
    <s v="Production Technician II"/>
    <x v="2"/>
    <s v="Active"/>
    <s v="Contract"/>
    <s v="Zone A"/>
    <s v="Full-Time"/>
    <x v="0"/>
    <s v="Field Operations"/>
    <d v="1951-01-10T00:00:00"/>
    <s v="MA"/>
    <x v="0"/>
    <s v="White"/>
    <s v="Married"/>
    <s v="Fully Meets"/>
    <n v="3"/>
    <n v="3"/>
    <s v="Average"/>
    <d v="2022-08-28T00:00:00"/>
    <n v="2"/>
    <s v="Moderate"/>
    <n v="2"/>
    <s v="Moderate"/>
    <n v="2"/>
    <s v="Moderate"/>
    <d v="2022-09-02T00:00:00"/>
    <s v="Project Management"/>
    <s v="Internal"/>
    <s v="Failed"/>
    <n v="1"/>
    <n v="370.64"/>
    <n v="72"/>
    <x v="1"/>
  </r>
  <r>
    <n v="1169"/>
    <d v="2020-07-30T00:00:00"/>
    <n v="5.7861111111111114"/>
    <s v="Production Technician II"/>
    <x v="4"/>
    <s v="Active"/>
    <s v="Contract"/>
    <s v="Zone B"/>
    <s v="Part-Time"/>
    <x v="0"/>
    <s v="Field Operations"/>
    <d v="1960-09-15T00:00:00"/>
    <s v="MA"/>
    <x v="0"/>
    <s v="Asian"/>
    <s v="Single"/>
    <s v="Fully Meets"/>
    <n v="3"/>
    <n v="3"/>
    <s v="Average"/>
    <d v="2023-08-03T00:00:00"/>
    <n v="1"/>
    <s v="Moderate"/>
    <n v="3"/>
    <s v="Moderate"/>
    <n v="2"/>
    <s v="Moderate"/>
    <d v="2023-06-30T00:00:00"/>
    <s v="Technical Skills"/>
    <s v="Internal"/>
    <s v="Incomplete"/>
    <n v="1"/>
    <n v="487.66"/>
    <n v="60"/>
    <x v="1"/>
  </r>
  <r>
    <n v="1170"/>
    <d v="2023-07-16T00:00:00"/>
    <n v="2.8250000000000002"/>
    <s v="Production Technician II"/>
    <x v="0"/>
    <s v="Active"/>
    <s v="Part-Time"/>
    <s v="Zone C"/>
    <s v="Full-Time"/>
    <x v="0"/>
    <s v="Underground"/>
    <d v="1951-07-18T00:00:00"/>
    <s v="MA"/>
    <x v="0"/>
    <s v="Black"/>
    <s v="Single"/>
    <s v="Fully Meets"/>
    <n v="3"/>
    <n v="3"/>
    <s v="Average"/>
    <d v="2023-02-05T00:00:00"/>
    <n v="1"/>
    <s v="Moderate"/>
    <n v="5"/>
    <s v="Moderate"/>
    <n v="4"/>
    <s v="Moderate"/>
    <d v="2023-08-04T00:00:00"/>
    <s v="Communication Skills"/>
    <s v="External"/>
    <s v="Incomplete"/>
    <n v="1"/>
    <n v="179.85"/>
    <n v="72"/>
    <x v="1"/>
  </r>
  <r>
    <n v="1171"/>
    <d v="2022-06-16T00:00:00"/>
    <n v="3.9083333333333332"/>
    <s v="Production Technician I"/>
    <x v="7"/>
    <s v="Active"/>
    <s v="Part-Time"/>
    <s v="Zone A"/>
    <s v="Part-Time"/>
    <x v="0"/>
    <s v="Field Operations"/>
    <d v="1953-07-24T00:00:00"/>
    <s v="MA"/>
    <x v="0"/>
    <s v="Hispanic"/>
    <s v="Single"/>
    <s v="Fully Meets"/>
    <n v="3"/>
    <n v="3"/>
    <s v="Average"/>
    <d v="2023-06-24T00:00:00"/>
    <n v="4"/>
    <s v="Moderate"/>
    <n v="1"/>
    <s v="Moderate"/>
    <n v="4"/>
    <s v="Moderate"/>
    <d v="2022-09-07T00:00:00"/>
    <s v="Project Management"/>
    <s v="Internal"/>
    <s v="Completed"/>
    <n v="1"/>
    <n v="294.74"/>
    <n v="69"/>
    <x v="1"/>
  </r>
  <r>
    <n v="1172"/>
    <d v="2021-06-13T00:00:00"/>
    <n v="4.916666666666667"/>
    <s v="Production Technician I"/>
    <x v="1"/>
    <s v="Terminated"/>
    <s v="Full-Time"/>
    <s v="Zone C"/>
    <s v="Full-Time"/>
    <x v="0"/>
    <s v="Engineers"/>
    <d v="1952-05-20T00:00:00"/>
    <s v="MA"/>
    <x v="1"/>
    <s v="Asian"/>
    <s v="Married"/>
    <s v="Fully Meets"/>
    <n v="3"/>
    <n v="3"/>
    <s v="Average"/>
    <d v="2023-06-19T00:00:00"/>
    <n v="1"/>
    <s v="Moderate"/>
    <n v="3"/>
    <s v="Moderate"/>
    <n v="2"/>
    <s v="Moderate"/>
    <d v="2023-03-30T00:00:00"/>
    <s v="Communication Skills"/>
    <s v="External"/>
    <s v="Passed"/>
    <n v="5"/>
    <n v="202.09"/>
    <n v="69"/>
    <x v="1"/>
  </r>
  <r>
    <n v="1173"/>
    <d v="2020-11-14T00:00:00"/>
    <n v="5.4972222222222218"/>
    <s v="Production Technician I"/>
    <x v="4"/>
    <s v="Terminated"/>
    <s v="Full-Time"/>
    <s v="Zone C"/>
    <s v="Full-Time"/>
    <x v="0"/>
    <s v="Isp"/>
    <d v="1968-01-30T00:00:00"/>
    <s v="MA"/>
    <x v="0"/>
    <s v="White"/>
    <s v="Widowed"/>
    <s v="Fully Meets"/>
    <n v="3"/>
    <n v="3"/>
    <s v="Average"/>
    <d v="2023-06-16T00:00:00"/>
    <n v="5"/>
    <s v="Moderate"/>
    <n v="5"/>
    <s v="Moderate"/>
    <n v="2"/>
    <s v="Moderate"/>
    <d v="2023-02-09T00:00:00"/>
    <s v="Customer Service"/>
    <s v="Internal"/>
    <s v="Passed"/>
    <n v="4"/>
    <n v="901.42"/>
    <n v="52"/>
    <x v="1"/>
  </r>
  <r>
    <n v="1174"/>
    <d v="2020-06-16T00:00:00"/>
    <n v="5.9083333333333332"/>
    <s v="Production Technician I"/>
    <x v="0"/>
    <s v="Terminated"/>
    <s v="Full-Time"/>
    <s v="Zone C"/>
    <s v="Temporary"/>
    <x v="0"/>
    <s v="Field Operations"/>
    <d v="1973-12-10T00:00:00"/>
    <s v="MA"/>
    <x v="0"/>
    <s v="Other"/>
    <s v="Widowed"/>
    <s v="Fully Meets"/>
    <n v="3"/>
    <n v="3"/>
    <s v="Average"/>
    <d v="2023-03-06T00:00:00"/>
    <n v="2"/>
    <s v="Moderate"/>
    <n v="1"/>
    <s v="Moderate"/>
    <n v="5"/>
    <s v="Moderate"/>
    <d v="2023-05-12T00:00:00"/>
    <s v="Project Management"/>
    <s v="External"/>
    <s v="Incomplete"/>
    <n v="3"/>
    <n v="454.23"/>
    <n v="47"/>
    <x v="0"/>
  </r>
  <r>
    <n v="1175"/>
    <d v="2018-12-20T00:00:00"/>
    <n v="7.3972222222222221"/>
    <s v="Production Technician I"/>
    <x v="1"/>
    <s v="Terminated"/>
    <s v="Full-Time"/>
    <s v="Zone A"/>
    <s v="Part-Time"/>
    <x v="0"/>
    <s v="Catv"/>
    <d v="1996-08-04T00:00:00"/>
    <s v="MA"/>
    <x v="0"/>
    <s v="Asian"/>
    <s v="Divorced"/>
    <s v="Fully Meets"/>
    <n v="3"/>
    <n v="3"/>
    <s v="Average"/>
    <d v="2023-04-22T00:00:00"/>
    <n v="2"/>
    <s v="Moderate"/>
    <n v="1"/>
    <s v="Moderate"/>
    <n v="2"/>
    <s v="Moderate"/>
    <d v="2023-01-04T00:00:00"/>
    <s v="Project Management"/>
    <s v="Internal"/>
    <s v="Passed"/>
    <n v="3"/>
    <n v="460.39"/>
    <n v="22"/>
    <x v="2"/>
  </r>
  <r>
    <n v="1176"/>
    <d v="2022-10-29T00:00:00"/>
    <n v="3.5388888888888888"/>
    <s v="Production Technician I"/>
    <x v="8"/>
    <s v="Active"/>
    <s v="Contract"/>
    <s v="Zone A"/>
    <s v="Part-Time"/>
    <x v="0"/>
    <s v="Engineers"/>
    <d v="1960-12-27T00:00:00"/>
    <s v="MA"/>
    <x v="0"/>
    <s v="White"/>
    <s v="Married"/>
    <s v="Fully Meets"/>
    <n v="3"/>
    <n v="3"/>
    <s v="Average"/>
    <d v="2022-10-17T00:00:00"/>
    <n v="2"/>
    <s v="Moderate"/>
    <n v="2"/>
    <s v="Moderate"/>
    <n v="5"/>
    <s v="Moderate"/>
    <d v="2023-02-14T00:00:00"/>
    <s v="Leadership Development"/>
    <s v="Internal"/>
    <s v="Completed"/>
    <n v="2"/>
    <n v="644.72"/>
    <n v="62"/>
    <x v="1"/>
  </r>
  <r>
    <n v="1177"/>
    <d v="2020-07-20T00:00:00"/>
    <n v="5.8138888888888891"/>
    <s v="Production Technician I"/>
    <x v="6"/>
    <s v="Active"/>
    <s v="Contract"/>
    <s v="Zone A"/>
    <s v="Temporary"/>
    <x v="0"/>
    <s v="Aerial"/>
    <d v="1968-07-06T00:00:00"/>
    <s v="MA"/>
    <x v="0"/>
    <s v="Other"/>
    <s v="Married"/>
    <s v="Fully Meets"/>
    <n v="3"/>
    <n v="3"/>
    <s v="Average"/>
    <d v="2022-08-12T00:00:00"/>
    <n v="2"/>
    <s v="Moderate"/>
    <n v="2"/>
    <s v="Moderate"/>
    <n v="5"/>
    <s v="Moderate"/>
    <d v="2022-09-17T00:00:00"/>
    <s v="Customer Service"/>
    <s v="External"/>
    <s v="Passed"/>
    <n v="3"/>
    <n v="436.86"/>
    <n v="52"/>
    <x v="1"/>
  </r>
  <r>
    <n v="1178"/>
    <d v="2021-10-03T00:00:00"/>
    <n v="4.6111111111111107"/>
    <s v="Production Technician I"/>
    <x v="2"/>
    <s v="Terminated"/>
    <s v="Contract"/>
    <s v="Zone C"/>
    <s v="Part-Time"/>
    <x v="0"/>
    <s v="Field Operations"/>
    <d v="1959-05-07T00:00:00"/>
    <s v="MA"/>
    <x v="1"/>
    <s v="Other"/>
    <s v="Single"/>
    <s v="Fully Meets"/>
    <n v="3"/>
    <n v="3"/>
    <s v="Average"/>
    <d v="2023-05-03T00:00:00"/>
    <n v="2"/>
    <s v="Moderate"/>
    <n v="1"/>
    <s v="Moderate"/>
    <n v="2"/>
    <s v="Moderate"/>
    <d v="2022-12-21T00:00:00"/>
    <s v="Project Management"/>
    <s v="External"/>
    <s v="Failed"/>
    <n v="1"/>
    <n v="361.52"/>
    <n v="62"/>
    <x v="1"/>
  </r>
  <r>
    <n v="1179"/>
    <d v="2022-07-16T00:00:00"/>
    <n v="3.8250000000000002"/>
    <s v="Production Technician I"/>
    <x v="9"/>
    <s v="Active"/>
    <s v="Part-Time"/>
    <s v="Zone A"/>
    <s v="Full-Time"/>
    <x v="0"/>
    <s v="Aerial"/>
    <d v="1990-09-08T00:00:00"/>
    <s v="MA"/>
    <x v="1"/>
    <s v="Black"/>
    <s v="Divorced"/>
    <s v="Fully Meets"/>
    <n v="3"/>
    <n v="3"/>
    <s v="Average"/>
    <d v="2023-07-10T00:00:00"/>
    <n v="3"/>
    <s v="Moderate"/>
    <n v="5"/>
    <s v="Moderate"/>
    <n v="1"/>
    <s v="Moderate"/>
    <d v="2023-02-11T00:00:00"/>
    <s v="Technical Skills"/>
    <s v="Internal"/>
    <s v="Passed"/>
    <n v="2"/>
    <n v="229.05"/>
    <n v="32"/>
    <x v="0"/>
  </r>
  <r>
    <n v="1180"/>
    <d v="2020-06-30T00:00:00"/>
    <n v="5.8694444444444445"/>
    <s v="Production Technician I"/>
    <x v="7"/>
    <s v="Active"/>
    <s v="Full-Time"/>
    <s v="Zone B"/>
    <s v="Full-Time"/>
    <x v="0"/>
    <s v="Underground"/>
    <d v="2044-11-30T00:00:00"/>
    <s v="MA"/>
    <x v="1"/>
    <s v="Hispanic"/>
    <s v="Single"/>
    <s v="Fully Meets"/>
    <n v="3"/>
    <n v="3"/>
    <s v="Average"/>
    <d v="2023-05-15T00:00:00"/>
    <n v="4"/>
    <s v="Moderate"/>
    <n v="3"/>
    <s v="Moderate"/>
    <n v="1"/>
    <s v="Moderate"/>
    <d v="2022-11-17T00:00:00"/>
    <s v="Technical Skills"/>
    <s v="Internal"/>
    <s v="Completed"/>
    <n v="3"/>
    <n v="787.85"/>
    <n v="76"/>
    <x v="1"/>
  </r>
  <r>
    <n v="1181"/>
    <d v="2021-06-13T00:00:00"/>
    <n v="4.916666666666667"/>
    <s v="Production Technician I"/>
    <x v="3"/>
    <s v="Active"/>
    <s v="Full-Time"/>
    <s v="Zone C"/>
    <s v="Part-Time"/>
    <x v="0"/>
    <s v="Wireline Construction"/>
    <d v="1993-06-16T00:00:00"/>
    <s v="MA"/>
    <x v="1"/>
    <s v="Other"/>
    <s v="Married"/>
    <s v="Fully Meets"/>
    <n v="3"/>
    <n v="3"/>
    <s v="Average"/>
    <d v="2023-07-05T00:00:00"/>
    <n v="5"/>
    <s v="Moderate"/>
    <n v="5"/>
    <s v="Moderate"/>
    <n v="4"/>
    <s v="Moderate"/>
    <d v="2022-12-31T00:00:00"/>
    <s v="Communication Skills"/>
    <s v="External"/>
    <s v="Incomplete"/>
    <n v="1"/>
    <n v="483.82"/>
    <n v="28"/>
    <x v="0"/>
  </r>
  <r>
    <n v="1182"/>
    <d v="2020-12-29T00:00:00"/>
    <n v="5.3722222222222218"/>
    <s v="Production Technician I"/>
    <x v="5"/>
    <s v="Active"/>
    <s v="Full-Time"/>
    <s v="Zone C"/>
    <s v="Temporary"/>
    <x v="0"/>
    <s v="Splicing"/>
    <d v="1973-12-09T00:00:00"/>
    <s v="MA"/>
    <x v="0"/>
    <s v="Black"/>
    <s v="Divorced"/>
    <s v="Fully Meets"/>
    <n v="3"/>
    <n v="3"/>
    <s v="Average"/>
    <d v="2022-08-25T00:00:00"/>
    <n v="2"/>
    <s v="Moderate"/>
    <n v="4"/>
    <s v="Moderate"/>
    <n v="5"/>
    <s v="Moderate"/>
    <d v="2022-10-19T00:00:00"/>
    <s v="Communication Skills"/>
    <s v="External"/>
    <s v="Passed"/>
    <n v="5"/>
    <n v="623.64"/>
    <n v="47"/>
    <x v="0"/>
  </r>
  <r>
    <n v="1183"/>
    <d v="2022-02-03T00:00:00"/>
    <n v="4.2777777777777777"/>
    <s v="Production Technician I"/>
    <x v="4"/>
    <s v="Active"/>
    <s v="Part-Time"/>
    <s v="Zone A"/>
    <s v="Full-Time"/>
    <x v="0"/>
    <s v="Catv"/>
    <d v="2046-12-18T00:00:00"/>
    <s v="MA"/>
    <x v="0"/>
    <s v="Black"/>
    <s v="Married"/>
    <s v="Fully Meets"/>
    <n v="3"/>
    <n v="3"/>
    <s v="Average"/>
    <d v="2023-03-07T00:00:00"/>
    <n v="4"/>
    <s v="Moderate"/>
    <n v="5"/>
    <s v="Moderate"/>
    <n v="5"/>
    <s v="Moderate"/>
    <d v="2023-07-16T00:00:00"/>
    <s v="Technical Skills"/>
    <s v="Internal"/>
    <s v="Incomplete"/>
    <n v="4"/>
    <n v="351.35"/>
    <n v="76"/>
    <x v="1"/>
  </r>
  <r>
    <n v="1184"/>
    <d v="2022-01-10T00:00:00"/>
    <n v="4.3416666666666668"/>
    <s v="Production Technician I"/>
    <x v="0"/>
    <s v="Active"/>
    <s v="Full-Time"/>
    <s v="Zone B"/>
    <s v="Temporary"/>
    <x v="0"/>
    <s v="Wireline Construction"/>
    <d v="1951-10-01T00:00:00"/>
    <s v="MA"/>
    <x v="0"/>
    <s v="Hispanic"/>
    <s v="Divorced"/>
    <s v="Fully Meets"/>
    <n v="3"/>
    <n v="3"/>
    <s v="Average"/>
    <d v="2022-10-03T00:00:00"/>
    <n v="1"/>
    <s v="Moderate"/>
    <n v="3"/>
    <s v="Moderate"/>
    <n v="1"/>
    <s v="Moderate"/>
    <d v="2023-01-31T00:00:00"/>
    <s v="Customer Service"/>
    <s v="Internal"/>
    <s v="Completed"/>
    <n v="3"/>
    <n v="512.51"/>
    <n v="71"/>
    <x v="1"/>
  </r>
  <r>
    <n v="1185"/>
    <d v="2018-12-13T00:00:00"/>
    <n v="7.416666666666667"/>
    <s v="Production Manager"/>
    <x v="1"/>
    <s v="Active"/>
    <s v="Part-Time"/>
    <s v="Zone A"/>
    <s v="Full-Time"/>
    <x v="0"/>
    <s v="Fielders"/>
    <d v="1973-02-22T00:00:00"/>
    <s v="MA"/>
    <x v="0"/>
    <s v="Other"/>
    <s v="Widowed"/>
    <s v="Fully Meets"/>
    <n v="3"/>
    <n v="3"/>
    <s v="Average"/>
    <d v="2022-08-13T00:00:00"/>
    <n v="1"/>
    <s v="Moderate"/>
    <n v="2"/>
    <s v="Moderate"/>
    <n v="4"/>
    <s v="Moderate"/>
    <d v="2022-09-22T00:00:00"/>
    <s v="Project Management"/>
    <s v="Internal"/>
    <s v="Failed"/>
    <n v="5"/>
    <n v="957.9"/>
    <n v="45"/>
    <x v="0"/>
  </r>
  <r>
    <n v="1186"/>
    <d v="2021-03-03T00:00:00"/>
    <n v="5.1944444444444446"/>
    <s v="Production Manager"/>
    <x v="8"/>
    <s v="Active"/>
    <s v="Full-Time"/>
    <s v="Zone A"/>
    <s v="Temporary"/>
    <x v="0"/>
    <s v="Splicing"/>
    <d v="1983-08-25T00:00:00"/>
    <s v="MA"/>
    <x v="0"/>
    <s v="Hispanic"/>
    <s v="Single"/>
    <s v="Fully Meets"/>
    <n v="3"/>
    <n v="3"/>
    <s v="Average"/>
    <d v="2023-05-12T00:00:00"/>
    <n v="3"/>
    <s v="Moderate"/>
    <n v="3"/>
    <s v="Moderate"/>
    <n v="5"/>
    <s v="Moderate"/>
    <d v="2023-06-12T00:00:00"/>
    <s v="Communication Skills"/>
    <s v="External"/>
    <s v="Failed"/>
    <n v="5"/>
    <n v="886.45"/>
    <n v="38"/>
    <x v="0"/>
  </r>
  <r>
    <n v="1187"/>
    <d v="2021-07-04T00:00:00"/>
    <n v="4.8583333333333334"/>
    <s v="Production Manager"/>
    <x v="6"/>
    <s v="Active"/>
    <s v="Part-Time"/>
    <s v="Zone A"/>
    <s v="Full-Time"/>
    <x v="0"/>
    <s v="Aerial"/>
    <d v="1997-09-15T00:00:00"/>
    <s v="MA"/>
    <x v="0"/>
    <s v="Black"/>
    <s v="Single"/>
    <s v="Fully Meets"/>
    <n v="3"/>
    <n v="3"/>
    <s v="Average"/>
    <d v="2022-11-19T00:00:00"/>
    <n v="4"/>
    <s v="Moderate"/>
    <n v="1"/>
    <s v="Moderate"/>
    <n v="1"/>
    <s v="Moderate"/>
    <d v="2022-10-25T00:00:00"/>
    <s v="Communication Skills"/>
    <s v="Internal"/>
    <s v="Incomplete"/>
    <n v="4"/>
    <n v="443.55"/>
    <n v="24"/>
    <x v="2"/>
  </r>
  <r>
    <n v="1188"/>
    <d v="2020-02-06T00:00:00"/>
    <n v="6.2694444444444448"/>
    <s v="Production Technician II"/>
    <x v="5"/>
    <s v="Terminated"/>
    <s v="Contract"/>
    <s v="Zone B"/>
    <s v="Part-Time"/>
    <x v="0"/>
    <s v="General - Sga"/>
    <d v="1979-05-28T00:00:00"/>
    <s v="MA"/>
    <x v="1"/>
    <s v="Black"/>
    <s v="Divorced"/>
    <s v="Fully Meets"/>
    <n v="3"/>
    <n v="3"/>
    <s v="Average"/>
    <d v="2023-07-16T00:00:00"/>
    <n v="4"/>
    <s v="Moderate"/>
    <n v="1"/>
    <s v="Moderate"/>
    <n v="1"/>
    <s v="Moderate"/>
    <d v="2023-01-07T00:00:00"/>
    <s v="Technical Skills"/>
    <s v="Internal"/>
    <s v="Passed"/>
    <n v="4"/>
    <n v="899.13"/>
    <n v="41"/>
    <x v="0"/>
  </r>
  <r>
    <n v="1189"/>
    <d v="2020-06-28T00:00:00"/>
    <n v="5.875"/>
    <s v="Production Technician II"/>
    <x v="6"/>
    <s v="Terminated"/>
    <s v="Contract"/>
    <s v="Zone C"/>
    <s v="Full-Time"/>
    <x v="0"/>
    <s v="General - Eng"/>
    <d v="1988-03-07T00:00:00"/>
    <s v="MA"/>
    <x v="0"/>
    <s v="Other"/>
    <s v="Married"/>
    <s v="Fully Meets"/>
    <n v="3"/>
    <n v="3"/>
    <s v="Average"/>
    <d v="2023-07-19T00:00:00"/>
    <n v="5"/>
    <s v="Moderate"/>
    <n v="5"/>
    <s v="Moderate"/>
    <n v="3"/>
    <s v="Moderate"/>
    <d v="2022-09-20T00:00:00"/>
    <s v="Communication Skills"/>
    <s v="External"/>
    <s v="Completed"/>
    <n v="1"/>
    <n v="202.74"/>
    <n v="32"/>
    <x v="0"/>
  </r>
  <r>
    <n v="1190"/>
    <d v="2020-12-22T00:00:00"/>
    <n v="5.3916666666666666"/>
    <s v="Production Technician II"/>
    <x v="2"/>
    <s v="Terminated"/>
    <s v="Contract"/>
    <s v="Zone B"/>
    <s v="Full-Time"/>
    <x v="0"/>
    <s v="Project Management - Eng"/>
    <d v="1998-04-20T00:00:00"/>
    <s v="MA"/>
    <x v="0"/>
    <s v="Hispanic"/>
    <s v="Married"/>
    <s v="Fully Meets"/>
    <n v="3"/>
    <n v="3"/>
    <s v="Average"/>
    <d v="2023-04-07T00:00:00"/>
    <n v="2"/>
    <s v="Moderate"/>
    <n v="5"/>
    <s v="Moderate"/>
    <n v="3"/>
    <s v="Moderate"/>
    <d v="2023-05-21T00:00:00"/>
    <s v="Project Management"/>
    <s v="External"/>
    <s v="Failed"/>
    <n v="4"/>
    <n v="727.81"/>
    <n v="22"/>
    <x v="2"/>
  </r>
  <r>
    <n v="1191"/>
    <d v="2019-11-24T00:00:00"/>
    <n v="6.4694444444444441"/>
    <s v="Production Technician II"/>
    <x v="4"/>
    <s v="Active"/>
    <s v="Full-Time"/>
    <s v="Zone B"/>
    <s v="Full-Time"/>
    <x v="0"/>
    <s v="Wireline Construction"/>
    <d v="1978-04-25T00:00:00"/>
    <s v="MA"/>
    <x v="0"/>
    <s v="Black"/>
    <s v="Divorced"/>
    <s v="Fully Meets"/>
    <n v="3"/>
    <n v="3"/>
    <s v="Average"/>
    <d v="2023-07-13T00:00:00"/>
    <n v="4"/>
    <s v="Moderate"/>
    <n v="4"/>
    <s v="Moderate"/>
    <n v="4"/>
    <s v="Moderate"/>
    <d v="2022-09-23T00:00:00"/>
    <s v="Customer Service"/>
    <s v="Internal"/>
    <s v="Completed"/>
    <n v="2"/>
    <n v="820.39"/>
    <n v="41"/>
    <x v="0"/>
  </r>
  <r>
    <n v="1192"/>
    <d v="2022-09-23T00:00:00"/>
    <n v="3.6388888888888888"/>
    <s v="Production Technician II"/>
    <x v="0"/>
    <s v="Active"/>
    <s v="Full-Time"/>
    <s v="Zone C"/>
    <s v="Full-Time"/>
    <x v="0"/>
    <s v="General - Con"/>
    <d v="1988-12-07T00:00:00"/>
    <s v="MA"/>
    <x v="0"/>
    <s v="White"/>
    <s v="Single"/>
    <s v="Fully Meets"/>
    <n v="3"/>
    <n v="3"/>
    <s v="Average"/>
    <d v="2022-12-24T00:00:00"/>
    <n v="3"/>
    <s v="Moderate"/>
    <n v="1"/>
    <s v="Moderate"/>
    <n v="1"/>
    <s v="Moderate"/>
    <d v="2022-10-11T00:00:00"/>
    <s v="Leadership Development"/>
    <s v="External"/>
    <s v="Passed"/>
    <n v="4"/>
    <n v="111.94"/>
    <n v="34"/>
    <x v="0"/>
  </r>
  <r>
    <n v="1193"/>
    <d v="2020-02-06T00:00:00"/>
    <n v="6.2694444444444448"/>
    <s v="Production Technician I"/>
    <x v="7"/>
    <s v="Terminated"/>
    <s v="Full-Time"/>
    <s v="Zone B"/>
    <s v="Temporary"/>
    <x v="0"/>
    <s v="Aerial"/>
    <d v="1950-09-18T00:00:00"/>
    <s v="MA"/>
    <x v="0"/>
    <s v="Black"/>
    <s v="Married"/>
    <s v="Fully Meets"/>
    <n v="3"/>
    <n v="3"/>
    <s v="Average"/>
    <d v="2022-08-15T00:00:00"/>
    <n v="5"/>
    <s v="Moderate"/>
    <n v="2"/>
    <s v="Moderate"/>
    <n v="3"/>
    <s v="Moderate"/>
    <d v="2023-05-05T00:00:00"/>
    <s v="Technical Skills"/>
    <s v="External"/>
    <s v="Failed"/>
    <n v="1"/>
    <n v="231.96"/>
    <n v="70"/>
    <x v="1"/>
  </r>
  <r>
    <n v="1194"/>
    <d v="2019-01-14T00:00:00"/>
    <n v="7.3305555555555557"/>
    <s v="Production Technician I"/>
    <x v="1"/>
    <s v="Terminated"/>
    <s v="Full-Time"/>
    <s v="Zone C"/>
    <s v="Temporary"/>
    <x v="0"/>
    <s v="Field Operations"/>
    <d v="1953-03-08T00:00:00"/>
    <s v="MA"/>
    <x v="1"/>
    <s v="Asian"/>
    <s v="Widowed"/>
    <s v="Fully Meets"/>
    <n v="3"/>
    <n v="3"/>
    <s v="Average"/>
    <d v="2022-12-04T00:00:00"/>
    <n v="5"/>
    <s v="Moderate"/>
    <n v="4"/>
    <s v="Moderate"/>
    <n v="2"/>
    <s v="Moderate"/>
    <d v="2023-05-07T00:00:00"/>
    <s v="Communication Skills"/>
    <s v="Internal"/>
    <s v="Completed"/>
    <n v="2"/>
    <n v="430.92"/>
    <n v="66"/>
    <x v="1"/>
  </r>
  <r>
    <n v="1196"/>
    <d v="2019-03-09T00:00:00"/>
    <n v="7.177777777777778"/>
    <s v="Production Technician I"/>
    <x v="9"/>
    <s v="Active"/>
    <s v="Part-Time"/>
    <s v="Zone C"/>
    <s v="Temporary"/>
    <x v="0"/>
    <s v="General - Eng"/>
    <d v="1978-11-07T00:00:00"/>
    <s v="MA"/>
    <x v="0"/>
    <s v="Other"/>
    <s v="Married"/>
    <s v="Fully Meets"/>
    <n v="3"/>
    <n v="3"/>
    <s v="Average"/>
    <d v="2023-06-02T00:00:00"/>
    <n v="4"/>
    <s v="Moderate"/>
    <n v="5"/>
    <s v="Moderate"/>
    <n v="4"/>
    <s v="Moderate"/>
    <d v="2023-02-28T00:00:00"/>
    <s v="Communication Skills"/>
    <s v="Internal"/>
    <s v="Completed"/>
    <n v="5"/>
    <n v="355.3"/>
    <n v="41"/>
    <x v="0"/>
  </r>
  <r>
    <n v="1197"/>
    <d v="2020-06-13T00:00:00"/>
    <n v="5.916666666666667"/>
    <s v="Production Technician I"/>
    <x v="5"/>
    <s v="Active"/>
    <s v="Full-Time"/>
    <s v="Zone B"/>
    <s v="Part-Time"/>
    <x v="0"/>
    <s v="Safety"/>
    <d v="1958-06-12T00:00:00"/>
    <s v="MA"/>
    <x v="0"/>
    <s v="Hispanic"/>
    <s v="Divorced"/>
    <s v="Fully Meets"/>
    <n v="3"/>
    <n v="3"/>
    <s v="Average"/>
    <d v="2022-11-09T00:00:00"/>
    <n v="3"/>
    <s v="Moderate"/>
    <n v="5"/>
    <s v="Moderate"/>
    <n v="4"/>
    <s v="Moderate"/>
    <d v="2023-02-25T00:00:00"/>
    <s v="Technical Skills"/>
    <s v="Internal"/>
    <s v="Passed"/>
    <n v="5"/>
    <n v="575.1"/>
    <n v="62"/>
    <x v="1"/>
  </r>
  <r>
    <n v="1198"/>
    <d v="2019-01-22T00:00:00"/>
    <n v="7.3083333333333336"/>
    <s v="Production Technician I"/>
    <x v="6"/>
    <s v="Active"/>
    <s v="Contract"/>
    <s v="Zone B"/>
    <s v="Part-Time"/>
    <x v="0"/>
    <s v="Field Operations"/>
    <d v="1952-09-28T00:00:00"/>
    <s v="MA"/>
    <x v="0"/>
    <s v="Asian"/>
    <s v="Married"/>
    <s v="Fully Meets"/>
    <n v="3"/>
    <n v="3"/>
    <s v="Average"/>
    <d v="2022-12-12T00:00:00"/>
    <n v="3"/>
    <s v="Moderate"/>
    <n v="2"/>
    <s v="Moderate"/>
    <n v="2"/>
    <s v="Moderate"/>
    <d v="2023-06-19T00:00:00"/>
    <s v="Project Management"/>
    <s v="Internal"/>
    <s v="Failed"/>
    <n v="1"/>
    <n v="140.82"/>
    <n v="67"/>
    <x v="1"/>
  </r>
  <r>
    <n v="1199"/>
    <d v="2020-12-12T00:00:00"/>
    <n v="5.4194444444444443"/>
    <s v="Production Technician I"/>
    <x v="2"/>
    <s v="Active"/>
    <s v="Full-Time"/>
    <s v="Zone B"/>
    <s v="Part-Time"/>
    <x v="0"/>
    <s v="Field Operations"/>
    <d v="1950-04-14T00:00:00"/>
    <s v="MA"/>
    <x v="0"/>
    <s v="White"/>
    <s v="Widowed"/>
    <s v="Fully Meets"/>
    <n v="3"/>
    <n v="3"/>
    <s v="Average"/>
    <d v="2023-06-27T00:00:00"/>
    <n v="3"/>
    <s v="Moderate"/>
    <n v="3"/>
    <s v="Moderate"/>
    <n v="3"/>
    <s v="Moderate"/>
    <d v="2022-11-28T00:00:00"/>
    <s v="Leadership Development"/>
    <s v="External"/>
    <s v="Passed"/>
    <n v="2"/>
    <n v="663.19"/>
    <n v="70"/>
    <x v="1"/>
  </r>
  <r>
    <n v="1200"/>
    <d v="2022-04-27T00:00:00"/>
    <n v="4.0444444444444443"/>
    <s v="Production Technician I"/>
    <x v="4"/>
    <s v="Active"/>
    <s v="Part-Time"/>
    <s v="Zone A"/>
    <s v="Full-Time"/>
    <x v="0"/>
    <s v="General - Con"/>
    <d v="1977-10-08T00:00:00"/>
    <s v="MA"/>
    <x v="0"/>
    <s v="Other"/>
    <s v="Married"/>
    <s v="Fully Meets"/>
    <n v="3"/>
    <n v="3"/>
    <s v="Average"/>
    <d v="2023-04-19T00:00:00"/>
    <n v="4"/>
    <s v="Moderate"/>
    <n v="5"/>
    <s v="Moderate"/>
    <n v="1"/>
    <s v="Moderate"/>
    <d v="2023-07-29T00:00:00"/>
    <s v="Project Management"/>
    <s v="Internal"/>
    <s v="Incomplete"/>
    <n v="2"/>
    <n v="996.77"/>
    <n v="45"/>
    <x v="0"/>
  </r>
  <r>
    <n v="1201"/>
    <d v="2022-04-11T00:00:00"/>
    <n v="4.0888888888888886"/>
    <s v="Production Technician I"/>
    <x v="0"/>
    <s v="Terminated"/>
    <s v="Contract"/>
    <s v="Zone A"/>
    <s v="Part-Time"/>
    <x v="0"/>
    <s v="General - Con"/>
    <d v="1954-01-27T00:00:00"/>
    <s v="MA"/>
    <x v="1"/>
    <s v="Other"/>
    <s v="Divorced"/>
    <s v="Fully Meets"/>
    <n v="3"/>
    <n v="3"/>
    <s v="Average"/>
    <d v="2023-02-23T00:00:00"/>
    <n v="2"/>
    <s v="Moderate"/>
    <n v="4"/>
    <s v="Moderate"/>
    <n v="4"/>
    <s v="Moderate"/>
    <d v="2022-10-10T00:00:00"/>
    <s v="Communication Skills"/>
    <s v="External"/>
    <s v="Passed"/>
    <n v="2"/>
    <n v="145.38999999999999"/>
    <n v="68"/>
    <x v="1"/>
  </r>
  <r>
    <n v="1202"/>
    <d v="2022-09-01T00:00:00"/>
    <n v="3.7"/>
    <s v="Production Technician I"/>
    <x v="7"/>
    <s v="Terminated"/>
    <s v="Contract"/>
    <s v="Zone B"/>
    <s v="Temporary"/>
    <x v="0"/>
    <s v="Wireline Construction"/>
    <d v="1983-06-20T00:00:00"/>
    <s v="MA"/>
    <x v="1"/>
    <s v="White"/>
    <s v="Widowed"/>
    <s v="Fully Meets"/>
    <n v="3"/>
    <n v="3"/>
    <s v="Average"/>
    <d v="2022-08-14T00:00:00"/>
    <n v="1"/>
    <s v="Moderate"/>
    <n v="3"/>
    <s v="Moderate"/>
    <n v="2"/>
    <s v="Moderate"/>
    <d v="2022-12-08T00:00:00"/>
    <s v="Technical Skills"/>
    <s v="Internal"/>
    <s v="Incomplete"/>
    <n v="1"/>
    <n v="344.74"/>
    <n v="39"/>
    <x v="0"/>
  </r>
  <r>
    <n v="1203"/>
    <d v="2018-09-08T00:00:00"/>
    <n v="7.6805555555555554"/>
    <s v="Production Technician I"/>
    <x v="1"/>
    <s v="Active"/>
    <s v="Contract"/>
    <s v="Zone A"/>
    <s v="Part-Time"/>
    <x v="0"/>
    <s v="Engineers"/>
    <d v="1987-01-16T00:00:00"/>
    <s v="MA"/>
    <x v="1"/>
    <s v="White"/>
    <s v="Divorced"/>
    <s v="Fully Meets"/>
    <n v="3"/>
    <n v="3"/>
    <s v="Average"/>
    <d v="2022-10-03T00:00:00"/>
    <n v="3"/>
    <s v="Moderate"/>
    <n v="5"/>
    <s v="Moderate"/>
    <n v="3"/>
    <s v="Moderate"/>
    <d v="2022-10-12T00:00:00"/>
    <s v="Project Management"/>
    <s v="External"/>
    <s v="Incomplete"/>
    <n v="5"/>
    <n v="308.08999999999997"/>
    <n v="31"/>
    <x v="0"/>
  </r>
  <r>
    <n v="1204"/>
    <d v="2022-11-24T00:00:00"/>
    <n v="3.4694444444444446"/>
    <s v="Production Technician I"/>
    <x v="8"/>
    <s v="Active"/>
    <s v="Full-Time"/>
    <s v="Zone B"/>
    <s v="Temporary"/>
    <x v="0"/>
    <s v="General - Sga"/>
    <d v="2048-08-26T00:00:00"/>
    <s v="MA"/>
    <x v="1"/>
    <s v="White"/>
    <s v="Married"/>
    <s v="Fully Meets"/>
    <n v="3"/>
    <n v="3"/>
    <s v="Average"/>
    <d v="2023-06-22T00:00:00"/>
    <n v="1"/>
    <s v="Moderate"/>
    <n v="4"/>
    <s v="Moderate"/>
    <n v="3"/>
    <s v="Moderate"/>
    <d v="2023-07-16T00:00:00"/>
    <s v="Project Management"/>
    <s v="External"/>
    <s v="Incomplete"/>
    <n v="1"/>
    <n v="610.96"/>
    <n v="74"/>
    <x v="1"/>
  </r>
  <r>
    <n v="1205"/>
    <d v="2020-07-23T00:00:00"/>
    <n v="5.8055555555555554"/>
    <s v="Production Technician I"/>
    <x v="3"/>
    <s v="Active"/>
    <s v="Full-Time"/>
    <s v="Zone C"/>
    <s v="Part-Time"/>
    <x v="0"/>
    <s v="Yard (Material Handling)"/>
    <d v="1956-05-04T00:00:00"/>
    <s v="MA"/>
    <x v="0"/>
    <s v="Hispanic"/>
    <s v="Single"/>
    <s v="Fully Meets"/>
    <n v="3"/>
    <n v="3"/>
    <s v="Average"/>
    <d v="2023-04-07T00:00:00"/>
    <n v="2"/>
    <s v="Moderate"/>
    <n v="1"/>
    <s v="Moderate"/>
    <n v="2"/>
    <s v="Moderate"/>
    <d v="2023-08-01T00:00:00"/>
    <s v="Communication Skills"/>
    <s v="External"/>
    <s v="Failed"/>
    <n v="3"/>
    <n v="201.83"/>
    <n v="64"/>
    <x v="1"/>
  </r>
  <r>
    <n v="1206"/>
    <d v="2018-12-28T00:00:00"/>
    <n v="7.375"/>
    <s v="Production Technician I"/>
    <x v="9"/>
    <s v="Active"/>
    <s v="Part-Time"/>
    <s v="Zone C"/>
    <s v="Part-Time"/>
    <x v="0"/>
    <s v="Engineers"/>
    <d v="1956-02-15T00:00:00"/>
    <s v="MA"/>
    <x v="0"/>
    <s v="White"/>
    <s v="Divorced"/>
    <s v="Fully Meets"/>
    <n v="3"/>
    <n v="3"/>
    <s v="Average"/>
    <d v="2022-10-17T00:00:00"/>
    <n v="3"/>
    <s v="Moderate"/>
    <n v="4"/>
    <s v="Moderate"/>
    <n v="2"/>
    <s v="Moderate"/>
    <d v="2023-07-20T00:00:00"/>
    <s v="Technical Skills"/>
    <s v="Internal"/>
    <s v="Passed"/>
    <n v="5"/>
    <n v="391.85"/>
    <n v="62"/>
    <x v="1"/>
  </r>
  <r>
    <n v="1207"/>
    <d v="2019-10-01T00:00:00"/>
    <n v="6.6166666666666663"/>
    <s v="Production Technician I"/>
    <x v="5"/>
    <s v="Active"/>
    <s v="Contract"/>
    <s v="Zone B"/>
    <s v="Full-Time"/>
    <x v="0"/>
    <s v="Wireline Construction"/>
    <d v="1956-07-08T00:00:00"/>
    <s v="MA"/>
    <x v="0"/>
    <s v="White"/>
    <s v="Divorced"/>
    <s v="Fully Meets"/>
    <n v="3"/>
    <n v="3"/>
    <s v="Average"/>
    <d v="2022-08-06T00:00:00"/>
    <n v="2"/>
    <s v="Moderate"/>
    <n v="1"/>
    <s v="Moderate"/>
    <n v="2"/>
    <s v="Moderate"/>
    <d v="2022-12-07T00:00:00"/>
    <s v="Communication Skills"/>
    <s v="Internal"/>
    <s v="Completed"/>
    <n v="5"/>
    <n v="682.36"/>
    <n v="63"/>
    <x v="1"/>
  </r>
  <r>
    <n v="1208"/>
    <d v="2019-08-17T00:00:00"/>
    <n v="6.7388888888888889"/>
    <s v="Production Manager"/>
    <x v="6"/>
    <s v="Active"/>
    <s v="Contract"/>
    <s v="Zone A"/>
    <s v="Part-Time"/>
    <x v="0"/>
    <s v="Wireline Construction"/>
    <d v="1979-12-30T00:00:00"/>
    <s v="MA"/>
    <x v="0"/>
    <s v="Black"/>
    <s v="Single"/>
    <s v="Fully Meets"/>
    <n v="3"/>
    <n v="3"/>
    <s v="Average"/>
    <d v="2022-08-18T00:00:00"/>
    <n v="5"/>
    <s v="Moderate"/>
    <n v="1"/>
    <s v="Moderate"/>
    <n v="5"/>
    <s v="Moderate"/>
    <d v="2022-09-20T00:00:00"/>
    <s v="Leadership Development"/>
    <s v="Internal"/>
    <s v="Passed"/>
    <n v="3"/>
    <n v="492.39"/>
    <n v="40"/>
    <x v="0"/>
  </r>
  <r>
    <n v="1209"/>
    <d v="2023-05-31T00:00:00"/>
    <n v="2.9527777777777779"/>
    <s v="Production Manager"/>
    <x v="2"/>
    <s v="Active"/>
    <s v="Part-Time"/>
    <s v="Zone A"/>
    <s v="Part-Time"/>
    <x v="0"/>
    <s v="Wireline Construction"/>
    <d v="1999-06-04T00:00:00"/>
    <s v="MA"/>
    <x v="0"/>
    <s v="Other"/>
    <s v="Married"/>
    <s v="Fully Meets"/>
    <n v="3"/>
    <n v="3"/>
    <s v="Average"/>
    <d v="2023-05-28T00:00:00"/>
    <n v="1"/>
    <s v="Moderate"/>
    <n v="3"/>
    <s v="Moderate"/>
    <n v="1"/>
    <s v="Moderate"/>
    <d v="2023-06-18T00:00:00"/>
    <s v="Communication Skills"/>
    <s v="External"/>
    <s v="Failed"/>
    <n v="2"/>
    <n v="197.78"/>
    <n v="24"/>
    <x v="2"/>
  </r>
  <r>
    <n v="1210"/>
    <d v="2020-12-08T00:00:00"/>
    <n v="5.4305555555555554"/>
    <s v="Production Manager"/>
    <x v="4"/>
    <s v="Active"/>
    <s v="Full-Time"/>
    <s v="Zone B"/>
    <s v="Part-Time"/>
    <x v="0"/>
    <s v="Field Operations"/>
    <d v="2048-12-24T00:00:00"/>
    <s v="MA"/>
    <x v="0"/>
    <s v="Asian"/>
    <s v="Divorced"/>
    <s v="Fully Meets"/>
    <n v="3"/>
    <n v="3"/>
    <s v="Average"/>
    <d v="2022-10-24T00:00:00"/>
    <n v="4"/>
    <s v="Moderate"/>
    <n v="5"/>
    <s v="Moderate"/>
    <n v="1"/>
    <s v="Moderate"/>
    <d v="2023-01-09T00:00:00"/>
    <s v="Leadership Development"/>
    <s v="External"/>
    <s v="Incomplete"/>
    <n v="4"/>
    <n v="485.44"/>
    <n v="72"/>
    <x v="1"/>
  </r>
  <r>
    <n v="1211"/>
    <d v="2018-11-05T00:00:00"/>
    <n v="7.5222222222222221"/>
    <s v="Production Technician II"/>
    <x v="0"/>
    <s v="Terminated"/>
    <s v="Part-Time"/>
    <s v="Zone B"/>
    <s v="Part-Time"/>
    <x v="0"/>
    <s v="Field Operations"/>
    <d v="1981-12-11T00:00:00"/>
    <s v="MA"/>
    <x v="1"/>
    <s v="Other"/>
    <s v="Widowed"/>
    <s v="Fully Meets"/>
    <n v="3"/>
    <n v="3"/>
    <s v="Average"/>
    <d v="2023-03-16T00:00:00"/>
    <n v="3"/>
    <s v="Moderate"/>
    <n v="3"/>
    <s v="Moderate"/>
    <n v="1"/>
    <s v="Moderate"/>
    <d v="2023-07-30T00:00:00"/>
    <s v="Leadership Development"/>
    <s v="External"/>
    <s v="Passed"/>
    <n v="3"/>
    <n v="557.34"/>
    <n v="37"/>
    <x v="0"/>
  </r>
  <r>
    <n v="1212"/>
    <d v="2020-08-26T00:00:00"/>
    <n v="5.7138888888888886"/>
    <s v="Production Technician II"/>
    <x v="1"/>
    <s v="Terminated"/>
    <s v="Contract"/>
    <s v="Zone C"/>
    <s v="Full-Time"/>
    <x v="0"/>
    <s v="Engineers"/>
    <d v="1983-08-27T00:00:00"/>
    <s v="MA"/>
    <x v="0"/>
    <s v="Hispanic"/>
    <s v="Single"/>
    <s v="Fully Meets"/>
    <n v="3"/>
    <n v="3"/>
    <s v="Average"/>
    <d v="2023-01-31T00:00:00"/>
    <n v="4"/>
    <s v="Moderate"/>
    <n v="5"/>
    <s v="Moderate"/>
    <n v="4"/>
    <s v="Moderate"/>
    <d v="2023-05-03T00:00:00"/>
    <s v="Project Management"/>
    <s v="Internal"/>
    <s v="Failed"/>
    <n v="5"/>
    <n v="817.92"/>
    <n v="37"/>
    <x v="0"/>
  </r>
  <r>
    <n v="1213"/>
    <d v="2020-02-23T00:00:00"/>
    <n v="6.2222222222222223"/>
    <s v="Production Technician II"/>
    <x v="8"/>
    <s v="Active"/>
    <s v="Part-Time"/>
    <s v="Zone A"/>
    <s v="Part-Time"/>
    <x v="0"/>
    <s v="Project Management - Con"/>
    <d v="1987-03-22T00:00:00"/>
    <s v="MA"/>
    <x v="0"/>
    <s v="White"/>
    <s v="Married"/>
    <s v="Fully Meets"/>
    <n v="3"/>
    <n v="3"/>
    <s v="Average"/>
    <d v="2022-09-28T00:00:00"/>
    <n v="1"/>
    <s v="Moderate"/>
    <n v="2"/>
    <s v="Moderate"/>
    <n v="4"/>
    <s v="Moderate"/>
    <d v="2023-02-15T00:00:00"/>
    <s v="Project Management"/>
    <s v="External"/>
    <s v="Failed"/>
    <n v="4"/>
    <n v="485.39"/>
    <n v="33"/>
    <x v="0"/>
  </r>
  <r>
    <n v="1214"/>
    <d v="2022-02-12T00:00:00"/>
    <n v="4.2527777777777782"/>
    <s v="Production Technician II"/>
    <x v="6"/>
    <s v="Active"/>
    <s v="Full-Time"/>
    <s v="Zone B"/>
    <s v="Full-Time"/>
    <x v="0"/>
    <s v="Splicing"/>
    <d v="1967-09-19T00:00:00"/>
    <s v="MA"/>
    <x v="0"/>
    <s v="Asian"/>
    <s v="Divorced"/>
    <s v="Fully Meets"/>
    <n v="3"/>
    <n v="3"/>
    <s v="Average"/>
    <d v="2023-06-02T00:00:00"/>
    <n v="1"/>
    <s v="Moderate"/>
    <n v="5"/>
    <s v="Moderate"/>
    <n v="3"/>
    <s v="Moderate"/>
    <d v="2023-04-02T00:00:00"/>
    <s v="Customer Service"/>
    <s v="Internal"/>
    <s v="Completed"/>
    <n v="3"/>
    <n v="145.13"/>
    <n v="55"/>
    <x v="1"/>
  </r>
  <r>
    <n v="1215"/>
    <d v="2020-02-13T00:00:00"/>
    <n v="6.25"/>
    <s v="Production Technician II"/>
    <x v="2"/>
    <s v="Active"/>
    <s v="Contract"/>
    <s v="Zone C"/>
    <s v="Temporary"/>
    <x v="0"/>
    <s v="Aerial"/>
    <d v="1983-07-18T00:00:00"/>
    <s v="MA"/>
    <x v="0"/>
    <s v="Asian"/>
    <s v="Widowed"/>
    <s v="Fully Meets"/>
    <n v="3"/>
    <n v="3"/>
    <s v="Average"/>
    <d v="2022-10-25T00:00:00"/>
    <n v="2"/>
    <s v="Moderate"/>
    <n v="1"/>
    <s v="Moderate"/>
    <n v="5"/>
    <s v="Moderate"/>
    <d v="2022-09-13T00:00:00"/>
    <s v="Communication Skills"/>
    <s v="External"/>
    <s v="Passed"/>
    <n v="4"/>
    <n v="751.88"/>
    <n v="37"/>
    <x v="0"/>
  </r>
  <r>
    <n v="1216"/>
    <d v="2023-02-15T00:00:00"/>
    <n v="3.2444444444444445"/>
    <s v="Production Technician I"/>
    <x v="9"/>
    <s v="Terminated"/>
    <s v="Part-Time"/>
    <s v="Zone B"/>
    <s v="Part-Time"/>
    <x v="0"/>
    <s v="General - Con"/>
    <d v="1986-06-19T00:00:00"/>
    <s v="MA"/>
    <x v="0"/>
    <s v="Black"/>
    <s v="Single"/>
    <s v="Fully Meets"/>
    <n v="3"/>
    <n v="3"/>
    <s v="Average"/>
    <d v="2022-09-09T00:00:00"/>
    <n v="4"/>
    <s v="Moderate"/>
    <n v="1"/>
    <s v="Moderate"/>
    <n v="1"/>
    <s v="Moderate"/>
    <d v="2023-07-16T00:00:00"/>
    <s v="Leadership Development"/>
    <s v="External"/>
    <s v="Incomplete"/>
    <n v="1"/>
    <n v="136.47999999999999"/>
    <n v="37"/>
    <x v="0"/>
  </r>
  <r>
    <n v="1217"/>
    <d v="2019-12-03T00:00:00"/>
    <n v="6.4444444444444446"/>
    <s v="Production Technician I"/>
    <x v="7"/>
    <s v="Terminated"/>
    <s v="Full-Time"/>
    <s v="Zone B"/>
    <s v="Part-Time"/>
    <x v="0"/>
    <s v="Wireline Construction"/>
    <d v="1960-07-17T00:00:00"/>
    <s v="MA"/>
    <x v="1"/>
    <s v="Asian"/>
    <s v="Single"/>
    <s v="Fully Meets"/>
    <n v="3"/>
    <n v="3"/>
    <s v="Average"/>
    <d v="2022-08-23T00:00:00"/>
    <n v="5"/>
    <s v="Moderate"/>
    <n v="5"/>
    <s v="Moderate"/>
    <n v="1"/>
    <s v="Moderate"/>
    <d v="2023-04-17T00:00:00"/>
    <s v="Customer Service"/>
    <s v="External"/>
    <s v="Completed"/>
    <n v="1"/>
    <n v="857.42"/>
    <n v="59"/>
    <x v="1"/>
  </r>
  <r>
    <n v="1218"/>
    <d v="2018-12-31T00:00:00"/>
    <n v="7.3694444444444445"/>
    <s v="Production Technician I"/>
    <x v="5"/>
    <s v="Active"/>
    <s v="Full-Time"/>
    <s v="Zone B"/>
    <s v="Temporary"/>
    <x v="0"/>
    <s v="General - Con"/>
    <d v="1974-10-15T00:00:00"/>
    <s v="MA"/>
    <x v="0"/>
    <s v="Black"/>
    <s v="Married"/>
    <s v="Fully Meets"/>
    <n v="3"/>
    <n v="3"/>
    <s v="Average"/>
    <d v="2023-02-27T00:00:00"/>
    <n v="2"/>
    <s v="Moderate"/>
    <n v="3"/>
    <s v="Moderate"/>
    <n v="1"/>
    <s v="Moderate"/>
    <d v="2023-01-30T00:00:00"/>
    <s v="Leadership Development"/>
    <s v="Internal"/>
    <s v="Failed"/>
    <n v="3"/>
    <n v="733.16"/>
    <n v="44"/>
    <x v="0"/>
  </r>
  <r>
    <n v="1219"/>
    <d v="2020-01-16T00:00:00"/>
    <n v="6.3250000000000002"/>
    <s v="Production Technician I"/>
    <x v="4"/>
    <s v="Terminated"/>
    <s v="Part-Time"/>
    <s v="Zone B"/>
    <s v="Part-Time"/>
    <x v="0"/>
    <s v="Engineers"/>
    <d v="1974-02-09T00:00:00"/>
    <s v="MA"/>
    <x v="0"/>
    <s v="Hispanic"/>
    <s v="Married"/>
    <s v="Fully Meets"/>
    <n v="3"/>
    <n v="3"/>
    <s v="Average"/>
    <d v="2023-07-17T00:00:00"/>
    <n v="2"/>
    <s v="Moderate"/>
    <n v="2"/>
    <s v="Moderate"/>
    <n v="2"/>
    <s v="Moderate"/>
    <d v="2022-09-15T00:00:00"/>
    <s v="Communication Skills"/>
    <s v="External"/>
    <s v="Failed"/>
    <n v="5"/>
    <n v="761.31"/>
    <n v="46"/>
    <x v="0"/>
  </r>
  <r>
    <n v="1220"/>
    <d v="2018-11-20T00:00:00"/>
    <n v="7.4805555555555552"/>
    <s v="Production Technician I"/>
    <x v="0"/>
    <s v="Terminated"/>
    <s v="Full-Time"/>
    <s v="Zone C"/>
    <s v="Temporary"/>
    <x v="0"/>
    <s v="Executive"/>
    <d v="2049-12-31T00:00:00"/>
    <s v="MA"/>
    <x v="0"/>
    <s v="Asian"/>
    <s v="Single"/>
    <s v="Fully Meets"/>
    <n v="3"/>
    <n v="3"/>
    <s v="Average"/>
    <d v="2023-05-08T00:00:00"/>
    <n v="5"/>
    <s v="Moderate"/>
    <n v="2"/>
    <s v="Moderate"/>
    <n v="4"/>
    <s v="Moderate"/>
    <d v="2023-06-29T00:00:00"/>
    <s v="Leadership Development"/>
    <s v="External"/>
    <s v="Passed"/>
    <n v="1"/>
    <n v="920.41"/>
    <n v="69"/>
    <x v="1"/>
  </r>
  <r>
    <n v="1221"/>
    <d v="2022-11-11T00:00:00"/>
    <n v="3.5055555555555555"/>
    <s v="Production Technician I"/>
    <x v="1"/>
    <s v="Terminated"/>
    <s v="Part-Time"/>
    <s v="Zone A"/>
    <s v="Part-Time"/>
    <x v="0"/>
    <s v="Yard (Material Handling)"/>
    <d v="1967-04-09T00:00:00"/>
    <s v="MA"/>
    <x v="0"/>
    <s v="Asian"/>
    <s v="Single"/>
    <s v="Fully Meets"/>
    <n v="3"/>
    <n v="3"/>
    <s v="Average"/>
    <d v="2022-08-17T00:00:00"/>
    <n v="5"/>
    <s v="Moderate"/>
    <n v="5"/>
    <s v="Moderate"/>
    <n v="3"/>
    <s v="Moderate"/>
    <d v="2022-08-25T00:00:00"/>
    <s v="Customer Service"/>
    <s v="Internal"/>
    <s v="Passed"/>
    <n v="4"/>
    <n v="167.69"/>
    <n v="55"/>
    <x v="1"/>
  </r>
  <r>
    <n v="1222"/>
    <d v="2020-12-18T00:00:00"/>
    <n v="5.4027777777777777"/>
    <s v="Production Technician I"/>
    <x v="8"/>
    <s v="Terminated"/>
    <s v="Contract"/>
    <s v="Zone A"/>
    <s v="Part-Time"/>
    <x v="0"/>
    <s v="People Services"/>
    <d v="2049-12-26T00:00:00"/>
    <s v="MA"/>
    <x v="0"/>
    <s v="Asian"/>
    <s v="Widowed"/>
    <s v="Fully Meets"/>
    <n v="3"/>
    <n v="3"/>
    <s v="Average"/>
    <d v="2023-03-31T00:00:00"/>
    <n v="5"/>
    <s v="Moderate"/>
    <n v="2"/>
    <s v="Moderate"/>
    <n v="1"/>
    <s v="Moderate"/>
    <d v="2023-03-10T00:00:00"/>
    <s v="Leadership Development"/>
    <s v="External"/>
    <s v="Passed"/>
    <n v="2"/>
    <n v="931.45"/>
    <n v="71"/>
    <x v="1"/>
  </r>
  <r>
    <n v="1223"/>
    <d v="2021-01-26T00:00:00"/>
    <n v="5.2972222222222225"/>
    <s v="Production Technician I"/>
    <x v="6"/>
    <s v="Active"/>
    <s v="Full-Time"/>
    <s v="Zone C"/>
    <s v="Temporary"/>
    <x v="0"/>
    <s v="Engineers"/>
    <d v="1996-01-15T00:00:00"/>
    <s v="MA"/>
    <x v="0"/>
    <s v="Asian"/>
    <s v="Widowed"/>
    <s v="Fully Meets"/>
    <n v="3"/>
    <n v="3"/>
    <s v="Average"/>
    <d v="2023-05-07T00:00:00"/>
    <n v="4"/>
    <s v="Moderate"/>
    <n v="1"/>
    <s v="Moderate"/>
    <n v="4"/>
    <s v="Moderate"/>
    <d v="2022-08-30T00:00:00"/>
    <s v="Project Management"/>
    <s v="External"/>
    <s v="Completed"/>
    <n v="1"/>
    <n v="474.36"/>
    <n v="25"/>
    <x v="2"/>
  </r>
  <r>
    <n v="1224"/>
    <d v="2021-11-26T00:00:00"/>
    <n v="4.4638888888888886"/>
    <s v="Production Technician I"/>
    <x v="2"/>
    <s v="Terminated"/>
    <s v="Part-Time"/>
    <s v="Zone B"/>
    <s v="Part-Time"/>
    <x v="0"/>
    <s v="Wireline Construction"/>
    <d v="1964-09-27T00:00:00"/>
    <s v="MA"/>
    <x v="1"/>
    <s v="Hispanic"/>
    <s v="Married"/>
    <s v="Fully Meets"/>
    <n v="3"/>
    <n v="3"/>
    <s v="Average"/>
    <d v="2023-05-20T00:00:00"/>
    <n v="4"/>
    <s v="Moderate"/>
    <n v="2"/>
    <s v="Moderate"/>
    <n v="3"/>
    <s v="Moderate"/>
    <d v="2023-03-18T00:00:00"/>
    <s v="Project Management"/>
    <s v="Internal"/>
    <s v="Incomplete"/>
    <n v="5"/>
    <n v="598.72"/>
    <n v="57"/>
    <x v="1"/>
  </r>
  <r>
    <n v="1225"/>
    <d v="2023-05-15T00:00:00"/>
    <n v="2.9944444444444445"/>
    <s v="Production Technician I"/>
    <x v="9"/>
    <s v="Active"/>
    <s v="Contract"/>
    <s v="Zone C"/>
    <s v="Part-Time"/>
    <x v="0"/>
    <s v="Finance &amp; Accounting"/>
    <d v="1957-01-14T00:00:00"/>
    <s v="MA"/>
    <x v="1"/>
    <s v="Asian"/>
    <s v="Married"/>
    <s v="Fully Meets"/>
    <n v="3"/>
    <n v="3"/>
    <s v="Average"/>
    <d v="2022-11-05T00:00:00"/>
    <n v="1"/>
    <s v="Moderate"/>
    <n v="2"/>
    <s v="Moderate"/>
    <n v="4"/>
    <s v="Moderate"/>
    <d v="2022-08-14T00:00:00"/>
    <s v="Customer Service"/>
    <s v="Internal"/>
    <s v="Completed"/>
    <n v="5"/>
    <n v="557.02"/>
    <n v="66"/>
    <x v="1"/>
  </r>
  <r>
    <n v="1226"/>
    <d v="2023-06-20T00:00:00"/>
    <n v="2.8972222222222221"/>
    <s v="Production Technician I"/>
    <x v="7"/>
    <s v="Active"/>
    <s v="Full-Time"/>
    <s v="Zone A"/>
    <s v="Full-Time"/>
    <x v="0"/>
    <s v="Field Operations"/>
    <d v="1967-04-16T00:00:00"/>
    <s v="MA"/>
    <x v="1"/>
    <s v="Other"/>
    <s v="Divorced"/>
    <s v="Fully Meets"/>
    <n v="3"/>
    <n v="3"/>
    <s v="Average"/>
    <d v="2023-04-04T00:00:00"/>
    <n v="4"/>
    <s v="Moderate"/>
    <n v="5"/>
    <s v="Moderate"/>
    <n v="4"/>
    <s v="Moderate"/>
    <d v="2023-05-20T00:00:00"/>
    <s v="Customer Service"/>
    <s v="Internal"/>
    <s v="Completed"/>
    <n v="3"/>
    <n v="939.92"/>
    <n v="56"/>
    <x v="1"/>
  </r>
  <r>
    <n v="1227"/>
    <d v="2019-08-22T00:00:00"/>
    <n v="6.7249999999999996"/>
    <s v="Production Technician I"/>
    <x v="3"/>
    <s v="Active"/>
    <s v="Part-Time"/>
    <s v="Zone C"/>
    <s v="Part-Time"/>
    <x v="0"/>
    <s v="Billable Consultants"/>
    <d v="1987-03-21T00:00:00"/>
    <s v="MA"/>
    <x v="0"/>
    <s v="Other"/>
    <s v="Divorced"/>
    <s v="Fully Meets"/>
    <n v="3"/>
    <n v="3"/>
    <s v="Average"/>
    <d v="2022-12-12T00:00:00"/>
    <n v="1"/>
    <s v="Moderate"/>
    <n v="2"/>
    <s v="Moderate"/>
    <n v="2"/>
    <s v="Moderate"/>
    <d v="2023-05-15T00:00:00"/>
    <s v="Communication Skills"/>
    <s v="External"/>
    <s v="Failed"/>
    <n v="3"/>
    <n v="669.19"/>
    <n v="32"/>
    <x v="0"/>
  </r>
  <r>
    <n v="1228"/>
    <d v="2021-08-30T00:00:00"/>
    <n v="4.7027777777777775"/>
    <s v="Production Technician I"/>
    <x v="5"/>
    <s v="Active"/>
    <s v="Contract"/>
    <s v="Zone B"/>
    <s v="Full-Time"/>
    <x v="0"/>
    <s v="Fielders"/>
    <d v="1994-12-02T00:00:00"/>
    <s v="MA"/>
    <x v="0"/>
    <s v="Other"/>
    <s v="Widowed"/>
    <s v="Fully Meets"/>
    <n v="3"/>
    <n v="3"/>
    <s v="Average"/>
    <d v="2023-01-21T00:00:00"/>
    <n v="2"/>
    <s v="Moderate"/>
    <n v="5"/>
    <s v="Moderate"/>
    <n v="3"/>
    <s v="Moderate"/>
    <d v="2022-10-05T00:00:00"/>
    <s v="Technical Skills"/>
    <s v="Internal"/>
    <s v="Failed"/>
    <n v="5"/>
    <n v="525.69000000000005"/>
    <n v="27"/>
    <x v="0"/>
  </r>
  <r>
    <n v="1229"/>
    <d v="2020-01-27T00:00:00"/>
    <n v="6.2944444444444443"/>
    <s v="Production Technician I"/>
    <x v="4"/>
    <s v="Active"/>
    <s v="Part-Time"/>
    <s v="Zone B"/>
    <s v="Part-Time"/>
    <x v="0"/>
    <s v="Field Operations"/>
    <d v="1952-12-31T00:00:00"/>
    <s v="MA"/>
    <x v="0"/>
    <s v="Black"/>
    <s v="Single"/>
    <s v="Fully Meets"/>
    <n v="3"/>
    <n v="3"/>
    <s v="Average"/>
    <d v="2023-05-20T00:00:00"/>
    <n v="4"/>
    <s v="Moderate"/>
    <n v="2"/>
    <s v="Moderate"/>
    <n v="5"/>
    <s v="Moderate"/>
    <d v="2023-01-11T00:00:00"/>
    <s v="Customer Service"/>
    <s v="External"/>
    <s v="Failed"/>
    <n v="1"/>
    <n v="173.66"/>
    <n v="68"/>
    <x v="1"/>
  </r>
  <r>
    <n v="1230"/>
    <d v="2022-03-04T00:00:00"/>
    <n v="4.1916666666666664"/>
    <s v="Production Technician I"/>
    <x v="0"/>
    <s v="Active"/>
    <s v="Contract"/>
    <s v="Zone C"/>
    <s v="Temporary"/>
    <x v="0"/>
    <s v="Wireline Construction"/>
    <d v="1974-09-18T00:00:00"/>
    <s v="MA"/>
    <x v="0"/>
    <s v="Hispanic"/>
    <s v="Widowed"/>
    <s v="Fully Meets"/>
    <n v="3"/>
    <n v="3"/>
    <s v="Average"/>
    <d v="2022-11-30T00:00:00"/>
    <n v="5"/>
    <s v="Moderate"/>
    <n v="4"/>
    <s v="Moderate"/>
    <n v="4"/>
    <s v="Moderate"/>
    <d v="2023-04-30T00:00:00"/>
    <s v="Communication Skills"/>
    <s v="External"/>
    <s v="Completed"/>
    <n v="1"/>
    <n v="635.71"/>
    <n v="48"/>
    <x v="0"/>
  </r>
  <r>
    <n v="1231"/>
    <d v="2020-03-07T00:00:00"/>
    <n v="6.1833333333333336"/>
    <s v="Production Manager"/>
    <x v="1"/>
    <s v="Active"/>
    <s v="Contract"/>
    <s v="Zone B"/>
    <s v="Temporary"/>
    <x v="0"/>
    <s v="Wireless"/>
    <d v="1994-10-03T00:00:00"/>
    <s v="MA"/>
    <x v="0"/>
    <s v="Black"/>
    <s v="Married"/>
    <s v="Fully Meets"/>
    <n v="3"/>
    <n v="3"/>
    <s v="Average"/>
    <d v="2023-03-13T00:00:00"/>
    <n v="2"/>
    <s v="Moderate"/>
    <n v="2"/>
    <s v="Moderate"/>
    <n v="1"/>
    <s v="Moderate"/>
    <d v="2022-08-06T00:00:00"/>
    <s v="Project Management"/>
    <s v="External"/>
    <s v="Passed"/>
    <n v="1"/>
    <n v="896.8"/>
    <n v="26"/>
    <x v="0"/>
  </r>
  <r>
    <n v="1232"/>
    <d v="2020-03-19T00:00:00"/>
    <n v="6.15"/>
    <s v="Production Manager"/>
    <x v="8"/>
    <s v="Active"/>
    <s v="Full-Time"/>
    <s v="Zone B"/>
    <s v="Full-Time"/>
    <x v="0"/>
    <s v="People Services"/>
    <d v="2047-03-17T00:00:00"/>
    <s v="MA"/>
    <x v="0"/>
    <s v="Other"/>
    <s v="Single"/>
    <s v="Fully Meets"/>
    <n v="3"/>
    <n v="3"/>
    <s v="Average"/>
    <d v="2022-08-22T00:00:00"/>
    <n v="2"/>
    <s v="Moderate"/>
    <n v="1"/>
    <s v="Moderate"/>
    <n v="5"/>
    <s v="Moderate"/>
    <d v="2022-11-30T00:00:00"/>
    <s v="Leadership Development"/>
    <s v="Internal"/>
    <s v="Incomplete"/>
    <n v="4"/>
    <n v="857.61"/>
    <n v="73"/>
    <x v="1"/>
  </r>
  <r>
    <n v="1233"/>
    <d v="2022-07-23T00:00:00"/>
    <n v="3.8055555555555554"/>
    <s v="Production Technician II"/>
    <x v="5"/>
    <s v="Active"/>
    <s v="Full-Time"/>
    <s v="Zone A"/>
    <s v="Part-Time"/>
    <x v="0"/>
    <s v="Wireline Construction"/>
    <d v="1992-05-07T00:00:00"/>
    <s v="MA"/>
    <x v="1"/>
    <s v="Other"/>
    <s v="Divorced"/>
    <s v="Fully Meets"/>
    <n v="3"/>
    <n v="3"/>
    <s v="Average"/>
    <d v="2023-05-01T00:00:00"/>
    <n v="5"/>
    <s v="Moderate"/>
    <n v="5"/>
    <s v="Moderate"/>
    <n v="3"/>
    <s v="Moderate"/>
    <d v="2022-11-29T00:00:00"/>
    <s v="Customer Service"/>
    <s v="Internal"/>
    <s v="Failed"/>
    <n v="3"/>
    <n v="460.59"/>
    <n v="30"/>
    <x v="0"/>
  </r>
  <r>
    <n v="1234"/>
    <d v="2019-10-18T00:00:00"/>
    <n v="6.5694444444444446"/>
    <s v="Production Technician II"/>
    <x v="6"/>
    <s v="Terminated"/>
    <s v="Full-Time"/>
    <s v="Zone A"/>
    <s v="Temporary"/>
    <x v="0"/>
    <s v="Sales &amp; Marketing"/>
    <d v="2047-06-19T00:00:00"/>
    <s v="MA"/>
    <x v="0"/>
    <s v="Black"/>
    <s v="Divorced"/>
    <s v="Fully Meets"/>
    <n v="3"/>
    <n v="3"/>
    <s v="Average"/>
    <d v="2022-12-11T00:00:00"/>
    <n v="4"/>
    <s v="Moderate"/>
    <n v="1"/>
    <s v="Moderate"/>
    <n v="5"/>
    <s v="Moderate"/>
    <d v="2023-02-19T00:00:00"/>
    <s v="Leadership Development"/>
    <s v="Internal"/>
    <s v="Passed"/>
    <n v="1"/>
    <n v="504.82"/>
    <n v="72"/>
    <x v="1"/>
  </r>
  <r>
    <n v="1235"/>
    <d v="2020-04-14T00:00:00"/>
    <n v="6.0805555555555557"/>
    <s v="Production Technician II"/>
    <x v="2"/>
    <s v="Active"/>
    <s v="Full-Time"/>
    <s v="Zone B"/>
    <s v="Full-Time"/>
    <x v="0"/>
    <s v="General - Con"/>
    <d v="1998-05-17T00:00:00"/>
    <s v="MA"/>
    <x v="0"/>
    <s v="Other"/>
    <s v="Widowed"/>
    <s v="Fully Meets"/>
    <n v="3"/>
    <n v="3"/>
    <s v="Average"/>
    <d v="2023-03-23T00:00:00"/>
    <n v="5"/>
    <s v="Moderate"/>
    <n v="5"/>
    <s v="Moderate"/>
    <n v="3"/>
    <s v="Moderate"/>
    <d v="2023-04-10T00:00:00"/>
    <s v="Project Management"/>
    <s v="Internal"/>
    <s v="Failed"/>
    <n v="3"/>
    <n v="737.91"/>
    <n v="22"/>
    <x v="2"/>
  </r>
  <r>
    <n v="1236"/>
    <d v="2018-11-25T00:00:00"/>
    <n v="7.4666666666666668"/>
    <s v="Production Technician II"/>
    <x v="4"/>
    <s v="Terminated"/>
    <s v="Part-Time"/>
    <s v="Zone B"/>
    <s v="Full-Time"/>
    <x v="0"/>
    <s v="Field Operations"/>
    <d v="2046-12-11T00:00:00"/>
    <s v="MA"/>
    <x v="0"/>
    <s v="White"/>
    <s v="Married"/>
    <s v="Fully Meets"/>
    <n v="3"/>
    <n v="3"/>
    <s v="Average"/>
    <d v="2023-07-25T00:00:00"/>
    <n v="1"/>
    <s v="Moderate"/>
    <n v="4"/>
    <s v="Moderate"/>
    <n v="1"/>
    <s v="Moderate"/>
    <d v="2023-04-17T00:00:00"/>
    <s v="Customer Service"/>
    <s v="External"/>
    <s v="Passed"/>
    <n v="2"/>
    <n v="244.25"/>
    <n v="72"/>
    <x v="1"/>
  </r>
  <r>
    <n v="1237"/>
    <d v="2021-03-23T00:00:00"/>
    <n v="5.1388888888888893"/>
    <s v="Production Technician II"/>
    <x v="0"/>
    <s v="Terminated"/>
    <s v="Part-Time"/>
    <s v="Zone A"/>
    <s v="Part-Time"/>
    <x v="0"/>
    <s v="Yard (Material Handling)"/>
    <d v="1975-12-17T00:00:00"/>
    <s v="MA"/>
    <x v="0"/>
    <s v="Black"/>
    <s v="Divorced"/>
    <s v="Fully Meets"/>
    <n v="3"/>
    <n v="3"/>
    <s v="Average"/>
    <d v="2023-07-11T00:00:00"/>
    <n v="4"/>
    <s v="Moderate"/>
    <n v="3"/>
    <s v="Moderate"/>
    <n v="1"/>
    <s v="Moderate"/>
    <d v="2022-11-11T00:00:00"/>
    <s v="Leadership Development"/>
    <s v="External"/>
    <s v="Passed"/>
    <n v="2"/>
    <n v="762.82"/>
    <n v="46"/>
    <x v="0"/>
  </r>
  <r>
    <n v="1238"/>
    <d v="2020-10-27T00:00:00"/>
    <n v="5.5444444444444443"/>
    <s v="Production Technician I"/>
    <x v="7"/>
    <s v="Terminated"/>
    <s v="Part-Time"/>
    <s v="Zone B"/>
    <s v="Part-Time"/>
    <x v="0"/>
    <s v="Engineers"/>
    <d v="1968-09-12T00:00:00"/>
    <s v="MA"/>
    <x v="0"/>
    <s v="Other"/>
    <s v="Single"/>
    <s v="Fully Meets"/>
    <n v="3"/>
    <n v="3"/>
    <s v="Average"/>
    <d v="2022-12-29T00:00:00"/>
    <n v="1"/>
    <s v="Moderate"/>
    <n v="3"/>
    <s v="Moderate"/>
    <n v="3"/>
    <s v="Moderate"/>
    <d v="2022-11-14T00:00:00"/>
    <s v="Leadership Development"/>
    <s v="Internal"/>
    <s v="Incomplete"/>
    <n v="2"/>
    <n v="640.14"/>
    <n v="52"/>
    <x v="1"/>
  </r>
  <r>
    <n v="1239"/>
    <d v="2022-06-11T00:00:00"/>
    <n v="3.9222222222222221"/>
    <s v="Production Technician I"/>
    <x v="3"/>
    <s v="Terminated"/>
    <s v="Part-Time"/>
    <s v="Zone C"/>
    <s v="Temporary"/>
    <x v="0"/>
    <s v="Splicing"/>
    <d v="2001-07-09T00:00:00"/>
    <s v="MA"/>
    <x v="0"/>
    <s v="Hispanic"/>
    <s v="Single"/>
    <s v="Fully Meets"/>
    <n v="3"/>
    <n v="3"/>
    <s v="Average"/>
    <d v="2022-10-07T00:00:00"/>
    <n v="4"/>
    <s v="Moderate"/>
    <n v="5"/>
    <s v="Moderate"/>
    <n v="5"/>
    <s v="Moderate"/>
    <d v="2023-04-28T00:00:00"/>
    <s v="Project Management"/>
    <s v="Internal"/>
    <s v="Incomplete"/>
    <n v="3"/>
    <n v="726.03"/>
    <n v="21"/>
    <x v="2"/>
  </r>
  <r>
    <n v="1240"/>
    <d v="2020-03-19T00:00:00"/>
    <n v="6.15"/>
    <s v="Production Technician I"/>
    <x v="9"/>
    <s v="Active"/>
    <s v="Contract"/>
    <s v="Zone B"/>
    <s v="Temporary"/>
    <x v="0"/>
    <s v="Isp"/>
    <d v="1985-04-11T00:00:00"/>
    <s v="MA"/>
    <x v="0"/>
    <s v="Asian"/>
    <s v="Single"/>
    <s v="Fully Meets"/>
    <n v="3"/>
    <n v="3"/>
    <s v="Average"/>
    <d v="2023-08-02T00:00:00"/>
    <n v="1"/>
    <s v="Moderate"/>
    <n v="4"/>
    <s v="Moderate"/>
    <n v="3"/>
    <s v="Moderate"/>
    <d v="2023-01-04T00:00:00"/>
    <s v="Communication Skills"/>
    <s v="External"/>
    <s v="Passed"/>
    <n v="5"/>
    <n v="758.75"/>
    <n v="35"/>
    <x v="0"/>
  </r>
  <r>
    <n v="1241"/>
    <d v="2019-11-07T00:00:00"/>
    <n v="6.5166666666666666"/>
    <s v="Production Technician I"/>
    <x v="5"/>
    <s v="Terminated"/>
    <s v="Contract"/>
    <s v="Zone B"/>
    <s v="Full-Time"/>
    <x v="0"/>
    <s v="Field Operations"/>
    <d v="1992-03-13T00:00:00"/>
    <s v="MA"/>
    <x v="0"/>
    <s v="Black"/>
    <s v="Married"/>
    <s v="Fully Meets"/>
    <n v="3"/>
    <n v="3"/>
    <s v="Average"/>
    <d v="2023-01-16T00:00:00"/>
    <n v="4"/>
    <s v="Moderate"/>
    <n v="4"/>
    <s v="Moderate"/>
    <n v="3"/>
    <s v="Moderate"/>
    <d v="2023-02-01T00:00:00"/>
    <s v="Project Management"/>
    <s v="External"/>
    <s v="Failed"/>
    <n v="5"/>
    <n v="878.94"/>
    <n v="27"/>
    <x v="0"/>
  </r>
  <r>
    <n v="1242"/>
    <d v="2023-04-24T00:00:00"/>
    <n v="3.0527777777777776"/>
    <s v="Production Technician I"/>
    <x v="6"/>
    <s v="Active"/>
    <s v="Full-Time"/>
    <s v="Zone C"/>
    <s v="Part-Time"/>
    <x v="0"/>
    <s v="Wireline Construction"/>
    <d v="1959-03-18T00:00:00"/>
    <s v="MA"/>
    <x v="0"/>
    <s v="White"/>
    <s v="Married"/>
    <s v="Fully Meets"/>
    <n v="3"/>
    <n v="3"/>
    <s v="Average"/>
    <d v="2023-07-28T00:00:00"/>
    <n v="4"/>
    <s v="Moderate"/>
    <n v="4"/>
    <s v="Moderate"/>
    <n v="1"/>
    <s v="Moderate"/>
    <d v="2023-03-14T00:00:00"/>
    <s v="Project Management"/>
    <s v="External"/>
    <s v="Passed"/>
    <n v="3"/>
    <n v="227.9"/>
    <n v="64"/>
    <x v="1"/>
  </r>
  <r>
    <n v="1243"/>
    <d v="2020-06-04T00:00:00"/>
    <n v="5.9416666666666664"/>
    <s v="Production Technician I"/>
    <x v="2"/>
    <s v="Active"/>
    <s v="Contract"/>
    <s v="Zone A"/>
    <s v="Temporary"/>
    <x v="0"/>
    <s v="General - Con"/>
    <d v="1979-03-07T00:00:00"/>
    <s v="MA"/>
    <x v="0"/>
    <s v="White"/>
    <s v="Widowed"/>
    <s v="Fully Meets"/>
    <n v="3"/>
    <n v="3"/>
    <s v="Average"/>
    <d v="2023-05-04T00:00:00"/>
    <n v="5"/>
    <s v="Moderate"/>
    <n v="2"/>
    <s v="Moderate"/>
    <n v="3"/>
    <s v="Moderate"/>
    <d v="2023-02-05T00:00:00"/>
    <s v="Communication Skills"/>
    <s v="Internal"/>
    <s v="Incomplete"/>
    <n v="3"/>
    <n v="855.27"/>
    <n v="41"/>
    <x v="0"/>
  </r>
  <r>
    <n v="1244"/>
    <d v="2022-05-23T00:00:00"/>
    <n v="3.9722222222222223"/>
    <s v="Production Technician I"/>
    <x v="4"/>
    <s v="Active"/>
    <s v="Part-Time"/>
    <s v="Zone A"/>
    <s v="Full-Time"/>
    <x v="0"/>
    <s v="Isp"/>
    <d v="1954-02-11T00:00:00"/>
    <s v="MA"/>
    <x v="1"/>
    <s v="Asian"/>
    <s v="Married"/>
    <s v="Fully Meets"/>
    <n v="3"/>
    <n v="3"/>
    <s v="Average"/>
    <d v="2022-08-17T00:00:00"/>
    <n v="2"/>
    <s v="Moderate"/>
    <n v="3"/>
    <s v="Moderate"/>
    <n v="5"/>
    <s v="Moderate"/>
    <d v="2023-02-18T00:00:00"/>
    <s v="Technical Skills"/>
    <s v="External"/>
    <s v="Incomplete"/>
    <n v="5"/>
    <n v="170.62"/>
    <n v="68"/>
    <x v="1"/>
  </r>
  <r>
    <n v="1245"/>
    <d v="2019-05-17T00:00:00"/>
    <n v="6.9888888888888889"/>
    <s v="Production Technician I"/>
    <x v="0"/>
    <s v="Active"/>
    <s v="Full-Time"/>
    <s v="Zone B"/>
    <s v="Temporary"/>
    <x v="0"/>
    <s v="Engineers"/>
    <d v="1961-02-03T00:00:00"/>
    <s v="MA"/>
    <x v="1"/>
    <s v="White"/>
    <s v="Widowed"/>
    <s v="Fully Meets"/>
    <n v="3"/>
    <n v="3"/>
    <s v="Average"/>
    <d v="2022-09-23T00:00:00"/>
    <n v="3"/>
    <s v="Moderate"/>
    <n v="5"/>
    <s v="Moderate"/>
    <n v="5"/>
    <s v="Moderate"/>
    <d v="2023-06-29T00:00:00"/>
    <s v="Communication Skills"/>
    <s v="Internal"/>
    <s v="Incomplete"/>
    <n v="4"/>
    <n v="392.14"/>
    <n v="58"/>
    <x v="1"/>
  </r>
  <r>
    <n v="1246"/>
    <d v="2018-09-28T00:00:00"/>
    <n v="7.625"/>
    <s v="Production Technician I"/>
    <x v="7"/>
    <s v="Terminated"/>
    <s v="Part-Time"/>
    <s v="Zone B"/>
    <s v="Temporary"/>
    <x v="0"/>
    <s v="Field Operations"/>
    <d v="2043-11-14T00:00:00"/>
    <s v="MA"/>
    <x v="1"/>
    <s v="Black"/>
    <s v="Widowed"/>
    <s v="Fully Meets"/>
    <n v="3"/>
    <n v="3"/>
    <s v="Average"/>
    <d v="2023-01-12T00:00:00"/>
    <n v="4"/>
    <s v="Moderate"/>
    <n v="3"/>
    <s v="Moderate"/>
    <n v="2"/>
    <s v="Moderate"/>
    <d v="2022-12-25T00:00:00"/>
    <s v="Communication Skills"/>
    <s v="Internal"/>
    <s v="Completed"/>
    <n v="1"/>
    <n v="206.93"/>
    <n v="75"/>
    <x v="1"/>
  </r>
  <r>
    <n v="1247"/>
    <d v="2019-03-04T00:00:00"/>
    <n v="7.1916666666666664"/>
    <s v="Production Technician I"/>
    <x v="1"/>
    <s v="Active"/>
    <s v="Part-Time"/>
    <s v="Zone C"/>
    <s v="Part-Time"/>
    <x v="0"/>
    <s v="Wireless"/>
    <d v="1972-03-26T00:00:00"/>
    <s v="MA"/>
    <x v="0"/>
    <s v="Other"/>
    <s v="Single"/>
    <s v="Fully Meets"/>
    <n v="3"/>
    <n v="3"/>
    <s v="Average"/>
    <d v="2022-11-13T00:00:00"/>
    <n v="2"/>
    <s v="Moderate"/>
    <n v="4"/>
    <s v="Moderate"/>
    <n v="5"/>
    <s v="Moderate"/>
    <d v="2022-12-09T00:00:00"/>
    <s v="Customer Service"/>
    <s v="External"/>
    <s v="Completed"/>
    <n v="5"/>
    <n v="307.13"/>
    <n v="47"/>
    <x v="0"/>
  </r>
  <r>
    <n v="1248"/>
    <d v="2021-03-29T00:00:00"/>
    <n v="5.1222222222222218"/>
    <s v="Production Technician I"/>
    <x v="8"/>
    <s v="Active"/>
    <s v="Part-Time"/>
    <s v="Zone B"/>
    <s v="Full-Time"/>
    <x v="0"/>
    <s v="Underground"/>
    <d v="1988-09-09T00:00:00"/>
    <s v="MA"/>
    <x v="0"/>
    <s v="White"/>
    <s v="Divorced"/>
    <s v="Fully Meets"/>
    <n v="3"/>
    <n v="3"/>
    <s v="Average"/>
    <d v="2022-12-05T00:00:00"/>
    <n v="5"/>
    <s v="Moderate"/>
    <n v="3"/>
    <s v="Moderate"/>
    <n v="2"/>
    <s v="Moderate"/>
    <d v="2022-08-24T00:00:00"/>
    <s v="Communication Skills"/>
    <s v="Internal"/>
    <s v="Passed"/>
    <n v="4"/>
    <n v="165.05"/>
    <n v="33"/>
    <x v="0"/>
  </r>
  <r>
    <n v="1249"/>
    <d v="2019-07-07T00:00:00"/>
    <n v="6.85"/>
    <s v="Production Technician I"/>
    <x v="3"/>
    <s v="Active"/>
    <s v="Full-Time"/>
    <s v="Zone A"/>
    <s v="Part-Time"/>
    <x v="0"/>
    <s v="Field Operations"/>
    <d v="1996-11-30T00:00:00"/>
    <s v="MA"/>
    <x v="0"/>
    <s v="Asian"/>
    <s v="Divorced"/>
    <s v="Fully Meets"/>
    <n v="3"/>
    <n v="3"/>
    <s v="Average"/>
    <d v="2022-12-22T00:00:00"/>
    <n v="2"/>
    <s v="Moderate"/>
    <n v="4"/>
    <s v="Moderate"/>
    <n v="2"/>
    <s v="Moderate"/>
    <d v="2022-08-15T00:00:00"/>
    <s v="Communication Skills"/>
    <s v="Internal"/>
    <s v="Completed"/>
    <n v="4"/>
    <n v="371.27"/>
    <n v="23"/>
    <x v="2"/>
  </r>
  <r>
    <n v="1250"/>
    <d v="2018-09-06T00:00:00"/>
    <n v="7.6861111111111109"/>
    <s v="Production Technician I"/>
    <x v="4"/>
    <s v="Active"/>
    <s v="Contract"/>
    <s v="Zone B"/>
    <s v="Full-Time"/>
    <x v="0"/>
    <s v="General - Sga"/>
    <d v="1990-12-08T00:00:00"/>
    <s v="MA"/>
    <x v="0"/>
    <s v="Black"/>
    <s v="Widowed"/>
    <s v="Fully Meets"/>
    <n v="3"/>
    <n v="3"/>
    <s v="Average"/>
    <d v="2023-04-26T00:00:00"/>
    <n v="4"/>
    <s v="Moderate"/>
    <n v="5"/>
    <s v="Moderate"/>
    <n v="1"/>
    <s v="Moderate"/>
    <d v="2023-04-28T00:00:00"/>
    <s v="Communication Skills"/>
    <s v="External"/>
    <s v="Incomplete"/>
    <n v="3"/>
    <n v="366.78"/>
    <n v="28"/>
    <x v="0"/>
  </r>
  <r>
    <n v="1251"/>
    <d v="2018-09-25T00:00:00"/>
    <n v="7.6333333333333337"/>
    <s v="Production Technician I"/>
    <x v="0"/>
    <s v="Active"/>
    <s v="Part-Time"/>
    <s v="Zone A"/>
    <s v="Part-Time"/>
    <x v="0"/>
    <s v="Splicing"/>
    <d v="2048-03-05T00:00:00"/>
    <s v="MA"/>
    <x v="0"/>
    <s v="Asian"/>
    <s v="Married"/>
    <s v="Fully Meets"/>
    <n v="3"/>
    <n v="3"/>
    <s v="Average"/>
    <d v="2022-12-03T00:00:00"/>
    <n v="5"/>
    <s v="Moderate"/>
    <n v="5"/>
    <s v="Moderate"/>
    <n v="3"/>
    <s v="Moderate"/>
    <d v="2023-02-04T00:00:00"/>
    <s v="Communication Skills"/>
    <s v="External"/>
    <s v="Failed"/>
    <n v="5"/>
    <n v="205.92"/>
    <n v="70"/>
    <x v="1"/>
  </r>
  <r>
    <n v="1252"/>
    <d v="2022-03-11T00:00:00"/>
    <n v="4.1722222222222225"/>
    <s v="Production Manager"/>
    <x v="1"/>
    <s v="Active"/>
    <s v="Part-Time"/>
    <s v="Zone A"/>
    <s v="Temporary"/>
    <x v="0"/>
    <s v="Project Management - Con"/>
    <d v="1982-02-21T00:00:00"/>
    <s v="MA"/>
    <x v="0"/>
    <s v="Asian"/>
    <s v="Divorced"/>
    <s v="Fully Meets"/>
    <n v="3"/>
    <n v="3"/>
    <s v="Average"/>
    <d v="2023-06-10T00:00:00"/>
    <n v="2"/>
    <s v="Moderate"/>
    <n v="3"/>
    <s v="Moderate"/>
    <n v="2"/>
    <s v="Moderate"/>
    <d v="2022-11-20T00:00:00"/>
    <s v="Leadership Development"/>
    <s v="Internal"/>
    <s v="Completed"/>
    <n v="1"/>
    <n v="314.51"/>
    <n v="40"/>
    <x v="0"/>
  </r>
  <r>
    <n v="1253"/>
    <d v="2020-07-13T00:00:00"/>
    <n v="5.833333333333333"/>
    <s v="Production Manager"/>
    <x v="8"/>
    <s v="Active"/>
    <s v="Part-Time"/>
    <s v="Zone A"/>
    <s v="Part-Time"/>
    <x v="0"/>
    <s v="Project Management - Con"/>
    <d v="1971-05-15T00:00:00"/>
    <s v="MA"/>
    <x v="0"/>
    <s v="Asian"/>
    <s v="Divorced"/>
    <s v="Fully Meets"/>
    <n v="3"/>
    <n v="3"/>
    <s v="Average"/>
    <d v="2023-01-10T00:00:00"/>
    <n v="2"/>
    <s v="Moderate"/>
    <n v="4"/>
    <s v="Moderate"/>
    <n v="2"/>
    <s v="Moderate"/>
    <d v="2023-06-03T00:00:00"/>
    <s v="Customer Service"/>
    <s v="Internal"/>
    <s v="Completed"/>
    <n v="2"/>
    <n v="793.86"/>
    <n v="49"/>
    <x v="0"/>
  </r>
  <r>
    <n v="1254"/>
    <d v="2020-06-22T00:00:00"/>
    <n v="5.8916666666666666"/>
    <s v="Production Technician II"/>
    <x v="5"/>
    <s v="Active"/>
    <s v="Contract"/>
    <s v="Zone B"/>
    <s v="Full-Time"/>
    <x v="0"/>
    <s v="General - Con"/>
    <d v="1950-06-07T00:00:00"/>
    <s v="MA"/>
    <x v="0"/>
    <s v="White"/>
    <s v="Married"/>
    <s v="Fully Meets"/>
    <n v="3"/>
    <n v="3"/>
    <s v="Average"/>
    <d v="2023-06-18T00:00:00"/>
    <n v="3"/>
    <s v="Moderate"/>
    <n v="1"/>
    <s v="Moderate"/>
    <n v="5"/>
    <s v="Moderate"/>
    <d v="2023-04-20T00:00:00"/>
    <s v="Project Management"/>
    <s v="Internal"/>
    <s v="Passed"/>
    <n v="3"/>
    <n v="252.53"/>
    <n v="70"/>
    <x v="1"/>
  </r>
  <r>
    <n v="1255"/>
    <d v="2019-09-30T00:00:00"/>
    <n v="6.6194444444444445"/>
    <s v="Production Technician II"/>
    <x v="6"/>
    <s v="Terminated"/>
    <s v="Full-Time"/>
    <s v="Zone A"/>
    <s v="Temporary"/>
    <x v="0"/>
    <s v="General - Con"/>
    <d v="1984-11-24T00:00:00"/>
    <s v="MA"/>
    <x v="0"/>
    <s v="Black"/>
    <s v="Married"/>
    <s v="Fully Meets"/>
    <n v="3"/>
    <n v="3"/>
    <s v="Average"/>
    <d v="2022-11-03T00:00:00"/>
    <n v="3"/>
    <s v="Moderate"/>
    <n v="1"/>
    <s v="Moderate"/>
    <n v="1"/>
    <s v="Moderate"/>
    <d v="2022-10-23T00:00:00"/>
    <s v="Customer Service"/>
    <s v="External"/>
    <s v="Passed"/>
    <n v="2"/>
    <n v="693.25"/>
    <n v="35"/>
    <x v="0"/>
  </r>
  <r>
    <n v="1256"/>
    <d v="2020-01-08T00:00:00"/>
    <n v="6.3472222222222223"/>
    <s v="Production Technician II"/>
    <x v="2"/>
    <s v="Active"/>
    <s v="Contract"/>
    <s v="Zone A"/>
    <s v="Temporary"/>
    <x v="0"/>
    <s v="Wireline Construction"/>
    <d v="1991-08-14T00:00:00"/>
    <s v="MA"/>
    <x v="0"/>
    <s v="White"/>
    <s v="Widowed"/>
    <s v="Fully Meets"/>
    <n v="3"/>
    <n v="3"/>
    <s v="Average"/>
    <d v="2022-10-24T00:00:00"/>
    <n v="4"/>
    <s v="Moderate"/>
    <n v="4"/>
    <s v="Moderate"/>
    <n v="2"/>
    <s v="Moderate"/>
    <d v="2023-05-26T00:00:00"/>
    <s v="Project Management"/>
    <s v="Internal"/>
    <s v="Completed"/>
    <n v="4"/>
    <n v="926.76"/>
    <n v="29"/>
    <x v="0"/>
  </r>
  <r>
    <n v="1257"/>
    <d v="2021-10-16T00:00:00"/>
    <n v="4.5750000000000002"/>
    <s v="Production Technician II"/>
    <x v="4"/>
    <s v="Active"/>
    <s v="Full-Time"/>
    <s v="Zone B"/>
    <s v="Temporary"/>
    <x v="0"/>
    <s v="Engineers"/>
    <d v="1978-11-07T00:00:00"/>
    <s v="MA"/>
    <x v="0"/>
    <s v="Asian"/>
    <s v="Divorced"/>
    <s v="Fully Meets"/>
    <n v="3"/>
    <n v="3"/>
    <s v="Average"/>
    <d v="2023-07-19T00:00:00"/>
    <n v="2"/>
    <s v="Moderate"/>
    <n v="1"/>
    <s v="Moderate"/>
    <n v="1"/>
    <s v="Moderate"/>
    <d v="2023-05-23T00:00:00"/>
    <s v="Technical Skills"/>
    <s v="Internal"/>
    <s v="Failed"/>
    <n v="1"/>
    <n v="694.61"/>
    <n v="43"/>
    <x v="0"/>
  </r>
  <r>
    <n v="1258"/>
    <d v="2022-06-29T00:00:00"/>
    <n v="3.8722222222222222"/>
    <s v="Production Technician II"/>
    <x v="0"/>
    <s v="Active"/>
    <s v="Full-Time"/>
    <s v="Zone C"/>
    <s v="Temporary"/>
    <x v="0"/>
    <s v="Aerial"/>
    <d v="1977-10-16T00:00:00"/>
    <s v="MA"/>
    <x v="0"/>
    <s v="Other"/>
    <s v="Widowed"/>
    <s v="Fully Meets"/>
    <n v="3"/>
    <n v="3"/>
    <s v="Average"/>
    <d v="2023-04-16T00:00:00"/>
    <n v="3"/>
    <s v="Moderate"/>
    <n v="5"/>
    <s v="Moderate"/>
    <n v="4"/>
    <s v="Moderate"/>
    <d v="2023-06-30T00:00:00"/>
    <s v="Project Management"/>
    <s v="Internal"/>
    <s v="Incomplete"/>
    <n v="1"/>
    <n v="732.02"/>
    <n v="45"/>
    <x v="0"/>
  </r>
  <r>
    <n v="1259"/>
    <d v="2022-05-01T00:00:00"/>
    <n v="4.0333333333333332"/>
    <s v="Production Technician I"/>
    <x v="7"/>
    <s v="Terminated"/>
    <s v="Full-Time"/>
    <s v="Zone A"/>
    <s v="Temporary"/>
    <x v="0"/>
    <s v="General - Con"/>
    <d v="1956-07-14T00:00:00"/>
    <s v="MA"/>
    <x v="1"/>
    <s v="White"/>
    <s v="Single"/>
    <s v="Fully Meets"/>
    <n v="3"/>
    <n v="3"/>
    <s v="Average"/>
    <d v="2022-10-17T00:00:00"/>
    <n v="1"/>
    <s v="Moderate"/>
    <n v="3"/>
    <s v="Moderate"/>
    <n v="4"/>
    <s v="Moderate"/>
    <d v="2023-01-04T00:00:00"/>
    <s v="Leadership Development"/>
    <s v="Internal"/>
    <s v="Completed"/>
    <n v="1"/>
    <n v="897.62"/>
    <n v="66"/>
    <x v="1"/>
  </r>
  <r>
    <n v="1260"/>
    <d v="2018-08-16T00:00:00"/>
    <n v="7.7416666666666663"/>
    <s v="Production Technician I"/>
    <x v="3"/>
    <s v="Active"/>
    <s v="Full-Time"/>
    <s v="Zone B"/>
    <s v="Part-Time"/>
    <x v="0"/>
    <s v="Project Management - Con"/>
    <d v="1957-06-18T00:00:00"/>
    <s v="MA"/>
    <x v="0"/>
    <s v="Asian"/>
    <s v="Married"/>
    <s v="Fully Meets"/>
    <n v="3"/>
    <n v="3"/>
    <s v="Average"/>
    <d v="2023-02-21T00:00:00"/>
    <n v="5"/>
    <s v="Moderate"/>
    <n v="2"/>
    <s v="Moderate"/>
    <n v="5"/>
    <s v="Moderate"/>
    <d v="2022-11-21T00:00:00"/>
    <s v="Leadership Development"/>
    <s v="Internal"/>
    <s v="Completed"/>
    <n v="2"/>
    <n v="786.57"/>
    <n v="61"/>
    <x v="1"/>
  </r>
  <r>
    <n v="1261"/>
    <d v="2019-12-27T00:00:00"/>
    <n v="6.3777777777777782"/>
    <s v="Production Technician I"/>
    <x v="9"/>
    <s v="Active"/>
    <s v="Part-Time"/>
    <s v="Zone C"/>
    <s v="Temporary"/>
    <x v="0"/>
    <s v="Field Operations"/>
    <d v="1959-09-27T00:00:00"/>
    <s v="MA"/>
    <x v="0"/>
    <s v="Hispanic"/>
    <s v="Married"/>
    <s v="Fully Meets"/>
    <n v="3"/>
    <n v="3"/>
    <s v="Average"/>
    <d v="2023-07-13T00:00:00"/>
    <n v="2"/>
    <s v="Moderate"/>
    <n v="5"/>
    <s v="Moderate"/>
    <n v="4"/>
    <s v="Moderate"/>
    <d v="2023-07-26T00:00:00"/>
    <s v="Project Management"/>
    <s v="External"/>
    <s v="Incomplete"/>
    <n v="3"/>
    <n v="613.92999999999995"/>
    <n v="60"/>
    <x v="1"/>
  </r>
  <r>
    <n v="1262"/>
    <d v="2021-07-01T00:00:00"/>
    <n v="4.8666666666666663"/>
    <s v="Production Technician I"/>
    <x v="5"/>
    <s v="Terminated"/>
    <s v="Part-Time"/>
    <s v="Zone A"/>
    <s v="Full-Time"/>
    <x v="0"/>
    <s v="Engineers"/>
    <d v="1977-03-16T00:00:00"/>
    <s v="MA"/>
    <x v="0"/>
    <s v="Hispanic"/>
    <s v="Widowed"/>
    <s v="Fully Meets"/>
    <n v="3"/>
    <n v="3"/>
    <s v="Average"/>
    <d v="2022-12-16T00:00:00"/>
    <n v="3"/>
    <s v="Moderate"/>
    <n v="4"/>
    <s v="Moderate"/>
    <n v="1"/>
    <s v="Moderate"/>
    <d v="2023-01-17T00:00:00"/>
    <s v="Communication Skills"/>
    <s v="Internal"/>
    <s v="Passed"/>
    <n v="2"/>
    <n v="711.8"/>
    <n v="44"/>
    <x v="0"/>
  </r>
  <r>
    <n v="1263"/>
    <d v="2022-10-20T00:00:00"/>
    <n v="3.5638888888888891"/>
    <s v="Production Technician I"/>
    <x v="6"/>
    <s v="Active"/>
    <s v="Full-Time"/>
    <s v="Zone B"/>
    <s v="Full-Time"/>
    <x v="0"/>
    <s v="Shop (Fleet)"/>
    <d v="1952-11-14T00:00:00"/>
    <s v="MA"/>
    <x v="0"/>
    <s v="Hispanic"/>
    <s v="Divorced"/>
    <s v="Fully Meets"/>
    <n v="3"/>
    <n v="3"/>
    <s v="Average"/>
    <d v="2023-01-24T00:00:00"/>
    <n v="4"/>
    <s v="Moderate"/>
    <n v="5"/>
    <s v="Moderate"/>
    <n v="3"/>
    <s v="Moderate"/>
    <d v="2023-03-03T00:00:00"/>
    <s v="Communication Skills"/>
    <s v="Internal"/>
    <s v="Failed"/>
    <n v="5"/>
    <n v="784.1"/>
    <n v="70"/>
    <x v="1"/>
  </r>
  <r>
    <n v="1264"/>
    <d v="2019-02-15T00:00:00"/>
    <n v="7.2444444444444445"/>
    <s v="Production Technician I"/>
    <x v="2"/>
    <s v="Active"/>
    <s v="Full-Time"/>
    <s v="Zone C"/>
    <s v="Full-Time"/>
    <x v="0"/>
    <s v="Field Operations"/>
    <d v="1998-10-23T00:00:00"/>
    <s v="MA"/>
    <x v="0"/>
    <s v="Hispanic"/>
    <s v="Married"/>
    <s v="Fully Meets"/>
    <n v="3"/>
    <n v="3"/>
    <s v="Average"/>
    <d v="2023-04-21T00:00:00"/>
    <n v="3"/>
    <s v="Moderate"/>
    <n v="5"/>
    <s v="Moderate"/>
    <n v="4"/>
    <s v="Moderate"/>
    <d v="2023-05-16T00:00:00"/>
    <s v="Customer Service"/>
    <s v="Internal"/>
    <s v="Failed"/>
    <n v="5"/>
    <n v="509.67"/>
    <n v="21"/>
    <x v="2"/>
  </r>
  <r>
    <n v="1265"/>
    <d v="2022-01-17T00:00:00"/>
    <n v="4.322222222222222"/>
    <s v="Production Technician I"/>
    <x v="4"/>
    <s v="Terminated"/>
    <s v="Part-Time"/>
    <s v="Zone C"/>
    <s v="Full-Time"/>
    <x v="0"/>
    <s v="Field Operations"/>
    <d v="1976-05-28T00:00:00"/>
    <s v="MA"/>
    <x v="1"/>
    <s v="Black"/>
    <s v="Widowed"/>
    <s v="Fully Meets"/>
    <n v="3"/>
    <n v="3"/>
    <s v="Average"/>
    <d v="2023-06-28T00:00:00"/>
    <n v="4"/>
    <s v="Moderate"/>
    <n v="2"/>
    <s v="Moderate"/>
    <n v="5"/>
    <s v="Moderate"/>
    <d v="2023-06-15T00:00:00"/>
    <s v="Leadership Development"/>
    <s v="Internal"/>
    <s v="Incomplete"/>
    <n v="4"/>
    <n v="494.96"/>
    <n v="46"/>
    <x v="0"/>
  </r>
  <r>
    <n v="1266"/>
    <d v="2021-11-14T00:00:00"/>
    <n v="4.4972222222222218"/>
    <s v="Production Technician I"/>
    <x v="0"/>
    <s v="Terminated"/>
    <s v="Full-Time"/>
    <s v="Zone A"/>
    <s v="Full-Time"/>
    <x v="0"/>
    <s v="Project Management - Con"/>
    <d v="1971-04-04T00:00:00"/>
    <s v="MA"/>
    <x v="1"/>
    <s v="Hispanic"/>
    <s v="Divorced"/>
    <s v="Fully Meets"/>
    <n v="3"/>
    <n v="3"/>
    <s v="Average"/>
    <d v="2023-03-29T00:00:00"/>
    <n v="1"/>
    <s v="Moderate"/>
    <n v="3"/>
    <s v="Moderate"/>
    <n v="1"/>
    <s v="Moderate"/>
    <d v="2023-03-30T00:00:00"/>
    <s v="Project Management"/>
    <s v="Internal"/>
    <s v="Incomplete"/>
    <n v="5"/>
    <n v="465.72"/>
    <n v="50"/>
    <x v="0"/>
  </r>
  <r>
    <n v="1267"/>
    <d v="2020-11-14T00:00:00"/>
    <n v="5.4972222222222218"/>
    <s v="Production Technician I"/>
    <x v="7"/>
    <s v="Active"/>
    <s v="Part-Time"/>
    <s v="Zone C"/>
    <s v="Full-Time"/>
    <x v="0"/>
    <s v="General - Con"/>
    <d v="1971-09-11T00:00:00"/>
    <s v="MA"/>
    <x v="0"/>
    <s v="White"/>
    <s v="Divorced"/>
    <s v="Fully Meets"/>
    <n v="3"/>
    <n v="3"/>
    <s v="Average"/>
    <d v="2023-04-25T00:00:00"/>
    <n v="4"/>
    <s v="Moderate"/>
    <n v="1"/>
    <s v="Moderate"/>
    <n v="5"/>
    <s v="Moderate"/>
    <d v="2023-02-27T00:00:00"/>
    <s v="Technical Skills"/>
    <s v="Internal"/>
    <s v="Failed"/>
    <n v="1"/>
    <n v="507.43"/>
    <n v="49"/>
    <x v="0"/>
  </r>
  <r>
    <n v="1268"/>
    <d v="2023-02-25T00:00:00"/>
    <n v="3.2166666666666668"/>
    <s v="Production Technician I"/>
    <x v="1"/>
    <s v="Active"/>
    <s v="Part-Time"/>
    <s v="Zone A"/>
    <s v="Part-Time"/>
    <x v="0"/>
    <s v="General - Con"/>
    <d v="1961-12-26T00:00:00"/>
    <s v="MA"/>
    <x v="0"/>
    <s v="Other"/>
    <s v="Single"/>
    <s v="Fully Meets"/>
    <n v="3"/>
    <n v="3"/>
    <s v="Average"/>
    <d v="2023-04-18T00:00:00"/>
    <n v="2"/>
    <s v="Moderate"/>
    <n v="1"/>
    <s v="Moderate"/>
    <n v="2"/>
    <s v="Moderate"/>
    <d v="2023-05-25T00:00:00"/>
    <s v="Project Management"/>
    <s v="External"/>
    <s v="Passed"/>
    <n v="5"/>
    <n v="401.97"/>
    <n v="62"/>
    <x v="1"/>
  </r>
  <r>
    <n v="1269"/>
    <d v="2022-08-23T00:00:00"/>
    <n v="3.7222222222222223"/>
    <s v="Production Technician I"/>
    <x v="8"/>
    <s v="Active"/>
    <s v="Contract"/>
    <s v="Zone A"/>
    <s v="Full-Time"/>
    <x v="0"/>
    <s v="Yard (Material Handling)"/>
    <d v="1965-04-28T00:00:00"/>
    <s v="MA"/>
    <x v="0"/>
    <s v="Black"/>
    <s v="Divorced"/>
    <s v="Fully Meets"/>
    <n v="3"/>
    <n v="3"/>
    <s v="Average"/>
    <d v="2022-09-19T00:00:00"/>
    <n v="1"/>
    <s v="Moderate"/>
    <n v="2"/>
    <s v="Moderate"/>
    <n v="4"/>
    <s v="Moderate"/>
    <d v="2022-12-23T00:00:00"/>
    <s v="Customer Service"/>
    <s v="External"/>
    <s v="Passed"/>
    <n v="4"/>
    <n v="813.9"/>
    <n v="57"/>
    <x v="1"/>
  </r>
  <r>
    <n v="1270"/>
    <d v="2019-05-01T00:00:00"/>
    <n v="7.0333333333333332"/>
    <s v="Production Technician I"/>
    <x v="3"/>
    <s v="Active"/>
    <s v="Part-Time"/>
    <s v="Zone C"/>
    <s v="Full-Time"/>
    <x v="0"/>
    <s v="Field Operations"/>
    <d v="1967-10-17T00:00:00"/>
    <s v="MA"/>
    <x v="0"/>
    <s v="Hispanic"/>
    <s v="Married"/>
    <s v="Fully Meets"/>
    <n v="3"/>
    <n v="3"/>
    <s v="Average"/>
    <d v="2023-03-16T00:00:00"/>
    <n v="5"/>
    <s v="Moderate"/>
    <n v="5"/>
    <s v="Moderate"/>
    <n v="1"/>
    <s v="Moderate"/>
    <d v="2022-08-21T00:00:00"/>
    <s v="Leadership Development"/>
    <s v="External"/>
    <s v="Completed"/>
    <n v="2"/>
    <n v="360.02"/>
    <n v="52"/>
    <x v="1"/>
  </r>
  <r>
    <n v="1271"/>
    <d v="2020-04-26T00:00:00"/>
    <n v="6.0472222222222225"/>
    <s v="Production Technician I"/>
    <x v="9"/>
    <s v="Active"/>
    <s v="Full-Time"/>
    <s v="Zone A"/>
    <s v="Part-Time"/>
    <x v="0"/>
    <s v="General - Sga"/>
    <d v="1951-11-16T00:00:00"/>
    <s v="MA"/>
    <x v="0"/>
    <s v="Asian"/>
    <s v="Widowed"/>
    <s v="Fully Meets"/>
    <n v="3"/>
    <n v="3"/>
    <s v="Average"/>
    <d v="2023-01-13T00:00:00"/>
    <n v="3"/>
    <s v="Moderate"/>
    <n v="1"/>
    <s v="Moderate"/>
    <n v="5"/>
    <s v="Moderate"/>
    <d v="2023-02-15T00:00:00"/>
    <s v="Customer Service"/>
    <s v="Internal"/>
    <s v="Completed"/>
    <n v="3"/>
    <n v="692.71"/>
    <n v="69"/>
    <x v="1"/>
  </r>
  <r>
    <n v="1272"/>
    <d v="2021-02-08T00:00:00"/>
    <n v="5.2638888888888893"/>
    <s v="Production Technician I"/>
    <x v="5"/>
    <s v="Active"/>
    <s v="Full-Time"/>
    <s v="Zone C"/>
    <s v="Temporary"/>
    <x v="0"/>
    <s v="General - Eng"/>
    <d v="1971-05-27T00:00:00"/>
    <s v="MA"/>
    <x v="0"/>
    <s v="Black"/>
    <s v="Single"/>
    <s v="Fully Meets"/>
    <n v="3"/>
    <n v="3"/>
    <s v="Average"/>
    <d v="2022-10-31T00:00:00"/>
    <n v="4"/>
    <s v="Moderate"/>
    <n v="2"/>
    <s v="Moderate"/>
    <n v="3"/>
    <s v="Moderate"/>
    <d v="2023-02-24T00:00:00"/>
    <s v="Technical Skills"/>
    <s v="Internal"/>
    <s v="Failed"/>
    <n v="3"/>
    <n v="233.12"/>
    <n v="50"/>
    <x v="0"/>
  </r>
  <r>
    <n v="1273"/>
    <d v="2020-10-29T00:00:00"/>
    <n v="5.5388888888888888"/>
    <s v="Production Manager"/>
    <x v="6"/>
    <s v="Active"/>
    <s v="Contract"/>
    <s v="Zone A"/>
    <s v="Part-Time"/>
    <x v="0"/>
    <s v="General - Sga"/>
    <d v="1957-03-14T00:00:00"/>
    <s v="MA"/>
    <x v="0"/>
    <s v="Asian"/>
    <s v="Single"/>
    <s v="Fully Meets"/>
    <n v="3"/>
    <n v="3"/>
    <s v="Average"/>
    <d v="2023-02-26T00:00:00"/>
    <n v="1"/>
    <s v="Moderate"/>
    <n v="4"/>
    <s v="Moderate"/>
    <n v="2"/>
    <s v="Moderate"/>
    <d v="2023-05-24T00:00:00"/>
    <s v="Technical Skills"/>
    <s v="External"/>
    <s v="Incomplete"/>
    <n v="1"/>
    <n v="881.48"/>
    <n v="63"/>
    <x v="1"/>
  </r>
  <r>
    <n v="1274"/>
    <d v="2022-11-22T00:00:00"/>
    <n v="3.4750000000000001"/>
    <s v="Production Manager"/>
    <x v="2"/>
    <s v="Active"/>
    <s v="Contract"/>
    <s v="Zone A"/>
    <s v="Full-Time"/>
    <x v="0"/>
    <s v="Engineers"/>
    <d v="1975-11-06T00:00:00"/>
    <s v="MA"/>
    <x v="0"/>
    <s v="Black"/>
    <s v="Single"/>
    <s v="Fully Meets"/>
    <n v="3"/>
    <n v="3"/>
    <s v="Average"/>
    <d v="2023-03-19T00:00:00"/>
    <n v="2"/>
    <s v="Moderate"/>
    <n v="1"/>
    <s v="Moderate"/>
    <n v="5"/>
    <s v="Moderate"/>
    <d v="2023-05-22T00:00:00"/>
    <s v="Project Management"/>
    <s v="Internal"/>
    <s v="Passed"/>
    <n v="2"/>
    <n v="448.48"/>
    <n v="47"/>
    <x v="0"/>
  </r>
  <r>
    <n v="1275"/>
    <d v="2022-10-11T00:00:00"/>
    <n v="3.588888888888889"/>
    <s v="Production Technician II"/>
    <x v="0"/>
    <s v="Active"/>
    <s v="Full-Time"/>
    <s v="Zone B"/>
    <s v="Part-Time"/>
    <x v="0"/>
    <s v="Aerial"/>
    <d v="1982-06-19T00:00:00"/>
    <s v="MA"/>
    <x v="0"/>
    <s v="Other"/>
    <s v="Single"/>
    <s v="Fully Meets"/>
    <n v="3"/>
    <n v="3"/>
    <s v="Average"/>
    <d v="2022-08-19T00:00:00"/>
    <n v="2"/>
    <s v="Moderate"/>
    <n v="5"/>
    <s v="Moderate"/>
    <n v="3"/>
    <s v="Moderate"/>
    <d v="2023-06-13T00:00:00"/>
    <s v="Communication Skills"/>
    <s v="External"/>
    <s v="Incomplete"/>
    <n v="3"/>
    <n v="288.88"/>
    <n v="40"/>
    <x v="0"/>
  </r>
  <r>
    <n v="1276"/>
    <d v="2019-12-28T00:00:00"/>
    <n v="6.375"/>
    <s v="Production Technician II"/>
    <x v="1"/>
    <s v="Active"/>
    <s v="Full-Time"/>
    <s v="Zone A"/>
    <s v="Full-Time"/>
    <x v="0"/>
    <s v="General - Sga"/>
    <d v="1978-04-21T00:00:00"/>
    <s v="MA"/>
    <x v="0"/>
    <s v="White"/>
    <s v="Married"/>
    <s v="Fully Meets"/>
    <n v="3"/>
    <n v="3"/>
    <s v="Average"/>
    <d v="2023-06-01T00:00:00"/>
    <n v="1"/>
    <s v="Moderate"/>
    <n v="4"/>
    <s v="Moderate"/>
    <n v="5"/>
    <s v="Moderate"/>
    <d v="2023-07-15T00:00:00"/>
    <s v="Communication Skills"/>
    <s v="Internal"/>
    <s v="Failed"/>
    <n v="1"/>
    <n v="572.45000000000005"/>
    <n v="41"/>
    <x v="0"/>
  </r>
  <r>
    <n v="1277"/>
    <d v="2019-04-11T00:00:00"/>
    <n v="7.0888888888888886"/>
    <s v="Production Technician II"/>
    <x v="8"/>
    <s v="Active"/>
    <s v="Full-Time"/>
    <s v="Zone C"/>
    <s v="Part-Time"/>
    <x v="0"/>
    <s v="Splicing"/>
    <d v="1984-05-10T00:00:00"/>
    <s v="MA"/>
    <x v="0"/>
    <s v="Other"/>
    <s v="Single"/>
    <s v="Fully Meets"/>
    <n v="3"/>
    <n v="3"/>
    <s v="Average"/>
    <d v="2023-08-01T00:00:00"/>
    <n v="4"/>
    <s v="Moderate"/>
    <n v="3"/>
    <s v="Moderate"/>
    <n v="3"/>
    <s v="Moderate"/>
    <d v="2023-03-27T00:00:00"/>
    <s v="Communication Skills"/>
    <s v="Internal"/>
    <s v="Passed"/>
    <n v="3"/>
    <n v="141.38"/>
    <n v="35"/>
    <x v="0"/>
  </r>
  <r>
    <n v="1278"/>
    <d v="2020-10-26T00:00:00"/>
    <n v="5.5472222222222225"/>
    <s v="Production Technician II"/>
    <x v="6"/>
    <s v="Active"/>
    <s v="Full-Time"/>
    <s v="Zone A"/>
    <s v="Part-Time"/>
    <x v="0"/>
    <s v="Field Operations"/>
    <d v="1955-08-13T00:00:00"/>
    <s v="MA"/>
    <x v="0"/>
    <s v="White"/>
    <s v="Divorced"/>
    <s v="Fully Meets"/>
    <n v="3"/>
    <n v="3"/>
    <s v="Average"/>
    <d v="2023-05-28T00:00:00"/>
    <n v="2"/>
    <s v="Moderate"/>
    <n v="4"/>
    <s v="Moderate"/>
    <n v="5"/>
    <s v="Moderate"/>
    <d v="2023-02-04T00:00:00"/>
    <s v="Technical Skills"/>
    <s v="Internal"/>
    <s v="Incomplete"/>
    <n v="1"/>
    <n v="331.46"/>
    <n v="65"/>
    <x v="1"/>
  </r>
  <r>
    <n v="1279"/>
    <d v="2021-07-09T00:00:00"/>
    <n v="4.8444444444444441"/>
    <s v="Production Technician II"/>
    <x v="2"/>
    <s v="Terminated"/>
    <s v="Part-Time"/>
    <s v="Zone B"/>
    <s v="Full-Time"/>
    <x v="0"/>
    <s v="Field Operations"/>
    <d v="1994-07-16T00:00:00"/>
    <s v="MA"/>
    <x v="0"/>
    <s v="White"/>
    <s v="Married"/>
    <s v="Fully Meets"/>
    <n v="3"/>
    <n v="3"/>
    <s v="Average"/>
    <d v="2022-10-11T00:00:00"/>
    <n v="3"/>
    <s v="Moderate"/>
    <n v="3"/>
    <s v="Moderate"/>
    <n v="5"/>
    <s v="Moderate"/>
    <d v="2022-11-23T00:00:00"/>
    <s v="Technical Skills"/>
    <s v="Internal"/>
    <s v="Incomplete"/>
    <n v="4"/>
    <n v="704.93"/>
    <n v="27"/>
    <x v="0"/>
  </r>
  <r>
    <n v="1280"/>
    <d v="2022-01-12T00:00:00"/>
    <n v="4.3361111111111112"/>
    <s v="Production Technician I"/>
    <x v="8"/>
    <s v="Active"/>
    <s v="Full-Time"/>
    <s v="Zone C"/>
    <s v="Temporary"/>
    <x v="0"/>
    <s v="General - Sga"/>
    <d v="2044-04-19T00:00:00"/>
    <s v="MA"/>
    <x v="1"/>
    <s v="Black"/>
    <s v="Single"/>
    <s v="Fully Meets"/>
    <n v="3"/>
    <n v="3"/>
    <s v="Average"/>
    <d v="2022-11-12T00:00:00"/>
    <n v="3"/>
    <s v="Moderate"/>
    <n v="2"/>
    <s v="Moderate"/>
    <n v="2"/>
    <s v="Moderate"/>
    <d v="2023-06-08T00:00:00"/>
    <s v="Leadership Development"/>
    <s v="External"/>
    <s v="Completed"/>
    <n v="4"/>
    <n v="450.65"/>
    <n v="78"/>
    <x v="1"/>
  </r>
  <r>
    <n v="1281"/>
    <d v="2020-08-07T00:00:00"/>
    <n v="5.7666666666666666"/>
    <s v="Production Technician I"/>
    <x v="3"/>
    <s v="Terminated"/>
    <s v="Part-Time"/>
    <s v="Zone A"/>
    <s v="Part-Time"/>
    <x v="0"/>
    <s v="Finance &amp; Accounting"/>
    <d v="1968-12-19T00:00:00"/>
    <s v="MA"/>
    <x v="0"/>
    <s v="White"/>
    <s v="Widowed"/>
    <s v="Fully Meets"/>
    <n v="3"/>
    <n v="3"/>
    <s v="Average"/>
    <d v="2023-05-31T00:00:00"/>
    <n v="4"/>
    <s v="Moderate"/>
    <n v="2"/>
    <s v="Moderate"/>
    <n v="1"/>
    <s v="Moderate"/>
    <d v="2023-01-31T00:00:00"/>
    <s v="Project Management"/>
    <s v="External"/>
    <s v="Completed"/>
    <n v="3"/>
    <n v="775.97"/>
    <n v="52"/>
    <x v="1"/>
  </r>
  <r>
    <n v="1282"/>
    <d v="2021-04-10T00:00:00"/>
    <n v="5.0916666666666668"/>
    <s v="Production Technician I"/>
    <x v="4"/>
    <s v="Terminated"/>
    <s v="Part-Time"/>
    <s v="Zone A"/>
    <s v="Temporary"/>
    <x v="0"/>
    <s v="Catv"/>
    <d v="1980-12-28T00:00:00"/>
    <s v="MA"/>
    <x v="0"/>
    <s v="Black"/>
    <s v="Widowed"/>
    <s v="Fully Meets"/>
    <n v="3"/>
    <n v="3"/>
    <s v="Average"/>
    <d v="2022-10-04T00:00:00"/>
    <n v="3"/>
    <s v="Moderate"/>
    <n v="3"/>
    <s v="Moderate"/>
    <n v="1"/>
    <s v="Moderate"/>
    <d v="2023-02-20T00:00:00"/>
    <s v="Leadership Development"/>
    <s v="External"/>
    <s v="Passed"/>
    <n v="4"/>
    <n v="376"/>
    <n v="41"/>
    <x v="0"/>
  </r>
  <r>
    <n v="1283"/>
    <d v="2021-01-11T00:00:00"/>
    <n v="5.3388888888888886"/>
    <s v="Production Technician I"/>
    <x v="0"/>
    <s v="Active"/>
    <s v="Full-Time"/>
    <s v="Zone C"/>
    <s v="Full-Time"/>
    <x v="0"/>
    <s v="General - Eng"/>
    <d v="2000-02-18T00:00:00"/>
    <s v="MA"/>
    <x v="0"/>
    <s v="Asian"/>
    <s v="Married"/>
    <s v="Fully Meets"/>
    <n v="3"/>
    <n v="3"/>
    <s v="Average"/>
    <d v="2022-11-19T00:00:00"/>
    <n v="2"/>
    <s v="Moderate"/>
    <n v="1"/>
    <s v="Moderate"/>
    <n v="2"/>
    <s v="Moderate"/>
    <d v="2023-01-17T00:00:00"/>
    <s v="Customer Service"/>
    <s v="External"/>
    <s v="Failed"/>
    <n v="2"/>
    <n v="106.54"/>
    <n v="21"/>
    <x v="2"/>
  </r>
  <r>
    <n v="1284"/>
    <d v="2019-12-08T00:00:00"/>
    <n v="6.4305555555555554"/>
    <s v="Production Technician I"/>
    <x v="1"/>
    <s v="Active"/>
    <s v="Contract"/>
    <s v="Zone B"/>
    <s v="Full-Time"/>
    <x v="0"/>
    <s v="General - Eng"/>
    <d v="1985-01-28T00:00:00"/>
    <s v="MA"/>
    <x v="0"/>
    <s v="Other"/>
    <s v="Married"/>
    <s v="Fully Meets"/>
    <n v="3"/>
    <n v="3"/>
    <s v="Average"/>
    <d v="2022-11-24T00:00:00"/>
    <n v="5"/>
    <s v="Moderate"/>
    <n v="1"/>
    <s v="Moderate"/>
    <n v="5"/>
    <s v="Moderate"/>
    <d v="2022-11-10T00:00:00"/>
    <s v="Communication Skills"/>
    <s v="External"/>
    <s v="Completed"/>
    <n v="1"/>
    <n v="852.87"/>
    <n v="34"/>
    <x v="0"/>
  </r>
  <r>
    <n v="1285"/>
    <d v="2021-09-26T00:00:00"/>
    <n v="4.6305555555555555"/>
    <s v="Production Technician I"/>
    <x v="8"/>
    <s v="Active"/>
    <s v="Part-Time"/>
    <s v="Zone C"/>
    <s v="Full-Time"/>
    <x v="0"/>
    <s v="General - Eng"/>
    <d v="1994-07-21T00:00:00"/>
    <s v="MA"/>
    <x v="1"/>
    <s v="Hispanic"/>
    <s v="Widowed"/>
    <s v="Fully Meets"/>
    <n v="3"/>
    <n v="3"/>
    <s v="Average"/>
    <d v="2023-07-05T00:00:00"/>
    <n v="3"/>
    <s v="Moderate"/>
    <n v="2"/>
    <s v="Moderate"/>
    <n v="2"/>
    <s v="Moderate"/>
    <d v="2022-11-08T00:00:00"/>
    <s v="Project Management"/>
    <s v="External"/>
    <s v="Completed"/>
    <n v="4"/>
    <n v="469.03"/>
    <n v="27"/>
    <x v="0"/>
  </r>
  <r>
    <n v="1286"/>
    <d v="2021-09-09T00:00:00"/>
    <n v="4.677777777777778"/>
    <s v="Production Technician I"/>
    <x v="6"/>
    <s v="Terminated"/>
    <s v="Full-Time"/>
    <s v="Zone B"/>
    <s v="Temporary"/>
    <x v="0"/>
    <s v="Field Operations"/>
    <d v="1999-05-25T00:00:00"/>
    <s v="MA"/>
    <x v="1"/>
    <s v="Asian"/>
    <s v="Divorced"/>
    <s v="Fully Meets"/>
    <n v="3"/>
    <n v="3"/>
    <s v="Average"/>
    <d v="2023-04-13T00:00:00"/>
    <n v="1"/>
    <s v="Moderate"/>
    <n v="5"/>
    <s v="Moderate"/>
    <n v="1"/>
    <s v="Moderate"/>
    <d v="2023-05-28T00:00:00"/>
    <s v="Customer Service"/>
    <s v="Internal"/>
    <s v="Incomplete"/>
    <n v="2"/>
    <n v="274.85000000000002"/>
    <n v="22"/>
    <x v="2"/>
  </r>
  <r>
    <n v="1287"/>
    <d v="2020-09-19T00:00:00"/>
    <n v="5.65"/>
    <s v="Production Technician I"/>
    <x v="2"/>
    <s v="Terminated"/>
    <s v="Full-Time"/>
    <s v="Zone A"/>
    <s v="Full-Time"/>
    <x v="0"/>
    <s v="General - Con"/>
    <d v="2043-09-18T00:00:00"/>
    <s v="MA"/>
    <x v="0"/>
    <s v="Black"/>
    <s v="Widowed"/>
    <s v="Fully Meets"/>
    <n v="3"/>
    <n v="3"/>
    <s v="Average"/>
    <d v="2023-07-30T00:00:00"/>
    <n v="3"/>
    <s v="Moderate"/>
    <n v="5"/>
    <s v="Moderate"/>
    <n v="2"/>
    <s v="Moderate"/>
    <d v="2023-03-31T00:00:00"/>
    <s v="Technical Skills"/>
    <s v="External"/>
    <s v="Completed"/>
    <n v="1"/>
    <n v="342.57"/>
    <n v="77"/>
    <x v="1"/>
  </r>
  <r>
    <n v="1288"/>
    <d v="2022-01-11T00:00:00"/>
    <n v="4.3388888888888886"/>
    <s v="Production Technician I"/>
    <x v="9"/>
    <s v="Active"/>
    <s v="Full-Time"/>
    <s v="Zone C"/>
    <s v="Part-Time"/>
    <x v="0"/>
    <s v="Aerial"/>
    <d v="1998-05-29T00:00:00"/>
    <s v="MA"/>
    <x v="0"/>
    <s v="Hispanic"/>
    <s v="Single"/>
    <s v="Fully Meets"/>
    <n v="3"/>
    <n v="3"/>
    <s v="Average"/>
    <d v="2023-07-15T00:00:00"/>
    <n v="2"/>
    <s v="Moderate"/>
    <n v="4"/>
    <s v="Moderate"/>
    <n v="5"/>
    <s v="Moderate"/>
    <d v="2023-05-13T00:00:00"/>
    <s v="Technical Skills"/>
    <s v="External"/>
    <s v="Incomplete"/>
    <n v="5"/>
    <n v="948.31"/>
    <n v="24"/>
    <x v="2"/>
  </r>
  <r>
    <n v="1289"/>
    <d v="2019-07-18T00:00:00"/>
    <n v="6.8194444444444446"/>
    <s v="Production Technician I"/>
    <x v="7"/>
    <s v="Active"/>
    <s v="Full-Time"/>
    <s v="Zone C"/>
    <s v="Full-Time"/>
    <x v="0"/>
    <s v="General - Con"/>
    <d v="2042-07-01T00:00:00"/>
    <s v="MA"/>
    <x v="0"/>
    <s v="Other"/>
    <s v="Single"/>
    <s v="Fully Meets"/>
    <n v="3"/>
    <n v="3"/>
    <s v="Average"/>
    <d v="2023-05-09T00:00:00"/>
    <n v="5"/>
    <s v="Moderate"/>
    <n v="3"/>
    <s v="Moderate"/>
    <n v="1"/>
    <s v="Moderate"/>
    <d v="2022-10-08T00:00:00"/>
    <s v="Leadership Development"/>
    <s v="Internal"/>
    <s v="Incomplete"/>
    <n v="3"/>
    <n v="900.52"/>
    <n v="77"/>
    <x v="1"/>
  </r>
  <r>
    <n v="1290"/>
    <d v="2021-04-13T00:00:00"/>
    <n v="5.083333333333333"/>
    <s v="Production Technician I"/>
    <x v="3"/>
    <s v="Active"/>
    <s v="Full-Time"/>
    <s v="Zone A"/>
    <s v="Full-Time"/>
    <x v="0"/>
    <s v="General - Sga"/>
    <d v="1996-05-14T00:00:00"/>
    <s v="MA"/>
    <x v="0"/>
    <s v="White"/>
    <s v="Married"/>
    <s v="Fully Meets"/>
    <n v="3"/>
    <n v="3"/>
    <s v="Average"/>
    <d v="2023-04-12T00:00:00"/>
    <n v="5"/>
    <s v="Moderate"/>
    <n v="4"/>
    <s v="Moderate"/>
    <n v="2"/>
    <s v="Moderate"/>
    <d v="2023-05-14T00:00:00"/>
    <s v="Leadership Development"/>
    <s v="External"/>
    <s v="Completed"/>
    <n v="4"/>
    <n v="140.72"/>
    <n v="25"/>
    <x v="2"/>
  </r>
  <r>
    <n v="1291"/>
    <d v="2023-06-17T00:00:00"/>
    <n v="2.9055555555555554"/>
    <s v="Production Technician I"/>
    <x v="5"/>
    <s v="Active"/>
    <s v="Contract"/>
    <s v="Zone B"/>
    <s v="Temporary"/>
    <x v="0"/>
    <s v="Engineers"/>
    <d v="1988-03-12T00:00:00"/>
    <s v="MA"/>
    <x v="0"/>
    <s v="Black"/>
    <s v="Divorced"/>
    <s v="Fully Meets"/>
    <n v="3"/>
    <n v="3"/>
    <s v="Average"/>
    <d v="2023-05-24T00:00:00"/>
    <n v="5"/>
    <s v="Moderate"/>
    <n v="4"/>
    <s v="Moderate"/>
    <n v="5"/>
    <s v="Moderate"/>
    <d v="2022-09-12T00:00:00"/>
    <s v="Technical Skills"/>
    <s v="Internal"/>
    <s v="Passed"/>
    <n v="3"/>
    <n v="913.62"/>
    <n v="35"/>
    <x v="0"/>
  </r>
  <r>
    <n v="1292"/>
    <d v="2018-10-27T00:00:00"/>
    <n v="7.5444444444444443"/>
    <s v="Production Technician I"/>
    <x v="4"/>
    <s v="Active"/>
    <s v="Full-Time"/>
    <s v="Zone A"/>
    <s v="Part-Time"/>
    <x v="0"/>
    <s v="Engineers"/>
    <d v="2043-06-27T00:00:00"/>
    <s v="MA"/>
    <x v="0"/>
    <s v="White"/>
    <s v="Divorced"/>
    <s v="Fully Meets"/>
    <n v="3"/>
    <n v="3"/>
    <s v="Average"/>
    <d v="2023-03-21T00:00:00"/>
    <n v="1"/>
    <s v="Moderate"/>
    <n v="4"/>
    <s v="Moderate"/>
    <n v="3"/>
    <s v="Moderate"/>
    <d v="2023-02-22T00:00:00"/>
    <s v="Customer Service"/>
    <s v="Internal"/>
    <s v="Completed"/>
    <n v="5"/>
    <n v="950.3"/>
    <n v="75"/>
    <x v="1"/>
  </r>
  <r>
    <n v="1293"/>
    <d v="2021-06-01T00:00:00"/>
    <n v="4.95"/>
    <s v="Production Technician I"/>
    <x v="0"/>
    <s v="Active"/>
    <s v="Contract"/>
    <s v="Zone B"/>
    <s v="Full-Time"/>
    <x v="0"/>
    <s v="Wireline Construction"/>
    <d v="1993-10-21T00:00:00"/>
    <s v="MA"/>
    <x v="0"/>
    <s v="Asian"/>
    <s v="Single"/>
    <s v="Fully Meets"/>
    <n v="3"/>
    <n v="3"/>
    <s v="Average"/>
    <d v="2023-03-15T00:00:00"/>
    <n v="2"/>
    <s v="Moderate"/>
    <n v="3"/>
    <s v="Moderate"/>
    <n v="2"/>
    <s v="Moderate"/>
    <d v="2023-03-12T00:00:00"/>
    <s v="Project Management"/>
    <s v="Internal"/>
    <s v="Passed"/>
    <n v="2"/>
    <n v="668.77"/>
    <n v="28"/>
    <x v="0"/>
  </r>
  <r>
    <n v="1294"/>
    <d v="2023-04-07T00:00:00"/>
    <n v="3.1"/>
    <s v="Production Manager"/>
    <x v="1"/>
    <s v="Active"/>
    <s v="Part-Time"/>
    <s v="Zone B"/>
    <s v="Part-Time"/>
    <x v="0"/>
    <s v="Wireline Construction"/>
    <d v="1970-09-28T00:00:00"/>
    <s v="MA"/>
    <x v="0"/>
    <s v="Hispanic"/>
    <s v="Single"/>
    <s v="Fully Meets"/>
    <n v="3"/>
    <n v="3"/>
    <s v="Average"/>
    <d v="2023-08-03T00:00:00"/>
    <n v="5"/>
    <s v="Moderate"/>
    <n v="4"/>
    <s v="Moderate"/>
    <n v="2"/>
    <s v="Moderate"/>
    <d v="2022-08-15T00:00:00"/>
    <s v="Technical Skills"/>
    <s v="Internal"/>
    <s v="Passed"/>
    <n v="3"/>
    <n v="906.05"/>
    <n v="53"/>
    <x v="1"/>
  </r>
  <r>
    <n v="1295"/>
    <d v="2021-06-13T00:00:00"/>
    <n v="4.916666666666667"/>
    <s v="Production Technician II"/>
    <x v="9"/>
    <s v="Active"/>
    <s v="Full-Time"/>
    <s v="Zone A"/>
    <s v="Full-Time"/>
    <x v="0"/>
    <s v="General - Con"/>
    <d v="1970-10-24T00:00:00"/>
    <s v="MA"/>
    <x v="0"/>
    <s v="Other"/>
    <s v="Married"/>
    <s v="Fully Meets"/>
    <n v="3"/>
    <n v="3"/>
    <s v="Average"/>
    <d v="2023-02-18T00:00:00"/>
    <n v="3"/>
    <s v="Moderate"/>
    <n v="3"/>
    <s v="Moderate"/>
    <n v="3"/>
    <s v="Moderate"/>
    <d v="2023-01-03T00:00:00"/>
    <s v="Communication Skills"/>
    <s v="Internal"/>
    <s v="Incomplete"/>
    <n v="5"/>
    <n v="689.77"/>
    <n v="51"/>
    <x v="1"/>
  </r>
  <r>
    <n v="1296"/>
    <d v="2019-03-13T00:00:00"/>
    <n v="7.166666666666667"/>
    <s v="Production Technician II"/>
    <x v="5"/>
    <s v="Terminated"/>
    <s v="Full-Time"/>
    <s v="Zone B"/>
    <s v="Part-Time"/>
    <x v="0"/>
    <s v="Field Operations"/>
    <d v="1985-01-27T00:00:00"/>
    <s v="MA"/>
    <x v="0"/>
    <s v="Asian"/>
    <s v="Widowed"/>
    <s v="Fully Meets"/>
    <n v="3"/>
    <n v="3"/>
    <s v="Average"/>
    <d v="2023-02-07T00:00:00"/>
    <n v="1"/>
    <s v="Moderate"/>
    <n v="1"/>
    <s v="Moderate"/>
    <n v="5"/>
    <s v="Moderate"/>
    <d v="2023-03-05T00:00:00"/>
    <s v="Communication Skills"/>
    <s v="External"/>
    <s v="Passed"/>
    <n v="2"/>
    <n v="694.27"/>
    <n v="34"/>
    <x v="0"/>
  </r>
  <r>
    <n v="1297"/>
    <d v="2019-05-24T00:00:00"/>
    <n v="6.9694444444444441"/>
    <s v="Production Technician II"/>
    <x v="6"/>
    <s v="Terminated"/>
    <s v="Part-Time"/>
    <s v="Zone A"/>
    <s v="Temporary"/>
    <x v="0"/>
    <s v="Isp"/>
    <d v="1968-08-08T00:00:00"/>
    <s v="MA"/>
    <x v="0"/>
    <s v="Other"/>
    <s v="Married"/>
    <s v="Fully Meets"/>
    <n v="3"/>
    <n v="3"/>
    <s v="Average"/>
    <d v="2022-08-10T00:00:00"/>
    <n v="2"/>
    <s v="Moderate"/>
    <n v="4"/>
    <s v="Moderate"/>
    <n v="4"/>
    <s v="Moderate"/>
    <d v="2023-06-14T00:00:00"/>
    <s v="Project Management"/>
    <s v="External"/>
    <s v="Passed"/>
    <n v="3"/>
    <n v="352.75"/>
    <n v="51"/>
    <x v="1"/>
  </r>
  <r>
    <n v="1298"/>
    <d v="2023-02-25T00:00:00"/>
    <n v="3.2166666666666668"/>
    <s v="Production Technician II"/>
    <x v="2"/>
    <s v="Active"/>
    <s v="Part-Time"/>
    <s v="Zone B"/>
    <s v="Temporary"/>
    <x v="0"/>
    <s v="General - Con"/>
    <d v="1983-03-10T00:00:00"/>
    <s v="MA"/>
    <x v="0"/>
    <s v="Black"/>
    <s v="Married"/>
    <s v="Fully Meets"/>
    <n v="3"/>
    <n v="3"/>
    <s v="Average"/>
    <d v="2022-12-06T00:00:00"/>
    <n v="1"/>
    <s v="Moderate"/>
    <n v="2"/>
    <s v="Moderate"/>
    <n v="1"/>
    <s v="Moderate"/>
    <d v="2023-05-16T00:00:00"/>
    <s v="Project Management"/>
    <s v="Internal"/>
    <s v="Passed"/>
    <n v="3"/>
    <n v="411.17"/>
    <n v="40"/>
    <x v="0"/>
  </r>
  <r>
    <n v="1299"/>
    <d v="2020-03-24T00:00:00"/>
    <n v="6.1361111111111111"/>
    <s v="Production Technician II"/>
    <x v="4"/>
    <s v="Active"/>
    <s v="Contract"/>
    <s v="Zone B"/>
    <s v="Full-Time"/>
    <x v="0"/>
    <s v="Aerial"/>
    <d v="1953-10-10T00:00:00"/>
    <s v="MA"/>
    <x v="0"/>
    <s v="Asian"/>
    <s v="Widowed"/>
    <s v="Fully Meets"/>
    <n v="3"/>
    <n v="3"/>
    <s v="Average"/>
    <d v="2023-07-02T00:00:00"/>
    <n v="1"/>
    <s v="Moderate"/>
    <n v="2"/>
    <s v="Moderate"/>
    <n v="2"/>
    <s v="Moderate"/>
    <d v="2023-01-21T00:00:00"/>
    <s v="Project Management"/>
    <s v="External"/>
    <s v="Completed"/>
    <n v="3"/>
    <n v="358.81"/>
    <n v="67"/>
    <x v="1"/>
  </r>
  <r>
    <n v="1300"/>
    <d v="2021-06-12T00:00:00"/>
    <n v="4.9194444444444443"/>
    <s v="Production Technician II"/>
    <x v="0"/>
    <s v="Active"/>
    <s v="Contract"/>
    <s v="Zone B"/>
    <s v="Temporary"/>
    <x v="0"/>
    <s v="Field Operations"/>
    <d v="1967-09-05T00:00:00"/>
    <s v="MA"/>
    <x v="0"/>
    <s v="Black"/>
    <s v="Married"/>
    <s v="Fully Meets"/>
    <n v="3"/>
    <n v="3"/>
    <s v="Average"/>
    <d v="2022-10-07T00:00:00"/>
    <n v="1"/>
    <s v="Moderate"/>
    <n v="3"/>
    <s v="Moderate"/>
    <n v="1"/>
    <s v="Moderate"/>
    <d v="2023-04-29T00:00:00"/>
    <s v="Technical Skills"/>
    <s v="Internal"/>
    <s v="Passed"/>
    <n v="4"/>
    <n v="588.64"/>
    <n v="54"/>
    <x v="1"/>
  </r>
  <r>
    <n v="1301"/>
    <d v="2019-03-22T00:00:00"/>
    <n v="7.1416666666666666"/>
    <s v="Production Technician I"/>
    <x v="8"/>
    <s v="Terminated"/>
    <s v="Part-Time"/>
    <s v="Zone B"/>
    <s v="Temporary"/>
    <x v="0"/>
    <s v="Field Operations"/>
    <d v="1950-03-28T00:00:00"/>
    <s v="MA"/>
    <x v="0"/>
    <s v="Asian"/>
    <s v="Widowed"/>
    <s v="Fully Meets"/>
    <n v="3"/>
    <n v="3"/>
    <s v="Average"/>
    <d v="2023-01-21T00:00:00"/>
    <n v="1"/>
    <s v="Moderate"/>
    <n v="4"/>
    <s v="Moderate"/>
    <n v="2"/>
    <s v="Moderate"/>
    <d v="2022-09-22T00:00:00"/>
    <s v="Communication Skills"/>
    <s v="Internal"/>
    <s v="Incomplete"/>
    <n v="1"/>
    <n v="472.18"/>
    <n v="69"/>
    <x v="1"/>
  </r>
  <r>
    <n v="1302"/>
    <d v="2021-03-08T00:00:00"/>
    <n v="5.1805555555555554"/>
    <s v="Production Technician I"/>
    <x v="3"/>
    <s v="Terminated"/>
    <s v="Full-Time"/>
    <s v="Zone A"/>
    <s v="Full-Time"/>
    <x v="0"/>
    <s v="Field Operations"/>
    <d v="2000-07-02T00:00:00"/>
    <s v="MA"/>
    <x v="0"/>
    <s v="Other"/>
    <s v="Married"/>
    <s v="Fully Meets"/>
    <n v="3"/>
    <n v="3"/>
    <s v="Average"/>
    <d v="2023-06-04T00:00:00"/>
    <n v="1"/>
    <s v="Moderate"/>
    <n v="2"/>
    <s v="Moderate"/>
    <n v="4"/>
    <s v="Moderate"/>
    <d v="2022-08-20T00:00:00"/>
    <s v="Project Management"/>
    <s v="Internal"/>
    <s v="Passed"/>
    <n v="2"/>
    <n v="758.79"/>
    <n v="21"/>
    <x v="2"/>
  </r>
  <r>
    <n v="1303"/>
    <d v="2020-05-15T00:00:00"/>
    <n v="5.9944444444444445"/>
    <s v="Production Technician I"/>
    <x v="9"/>
    <s v="Active"/>
    <s v="Contract"/>
    <s v="Zone A"/>
    <s v="Full-Time"/>
    <x v="0"/>
    <s v="Finance &amp; Accounting"/>
    <d v="1957-02-01T00:00:00"/>
    <s v="MA"/>
    <x v="0"/>
    <s v="Hispanic"/>
    <s v="Single"/>
    <s v="Fully Meets"/>
    <n v="3"/>
    <n v="3"/>
    <s v="Average"/>
    <d v="2023-01-01T00:00:00"/>
    <n v="5"/>
    <s v="Moderate"/>
    <n v="3"/>
    <s v="Moderate"/>
    <n v="5"/>
    <s v="Moderate"/>
    <d v="2023-06-02T00:00:00"/>
    <s v="Leadership Development"/>
    <s v="Internal"/>
    <s v="Failed"/>
    <n v="3"/>
    <n v="921.81"/>
    <n v="63"/>
    <x v="1"/>
  </r>
  <r>
    <n v="1304"/>
    <d v="2023-01-24T00:00:00"/>
    <n v="3.3027777777777776"/>
    <s v="Production Technician I"/>
    <x v="5"/>
    <s v="Active"/>
    <s v="Full-Time"/>
    <s v="Zone B"/>
    <s v="Part-Time"/>
    <x v="0"/>
    <s v="Safety"/>
    <d v="1996-02-13T00:00:00"/>
    <s v="MA"/>
    <x v="0"/>
    <s v="Asian"/>
    <s v="Widowed"/>
    <s v="Fully Meets"/>
    <n v="3"/>
    <n v="3"/>
    <s v="Average"/>
    <d v="2023-04-11T00:00:00"/>
    <n v="3"/>
    <s v="Moderate"/>
    <n v="5"/>
    <s v="Moderate"/>
    <n v="1"/>
    <s v="Moderate"/>
    <d v="2023-01-16T00:00:00"/>
    <s v="Communication Skills"/>
    <s v="External"/>
    <s v="Completed"/>
    <n v="3"/>
    <n v="405.08"/>
    <n v="27"/>
    <x v="0"/>
  </r>
  <r>
    <n v="1305"/>
    <d v="2021-01-06T00:00:00"/>
    <n v="5.3527777777777779"/>
    <s v="Production Technician I"/>
    <x v="6"/>
    <s v="Terminated"/>
    <s v="Full-Time"/>
    <s v="Zone B"/>
    <s v="Temporary"/>
    <x v="0"/>
    <s v="Field Operations"/>
    <d v="1998-11-14T00:00:00"/>
    <s v="MA"/>
    <x v="1"/>
    <s v="White"/>
    <s v="Married"/>
    <s v="Fully Meets"/>
    <n v="3"/>
    <n v="3"/>
    <s v="Average"/>
    <d v="2023-02-22T00:00:00"/>
    <n v="2"/>
    <s v="Moderate"/>
    <n v="5"/>
    <s v="Moderate"/>
    <n v="2"/>
    <s v="Moderate"/>
    <d v="2023-07-08T00:00:00"/>
    <s v="Technical Skills"/>
    <s v="Internal"/>
    <s v="Failed"/>
    <n v="3"/>
    <n v="784.22"/>
    <n v="23"/>
    <x v="2"/>
  </r>
  <r>
    <n v="1306"/>
    <d v="2021-04-16T00:00:00"/>
    <n v="5.0750000000000002"/>
    <s v="Production Technician I"/>
    <x v="2"/>
    <s v="Active"/>
    <s v="Part-Time"/>
    <s v="Zone B"/>
    <s v="Part-Time"/>
    <x v="0"/>
    <s v="Project Management - Con"/>
    <d v="1997-08-07T00:00:00"/>
    <s v="MA"/>
    <x v="1"/>
    <s v="Hispanic"/>
    <s v="Single"/>
    <s v="Fully Meets"/>
    <n v="3"/>
    <n v="3"/>
    <s v="Average"/>
    <d v="2022-11-12T00:00:00"/>
    <n v="1"/>
    <s v="Moderate"/>
    <n v="3"/>
    <s v="Moderate"/>
    <n v="5"/>
    <s v="Moderate"/>
    <d v="2023-07-13T00:00:00"/>
    <s v="Technical Skills"/>
    <s v="External"/>
    <s v="Failed"/>
    <n v="4"/>
    <n v="443.99"/>
    <n v="24"/>
    <x v="2"/>
  </r>
  <r>
    <n v="1307"/>
    <d v="2021-09-22T00:00:00"/>
    <n v="4.6416666666666666"/>
    <s v="Production Technician I"/>
    <x v="4"/>
    <s v="Terminated"/>
    <s v="Contract"/>
    <s v="Zone A"/>
    <s v="Full-Time"/>
    <x v="0"/>
    <s v="Engineers"/>
    <d v="1981-02-24T00:00:00"/>
    <s v="MA"/>
    <x v="1"/>
    <s v="Black"/>
    <s v="Married"/>
    <s v="Fully Meets"/>
    <n v="3"/>
    <n v="3"/>
    <s v="Average"/>
    <d v="2022-11-18T00:00:00"/>
    <n v="1"/>
    <s v="Moderate"/>
    <n v="5"/>
    <s v="Moderate"/>
    <n v="1"/>
    <s v="Moderate"/>
    <d v="2022-11-16T00:00:00"/>
    <s v="Technical Skills"/>
    <s v="Internal"/>
    <s v="Incomplete"/>
    <n v="3"/>
    <n v="609.9"/>
    <n v="40"/>
    <x v="0"/>
  </r>
  <r>
    <n v="1308"/>
    <d v="2022-06-28T00:00:00"/>
    <n v="3.875"/>
    <s v="Production Technician I"/>
    <x v="0"/>
    <s v="Active"/>
    <s v="Full-Time"/>
    <s v="Zone C"/>
    <s v="Full-Time"/>
    <x v="0"/>
    <s v="Project Management - Con"/>
    <d v="1980-10-03T00:00:00"/>
    <s v="MA"/>
    <x v="0"/>
    <s v="Asian"/>
    <s v="Divorced"/>
    <s v="Fully Meets"/>
    <n v="3"/>
    <n v="3"/>
    <s v="Average"/>
    <d v="2022-08-28T00:00:00"/>
    <n v="4"/>
    <s v="Moderate"/>
    <n v="5"/>
    <s v="Moderate"/>
    <n v="2"/>
    <s v="Moderate"/>
    <d v="2022-10-10T00:00:00"/>
    <s v="Leadership Development"/>
    <s v="External"/>
    <s v="Failed"/>
    <n v="5"/>
    <n v="742.16"/>
    <n v="42"/>
    <x v="0"/>
  </r>
  <r>
    <n v="1309"/>
    <d v="2020-08-17T00:00:00"/>
    <n v="5.7388888888888889"/>
    <s v="Production Technician I"/>
    <x v="7"/>
    <s v="Active"/>
    <s v="Part-Time"/>
    <s v="Zone C"/>
    <s v="Part-Time"/>
    <x v="0"/>
    <s v="Field Operations"/>
    <d v="1980-05-15T00:00:00"/>
    <s v="MA"/>
    <x v="0"/>
    <s v="Other"/>
    <s v="Widowed"/>
    <s v="Fully Meets"/>
    <n v="3"/>
    <n v="3"/>
    <s v="Average"/>
    <d v="2022-09-07T00:00:00"/>
    <n v="1"/>
    <s v="Moderate"/>
    <n v="1"/>
    <s v="Moderate"/>
    <n v="3"/>
    <s v="Moderate"/>
    <d v="2022-09-09T00:00:00"/>
    <s v="Technical Skills"/>
    <s v="External"/>
    <s v="Failed"/>
    <n v="3"/>
    <n v="517.74"/>
    <n v="40"/>
    <x v="0"/>
  </r>
  <r>
    <n v="1310"/>
    <d v="2023-04-03T00:00:00"/>
    <n v="3.1111111111111112"/>
    <s v="Production Technician I"/>
    <x v="1"/>
    <s v="Active"/>
    <s v="Part-Time"/>
    <s v="Zone B"/>
    <s v="Full-Time"/>
    <x v="0"/>
    <s v="General - Con"/>
    <d v="1988-02-11T00:00:00"/>
    <s v="MA"/>
    <x v="0"/>
    <s v="Asian"/>
    <s v="Single"/>
    <s v="Fully Meets"/>
    <n v="3"/>
    <n v="3"/>
    <s v="Average"/>
    <d v="2023-04-24T00:00:00"/>
    <n v="3"/>
    <s v="Moderate"/>
    <n v="4"/>
    <s v="Moderate"/>
    <n v="3"/>
    <s v="Moderate"/>
    <d v="2022-10-16T00:00:00"/>
    <s v="Project Management"/>
    <s v="Internal"/>
    <s v="Incomplete"/>
    <n v="4"/>
    <n v="350.59"/>
    <n v="35"/>
    <x v="0"/>
  </r>
  <r>
    <n v="1311"/>
    <d v="2023-05-26T00:00:00"/>
    <n v="2.963888888888889"/>
    <s v="Production Technician I"/>
    <x v="8"/>
    <s v="Active"/>
    <s v="Full-Time"/>
    <s v="Zone C"/>
    <s v="Part-Time"/>
    <x v="0"/>
    <s v="Engineers"/>
    <d v="1987-02-22T00:00:00"/>
    <s v="MA"/>
    <x v="1"/>
    <s v="Asian"/>
    <s v="Single"/>
    <s v="Fully Meets"/>
    <n v="3"/>
    <n v="3"/>
    <s v="Average"/>
    <d v="2023-03-09T00:00:00"/>
    <n v="5"/>
    <s v="Moderate"/>
    <n v="2"/>
    <s v="Moderate"/>
    <n v="3"/>
    <s v="Moderate"/>
    <d v="2022-10-17T00:00:00"/>
    <s v="Leadership Development"/>
    <s v="Internal"/>
    <s v="Incomplete"/>
    <n v="1"/>
    <n v="546.94000000000005"/>
    <n v="36"/>
    <x v="0"/>
  </r>
  <r>
    <n v="1312"/>
    <d v="2021-04-10T00:00:00"/>
    <n v="5.0916666666666668"/>
    <s v="Production Technician I"/>
    <x v="3"/>
    <s v="Active"/>
    <s v="Full-Time"/>
    <s v="Zone B"/>
    <s v="Full-Time"/>
    <x v="0"/>
    <s v="General - Eng"/>
    <d v="1997-08-09T00:00:00"/>
    <s v="MA"/>
    <x v="0"/>
    <s v="Black"/>
    <s v="Widowed"/>
    <s v="Fully Meets"/>
    <n v="3"/>
    <n v="3"/>
    <s v="Average"/>
    <d v="2022-09-25T00:00:00"/>
    <n v="2"/>
    <s v="Moderate"/>
    <n v="5"/>
    <s v="Moderate"/>
    <n v="2"/>
    <s v="Moderate"/>
    <d v="2023-04-29T00:00:00"/>
    <s v="Communication Skills"/>
    <s v="Internal"/>
    <s v="Completed"/>
    <n v="4"/>
    <n v="514.37"/>
    <n v="24"/>
    <x v="2"/>
  </r>
  <r>
    <n v="1313"/>
    <d v="2023-04-18T00:00:00"/>
    <n v="3.0694444444444446"/>
    <s v="Production Technician I"/>
    <x v="9"/>
    <s v="Active"/>
    <s v="Contract"/>
    <s v="Zone C"/>
    <s v="Part-Time"/>
    <x v="0"/>
    <s v="Field Operations"/>
    <d v="1957-12-04T00:00:00"/>
    <s v="MA"/>
    <x v="0"/>
    <s v="Hispanic"/>
    <s v="Single"/>
    <s v="Fully Meets"/>
    <n v="3"/>
    <n v="3"/>
    <s v="Average"/>
    <d v="2023-07-18T00:00:00"/>
    <n v="5"/>
    <s v="Moderate"/>
    <n v="4"/>
    <s v="Moderate"/>
    <n v="1"/>
    <s v="Moderate"/>
    <d v="2022-10-25T00:00:00"/>
    <s v="Leadership Development"/>
    <s v="Internal"/>
    <s v="Incomplete"/>
    <n v="5"/>
    <n v="786.98"/>
    <n v="66"/>
    <x v="1"/>
  </r>
  <r>
    <n v="1314"/>
    <d v="2021-10-13T00:00:00"/>
    <n v="4.583333333333333"/>
    <s v="Production Technician I"/>
    <x v="5"/>
    <s v="Active"/>
    <s v="Contract"/>
    <s v="Zone C"/>
    <s v="Full-Time"/>
    <x v="0"/>
    <s v="General - Con"/>
    <d v="1996-08-30T00:00:00"/>
    <s v="MA"/>
    <x v="0"/>
    <s v="White"/>
    <s v="Divorced"/>
    <s v="Fully Meets"/>
    <n v="3"/>
    <n v="3"/>
    <s v="Average"/>
    <d v="2023-03-28T00:00:00"/>
    <n v="5"/>
    <s v="Moderate"/>
    <n v="5"/>
    <s v="Moderate"/>
    <n v="3"/>
    <s v="Moderate"/>
    <d v="2023-03-18T00:00:00"/>
    <s v="Project Management"/>
    <s v="Internal"/>
    <s v="Passed"/>
    <n v="4"/>
    <n v="852.21"/>
    <n v="25"/>
    <x v="2"/>
  </r>
  <r>
    <n v="1315"/>
    <d v="2020-10-10T00:00:00"/>
    <n v="5.5916666666666668"/>
    <s v="Sr. Accountant"/>
    <x v="6"/>
    <s v="Active"/>
    <s v="Part-Time"/>
    <s v="Zone A"/>
    <s v="Temporary"/>
    <x v="5"/>
    <s v="Splicing"/>
    <d v="1956-12-21T00:00:00"/>
    <s v="MA"/>
    <x v="0"/>
    <s v="Asian"/>
    <s v="Widowed"/>
    <s v="Fully Meets"/>
    <n v="3"/>
    <n v="3"/>
    <s v="Average"/>
    <d v="2022-11-29T00:00:00"/>
    <n v="5"/>
    <s v="Moderate"/>
    <n v="1"/>
    <s v="Moderate"/>
    <n v="1"/>
    <s v="Moderate"/>
    <d v="2023-07-29T00:00:00"/>
    <s v="Communication Skills"/>
    <s v="External"/>
    <s v="Failed"/>
    <n v="4"/>
    <n v="761.63"/>
    <n v="64"/>
    <x v="1"/>
  </r>
  <r>
    <n v="1316"/>
    <d v="2019-01-20T00:00:00"/>
    <n v="7.3138888888888891"/>
    <s v="President &amp; CEO"/>
    <x v="0"/>
    <s v="Active"/>
    <s v="Part-Time"/>
    <s v="Zone A"/>
    <s v="Full-Time"/>
    <x v="3"/>
    <s v="Aerial"/>
    <d v="1955-10-24T00:00:00"/>
    <s v="MA"/>
    <x v="0"/>
    <s v="Asian"/>
    <s v="Single"/>
    <s v="Fully Meets"/>
    <n v="3"/>
    <n v="3"/>
    <s v="Average"/>
    <d v="2023-07-20T00:00:00"/>
    <n v="3"/>
    <s v="Moderate"/>
    <n v="4"/>
    <s v="Moderate"/>
    <n v="3"/>
    <s v="Moderate"/>
    <d v="2023-04-20T00:00:00"/>
    <s v="Technical Skills"/>
    <s v="External"/>
    <s v="Passed"/>
    <n v="5"/>
    <n v="202.62"/>
    <n v="64"/>
    <x v="1"/>
  </r>
  <r>
    <n v="1317"/>
    <d v="2021-05-09T00:00:00"/>
    <n v="5.0111111111111111"/>
    <s v="Sr. Accountant"/>
    <x v="8"/>
    <s v="Active"/>
    <s v="Full-Time"/>
    <s v="Zone A"/>
    <s v="Part-Time"/>
    <x v="5"/>
    <s v="Aerial"/>
    <d v="1950-11-23T00:00:00"/>
    <s v="MA"/>
    <x v="0"/>
    <s v="Black"/>
    <s v="Widowed"/>
    <s v="Fully Meets"/>
    <n v="3"/>
    <n v="3"/>
    <s v="Average"/>
    <d v="2023-05-05T00:00:00"/>
    <n v="4"/>
    <s v="Moderate"/>
    <n v="2"/>
    <s v="Moderate"/>
    <n v="2"/>
    <s v="Moderate"/>
    <d v="2022-08-20T00:00:00"/>
    <s v="Communication Skills"/>
    <s v="External"/>
    <s v="Passed"/>
    <n v="5"/>
    <n v="414.75"/>
    <n v="71"/>
    <x v="1"/>
  </r>
  <r>
    <n v="1318"/>
    <d v="2023-07-29T00:00:00"/>
    <n v="2.7888888888888888"/>
    <s v="Administrative Assistant"/>
    <x v="5"/>
    <s v="Active"/>
    <s v="Contract"/>
    <s v="Zone B"/>
    <s v="Temporary"/>
    <x v="5"/>
    <s v="Field Operations"/>
    <d v="1984-05-14T00:00:00"/>
    <s v="MA"/>
    <x v="0"/>
    <s v="White"/>
    <s v="Divorced"/>
    <s v="Fully Meets"/>
    <n v="3"/>
    <n v="3"/>
    <s v="Average"/>
    <d v="2023-05-21T00:00:00"/>
    <n v="5"/>
    <s v="Moderate"/>
    <n v="4"/>
    <s v="Moderate"/>
    <n v="2"/>
    <s v="Moderate"/>
    <d v="2022-10-17T00:00:00"/>
    <s v="Communication Skills"/>
    <s v="External"/>
    <s v="Completed"/>
    <n v="4"/>
    <n v="344.55"/>
    <n v="39"/>
    <x v="0"/>
  </r>
  <r>
    <n v="1319"/>
    <d v="2019-08-24T00:00:00"/>
    <n v="6.7194444444444441"/>
    <s v="Accountant I"/>
    <x v="1"/>
    <s v="Active"/>
    <s v="Part-Time"/>
    <s v="Zone C"/>
    <s v="Temporary"/>
    <x v="5"/>
    <s v="Finance &amp; Accounting"/>
    <d v="1964-07-23T00:00:00"/>
    <s v="MA"/>
    <x v="1"/>
    <s v="Asian"/>
    <s v="Married"/>
    <s v="Fully Meets"/>
    <n v="3"/>
    <n v="3"/>
    <s v="Average"/>
    <d v="2023-06-14T00:00:00"/>
    <n v="4"/>
    <s v="Moderate"/>
    <n v="2"/>
    <s v="Moderate"/>
    <n v="5"/>
    <s v="Moderate"/>
    <d v="2023-05-19T00:00:00"/>
    <s v="Project Management"/>
    <s v="Internal"/>
    <s v="Failed"/>
    <n v="1"/>
    <n v="777.46"/>
    <n v="55"/>
    <x v="1"/>
  </r>
  <r>
    <n v="1320"/>
    <d v="2018-12-25T00:00:00"/>
    <n v="7.3833333333333337"/>
    <s v="Administrative Assistant"/>
    <x v="5"/>
    <s v="Active"/>
    <s v="Part-Time"/>
    <s v="Zone B"/>
    <s v="Full-Time"/>
    <x v="5"/>
    <s v="Wireline Construction"/>
    <d v="1983-09-06T00:00:00"/>
    <s v="MA"/>
    <x v="0"/>
    <s v="White"/>
    <s v="Widowed"/>
    <s v="Fully Meets"/>
    <n v="3"/>
    <n v="3"/>
    <s v="Average"/>
    <d v="2023-01-12T00:00:00"/>
    <n v="5"/>
    <s v="Moderate"/>
    <n v="1"/>
    <s v="Moderate"/>
    <n v="5"/>
    <s v="Moderate"/>
    <d v="2022-08-25T00:00:00"/>
    <s v="Leadership Development"/>
    <s v="External"/>
    <s v="Completed"/>
    <n v="3"/>
    <n v="948.71"/>
    <n v="35"/>
    <x v="0"/>
  </r>
  <r>
    <n v="1321"/>
    <d v="2021-05-27T00:00:00"/>
    <n v="4.9611111111111112"/>
    <s v="Accountant I"/>
    <x v="3"/>
    <s v="Active"/>
    <s v="Contract"/>
    <s v="Zone A"/>
    <s v="Full-Time"/>
    <x v="5"/>
    <s v="Project Management - Con"/>
    <d v="1958-03-16T00:00:00"/>
    <s v="MA"/>
    <x v="1"/>
    <s v="Black"/>
    <s v="Single"/>
    <s v="Fully Meets"/>
    <n v="3"/>
    <n v="3"/>
    <s v="Average"/>
    <d v="2023-04-30T00:00:00"/>
    <n v="1"/>
    <s v="Moderate"/>
    <n v="5"/>
    <s v="Moderate"/>
    <n v="5"/>
    <s v="Moderate"/>
    <d v="2023-01-19T00:00:00"/>
    <s v="Customer Service"/>
    <s v="Internal"/>
    <s v="Passed"/>
    <n v="5"/>
    <n v="308.77"/>
    <n v="63"/>
    <x v="1"/>
  </r>
  <r>
    <n v="1322"/>
    <d v="2023-02-02T00:00:00"/>
    <n v="3.2805555555555554"/>
    <s v="Accountant I"/>
    <x v="3"/>
    <s v="Active"/>
    <s v="Full-Time"/>
    <s v="Zone B"/>
    <s v="Full-Time"/>
    <x v="5"/>
    <s v="Executive"/>
    <d v="1985-05-18T00:00:00"/>
    <s v="MA"/>
    <x v="0"/>
    <s v="Hispanic"/>
    <s v="Widowed"/>
    <s v="Fully Meets"/>
    <n v="3"/>
    <n v="3"/>
    <s v="Average"/>
    <d v="2023-01-17T00:00:00"/>
    <n v="1"/>
    <s v="Moderate"/>
    <n v="5"/>
    <s v="Moderate"/>
    <n v="2"/>
    <s v="Moderate"/>
    <d v="2023-02-24T00:00:00"/>
    <s v="Customer Service"/>
    <s v="External"/>
    <s v="Incomplete"/>
    <n v="1"/>
    <n v="891.25"/>
    <n v="38"/>
    <x v="0"/>
  </r>
  <r>
    <n v="1323"/>
    <d v="2022-12-06T00:00:00"/>
    <n v="3.4361111111111109"/>
    <s v="Administrative Assistant"/>
    <x v="2"/>
    <s v="Active"/>
    <s v="Full-Time"/>
    <s v="Zone B"/>
    <s v="Temporary"/>
    <x v="5"/>
    <s v="Aerial"/>
    <d v="1953-03-19T00:00:00"/>
    <s v="MA"/>
    <x v="0"/>
    <s v="Black"/>
    <s v="Divorced"/>
    <s v="Fully Meets"/>
    <n v="3"/>
    <n v="3"/>
    <s v="Average"/>
    <d v="2023-05-02T00:00:00"/>
    <n v="5"/>
    <s v="Moderate"/>
    <n v="1"/>
    <s v="Moderate"/>
    <n v="5"/>
    <s v="Moderate"/>
    <d v="2023-03-30T00:00:00"/>
    <s v="Customer Service"/>
    <s v="Internal"/>
    <s v="Passed"/>
    <n v="2"/>
    <n v="659.9"/>
    <n v="69"/>
    <x v="1"/>
  </r>
  <r>
    <n v="1324"/>
    <d v="2021-07-23T00:00:00"/>
    <n v="4.8055555555555554"/>
    <s v="Accountant I"/>
    <x v="8"/>
    <s v="Active"/>
    <s v="Part-Time"/>
    <s v="Zone A"/>
    <s v="Part-Time"/>
    <x v="5"/>
    <s v="General - Con"/>
    <d v="1986-10-28T00:00:00"/>
    <s v="MA"/>
    <x v="0"/>
    <s v="Hispanic"/>
    <s v="Single"/>
    <s v="Fully Meets"/>
    <n v="3"/>
    <n v="3"/>
    <s v="Average"/>
    <d v="2022-11-16T00:00:00"/>
    <n v="5"/>
    <s v="Moderate"/>
    <n v="3"/>
    <s v="Moderate"/>
    <n v="3"/>
    <s v="Moderate"/>
    <d v="2022-09-30T00:00:00"/>
    <s v="Project Management"/>
    <s v="Internal"/>
    <s v="Failed"/>
    <n v="2"/>
    <n v="858.72"/>
    <n v="35"/>
    <x v="0"/>
  </r>
  <r>
    <n v="1325"/>
    <d v="2019-11-16T00:00:00"/>
    <n v="6.4916666666666663"/>
    <s v="Accountant I"/>
    <x v="3"/>
    <s v="Active"/>
    <s v="Contract"/>
    <s v="Zone B"/>
    <s v="Temporary"/>
    <x v="5"/>
    <s v="Engineers"/>
    <d v="1982-05-02T00:00:00"/>
    <s v="MA"/>
    <x v="0"/>
    <s v="Black"/>
    <s v="Divorced"/>
    <s v="Fully Meets"/>
    <n v="3"/>
    <n v="3"/>
    <s v="Average"/>
    <d v="2022-12-17T00:00:00"/>
    <n v="1"/>
    <s v="Moderate"/>
    <n v="5"/>
    <s v="Moderate"/>
    <n v="3"/>
    <s v="Moderate"/>
    <d v="2023-03-28T00:00:00"/>
    <s v="Project Management"/>
    <s v="External"/>
    <s v="Failed"/>
    <n v="5"/>
    <n v="380.24"/>
    <n v="37"/>
    <x v="0"/>
  </r>
  <r>
    <n v="1326"/>
    <d v="2020-03-08T00:00:00"/>
    <n v="6.1805555555555554"/>
    <s v="Sr. Network Engineer"/>
    <x v="9"/>
    <s v="Active"/>
    <s v="Full-Time"/>
    <s v="Zone A"/>
    <s v="Temporary"/>
    <x v="5"/>
    <s v="General - Eng"/>
    <d v="1977-11-17T00:00:00"/>
    <s v="MA"/>
    <x v="1"/>
    <s v="White"/>
    <s v="Widowed"/>
    <s v="Fully Meets"/>
    <n v="3"/>
    <n v="3"/>
    <s v="Average"/>
    <d v="2023-03-04T00:00:00"/>
    <n v="5"/>
    <s v="Moderate"/>
    <n v="3"/>
    <s v="Moderate"/>
    <n v="1"/>
    <s v="Moderate"/>
    <d v="2023-05-01T00:00:00"/>
    <s v="Leadership Development"/>
    <s v="External"/>
    <s v="Passed"/>
    <n v="5"/>
    <n v="505.4"/>
    <n v="43"/>
    <x v="0"/>
  </r>
  <r>
    <n v="1327"/>
    <d v="2019-01-14T00:00:00"/>
    <n v="7.3305555555555557"/>
    <s v="Sr. Network Engineer"/>
    <x v="5"/>
    <s v="Active"/>
    <s v="Part-Time"/>
    <s v="Zone B"/>
    <s v="Temporary"/>
    <x v="5"/>
    <s v="Engineers"/>
    <d v="1960-02-20T00:00:00"/>
    <s v="MA"/>
    <x v="1"/>
    <s v="White"/>
    <s v="Single"/>
    <s v="Fully Meets"/>
    <n v="3"/>
    <n v="3"/>
    <s v="Average"/>
    <d v="2023-03-23T00:00:00"/>
    <n v="5"/>
    <s v="Moderate"/>
    <n v="3"/>
    <s v="Moderate"/>
    <n v="4"/>
    <s v="Moderate"/>
    <d v="2023-07-02T00:00:00"/>
    <s v="Leadership Development"/>
    <s v="Internal"/>
    <s v="Passed"/>
    <n v="3"/>
    <n v="609.01"/>
    <n v="59"/>
    <x v="1"/>
  </r>
  <r>
    <n v="1328"/>
    <d v="2020-02-29T00:00:00"/>
    <n v="6.2027777777777775"/>
    <s v="Sr. Network Engineer"/>
    <x v="6"/>
    <s v="Active"/>
    <s v="Part-Time"/>
    <s v="Zone C"/>
    <s v="Full-Time"/>
    <x v="2"/>
    <s v="Executive"/>
    <d v="1975-12-24T00:00:00"/>
    <s v="MA"/>
    <x v="1"/>
    <s v="Asian"/>
    <s v="Single"/>
    <s v="Fully Meets"/>
    <n v="3"/>
    <n v="3"/>
    <s v="Average"/>
    <d v="2022-11-07T00:00:00"/>
    <n v="1"/>
    <s v="Moderate"/>
    <n v="4"/>
    <s v="Moderate"/>
    <n v="3"/>
    <s v="Moderate"/>
    <d v="2023-03-24T00:00:00"/>
    <s v="Customer Service"/>
    <s v="Internal"/>
    <s v="Failed"/>
    <n v="3"/>
    <n v="656.38"/>
    <n v="45"/>
    <x v="0"/>
  </r>
  <r>
    <n v="1329"/>
    <d v="2022-11-25T00:00:00"/>
    <n v="3.4666666666666668"/>
    <s v="Software Engineer"/>
    <x v="2"/>
    <s v="Active"/>
    <s v="Contract"/>
    <s v="Zone B"/>
    <s v="Part-Time"/>
    <x v="4"/>
    <s v="Field Operations"/>
    <d v="1958-11-01T00:00:00"/>
    <s v="MA"/>
    <x v="1"/>
    <s v="Black"/>
    <s v="Widowed"/>
    <s v="Fully Meets"/>
    <n v="3"/>
    <n v="3"/>
    <s v="Average"/>
    <d v="2023-05-23T00:00:00"/>
    <n v="3"/>
    <s v="Moderate"/>
    <n v="2"/>
    <s v="Moderate"/>
    <n v="5"/>
    <s v="Moderate"/>
    <d v="2023-06-11T00:00:00"/>
    <s v="Project Management"/>
    <s v="External"/>
    <s v="Passed"/>
    <n v="5"/>
    <n v="692.63"/>
    <n v="64"/>
    <x v="1"/>
  </r>
  <r>
    <n v="1330"/>
    <d v="2022-09-15T00:00:00"/>
    <n v="3.661111111111111"/>
    <s v="Accountant I"/>
    <x v="8"/>
    <s v="Active"/>
    <s v="Full-Time"/>
    <s v="Zone A"/>
    <s v="Part-Time"/>
    <x v="5"/>
    <s v="General - Con"/>
    <d v="1990-03-01T00:00:00"/>
    <s v="MA"/>
    <x v="0"/>
    <s v="White"/>
    <s v="Divorced"/>
    <s v="Fully Meets"/>
    <n v="3"/>
    <n v="3"/>
    <s v="Average"/>
    <d v="2022-09-25T00:00:00"/>
    <n v="3"/>
    <s v="Moderate"/>
    <n v="5"/>
    <s v="Moderate"/>
    <n v="2"/>
    <s v="Moderate"/>
    <d v="2022-11-20T00:00:00"/>
    <s v="Project Management"/>
    <s v="Internal"/>
    <s v="Incomplete"/>
    <n v="3"/>
    <n v="633.72"/>
    <n v="32"/>
    <x v="0"/>
  </r>
  <r>
    <n v="1331"/>
    <d v="2021-08-11T00:00:00"/>
    <n v="4.7555555555555555"/>
    <s v="Accountant I"/>
    <x v="3"/>
    <s v="Active"/>
    <s v="Full-Time"/>
    <s v="Zone C"/>
    <s v="Temporary"/>
    <x v="5"/>
    <s v="People Services"/>
    <d v="2046-10-20T00:00:00"/>
    <s v="MA"/>
    <x v="0"/>
    <s v="Black"/>
    <s v="Widowed"/>
    <s v="Fully Meets"/>
    <n v="3"/>
    <n v="3"/>
    <s v="Average"/>
    <d v="2023-05-16T00:00:00"/>
    <n v="3"/>
    <s v="Moderate"/>
    <n v="2"/>
    <s v="Moderate"/>
    <n v="5"/>
    <s v="Moderate"/>
    <d v="2022-09-14T00:00:00"/>
    <s v="Communication Skills"/>
    <s v="Internal"/>
    <s v="Failed"/>
    <n v="2"/>
    <n v="517.62"/>
    <n v="75"/>
    <x v="1"/>
  </r>
  <r>
    <n v="1332"/>
    <d v="2023-08-03T00:00:00"/>
    <n v="2.7777777777777777"/>
    <s v="Sr. Network Engineer"/>
    <x v="9"/>
    <s v="Active"/>
    <s v="Contract"/>
    <s v="Zone B"/>
    <s v="Part-Time"/>
    <x v="5"/>
    <s v="Wireline Construction"/>
    <d v="2046-10-22T00:00:00"/>
    <s v="MA"/>
    <x v="1"/>
    <s v="Hispanic"/>
    <s v="Divorced"/>
    <s v="Fully Meets"/>
    <n v="3"/>
    <n v="3"/>
    <s v="Average"/>
    <d v="2023-04-13T00:00:00"/>
    <n v="1"/>
    <s v="Moderate"/>
    <n v="2"/>
    <s v="Moderate"/>
    <n v="5"/>
    <s v="Moderate"/>
    <d v="2022-08-13T00:00:00"/>
    <s v="Leadership Development"/>
    <s v="External"/>
    <s v="Incomplete"/>
    <n v="4"/>
    <n v="231.76"/>
    <n v="77"/>
    <x v="1"/>
  </r>
  <r>
    <n v="1333"/>
    <d v="2022-03-14T00:00:00"/>
    <n v="4.1638888888888888"/>
    <s v="Sr. Network Engineer"/>
    <x v="5"/>
    <s v="Active"/>
    <s v="Part-Time"/>
    <s v="Zone A"/>
    <s v="Part-Time"/>
    <x v="2"/>
    <s v="Field Operations"/>
    <d v="1978-04-15T00:00:00"/>
    <s v="MA"/>
    <x v="1"/>
    <s v="Black"/>
    <s v="Divorced"/>
    <s v="Fully Meets"/>
    <n v="3"/>
    <n v="3"/>
    <s v="Average"/>
    <d v="2023-01-29T00:00:00"/>
    <n v="3"/>
    <s v="Moderate"/>
    <n v="4"/>
    <s v="Moderate"/>
    <n v="5"/>
    <s v="Moderate"/>
    <d v="2023-03-01T00:00:00"/>
    <s v="Customer Service"/>
    <s v="Internal"/>
    <s v="Passed"/>
    <n v="2"/>
    <n v="605.12"/>
    <n v="44"/>
    <x v="0"/>
  </r>
  <r>
    <n v="1334"/>
    <d v="2020-09-01T00:00:00"/>
    <n v="5.7"/>
    <s v="Sr. Network Engineer"/>
    <x v="6"/>
    <s v="Active"/>
    <s v="Full-Time"/>
    <s v="Zone B"/>
    <s v="Part-Time"/>
    <x v="2"/>
    <s v="Underground"/>
    <d v="1952-09-23T00:00:00"/>
    <s v="MA"/>
    <x v="1"/>
    <s v="Other"/>
    <s v="Widowed"/>
    <s v="Fully Meets"/>
    <n v="3"/>
    <n v="3"/>
    <s v="Average"/>
    <d v="2022-12-21T00:00:00"/>
    <n v="1"/>
    <s v="Moderate"/>
    <n v="3"/>
    <s v="Moderate"/>
    <n v="1"/>
    <s v="Moderate"/>
    <d v="2023-04-01T00:00:00"/>
    <s v="Project Management"/>
    <s v="Internal"/>
    <s v="Failed"/>
    <n v="1"/>
    <n v="297.12"/>
    <n v="68"/>
    <x v="1"/>
  </r>
  <r>
    <n v="1335"/>
    <d v="2021-10-31T00:00:00"/>
    <n v="4.5361111111111114"/>
    <s v="Software Engineer"/>
    <x v="6"/>
    <s v="Active"/>
    <s v="Contract"/>
    <s v="Zone A"/>
    <s v="Full-Time"/>
    <x v="4"/>
    <s v="General - Con"/>
    <d v="2047-11-24T00:00:00"/>
    <s v="MA"/>
    <x v="0"/>
    <s v="White"/>
    <s v="Divorced"/>
    <s v="Fully Meets"/>
    <n v="3"/>
    <n v="3"/>
    <s v="Average"/>
    <d v="2022-10-09T00:00:00"/>
    <n v="4"/>
    <s v="Moderate"/>
    <n v="5"/>
    <s v="Moderate"/>
    <n v="5"/>
    <s v="Moderate"/>
    <d v="2023-02-20T00:00:00"/>
    <s v="Leadership Development"/>
    <s v="Internal"/>
    <s v="Incomplete"/>
    <n v="2"/>
    <n v="384.43"/>
    <n v="74"/>
    <x v="1"/>
  </r>
  <r>
    <n v="1336"/>
    <d v="2020-02-26T00:00:00"/>
    <n v="6.2138888888888886"/>
    <s v="Accountant I"/>
    <x v="3"/>
    <s v="Active"/>
    <s v="Full-Time"/>
    <s v="Zone A"/>
    <s v="Part-Time"/>
    <x v="5"/>
    <s v="Field Operations"/>
    <d v="2047-07-14T00:00:00"/>
    <s v="MA"/>
    <x v="0"/>
    <s v="Black"/>
    <s v="Married"/>
    <s v="Fully Meets"/>
    <n v="3"/>
    <n v="3"/>
    <s v="Average"/>
    <d v="2023-03-09T00:00:00"/>
    <n v="5"/>
    <s v="Moderate"/>
    <n v="1"/>
    <s v="Moderate"/>
    <n v="4"/>
    <s v="Moderate"/>
    <d v="2022-12-19T00:00:00"/>
    <s v="Leadership Development"/>
    <s v="Internal"/>
    <s v="Passed"/>
    <n v="4"/>
    <n v="969.95"/>
    <n v="73"/>
    <x v="1"/>
  </r>
  <r>
    <n v="1337"/>
    <d v="2018-08-10T00:00:00"/>
    <n v="7.7583333333333337"/>
    <s v="Accountant I"/>
    <x v="5"/>
    <s v="Active"/>
    <s v="Full-Time"/>
    <s v="Zone A"/>
    <s v="Temporary"/>
    <x v="5"/>
    <s v="General - Con"/>
    <d v="1953-03-30T00:00:00"/>
    <s v="MA"/>
    <x v="0"/>
    <s v="White"/>
    <s v="Single"/>
    <s v="Fully Meets"/>
    <n v="3"/>
    <n v="3"/>
    <s v="Average"/>
    <d v="2022-11-01T00:00:00"/>
    <n v="3"/>
    <s v="Moderate"/>
    <n v="3"/>
    <s v="Moderate"/>
    <n v="4"/>
    <s v="Moderate"/>
    <d v="2023-01-17T00:00:00"/>
    <s v="Project Management"/>
    <s v="External"/>
    <s v="Failed"/>
    <n v="5"/>
    <n v="719.7"/>
    <n v="65"/>
    <x v="1"/>
  </r>
  <r>
    <n v="1338"/>
    <d v="2020-09-30T00:00:00"/>
    <n v="5.6194444444444445"/>
    <s v="Sr. Network Engineer"/>
    <x v="4"/>
    <s v="Active"/>
    <s v="Contract"/>
    <s v="Zone C"/>
    <s v="Part-Time"/>
    <x v="5"/>
    <s v="Shop (Fleet)"/>
    <d v="1988-03-14T00:00:00"/>
    <s v="MA"/>
    <x v="1"/>
    <s v="Other"/>
    <s v="Widowed"/>
    <s v="Fully Meets"/>
    <n v="3"/>
    <n v="3"/>
    <s v="Average"/>
    <d v="2022-10-20T00:00:00"/>
    <n v="1"/>
    <s v="Moderate"/>
    <n v="1"/>
    <s v="Moderate"/>
    <n v="1"/>
    <s v="Moderate"/>
    <d v="2022-10-30T00:00:00"/>
    <s v="Leadership Development"/>
    <s v="External"/>
    <s v="Incomplete"/>
    <n v="1"/>
    <n v="355.83"/>
    <n v="32"/>
    <x v="0"/>
  </r>
  <r>
    <n v="1339"/>
    <d v="2021-04-01T00:00:00"/>
    <n v="5.1166666666666663"/>
    <s v="Sr. Network Engineer"/>
    <x v="0"/>
    <s v="Active"/>
    <s v="Contract"/>
    <s v="Zone B"/>
    <s v="Temporary"/>
    <x v="2"/>
    <s v="Wireline Construction"/>
    <d v="1981-11-19T00:00:00"/>
    <s v="MA"/>
    <x v="1"/>
    <s v="Hispanic"/>
    <s v="Widowed"/>
    <s v="Fully Meets"/>
    <n v="3"/>
    <n v="3"/>
    <s v="Average"/>
    <d v="2022-12-02T00:00:00"/>
    <n v="1"/>
    <s v="Moderate"/>
    <n v="3"/>
    <s v="Moderate"/>
    <n v="2"/>
    <s v="Moderate"/>
    <d v="2022-11-24T00:00:00"/>
    <s v="Customer Service"/>
    <s v="Internal"/>
    <s v="Incomplete"/>
    <n v="3"/>
    <n v="754.47"/>
    <n v="40"/>
    <x v="0"/>
  </r>
  <r>
    <n v="1340"/>
    <d v="2021-03-21T00:00:00"/>
    <n v="5.1444444444444448"/>
    <s v="Sr. Network Engineer"/>
    <x v="1"/>
    <s v="Active"/>
    <s v="Full-Time"/>
    <s v="Zone B"/>
    <s v="Part-Time"/>
    <x v="2"/>
    <s v="General - Eng"/>
    <d v="2045-03-22T00:00:00"/>
    <s v="MA"/>
    <x v="1"/>
    <s v="White"/>
    <s v="Divorced"/>
    <s v="Fully Meets"/>
    <n v="3"/>
    <n v="3"/>
    <s v="Average"/>
    <d v="2023-05-28T00:00:00"/>
    <n v="5"/>
    <s v="Moderate"/>
    <n v="4"/>
    <s v="Moderate"/>
    <n v="4"/>
    <s v="Moderate"/>
    <d v="2023-02-06T00:00:00"/>
    <s v="Leadership Development"/>
    <s v="External"/>
    <s v="Incomplete"/>
    <n v="2"/>
    <n v="890.39"/>
    <n v="76"/>
    <x v="1"/>
  </r>
  <r>
    <n v="1341"/>
    <d v="2021-11-03T00:00:00"/>
    <n v="4.5277777777777777"/>
    <s v="Software Engineering Manager"/>
    <x v="0"/>
    <s v="Active"/>
    <s v="Part-Time"/>
    <s v="Zone C"/>
    <s v="Full-Time"/>
    <x v="4"/>
    <s v="Engineers"/>
    <d v="1979-02-22T00:00:00"/>
    <s v="MA"/>
    <x v="0"/>
    <s v="Hispanic"/>
    <s v="Single"/>
    <s v="Fully Meets"/>
    <n v="3"/>
    <n v="3"/>
    <s v="Average"/>
    <d v="2023-05-15T00:00:00"/>
    <n v="1"/>
    <s v="Moderate"/>
    <n v="3"/>
    <s v="Moderate"/>
    <n v="4"/>
    <s v="Moderate"/>
    <d v="2023-02-14T00:00:00"/>
    <s v="Project Management"/>
    <s v="Internal"/>
    <s v="Passed"/>
    <n v="3"/>
    <n v="268.77999999999997"/>
    <n v="42"/>
    <x v="0"/>
  </r>
  <r>
    <n v="1342"/>
    <d v="2019-06-22T00:00:00"/>
    <n v="6.8916666666666666"/>
    <s v="Accountant I"/>
    <x v="1"/>
    <s v="Active"/>
    <s v="Full-Time"/>
    <s v="Zone B"/>
    <s v="Part-Time"/>
    <x v="5"/>
    <s v="Aerial"/>
    <d v="1985-06-30T00:00:00"/>
    <s v="MA"/>
    <x v="0"/>
    <s v="Asian"/>
    <s v="Single"/>
    <s v="Fully Meets"/>
    <n v="3"/>
    <n v="3"/>
    <s v="Average"/>
    <d v="2022-12-20T00:00:00"/>
    <n v="3"/>
    <s v="Moderate"/>
    <n v="2"/>
    <s v="Moderate"/>
    <n v="2"/>
    <s v="Moderate"/>
    <d v="2023-01-28T00:00:00"/>
    <s v="Project Management"/>
    <s v="Internal"/>
    <s v="Failed"/>
    <n v="4"/>
    <n v="930.72"/>
    <n v="34"/>
    <x v="0"/>
  </r>
  <r>
    <n v="1343"/>
    <d v="2019-11-12T00:00:00"/>
    <n v="6.5027777777777782"/>
    <s v="Accountant I"/>
    <x v="8"/>
    <s v="Active"/>
    <s v="Contract"/>
    <s v="Zone B"/>
    <s v="Temporary"/>
    <x v="5"/>
    <s v="Shop (Fleet)"/>
    <d v="1958-05-31T00:00:00"/>
    <s v="MA"/>
    <x v="0"/>
    <s v="White"/>
    <s v="Married"/>
    <s v="Fully Meets"/>
    <n v="3"/>
    <n v="3"/>
    <s v="Average"/>
    <d v="2022-09-07T00:00:00"/>
    <n v="1"/>
    <s v="Moderate"/>
    <n v="2"/>
    <s v="Moderate"/>
    <n v="3"/>
    <s v="Moderate"/>
    <d v="2022-09-02T00:00:00"/>
    <s v="Customer Service"/>
    <s v="External"/>
    <s v="Completed"/>
    <n v="5"/>
    <n v="924.85"/>
    <n v="61"/>
    <x v="1"/>
  </r>
  <r>
    <n v="1344"/>
    <d v="2022-09-20T00:00:00"/>
    <n v="3.6472222222222221"/>
    <s v="Accountant I"/>
    <x v="3"/>
    <s v="Active"/>
    <s v="Part-Time"/>
    <s v="Zone A"/>
    <s v="Part-Time"/>
    <x v="5"/>
    <s v="General - Con"/>
    <d v="1980-12-21T00:00:00"/>
    <s v="MA"/>
    <x v="1"/>
    <s v="White"/>
    <s v="Single"/>
    <s v="Fully Meets"/>
    <n v="3"/>
    <n v="3"/>
    <s v="Average"/>
    <d v="2022-08-23T00:00:00"/>
    <n v="1"/>
    <s v="Moderate"/>
    <n v="4"/>
    <s v="Moderate"/>
    <n v="5"/>
    <s v="Moderate"/>
    <d v="2022-11-01T00:00:00"/>
    <s v="Technical Skills"/>
    <s v="Internal"/>
    <s v="Incomplete"/>
    <n v="5"/>
    <n v="284.38"/>
    <n v="42"/>
    <x v="0"/>
  </r>
  <r>
    <n v="1345"/>
    <d v="2023-01-27T00:00:00"/>
    <n v="3.2944444444444443"/>
    <s v="Sr. Network Engineer"/>
    <x v="9"/>
    <s v="Active"/>
    <s v="Full-Time"/>
    <s v="Zone A"/>
    <s v="Full-Time"/>
    <x v="5"/>
    <s v="Fielders"/>
    <d v="1978-05-13T00:00:00"/>
    <s v="MA"/>
    <x v="1"/>
    <s v="Other"/>
    <s v="Single"/>
    <s v="Fully Meets"/>
    <n v="3"/>
    <n v="3"/>
    <s v="Average"/>
    <d v="2022-08-28T00:00:00"/>
    <n v="2"/>
    <s v="Moderate"/>
    <n v="4"/>
    <s v="Moderate"/>
    <n v="4"/>
    <s v="Moderate"/>
    <d v="2022-11-30T00:00:00"/>
    <s v="Communication Skills"/>
    <s v="External"/>
    <s v="Passed"/>
    <n v="1"/>
    <n v="395.1"/>
    <n v="45"/>
    <x v="0"/>
  </r>
  <r>
    <n v="1346"/>
    <d v="2021-02-21T00:00:00"/>
    <n v="5.2277777777777779"/>
    <s v="Sr. Network Engineer"/>
    <x v="5"/>
    <s v="Active"/>
    <s v="Contract"/>
    <s v="Zone C"/>
    <s v="Temporary"/>
    <x v="2"/>
    <s v="Field Operations"/>
    <d v="2048-09-13T00:00:00"/>
    <s v="MA"/>
    <x v="1"/>
    <s v="White"/>
    <s v="Divorced"/>
    <s v="Fully Meets"/>
    <n v="3"/>
    <n v="3"/>
    <s v="Average"/>
    <d v="2023-04-28T00:00:00"/>
    <n v="4"/>
    <s v="Moderate"/>
    <n v="2"/>
    <s v="Moderate"/>
    <n v="3"/>
    <s v="Moderate"/>
    <d v="2023-07-02T00:00:00"/>
    <s v="Technical Skills"/>
    <s v="External"/>
    <s v="Failed"/>
    <n v="2"/>
    <n v="501.64"/>
    <n v="73"/>
    <x v="1"/>
  </r>
  <r>
    <n v="1347"/>
    <d v="2022-03-04T00:00:00"/>
    <n v="4.1916666666666664"/>
    <s v="Sr. Network Engineer"/>
    <x v="6"/>
    <s v="Active"/>
    <s v="Part-Time"/>
    <s v="Zone B"/>
    <s v="Full-Time"/>
    <x v="2"/>
    <s v="General - Con"/>
    <d v="1995-03-21T00:00:00"/>
    <s v="MA"/>
    <x v="1"/>
    <s v="Hispanic"/>
    <s v="Married"/>
    <s v="Fully Meets"/>
    <n v="3"/>
    <n v="3"/>
    <s v="Average"/>
    <d v="2023-02-28T00:00:00"/>
    <n v="4"/>
    <s v="Moderate"/>
    <n v="3"/>
    <s v="Moderate"/>
    <n v="1"/>
    <s v="Moderate"/>
    <d v="2022-10-22T00:00:00"/>
    <s v="Communication Skills"/>
    <s v="Internal"/>
    <s v="Failed"/>
    <n v="5"/>
    <n v="792.72"/>
    <n v="27"/>
    <x v="0"/>
  </r>
  <r>
    <n v="1349"/>
    <d v="2021-08-02T00:00:00"/>
    <n v="4.7805555555555559"/>
    <s v="Accountant I"/>
    <x v="1"/>
    <s v="Active"/>
    <s v="Full-Time"/>
    <s v="Zone B"/>
    <s v="Part-Time"/>
    <x v="5"/>
    <s v="Safety"/>
    <d v="2049-11-27T00:00:00"/>
    <s v="MA"/>
    <x v="0"/>
    <s v="White"/>
    <s v="Divorced"/>
    <s v="Fully Meets"/>
    <n v="3"/>
    <n v="3"/>
    <s v="Average"/>
    <d v="2023-04-21T00:00:00"/>
    <n v="1"/>
    <s v="Moderate"/>
    <n v="2"/>
    <s v="Moderate"/>
    <n v="3"/>
    <s v="Moderate"/>
    <d v="2022-11-26T00:00:00"/>
    <s v="Technical Skills"/>
    <s v="Internal"/>
    <s v="Incomplete"/>
    <n v="3"/>
    <n v="870.01"/>
    <n v="72"/>
    <x v="1"/>
  </r>
  <r>
    <n v="1350"/>
    <d v="2022-03-04T00:00:00"/>
    <n v="4.1916666666666664"/>
    <s v="Accountant I"/>
    <x v="8"/>
    <s v="Active"/>
    <s v="Part-Time"/>
    <s v="Zone B"/>
    <s v="Temporary"/>
    <x v="5"/>
    <s v="Field Operations"/>
    <d v="1968-11-02T00:00:00"/>
    <s v="MA"/>
    <x v="0"/>
    <s v="Black"/>
    <s v="Divorced"/>
    <s v="Fully Meets"/>
    <n v="3"/>
    <n v="3"/>
    <s v="Average"/>
    <d v="2023-03-05T00:00:00"/>
    <n v="3"/>
    <s v="Moderate"/>
    <n v="4"/>
    <s v="Moderate"/>
    <n v="5"/>
    <s v="Moderate"/>
    <d v="2023-01-29T00:00:00"/>
    <s v="Leadership Development"/>
    <s v="Internal"/>
    <s v="Incomplete"/>
    <n v="2"/>
    <n v="610.05999999999995"/>
    <n v="54"/>
    <x v="1"/>
  </r>
  <r>
    <n v="1351"/>
    <d v="2021-03-28T00:00:00"/>
    <n v="5.125"/>
    <s v="Accountant I"/>
    <x v="3"/>
    <s v="Active"/>
    <s v="Contract"/>
    <s v="Zone C"/>
    <s v="Part-Time"/>
    <x v="5"/>
    <s v="Field Operations"/>
    <d v="1998-03-05T00:00:00"/>
    <s v="MA"/>
    <x v="1"/>
    <s v="White"/>
    <s v="Divorced"/>
    <s v="Fully Meets"/>
    <n v="3"/>
    <n v="3"/>
    <s v="Average"/>
    <d v="2023-01-18T00:00:00"/>
    <n v="4"/>
    <s v="Moderate"/>
    <n v="1"/>
    <s v="Moderate"/>
    <n v="5"/>
    <s v="Moderate"/>
    <d v="2022-12-20T00:00:00"/>
    <s v="Project Management"/>
    <s v="Internal"/>
    <s v="Passed"/>
    <n v="2"/>
    <n v="278.16000000000003"/>
    <n v="23"/>
    <x v="2"/>
  </r>
  <r>
    <n v="1352"/>
    <d v="2018-08-08T00:00:00"/>
    <n v="7.7638888888888893"/>
    <s v="Sr. Network Engineer"/>
    <x v="9"/>
    <s v="Active"/>
    <s v="Contract"/>
    <s v="Zone B"/>
    <s v="Full-Time"/>
    <x v="5"/>
    <s v="Field Operations"/>
    <d v="1974-06-18T00:00:00"/>
    <s v="MA"/>
    <x v="1"/>
    <s v="Other"/>
    <s v="Divorced"/>
    <s v="Fully Meets"/>
    <n v="3"/>
    <n v="3"/>
    <s v="Average"/>
    <d v="2023-06-03T00:00:00"/>
    <n v="4"/>
    <s v="Moderate"/>
    <n v="2"/>
    <s v="Moderate"/>
    <n v="1"/>
    <s v="Moderate"/>
    <d v="2022-11-01T00:00:00"/>
    <s v="Communication Skills"/>
    <s v="External"/>
    <s v="Completed"/>
    <n v="4"/>
    <n v="218.93"/>
    <n v="44"/>
    <x v="0"/>
  </r>
  <r>
    <n v="1353"/>
    <d v="2020-09-15T00:00:00"/>
    <n v="5.6611111111111114"/>
    <s v="Sr. Network Engineer"/>
    <x v="5"/>
    <s v="Active"/>
    <s v="Part-Time"/>
    <s v="Zone A"/>
    <s v="Temporary"/>
    <x v="2"/>
    <s v="Field Operations"/>
    <d v="2046-03-04T00:00:00"/>
    <s v="MA"/>
    <x v="1"/>
    <s v="White"/>
    <s v="Single"/>
    <s v="Fully Meets"/>
    <n v="3"/>
    <n v="3"/>
    <s v="Average"/>
    <d v="2022-10-11T00:00:00"/>
    <n v="5"/>
    <s v="Moderate"/>
    <n v="1"/>
    <s v="Moderate"/>
    <n v="5"/>
    <s v="Moderate"/>
    <d v="2022-12-16T00:00:00"/>
    <s v="Communication Skills"/>
    <s v="Internal"/>
    <s v="Incomplete"/>
    <n v="5"/>
    <n v="179.21"/>
    <n v="74"/>
    <x v="1"/>
  </r>
  <r>
    <n v="1355"/>
    <d v="2021-06-16T00:00:00"/>
    <n v="4.9083333333333332"/>
    <s v="Administrative Assistant"/>
    <x v="7"/>
    <s v="Active"/>
    <s v="Full-Time"/>
    <s v="Zone B"/>
    <s v="Temporary"/>
    <x v="5"/>
    <s v="General - Con"/>
    <d v="2045-05-20T00:00:00"/>
    <s v="MA"/>
    <x v="0"/>
    <s v="Hispanic"/>
    <s v="Single"/>
    <s v="Fully Meets"/>
    <n v="3"/>
    <n v="3"/>
    <s v="Average"/>
    <d v="2023-01-28T00:00:00"/>
    <n v="2"/>
    <s v="Moderate"/>
    <n v="2"/>
    <s v="Moderate"/>
    <n v="3"/>
    <s v="Moderate"/>
    <d v="2023-03-13T00:00:00"/>
    <s v="Project Management"/>
    <s v="Internal"/>
    <s v="Completed"/>
    <n v="5"/>
    <n v="534.28"/>
    <n v="76"/>
    <x v="1"/>
  </r>
  <r>
    <n v="1356"/>
    <d v="2023-03-20T00:00:00"/>
    <n v="3.1472222222222221"/>
    <s v="Accountant I"/>
    <x v="1"/>
    <s v="Active"/>
    <s v="Part-Time"/>
    <s v="Zone A"/>
    <s v="Temporary"/>
    <x v="5"/>
    <s v="Engineers"/>
    <d v="1988-06-12T00:00:00"/>
    <s v="MA"/>
    <x v="0"/>
    <s v="Hispanic"/>
    <s v="Married"/>
    <s v="Fully Meets"/>
    <n v="3"/>
    <n v="3"/>
    <s v="Average"/>
    <d v="2022-08-14T00:00:00"/>
    <n v="1"/>
    <s v="Moderate"/>
    <n v="1"/>
    <s v="Moderate"/>
    <n v="1"/>
    <s v="Moderate"/>
    <d v="2023-04-06T00:00:00"/>
    <s v="Technical Skills"/>
    <s v="Internal"/>
    <s v="Incomplete"/>
    <n v="3"/>
    <n v="301.39"/>
    <n v="35"/>
    <x v="0"/>
  </r>
  <r>
    <n v="1357"/>
    <d v="2018-09-07T00:00:00"/>
    <n v="7.6833333333333336"/>
    <s v="Accountant I"/>
    <x v="8"/>
    <s v="Active"/>
    <s v="Full-Time"/>
    <s v="Zone C"/>
    <s v="Temporary"/>
    <x v="5"/>
    <s v="Engineers"/>
    <d v="1972-07-04T00:00:00"/>
    <s v="MA"/>
    <x v="1"/>
    <s v="Black"/>
    <s v="Divorced"/>
    <s v="Fully Meets"/>
    <n v="3"/>
    <n v="3"/>
    <s v="Average"/>
    <d v="2023-01-30T00:00:00"/>
    <n v="1"/>
    <s v="Moderate"/>
    <n v="4"/>
    <s v="Moderate"/>
    <n v="3"/>
    <s v="Moderate"/>
    <d v="2023-05-26T00:00:00"/>
    <s v="Project Management"/>
    <s v="External"/>
    <s v="Incomplete"/>
    <n v="3"/>
    <n v="231.65"/>
    <n v="46"/>
    <x v="0"/>
  </r>
  <r>
    <n v="1358"/>
    <d v="2018-11-08T00:00:00"/>
    <n v="7.5138888888888893"/>
    <s v="Accountant I"/>
    <x v="3"/>
    <s v="Active"/>
    <s v="Part-Time"/>
    <s v="Zone B"/>
    <s v="Full-Time"/>
    <x v="5"/>
    <s v="Field Operations"/>
    <d v="1996-03-29T00:00:00"/>
    <s v="MA"/>
    <x v="1"/>
    <s v="Black"/>
    <s v="Married"/>
    <s v="Fully Meets"/>
    <n v="3"/>
    <n v="3"/>
    <s v="Average"/>
    <d v="2023-02-25T00:00:00"/>
    <n v="1"/>
    <s v="Moderate"/>
    <n v="2"/>
    <s v="Moderate"/>
    <n v="5"/>
    <s v="Moderate"/>
    <d v="2022-08-10T00:00:00"/>
    <s v="Communication Skills"/>
    <s v="Internal"/>
    <s v="Completed"/>
    <n v="2"/>
    <n v="994.81"/>
    <n v="22"/>
    <x v="2"/>
  </r>
  <r>
    <n v="1359"/>
    <d v="2019-01-26T00:00:00"/>
    <n v="7.2972222222222225"/>
    <s v="Sr. Network Engineer"/>
    <x v="4"/>
    <s v="Active"/>
    <s v="Full-Time"/>
    <s v="Zone A"/>
    <s v="Part-Time"/>
    <x v="5"/>
    <s v="Catv"/>
    <d v="1998-03-19T00:00:00"/>
    <s v="MA"/>
    <x v="1"/>
    <s v="Asian"/>
    <s v="Married"/>
    <s v="Fully Meets"/>
    <n v="3"/>
    <n v="3"/>
    <s v="Average"/>
    <d v="2023-01-09T00:00:00"/>
    <n v="4"/>
    <s v="Moderate"/>
    <n v="5"/>
    <s v="Moderate"/>
    <n v="1"/>
    <s v="Moderate"/>
    <d v="2023-02-14T00:00:00"/>
    <s v="Customer Service"/>
    <s v="External"/>
    <s v="Incomplete"/>
    <n v="4"/>
    <n v="729.91"/>
    <n v="21"/>
    <x v="2"/>
  </r>
  <r>
    <n v="1360"/>
    <d v="2021-08-30T00:00:00"/>
    <n v="4.7027777777777775"/>
    <s v="Sr. Network Engineer"/>
    <x v="0"/>
    <s v="Active"/>
    <s v="Contract"/>
    <s v="Zone B"/>
    <s v="Full-Time"/>
    <x v="2"/>
    <s v="Field Operations"/>
    <d v="1964-09-25T00:00:00"/>
    <s v="MA"/>
    <x v="1"/>
    <s v="Asian"/>
    <s v="Divorced"/>
    <s v="PIP"/>
    <n v="1"/>
    <n v="3"/>
    <s v="Average"/>
    <d v="2023-03-31T00:00:00"/>
    <n v="5"/>
    <s v="Moderate"/>
    <n v="2"/>
    <s v="Moderate"/>
    <n v="1"/>
    <s v="Moderate"/>
    <d v="2022-09-20T00:00:00"/>
    <s v="Leadership Development"/>
    <s v="Internal"/>
    <s v="Passed"/>
    <n v="2"/>
    <n v="538.02"/>
    <n v="57"/>
    <x v="1"/>
  </r>
  <r>
    <n v="1362"/>
    <d v="2019-11-10T00:00:00"/>
    <n v="6.5083333333333337"/>
    <s v="Administrative Assistant"/>
    <x v="7"/>
    <s v="Active"/>
    <s v="Full-Time"/>
    <s v="Zone C"/>
    <s v="Part-Time"/>
    <x v="5"/>
    <s v="General - Con"/>
    <d v="1983-10-11T00:00:00"/>
    <s v="MA"/>
    <x v="0"/>
    <s v="Asian"/>
    <s v="Widowed"/>
    <s v="Exceeds"/>
    <n v="4"/>
    <n v="3"/>
    <s v="Average"/>
    <d v="2023-01-11T00:00:00"/>
    <n v="5"/>
    <s v="Moderate"/>
    <n v="2"/>
    <s v="Moderate"/>
    <n v="5"/>
    <s v="Moderate"/>
    <d v="2022-08-29T00:00:00"/>
    <s v="Customer Service"/>
    <s v="Internal"/>
    <s v="Passed"/>
    <n v="4"/>
    <n v="196.94"/>
    <n v="36"/>
    <x v="0"/>
  </r>
  <r>
    <n v="1363"/>
    <d v="2023-07-28T00:00:00"/>
    <n v="2.7916666666666665"/>
    <s v="Accountant I"/>
    <x v="1"/>
    <s v="Active"/>
    <s v="Full-Time"/>
    <s v="Zone A"/>
    <s v="Full-Time"/>
    <x v="5"/>
    <s v="General - Con"/>
    <d v="1982-04-21T00:00:00"/>
    <s v="MA"/>
    <x v="0"/>
    <s v="Asian"/>
    <s v="Divorced"/>
    <s v="PIP"/>
    <n v="1"/>
    <n v="3"/>
    <s v="Average"/>
    <d v="2023-06-19T00:00:00"/>
    <n v="5"/>
    <s v="Moderate"/>
    <n v="2"/>
    <s v="Moderate"/>
    <n v="2"/>
    <s v="Moderate"/>
    <d v="2022-12-15T00:00:00"/>
    <s v="Project Management"/>
    <s v="Internal"/>
    <s v="Completed"/>
    <n v="2"/>
    <n v="285.83"/>
    <n v="41"/>
    <x v="0"/>
  </r>
  <r>
    <n v="1364"/>
    <d v="2019-04-03T00:00:00"/>
    <n v="7.1111111111111107"/>
    <s v="Accountant I"/>
    <x v="8"/>
    <s v="Active"/>
    <s v="Contract"/>
    <s v="Zone C"/>
    <s v="Temporary"/>
    <x v="5"/>
    <s v="Finance &amp; Accounting"/>
    <d v="1973-01-20T00:00:00"/>
    <s v="MA"/>
    <x v="1"/>
    <s v="White"/>
    <s v="Divorced"/>
    <s v="Exceeds"/>
    <n v="4"/>
    <n v="3"/>
    <s v="Average"/>
    <d v="2023-05-03T00:00:00"/>
    <n v="2"/>
    <s v="Moderate"/>
    <n v="2"/>
    <s v="Moderate"/>
    <n v="4"/>
    <s v="Moderate"/>
    <d v="2022-12-28T00:00:00"/>
    <s v="Project Management"/>
    <s v="External"/>
    <s v="Incomplete"/>
    <n v="4"/>
    <n v="818.6"/>
    <n v="46"/>
    <x v="0"/>
  </r>
  <r>
    <n v="1365"/>
    <d v="2019-07-24T00:00:00"/>
    <n v="6.802777777777778"/>
    <s v="Accountant I"/>
    <x v="3"/>
    <s v="Active"/>
    <s v="Contract"/>
    <s v="Zone C"/>
    <s v="Part-Time"/>
    <x v="5"/>
    <s v="Field Operations"/>
    <d v="1982-07-13T00:00:00"/>
    <s v="MA"/>
    <x v="1"/>
    <s v="Hispanic"/>
    <s v="Widowed"/>
    <s v="Exceeds"/>
    <n v="4"/>
    <n v="3"/>
    <s v="Average"/>
    <d v="2022-10-08T00:00:00"/>
    <n v="5"/>
    <s v="Moderate"/>
    <n v="1"/>
    <s v="Moderate"/>
    <n v="2"/>
    <s v="Moderate"/>
    <d v="2023-04-10T00:00:00"/>
    <s v="Leadership Development"/>
    <s v="External"/>
    <s v="Incomplete"/>
    <n v="1"/>
    <n v="610.97"/>
    <n v="37"/>
    <x v="0"/>
  </r>
  <r>
    <n v="1366"/>
    <d v="2022-04-29T00:00:00"/>
    <n v="4.0388888888888888"/>
    <s v="Sr. Network Engineer"/>
    <x v="9"/>
    <s v="Active"/>
    <s v="Contract"/>
    <s v="Zone B"/>
    <s v="Temporary"/>
    <x v="2"/>
    <s v="General - Con"/>
    <d v="1950-01-15T00:00:00"/>
    <s v="MA"/>
    <x v="1"/>
    <s v="Black"/>
    <s v="Single"/>
    <s v="Exceeds"/>
    <n v="4"/>
    <n v="3"/>
    <s v="Average"/>
    <d v="2022-08-17T00:00:00"/>
    <n v="1"/>
    <s v="Moderate"/>
    <n v="4"/>
    <s v="Moderate"/>
    <n v="2"/>
    <s v="Moderate"/>
    <d v="2022-11-18T00:00:00"/>
    <s v="Technical Skills"/>
    <s v="Internal"/>
    <s v="Completed"/>
    <n v="1"/>
    <n v="762.83"/>
    <n v="72"/>
    <x v="1"/>
  </r>
  <r>
    <n v="1367"/>
    <d v="2020-10-06T00:00:00"/>
    <n v="5.6027777777777779"/>
    <s v="Sr. Network Engineer"/>
    <x v="5"/>
    <s v="Active"/>
    <s v="Part-Time"/>
    <s v="Zone B"/>
    <s v="Temporary"/>
    <x v="2"/>
    <s v="Executive"/>
    <d v="1990-08-12T00:00:00"/>
    <s v="MA"/>
    <x v="0"/>
    <s v="White"/>
    <s v="Divorced"/>
    <s v="Exceeds"/>
    <n v="4"/>
    <n v="3"/>
    <s v="Average"/>
    <d v="2023-07-20T00:00:00"/>
    <n v="1"/>
    <s v="Moderate"/>
    <n v="4"/>
    <s v="Moderate"/>
    <n v="3"/>
    <s v="Moderate"/>
    <d v="2022-09-20T00:00:00"/>
    <s v="Project Management"/>
    <s v="External"/>
    <s v="Incomplete"/>
    <n v="5"/>
    <n v="438.44"/>
    <n v="30"/>
    <x v="0"/>
  </r>
  <r>
    <n v="1368"/>
    <d v="2020-04-04T00:00:00"/>
    <n v="6.1083333333333334"/>
    <s v="Sr. Accountant"/>
    <x v="9"/>
    <s v="Active"/>
    <s v="Part-Time"/>
    <s v="Zone C"/>
    <s v="Temporary"/>
    <x v="5"/>
    <s v="General - Sga"/>
    <d v="1993-08-26T00:00:00"/>
    <s v="MA"/>
    <x v="0"/>
    <s v="White"/>
    <s v="Widowed"/>
    <s v="Exceeds"/>
    <n v="4"/>
    <n v="3"/>
    <s v="Average"/>
    <d v="2022-10-04T00:00:00"/>
    <n v="2"/>
    <s v="Moderate"/>
    <n v="2"/>
    <s v="Moderate"/>
    <n v="2"/>
    <s v="Moderate"/>
    <d v="2022-10-19T00:00:00"/>
    <s v="Project Management"/>
    <s v="Internal"/>
    <s v="Incomplete"/>
    <n v="4"/>
    <n v="271.89999999999998"/>
    <n v="27"/>
    <x v="0"/>
  </r>
  <r>
    <n v="1369"/>
    <d v="2021-03-26T00:00:00"/>
    <n v="5.1305555555555555"/>
    <s v="Administrative Assistant"/>
    <x v="0"/>
    <s v="Active"/>
    <s v="Contract"/>
    <s v="Zone C"/>
    <s v="Full-Time"/>
    <x v="1"/>
    <s v="Aerial"/>
    <d v="1974-03-24T00:00:00"/>
    <s v="MA"/>
    <x v="0"/>
    <s v="Black"/>
    <s v="Married"/>
    <s v="Exceeds"/>
    <n v="4"/>
    <n v="3"/>
    <s v="Average"/>
    <d v="2023-03-08T00:00:00"/>
    <n v="2"/>
    <s v="Moderate"/>
    <n v="4"/>
    <s v="Moderate"/>
    <n v="3"/>
    <s v="Moderate"/>
    <d v="2023-01-31T00:00:00"/>
    <s v="Communication Skills"/>
    <s v="External"/>
    <s v="Incomplete"/>
    <n v="2"/>
    <n v="629.20000000000005"/>
    <n v="47"/>
    <x v="0"/>
  </r>
  <r>
    <n v="1370"/>
    <d v="2022-05-19T00:00:00"/>
    <n v="3.9833333333333334"/>
    <s v="Administrative Assistant"/>
    <x v="7"/>
    <s v="Active"/>
    <s v="Part-Time"/>
    <s v="Zone A"/>
    <s v="Temporary"/>
    <x v="5"/>
    <s v="General - Con"/>
    <d v="1992-12-13T00:00:00"/>
    <s v="MA"/>
    <x v="0"/>
    <s v="Black"/>
    <s v="Married"/>
    <s v="Exceeds"/>
    <n v="4"/>
    <n v="3"/>
    <s v="Average"/>
    <d v="2023-07-19T00:00:00"/>
    <n v="1"/>
    <s v="Moderate"/>
    <n v="2"/>
    <s v="Moderate"/>
    <n v="1"/>
    <s v="Moderate"/>
    <d v="2022-09-06T00:00:00"/>
    <s v="Leadership Development"/>
    <s v="Internal"/>
    <s v="Incomplete"/>
    <n v="1"/>
    <n v="850.28"/>
    <n v="30"/>
    <x v="0"/>
  </r>
  <r>
    <n v="1371"/>
    <d v="2021-08-28T00:00:00"/>
    <n v="4.708333333333333"/>
    <s v="Accountant I"/>
    <x v="1"/>
    <s v="Active"/>
    <s v="Contract"/>
    <s v="Zone A"/>
    <s v="Part-Time"/>
    <x v="5"/>
    <s v="Field Operations"/>
    <d v="1957-05-07T00:00:00"/>
    <s v="MA"/>
    <x v="0"/>
    <s v="Black"/>
    <s v="Married"/>
    <s v="Exceeds"/>
    <n v="4"/>
    <n v="3"/>
    <s v="Average"/>
    <d v="2023-05-19T00:00:00"/>
    <n v="1"/>
    <s v="Moderate"/>
    <n v="1"/>
    <s v="Moderate"/>
    <n v="2"/>
    <s v="Moderate"/>
    <d v="2022-10-01T00:00:00"/>
    <s v="Leadership Development"/>
    <s v="External"/>
    <s v="Passed"/>
    <n v="1"/>
    <n v="321.25"/>
    <n v="64"/>
    <x v="1"/>
  </r>
  <r>
    <n v="1372"/>
    <d v="2022-11-24T00:00:00"/>
    <n v="3.4694444444444446"/>
    <s v="Accountant I"/>
    <x v="8"/>
    <s v="Active"/>
    <s v="Contract"/>
    <s v="Zone A"/>
    <s v="Full-Time"/>
    <x v="5"/>
    <s v="Aerial"/>
    <d v="1991-08-19T00:00:00"/>
    <s v="MA"/>
    <x v="1"/>
    <s v="White"/>
    <s v="Single"/>
    <s v="Exceeds"/>
    <n v="4"/>
    <n v="3"/>
    <s v="Average"/>
    <d v="2023-07-30T00:00:00"/>
    <n v="3"/>
    <s v="Moderate"/>
    <n v="1"/>
    <s v="Moderate"/>
    <n v="4"/>
    <s v="Moderate"/>
    <d v="2023-06-03T00:00:00"/>
    <s v="Customer Service"/>
    <s v="Internal"/>
    <s v="Passed"/>
    <n v="1"/>
    <n v="475.32"/>
    <n v="31"/>
    <x v="0"/>
  </r>
  <r>
    <n v="1373"/>
    <d v="2022-01-12T00:00:00"/>
    <n v="4.3361111111111112"/>
    <s v="Accountant I"/>
    <x v="3"/>
    <s v="Active"/>
    <s v="Contract"/>
    <s v="Zone A"/>
    <s v="Part-Time"/>
    <x v="5"/>
    <s v="Field Operations"/>
    <d v="1986-04-20T00:00:00"/>
    <s v="MA"/>
    <x v="1"/>
    <s v="Other"/>
    <s v="Divorced"/>
    <s v="Exceeds"/>
    <n v="4"/>
    <n v="3"/>
    <s v="Average"/>
    <d v="2023-06-12T00:00:00"/>
    <n v="1"/>
    <s v="Moderate"/>
    <n v="2"/>
    <s v="Moderate"/>
    <n v="5"/>
    <s v="Moderate"/>
    <d v="2022-09-08T00:00:00"/>
    <s v="Leadership Development"/>
    <s v="External"/>
    <s v="Failed"/>
    <n v="4"/>
    <n v="847.2"/>
    <n v="36"/>
    <x v="0"/>
  </r>
  <r>
    <n v="1374"/>
    <d v="2019-07-07T00:00:00"/>
    <n v="6.85"/>
    <s v="Sr. Network Engineer"/>
    <x v="9"/>
    <s v="Active"/>
    <s v="Part-Time"/>
    <s v="Zone B"/>
    <s v="Temporary"/>
    <x v="2"/>
    <s v="Aerial"/>
    <d v="2042-09-12T00:00:00"/>
    <s v="MA"/>
    <x v="0"/>
    <s v="White"/>
    <s v="Married"/>
    <s v="Exceeds"/>
    <n v="4"/>
    <n v="3"/>
    <s v="Average"/>
    <d v="2023-02-08T00:00:00"/>
    <n v="5"/>
    <s v="Moderate"/>
    <n v="5"/>
    <s v="Moderate"/>
    <n v="4"/>
    <s v="Moderate"/>
    <d v="2022-10-08T00:00:00"/>
    <s v="Customer Service"/>
    <s v="Internal"/>
    <s v="Completed"/>
    <n v="1"/>
    <n v="983.35"/>
    <n v="77"/>
    <x v="1"/>
  </r>
  <r>
    <n v="1375"/>
    <d v="2021-07-14T00:00:00"/>
    <n v="4.8305555555555557"/>
    <s v="Sr. Accountant"/>
    <x v="9"/>
    <s v="Active"/>
    <s v="Contract"/>
    <s v="Zone B"/>
    <s v="Full-Time"/>
    <x v="5"/>
    <s v="Technology / It"/>
    <d v="1999-07-07T00:00:00"/>
    <s v="MA"/>
    <x v="0"/>
    <s v="Asian"/>
    <s v="Divorced"/>
    <s v="Exceeds"/>
    <n v="4"/>
    <n v="3"/>
    <s v="Average"/>
    <d v="2022-09-28T00:00:00"/>
    <n v="1"/>
    <s v="Moderate"/>
    <n v="3"/>
    <s v="Moderate"/>
    <n v="2"/>
    <s v="Moderate"/>
    <d v="2023-06-25T00:00:00"/>
    <s v="Technical Skills"/>
    <s v="External"/>
    <s v="Passed"/>
    <n v="3"/>
    <n v="880.9"/>
    <n v="22"/>
    <x v="2"/>
  </r>
  <r>
    <n v="1376"/>
    <d v="2019-12-03T00:00:00"/>
    <n v="6.4444444444444446"/>
    <s v="Administrative Assistant"/>
    <x v="0"/>
    <s v="Active"/>
    <s v="Full-Time"/>
    <s v="Zone B"/>
    <s v="Temporary"/>
    <x v="1"/>
    <s v="Field Operations"/>
    <d v="1958-12-08T00:00:00"/>
    <s v="MA"/>
    <x v="0"/>
    <s v="Other"/>
    <s v="Single"/>
    <s v="Exceeds"/>
    <n v="4"/>
    <n v="3"/>
    <s v="Average"/>
    <d v="2023-06-12T00:00:00"/>
    <n v="4"/>
    <s v="Moderate"/>
    <n v="3"/>
    <s v="Moderate"/>
    <n v="5"/>
    <s v="Moderate"/>
    <d v="2023-08-02T00:00:00"/>
    <s v="Customer Service"/>
    <s v="External"/>
    <s v="Completed"/>
    <n v="3"/>
    <n v="795.72"/>
    <n v="61"/>
    <x v="1"/>
  </r>
  <r>
    <n v="1377"/>
    <d v="2021-03-03T00:00:00"/>
    <n v="5.1944444444444446"/>
    <s v="Administrative Assistant"/>
    <x v="7"/>
    <s v="Active"/>
    <s v="Part-Time"/>
    <s v="Zone A"/>
    <s v="Full-Time"/>
    <x v="5"/>
    <s v="General - Con"/>
    <d v="1968-05-18T00:00:00"/>
    <s v="MA"/>
    <x v="0"/>
    <s v="White"/>
    <s v="Divorced"/>
    <s v="Exceeds"/>
    <n v="4"/>
    <n v="3"/>
    <s v="Average"/>
    <d v="2023-03-05T00:00:00"/>
    <n v="5"/>
    <s v="Moderate"/>
    <n v="5"/>
    <s v="Moderate"/>
    <n v="4"/>
    <s v="Moderate"/>
    <d v="2023-06-20T00:00:00"/>
    <s v="Communication Skills"/>
    <s v="Internal"/>
    <s v="Completed"/>
    <n v="2"/>
    <n v="909.56"/>
    <n v="53"/>
    <x v="1"/>
  </r>
  <r>
    <n v="1378"/>
    <d v="2022-06-13T00:00:00"/>
    <n v="3.9166666666666665"/>
    <s v="Accountant I"/>
    <x v="1"/>
    <s v="Active"/>
    <s v="Full-Time"/>
    <s v="Zone C"/>
    <s v="Part-Time"/>
    <x v="5"/>
    <s v="Fielders"/>
    <d v="1975-03-06T00:00:00"/>
    <s v="MA"/>
    <x v="0"/>
    <s v="White"/>
    <s v="Married"/>
    <s v="PIP"/>
    <n v="1"/>
    <n v="3"/>
    <s v="Average"/>
    <d v="2023-02-03T00:00:00"/>
    <n v="1"/>
    <s v="Moderate"/>
    <n v="4"/>
    <s v="Moderate"/>
    <n v="5"/>
    <s v="Moderate"/>
    <d v="2023-01-28T00:00:00"/>
    <s v="Communication Skills"/>
    <s v="External"/>
    <s v="Failed"/>
    <n v="5"/>
    <n v="145.69999999999999"/>
    <n v="47"/>
    <x v="0"/>
  </r>
  <r>
    <n v="1379"/>
    <d v="2023-01-23T00:00:00"/>
    <n v="3.3055555555555554"/>
    <s v="Accountant I"/>
    <x v="8"/>
    <s v="Active"/>
    <s v="Part-Time"/>
    <s v="Zone A"/>
    <s v="Temporary"/>
    <x v="5"/>
    <s v="General - Sga"/>
    <d v="1984-10-21T00:00:00"/>
    <s v="MA"/>
    <x v="1"/>
    <s v="White"/>
    <s v="Widowed"/>
    <s v="Exceeds"/>
    <n v="4"/>
    <n v="3"/>
    <s v="Average"/>
    <d v="2023-02-28T00:00:00"/>
    <n v="5"/>
    <s v="Moderate"/>
    <n v="2"/>
    <s v="Moderate"/>
    <n v="5"/>
    <s v="Moderate"/>
    <d v="2023-03-06T00:00:00"/>
    <s v="Communication Skills"/>
    <s v="Internal"/>
    <s v="Passed"/>
    <n v="1"/>
    <n v="397.48"/>
    <n v="39"/>
    <x v="0"/>
  </r>
  <r>
    <n v="1380"/>
    <d v="2020-09-06T00:00:00"/>
    <n v="5.6861111111111109"/>
    <s v="Accountant I"/>
    <x v="3"/>
    <s v="Active"/>
    <s v="Part-Time"/>
    <s v="Zone A"/>
    <s v="Temporary"/>
    <x v="5"/>
    <s v="Field Operations"/>
    <d v="1953-05-04T00:00:00"/>
    <s v="MA"/>
    <x v="1"/>
    <s v="Hispanic"/>
    <s v="Single"/>
    <s v="Exceeds"/>
    <n v="4"/>
    <n v="3"/>
    <s v="Average"/>
    <d v="2022-12-27T00:00:00"/>
    <n v="1"/>
    <s v="Moderate"/>
    <n v="1"/>
    <s v="Moderate"/>
    <n v="2"/>
    <s v="Moderate"/>
    <d v="2023-05-26T00:00:00"/>
    <s v="Communication Skills"/>
    <s v="External"/>
    <s v="Failed"/>
    <n v="3"/>
    <n v="326.7"/>
    <n v="67"/>
    <x v="1"/>
  </r>
  <r>
    <n v="1381"/>
    <d v="2022-10-17T00:00:00"/>
    <n v="3.5722222222222224"/>
    <s v="Sr. Network Engineer"/>
    <x v="9"/>
    <s v="Active"/>
    <s v="Full-Time"/>
    <s v="Zone A"/>
    <s v="Temporary"/>
    <x v="2"/>
    <s v="Aerial"/>
    <d v="2000-11-01T00:00:00"/>
    <s v="MA"/>
    <x v="0"/>
    <s v="Other"/>
    <s v="Single"/>
    <s v="PIP"/>
    <n v="1"/>
    <n v="3"/>
    <s v="Average"/>
    <d v="2023-07-10T00:00:00"/>
    <n v="2"/>
    <s v="Moderate"/>
    <n v="2"/>
    <s v="Moderate"/>
    <n v="1"/>
    <s v="Moderate"/>
    <d v="2022-09-20T00:00:00"/>
    <s v="Leadership Development"/>
    <s v="Internal"/>
    <s v="Failed"/>
    <n v="4"/>
    <n v="718.16"/>
    <n v="22"/>
    <x v="2"/>
  </r>
  <r>
    <n v="1382"/>
    <d v="2019-06-07T00:00:00"/>
    <n v="6.9333333333333336"/>
    <s v="Sr. Accountant"/>
    <x v="3"/>
    <s v="Active"/>
    <s v="Full-Time"/>
    <s v="Zone B"/>
    <s v="Part-Time"/>
    <x v="5"/>
    <s v="Field Operations"/>
    <d v="1968-03-16T00:00:00"/>
    <s v="MA"/>
    <x v="0"/>
    <s v="White"/>
    <s v="Widowed"/>
    <s v="Exceeds"/>
    <n v="4"/>
    <n v="3"/>
    <s v="Average"/>
    <d v="2022-11-30T00:00:00"/>
    <n v="2"/>
    <s v="Moderate"/>
    <n v="1"/>
    <s v="Moderate"/>
    <n v="1"/>
    <s v="Moderate"/>
    <d v="2023-02-21T00:00:00"/>
    <s v="Communication Skills"/>
    <s v="Internal"/>
    <s v="Passed"/>
    <n v="5"/>
    <n v="162.46"/>
    <n v="51"/>
    <x v="1"/>
  </r>
  <r>
    <n v="1383"/>
    <d v="2022-01-28T00:00:00"/>
    <n v="4.291666666666667"/>
    <s v="Sr. Accountant"/>
    <x v="4"/>
    <s v="Active"/>
    <s v="Contract"/>
    <s v="Zone C"/>
    <s v="Part-Time"/>
    <x v="5"/>
    <s v="General - Con"/>
    <d v="1994-10-10T00:00:00"/>
    <s v="MA"/>
    <x v="0"/>
    <s v="Hispanic"/>
    <s v="Divorced"/>
    <s v="Exceeds"/>
    <n v="4"/>
    <n v="3"/>
    <s v="Average"/>
    <d v="2022-09-02T00:00:00"/>
    <n v="4"/>
    <s v="Moderate"/>
    <n v="1"/>
    <s v="Moderate"/>
    <n v="5"/>
    <s v="Moderate"/>
    <d v="2023-01-15T00:00:00"/>
    <s v="Customer Service"/>
    <s v="Internal"/>
    <s v="Completed"/>
    <n v="3"/>
    <n v="924.64"/>
    <n v="28"/>
    <x v="0"/>
  </r>
  <r>
    <n v="1384"/>
    <d v="2020-07-01T00:00:00"/>
    <n v="5.8666666666666663"/>
    <s v="Administrative Assistant"/>
    <x v="0"/>
    <s v="Active"/>
    <s v="Part-Time"/>
    <s v="Zone B"/>
    <s v="Full-Time"/>
    <x v="5"/>
    <s v="Field Operations"/>
    <d v="1956-03-12T00:00:00"/>
    <s v="MA"/>
    <x v="0"/>
    <s v="Other"/>
    <s v="Single"/>
    <s v="PIP"/>
    <n v="1"/>
    <n v="3"/>
    <s v="Average"/>
    <d v="2023-05-05T00:00:00"/>
    <n v="2"/>
    <s v="Moderate"/>
    <n v="3"/>
    <s v="Moderate"/>
    <n v="4"/>
    <s v="Moderate"/>
    <d v="2022-10-04T00:00:00"/>
    <s v="Leadership Development"/>
    <s v="Internal"/>
    <s v="Passed"/>
    <n v="4"/>
    <n v="628.48"/>
    <n v="64"/>
    <x v="1"/>
  </r>
  <r>
    <n v="1385"/>
    <d v="2020-05-30T00:00:00"/>
    <n v="5.9527777777777775"/>
    <s v="Administrative Assistant"/>
    <x v="7"/>
    <s v="Active"/>
    <s v="Full-Time"/>
    <s v="Zone C"/>
    <s v="Part-Time"/>
    <x v="5"/>
    <s v="Field Operations"/>
    <d v="1966-05-09T00:00:00"/>
    <s v="MA"/>
    <x v="0"/>
    <s v="Hispanic"/>
    <s v="Divorced"/>
    <s v="PIP"/>
    <n v="1"/>
    <n v="3"/>
    <s v="Average"/>
    <d v="2022-09-11T00:00:00"/>
    <n v="3"/>
    <s v="Moderate"/>
    <n v="1"/>
    <s v="Moderate"/>
    <n v="3"/>
    <s v="Moderate"/>
    <d v="2023-06-27T00:00:00"/>
    <s v="Communication Skills"/>
    <s v="Internal"/>
    <s v="Passed"/>
    <n v="1"/>
    <n v="678.07"/>
    <n v="54"/>
    <x v="1"/>
  </r>
  <r>
    <n v="1386"/>
    <d v="2019-10-05T00:00:00"/>
    <n v="6.6055555555555552"/>
    <s v="Accountant I"/>
    <x v="1"/>
    <s v="Active"/>
    <s v="Contract"/>
    <s v="Zone C"/>
    <s v="Full-Time"/>
    <x v="5"/>
    <s v="General - Con"/>
    <d v="1976-08-19T00:00:00"/>
    <s v="MA"/>
    <x v="0"/>
    <s v="White"/>
    <s v="Married"/>
    <s v="Exceeds"/>
    <n v="4"/>
    <n v="3"/>
    <s v="Average"/>
    <d v="2023-03-18T00:00:00"/>
    <n v="2"/>
    <s v="Moderate"/>
    <n v="4"/>
    <s v="Moderate"/>
    <n v="5"/>
    <s v="Moderate"/>
    <d v="2023-06-29T00:00:00"/>
    <s v="Technical Skills"/>
    <s v="External"/>
    <s v="Passed"/>
    <n v="1"/>
    <n v="106.91"/>
    <n v="43"/>
    <x v="0"/>
  </r>
  <r>
    <n v="1387"/>
    <d v="2021-11-06T00:00:00"/>
    <n v="4.5194444444444448"/>
    <s v="Accountant I"/>
    <x v="8"/>
    <s v="Active"/>
    <s v="Contract"/>
    <s v="Zone B"/>
    <s v="Full-Time"/>
    <x v="5"/>
    <s v="General - Con"/>
    <d v="1951-08-27T00:00:00"/>
    <s v="MA"/>
    <x v="1"/>
    <s v="Hispanic"/>
    <s v="Divorced"/>
    <s v="PIP"/>
    <n v="1"/>
    <n v="3"/>
    <s v="Average"/>
    <d v="2023-03-29T00:00:00"/>
    <n v="5"/>
    <s v="Moderate"/>
    <n v="1"/>
    <s v="Moderate"/>
    <n v="2"/>
    <s v="Moderate"/>
    <d v="2022-12-20T00:00:00"/>
    <s v="Communication Skills"/>
    <s v="External"/>
    <s v="Incomplete"/>
    <n v="1"/>
    <n v="195.95"/>
    <n v="70"/>
    <x v="1"/>
  </r>
  <r>
    <n v="1388"/>
    <d v="2019-05-09T00:00:00"/>
    <n v="7.0111111111111111"/>
    <s v="Accountant I"/>
    <x v="3"/>
    <s v="Active"/>
    <s v="Part-Time"/>
    <s v="Zone B"/>
    <s v="Full-Time"/>
    <x v="5"/>
    <s v="Field Operations"/>
    <d v="1970-12-23T00:00:00"/>
    <s v="MA"/>
    <x v="0"/>
    <s v="Black"/>
    <s v="Single"/>
    <s v="Exceeds"/>
    <n v="4"/>
    <n v="3"/>
    <s v="Average"/>
    <d v="2023-07-15T00:00:00"/>
    <n v="5"/>
    <s v="Moderate"/>
    <n v="2"/>
    <s v="Moderate"/>
    <n v="4"/>
    <s v="Moderate"/>
    <d v="2023-04-18T00:00:00"/>
    <s v="Communication Skills"/>
    <s v="External"/>
    <s v="Completed"/>
    <n v="1"/>
    <n v="918.34"/>
    <n v="49"/>
    <x v="0"/>
  </r>
  <r>
    <n v="1389"/>
    <d v="2019-10-28T00:00:00"/>
    <n v="6.541666666666667"/>
    <s v="Production Technician II"/>
    <x v="6"/>
    <s v="Active"/>
    <s v="Part-Time"/>
    <s v="Zone A"/>
    <s v="Full-Time"/>
    <x v="0"/>
    <s v="Isp"/>
    <d v="1962-11-11T00:00:00"/>
    <s v="MA"/>
    <x v="1"/>
    <s v="Hispanic"/>
    <s v="Widowed"/>
    <s v="Exceeds"/>
    <n v="4"/>
    <n v="3"/>
    <s v="Average"/>
    <d v="2023-02-25T00:00:00"/>
    <n v="4"/>
    <s v="Moderate"/>
    <n v="4"/>
    <s v="Moderate"/>
    <n v="3"/>
    <s v="Moderate"/>
    <d v="2023-01-16T00:00:00"/>
    <s v="Communication Skills"/>
    <s v="External"/>
    <s v="Incomplete"/>
    <n v="3"/>
    <n v="425.34"/>
    <n v="57"/>
    <x v="1"/>
  </r>
  <r>
    <n v="1390"/>
    <d v="2019-01-11T00:00:00"/>
    <n v="7.3388888888888886"/>
    <s v="Production Technician I"/>
    <x v="7"/>
    <s v="Active"/>
    <s v="Contract"/>
    <s v="Zone C"/>
    <s v="Part-Time"/>
    <x v="0"/>
    <s v="General - Con"/>
    <d v="1955-12-21T00:00:00"/>
    <s v="MA"/>
    <x v="1"/>
    <s v="Asian"/>
    <s v="Married"/>
    <s v="Exceeds"/>
    <n v="4"/>
    <n v="3"/>
    <s v="Average"/>
    <d v="2023-01-23T00:00:00"/>
    <n v="2"/>
    <s v="Moderate"/>
    <n v="3"/>
    <s v="Moderate"/>
    <n v="4"/>
    <s v="Moderate"/>
    <d v="2023-03-03T00:00:00"/>
    <s v="Communication Skills"/>
    <s v="External"/>
    <s v="Completed"/>
    <n v="3"/>
    <n v="512.53"/>
    <n v="64"/>
    <x v="1"/>
  </r>
  <r>
    <n v="1391"/>
    <d v="2020-04-02T00:00:00"/>
    <n v="6.1138888888888889"/>
    <s v="Production Technician I"/>
    <x v="8"/>
    <s v="Active"/>
    <s v="Contract"/>
    <s v="Zone A"/>
    <s v="Temporary"/>
    <x v="0"/>
    <s v="Wireless"/>
    <d v="2041-11-18T00:00:00"/>
    <s v="MA"/>
    <x v="0"/>
    <s v="Other"/>
    <s v="Single"/>
    <s v="Needs Improvement"/>
    <n v="2"/>
    <n v="3"/>
    <s v="Average"/>
    <d v="2022-08-11T00:00:00"/>
    <n v="4"/>
    <s v="Moderate"/>
    <n v="1"/>
    <s v="Moderate"/>
    <n v="1"/>
    <s v="Moderate"/>
    <d v="2023-02-05T00:00:00"/>
    <s v="Leadership Development"/>
    <s v="External"/>
    <s v="Completed"/>
    <n v="3"/>
    <n v="146.47999999999999"/>
    <n v="79"/>
    <x v="1"/>
  </r>
  <r>
    <n v="1392"/>
    <d v="2019-06-07T00:00:00"/>
    <n v="6.9333333333333336"/>
    <s v="Production Technician I"/>
    <x v="2"/>
    <s v="Active"/>
    <s v="Part-Time"/>
    <s v="Zone A"/>
    <s v="Part-Time"/>
    <x v="0"/>
    <s v="Field Operations"/>
    <d v="1955-02-25T00:00:00"/>
    <s v="MA"/>
    <x v="0"/>
    <s v="Hispanic"/>
    <s v="Widowed"/>
    <s v="Exceeds"/>
    <n v="4"/>
    <n v="3"/>
    <s v="Average"/>
    <d v="2022-09-19T00:00:00"/>
    <n v="4"/>
    <s v="Moderate"/>
    <n v="4"/>
    <s v="Moderate"/>
    <n v="3"/>
    <s v="Moderate"/>
    <d v="2023-04-20T00:00:00"/>
    <s v="Leadership Development"/>
    <s v="External"/>
    <s v="Completed"/>
    <n v="3"/>
    <n v="578.62"/>
    <n v="64"/>
    <x v="1"/>
  </r>
  <r>
    <n v="1393"/>
    <d v="2021-11-22T00:00:00"/>
    <n v="4.4749999999999996"/>
    <s v="Production Technician I"/>
    <x v="7"/>
    <s v="Active"/>
    <s v="Part-Time"/>
    <s v="Zone C"/>
    <s v="Part-Time"/>
    <x v="0"/>
    <s v="General - Con"/>
    <d v="2047-03-20T00:00:00"/>
    <s v="MA"/>
    <x v="0"/>
    <s v="Other"/>
    <s v="Single"/>
    <s v="Exceeds"/>
    <n v="4"/>
    <n v="3"/>
    <s v="Average"/>
    <d v="2023-06-17T00:00:00"/>
    <n v="4"/>
    <s v="Moderate"/>
    <n v="4"/>
    <s v="Moderate"/>
    <n v="4"/>
    <s v="Moderate"/>
    <d v="2023-04-02T00:00:00"/>
    <s v="Technical Skills"/>
    <s v="External"/>
    <s v="Failed"/>
    <n v="3"/>
    <n v="255.61"/>
    <n v="74"/>
    <x v="1"/>
  </r>
  <r>
    <n v="1394"/>
    <d v="2019-01-19T00:00:00"/>
    <n v="7.3166666666666664"/>
    <s v="Production Technician I"/>
    <x v="6"/>
    <s v="Active"/>
    <s v="Full-Time"/>
    <s v="Zone A"/>
    <s v="Part-Time"/>
    <x v="0"/>
    <s v="Field Operations"/>
    <d v="2043-05-13T00:00:00"/>
    <s v="MA"/>
    <x v="1"/>
    <s v="Black"/>
    <s v="Married"/>
    <s v="Exceeds"/>
    <n v="4"/>
    <n v="3"/>
    <s v="Average"/>
    <d v="2023-07-07T00:00:00"/>
    <n v="1"/>
    <s v="Moderate"/>
    <n v="2"/>
    <s v="Moderate"/>
    <n v="2"/>
    <s v="Moderate"/>
    <d v="2023-02-13T00:00:00"/>
    <s v="Leadership Development"/>
    <s v="Internal"/>
    <s v="Passed"/>
    <n v="5"/>
    <n v="370.26"/>
    <n v="76"/>
    <x v="1"/>
  </r>
  <r>
    <n v="1395"/>
    <d v="2021-12-17T00:00:00"/>
    <n v="4.4055555555555559"/>
    <s v="Production Technician II"/>
    <x v="7"/>
    <s v="Terminated"/>
    <s v="Full-Time"/>
    <s v="Zone C"/>
    <s v="Part-Time"/>
    <x v="0"/>
    <s v="General - Con"/>
    <d v="1960-11-14T00:00:00"/>
    <s v="MA"/>
    <x v="1"/>
    <s v="Black"/>
    <s v="Divorced"/>
    <s v="Exceeds"/>
    <n v="4"/>
    <n v="3"/>
    <s v="Average"/>
    <d v="2023-05-31T00:00:00"/>
    <n v="4"/>
    <s v="Moderate"/>
    <n v="1"/>
    <s v="Moderate"/>
    <n v="2"/>
    <s v="Moderate"/>
    <d v="2022-12-28T00:00:00"/>
    <s v="Communication Skills"/>
    <s v="Internal"/>
    <s v="Failed"/>
    <n v="2"/>
    <n v="302.97000000000003"/>
    <n v="61"/>
    <x v="1"/>
  </r>
  <r>
    <n v="1396"/>
    <d v="2019-05-04T00:00:00"/>
    <n v="7.0250000000000004"/>
    <s v="Production Technician I"/>
    <x v="7"/>
    <s v="Active"/>
    <s v="Part-Time"/>
    <s v="Zone A"/>
    <s v="Full-Time"/>
    <x v="0"/>
    <s v="General - Eng"/>
    <d v="1956-09-07T00:00:00"/>
    <s v="MA"/>
    <x v="0"/>
    <s v="Hispanic"/>
    <s v="Married"/>
    <s v="Exceeds"/>
    <n v="4"/>
    <n v="3"/>
    <s v="Average"/>
    <d v="2023-07-07T00:00:00"/>
    <n v="2"/>
    <s v="Moderate"/>
    <n v="1"/>
    <s v="Moderate"/>
    <n v="3"/>
    <s v="Moderate"/>
    <d v="2022-09-13T00:00:00"/>
    <s v="Communication Skills"/>
    <s v="Internal"/>
    <s v="Completed"/>
    <n v="3"/>
    <n v="632.28"/>
    <n v="63"/>
    <x v="1"/>
  </r>
  <r>
    <n v="1397"/>
    <d v="2018-12-25T00:00:00"/>
    <n v="7.3833333333333337"/>
    <s v="Production Technician I"/>
    <x v="8"/>
    <s v="Active"/>
    <s v="Contract"/>
    <s v="Zone A"/>
    <s v="Part-Time"/>
    <x v="0"/>
    <s v="General - Con"/>
    <d v="1981-02-26T00:00:00"/>
    <s v="MA"/>
    <x v="1"/>
    <s v="Other"/>
    <s v="Single"/>
    <s v="Exceeds"/>
    <n v="4"/>
    <n v="3"/>
    <s v="Average"/>
    <d v="2023-03-31T00:00:00"/>
    <n v="3"/>
    <s v="Moderate"/>
    <n v="2"/>
    <s v="Moderate"/>
    <n v="3"/>
    <s v="Moderate"/>
    <d v="2023-03-01T00:00:00"/>
    <s v="Customer Service"/>
    <s v="Internal"/>
    <s v="Incomplete"/>
    <n v="2"/>
    <n v="669.41"/>
    <n v="37"/>
    <x v="0"/>
  </r>
  <r>
    <n v="1398"/>
    <d v="2021-01-03T00:00:00"/>
    <n v="5.3611111111111107"/>
    <s v="Production Technician I"/>
    <x v="9"/>
    <s v="Active"/>
    <s v="Part-Time"/>
    <s v="Zone C"/>
    <s v="Full-Time"/>
    <x v="0"/>
    <s v="Splicing"/>
    <d v="1972-12-12T00:00:00"/>
    <s v="MA"/>
    <x v="0"/>
    <s v="White"/>
    <s v="Single"/>
    <s v="Needs Improvement"/>
    <n v="2"/>
    <n v="3"/>
    <s v="Average"/>
    <d v="2023-04-07T00:00:00"/>
    <n v="1"/>
    <s v="Moderate"/>
    <n v="1"/>
    <s v="Moderate"/>
    <n v="1"/>
    <s v="Moderate"/>
    <d v="2023-01-04T00:00:00"/>
    <s v="Communication Skills"/>
    <s v="External"/>
    <s v="Passed"/>
    <n v="3"/>
    <n v="191.99"/>
    <n v="49"/>
    <x v="0"/>
  </r>
  <r>
    <n v="1399"/>
    <d v="2023-06-15T00:00:00"/>
    <n v="2.911111111111111"/>
    <s v="Production Technician I"/>
    <x v="4"/>
    <s v="Active"/>
    <s v="Part-Time"/>
    <s v="Zone C"/>
    <s v="Full-Time"/>
    <x v="0"/>
    <s v="General - Con"/>
    <d v="1977-12-15T00:00:00"/>
    <s v="MA"/>
    <x v="0"/>
    <s v="Other"/>
    <s v="Widowed"/>
    <s v="Needs Improvement"/>
    <n v="2"/>
    <n v="3"/>
    <s v="Average"/>
    <d v="2023-03-07T00:00:00"/>
    <n v="1"/>
    <s v="Moderate"/>
    <n v="4"/>
    <s v="Moderate"/>
    <n v="4"/>
    <s v="Moderate"/>
    <d v="2023-05-02T00:00:00"/>
    <s v="Customer Service"/>
    <s v="Internal"/>
    <s v="Incomplete"/>
    <n v="2"/>
    <n v="695.11"/>
    <n v="46"/>
    <x v="0"/>
  </r>
  <r>
    <n v="1400"/>
    <d v="2018-08-29T00:00:00"/>
    <n v="7.7055555555555557"/>
    <s v="Production Technician II"/>
    <x v="6"/>
    <s v="Active"/>
    <s v="Full-Time"/>
    <s v="Zone B"/>
    <s v="Full-Time"/>
    <x v="0"/>
    <s v="Field Operations"/>
    <d v="1955-04-03T00:00:00"/>
    <s v="MA"/>
    <x v="0"/>
    <s v="White"/>
    <s v="Divorced"/>
    <s v="Exceeds"/>
    <n v="4"/>
    <n v="3"/>
    <s v="Average"/>
    <d v="2023-05-17T00:00:00"/>
    <n v="2"/>
    <s v="Moderate"/>
    <n v="3"/>
    <s v="Moderate"/>
    <n v="3"/>
    <s v="Moderate"/>
    <d v="2022-08-06T00:00:00"/>
    <s v="Communication Skills"/>
    <s v="Internal"/>
    <s v="Failed"/>
    <n v="2"/>
    <n v="634.91999999999996"/>
    <n v="63"/>
    <x v="1"/>
  </r>
  <r>
    <n v="1401"/>
    <d v="2019-01-04T00:00:00"/>
    <n v="7.3583333333333334"/>
    <s v="Production Technician I"/>
    <x v="2"/>
    <s v="Active"/>
    <s v="Contract"/>
    <s v="Zone B"/>
    <s v="Part-Time"/>
    <x v="0"/>
    <s v="Splicing"/>
    <d v="1967-08-17T00:00:00"/>
    <s v="MA"/>
    <x v="1"/>
    <s v="White"/>
    <s v="Single"/>
    <s v="Exceeds"/>
    <n v="4"/>
    <n v="3"/>
    <s v="Average"/>
    <d v="2022-11-04T00:00:00"/>
    <n v="2"/>
    <s v="Moderate"/>
    <n v="5"/>
    <s v="Moderate"/>
    <n v="3"/>
    <s v="Moderate"/>
    <d v="2023-07-03T00:00:00"/>
    <s v="Communication Skills"/>
    <s v="Internal"/>
    <s v="Incomplete"/>
    <n v="5"/>
    <n v="873.98"/>
    <n v="52"/>
    <x v="1"/>
  </r>
  <r>
    <n v="1402"/>
    <d v="2021-09-10T00:00:00"/>
    <n v="4.6749999999999998"/>
    <s v="Production Technician I"/>
    <x v="8"/>
    <s v="Active"/>
    <s v="Full-Time"/>
    <s v="Zone B"/>
    <s v="Full-Time"/>
    <x v="0"/>
    <s v="General - Sga"/>
    <d v="1988-10-12T00:00:00"/>
    <s v="MA"/>
    <x v="0"/>
    <s v="White"/>
    <s v="Divorced"/>
    <s v="Exceeds"/>
    <n v="4"/>
    <n v="3"/>
    <s v="Average"/>
    <d v="2023-07-13T00:00:00"/>
    <n v="2"/>
    <s v="Moderate"/>
    <n v="4"/>
    <s v="Moderate"/>
    <n v="4"/>
    <s v="Moderate"/>
    <d v="2022-10-14T00:00:00"/>
    <s v="Communication Skills"/>
    <s v="External"/>
    <s v="Passed"/>
    <n v="3"/>
    <n v="602.33000000000004"/>
    <n v="33"/>
    <x v="0"/>
  </r>
  <r>
    <n v="1403"/>
    <d v="2021-07-08T00:00:00"/>
    <n v="4.8472222222222223"/>
    <s v="Production Technician I"/>
    <x v="7"/>
    <s v="Active"/>
    <s v="Full-Time"/>
    <s v="Zone B"/>
    <s v="Temporary"/>
    <x v="0"/>
    <s v="Field Operations"/>
    <d v="2044-12-09T00:00:00"/>
    <s v="MA"/>
    <x v="0"/>
    <s v="White"/>
    <s v="Widowed"/>
    <s v="Exceeds"/>
    <n v="4"/>
    <n v="3"/>
    <s v="Average"/>
    <d v="2022-12-25T00:00:00"/>
    <n v="1"/>
    <s v="Moderate"/>
    <n v="3"/>
    <s v="Moderate"/>
    <n v="2"/>
    <s v="Moderate"/>
    <d v="2023-06-08T00:00:00"/>
    <s v="Technical Skills"/>
    <s v="Internal"/>
    <s v="Failed"/>
    <n v="3"/>
    <n v="807.02"/>
    <n v="77"/>
    <x v="1"/>
  </r>
  <r>
    <n v="1404"/>
    <d v="2018-11-01T00:00:00"/>
    <n v="7.5333333333333332"/>
    <s v="Production Technician II"/>
    <x v="4"/>
    <s v="Terminated"/>
    <s v="Contract"/>
    <s v="Zone B"/>
    <s v="Part-Time"/>
    <x v="0"/>
    <s v="Finance &amp; Accounting"/>
    <d v="1978-12-06T00:00:00"/>
    <s v="MA"/>
    <x v="1"/>
    <s v="Hispanic"/>
    <s v="Single"/>
    <s v="Exceeds"/>
    <n v="4"/>
    <n v="3"/>
    <s v="Average"/>
    <d v="2023-02-18T00:00:00"/>
    <n v="1"/>
    <s v="Moderate"/>
    <n v="2"/>
    <s v="Moderate"/>
    <n v="2"/>
    <s v="Moderate"/>
    <d v="2022-10-02T00:00:00"/>
    <s v="Project Management"/>
    <s v="Internal"/>
    <s v="Completed"/>
    <n v="4"/>
    <n v="411.94"/>
    <n v="40"/>
    <x v="0"/>
  </r>
  <r>
    <n v="1405"/>
    <d v="2018-12-08T00:00:00"/>
    <n v="7.4305555555555554"/>
    <s v="Production Technician II"/>
    <x v="2"/>
    <s v="Active"/>
    <s v="Part-Time"/>
    <s v="Zone A"/>
    <s v="Temporary"/>
    <x v="0"/>
    <s v="Field Operations"/>
    <d v="1977-03-30T00:00:00"/>
    <s v="MA"/>
    <x v="0"/>
    <s v="Other"/>
    <s v="Single"/>
    <s v="Exceeds"/>
    <n v="4"/>
    <n v="3"/>
    <s v="Average"/>
    <d v="2023-04-29T00:00:00"/>
    <n v="3"/>
    <s v="Moderate"/>
    <n v="3"/>
    <s v="Moderate"/>
    <n v="3"/>
    <s v="Moderate"/>
    <d v="2022-09-15T00:00:00"/>
    <s v="Customer Service"/>
    <s v="External"/>
    <s v="Completed"/>
    <n v="4"/>
    <n v="537.73"/>
    <n v="41"/>
    <x v="0"/>
  </r>
  <r>
    <n v="1406"/>
    <d v="2022-10-25T00:00:00"/>
    <n v="3.55"/>
    <s v="Production Technician II"/>
    <x v="9"/>
    <s v="Active"/>
    <s v="Part-Time"/>
    <s v="Zone A"/>
    <s v="Full-Time"/>
    <x v="0"/>
    <s v="General - Con"/>
    <d v="1982-11-10T00:00:00"/>
    <s v="MA"/>
    <x v="0"/>
    <s v="Asian"/>
    <s v="Single"/>
    <s v="Exceeds"/>
    <n v="4"/>
    <n v="3"/>
    <s v="Average"/>
    <d v="2023-05-15T00:00:00"/>
    <n v="4"/>
    <s v="Moderate"/>
    <n v="1"/>
    <s v="Moderate"/>
    <n v="5"/>
    <s v="Moderate"/>
    <d v="2023-05-03T00:00:00"/>
    <s v="Technical Skills"/>
    <s v="Internal"/>
    <s v="Incomplete"/>
    <n v="5"/>
    <n v="930.1"/>
    <n v="40"/>
    <x v="0"/>
  </r>
  <r>
    <n v="1407"/>
    <d v="2023-04-04T00:00:00"/>
    <n v="3.1083333333333334"/>
    <s v="Production Technician I"/>
    <x v="3"/>
    <s v="Active"/>
    <s v="Full-Time"/>
    <s v="Zone B"/>
    <s v="Temporary"/>
    <x v="0"/>
    <s v="General - Sga"/>
    <d v="1983-03-30T00:00:00"/>
    <s v="MA"/>
    <x v="1"/>
    <s v="Hispanic"/>
    <s v="Married"/>
    <s v="Exceeds"/>
    <n v="4"/>
    <n v="3"/>
    <s v="Average"/>
    <d v="2023-02-16T00:00:00"/>
    <n v="3"/>
    <s v="Moderate"/>
    <n v="3"/>
    <s v="Moderate"/>
    <n v="1"/>
    <s v="Moderate"/>
    <d v="2022-11-23T00:00:00"/>
    <s v="Communication Skills"/>
    <s v="External"/>
    <s v="Completed"/>
    <n v="3"/>
    <n v="249.66"/>
    <n v="40"/>
    <x v="0"/>
  </r>
  <r>
    <n v="1408"/>
    <d v="2021-03-17T00:00:00"/>
    <n v="5.1555555555555559"/>
    <s v="Production Technician I"/>
    <x v="2"/>
    <s v="Active"/>
    <s v="Contract"/>
    <s v="Zone B"/>
    <s v="Part-Time"/>
    <x v="0"/>
    <s v="Field Operations"/>
    <d v="1980-12-03T00:00:00"/>
    <s v="MA"/>
    <x v="0"/>
    <s v="Other"/>
    <s v="Single"/>
    <s v="Exceeds"/>
    <n v="4"/>
    <n v="3"/>
    <s v="Average"/>
    <d v="2023-06-07T00:00:00"/>
    <n v="3"/>
    <s v="Moderate"/>
    <n v="3"/>
    <s v="Moderate"/>
    <n v="3"/>
    <s v="Moderate"/>
    <d v="2022-12-24T00:00:00"/>
    <s v="Communication Skills"/>
    <s v="Internal"/>
    <s v="Passed"/>
    <n v="5"/>
    <n v="691.82"/>
    <n v="41"/>
    <x v="0"/>
  </r>
  <r>
    <n v="1409"/>
    <d v="2019-03-11T00:00:00"/>
    <n v="7.1722222222222225"/>
    <s v="Production Technician I"/>
    <x v="8"/>
    <s v="Terminated"/>
    <s v="Full-Time"/>
    <s v="Zone A"/>
    <s v="Part-Time"/>
    <x v="0"/>
    <s v="General - Con"/>
    <d v="1981-04-02T00:00:00"/>
    <s v="MA"/>
    <x v="0"/>
    <s v="Other"/>
    <s v="Widowed"/>
    <s v="Exceeds"/>
    <n v="4"/>
    <n v="3"/>
    <s v="Average"/>
    <d v="2023-05-17T00:00:00"/>
    <n v="2"/>
    <s v="Moderate"/>
    <n v="2"/>
    <s v="Moderate"/>
    <n v="1"/>
    <s v="Moderate"/>
    <d v="2022-08-23T00:00:00"/>
    <s v="Customer Service"/>
    <s v="Internal"/>
    <s v="Passed"/>
    <n v="4"/>
    <n v="938.59"/>
    <n v="38"/>
    <x v="0"/>
  </r>
  <r>
    <n v="1410"/>
    <d v="2022-02-25T00:00:00"/>
    <n v="4.2166666666666668"/>
    <s v="Production Technician I"/>
    <x v="7"/>
    <s v="Active"/>
    <s v="Contract"/>
    <s v="Zone C"/>
    <s v="Temporary"/>
    <x v="0"/>
    <s v="Wireline Construction"/>
    <d v="2045-08-08T00:00:00"/>
    <s v="MA"/>
    <x v="0"/>
    <s v="White"/>
    <s v="Widowed"/>
    <s v="Exceeds"/>
    <n v="4"/>
    <n v="3"/>
    <s v="Average"/>
    <d v="2023-04-02T00:00:00"/>
    <n v="2"/>
    <s v="Moderate"/>
    <n v="2"/>
    <s v="Moderate"/>
    <n v="4"/>
    <s v="Moderate"/>
    <d v="2022-11-25T00:00:00"/>
    <s v="Project Management"/>
    <s v="External"/>
    <s v="Completed"/>
    <n v="1"/>
    <n v="746.8"/>
    <n v="77"/>
    <x v="1"/>
  </r>
  <r>
    <n v="1411"/>
    <d v="2019-07-02T00:00:00"/>
    <n v="6.8638888888888889"/>
    <s v="Production Technician I"/>
    <x v="1"/>
    <s v="Active"/>
    <s v="Part-Time"/>
    <s v="Zone C"/>
    <s v="Part-Time"/>
    <x v="0"/>
    <s v="Aerial"/>
    <d v="1980-05-26T00:00:00"/>
    <s v="MA"/>
    <x v="0"/>
    <s v="Hispanic"/>
    <s v="Married"/>
    <s v="Exceeds"/>
    <n v="4"/>
    <n v="3"/>
    <s v="Average"/>
    <d v="2023-06-25T00:00:00"/>
    <n v="5"/>
    <s v="Moderate"/>
    <n v="4"/>
    <s v="Moderate"/>
    <n v="5"/>
    <s v="Moderate"/>
    <d v="2022-12-14T00:00:00"/>
    <s v="Technical Skills"/>
    <s v="External"/>
    <s v="Incomplete"/>
    <n v="1"/>
    <n v="690.75"/>
    <n v="39"/>
    <x v="0"/>
  </r>
  <r>
    <n v="1412"/>
    <d v="2019-06-20T00:00:00"/>
    <n v="6.8972222222222221"/>
    <s v="Production Technician I"/>
    <x v="8"/>
    <s v="Active"/>
    <s v="Part-Time"/>
    <s v="Zone B"/>
    <s v="Full-Time"/>
    <x v="0"/>
    <s v="Field Operations"/>
    <d v="1982-09-19T00:00:00"/>
    <s v="MA"/>
    <x v="0"/>
    <s v="White"/>
    <s v="Widowed"/>
    <s v="Exceeds"/>
    <n v="4"/>
    <n v="3"/>
    <s v="Average"/>
    <d v="2023-06-16T00:00:00"/>
    <n v="4"/>
    <s v="Moderate"/>
    <n v="3"/>
    <s v="Moderate"/>
    <n v="5"/>
    <s v="Moderate"/>
    <d v="2022-08-24T00:00:00"/>
    <s v="Project Management"/>
    <s v="External"/>
    <s v="Incomplete"/>
    <n v="4"/>
    <n v="544.19000000000005"/>
    <n v="37"/>
    <x v="0"/>
  </r>
  <r>
    <n v="1413"/>
    <d v="2019-09-27T00:00:00"/>
    <n v="6.6277777777777782"/>
    <s v="Production Technician I"/>
    <x v="3"/>
    <s v="Active"/>
    <s v="Part-Time"/>
    <s v="Zone A"/>
    <s v="Full-Time"/>
    <x v="0"/>
    <s v="Finance &amp; Accounting"/>
    <d v="2043-03-12T00:00:00"/>
    <s v="MA"/>
    <x v="1"/>
    <s v="Black"/>
    <s v="Widowed"/>
    <s v="Needs Improvement"/>
    <n v="2"/>
    <n v="3"/>
    <s v="Average"/>
    <d v="2022-10-31T00:00:00"/>
    <n v="4"/>
    <s v="Moderate"/>
    <n v="3"/>
    <s v="Moderate"/>
    <n v="2"/>
    <s v="Moderate"/>
    <d v="2023-02-17T00:00:00"/>
    <s v="Technical Skills"/>
    <s v="Internal"/>
    <s v="Completed"/>
    <n v="5"/>
    <n v="918.34"/>
    <n v="76"/>
    <x v="1"/>
  </r>
  <r>
    <n v="1414"/>
    <d v="2022-11-15T00:00:00"/>
    <n v="3.4944444444444445"/>
    <s v="Production Technician I"/>
    <x v="4"/>
    <s v="Active"/>
    <s v="Contract"/>
    <s v="Zone C"/>
    <s v="Full-Time"/>
    <x v="0"/>
    <s v="Aerial"/>
    <d v="1966-06-03T00:00:00"/>
    <s v="MA"/>
    <x v="1"/>
    <s v="Asian"/>
    <s v="Married"/>
    <s v="Exceeds"/>
    <n v="4"/>
    <n v="3"/>
    <s v="Average"/>
    <d v="2022-08-13T00:00:00"/>
    <n v="1"/>
    <s v="Moderate"/>
    <n v="4"/>
    <s v="Moderate"/>
    <n v="4"/>
    <s v="Moderate"/>
    <d v="2023-01-21T00:00:00"/>
    <s v="Customer Service"/>
    <s v="Internal"/>
    <s v="Failed"/>
    <n v="3"/>
    <n v="997.2"/>
    <n v="56"/>
    <x v="1"/>
  </r>
  <r>
    <n v="1415"/>
    <d v="2020-08-22T00:00:00"/>
    <n v="5.7249999999999996"/>
    <s v="Production Technician I"/>
    <x v="0"/>
    <s v="Active"/>
    <s v="Part-Time"/>
    <s v="Zone A"/>
    <s v="Part-Time"/>
    <x v="0"/>
    <s v="Field Operations"/>
    <d v="1977-08-14T00:00:00"/>
    <s v="MA"/>
    <x v="1"/>
    <s v="Asian"/>
    <s v="Divorced"/>
    <s v="Exceeds"/>
    <n v="4"/>
    <n v="3"/>
    <s v="Average"/>
    <d v="2022-09-16T00:00:00"/>
    <n v="2"/>
    <s v="Moderate"/>
    <n v="2"/>
    <s v="Moderate"/>
    <n v="1"/>
    <s v="Moderate"/>
    <d v="2022-12-28T00:00:00"/>
    <s v="Customer Service"/>
    <s v="Internal"/>
    <s v="Incomplete"/>
    <n v="3"/>
    <n v="633.96"/>
    <n v="43"/>
    <x v="0"/>
  </r>
  <r>
    <n v="1416"/>
    <d v="2020-04-09T00:00:00"/>
    <n v="6.0944444444444441"/>
    <s v="Production Technician I"/>
    <x v="1"/>
    <s v="Active"/>
    <s v="Part-Time"/>
    <s v="Zone B"/>
    <s v="Full-Time"/>
    <x v="0"/>
    <s v="Field Operations"/>
    <d v="1953-09-12T00:00:00"/>
    <s v="MA"/>
    <x v="1"/>
    <s v="Asian"/>
    <s v="Widowed"/>
    <s v="Exceeds"/>
    <n v="4"/>
    <n v="3"/>
    <s v="Average"/>
    <d v="2023-05-11T00:00:00"/>
    <n v="5"/>
    <s v="Moderate"/>
    <n v="4"/>
    <s v="Moderate"/>
    <n v="3"/>
    <s v="Moderate"/>
    <d v="2022-10-27T00:00:00"/>
    <s v="Customer Service"/>
    <s v="External"/>
    <s v="Passed"/>
    <n v="2"/>
    <n v="638.69000000000005"/>
    <n v="67"/>
    <x v="1"/>
  </r>
  <r>
    <n v="1417"/>
    <d v="2021-03-30T00:00:00"/>
    <n v="5.1194444444444445"/>
    <s v="Production Technician I"/>
    <x v="8"/>
    <s v="Active"/>
    <s v="Full-Time"/>
    <s v="Zone C"/>
    <s v="Part-Time"/>
    <x v="0"/>
    <s v="Aerial"/>
    <d v="2049-02-02T00:00:00"/>
    <s v="MA"/>
    <x v="0"/>
    <s v="Other"/>
    <s v="Single"/>
    <s v="Exceeds"/>
    <n v="4"/>
    <n v="3"/>
    <s v="Average"/>
    <d v="2022-12-31T00:00:00"/>
    <n v="3"/>
    <s v="Moderate"/>
    <n v="5"/>
    <s v="Moderate"/>
    <n v="2"/>
    <s v="Moderate"/>
    <d v="2023-01-05T00:00:00"/>
    <s v="Project Management"/>
    <s v="Internal"/>
    <s v="Passed"/>
    <n v="1"/>
    <n v="643.82000000000005"/>
    <n v="72"/>
    <x v="1"/>
  </r>
  <r>
    <n v="1418"/>
    <d v="2018-09-26T00:00:00"/>
    <n v="7.6305555555555555"/>
    <s v="Production Technician I"/>
    <x v="6"/>
    <s v="Active"/>
    <s v="Part-Time"/>
    <s v="Zone C"/>
    <s v="Temporary"/>
    <x v="0"/>
    <s v="Wireline Construction"/>
    <d v="2000-12-30T00:00:00"/>
    <s v="MA"/>
    <x v="0"/>
    <s v="Other"/>
    <s v="Married"/>
    <s v="Needs Improvement"/>
    <n v="2"/>
    <n v="3"/>
    <s v="Average"/>
    <d v="2022-11-25T00:00:00"/>
    <n v="2"/>
    <s v="Moderate"/>
    <n v="1"/>
    <s v="Moderate"/>
    <n v="3"/>
    <s v="Moderate"/>
    <d v="2023-06-24T00:00:00"/>
    <s v="Project Management"/>
    <s v="External"/>
    <s v="Failed"/>
    <n v="1"/>
    <n v="840.76"/>
    <n v="18"/>
    <x v="2"/>
  </r>
  <r>
    <n v="1419"/>
    <d v="2023-05-22T00:00:00"/>
    <n v="2.9750000000000001"/>
    <s v="Production Technician I"/>
    <x v="2"/>
    <s v="Active"/>
    <s v="Contract"/>
    <s v="Zone C"/>
    <s v="Full-Time"/>
    <x v="0"/>
    <s v="Field Operations"/>
    <d v="1984-01-11T00:00:00"/>
    <s v="MA"/>
    <x v="0"/>
    <s v="Other"/>
    <s v="Divorced"/>
    <s v="Exceeds"/>
    <n v="4"/>
    <n v="3"/>
    <s v="Average"/>
    <d v="2023-02-11T00:00:00"/>
    <n v="4"/>
    <s v="Moderate"/>
    <n v="2"/>
    <s v="Moderate"/>
    <n v="1"/>
    <s v="Moderate"/>
    <d v="2023-04-13T00:00:00"/>
    <s v="Leadership Development"/>
    <s v="Internal"/>
    <s v="Passed"/>
    <n v="1"/>
    <n v="108.04"/>
    <n v="39"/>
    <x v="0"/>
  </r>
  <r>
    <n v="1420"/>
    <d v="2021-06-04T00:00:00"/>
    <n v="4.9416666666666664"/>
    <s v="Production Technician I"/>
    <x v="9"/>
    <s v="Active"/>
    <s v="Contract"/>
    <s v="Zone B"/>
    <s v="Temporary"/>
    <x v="0"/>
    <s v="Project Management - Con"/>
    <d v="1950-12-29T00:00:00"/>
    <s v="MA"/>
    <x v="0"/>
    <s v="White"/>
    <s v="Divorced"/>
    <s v="Exceeds"/>
    <n v="4"/>
    <n v="3"/>
    <s v="Average"/>
    <d v="2023-06-12T00:00:00"/>
    <n v="1"/>
    <s v="Moderate"/>
    <n v="2"/>
    <s v="Moderate"/>
    <n v="4"/>
    <s v="Moderate"/>
    <d v="2023-02-16T00:00:00"/>
    <s v="Communication Skills"/>
    <s v="Internal"/>
    <s v="Completed"/>
    <n v="5"/>
    <n v="889.57"/>
    <n v="71"/>
    <x v="1"/>
  </r>
  <r>
    <n v="1421"/>
    <d v="2019-10-22T00:00:00"/>
    <n v="6.5583333333333336"/>
    <s v="Production Technician I"/>
    <x v="7"/>
    <s v="Active"/>
    <s v="Contract"/>
    <s v="Zone C"/>
    <s v="Full-Time"/>
    <x v="0"/>
    <s v="General - Con"/>
    <d v="2048-11-30T00:00:00"/>
    <s v="MA"/>
    <x v="0"/>
    <s v="Other"/>
    <s v="Married"/>
    <s v="Exceeds"/>
    <n v="4"/>
    <n v="3"/>
    <s v="Average"/>
    <d v="2022-09-03T00:00:00"/>
    <n v="3"/>
    <s v="Moderate"/>
    <n v="5"/>
    <s v="Moderate"/>
    <n v="5"/>
    <s v="Moderate"/>
    <d v="2022-12-08T00:00:00"/>
    <s v="Customer Service"/>
    <s v="Internal"/>
    <s v="Completed"/>
    <n v="5"/>
    <n v="835.97"/>
    <n v="71"/>
    <x v="1"/>
  </r>
  <r>
    <n v="1423"/>
    <d v="2022-06-25T00:00:00"/>
    <n v="3.8833333333333333"/>
    <s v="Production Technician I"/>
    <x v="5"/>
    <s v="Active"/>
    <s v="Full-Time"/>
    <s v="Zone A"/>
    <s v="Full-Time"/>
    <x v="0"/>
    <s v="Aerial"/>
    <d v="1992-03-12T00:00:00"/>
    <s v="MA"/>
    <x v="0"/>
    <s v="White"/>
    <s v="Single"/>
    <s v="Needs Improvement"/>
    <n v="2"/>
    <n v="3"/>
    <s v="Average"/>
    <d v="2023-03-23T00:00:00"/>
    <n v="2"/>
    <s v="Moderate"/>
    <n v="5"/>
    <s v="Moderate"/>
    <n v="5"/>
    <s v="Moderate"/>
    <d v="2023-03-15T00:00:00"/>
    <s v="Communication Skills"/>
    <s v="Internal"/>
    <s v="Passed"/>
    <n v="3"/>
    <n v="255.55"/>
    <n v="30"/>
    <x v="0"/>
  </r>
  <r>
    <n v="1425"/>
    <d v="2019-08-04T00:00:00"/>
    <n v="6.7750000000000004"/>
    <s v="Production Technician I"/>
    <x v="0"/>
    <s v="Active"/>
    <s v="Part-Time"/>
    <s v="Zone B"/>
    <s v="Full-Time"/>
    <x v="0"/>
    <s v="Field Operations"/>
    <d v="2042-06-21T00:00:00"/>
    <s v="MA"/>
    <x v="0"/>
    <s v="Black"/>
    <s v="Single"/>
    <s v="Needs Improvement"/>
    <n v="2"/>
    <n v="3"/>
    <s v="Average"/>
    <d v="2022-09-06T00:00:00"/>
    <n v="2"/>
    <s v="Moderate"/>
    <n v="3"/>
    <s v="Moderate"/>
    <n v="1"/>
    <s v="Moderate"/>
    <d v="2023-03-13T00:00:00"/>
    <s v="Technical Skills"/>
    <s v="Internal"/>
    <s v="Failed"/>
    <n v="1"/>
    <n v="850.15"/>
    <n v="77"/>
    <x v="1"/>
  </r>
  <r>
    <n v="1426"/>
    <d v="2022-03-08T00:00:00"/>
    <n v="4.1805555555555554"/>
    <s v="Production Technician I"/>
    <x v="1"/>
    <s v="Terminated"/>
    <s v="Full-Time"/>
    <s v="Zone A"/>
    <s v="Full-Time"/>
    <x v="0"/>
    <s v="General - Con"/>
    <d v="2000-07-19T00:00:00"/>
    <s v="MA"/>
    <x v="0"/>
    <s v="Hispanic"/>
    <s v="Widowed"/>
    <s v="Exceeds"/>
    <n v="4"/>
    <n v="3"/>
    <s v="Average"/>
    <d v="2023-07-11T00:00:00"/>
    <n v="4"/>
    <s v="Moderate"/>
    <n v="5"/>
    <s v="Moderate"/>
    <n v="5"/>
    <s v="Moderate"/>
    <d v="2022-12-02T00:00:00"/>
    <s v="Project Management"/>
    <s v="External"/>
    <s v="Completed"/>
    <n v="3"/>
    <n v="938.04"/>
    <n v="22"/>
    <x v="2"/>
  </r>
  <r>
    <n v="1427"/>
    <d v="2019-02-22T00:00:00"/>
    <n v="7.2249999999999996"/>
    <s v="Production Technician II"/>
    <x v="0"/>
    <s v="Active"/>
    <s v="Full-Time"/>
    <s v="Zone A"/>
    <s v="Part-Time"/>
    <x v="0"/>
    <s v="Engineers"/>
    <d v="1953-05-09T00:00:00"/>
    <s v="MA"/>
    <x v="1"/>
    <s v="Asian"/>
    <s v="Divorced"/>
    <s v="Needs Improvement"/>
    <n v="2"/>
    <n v="3"/>
    <s v="Average"/>
    <d v="2023-02-09T00:00:00"/>
    <n v="1"/>
    <s v="Moderate"/>
    <n v="2"/>
    <s v="Moderate"/>
    <n v="3"/>
    <s v="Moderate"/>
    <d v="2023-04-25T00:00:00"/>
    <s v="Project Management"/>
    <s v="External"/>
    <s v="Passed"/>
    <n v="1"/>
    <n v="684.24"/>
    <n v="66"/>
    <x v="1"/>
  </r>
  <r>
    <n v="1428"/>
    <d v="2022-12-08T00:00:00"/>
    <n v="3.4305555555555554"/>
    <s v="Production Technician II"/>
    <x v="7"/>
    <s v="Active"/>
    <s v="Full-Time"/>
    <s v="Zone C"/>
    <s v="Part-Time"/>
    <x v="0"/>
    <s v="Executive"/>
    <d v="1970-02-26T00:00:00"/>
    <s v="MA"/>
    <x v="1"/>
    <s v="White"/>
    <s v="Divorced"/>
    <s v="Exceeds"/>
    <n v="4"/>
    <n v="3"/>
    <s v="Average"/>
    <d v="2023-06-04T00:00:00"/>
    <n v="3"/>
    <s v="Moderate"/>
    <n v="5"/>
    <s v="Moderate"/>
    <n v="2"/>
    <s v="Moderate"/>
    <d v="2022-08-30T00:00:00"/>
    <s v="Technical Skills"/>
    <s v="Internal"/>
    <s v="Failed"/>
    <n v="5"/>
    <n v="956.11"/>
    <n v="52"/>
    <x v="1"/>
  </r>
  <r>
    <n v="1429"/>
    <d v="2019-11-22T00:00:00"/>
    <n v="6.4749999999999996"/>
    <s v="Production Technician II"/>
    <x v="1"/>
    <s v="Terminated"/>
    <s v="Contract"/>
    <s v="Zone B"/>
    <s v="Temporary"/>
    <x v="0"/>
    <s v="Field Operations"/>
    <d v="2044-09-02T00:00:00"/>
    <s v="MA"/>
    <x v="0"/>
    <s v="Hispanic"/>
    <s v="Divorced"/>
    <s v="Exceeds"/>
    <n v="4"/>
    <n v="3"/>
    <s v="Average"/>
    <d v="2023-03-23T00:00:00"/>
    <n v="1"/>
    <s v="Moderate"/>
    <n v="4"/>
    <s v="Moderate"/>
    <n v="3"/>
    <s v="Moderate"/>
    <d v="2022-11-26T00:00:00"/>
    <s v="Communication Skills"/>
    <s v="External"/>
    <s v="Failed"/>
    <n v="4"/>
    <n v="441.43"/>
    <n v="75"/>
    <x v="1"/>
  </r>
  <r>
    <n v="1430"/>
    <d v="2023-02-13T00:00:00"/>
    <n v="3.25"/>
    <s v="Production Technician II"/>
    <x v="8"/>
    <s v="Terminated"/>
    <s v="Part-Time"/>
    <s v="Zone A"/>
    <s v="Temporary"/>
    <x v="0"/>
    <s v="Yard (Material Handling)"/>
    <d v="1959-01-19T00:00:00"/>
    <s v="MA"/>
    <x v="0"/>
    <s v="Asian"/>
    <s v="Single"/>
    <s v="Needs Improvement"/>
    <n v="2"/>
    <n v="3"/>
    <s v="Average"/>
    <d v="2022-09-15T00:00:00"/>
    <n v="2"/>
    <s v="Moderate"/>
    <n v="2"/>
    <s v="Moderate"/>
    <n v="2"/>
    <s v="Moderate"/>
    <d v="2022-08-26T00:00:00"/>
    <s v="Leadership Development"/>
    <s v="External"/>
    <s v="Passed"/>
    <n v="4"/>
    <n v="193.99"/>
    <n v="64"/>
    <x v="1"/>
  </r>
  <r>
    <n v="1431"/>
    <d v="2019-03-15T00:00:00"/>
    <n v="7.1611111111111114"/>
    <s v="Production Technician II"/>
    <x v="3"/>
    <s v="Active"/>
    <s v="Full-Time"/>
    <s v="Zone B"/>
    <s v="Full-Time"/>
    <x v="0"/>
    <s v="Field Operations"/>
    <d v="1951-10-31T00:00:00"/>
    <s v="MA"/>
    <x v="0"/>
    <s v="Black"/>
    <s v="Widowed"/>
    <s v="Exceeds"/>
    <n v="4"/>
    <n v="3"/>
    <s v="Average"/>
    <d v="2022-10-28T00:00:00"/>
    <n v="2"/>
    <s v="Moderate"/>
    <n v="1"/>
    <s v="Moderate"/>
    <n v="1"/>
    <s v="Moderate"/>
    <d v="2022-10-15T00:00:00"/>
    <s v="Technical Skills"/>
    <s v="External"/>
    <s v="Failed"/>
    <n v="3"/>
    <n v="790.72"/>
    <n v="68"/>
    <x v="1"/>
  </r>
  <r>
    <n v="1432"/>
    <d v="2019-07-18T00:00:00"/>
    <n v="6.8194444444444446"/>
    <s v="Production Technician II"/>
    <x v="9"/>
    <s v="Active"/>
    <s v="Contract"/>
    <s v="Zone A"/>
    <s v="Part-Time"/>
    <x v="0"/>
    <s v="Project Management - Con"/>
    <d v="1991-07-29T00:00:00"/>
    <s v="MA"/>
    <x v="1"/>
    <s v="White"/>
    <s v="Married"/>
    <s v="Exceeds"/>
    <n v="4"/>
    <n v="3"/>
    <s v="Average"/>
    <d v="2022-10-13T00:00:00"/>
    <n v="4"/>
    <s v="Moderate"/>
    <n v="3"/>
    <s v="Moderate"/>
    <n v="4"/>
    <s v="Moderate"/>
    <d v="2022-08-06T00:00:00"/>
    <s v="Communication Skills"/>
    <s v="Internal"/>
    <s v="Completed"/>
    <n v="4"/>
    <n v="894.75"/>
    <n v="28"/>
    <x v="0"/>
  </r>
  <r>
    <n v="1433"/>
    <d v="2021-04-09T00:00:00"/>
    <n v="5.0944444444444441"/>
    <s v="Production Technician I"/>
    <x v="7"/>
    <s v="Active"/>
    <s v="Part-Time"/>
    <s v="Zone C"/>
    <s v="Part-Time"/>
    <x v="0"/>
    <s v="General - Con"/>
    <d v="1995-08-25T00:00:00"/>
    <s v="MA"/>
    <x v="0"/>
    <s v="White"/>
    <s v="Widowed"/>
    <s v="Needs Improvement"/>
    <n v="2"/>
    <n v="3"/>
    <s v="Average"/>
    <d v="2022-08-06T00:00:00"/>
    <n v="5"/>
    <s v="Moderate"/>
    <n v="1"/>
    <s v="Moderate"/>
    <n v="3"/>
    <s v="Moderate"/>
    <d v="2022-09-18T00:00:00"/>
    <s v="Customer Service"/>
    <s v="Internal"/>
    <s v="Passed"/>
    <n v="4"/>
    <n v="863.73"/>
    <n v="26"/>
    <x v="0"/>
  </r>
  <r>
    <n v="1434"/>
    <d v="2018-12-30T00:00:00"/>
    <n v="7.3694444444444445"/>
    <s v="Production Technician I"/>
    <x v="1"/>
    <s v="Active"/>
    <s v="Part-Time"/>
    <s v="Zone C"/>
    <s v="Part-Time"/>
    <x v="0"/>
    <s v="Splicing"/>
    <d v="1986-12-28T00:00:00"/>
    <s v="MA"/>
    <x v="0"/>
    <s v="White"/>
    <s v="Divorced"/>
    <s v="Exceeds"/>
    <n v="4"/>
    <n v="3"/>
    <s v="Average"/>
    <d v="2022-10-21T00:00:00"/>
    <n v="1"/>
    <s v="Moderate"/>
    <n v="2"/>
    <s v="Moderate"/>
    <n v="3"/>
    <s v="Moderate"/>
    <d v="2023-04-27T00:00:00"/>
    <s v="Project Management"/>
    <s v="External"/>
    <s v="Incomplete"/>
    <n v="2"/>
    <n v="746.99"/>
    <n v="32"/>
    <x v="0"/>
  </r>
  <r>
    <n v="1435"/>
    <d v="2021-07-30T00:00:00"/>
    <n v="4.7861111111111114"/>
    <s v="Production Technician I"/>
    <x v="8"/>
    <s v="Active"/>
    <s v="Contract"/>
    <s v="Zone C"/>
    <s v="Temporary"/>
    <x v="0"/>
    <s v="Field Operations"/>
    <d v="1998-11-29T00:00:00"/>
    <s v="MA"/>
    <x v="0"/>
    <s v="Hispanic"/>
    <s v="Single"/>
    <s v="Exceeds"/>
    <n v="4"/>
    <n v="3"/>
    <s v="Average"/>
    <d v="2023-03-23T00:00:00"/>
    <n v="4"/>
    <s v="Moderate"/>
    <n v="2"/>
    <s v="Moderate"/>
    <n v="3"/>
    <s v="Moderate"/>
    <d v="2022-09-21T00:00:00"/>
    <s v="Leadership Development"/>
    <s v="Internal"/>
    <s v="Passed"/>
    <n v="4"/>
    <n v="360.38"/>
    <n v="23"/>
    <x v="2"/>
  </r>
  <r>
    <n v="1436"/>
    <d v="2022-10-28T00:00:00"/>
    <n v="3.5416666666666665"/>
    <s v="Production Technician I"/>
    <x v="3"/>
    <s v="Active"/>
    <s v="Full-Time"/>
    <s v="Zone C"/>
    <s v="Temporary"/>
    <x v="0"/>
    <s v="Field Operations"/>
    <d v="1989-05-27T00:00:00"/>
    <s v="MA"/>
    <x v="1"/>
    <s v="Hispanic"/>
    <s v="Married"/>
    <s v="Needs Improvement"/>
    <n v="2"/>
    <n v="3"/>
    <s v="Average"/>
    <d v="2023-07-09T00:00:00"/>
    <n v="1"/>
    <s v="Moderate"/>
    <n v="2"/>
    <s v="Moderate"/>
    <n v="2"/>
    <s v="Moderate"/>
    <d v="2022-08-26T00:00:00"/>
    <s v="Technical Skills"/>
    <s v="Internal"/>
    <s v="Incomplete"/>
    <n v="1"/>
    <n v="298.3"/>
    <n v="33"/>
    <x v="0"/>
  </r>
  <r>
    <n v="1437"/>
    <d v="2020-10-29T00:00:00"/>
    <n v="5.5388888888888888"/>
    <s v="Production Technician I"/>
    <x v="9"/>
    <s v="Active"/>
    <s v="Contract"/>
    <s v="Zone C"/>
    <s v="Temporary"/>
    <x v="0"/>
    <s v="Project Management - Con"/>
    <d v="1996-06-25T00:00:00"/>
    <s v="MA"/>
    <x v="1"/>
    <s v="Asian"/>
    <s v="Single"/>
    <s v="Exceeds"/>
    <n v="4"/>
    <n v="3"/>
    <s v="Average"/>
    <d v="2023-01-06T00:00:00"/>
    <n v="4"/>
    <s v="Moderate"/>
    <n v="5"/>
    <s v="Moderate"/>
    <n v="5"/>
    <s v="Moderate"/>
    <d v="2022-12-28T00:00:00"/>
    <s v="Leadership Development"/>
    <s v="External"/>
    <s v="Passed"/>
    <n v="3"/>
    <n v="537.12"/>
    <n v="24"/>
    <x v="2"/>
  </r>
  <r>
    <n v="1438"/>
    <d v="2023-03-17T00:00:00"/>
    <n v="3.1555555555555554"/>
    <s v="Production Technician I"/>
    <x v="5"/>
    <s v="Active"/>
    <s v="Contract"/>
    <s v="Zone B"/>
    <s v="Part-Time"/>
    <x v="0"/>
    <s v="Field Operations"/>
    <d v="1977-12-16T00:00:00"/>
    <s v="MA"/>
    <x v="1"/>
    <s v="Asian"/>
    <s v="Married"/>
    <s v="Exceeds"/>
    <n v="4"/>
    <n v="3"/>
    <s v="Average"/>
    <d v="2023-01-21T00:00:00"/>
    <n v="1"/>
    <s v="Moderate"/>
    <n v="4"/>
    <s v="Moderate"/>
    <n v="1"/>
    <s v="Moderate"/>
    <d v="2023-05-12T00:00:00"/>
    <s v="Customer Service"/>
    <s v="External"/>
    <s v="Passed"/>
    <n v="2"/>
    <n v="996.18"/>
    <n v="46"/>
    <x v="0"/>
  </r>
  <r>
    <n v="1439"/>
    <d v="2022-07-20T00:00:00"/>
    <n v="3.8138888888888891"/>
    <s v="Production Technician I"/>
    <x v="6"/>
    <s v="Active"/>
    <s v="Full-Time"/>
    <s v="Zone A"/>
    <s v="Temporary"/>
    <x v="0"/>
    <s v="General - Con"/>
    <d v="1988-01-24T00:00:00"/>
    <s v="MA"/>
    <x v="0"/>
    <s v="Asian"/>
    <s v="Widowed"/>
    <s v="Needs Improvement"/>
    <n v="2"/>
    <n v="3"/>
    <s v="Average"/>
    <d v="2022-11-29T00:00:00"/>
    <n v="3"/>
    <s v="Moderate"/>
    <n v="1"/>
    <s v="Moderate"/>
    <n v="3"/>
    <s v="Moderate"/>
    <d v="2023-06-20T00:00:00"/>
    <s v="Communication Skills"/>
    <s v="Internal"/>
    <s v="Completed"/>
    <n v="4"/>
    <n v="764.43"/>
    <n v="34"/>
    <x v="0"/>
  </r>
  <r>
    <n v="1440"/>
    <d v="2023-08-04T00:00:00"/>
    <n v="2.7749999999999999"/>
    <s v="Production Technician I"/>
    <x v="2"/>
    <s v="Active"/>
    <s v="Part-Time"/>
    <s v="Zone A"/>
    <s v="Temporary"/>
    <x v="0"/>
    <s v="Field Operations"/>
    <d v="1997-02-21T00:00:00"/>
    <s v="MA"/>
    <x v="0"/>
    <s v="Hispanic"/>
    <s v="Single"/>
    <s v="Needs Improvement"/>
    <n v="2"/>
    <n v="3"/>
    <s v="Average"/>
    <d v="2022-11-02T00:00:00"/>
    <n v="3"/>
    <s v="Moderate"/>
    <n v="1"/>
    <s v="Moderate"/>
    <n v="4"/>
    <s v="Moderate"/>
    <d v="2022-11-13T00:00:00"/>
    <s v="Communication Skills"/>
    <s v="External"/>
    <s v="Failed"/>
    <n v="5"/>
    <n v="490.33"/>
    <n v="26"/>
    <x v="0"/>
  </r>
  <r>
    <n v="1441"/>
    <d v="2021-11-26T00:00:00"/>
    <n v="4.4638888888888886"/>
    <s v="Production Technician I"/>
    <x v="4"/>
    <s v="Active"/>
    <s v="Contract"/>
    <s v="Zone A"/>
    <s v="Temporary"/>
    <x v="0"/>
    <s v="Field Operations"/>
    <d v="1982-03-16T00:00:00"/>
    <s v="MA"/>
    <x v="0"/>
    <s v="Hispanic"/>
    <s v="Married"/>
    <s v="Needs Improvement"/>
    <n v="2"/>
    <n v="3"/>
    <s v="Average"/>
    <d v="2023-04-07T00:00:00"/>
    <n v="1"/>
    <s v="Moderate"/>
    <n v="1"/>
    <s v="Moderate"/>
    <n v="5"/>
    <s v="Moderate"/>
    <d v="2022-10-23T00:00:00"/>
    <s v="Customer Service"/>
    <s v="Internal"/>
    <s v="Incomplete"/>
    <n v="4"/>
    <n v="758.41"/>
    <n v="39"/>
    <x v="0"/>
  </r>
  <r>
    <n v="1442"/>
    <d v="2018-09-27T00:00:00"/>
    <n v="7.6277777777777782"/>
    <s v="Production Technician I"/>
    <x v="0"/>
    <s v="Active"/>
    <s v="Full-Time"/>
    <s v="Zone A"/>
    <s v="Temporary"/>
    <x v="0"/>
    <s v="Safety"/>
    <d v="1993-07-10T00:00:00"/>
    <s v="MA"/>
    <x v="0"/>
    <s v="Black"/>
    <s v="Single"/>
    <s v="Needs Improvement"/>
    <n v="2"/>
    <n v="3"/>
    <s v="Average"/>
    <d v="2023-01-11T00:00:00"/>
    <n v="2"/>
    <s v="Moderate"/>
    <n v="4"/>
    <s v="Moderate"/>
    <n v="2"/>
    <s v="Moderate"/>
    <d v="2023-02-21T00:00:00"/>
    <s v="Technical Skills"/>
    <s v="External"/>
    <s v="Incomplete"/>
    <n v="3"/>
    <n v="367.56"/>
    <n v="25"/>
    <x v="2"/>
  </r>
  <r>
    <n v="1443"/>
    <d v="2019-08-04T00:00:00"/>
    <n v="6.7750000000000004"/>
    <s v="Production Technician I"/>
    <x v="7"/>
    <s v="Active"/>
    <s v="Contract"/>
    <s v="Zone C"/>
    <s v="Part-Time"/>
    <x v="0"/>
    <s v="Field Operations"/>
    <d v="1960-02-25T00:00:00"/>
    <s v="MA"/>
    <x v="0"/>
    <s v="White"/>
    <s v="Divorced"/>
    <s v="Needs Improvement"/>
    <n v="2"/>
    <n v="3"/>
    <s v="Average"/>
    <d v="2023-06-12T00:00:00"/>
    <n v="5"/>
    <s v="Moderate"/>
    <n v="2"/>
    <s v="Moderate"/>
    <n v="3"/>
    <s v="Moderate"/>
    <d v="2023-05-03T00:00:00"/>
    <s v="Leadership Development"/>
    <s v="Internal"/>
    <s v="Failed"/>
    <n v="5"/>
    <n v="582.49"/>
    <n v="59"/>
    <x v="1"/>
  </r>
  <r>
    <n v="1444"/>
    <d v="2019-10-03T00:00:00"/>
    <n v="6.6111111111111107"/>
    <s v="Production Technician I"/>
    <x v="1"/>
    <s v="Active"/>
    <s v="Contract"/>
    <s v="Zone C"/>
    <s v="Part-Time"/>
    <x v="0"/>
    <s v="General - Con"/>
    <d v="1972-02-21T00:00:00"/>
    <s v="MA"/>
    <x v="0"/>
    <s v="White"/>
    <s v="Divorced"/>
    <s v="Needs Improvement"/>
    <n v="2"/>
    <n v="3"/>
    <s v="Average"/>
    <d v="2022-12-21T00:00:00"/>
    <n v="5"/>
    <s v="Moderate"/>
    <n v="5"/>
    <s v="Moderate"/>
    <n v="3"/>
    <s v="Moderate"/>
    <d v="2023-01-30T00:00:00"/>
    <s v="Leadership Development"/>
    <s v="External"/>
    <s v="Incomplete"/>
    <n v="2"/>
    <n v="561.14"/>
    <n v="47"/>
    <x v="0"/>
  </r>
  <r>
    <n v="1448"/>
    <d v="2020-09-13T00:00:00"/>
    <n v="5.666666666666667"/>
    <s v="Production Technician I"/>
    <x v="5"/>
    <s v="Active"/>
    <s v="Part-Time"/>
    <s v="Zone A"/>
    <s v="Part-Time"/>
    <x v="0"/>
    <s v="General - Con"/>
    <d v="1976-08-13T00:00:00"/>
    <s v="MA"/>
    <x v="0"/>
    <s v="Other"/>
    <s v="Single"/>
    <s v="Needs Improvement"/>
    <n v="2"/>
    <n v="3"/>
    <s v="Average"/>
    <d v="2022-10-23T00:00:00"/>
    <n v="1"/>
    <s v="Moderate"/>
    <n v="1"/>
    <s v="Moderate"/>
    <n v="3"/>
    <s v="Moderate"/>
    <d v="2022-08-06T00:00:00"/>
    <s v="Leadership Development"/>
    <s v="Internal"/>
    <s v="Failed"/>
    <n v="5"/>
    <n v="151.43"/>
    <n v="44"/>
    <x v="0"/>
  </r>
  <r>
    <n v="1449"/>
    <d v="2022-11-15T00:00:00"/>
    <n v="3.4944444444444445"/>
    <s v="Production Technician II"/>
    <x v="2"/>
    <s v="Active"/>
    <s v="Part-Time"/>
    <s v="Zone B"/>
    <s v="Temporary"/>
    <x v="0"/>
    <s v="General - Sga"/>
    <d v="1965-09-14T00:00:00"/>
    <s v="MA"/>
    <x v="1"/>
    <s v="Other"/>
    <s v="Divorced"/>
    <s v="Needs Improvement"/>
    <n v="2"/>
    <n v="3"/>
    <s v="Average"/>
    <d v="2022-08-11T00:00:00"/>
    <n v="4"/>
    <s v="Moderate"/>
    <n v="2"/>
    <s v="Moderate"/>
    <n v="2"/>
    <s v="Moderate"/>
    <d v="2022-10-09T00:00:00"/>
    <s v="Customer Service"/>
    <s v="Internal"/>
    <s v="Passed"/>
    <n v="5"/>
    <n v="675.71"/>
    <n v="57"/>
    <x v="1"/>
  </r>
  <r>
    <n v="1450"/>
    <d v="2020-02-07T00:00:00"/>
    <n v="6.2666666666666666"/>
    <s v="Production Technician II"/>
    <x v="9"/>
    <s v="Terminated"/>
    <s v="Full-Time"/>
    <s v="Zone C"/>
    <s v="Temporary"/>
    <x v="0"/>
    <s v="Field Operations"/>
    <d v="1958-02-20T00:00:00"/>
    <s v="MA"/>
    <x v="1"/>
    <s v="White"/>
    <s v="Single"/>
    <s v="Needs Improvement"/>
    <n v="2"/>
    <n v="3"/>
    <s v="Average"/>
    <d v="2023-04-22T00:00:00"/>
    <n v="5"/>
    <s v="Moderate"/>
    <n v="1"/>
    <s v="Moderate"/>
    <n v="2"/>
    <s v="Moderate"/>
    <d v="2023-06-23T00:00:00"/>
    <s v="Project Management"/>
    <s v="Internal"/>
    <s v="Incomplete"/>
    <n v="5"/>
    <n v="436.63"/>
    <n v="62"/>
    <x v="1"/>
  </r>
  <r>
    <n v="1451"/>
    <d v="2022-12-31T00:00:00"/>
    <n v="3.3694444444444445"/>
    <s v="Production Technician II"/>
    <x v="7"/>
    <s v="Active"/>
    <s v="Part-Time"/>
    <s v="Zone A"/>
    <s v="Part-Time"/>
    <x v="0"/>
    <s v="Splicing"/>
    <d v="2044-12-20T00:00:00"/>
    <s v="MA"/>
    <x v="0"/>
    <s v="Hispanic"/>
    <s v="Widowed"/>
    <s v="Needs Improvement"/>
    <n v="2"/>
    <n v="3"/>
    <s v="Average"/>
    <d v="2022-12-27T00:00:00"/>
    <n v="4"/>
    <s v="Moderate"/>
    <n v="3"/>
    <s v="Moderate"/>
    <n v="4"/>
    <s v="Moderate"/>
    <d v="2022-10-25T00:00:00"/>
    <s v="Communication Skills"/>
    <s v="External"/>
    <s v="Completed"/>
    <n v="2"/>
    <n v="387.11"/>
    <n v="78"/>
    <x v="1"/>
  </r>
  <r>
    <n v="1452"/>
    <d v="2019-03-26T00:00:00"/>
    <n v="7.1305555555555555"/>
    <s v="Production Technician II"/>
    <x v="3"/>
    <s v="Active"/>
    <s v="Full-Time"/>
    <s v="Zone B"/>
    <s v="Full-Time"/>
    <x v="0"/>
    <s v="Field Operations"/>
    <d v="1953-03-29T00:00:00"/>
    <s v="MA"/>
    <x v="0"/>
    <s v="White"/>
    <s v="Single"/>
    <s v="Needs Improvement"/>
    <n v="2"/>
    <n v="3"/>
    <s v="Average"/>
    <d v="2022-08-14T00:00:00"/>
    <n v="4"/>
    <s v="Moderate"/>
    <n v="4"/>
    <s v="Moderate"/>
    <n v="5"/>
    <s v="Moderate"/>
    <d v="2022-09-04T00:00:00"/>
    <s v="Technical Skills"/>
    <s v="Internal"/>
    <s v="Passed"/>
    <n v="4"/>
    <n v="320.38"/>
    <n v="66"/>
    <x v="1"/>
  </r>
  <r>
    <n v="1453"/>
    <d v="2023-03-22T00:00:00"/>
    <n v="3.1416666666666666"/>
    <s v="Production Technician II"/>
    <x v="5"/>
    <s v="Active"/>
    <s v="Full-Time"/>
    <s v="Zone C"/>
    <s v="Temporary"/>
    <x v="0"/>
    <s v="Engineers"/>
    <d v="1990-08-20T00:00:00"/>
    <s v="MA"/>
    <x v="1"/>
    <s v="Black"/>
    <s v="Single"/>
    <s v="Needs Improvement"/>
    <n v="2"/>
    <n v="3"/>
    <s v="Average"/>
    <d v="2022-09-12T00:00:00"/>
    <n v="1"/>
    <s v="Moderate"/>
    <n v="5"/>
    <s v="Moderate"/>
    <n v="1"/>
    <s v="Moderate"/>
    <d v="2023-04-05T00:00:00"/>
    <s v="Technical Skills"/>
    <s v="Internal"/>
    <s v="Passed"/>
    <n v="2"/>
    <n v="294.55"/>
    <n v="33"/>
    <x v="0"/>
  </r>
  <r>
    <n v="1454"/>
    <d v="2022-12-23T00:00:00"/>
    <n v="3.3888888888888888"/>
    <s v="Production Technician II"/>
    <x v="5"/>
    <s v="Terminated"/>
    <s v="Full-Time"/>
    <s v="Zone C"/>
    <s v="Temporary"/>
    <x v="0"/>
    <s v="General - Con"/>
    <d v="1977-03-12T00:00:00"/>
    <s v="MA"/>
    <x v="1"/>
    <s v="Hispanic"/>
    <s v="Married"/>
    <s v="Needs Improvement"/>
    <n v="2"/>
    <n v="3"/>
    <s v="Average"/>
    <d v="2023-07-28T00:00:00"/>
    <n v="2"/>
    <s v="Moderate"/>
    <n v="2"/>
    <s v="Moderate"/>
    <n v="1"/>
    <s v="Moderate"/>
    <d v="2022-12-14T00:00:00"/>
    <s v="Customer Service"/>
    <s v="External"/>
    <s v="Completed"/>
    <n v="1"/>
    <n v="832.86"/>
    <n v="45"/>
    <x v="0"/>
  </r>
  <r>
    <n v="1455"/>
    <d v="2019-12-27T00:00:00"/>
    <n v="6.3777777777777782"/>
    <s v="Production Technician I"/>
    <x v="2"/>
    <s v="Active"/>
    <s v="Contract"/>
    <s v="Zone C"/>
    <s v="Full-Time"/>
    <x v="0"/>
    <s v="General - Sga"/>
    <d v="1995-03-19T00:00:00"/>
    <s v="MA"/>
    <x v="0"/>
    <s v="Other"/>
    <s v="Widowed"/>
    <s v="Needs Improvement"/>
    <n v="2"/>
    <n v="3"/>
    <s v="Average"/>
    <d v="2023-07-04T00:00:00"/>
    <n v="2"/>
    <s v="Moderate"/>
    <n v="2"/>
    <s v="Moderate"/>
    <n v="4"/>
    <s v="Moderate"/>
    <d v="2023-05-15T00:00:00"/>
    <s v="Leadership Development"/>
    <s v="Internal"/>
    <s v="Passed"/>
    <n v="5"/>
    <n v="223.34"/>
    <n v="24"/>
    <x v="2"/>
  </r>
  <r>
    <n v="1456"/>
    <d v="2019-06-25T00:00:00"/>
    <n v="6.8833333333333337"/>
    <s v="Production Technician I"/>
    <x v="9"/>
    <s v="Active"/>
    <s v="Full-Time"/>
    <s v="Zone B"/>
    <s v="Full-Time"/>
    <x v="0"/>
    <s v="Engineers"/>
    <d v="1956-10-08T00:00:00"/>
    <s v="MA"/>
    <x v="0"/>
    <s v="Hispanic"/>
    <s v="Married"/>
    <s v="Exceeds"/>
    <n v="4"/>
    <n v="3"/>
    <s v="Average"/>
    <d v="2022-08-31T00:00:00"/>
    <n v="2"/>
    <s v="Moderate"/>
    <n v="1"/>
    <s v="Moderate"/>
    <n v="5"/>
    <s v="Moderate"/>
    <d v="2022-09-30T00:00:00"/>
    <s v="Customer Service"/>
    <s v="External"/>
    <s v="Incomplete"/>
    <n v="3"/>
    <n v="456.95"/>
    <n v="63"/>
    <x v="1"/>
  </r>
  <r>
    <n v="1457"/>
    <d v="2018-11-23T00:00:00"/>
    <n v="7.4722222222222223"/>
    <s v="Production Technician I"/>
    <x v="7"/>
    <s v="Active"/>
    <s v="Contract"/>
    <s v="Zone A"/>
    <s v="Part-Time"/>
    <x v="0"/>
    <s v="Field Operations"/>
    <d v="1977-08-03T00:00:00"/>
    <s v="MA"/>
    <x v="0"/>
    <s v="Other"/>
    <s v="Married"/>
    <s v="Exceeds"/>
    <n v="4"/>
    <n v="3"/>
    <s v="Average"/>
    <d v="2023-07-02T00:00:00"/>
    <n v="2"/>
    <s v="Moderate"/>
    <n v="1"/>
    <s v="Moderate"/>
    <n v="1"/>
    <s v="Moderate"/>
    <d v="2023-05-11T00:00:00"/>
    <s v="Project Management"/>
    <s v="External"/>
    <s v="Passed"/>
    <n v="5"/>
    <n v="988.47"/>
    <n v="41"/>
    <x v="0"/>
  </r>
  <r>
    <n v="1458"/>
    <d v="2021-01-17T00:00:00"/>
    <n v="5.322222222222222"/>
    <s v="Production Technician I"/>
    <x v="3"/>
    <s v="Active"/>
    <s v="Full-Time"/>
    <s v="Zone A"/>
    <s v="Part-Time"/>
    <x v="0"/>
    <s v="Wireline Construction"/>
    <d v="1994-03-19T00:00:00"/>
    <s v="MA"/>
    <x v="0"/>
    <s v="Hispanic"/>
    <s v="Single"/>
    <s v="Exceeds"/>
    <n v="4"/>
    <n v="3"/>
    <s v="Average"/>
    <d v="2023-02-06T00:00:00"/>
    <n v="2"/>
    <s v="Moderate"/>
    <n v="2"/>
    <s v="Moderate"/>
    <n v="4"/>
    <s v="Moderate"/>
    <d v="2023-05-22T00:00:00"/>
    <s v="Technical Skills"/>
    <s v="External"/>
    <s v="Incomplete"/>
    <n v="1"/>
    <n v="429.49"/>
    <n v="27"/>
    <x v="0"/>
  </r>
  <r>
    <n v="1459"/>
    <d v="2021-09-08T00:00:00"/>
    <n v="4.6805555555555554"/>
    <s v="Production Technician I"/>
    <x v="5"/>
    <s v="Active"/>
    <s v="Contract"/>
    <s v="Zone C"/>
    <s v="Temporary"/>
    <x v="0"/>
    <s v="Engineers"/>
    <d v="2046-08-12T00:00:00"/>
    <s v="MA"/>
    <x v="1"/>
    <s v="Black"/>
    <s v="Single"/>
    <s v="Exceeds"/>
    <n v="4"/>
    <n v="3"/>
    <s v="Average"/>
    <d v="2022-09-10T00:00:00"/>
    <n v="5"/>
    <s v="Moderate"/>
    <n v="2"/>
    <s v="Moderate"/>
    <n v="5"/>
    <s v="Moderate"/>
    <d v="2022-10-18T00:00:00"/>
    <s v="Project Management"/>
    <s v="Internal"/>
    <s v="Failed"/>
    <n v="3"/>
    <n v="798.97"/>
    <n v="75"/>
    <x v="1"/>
  </r>
  <r>
    <n v="1460"/>
    <d v="2021-02-24T00:00:00"/>
    <n v="5.2194444444444441"/>
    <s v="Production Technician I"/>
    <x v="4"/>
    <s v="Active"/>
    <s v="Full-Time"/>
    <s v="Zone A"/>
    <s v="Temporary"/>
    <x v="0"/>
    <s v="Wireline Construction"/>
    <d v="1955-05-29T00:00:00"/>
    <s v="MA"/>
    <x v="1"/>
    <s v="Other"/>
    <s v="Divorced"/>
    <s v="Exceeds"/>
    <n v="4"/>
    <n v="3"/>
    <s v="Average"/>
    <d v="2023-02-23T00:00:00"/>
    <n v="2"/>
    <s v="Moderate"/>
    <n v="3"/>
    <s v="Moderate"/>
    <n v="1"/>
    <s v="Moderate"/>
    <d v="2023-03-06T00:00:00"/>
    <s v="Customer Service"/>
    <s v="Internal"/>
    <s v="Incomplete"/>
    <n v="2"/>
    <n v="864.22"/>
    <n v="66"/>
    <x v="1"/>
  </r>
  <r>
    <n v="1461"/>
    <d v="2019-04-12T00:00:00"/>
    <n v="7.0861111111111112"/>
    <s v="Production Technician I"/>
    <x v="0"/>
    <s v="Active"/>
    <s v="Full-Time"/>
    <s v="Zone C"/>
    <s v="Full-Time"/>
    <x v="0"/>
    <s v="Project Management - Con"/>
    <d v="2001-03-03T00:00:00"/>
    <s v="MA"/>
    <x v="0"/>
    <s v="Asian"/>
    <s v="Widowed"/>
    <s v="Exceeds"/>
    <n v="4"/>
    <n v="3"/>
    <s v="Average"/>
    <d v="2023-04-09T00:00:00"/>
    <n v="1"/>
    <s v="Moderate"/>
    <n v="1"/>
    <s v="Moderate"/>
    <n v="2"/>
    <s v="Moderate"/>
    <d v="2023-06-01T00:00:00"/>
    <s v="Communication Skills"/>
    <s v="Internal"/>
    <s v="Passed"/>
    <n v="1"/>
    <n v="302.52"/>
    <n v="18"/>
    <x v="2"/>
  </r>
  <r>
    <n v="1462"/>
    <d v="2023-07-13T00:00:00"/>
    <n v="2.8333333333333335"/>
    <s v="Production Technician I"/>
    <x v="1"/>
    <s v="Active"/>
    <s v="Contract"/>
    <s v="Zone C"/>
    <s v="Temporary"/>
    <x v="0"/>
    <s v="Fielders"/>
    <d v="1960-03-07T00:00:00"/>
    <s v="MA"/>
    <x v="0"/>
    <s v="Other"/>
    <s v="Widowed"/>
    <s v="Exceeds"/>
    <n v="4"/>
    <n v="3"/>
    <s v="Average"/>
    <d v="2022-08-31T00:00:00"/>
    <n v="4"/>
    <s v="Moderate"/>
    <n v="5"/>
    <s v="Moderate"/>
    <n v="5"/>
    <s v="Moderate"/>
    <d v="2023-02-02T00:00:00"/>
    <s v="Leadership Development"/>
    <s v="External"/>
    <s v="Completed"/>
    <n v="4"/>
    <n v="152.66"/>
    <n v="63"/>
    <x v="1"/>
  </r>
  <r>
    <n v="1463"/>
    <d v="2020-10-05T00:00:00"/>
    <n v="5.6055555555555552"/>
    <s v="Production Technician I"/>
    <x v="8"/>
    <s v="Active"/>
    <s v="Contract"/>
    <s v="Zone C"/>
    <s v="Temporary"/>
    <x v="0"/>
    <s v="Field Operations"/>
    <d v="1975-11-28T00:00:00"/>
    <s v="MA"/>
    <x v="0"/>
    <s v="Hispanic"/>
    <s v="Divorced"/>
    <s v="Exceeds"/>
    <n v="4"/>
    <n v="3"/>
    <s v="Average"/>
    <d v="2023-03-13T00:00:00"/>
    <n v="5"/>
    <s v="Moderate"/>
    <n v="4"/>
    <s v="Moderate"/>
    <n v="5"/>
    <s v="Moderate"/>
    <d v="2023-04-14T00:00:00"/>
    <s v="Customer Service"/>
    <s v="Internal"/>
    <s v="Completed"/>
    <n v="2"/>
    <n v="399.05"/>
    <n v="45"/>
    <x v="0"/>
  </r>
  <r>
    <n v="1464"/>
    <d v="2019-01-27T00:00:00"/>
    <n v="7.2944444444444443"/>
    <s v="Production Technician I"/>
    <x v="6"/>
    <s v="Active"/>
    <s v="Part-Time"/>
    <s v="Zone C"/>
    <s v="Full-Time"/>
    <x v="0"/>
    <s v="General - Sga"/>
    <d v="1957-10-01T00:00:00"/>
    <s v="MA"/>
    <x v="0"/>
    <s v="Asian"/>
    <s v="Married"/>
    <s v="Exceeds"/>
    <n v="4"/>
    <n v="3"/>
    <s v="Average"/>
    <d v="2023-07-04T00:00:00"/>
    <n v="2"/>
    <s v="Moderate"/>
    <n v="5"/>
    <s v="Moderate"/>
    <n v="1"/>
    <s v="Moderate"/>
    <d v="2023-06-25T00:00:00"/>
    <s v="Customer Service"/>
    <s v="Internal"/>
    <s v="Completed"/>
    <n v="2"/>
    <n v="791.74"/>
    <n v="62"/>
    <x v="1"/>
  </r>
  <r>
    <n v="1465"/>
    <d v="2020-12-17T00:00:00"/>
    <n v="5.4055555555555559"/>
    <s v="Production Technician I"/>
    <x v="2"/>
    <s v="Active"/>
    <s v="Part-Time"/>
    <s v="Zone A"/>
    <s v="Full-Time"/>
    <x v="0"/>
    <s v="Technology / It"/>
    <d v="1958-06-22T00:00:00"/>
    <s v="MA"/>
    <x v="0"/>
    <s v="Other"/>
    <s v="Single"/>
    <s v="Exceeds"/>
    <n v="4"/>
    <n v="3"/>
    <s v="Average"/>
    <d v="2023-06-02T00:00:00"/>
    <n v="1"/>
    <s v="Moderate"/>
    <n v="1"/>
    <s v="Moderate"/>
    <n v="3"/>
    <s v="Moderate"/>
    <d v="2022-12-06T00:00:00"/>
    <s v="Leadership Development"/>
    <s v="External"/>
    <s v="Incomplete"/>
    <n v="4"/>
    <n v="770.23"/>
    <n v="62"/>
    <x v="1"/>
  </r>
  <r>
    <n v="1466"/>
    <d v="2021-03-04T00:00:00"/>
    <n v="5.1916666666666664"/>
    <s v="Production Technician I"/>
    <x v="9"/>
    <s v="Active"/>
    <s v="Full-Time"/>
    <s v="Zone A"/>
    <s v="Temporary"/>
    <x v="0"/>
    <s v="Billable Consultants"/>
    <d v="1989-03-08T00:00:00"/>
    <s v="MA"/>
    <x v="0"/>
    <s v="White"/>
    <s v="Widowed"/>
    <s v="Exceeds"/>
    <n v="4"/>
    <n v="3"/>
    <s v="Average"/>
    <d v="2022-12-05T00:00:00"/>
    <n v="1"/>
    <s v="Moderate"/>
    <n v="4"/>
    <s v="Moderate"/>
    <n v="5"/>
    <s v="Moderate"/>
    <d v="2022-12-16T00:00:00"/>
    <s v="Project Management"/>
    <s v="External"/>
    <s v="Completed"/>
    <n v="3"/>
    <n v="746.05"/>
    <n v="32"/>
    <x v="0"/>
  </r>
  <r>
    <n v="1467"/>
    <d v="2023-03-30T00:00:00"/>
    <n v="3.1194444444444445"/>
    <s v="Production Technician I"/>
    <x v="7"/>
    <s v="Active"/>
    <s v="Full-Time"/>
    <s v="Zone A"/>
    <s v="Temporary"/>
    <x v="0"/>
    <s v="People Services"/>
    <d v="1989-04-16T00:00:00"/>
    <s v="MA"/>
    <x v="0"/>
    <s v="Black"/>
    <s v="Married"/>
    <s v="Fully Meets"/>
    <n v="3"/>
    <n v="3"/>
    <s v="Average"/>
    <d v="2022-08-13T00:00:00"/>
    <n v="3"/>
    <s v="Moderate"/>
    <n v="4"/>
    <s v="Moderate"/>
    <n v="2"/>
    <s v="Moderate"/>
    <d v="2023-01-13T00:00:00"/>
    <s v="Technical Skills"/>
    <s v="External"/>
    <s v="Completed"/>
    <n v="2"/>
    <n v="177.66"/>
    <n v="34"/>
    <x v="0"/>
  </r>
  <r>
    <n v="1468"/>
    <d v="2018-12-27T00:00:00"/>
    <n v="7.3777777777777782"/>
    <s v="Production Technician I"/>
    <x v="3"/>
    <s v="Active"/>
    <s v="Contract"/>
    <s v="Zone A"/>
    <s v="Part-Time"/>
    <x v="0"/>
    <s v="Field Operations"/>
    <d v="1965-08-30T00:00:00"/>
    <s v="MA"/>
    <x v="0"/>
    <s v="Hispanic"/>
    <s v="Divorced"/>
    <s v="Exceeds"/>
    <n v="4"/>
    <n v="3"/>
    <s v="Average"/>
    <d v="2023-04-21T00:00:00"/>
    <n v="3"/>
    <s v="Moderate"/>
    <n v="1"/>
    <s v="Moderate"/>
    <n v="3"/>
    <s v="Moderate"/>
    <d v="2023-04-10T00:00:00"/>
    <s v="Leadership Development"/>
    <s v="Internal"/>
    <s v="Passed"/>
    <n v="5"/>
    <n v="429.38"/>
    <n v="53"/>
    <x v="1"/>
  </r>
  <r>
    <n v="1469"/>
    <d v="2021-09-20T00:00:00"/>
    <n v="4.6472222222222221"/>
    <s v="Production Technician I"/>
    <x v="5"/>
    <s v="Active"/>
    <s v="Full-Time"/>
    <s v="Zone B"/>
    <s v="Temporary"/>
    <x v="0"/>
    <s v="Field Operations"/>
    <d v="1976-08-17T00:00:00"/>
    <s v="MA"/>
    <x v="0"/>
    <s v="Asian"/>
    <s v="Married"/>
    <s v="Exceeds"/>
    <n v="4"/>
    <n v="3"/>
    <s v="Average"/>
    <d v="2023-02-23T00:00:00"/>
    <n v="4"/>
    <s v="Moderate"/>
    <n v="2"/>
    <s v="Moderate"/>
    <n v="4"/>
    <s v="Moderate"/>
    <d v="2022-08-25T00:00:00"/>
    <s v="Leadership Development"/>
    <s v="External"/>
    <s v="Incomplete"/>
    <n v="3"/>
    <n v="867.59"/>
    <n v="45"/>
    <x v="0"/>
  </r>
  <r>
    <n v="1470"/>
    <d v="2023-02-08T00:00:00"/>
    <n v="3.2638888888888888"/>
    <s v="Production Technician I"/>
    <x v="4"/>
    <s v="Active"/>
    <s v="Part-Time"/>
    <s v="Zone B"/>
    <s v="Part-Time"/>
    <x v="0"/>
    <s v="General - Sga"/>
    <d v="1995-09-20T00:00:00"/>
    <s v="MA"/>
    <x v="0"/>
    <s v="Asian"/>
    <s v="Married"/>
    <s v="Exceeds"/>
    <n v="4"/>
    <n v="3"/>
    <s v="Average"/>
    <d v="2023-03-21T00:00:00"/>
    <n v="1"/>
    <s v="Moderate"/>
    <n v="4"/>
    <s v="Moderate"/>
    <n v="1"/>
    <s v="Moderate"/>
    <d v="2023-04-17T00:00:00"/>
    <s v="Communication Skills"/>
    <s v="External"/>
    <s v="Failed"/>
    <n v="5"/>
    <n v="502.65"/>
    <n v="28"/>
    <x v="0"/>
  </r>
  <r>
    <n v="1471"/>
    <d v="2019-10-16T00:00:00"/>
    <n v="6.5750000000000002"/>
    <s v="Production Technician II"/>
    <x v="0"/>
    <s v="Terminated"/>
    <s v="Full-Time"/>
    <s v="Zone B"/>
    <s v="Part-Time"/>
    <x v="0"/>
    <s v="Field Operations"/>
    <d v="1960-04-09T00:00:00"/>
    <s v="MA"/>
    <x v="1"/>
    <s v="White"/>
    <s v="Divorced"/>
    <s v="Exceeds"/>
    <n v="4"/>
    <n v="3"/>
    <s v="Average"/>
    <d v="2022-12-23T00:00:00"/>
    <n v="3"/>
    <s v="Moderate"/>
    <n v="4"/>
    <s v="Moderate"/>
    <n v="2"/>
    <s v="Moderate"/>
    <d v="2023-03-06T00:00:00"/>
    <s v="Technical Skills"/>
    <s v="Internal"/>
    <s v="Completed"/>
    <n v="3"/>
    <n v="488.68"/>
    <n v="59"/>
    <x v="1"/>
  </r>
  <r>
    <n v="1472"/>
    <d v="2021-08-31T00:00:00"/>
    <n v="4.7027777777777775"/>
    <s v="Production Technician II"/>
    <x v="7"/>
    <s v="Active"/>
    <s v="Contract"/>
    <s v="Zone C"/>
    <s v="Full-Time"/>
    <x v="0"/>
    <s v="Project Management - Con"/>
    <d v="1972-04-14T00:00:00"/>
    <s v="MA"/>
    <x v="1"/>
    <s v="Other"/>
    <s v="Single"/>
    <s v="Exceeds"/>
    <n v="4"/>
    <n v="3"/>
    <s v="Average"/>
    <d v="2022-09-02T00:00:00"/>
    <n v="2"/>
    <s v="Moderate"/>
    <n v="4"/>
    <s v="Moderate"/>
    <n v="1"/>
    <s v="Moderate"/>
    <d v="2023-04-11T00:00:00"/>
    <s v="Project Management"/>
    <s v="Internal"/>
    <s v="Passed"/>
    <n v="3"/>
    <n v="416.76"/>
    <n v="49"/>
    <x v="0"/>
  </r>
  <r>
    <n v="1473"/>
    <d v="2020-09-25T00:00:00"/>
    <n v="5.6333333333333337"/>
    <s v="Production Technician II"/>
    <x v="1"/>
    <s v="Active"/>
    <s v="Contract"/>
    <s v="Zone B"/>
    <s v="Full-Time"/>
    <x v="0"/>
    <s v="Field Operations"/>
    <d v="2042-10-06T00:00:00"/>
    <s v="MA"/>
    <x v="0"/>
    <s v="Black"/>
    <s v="Divorced"/>
    <s v="Exceeds"/>
    <n v="4"/>
    <n v="3"/>
    <s v="Average"/>
    <d v="2022-12-11T00:00:00"/>
    <n v="5"/>
    <s v="Moderate"/>
    <n v="2"/>
    <s v="Moderate"/>
    <n v="1"/>
    <s v="Moderate"/>
    <d v="2023-02-11T00:00:00"/>
    <s v="Leadership Development"/>
    <s v="External"/>
    <s v="Passed"/>
    <n v="4"/>
    <n v="336.08"/>
    <n v="78"/>
    <x v="1"/>
  </r>
  <r>
    <n v="1474"/>
    <d v="2023-02-01T00:00:00"/>
    <n v="3.2833333333333332"/>
    <s v="Production Technician II"/>
    <x v="8"/>
    <s v="Terminated"/>
    <s v="Full-Time"/>
    <s v="Zone C"/>
    <s v="Part-Time"/>
    <x v="0"/>
    <s v="Engineers"/>
    <d v="2042-07-13T00:00:00"/>
    <s v="MA"/>
    <x v="0"/>
    <s v="Hispanic"/>
    <s v="Married"/>
    <s v="Exceeds"/>
    <n v="4"/>
    <n v="3"/>
    <s v="Average"/>
    <d v="2022-09-22T00:00:00"/>
    <n v="2"/>
    <s v="Moderate"/>
    <n v="1"/>
    <s v="Moderate"/>
    <n v="3"/>
    <s v="Moderate"/>
    <d v="2023-02-19T00:00:00"/>
    <s v="Project Management"/>
    <s v="External"/>
    <s v="Failed"/>
    <n v="1"/>
    <n v="798.37"/>
    <n v="81"/>
    <x v="1"/>
  </r>
  <r>
    <n v="1475"/>
    <d v="2023-01-17T00:00:00"/>
    <n v="3.3222222222222224"/>
    <s v="Production Technician II"/>
    <x v="3"/>
    <s v="Active"/>
    <s v="Full-Time"/>
    <s v="Zone A"/>
    <s v="Temporary"/>
    <x v="0"/>
    <s v="Wireline Construction"/>
    <d v="1993-08-19T00:00:00"/>
    <s v="MA"/>
    <x v="1"/>
    <s v="Other"/>
    <s v="Married"/>
    <s v="Exceeds"/>
    <n v="4"/>
    <n v="3"/>
    <s v="Average"/>
    <d v="2023-07-25T00:00:00"/>
    <n v="2"/>
    <s v="Moderate"/>
    <n v="3"/>
    <s v="Moderate"/>
    <n v="3"/>
    <s v="Moderate"/>
    <d v="2022-11-04T00:00:00"/>
    <s v="Technical Skills"/>
    <s v="Internal"/>
    <s v="Passed"/>
    <n v="3"/>
    <n v="499.48"/>
    <n v="30"/>
    <x v="0"/>
  </r>
  <r>
    <n v="1476"/>
    <d v="2019-12-07T00:00:00"/>
    <n v="6.4333333333333336"/>
    <s v="Production Technician II"/>
    <x v="9"/>
    <s v="Terminated"/>
    <s v="Contract"/>
    <s v="Zone C"/>
    <s v="Part-Time"/>
    <x v="0"/>
    <s v="Field Operations"/>
    <d v="1962-11-07T00:00:00"/>
    <s v="MA"/>
    <x v="1"/>
    <s v="Other"/>
    <s v="Divorced"/>
    <s v="PIP"/>
    <n v="1"/>
    <n v="3"/>
    <s v="Average"/>
    <d v="2022-12-21T00:00:00"/>
    <n v="1"/>
    <s v="Moderate"/>
    <n v="4"/>
    <s v="Moderate"/>
    <n v="1"/>
    <s v="Moderate"/>
    <d v="2023-03-08T00:00:00"/>
    <s v="Technical Skills"/>
    <s v="External"/>
    <s v="Completed"/>
    <n v="2"/>
    <n v="615.32000000000005"/>
    <n v="57"/>
    <x v="1"/>
  </r>
  <r>
    <n v="1477"/>
    <d v="2018-11-21T00:00:00"/>
    <n v="7.4777777777777779"/>
    <s v="Production Technician I"/>
    <x v="0"/>
    <s v="Active"/>
    <s v="Contract"/>
    <s v="Zone B"/>
    <s v="Full-Time"/>
    <x v="0"/>
    <s v="Wireline Construction"/>
    <d v="1963-09-12T00:00:00"/>
    <s v="MA"/>
    <x v="0"/>
    <s v="Asian"/>
    <s v="Married"/>
    <s v="Exceeds"/>
    <n v="4"/>
    <n v="3"/>
    <s v="Average"/>
    <d v="2023-02-24T00:00:00"/>
    <n v="5"/>
    <s v="Moderate"/>
    <n v="5"/>
    <s v="Moderate"/>
    <n v="3"/>
    <s v="Moderate"/>
    <d v="2023-03-12T00:00:00"/>
    <s v="Technical Skills"/>
    <s v="External"/>
    <s v="Failed"/>
    <n v="5"/>
    <n v="410.36"/>
    <n v="55"/>
    <x v="1"/>
  </r>
  <r>
    <n v="1478"/>
    <d v="2021-02-15T00:00:00"/>
    <n v="5.2444444444444445"/>
    <s v="Production Technician I"/>
    <x v="7"/>
    <s v="Active"/>
    <s v="Part-Time"/>
    <s v="Zone B"/>
    <s v="Part-Time"/>
    <x v="0"/>
    <s v="Field Operations"/>
    <d v="1953-09-21T00:00:00"/>
    <s v="MA"/>
    <x v="0"/>
    <s v="Other"/>
    <s v="Divorced"/>
    <s v="Exceeds"/>
    <n v="4"/>
    <n v="3"/>
    <s v="Average"/>
    <d v="2022-11-22T00:00:00"/>
    <n v="1"/>
    <s v="Moderate"/>
    <n v="1"/>
    <s v="Moderate"/>
    <n v="3"/>
    <s v="Moderate"/>
    <d v="2023-08-03T00:00:00"/>
    <s v="Leadership Development"/>
    <s v="External"/>
    <s v="Failed"/>
    <n v="5"/>
    <n v="453.86"/>
    <n v="68"/>
    <x v="1"/>
  </r>
  <r>
    <n v="1479"/>
    <d v="2021-01-06T00:00:00"/>
    <n v="5.3527777777777779"/>
    <s v="Production Technician I"/>
    <x v="1"/>
    <s v="Active"/>
    <s v="Part-Time"/>
    <s v="Zone B"/>
    <s v="Full-Time"/>
    <x v="0"/>
    <s v="Project Management - Con"/>
    <d v="1951-12-04T00:00:00"/>
    <s v="MA"/>
    <x v="0"/>
    <s v="White"/>
    <s v="Married"/>
    <s v="Exceeds"/>
    <n v="4"/>
    <n v="3"/>
    <s v="Average"/>
    <d v="2022-08-23T00:00:00"/>
    <n v="3"/>
    <s v="Moderate"/>
    <n v="4"/>
    <s v="Moderate"/>
    <n v="2"/>
    <s v="Moderate"/>
    <d v="2023-01-23T00:00:00"/>
    <s v="Project Management"/>
    <s v="Internal"/>
    <s v="Failed"/>
    <n v="1"/>
    <n v="975.27"/>
    <n v="70"/>
    <x v="1"/>
  </r>
  <r>
    <n v="1480"/>
    <d v="2019-01-18T00:00:00"/>
    <n v="7.3194444444444446"/>
    <s v="Production Technician I"/>
    <x v="8"/>
    <s v="Active"/>
    <s v="Part-Time"/>
    <s v="Zone B"/>
    <s v="Part-Time"/>
    <x v="0"/>
    <s v="Shop (Fleet)"/>
    <d v="1994-04-27T00:00:00"/>
    <s v="MA"/>
    <x v="1"/>
    <s v="Black"/>
    <s v="Married"/>
    <s v="Needs Improvement"/>
    <n v="2"/>
    <n v="3"/>
    <s v="Average"/>
    <d v="2023-02-16T00:00:00"/>
    <n v="5"/>
    <s v="Moderate"/>
    <n v="1"/>
    <s v="Moderate"/>
    <n v="4"/>
    <s v="Moderate"/>
    <d v="2023-04-18T00:00:00"/>
    <s v="Leadership Development"/>
    <s v="External"/>
    <s v="Failed"/>
    <n v="2"/>
    <n v="946.81"/>
    <n v="25"/>
    <x v="2"/>
  </r>
  <r>
    <n v="1481"/>
    <d v="2023-03-15T00:00:00"/>
    <n v="3.161111111111111"/>
    <s v="Production Technician I"/>
    <x v="3"/>
    <s v="Active"/>
    <s v="Full-Time"/>
    <s v="Zone A"/>
    <s v="Part-Time"/>
    <x v="0"/>
    <s v="Field Operations"/>
    <d v="2000-07-09T00:00:00"/>
    <s v="MA"/>
    <x v="1"/>
    <s v="Asian"/>
    <s v="Single"/>
    <s v="Exceeds"/>
    <n v="4"/>
    <n v="3"/>
    <s v="Average"/>
    <d v="2023-07-24T00:00:00"/>
    <n v="3"/>
    <s v="Moderate"/>
    <n v="5"/>
    <s v="Moderate"/>
    <n v="3"/>
    <s v="Moderate"/>
    <d v="2023-05-16T00:00:00"/>
    <s v="Communication Skills"/>
    <s v="Internal"/>
    <s v="Completed"/>
    <n v="5"/>
    <n v="142.57"/>
    <n v="23"/>
    <x v="2"/>
  </r>
  <r>
    <n v="1482"/>
    <d v="2019-11-11T00:00:00"/>
    <n v="6.5055555555555555"/>
    <s v="Production Technician I"/>
    <x v="9"/>
    <s v="Active"/>
    <s v="Contract"/>
    <s v="Zone C"/>
    <s v="Temporary"/>
    <x v="0"/>
    <s v="Finance &amp; Accounting"/>
    <d v="1952-02-02T00:00:00"/>
    <s v="MA"/>
    <x v="0"/>
    <s v="Asian"/>
    <s v="Widowed"/>
    <s v="Exceeds"/>
    <n v="4"/>
    <n v="3"/>
    <s v="Average"/>
    <d v="2023-04-23T00:00:00"/>
    <n v="1"/>
    <s v="Moderate"/>
    <n v="1"/>
    <s v="Moderate"/>
    <n v="1"/>
    <s v="Moderate"/>
    <d v="2022-10-13T00:00:00"/>
    <s v="Customer Service"/>
    <s v="Internal"/>
    <s v="Completed"/>
    <n v="5"/>
    <n v="186.57"/>
    <n v="67"/>
    <x v="1"/>
  </r>
  <r>
    <n v="1483"/>
    <d v="2022-08-21T00:00:00"/>
    <n v="3.7277777777777779"/>
    <s v="Production Technician I"/>
    <x v="5"/>
    <s v="Active"/>
    <s v="Full-Time"/>
    <s v="Zone A"/>
    <s v="Full-Time"/>
    <x v="0"/>
    <s v="Shop (Fleet)"/>
    <d v="1961-10-15T00:00:00"/>
    <s v="MA"/>
    <x v="0"/>
    <s v="Hispanic"/>
    <s v="Single"/>
    <s v="Exceeds"/>
    <n v="4"/>
    <n v="3"/>
    <s v="Average"/>
    <d v="2022-08-19T00:00:00"/>
    <n v="3"/>
    <s v="Moderate"/>
    <n v="5"/>
    <s v="Moderate"/>
    <n v="4"/>
    <s v="Moderate"/>
    <d v="2022-08-22T00:00:00"/>
    <s v="Communication Skills"/>
    <s v="External"/>
    <s v="Incomplete"/>
    <n v="4"/>
    <n v="168.71"/>
    <n v="61"/>
    <x v="1"/>
  </r>
  <r>
    <n v="1484"/>
    <d v="2020-05-05T00:00:00"/>
    <n v="6.0222222222222221"/>
    <s v="Production Technician I"/>
    <x v="6"/>
    <s v="Active"/>
    <s v="Full-Time"/>
    <s v="Zone B"/>
    <s v="Full-Time"/>
    <x v="0"/>
    <s v="General - Con"/>
    <d v="1991-07-02T00:00:00"/>
    <s v="MA"/>
    <x v="0"/>
    <s v="Hispanic"/>
    <s v="Married"/>
    <s v="Exceeds"/>
    <n v="4"/>
    <n v="3"/>
    <s v="Average"/>
    <d v="2022-12-25T00:00:00"/>
    <n v="5"/>
    <s v="Moderate"/>
    <n v="2"/>
    <s v="Moderate"/>
    <n v="1"/>
    <s v="Moderate"/>
    <d v="2023-07-29T00:00:00"/>
    <s v="Communication Skills"/>
    <s v="External"/>
    <s v="Incomplete"/>
    <n v="1"/>
    <n v="473.77"/>
    <n v="29"/>
    <x v="0"/>
  </r>
  <r>
    <n v="1485"/>
    <d v="2021-03-05T00:00:00"/>
    <n v="5.1888888888888891"/>
    <s v="Production Technician I"/>
    <x v="2"/>
    <s v="Active"/>
    <s v="Contract"/>
    <s v="Zone A"/>
    <s v="Part-Time"/>
    <x v="0"/>
    <s v="Aerial"/>
    <d v="1971-12-16T00:00:00"/>
    <s v="MA"/>
    <x v="0"/>
    <s v="Asian"/>
    <s v="Married"/>
    <s v="Exceeds"/>
    <n v="4"/>
    <n v="3"/>
    <s v="Average"/>
    <d v="2022-12-14T00:00:00"/>
    <n v="1"/>
    <s v="Moderate"/>
    <n v="2"/>
    <s v="Moderate"/>
    <n v="1"/>
    <s v="Moderate"/>
    <d v="2023-07-02T00:00:00"/>
    <s v="Leadership Development"/>
    <s v="External"/>
    <s v="Completed"/>
    <n v="5"/>
    <n v="654.35"/>
    <n v="50"/>
    <x v="0"/>
  </r>
  <r>
    <n v="1486"/>
    <d v="2019-03-07T00:00:00"/>
    <n v="7.1833333333333336"/>
    <s v="Production Technician I"/>
    <x v="4"/>
    <s v="Active"/>
    <s v="Part-Time"/>
    <s v="Zone A"/>
    <s v="Full-Time"/>
    <x v="0"/>
    <s v="Engineers"/>
    <d v="1999-05-13T00:00:00"/>
    <s v="MA"/>
    <x v="0"/>
    <s v="Hispanic"/>
    <s v="Divorced"/>
    <s v="Fully Meets"/>
    <n v="3"/>
    <n v="3"/>
    <s v="Average"/>
    <d v="2023-03-05T00:00:00"/>
    <n v="5"/>
    <s v="Moderate"/>
    <n v="5"/>
    <s v="Moderate"/>
    <n v="2"/>
    <s v="Moderate"/>
    <d v="2023-05-30T00:00:00"/>
    <s v="Customer Service"/>
    <s v="Internal"/>
    <s v="Incomplete"/>
    <n v="2"/>
    <n v="176.63"/>
    <n v="20"/>
    <x v="2"/>
  </r>
  <r>
    <n v="1487"/>
    <d v="2022-05-08T00:00:00"/>
    <n v="4.0138888888888893"/>
    <s v="Production Technician I"/>
    <x v="0"/>
    <s v="Active"/>
    <s v="Full-Time"/>
    <s v="Zone B"/>
    <s v="Part-Time"/>
    <x v="0"/>
    <s v="General - Con"/>
    <d v="1971-08-28T00:00:00"/>
    <s v="MA"/>
    <x v="0"/>
    <s v="Asian"/>
    <s v="Widowed"/>
    <s v="Fully Meets"/>
    <n v="3"/>
    <n v="3"/>
    <s v="Average"/>
    <d v="2023-05-20T00:00:00"/>
    <n v="4"/>
    <s v="Moderate"/>
    <n v="4"/>
    <s v="Moderate"/>
    <n v="2"/>
    <s v="Moderate"/>
    <d v="2022-08-08T00:00:00"/>
    <s v="Customer Service"/>
    <s v="External"/>
    <s v="Failed"/>
    <n v="3"/>
    <n v="385.82"/>
    <n v="51"/>
    <x v="1"/>
  </r>
  <r>
    <n v="1489"/>
    <d v="2020-12-01T00:00:00"/>
    <n v="5.45"/>
    <s v="Production Technician I"/>
    <x v="1"/>
    <s v="Active"/>
    <s v="Contract"/>
    <s v="Zone A"/>
    <s v="Part-Time"/>
    <x v="0"/>
    <s v="Fielders"/>
    <d v="2044-08-19T00:00:00"/>
    <s v="MA"/>
    <x v="0"/>
    <s v="White"/>
    <s v="Widowed"/>
    <s v="Fully Meets"/>
    <n v="3"/>
    <n v="3"/>
    <s v="Average"/>
    <d v="2022-10-13T00:00:00"/>
    <n v="3"/>
    <s v="Moderate"/>
    <n v="5"/>
    <s v="Moderate"/>
    <n v="2"/>
    <s v="Moderate"/>
    <d v="2022-10-01T00:00:00"/>
    <s v="Leadership Development"/>
    <s v="External"/>
    <s v="Completed"/>
    <n v="5"/>
    <n v="112.64"/>
    <n v="76"/>
    <x v="1"/>
  </r>
  <r>
    <n v="1490"/>
    <d v="2019-08-13T00:00:00"/>
    <n v="6.75"/>
    <s v="Production Technician I"/>
    <x v="8"/>
    <s v="Active"/>
    <s v="Contract"/>
    <s v="Zone A"/>
    <s v="Temporary"/>
    <x v="0"/>
    <s v="Engineers"/>
    <d v="1970-03-23T00:00:00"/>
    <s v="MA"/>
    <x v="0"/>
    <s v="White"/>
    <s v="Widowed"/>
    <s v="Needs Improvement"/>
    <n v="2"/>
    <n v="3"/>
    <s v="Average"/>
    <d v="2023-03-06T00:00:00"/>
    <n v="2"/>
    <s v="Moderate"/>
    <n v="3"/>
    <s v="Moderate"/>
    <n v="4"/>
    <s v="Moderate"/>
    <d v="2023-07-23T00:00:00"/>
    <s v="Communication Skills"/>
    <s v="External"/>
    <s v="Incomplete"/>
    <n v="4"/>
    <n v="849.95"/>
    <n v="49"/>
    <x v="0"/>
  </r>
  <r>
    <n v="1491"/>
    <d v="2020-03-09T00:00:00"/>
    <n v="6.177777777777778"/>
    <s v="Production Technician I"/>
    <x v="3"/>
    <s v="Active"/>
    <s v="Part-Time"/>
    <s v="Zone C"/>
    <s v="Temporary"/>
    <x v="0"/>
    <s v="Project Management - Con"/>
    <d v="1982-02-27T00:00:00"/>
    <s v="MA"/>
    <x v="0"/>
    <s v="Hispanic"/>
    <s v="Married"/>
    <s v="Exceeds"/>
    <n v="4"/>
    <n v="3"/>
    <s v="Average"/>
    <d v="2023-03-29T00:00:00"/>
    <n v="1"/>
    <s v="Moderate"/>
    <n v="3"/>
    <s v="Moderate"/>
    <n v="3"/>
    <s v="Moderate"/>
    <d v="2022-08-10T00:00:00"/>
    <s v="Technical Skills"/>
    <s v="External"/>
    <s v="Failed"/>
    <n v="5"/>
    <n v="187.65"/>
    <n v="38"/>
    <x v="0"/>
  </r>
  <r>
    <n v="1492"/>
    <d v="2020-05-06T00:00:00"/>
    <n v="6.0194444444444448"/>
    <s v="Production Technician II"/>
    <x v="0"/>
    <s v="Active"/>
    <s v="Full-Time"/>
    <s v="Zone B"/>
    <s v="Temporary"/>
    <x v="0"/>
    <s v="Engineers"/>
    <d v="1955-12-08T00:00:00"/>
    <s v="MA"/>
    <x v="1"/>
    <s v="Other"/>
    <s v="Divorced"/>
    <s v="Exceeds"/>
    <n v="4"/>
    <n v="3"/>
    <s v="Average"/>
    <d v="2023-04-17T00:00:00"/>
    <n v="4"/>
    <s v="Moderate"/>
    <n v="5"/>
    <s v="Moderate"/>
    <n v="2"/>
    <s v="Moderate"/>
    <d v="2022-12-25T00:00:00"/>
    <s v="Customer Service"/>
    <s v="Internal"/>
    <s v="Failed"/>
    <n v="1"/>
    <n v="285.56"/>
    <n v="65"/>
    <x v="1"/>
  </r>
  <r>
    <n v="1493"/>
    <d v="2022-08-03T00:00:00"/>
    <n v="3.7777777777777777"/>
    <s v="Production Technician II"/>
    <x v="7"/>
    <s v="Active"/>
    <s v="Full-Time"/>
    <s v="Zone B"/>
    <s v="Temporary"/>
    <x v="0"/>
    <s v="Field Operations"/>
    <d v="1980-07-19T00:00:00"/>
    <s v="MA"/>
    <x v="1"/>
    <s v="Black"/>
    <s v="Married"/>
    <s v="Fully Meets"/>
    <n v="3"/>
    <n v="3"/>
    <s v="Average"/>
    <d v="2022-12-06T00:00:00"/>
    <n v="2"/>
    <s v="Moderate"/>
    <n v="2"/>
    <s v="Moderate"/>
    <n v="4"/>
    <s v="Moderate"/>
    <d v="2022-10-09T00:00:00"/>
    <s v="Communication Skills"/>
    <s v="Internal"/>
    <s v="Incomplete"/>
    <n v="3"/>
    <n v="793.43"/>
    <n v="42"/>
    <x v="0"/>
  </r>
  <r>
    <n v="1494"/>
    <d v="2018-10-13T00:00:00"/>
    <n v="7.583333333333333"/>
    <s v="Production Technician II"/>
    <x v="1"/>
    <s v="Terminated"/>
    <s v="Contract"/>
    <s v="Zone B"/>
    <s v="Full-Time"/>
    <x v="0"/>
    <s v="Splicing"/>
    <d v="2049-03-12T00:00:00"/>
    <s v="MA"/>
    <x v="0"/>
    <s v="Hispanic"/>
    <s v="Divorced"/>
    <s v="Fully Meets"/>
    <n v="3"/>
    <n v="3"/>
    <s v="Average"/>
    <d v="2023-05-06T00:00:00"/>
    <n v="5"/>
    <s v="Moderate"/>
    <n v="5"/>
    <s v="Moderate"/>
    <n v="5"/>
    <s v="Moderate"/>
    <d v="2023-02-01T00:00:00"/>
    <s v="Customer Service"/>
    <s v="External"/>
    <s v="Passed"/>
    <n v="5"/>
    <n v="978.89"/>
    <n v="69"/>
    <x v="1"/>
  </r>
  <r>
    <n v="1495"/>
    <d v="2021-07-04T00:00:00"/>
    <n v="4.8583333333333334"/>
    <s v="Production Technician II"/>
    <x v="8"/>
    <s v="Active"/>
    <s v="Part-Time"/>
    <s v="Zone A"/>
    <s v="Temporary"/>
    <x v="0"/>
    <s v="General - Con"/>
    <d v="1971-01-11T00:00:00"/>
    <s v="MA"/>
    <x v="1"/>
    <s v="Hispanic"/>
    <s v="Single"/>
    <s v="Fully Meets"/>
    <n v="3"/>
    <n v="3"/>
    <s v="Average"/>
    <d v="2022-12-30T00:00:00"/>
    <n v="3"/>
    <s v="Moderate"/>
    <n v="3"/>
    <s v="Moderate"/>
    <n v="4"/>
    <s v="Moderate"/>
    <d v="2023-02-25T00:00:00"/>
    <s v="Customer Service"/>
    <s v="Internal"/>
    <s v="Completed"/>
    <n v="4"/>
    <n v="993.66"/>
    <n v="50"/>
    <x v="0"/>
  </r>
  <r>
    <n v="1496"/>
    <d v="2019-04-30T00:00:00"/>
    <n v="7.0361111111111114"/>
    <s v="Production Technician II"/>
    <x v="3"/>
    <s v="Active"/>
    <s v="Part-Time"/>
    <s v="Zone A"/>
    <s v="Full-Time"/>
    <x v="0"/>
    <s v="Splicing"/>
    <d v="1950-10-25T00:00:00"/>
    <s v="MA"/>
    <x v="1"/>
    <s v="White"/>
    <s v="Widowed"/>
    <s v="Fully Meets"/>
    <n v="3"/>
    <n v="3"/>
    <s v="Average"/>
    <d v="2023-07-09T00:00:00"/>
    <n v="2"/>
    <s v="Moderate"/>
    <n v="3"/>
    <s v="Moderate"/>
    <n v="3"/>
    <s v="Moderate"/>
    <d v="2022-09-07T00:00:00"/>
    <s v="Customer Service"/>
    <s v="External"/>
    <s v="Completed"/>
    <n v="3"/>
    <n v="768.55"/>
    <n v="69"/>
    <x v="1"/>
  </r>
  <r>
    <n v="1497"/>
    <d v="2020-11-03T00:00:00"/>
    <n v="5.5277777777777777"/>
    <s v="Production Technician II"/>
    <x v="9"/>
    <s v="Active"/>
    <s v="Contract"/>
    <s v="Zone C"/>
    <s v="Temporary"/>
    <x v="0"/>
    <s v="Engineers"/>
    <d v="1995-12-11T00:00:00"/>
    <s v="MA"/>
    <x v="1"/>
    <s v="Black"/>
    <s v="Widowed"/>
    <s v="Needs Improvement"/>
    <n v="2"/>
    <n v="3"/>
    <s v="Average"/>
    <d v="2023-07-29T00:00:00"/>
    <n v="5"/>
    <s v="Moderate"/>
    <n v="4"/>
    <s v="Moderate"/>
    <n v="5"/>
    <s v="Moderate"/>
    <d v="2022-08-23T00:00:00"/>
    <s v="Technical Skills"/>
    <s v="External"/>
    <s v="Completed"/>
    <n v="3"/>
    <n v="140.78"/>
    <n v="25"/>
    <x v="2"/>
  </r>
  <r>
    <n v="1498"/>
    <d v="2022-08-15T00:00:00"/>
    <n v="3.7444444444444445"/>
    <s v="Production Technician I"/>
    <x v="4"/>
    <s v="Active"/>
    <s v="Full-Time"/>
    <s v="Zone B"/>
    <s v="Part-Time"/>
    <x v="0"/>
    <s v="Engineers"/>
    <d v="2044-03-24T00:00:00"/>
    <s v="MA"/>
    <x v="0"/>
    <s v="Black"/>
    <s v="Married"/>
    <s v="Exceeds"/>
    <n v="4"/>
    <n v="3"/>
    <s v="Average"/>
    <d v="2022-12-28T00:00:00"/>
    <n v="1"/>
    <s v="Moderate"/>
    <n v="5"/>
    <s v="Moderate"/>
    <n v="3"/>
    <s v="Moderate"/>
    <d v="2023-08-05T00:00:00"/>
    <s v="Project Management"/>
    <s v="Internal"/>
    <s v="Passed"/>
    <n v="3"/>
    <n v="598.07000000000005"/>
    <n v="78"/>
    <x v="1"/>
  </r>
  <r>
    <n v="1499"/>
    <d v="2022-02-26T00:00:00"/>
    <n v="4.2138888888888886"/>
    <s v="Production Technician I"/>
    <x v="0"/>
    <s v="Active"/>
    <s v="Contract"/>
    <s v="Zone A"/>
    <s v="Full-Time"/>
    <x v="0"/>
    <s v="General - Con"/>
    <d v="1975-04-27T00:00:00"/>
    <s v="MA"/>
    <x v="0"/>
    <s v="Other"/>
    <s v="Married"/>
    <s v="Fully Meets"/>
    <n v="3"/>
    <n v="3"/>
    <s v="Average"/>
    <d v="2022-11-28T00:00:00"/>
    <n v="4"/>
    <s v="Moderate"/>
    <n v="2"/>
    <s v="Moderate"/>
    <n v="3"/>
    <s v="Moderate"/>
    <d v="2023-01-18T00:00:00"/>
    <s v="Customer Service"/>
    <s v="External"/>
    <s v="Incomplete"/>
    <n v="5"/>
    <n v="543.52"/>
    <n v="47"/>
    <x v="0"/>
  </r>
  <r>
    <n v="1500"/>
    <d v="2019-05-13T00:00:00"/>
    <n v="7"/>
    <s v="Production Technician I"/>
    <x v="7"/>
    <s v="Active"/>
    <s v="Part-Time"/>
    <s v="Zone B"/>
    <s v="Part-Time"/>
    <x v="0"/>
    <s v="Field Operations"/>
    <d v="1985-02-02T00:00:00"/>
    <s v="MA"/>
    <x v="0"/>
    <s v="Hispanic"/>
    <s v="Divorced"/>
    <s v="Fully Meets"/>
    <n v="3"/>
    <n v="3"/>
    <s v="Average"/>
    <d v="2023-07-24T00:00:00"/>
    <n v="1"/>
    <s v="Moderate"/>
    <n v="4"/>
    <s v="Moderate"/>
    <n v="4"/>
    <s v="Moderate"/>
    <d v="2023-01-12T00:00:00"/>
    <s v="Technical Skills"/>
    <s v="Internal"/>
    <s v="Passed"/>
    <n v="2"/>
    <n v="916.73"/>
    <n v="34"/>
    <x v="0"/>
  </r>
  <r>
    <n v="1501"/>
    <d v="2021-10-24T00:00:00"/>
    <n v="4.552777777777778"/>
    <s v="Production Technician I"/>
    <x v="1"/>
    <s v="Active"/>
    <s v="Contract"/>
    <s v="Zone A"/>
    <s v="Part-Time"/>
    <x v="0"/>
    <s v="Field Operations"/>
    <d v="1999-10-01T00:00:00"/>
    <s v="MA"/>
    <x v="1"/>
    <s v="Hispanic"/>
    <s v="Widowed"/>
    <s v="Fully Meets"/>
    <n v="3"/>
    <n v="3"/>
    <s v="Average"/>
    <d v="2023-05-08T00:00:00"/>
    <n v="5"/>
    <s v="Moderate"/>
    <n v="4"/>
    <s v="Moderate"/>
    <n v="4"/>
    <s v="Moderate"/>
    <d v="2023-07-29T00:00:00"/>
    <s v="Customer Service"/>
    <s v="Internal"/>
    <s v="Completed"/>
    <n v="2"/>
    <n v="491.99"/>
    <n v="22"/>
    <x v="2"/>
  </r>
  <r>
    <n v="1502"/>
    <d v="2021-05-10T00:00:00"/>
    <n v="5.0083333333333337"/>
    <s v="Production Technician I"/>
    <x v="8"/>
    <s v="Active"/>
    <s v="Full-Time"/>
    <s v="Zone B"/>
    <s v="Full-Time"/>
    <x v="0"/>
    <s v="General - Eng"/>
    <d v="1986-12-15T00:00:00"/>
    <s v="MA"/>
    <x v="1"/>
    <s v="White"/>
    <s v="Divorced"/>
    <s v="Fully Meets"/>
    <n v="3"/>
    <n v="3"/>
    <s v="Average"/>
    <d v="2023-06-08T00:00:00"/>
    <n v="5"/>
    <s v="Moderate"/>
    <n v="3"/>
    <s v="Moderate"/>
    <n v="5"/>
    <s v="Moderate"/>
    <d v="2023-03-08T00:00:00"/>
    <s v="Technical Skills"/>
    <s v="Internal"/>
    <s v="Failed"/>
    <n v="4"/>
    <n v="245"/>
    <n v="35"/>
    <x v="0"/>
  </r>
  <r>
    <n v="1503"/>
    <d v="2021-06-13T00:00:00"/>
    <n v="4.916666666666667"/>
    <s v="Production Technician I"/>
    <x v="3"/>
    <s v="Active"/>
    <s v="Contract"/>
    <s v="Zone A"/>
    <s v="Part-Time"/>
    <x v="0"/>
    <s v="General - Sga"/>
    <d v="1985-04-21T00:00:00"/>
    <s v="MA"/>
    <x v="0"/>
    <s v="Black"/>
    <s v="Single"/>
    <s v="Fully Meets"/>
    <n v="3"/>
    <n v="3"/>
    <s v="Average"/>
    <d v="2022-10-24T00:00:00"/>
    <n v="2"/>
    <s v="Moderate"/>
    <n v="2"/>
    <s v="Moderate"/>
    <n v="4"/>
    <s v="Moderate"/>
    <d v="2022-12-09T00:00:00"/>
    <s v="Communication Skills"/>
    <s v="External"/>
    <s v="Failed"/>
    <n v="3"/>
    <n v="574.9"/>
    <n v="36"/>
    <x v="0"/>
  </r>
  <r>
    <n v="1504"/>
    <d v="2019-11-04T00:00:00"/>
    <n v="6.5250000000000004"/>
    <s v="Production Technician I"/>
    <x v="9"/>
    <s v="Active"/>
    <s v="Full-Time"/>
    <s v="Zone C"/>
    <s v="Full-Time"/>
    <x v="0"/>
    <s v="Engineers"/>
    <d v="1971-08-23T00:00:00"/>
    <s v="MA"/>
    <x v="0"/>
    <s v="Other"/>
    <s v="Married"/>
    <s v="Needs Improvement"/>
    <n v="2"/>
    <n v="3"/>
    <s v="Average"/>
    <d v="2022-10-23T00:00:00"/>
    <n v="5"/>
    <s v="Moderate"/>
    <n v="3"/>
    <s v="Moderate"/>
    <n v="2"/>
    <s v="Moderate"/>
    <d v="2023-06-20T00:00:00"/>
    <s v="Technical Skills"/>
    <s v="Internal"/>
    <s v="Failed"/>
    <n v="4"/>
    <n v="684.08"/>
    <n v="48"/>
    <x v="0"/>
  </r>
  <r>
    <n v="1505"/>
    <d v="2020-01-29T00:00:00"/>
    <n v="6.2888888888888888"/>
    <s v="Production Technician I"/>
    <x v="5"/>
    <s v="Active"/>
    <s v="Full-Time"/>
    <s v="Zone A"/>
    <s v="Part-Time"/>
    <x v="0"/>
    <s v="Wireline Construction"/>
    <d v="2042-08-17T00:00:00"/>
    <s v="MA"/>
    <x v="0"/>
    <s v="Other"/>
    <s v="Widowed"/>
    <s v="Exceeds"/>
    <n v="4"/>
    <n v="3"/>
    <s v="Average"/>
    <d v="2022-11-02T00:00:00"/>
    <n v="2"/>
    <s v="Moderate"/>
    <n v="5"/>
    <s v="Moderate"/>
    <n v="4"/>
    <s v="Moderate"/>
    <d v="2023-05-08T00:00:00"/>
    <s v="Leadership Development"/>
    <s v="Internal"/>
    <s v="Passed"/>
    <n v="2"/>
    <n v="204.1"/>
    <n v="78"/>
    <x v="1"/>
  </r>
  <r>
    <n v="1506"/>
    <d v="2018-09-05T00:00:00"/>
    <n v="7.6888888888888891"/>
    <s v="Production Technician I"/>
    <x v="6"/>
    <s v="Active"/>
    <s v="Part-Time"/>
    <s v="Zone B"/>
    <s v="Part-Time"/>
    <x v="0"/>
    <s v="Engineers"/>
    <d v="1972-06-18T00:00:00"/>
    <s v="MA"/>
    <x v="0"/>
    <s v="Hispanic"/>
    <s v="Single"/>
    <s v="Exceeds"/>
    <n v="4"/>
    <n v="3"/>
    <s v="Average"/>
    <d v="2023-05-08T00:00:00"/>
    <n v="2"/>
    <s v="Moderate"/>
    <n v="3"/>
    <s v="Moderate"/>
    <n v="2"/>
    <s v="Moderate"/>
    <d v="2022-11-01T00:00:00"/>
    <s v="Leadership Development"/>
    <s v="External"/>
    <s v="Failed"/>
    <n v="1"/>
    <n v="789.33"/>
    <n v="46"/>
    <x v="0"/>
  </r>
  <r>
    <n v="1507"/>
    <d v="2021-07-21T00:00:00"/>
    <n v="4.8111111111111109"/>
    <s v="Production Technician I"/>
    <x v="2"/>
    <s v="Active"/>
    <s v="Full-Time"/>
    <s v="Zone C"/>
    <s v="Full-Time"/>
    <x v="0"/>
    <s v="General - Sga"/>
    <d v="1996-08-15T00:00:00"/>
    <s v="MA"/>
    <x v="0"/>
    <s v="Black"/>
    <s v="Widowed"/>
    <s v="Fully Meets"/>
    <n v="3"/>
    <n v="3"/>
    <s v="Average"/>
    <d v="2023-01-19T00:00:00"/>
    <n v="1"/>
    <s v="Moderate"/>
    <n v="2"/>
    <s v="Moderate"/>
    <n v="1"/>
    <s v="Moderate"/>
    <d v="2022-09-21T00:00:00"/>
    <s v="Technical Skills"/>
    <s v="Internal"/>
    <s v="Completed"/>
    <n v="3"/>
    <n v="812.13"/>
    <n v="25"/>
    <x v="2"/>
  </r>
  <r>
    <n v="1508"/>
    <d v="2023-05-20T00:00:00"/>
    <n v="2.9805555555555556"/>
    <s v="Production Technician I"/>
    <x v="4"/>
    <s v="Active"/>
    <s v="Part-Time"/>
    <s v="Zone B"/>
    <s v="Temporary"/>
    <x v="0"/>
    <s v="General - Con"/>
    <d v="1964-12-25T00:00:00"/>
    <s v="MA"/>
    <x v="0"/>
    <s v="White"/>
    <s v="Single"/>
    <s v="Fully Meets"/>
    <n v="3"/>
    <n v="3"/>
    <s v="Average"/>
    <d v="2022-10-07T00:00:00"/>
    <n v="4"/>
    <s v="Moderate"/>
    <n v="3"/>
    <s v="Moderate"/>
    <n v="2"/>
    <s v="Moderate"/>
    <d v="2023-05-12T00:00:00"/>
    <s v="Customer Service"/>
    <s v="Internal"/>
    <s v="Passed"/>
    <n v="2"/>
    <n v="675.02"/>
    <n v="59"/>
    <x v="1"/>
  </r>
  <r>
    <n v="1509"/>
    <d v="2022-05-16T00:00:00"/>
    <n v="3.9916666666666667"/>
    <s v="Production Technician I"/>
    <x v="0"/>
    <s v="Active"/>
    <s v="Full-Time"/>
    <s v="Zone C"/>
    <s v="Full-Time"/>
    <x v="0"/>
    <s v="General - Sga"/>
    <d v="1960-01-24T00:00:00"/>
    <s v="MA"/>
    <x v="0"/>
    <s v="Other"/>
    <s v="Single"/>
    <s v="Fully Meets"/>
    <n v="3"/>
    <n v="3"/>
    <s v="Average"/>
    <d v="2022-09-25T00:00:00"/>
    <n v="5"/>
    <s v="Moderate"/>
    <n v="1"/>
    <s v="Moderate"/>
    <n v="3"/>
    <s v="Moderate"/>
    <d v="2023-06-29T00:00:00"/>
    <s v="Project Management"/>
    <s v="Internal"/>
    <s v="Incomplete"/>
    <n v="4"/>
    <n v="343.07"/>
    <n v="62"/>
    <x v="1"/>
  </r>
  <r>
    <n v="1510"/>
    <d v="2021-03-15T00:00:00"/>
    <n v="5.1611111111111114"/>
    <s v="Production Technician I"/>
    <x v="7"/>
    <s v="Active"/>
    <s v="Contract"/>
    <s v="Zone C"/>
    <s v="Temporary"/>
    <x v="0"/>
    <s v="General - Sga"/>
    <d v="1980-09-16T00:00:00"/>
    <s v="MA"/>
    <x v="0"/>
    <s v="Black"/>
    <s v="Married"/>
    <s v="Fully Meets"/>
    <n v="3"/>
    <n v="3"/>
    <s v="Average"/>
    <d v="2023-04-06T00:00:00"/>
    <n v="2"/>
    <s v="Moderate"/>
    <n v="3"/>
    <s v="Moderate"/>
    <n v="3"/>
    <s v="Moderate"/>
    <d v="2022-10-13T00:00:00"/>
    <s v="Technical Skills"/>
    <s v="External"/>
    <s v="Incomplete"/>
    <n v="5"/>
    <n v="986.78"/>
    <n v="41"/>
    <x v="0"/>
  </r>
  <r>
    <n v="1513"/>
    <d v="2019-12-21T00:00:00"/>
    <n v="6.3944444444444448"/>
    <s v="Production Technician II"/>
    <x v="2"/>
    <s v="Active"/>
    <s v="Contract"/>
    <s v="Zone C"/>
    <s v="Temporary"/>
    <x v="0"/>
    <s v="General - Eng"/>
    <d v="1993-10-03T00:00:00"/>
    <s v="MA"/>
    <x v="1"/>
    <s v="Other"/>
    <s v="Widowed"/>
    <s v="Fully Meets"/>
    <n v="3"/>
    <n v="3"/>
    <s v="Average"/>
    <d v="2022-11-18T00:00:00"/>
    <n v="5"/>
    <s v="Moderate"/>
    <n v="3"/>
    <s v="Moderate"/>
    <n v="5"/>
    <s v="Moderate"/>
    <d v="2022-11-10T00:00:00"/>
    <s v="Technical Skills"/>
    <s v="External"/>
    <s v="Failed"/>
    <n v="4"/>
    <n v="746.57"/>
    <n v="26"/>
    <x v="0"/>
  </r>
  <r>
    <n v="1514"/>
    <d v="2022-07-15T00:00:00"/>
    <n v="3.8277777777777779"/>
    <s v="Production Technician II"/>
    <x v="9"/>
    <s v="Active"/>
    <s v="Contract"/>
    <s v="Zone C"/>
    <s v="Part-Time"/>
    <x v="0"/>
    <s v="Splicing"/>
    <d v="1983-12-05T00:00:00"/>
    <s v="MA"/>
    <x v="1"/>
    <s v="Hispanic"/>
    <s v="Widowed"/>
    <s v="Fully Meets"/>
    <n v="3"/>
    <n v="3"/>
    <s v="Average"/>
    <d v="2023-05-08T00:00:00"/>
    <n v="1"/>
    <s v="Moderate"/>
    <n v="3"/>
    <s v="Moderate"/>
    <n v="2"/>
    <s v="Moderate"/>
    <d v="2022-12-01T00:00:00"/>
    <s v="Leadership Development"/>
    <s v="Internal"/>
    <s v="Failed"/>
    <n v="5"/>
    <n v="434.39"/>
    <n v="39"/>
    <x v="0"/>
  </r>
  <r>
    <n v="1515"/>
    <d v="2018-09-26T00:00:00"/>
    <n v="7.6305555555555555"/>
    <s v="Production Technician II"/>
    <x v="7"/>
    <s v="Active"/>
    <s v="Full-Time"/>
    <s v="Zone B"/>
    <s v="Part-Time"/>
    <x v="0"/>
    <s v="General - Con"/>
    <d v="1997-04-18T00:00:00"/>
    <s v="MA"/>
    <x v="0"/>
    <s v="Other"/>
    <s v="Married"/>
    <s v="Fully Meets"/>
    <n v="3"/>
    <n v="3"/>
    <s v="Average"/>
    <d v="2022-12-14T00:00:00"/>
    <n v="2"/>
    <s v="Moderate"/>
    <n v="3"/>
    <s v="Moderate"/>
    <n v="1"/>
    <s v="Moderate"/>
    <d v="2023-04-03T00:00:00"/>
    <s v="Communication Skills"/>
    <s v="External"/>
    <s v="Completed"/>
    <n v="3"/>
    <n v="765.84"/>
    <n v="21"/>
    <x v="2"/>
  </r>
  <r>
    <n v="1516"/>
    <d v="2022-10-16T00:00:00"/>
    <n v="3.5750000000000002"/>
    <s v="Production Technician II"/>
    <x v="3"/>
    <s v="Active"/>
    <s v="Contract"/>
    <s v="Zone B"/>
    <s v="Full-Time"/>
    <x v="0"/>
    <s v="General - Eng"/>
    <d v="2043-06-05T00:00:00"/>
    <s v="MA"/>
    <x v="1"/>
    <s v="Hispanic"/>
    <s v="Widowed"/>
    <s v="Fully Meets"/>
    <n v="3"/>
    <n v="3"/>
    <s v="Average"/>
    <d v="2023-07-16T00:00:00"/>
    <n v="1"/>
    <s v="Moderate"/>
    <n v="5"/>
    <s v="Moderate"/>
    <n v="3"/>
    <s v="Moderate"/>
    <d v="2022-11-18T00:00:00"/>
    <s v="Communication Skills"/>
    <s v="Internal"/>
    <s v="Failed"/>
    <n v="3"/>
    <n v="457.4"/>
    <n v="79"/>
    <x v="1"/>
  </r>
  <r>
    <n v="1517"/>
    <d v="2021-12-02T00:00:00"/>
    <n v="4.447222222222222"/>
    <s v="Production Technician II"/>
    <x v="5"/>
    <s v="Active"/>
    <s v="Full-Time"/>
    <s v="Zone C"/>
    <s v="Part-Time"/>
    <x v="0"/>
    <s v="Splicing"/>
    <d v="1986-03-05T00:00:00"/>
    <s v="MA"/>
    <x v="1"/>
    <s v="White"/>
    <s v="Married"/>
    <s v="Fully Meets"/>
    <n v="3"/>
    <n v="3"/>
    <s v="Average"/>
    <d v="2023-01-22T00:00:00"/>
    <n v="4"/>
    <s v="Moderate"/>
    <n v="5"/>
    <s v="Moderate"/>
    <n v="3"/>
    <s v="Moderate"/>
    <d v="2023-01-12T00:00:00"/>
    <s v="Customer Service"/>
    <s v="External"/>
    <s v="Passed"/>
    <n v="3"/>
    <n v="615.84"/>
    <n v="35"/>
    <x v="0"/>
  </r>
  <r>
    <n v="1518"/>
    <d v="2019-03-07T00:00:00"/>
    <n v="7.1833333333333336"/>
    <s v="Production Technician II"/>
    <x v="4"/>
    <s v="Terminated"/>
    <s v="Full-Time"/>
    <s v="Zone B"/>
    <s v="Temporary"/>
    <x v="0"/>
    <s v="Fielders"/>
    <d v="1975-11-26T00:00:00"/>
    <s v="MA"/>
    <x v="1"/>
    <s v="White"/>
    <s v="Divorced"/>
    <s v="Fully Meets"/>
    <n v="3"/>
    <n v="3"/>
    <s v="Average"/>
    <d v="2022-09-28T00:00:00"/>
    <n v="4"/>
    <s v="Moderate"/>
    <n v="4"/>
    <s v="Moderate"/>
    <n v="2"/>
    <s v="Moderate"/>
    <d v="2022-12-08T00:00:00"/>
    <s v="Customer Service"/>
    <s v="Internal"/>
    <s v="Completed"/>
    <n v="2"/>
    <n v="803.79"/>
    <n v="44"/>
    <x v="0"/>
  </r>
  <r>
    <n v="1519"/>
    <d v="2023-05-02T00:00:00"/>
    <n v="3.0305555555555554"/>
    <s v="Production Technician I"/>
    <x v="4"/>
    <s v="Active"/>
    <s v="Part-Time"/>
    <s v="Zone B"/>
    <s v="Full-Time"/>
    <x v="0"/>
    <s v="Project Management - Con"/>
    <d v="1971-04-17T00:00:00"/>
    <s v="MA"/>
    <x v="0"/>
    <s v="Asian"/>
    <s v="Single"/>
    <s v="Fully Meets"/>
    <n v="3"/>
    <n v="3"/>
    <s v="Average"/>
    <d v="2023-02-25T00:00:00"/>
    <n v="1"/>
    <s v="Moderate"/>
    <n v="3"/>
    <s v="Moderate"/>
    <n v="1"/>
    <s v="Moderate"/>
    <d v="2022-09-23T00:00:00"/>
    <s v="Leadership Development"/>
    <s v="External"/>
    <s v="Completed"/>
    <n v="2"/>
    <n v="586.89"/>
    <n v="52"/>
    <x v="1"/>
  </r>
  <r>
    <n v="1520"/>
    <d v="2020-08-24T00:00:00"/>
    <n v="5.7194444444444441"/>
    <s v="Production Technician I"/>
    <x v="0"/>
    <s v="Active"/>
    <s v="Full-Time"/>
    <s v="Zone A"/>
    <s v="Full-Time"/>
    <x v="0"/>
    <s v="Sales &amp; Marketing"/>
    <d v="1976-07-04T00:00:00"/>
    <s v="MA"/>
    <x v="0"/>
    <s v="White"/>
    <s v="Divorced"/>
    <s v="Fully Meets"/>
    <n v="3"/>
    <n v="3"/>
    <s v="Average"/>
    <d v="2023-04-05T00:00:00"/>
    <n v="2"/>
    <s v="Moderate"/>
    <n v="2"/>
    <s v="Moderate"/>
    <n v="5"/>
    <s v="Moderate"/>
    <d v="2022-10-11T00:00:00"/>
    <s v="Communication Skills"/>
    <s v="External"/>
    <s v="Failed"/>
    <n v="5"/>
    <n v="104.48"/>
    <n v="44"/>
    <x v="0"/>
  </r>
  <r>
    <n v="1521"/>
    <d v="2020-12-08T00:00:00"/>
    <n v="5.4305555555555554"/>
    <s v="Production Technician I"/>
    <x v="7"/>
    <s v="Active"/>
    <s v="Contract"/>
    <s v="Zone B"/>
    <s v="Temporary"/>
    <x v="0"/>
    <s v="Wireline Construction"/>
    <d v="1990-04-15T00:00:00"/>
    <s v="MA"/>
    <x v="1"/>
    <s v="Black"/>
    <s v="Single"/>
    <s v="Needs Improvement"/>
    <n v="2"/>
    <n v="3"/>
    <s v="Average"/>
    <d v="2023-06-11T00:00:00"/>
    <n v="4"/>
    <s v="Moderate"/>
    <n v="1"/>
    <s v="Moderate"/>
    <n v="3"/>
    <s v="Moderate"/>
    <d v="2023-06-02T00:00:00"/>
    <s v="Project Management"/>
    <s v="Internal"/>
    <s v="Passed"/>
    <n v="1"/>
    <n v="877.41"/>
    <n v="30"/>
    <x v="0"/>
  </r>
  <r>
    <n v="1522"/>
    <d v="2021-02-15T00:00:00"/>
    <n v="5.2444444444444445"/>
    <s v="Production Technician I"/>
    <x v="1"/>
    <s v="Active"/>
    <s v="Full-Time"/>
    <s v="Zone B"/>
    <s v="Full-Time"/>
    <x v="0"/>
    <s v="Field Operations"/>
    <d v="2043-08-24T00:00:00"/>
    <s v="MA"/>
    <x v="1"/>
    <s v="Hispanic"/>
    <s v="Married"/>
    <s v="Fully Meets"/>
    <n v="3"/>
    <n v="3"/>
    <s v="Average"/>
    <d v="2022-12-03T00:00:00"/>
    <n v="3"/>
    <s v="Moderate"/>
    <n v="4"/>
    <s v="Moderate"/>
    <n v="5"/>
    <s v="Moderate"/>
    <d v="2023-05-17T00:00:00"/>
    <s v="Technical Skills"/>
    <s v="External"/>
    <s v="Incomplete"/>
    <n v="3"/>
    <n v="791.99"/>
    <n v="78"/>
    <x v="1"/>
  </r>
  <r>
    <n v="1523"/>
    <d v="2020-09-15T00:00:00"/>
    <n v="5.6611111111111114"/>
    <s v="Production Technician I"/>
    <x v="8"/>
    <s v="Active"/>
    <s v="Contract"/>
    <s v="Zone B"/>
    <s v="Full-Time"/>
    <x v="0"/>
    <s v="People Services"/>
    <d v="1971-05-30T00:00:00"/>
    <s v="MA"/>
    <x v="1"/>
    <s v="Other"/>
    <s v="Married"/>
    <s v="Fully Meets"/>
    <n v="3"/>
    <n v="3"/>
    <s v="Average"/>
    <d v="2022-09-20T00:00:00"/>
    <n v="4"/>
    <s v="Moderate"/>
    <n v="4"/>
    <s v="Moderate"/>
    <n v="3"/>
    <s v="Moderate"/>
    <d v="2022-12-11T00:00:00"/>
    <s v="Technical Skills"/>
    <s v="External"/>
    <s v="Incomplete"/>
    <n v="2"/>
    <n v="660.4"/>
    <n v="49"/>
    <x v="0"/>
  </r>
  <r>
    <n v="1524"/>
    <d v="2023-03-16T00:00:00"/>
    <n v="3.1583333333333332"/>
    <s v="Production Technician I"/>
    <x v="3"/>
    <s v="Active"/>
    <s v="Full-Time"/>
    <s v="Zone A"/>
    <s v="Temporary"/>
    <x v="0"/>
    <s v="Engineers"/>
    <d v="1975-05-13T00:00:00"/>
    <s v="MA"/>
    <x v="0"/>
    <s v="Other"/>
    <s v="Single"/>
    <s v="Fully Meets"/>
    <n v="3"/>
    <n v="3"/>
    <s v="Average"/>
    <d v="2023-01-17T00:00:00"/>
    <n v="4"/>
    <s v="Moderate"/>
    <n v="1"/>
    <s v="Moderate"/>
    <n v="2"/>
    <s v="Moderate"/>
    <d v="2023-05-01T00:00:00"/>
    <s v="Communication Skills"/>
    <s v="Internal"/>
    <s v="Completed"/>
    <n v="2"/>
    <n v="928.81"/>
    <n v="48"/>
    <x v="0"/>
  </r>
  <r>
    <n v="1525"/>
    <d v="2021-11-14T00:00:00"/>
    <n v="4.4972222222222218"/>
    <s v="Production Technician I"/>
    <x v="4"/>
    <s v="Active"/>
    <s v="Full-Time"/>
    <s v="Zone B"/>
    <s v="Temporary"/>
    <x v="0"/>
    <s v="General - Con"/>
    <d v="2047-04-14T00:00:00"/>
    <s v="MA"/>
    <x v="0"/>
    <s v="Asian"/>
    <s v="Widowed"/>
    <s v="Needs Improvement"/>
    <n v="2"/>
    <n v="3"/>
    <s v="Average"/>
    <d v="2022-10-29T00:00:00"/>
    <n v="2"/>
    <s v="Moderate"/>
    <n v="4"/>
    <s v="Moderate"/>
    <n v="1"/>
    <s v="Moderate"/>
    <d v="2022-12-10T00:00:00"/>
    <s v="Technical Skills"/>
    <s v="Internal"/>
    <s v="Incomplete"/>
    <n v="4"/>
    <n v="347.29"/>
    <n v="74"/>
    <x v="1"/>
  </r>
  <r>
    <n v="1526"/>
    <d v="2021-04-23T00:00:00"/>
    <n v="5.0555555555555554"/>
    <s v="Production Technician I"/>
    <x v="0"/>
    <s v="Active"/>
    <s v="Contract"/>
    <s v="Zone B"/>
    <s v="Full-Time"/>
    <x v="0"/>
    <s v="Field Operations"/>
    <d v="1987-04-04T00:00:00"/>
    <s v="MA"/>
    <x v="0"/>
    <s v="Other"/>
    <s v="Divorced"/>
    <s v="Fully Meets"/>
    <n v="3"/>
    <n v="3"/>
    <s v="Average"/>
    <d v="2023-01-20T00:00:00"/>
    <n v="2"/>
    <s v="Moderate"/>
    <n v="3"/>
    <s v="Moderate"/>
    <n v="3"/>
    <s v="Moderate"/>
    <d v="2023-05-26T00:00:00"/>
    <s v="Leadership Development"/>
    <s v="Internal"/>
    <s v="Completed"/>
    <n v="3"/>
    <n v="190.51"/>
    <n v="34"/>
    <x v="0"/>
  </r>
  <r>
    <n v="1527"/>
    <d v="2022-06-05T00:00:00"/>
    <n v="3.9388888888888891"/>
    <s v="Production Technician I"/>
    <x v="1"/>
    <s v="Active"/>
    <s v="Part-Time"/>
    <s v="Zone A"/>
    <s v="Full-Time"/>
    <x v="0"/>
    <s v="Engineers"/>
    <d v="1980-03-13T00:00:00"/>
    <s v="MA"/>
    <x v="0"/>
    <s v="Asian"/>
    <s v="Widowed"/>
    <s v="Fully Meets"/>
    <n v="3"/>
    <n v="3"/>
    <s v="Average"/>
    <d v="2023-06-02T00:00:00"/>
    <n v="1"/>
    <s v="Moderate"/>
    <n v="1"/>
    <s v="Moderate"/>
    <n v="3"/>
    <s v="Moderate"/>
    <d v="2023-06-03T00:00:00"/>
    <s v="Customer Service"/>
    <s v="External"/>
    <s v="Incomplete"/>
    <n v="3"/>
    <n v="206.53"/>
    <n v="42"/>
    <x v="0"/>
  </r>
  <r>
    <n v="1528"/>
    <d v="2022-11-19T00:00:00"/>
    <n v="3.4833333333333334"/>
    <s v="Production Technician I"/>
    <x v="8"/>
    <s v="Active"/>
    <s v="Part-Time"/>
    <s v="Zone A"/>
    <s v="Part-Time"/>
    <x v="0"/>
    <s v="Field Operations"/>
    <d v="1953-11-27T00:00:00"/>
    <s v="MA"/>
    <x v="0"/>
    <s v="Asian"/>
    <s v="Widowed"/>
    <s v="Fully Meets"/>
    <n v="3"/>
    <n v="3"/>
    <s v="Average"/>
    <d v="2023-02-25T00:00:00"/>
    <n v="5"/>
    <s v="Moderate"/>
    <n v="5"/>
    <s v="Moderate"/>
    <n v="2"/>
    <s v="Moderate"/>
    <d v="2022-12-10T00:00:00"/>
    <s v="Communication Skills"/>
    <s v="Internal"/>
    <s v="Incomplete"/>
    <n v="1"/>
    <n v="639.92999999999995"/>
    <n v="69"/>
    <x v="1"/>
  </r>
  <r>
    <n v="1529"/>
    <d v="2023-04-14T00:00:00"/>
    <n v="3.0805555555555557"/>
    <s v="Production Technician I"/>
    <x v="6"/>
    <s v="Active"/>
    <s v="Full-Time"/>
    <s v="Zone C"/>
    <s v="Part-Time"/>
    <x v="0"/>
    <s v="Field Operations"/>
    <d v="1974-07-27T00:00:00"/>
    <s v="MA"/>
    <x v="0"/>
    <s v="Hispanic"/>
    <s v="Married"/>
    <s v="Fully Meets"/>
    <n v="3"/>
    <n v="3"/>
    <s v="Average"/>
    <d v="2023-04-28T00:00:00"/>
    <n v="3"/>
    <s v="Moderate"/>
    <n v="1"/>
    <s v="Moderate"/>
    <n v="3"/>
    <s v="Moderate"/>
    <d v="2023-04-14T00:00:00"/>
    <s v="Communication Skills"/>
    <s v="External"/>
    <s v="Incomplete"/>
    <n v="5"/>
    <n v="304.06"/>
    <n v="49"/>
    <x v="0"/>
  </r>
  <r>
    <n v="1530"/>
    <d v="2022-12-13T00:00:00"/>
    <n v="3.4166666666666665"/>
    <s v="Production Technician I"/>
    <x v="2"/>
    <s v="Active"/>
    <s v="Contract"/>
    <s v="Zone B"/>
    <s v="Full-Time"/>
    <x v="0"/>
    <s v="Field Operations"/>
    <d v="2000-02-02T00:00:00"/>
    <s v="MA"/>
    <x v="0"/>
    <s v="Other"/>
    <s v="Single"/>
    <s v="Fully Meets"/>
    <n v="3"/>
    <n v="3"/>
    <s v="Average"/>
    <d v="2022-10-31T00:00:00"/>
    <n v="1"/>
    <s v="Moderate"/>
    <n v="2"/>
    <s v="Moderate"/>
    <n v="3"/>
    <s v="Moderate"/>
    <d v="2023-06-06T00:00:00"/>
    <s v="Project Management"/>
    <s v="External"/>
    <s v="Passed"/>
    <n v="4"/>
    <n v="261.13"/>
    <n v="22"/>
    <x v="2"/>
  </r>
  <r>
    <n v="1534"/>
    <d v="2022-02-27T00:00:00"/>
    <n v="4.2111111111111112"/>
    <s v="Production Technician II"/>
    <x v="0"/>
    <s v="Active"/>
    <s v="Full-Time"/>
    <s v="Zone B"/>
    <s v="Temporary"/>
    <x v="0"/>
    <s v="Field Operations"/>
    <d v="1964-11-10T00:00:00"/>
    <s v="MA"/>
    <x v="1"/>
    <s v="White"/>
    <s v="Married"/>
    <s v="Fully Meets"/>
    <n v="3"/>
    <n v="3"/>
    <s v="Average"/>
    <d v="2022-08-12T00:00:00"/>
    <n v="1"/>
    <s v="Moderate"/>
    <n v="1"/>
    <s v="Moderate"/>
    <n v="5"/>
    <s v="Moderate"/>
    <d v="2022-10-27T00:00:00"/>
    <s v="Project Management"/>
    <s v="External"/>
    <s v="Failed"/>
    <n v="1"/>
    <n v="857.19"/>
    <n v="58"/>
    <x v="1"/>
  </r>
  <r>
    <n v="1535"/>
    <d v="2021-05-08T00:00:00"/>
    <n v="5.0138888888888893"/>
    <s v="Production Technician II"/>
    <x v="7"/>
    <s v="Active"/>
    <s v="Contract"/>
    <s v="Zone B"/>
    <s v="Part-Time"/>
    <x v="0"/>
    <s v="General - Con"/>
    <d v="2000-11-11T00:00:00"/>
    <s v="MA"/>
    <x v="0"/>
    <s v="Black"/>
    <s v="Widowed"/>
    <s v="Fully Meets"/>
    <n v="3"/>
    <n v="3"/>
    <s v="Average"/>
    <d v="2022-12-08T00:00:00"/>
    <n v="4"/>
    <s v="Moderate"/>
    <n v="2"/>
    <s v="Moderate"/>
    <n v="1"/>
    <s v="Moderate"/>
    <d v="2022-10-09T00:00:00"/>
    <s v="Customer Service"/>
    <s v="Internal"/>
    <s v="Failed"/>
    <n v="3"/>
    <n v="442.86"/>
    <n v="21"/>
    <x v="2"/>
  </r>
  <r>
    <n v="1536"/>
    <d v="2022-12-27T00:00:00"/>
    <n v="3.3777777777777778"/>
    <s v="Production Technician II"/>
    <x v="1"/>
    <s v="Active"/>
    <s v="Contract"/>
    <s v="Zone C"/>
    <s v="Part-Time"/>
    <x v="0"/>
    <s v="General - Con"/>
    <d v="1955-12-19T00:00:00"/>
    <s v="MA"/>
    <x v="0"/>
    <s v="Asian"/>
    <s v="Single"/>
    <s v="Fully Meets"/>
    <n v="3"/>
    <n v="3"/>
    <s v="Average"/>
    <d v="2023-03-19T00:00:00"/>
    <n v="5"/>
    <s v="Moderate"/>
    <n v="3"/>
    <s v="Moderate"/>
    <n v="5"/>
    <s v="Moderate"/>
    <d v="2023-01-27T00:00:00"/>
    <s v="Communication Skills"/>
    <s v="Internal"/>
    <s v="Passed"/>
    <n v="4"/>
    <n v="382"/>
    <n v="67"/>
    <x v="1"/>
  </r>
  <r>
    <n v="1537"/>
    <d v="2020-08-16T00:00:00"/>
    <n v="5.7416666666666663"/>
    <s v="Production Technician II"/>
    <x v="8"/>
    <s v="Active"/>
    <s v="Contract"/>
    <s v="Zone B"/>
    <s v="Full-Time"/>
    <x v="0"/>
    <s v="Project Management - Con"/>
    <d v="1950-01-12T00:00:00"/>
    <s v="MA"/>
    <x v="1"/>
    <s v="Hispanic"/>
    <s v="Divorced"/>
    <s v="Fully Meets"/>
    <n v="3"/>
    <n v="3"/>
    <s v="Average"/>
    <d v="2022-08-06T00:00:00"/>
    <n v="5"/>
    <s v="Moderate"/>
    <n v="2"/>
    <s v="Moderate"/>
    <n v="4"/>
    <s v="Moderate"/>
    <d v="2023-07-29T00:00:00"/>
    <s v="Communication Skills"/>
    <s v="External"/>
    <s v="Incomplete"/>
    <n v="2"/>
    <n v="430.09"/>
    <n v="70"/>
    <x v="1"/>
  </r>
  <r>
    <n v="1538"/>
    <d v="2023-01-20T00:00:00"/>
    <n v="3.3138888888888891"/>
    <s v="Production Technician II"/>
    <x v="3"/>
    <s v="Active"/>
    <s v="Contract"/>
    <s v="Zone B"/>
    <s v="Full-Time"/>
    <x v="0"/>
    <s v="Splicing"/>
    <d v="2001-01-18T00:00:00"/>
    <s v="MA"/>
    <x v="1"/>
    <s v="White"/>
    <s v="Widowed"/>
    <s v="Fully Meets"/>
    <n v="3"/>
    <n v="3"/>
    <s v="Average"/>
    <d v="2022-11-11T00:00:00"/>
    <n v="2"/>
    <s v="Moderate"/>
    <n v="4"/>
    <s v="Moderate"/>
    <n v="5"/>
    <s v="Moderate"/>
    <d v="2022-10-21T00:00:00"/>
    <s v="Leadership Development"/>
    <s v="External"/>
    <s v="Failed"/>
    <n v="3"/>
    <n v="854.47"/>
    <n v="22"/>
    <x v="2"/>
  </r>
  <r>
    <n v="1539"/>
    <d v="2020-12-28T00:00:00"/>
    <n v="5.375"/>
    <s v="Production Technician II"/>
    <x v="9"/>
    <s v="Terminated"/>
    <s v="Part-Time"/>
    <s v="Zone A"/>
    <s v="Full-Time"/>
    <x v="0"/>
    <s v="Project Management - Con"/>
    <d v="1961-03-02T00:00:00"/>
    <s v="MA"/>
    <x v="1"/>
    <s v="Hispanic"/>
    <s v="Widowed"/>
    <s v="Fully Meets"/>
    <n v="3"/>
    <n v="3"/>
    <s v="Average"/>
    <d v="2023-01-22T00:00:00"/>
    <n v="4"/>
    <s v="Moderate"/>
    <n v="4"/>
    <s v="Moderate"/>
    <n v="5"/>
    <s v="Moderate"/>
    <d v="2022-12-20T00:00:00"/>
    <s v="Communication Skills"/>
    <s v="Internal"/>
    <s v="Passed"/>
    <n v="5"/>
    <n v="899.57"/>
    <n v="59"/>
    <x v="1"/>
  </r>
  <r>
    <n v="1540"/>
    <d v="2021-02-18T00:00:00"/>
    <n v="5.2361111111111107"/>
    <s v="Production Technician I"/>
    <x v="4"/>
    <s v="Active"/>
    <s v="Contract"/>
    <s v="Zone C"/>
    <s v="Temporary"/>
    <x v="0"/>
    <s v="Technology / It"/>
    <d v="1967-02-19T00:00:00"/>
    <s v="MA"/>
    <x v="0"/>
    <s v="Black"/>
    <s v="Widowed"/>
    <s v="Fully Meets"/>
    <n v="3"/>
    <n v="3"/>
    <s v="Average"/>
    <d v="2023-01-24T00:00:00"/>
    <n v="2"/>
    <s v="Moderate"/>
    <n v="4"/>
    <s v="Moderate"/>
    <n v="2"/>
    <s v="Moderate"/>
    <d v="2022-10-27T00:00:00"/>
    <s v="Communication Skills"/>
    <s v="Internal"/>
    <s v="Incomplete"/>
    <n v="1"/>
    <n v="686.34"/>
    <n v="54"/>
    <x v="1"/>
  </r>
  <r>
    <n v="1541"/>
    <d v="2021-01-16T00:00:00"/>
    <n v="5.3250000000000002"/>
    <s v="Production Technician I"/>
    <x v="0"/>
    <s v="Active"/>
    <s v="Part-Time"/>
    <s v="Zone C"/>
    <s v="Full-Time"/>
    <x v="0"/>
    <s v="General - Sga"/>
    <d v="1972-12-13T00:00:00"/>
    <s v="MA"/>
    <x v="0"/>
    <s v="Black"/>
    <s v="Widowed"/>
    <s v="Fully Meets"/>
    <n v="3"/>
    <n v="3"/>
    <s v="Average"/>
    <d v="2022-12-26T00:00:00"/>
    <n v="1"/>
    <s v="Moderate"/>
    <n v="4"/>
    <s v="Moderate"/>
    <n v="1"/>
    <s v="Moderate"/>
    <d v="2023-02-17T00:00:00"/>
    <s v="Communication Skills"/>
    <s v="Internal"/>
    <s v="Passed"/>
    <n v="4"/>
    <n v="770.12"/>
    <n v="49"/>
    <x v="0"/>
  </r>
  <r>
    <n v="1542"/>
    <d v="2022-04-07T00:00:00"/>
    <n v="4.0999999999999996"/>
    <s v="Production Technician I"/>
    <x v="7"/>
    <s v="Active"/>
    <s v="Full-Time"/>
    <s v="Zone A"/>
    <s v="Temporary"/>
    <x v="0"/>
    <s v="Splicing"/>
    <d v="1992-12-11T00:00:00"/>
    <s v="MA"/>
    <x v="1"/>
    <s v="White"/>
    <s v="Married"/>
    <s v="Fully Meets"/>
    <n v="3"/>
    <n v="3"/>
    <s v="Average"/>
    <d v="2023-07-31T00:00:00"/>
    <n v="5"/>
    <s v="Moderate"/>
    <n v="4"/>
    <s v="Moderate"/>
    <n v="4"/>
    <s v="Moderate"/>
    <d v="2022-10-07T00:00:00"/>
    <s v="Leadership Development"/>
    <s v="External"/>
    <s v="Incomplete"/>
    <n v="4"/>
    <n v="180.73"/>
    <n v="30"/>
    <x v="0"/>
  </r>
  <r>
    <n v="1543"/>
    <d v="2019-07-11T00:00:00"/>
    <n v="6.8388888888888886"/>
    <s v="Production Technician I"/>
    <x v="1"/>
    <s v="Active"/>
    <s v="Part-Time"/>
    <s v="Zone A"/>
    <s v="Part-Time"/>
    <x v="0"/>
    <s v="Field Operations"/>
    <d v="1961-07-16T00:00:00"/>
    <s v="MA"/>
    <x v="1"/>
    <s v="Black"/>
    <s v="Married"/>
    <s v="Fully Meets"/>
    <n v="3"/>
    <n v="3"/>
    <s v="Average"/>
    <d v="2023-01-07T00:00:00"/>
    <n v="4"/>
    <s v="Moderate"/>
    <n v="1"/>
    <s v="Moderate"/>
    <n v="1"/>
    <s v="Moderate"/>
    <d v="2023-05-01T00:00:00"/>
    <s v="Technical Skills"/>
    <s v="Internal"/>
    <s v="Incomplete"/>
    <n v="2"/>
    <n v="734.87"/>
    <n v="58"/>
    <x v="1"/>
  </r>
  <r>
    <n v="1544"/>
    <d v="2020-08-09T00:00:00"/>
    <n v="5.7611111111111111"/>
    <s v="Production Technician I"/>
    <x v="8"/>
    <s v="Active"/>
    <s v="Part-Time"/>
    <s v="Zone C"/>
    <s v="Temporary"/>
    <x v="0"/>
    <s v="General - Eng"/>
    <d v="1994-05-18T00:00:00"/>
    <s v="MA"/>
    <x v="0"/>
    <s v="Other"/>
    <s v="Married"/>
    <s v="Fully Meets"/>
    <n v="3"/>
    <n v="3"/>
    <s v="Average"/>
    <d v="2023-06-20T00:00:00"/>
    <n v="5"/>
    <s v="Moderate"/>
    <n v="1"/>
    <s v="Moderate"/>
    <n v="5"/>
    <s v="Moderate"/>
    <d v="2022-10-23T00:00:00"/>
    <s v="Communication Skills"/>
    <s v="Internal"/>
    <s v="Passed"/>
    <n v="3"/>
    <n v="811.24"/>
    <n v="26"/>
    <x v="0"/>
  </r>
  <r>
    <n v="1545"/>
    <d v="2018-09-20T00:00:00"/>
    <n v="7.6472222222222221"/>
    <s v="Production Technician I"/>
    <x v="3"/>
    <s v="Active"/>
    <s v="Contract"/>
    <s v="Zone A"/>
    <s v="Part-Time"/>
    <x v="0"/>
    <s v="Field Operations"/>
    <d v="1957-05-08T00:00:00"/>
    <s v="MA"/>
    <x v="0"/>
    <s v="Hispanic"/>
    <s v="Married"/>
    <s v="Fully Meets"/>
    <n v="3"/>
    <n v="3"/>
    <s v="Average"/>
    <d v="2022-08-21T00:00:00"/>
    <n v="2"/>
    <s v="Moderate"/>
    <n v="4"/>
    <s v="Moderate"/>
    <n v="2"/>
    <s v="Moderate"/>
    <d v="2023-02-05T00:00:00"/>
    <s v="Leadership Development"/>
    <s v="Internal"/>
    <s v="Passed"/>
    <n v="3"/>
    <n v="566"/>
    <n v="61"/>
    <x v="1"/>
  </r>
  <r>
    <n v="1546"/>
    <d v="2020-01-21T00:00:00"/>
    <n v="6.3111111111111109"/>
    <s v="Production Technician I"/>
    <x v="9"/>
    <s v="Active"/>
    <s v="Part-Time"/>
    <s v="Zone B"/>
    <s v="Part-Time"/>
    <x v="0"/>
    <s v="Splicing"/>
    <d v="1952-08-13T00:00:00"/>
    <s v="MA"/>
    <x v="0"/>
    <s v="Hispanic"/>
    <s v="Widowed"/>
    <s v="Fully Meets"/>
    <n v="3"/>
    <n v="3"/>
    <s v="Average"/>
    <d v="2023-05-26T00:00:00"/>
    <n v="3"/>
    <s v="Moderate"/>
    <n v="1"/>
    <s v="Moderate"/>
    <n v="5"/>
    <s v="Moderate"/>
    <d v="2023-02-26T00:00:00"/>
    <s v="Project Management"/>
    <s v="External"/>
    <s v="Incomplete"/>
    <n v="5"/>
    <n v="638.91999999999996"/>
    <n v="68"/>
    <x v="1"/>
  </r>
  <r>
    <n v="1547"/>
    <d v="2022-02-17T00:00:00"/>
    <n v="4.2388888888888889"/>
    <s v="Production Technician I"/>
    <x v="5"/>
    <s v="Active"/>
    <s v="Contract"/>
    <s v="Zone B"/>
    <s v="Temporary"/>
    <x v="0"/>
    <s v="Technology / It"/>
    <d v="1993-12-25T00:00:00"/>
    <s v="MA"/>
    <x v="0"/>
    <s v="Hispanic"/>
    <s v="Widowed"/>
    <s v="Fully Meets"/>
    <n v="3"/>
    <n v="3"/>
    <s v="Average"/>
    <d v="2022-09-24T00:00:00"/>
    <n v="4"/>
    <s v="Moderate"/>
    <n v="4"/>
    <s v="Moderate"/>
    <n v="4"/>
    <s v="Moderate"/>
    <d v="2023-04-04T00:00:00"/>
    <s v="Leadership Development"/>
    <s v="Internal"/>
    <s v="Incomplete"/>
    <n v="3"/>
    <n v="340.07"/>
    <n v="29"/>
    <x v="0"/>
  </r>
  <r>
    <n v="1548"/>
    <d v="2019-06-11T00:00:00"/>
    <n v="6.9222222222222225"/>
    <s v="Production Technician I"/>
    <x v="6"/>
    <s v="Active"/>
    <s v="Part-Time"/>
    <s v="Zone A"/>
    <s v="Full-Time"/>
    <x v="0"/>
    <s v="Engineers"/>
    <d v="1964-08-01T00:00:00"/>
    <s v="MA"/>
    <x v="1"/>
    <s v="Asian"/>
    <s v="Widowed"/>
    <s v="Needs Improvement"/>
    <n v="2"/>
    <n v="3"/>
    <s v="Average"/>
    <d v="2023-06-14T00:00:00"/>
    <n v="1"/>
    <s v="Moderate"/>
    <n v="4"/>
    <s v="Moderate"/>
    <n v="4"/>
    <s v="Moderate"/>
    <d v="2023-04-12T00:00:00"/>
    <s v="Communication Skills"/>
    <s v="Internal"/>
    <s v="Passed"/>
    <n v="4"/>
    <n v="206.75"/>
    <n v="55"/>
    <x v="1"/>
  </r>
  <r>
    <n v="1549"/>
    <d v="2022-05-05T00:00:00"/>
    <n v="4.0222222222222221"/>
    <s v="Production Technician I"/>
    <x v="2"/>
    <s v="Active"/>
    <s v="Part-Time"/>
    <s v="Zone C"/>
    <s v="Full-Time"/>
    <x v="0"/>
    <s v="Executive"/>
    <d v="1993-01-16T00:00:00"/>
    <s v="MA"/>
    <x v="0"/>
    <s v="Other"/>
    <s v="Married"/>
    <s v="Fully Meets"/>
    <n v="3"/>
    <n v="3"/>
    <s v="Average"/>
    <d v="2023-07-07T00:00:00"/>
    <n v="2"/>
    <s v="Moderate"/>
    <n v="3"/>
    <s v="Moderate"/>
    <n v="1"/>
    <s v="Moderate"/>
    <d v="2023-06-04T00:00:00"/>
    <s v="Project Management"/>
    <s v="External"/>
    <s v="Completed"/>
    <n v="1"/>
    <n v="759.56"/>
    <n v="29"/>
    <x v="0"/>
  </r>
  <r>
    <n v="1550"/>
    <d v="2018-09-19T00:00:00"/>
    <n v="7.65"/>
    <s v="Production Technician I"/>
    <x v="4"/>
    <s v="Active"/>
    <s v="Full-Time"/>
    <s v="Zone A"/>
    <s v="Temporary"/>
    <x v="0"/>
    <s v="Field Operations"/>
    <d v="1961-08-15T00:00:00"/>
    <s v="MA"/>
    <x v="0"/>
    <s v="Black"/>
    <s v="Widowed"/>
    <s v="Fully Meets"/>
    <n v="3"/>
    <n v="3"/>
    <s v="Average"/>
    <d v="2023-03-04T00:00:00"/>
    <n v="2"/>
    <s v="Moderate"/>
    <n v="3"/>
    <s v="Moderate"/>
    <n v="3"/>
    <s v="Moderate"/>
    <d v="2022-11-09T00:00:00"/>
    <s v="Customer Service"/>
    <s v="External"/>
    <s v="Failed"/>
    <n v="3"/>
    <n v="354.19"/>
    <n v="57"/>
    <x v="1"/>
  </r>
  <r>
    <n v="1553"/>
    <d v="2022-12-17T00:00:00"/>
    <n v="3.4055555555555554"/>
    <s v="Production Technician I"/>
    <x v="1"/>
    <s v="Active"/>
    <s v="Part-Time"/>
    <s v="Zone C"/>
    <s v="Part-Time"/>
    <x v="0"/>
    <s v="Field Operations"/>
    <d v="1960-10-04T00:00:00"/>
    <s v="MA"/>
    <x v="0"/>
    <s v="Other"/>
    <s v="Single"/>
    <s v="Fully Meets"/>
    <n v="3"/>
    <n v="3"/>
    <s v="Average"/>
    <d v="2023-01-12T00:00:00"/>
    <n v="3"/>
    <s v="Moderate"/>
    <n v="1"/>
    <s v="Moderate"/>
    <n v="5"/>
    <s v="Moderate"/>
    <d v="2023-03-19T00:00:00"/>
    <s v="Leadership Development"/>
    <s v="External"/>
    <s v="Completed"/>
    <n v="3"/>
    <n v="528.54999999999995"/>
    <n v="62"/>
    <x v="1"/>
  </r>
  <r>
    <n v="1555"/>
    <d v="2019-03-27T00:00:00"/>
    <n v="7.1277777777777782"/>
    <s v="Production Technician II"/>
    <x v="2"/>
    <s v="Active"/>
    <s v="Part-Time"/>
    <s v="Zone A"/>
    <s v="Part-Time"/>
    <x v="0"/>
    <s v="Field Operations"/>
    <d v="1966-04-26T00:00:00"/>
    <s v="MA"/>
    <x v="0"/>
    <s v="Hispanic"/>
    <s v="Divorced"/>
    <s v="Fully Meets"/>
    <n v="3"/>
    <n v="3"/>
    <s v="Average"/>
    <d v="2022-12-19T00:00:00"/>
    <n v="5"/>
    <s v="Moderate"/>
    <n v="1"/>
    <s v="Moderate"/>
    <n v="2"/>
    <s v="Moderate"/>
    <d v="2023-02-26T00:00:00"/>
    <s v="Technical Skills"/>
    <s v="External"/>
    <s v="Passed"/>
    <n v="5"/>
    <n v="757.78"/>
    <n v="53"/>
    <x v="1"/>
  </r>
  <r>
    <n v="1556"/>
    <d v="2023-05-08T00:00:00"/>
    <n v="3.0138888888888888"/>
    <s v="Production Technician II"/>
    <x v="9"/>
    <s v="Active"/>
    <s v="Full-Time"/>
    <s v="Zone B"/>
    <s v="Temporary"/>
    <x v="0"/>
    <s v="Project Management - Con"/>
    <d v="1993-02-11T00:00:00"/>
    <s v="MA"/>
    <x v="0"/>
    <s v="Asian"/>
    <s v="Widowed"/>
    <s v="Fully Meets"/>
    <n v="3"/>
    <n v="3"/>
    <s v="Average"/>
    <d v="2022-10-07T00:00:00"/>
    <n v="4"/>
    <s v="Moderate"/>
    <n v="5"/>
    <s v="Moderate"/>
    <n v="2"/>
    <s v="Moderate"/>
    <d v="2023-06-10T00:00:00"/>
    <s v="Communication Skills"/>
    <s v="External"/>
    <s v="Completed"/>
    <n v="1"/>
    <n v="337.94"/>
    <n v="30"/>
    <x v="0"/>
  </r>
  <r>
    <n v="1557"/>
    <d v="2018-12-12T00:00:00"/>
    <n v="7.4194444444444443"/>
    <s v="Production Technician II"/>
    <x v="7"/>
    <s v="Terminated"/>
    <s v="Part-Time"/>
    <s v="Zone B"/>
    <s v="Temporary"/>
    <x v="0"/>
    <s v="Project Management - Con"/>
    <d v="1991-06-16T00:00:00"/>
    <s v="MA"/>
    <x v="1"/>
    <s v="Hispanic"/>
    <s v="Divorced"/>
    <s v="Fully Meets"/>
    <n v="3"/>
    <n v="3"/>
    <s v="Average"/>
    <d v="2022-08-19T00:00:00"/>
    <n v="4"/>
    <s v="Moderate"/>
    <n v="1"/>
    <s v="Moderate"/>
    <n v="2"/>
    <s v="Moderate"/>
    <d v="2023-06-06T00:00:00"/>
    <s v="Customer Service"/>
    <s v="External"/>
    <s v="Incomplete"/>
    <n v="5"/>
    <n v="256.57"/>
    <n v="27"/>
    <x v="0"/>
  </r>
  <r>
    <n v="1558"/>
    <d v="2020-08-25T00:00:00"/>
    <n v="5.7166666666666668"/>
    <s v="Production Technician II"/>
    <x v="3"/>
    <s v="Active"/>
    <s v="Part-Time"/>
    <s v="Zone A"/>
    <s v="Temporary"/>
    <x v="0"/>
    <s v="Field Operations"/>
    <d v="1981-02-24T00:00:00"/>
    <s v="MA"/>
    <x v="1"/>
    <s v="Black"/>
    <s v="Married"/>
    <s v="Fully Meets"/>
    <n v="3"/>
    <n v="3"/>
    <s v="Average"/>
    <d v="2022-10-09T00:00:00"/>
    <n v="3"/>
    <s v="Moderate"/>
    <n v="5"/>
    <s v="Moderate"/>
    <n v="2"/>
    <s v="Moderate"/>
    <d v="2022-09-25T00:00:00"/>
    <s v="Leadership Development"/>
    <s v="External"/>
    <s v="Passed"/>
    <n v="2"/>
    <n v="839.12"/>
    <n v="39"/>
    <x v="0"/>
  </r>
  <r>
    <n v="1559"/>
    <d v="2022-04-22T00:00:00"/>
    <n v="4.0583333333333336"/>
    <s v="Production Technician II"/>
    <x v="5"/>
    <s v="Terminated"/>
    <s v="Full-Time"/>
    <s v="Zone B"/>
    <s v="Full-Time"/>
    <x v="0"/>
    <s v="Project Management - Con"/>
    <d v="1965-12-02T00:00:00"/>
    <s v="MA"/>
    <x v="1"/>
    <s v="Other"/>
    <s v="Divorced"/>
    <s v="Fully Meets"/>
    <n v="3"/>
    <n v="3"/>
    <s v="Average"/>
    <d v="2023-02-04T00:00:00"/>
    <n v="3"/>
    <s v="Moderate"/>
    <n v="1"/>
    <s v="Moderate"/>
    <n v="3"/>
    <s v="Moderate"/>
    <d v="2023-04-08T00:00:00"/>
    <s v="Project Management"/>
    <s v="External"/>
    <s v="Passed"/>
    <n v="1"/>
    <n v="281.94"/>
    <n v="57"/>
    <x v="1"/>
  </r>
  <r>
    <n v="1560"/>
    <d v="2021-12-20T00:00:00"/>
    <n v="4.3972222222222221"/>
    <s v="Production Technician II"/>
    <x v="9"/>
    <s v="Terminated"/>
    <s v="Full-Time"/>
    <s v="Zone A"/>
    <s v="Full-Time"/>
    <x v="0"/>
    <s v="General - Con"/>
    <d v="2047-09-08T00:00:00"/>
    <s v="MA"/>
    <x v="1"/>
    <s v="Other"/>
    <s v="Divorced"/>
    <s v="Fully Meets"/>
    <n v="3"/>
    <n v="3"/>
    <s v="Average"/>
    <d v="2023-01-23T00:00:00"/>
    <n v="1"/>
    <s v="Moderate"/>
    <n v="2"/>
    <s v="Moderate"/>
    <n v="4"/>
    <s v="Moderate"/>
    <d v="2023-07-05T00:00:00"/>
    <s v="Technical Skills"/>
    <s v="External"/>
    <s v="Completed"/>
    <n v="2"/>
    <n v="821.41"/>
    <n v="74"/>
    <x v="1"/>
  </r>
  <r>
    <n v="1561"/>
    <d v="2021-02-12T00:00:00"/>
    <n v="5.2527777777777782"/>
    <s v="Production Technician I"/>
    <x v="2"/>
    <s v="Active"/>
    <s v="Contract"/>
    <s v="Zone C"/>
    <s v="Full-Time"/>
    <x v="0"/>
    <s v="General - Con"/>
    <d v="1956-05-29T00:00:00"/>
    <s v="MA"/>
    <x v="0"/>
    <s v="Hispanic"/>
    <s v="Single"/>
    <s v="Fully Meets"/>
    <n v="3"/>
    <n v="3"/>
    <s v="Average"/>
    <d v="2023-04-01T00:00:00"/>
    <n v="5"/>
    <s v="Moderate"/>
    <n v="1"/>
    <s v="Moderate"/>
    <n v="3"/>
    <s v="Moderate"/>
    <d v="2022-10-19T00:00:00"/>
    <s v="Leadership Development"/>
    <s v="Internal"/>
    <s v="Incomplete"/>
    <n v="3"/>
    <n v="924.06"/>
    <n v="65"/>
    <x v="1"/>
  </r>
  <r>
    <n v="1562"/>
    <d v="2020-09-29T00:00:00"/>
    <n v="5.6222222222222218"/>
    <s v="Production Technician I"/>
    <x v="4"/>
    <s v="Active"/>
    <s v="Full-Time"/>
    <s v="Zone B"/>
    <s v="Temporary"/>
    <x v="0"/>
    <s v="General - Sga"/>
    <d v="2044-03-09T00:00:00"/>
    <s v="MA"/>
    <x v="0"/>
    <s v="Black"/>
    <s v="Single"/>
    <s v="Fully Meets"/>
    <n v="3"/>
    <n v="3"/>
    <s v="Average"/>
    <d v="2023-04-21T00:00:00"/>
    <n v="3"/>
    <s v="Moderate"/>
    <n v="2"/>
    <s v="Moderate"/>
    <n v="1"/>
    <s v="Moderate"/>
    <d v="2022-12-24T00:00:00"/>
    <s v="Leadership Development"/>
    <s v="Internal"/>
    <s v="Passed"/>
    <n v="2"/>
    <n v="578.66"/>
    <n v="76"/>
    <x v="1"/>
  </r>
  <r>
    <n v="1563"/>
    <d v="2022-09-10T00:00:00"/>
    <n v="3.6749999999999998"/>
    <s v="Production Technician I"/>
    <x v="0"/>
    <s v="Active"/>
    <s v="Contract"/>
    <s v="Zone C"/>
    <s v="Temporary"/>
    <x v="0"/>
    <s v="Field Operations"/>
    <d v="1960-11-26T00:00:00"/>
    <s v="MA"/>
    <x v="0"/>
    <s v="Black"/>
    <s v="Widowed"/>
    <s v="Fully Meets"/>
    <n v="3"/>
    <n v="3"/>
    <s v="Average"/>
    <d v="2023-04-23T00:00:00"/>
    <n v="1"/>
    <s v="Moderate"/>
    <n v="4"/>
    <s v="Moderate"/>
    <n v="3"/>
    <s v="Moderate"/>
    <d v="2022-12-09T00:00:00"/>
    <s v="Leadership Development"/>
    <s v="External"/>
    <s v="Incomplete"/>
    <n v="3"/>
    <n v="721.86"/>
    <n v="62"/>
    <x v="1"/>
  </r>
  <r>
    <n v="1564"/>
    <d v="2023-03-11T00:00:00"/>
    <n v="3.1722222222222221"/>
    <s v="Production Technician I"/>
    <x v="7"/>
    <s v="Active"/>
    <s v="Contract"/>
    <s v="Zone A"/>
    <s v="Full-Time"/>
    <x v="0"/>
    <s v="General - Con"/>
    <d v="1991-03-04T00:00:00"/>
    <s v="MA"/>
    <x v="1"/>
    <s v="Other"/>
    <s v="Widowed"/>
    <s v="Exceeds"/>
    <n v="4"/>
    <n v="3"/>
    <s v="Average"/>
    <d v="2022-12-20T00:00:00"/>
    <n v="4"/>
    <s v="Moderate"/>
    <n v="1"/>
    <s v="Moderate"/>
    <n v="4"/>
    <s v="Moderate"/>
    <d v="2023-04-20T00:00:00"/>
    <s v="Communication Skills"/>
    <s v="External"/>
    <s v="Completed"/>
    <n v="4"/>
    <n v="430.3"/>
    <n v="32"/>
    <x v="0"/>
  </r>
  <r>
    <n v="1565"/>
    <d v="2022-04-28T00:00:00"/>
    <n v="4.041666666666667"/>
    <s v="Production Technician I"/>
    <x v="1"/>
    <s v="Active"/>
    <s v="Full-Time"/>
    <s v="Zone C"/>
    <s v="Full-Time"/>
    <x v="0"/>
    <s v="Field Operations"/>
    <d v="1960-09-23T00:00:00"/>
    <s v="MA"/>
    <x v="1"/>
    <s v="Asian"/>
    <s v="Widowed"/>
    <s v="Fully Meets"/>
    <n v="3"/>
    <n v="3"/>
    <s v="Average"/>
    <d v="2023-06-16T00:00:00"/>
    <n v="5"/>
    <s v="Moderate"/>
    <n v="4"/>
    <s v="Moderate"/>
    <n v="5"/>
    <s v="Moderate"/>
    <d v="2022-12-03T00:00:00"/>
    <s v="Customer Service"/>
    <s v="Internal"/>
    <s v="Completed"/>
    <n v="3"/>
    <n v="337.52"/>
    <n v="62"/>
    <x v="1"/>
  </r>
  <r>
    <n v="1566"/>
    <d v="2022-03-20T00:00:00"/>
    <n v="4.1472222222222221"/>
    <s v="Production Technician I"/>
    <x v="8"/>
    <s v="Active"/>
    <s v="Full-Time"/>
    <s v="Zone B"/>
    <s v="Temporary"/>
    <x v="0"/>
    <s v="Yard (Material Handling)"/>
    <d v="1962-12-24T00:00:00"/>
    <s v="MA"/>
    <x v="0"/>
    <s v="Hispanic"/>
    <s v="Divorced"/>
    <s v="Exceeds"/>
    <n v="4"/>
    <n v="3"/>
    <s v="Average"/>
    <d v="2023-07-25T00:00:00"/>
    <n v="1"/>
    <s v="Moderate"/>
    <n v="4"/>
    <s v="Moderate"/>
    <n v="1"/>
    <s v="Moderate"/>
    <d v="2023-05-05T00:00:00"/>
    <s v="Communication Skills"/>
    <s v="Internal"/>
    <s v="Failed"/>
    <n v="1"/>
    <n v="692.71"/>
    <n v="60"/>
    <x v="1"/>
  </r>
  <r>
    <n v="1567"/>
    <d v="2022-03-04T00:00:00"/>
    <n v="4.1916666666666664"/>
    <s v="Production Technician I"/>
    <x v="3"/>
    <s v="Active"/>
    <s v="Contract"/>
    <s v="Zone C"/>
    <s v="Part-Time"/>
    <x v="0"/>
    <s v="Field Operations"/>
    <d v="1978-11-29T00:00:00"/>
    <s v="MA"/>
    <x v="0"/>
    <s v="Asian"/>
    <s v="Single"/>
    <s v="Fully Meets"/>
    <n v="3"/>
    <n v="3"/>
    <s v="Average"/>
    <d v="2023-04-12T00:00:00"/>
    <n v="4"/>
    <s v="Moderate"/>
    <n v="2"/>
    <s v="Moderate"/>
    <n v="4"/>
    <s v="Moderate"/>
    <d v="2023-05-13T00:00:00"/>
    <s v="Project Management"/>
    <s v="External"/>
    <s v="Failed"/>
    <n v="1"/>
    <n v="177.99"/>
    <n v="44"/>
    <x v="0"/>
  </r>
  <r>
    <n v="1568"/>
    <d v="2023-02-01T00:00:00"/>
    <n v="3.2833333333333332"/>
    <s v="Production Technician I"/>
    <x v="9"/>
    <s v="Active"/>
    <s v="Part-Time"/>
    <s v="Zone B"/>
    <s v="Full-Time"/>
    <x v="0"/>
    <s v="Yard (Material Handling)"/>
    <d v="1995-03-15T00:00:00"/>
    <s v="MA"/>
    <x v="0"/>
    <s v="Asian"/>
    <s v="Divorced"/>
    <s v="Fully Meets"/>
    <n v="3"/>
    <n v="3"/>
    <s v="Average"/>
    <d v="2022-10-04T00:00:00"/>
    <n v="1"/>
    <s v="Moderate"/>
    <n v="2"/>
    <s v="Moderate"/>
    <n v="3"/>
    <s v="Moderate"/>
    <d v="2023-04-07T00:00:00"/>
    <s v="Communication Skills"/>
    <s v="External"/>
    <s v="Incomplete"/>
    <n v="5"/>
    <n v="586.71"/>
    <n v="28"/>
    <x v="0"/>
  </r>
  <r>
    <n v="1569"/>
    <d v="2021-02-05T00:00:00"/>
    <n v="5.2722222222222221"/>
    <s v="Production Technician I"/>
    <x v="5"/>
    <s v="Active"/>
    <s v="Part-Time"/>
    <s v="Zone C"/>
    <s v="Full-Time"/>
    <x v="0"/>
    <s v="Engineers"/>
    <d v="1975-02-24T00:00:00"/>
    <s v="MA"/>
    <x v="1"/>
    <s v="Black"/>
    <s v="Widowed"/>
    <s v="Fully Meets"/>
    <n v="3"/>
    <n v="3"/>
    <s v="Average"/>
    <d v="2023-03-08T00:00:00"/>
    <n v="1"/>
    <s v="Moderate"/>
    <n v="3"/>
    <s v="Moderate"/>
    <n v="1"/>
    <s v="Moderate"/>
    <d v="2023-03-20T00:00:00"/>
    <s v="Customer Service"/>
    <s v="Internal"/>
    <s v="Completed"/>
    <n v="2"/>
    <n v="771.98"/>
    <n v="46"/>
    <x v="0"/>
  </r>
  <r>
    <n v="1570"/>
    <d v="2022-11-23T00:00:00"/>
    <n v="3.4722222222222223"/>
    <s v="Production Technician I"/>
    <x v="6"/>
    <s v="Active"/>
    <s v="Contract"/>
    <s v="Zone C"/>
    <s v="Part-Time"/>
    <x v="0"/>
    <s v="General - Con"/>
    <d v="1992-01-01T00:00:00"/>
    <s v="MA"/>
    <x v="1"/>
    <s v="Asian"/>
    <s v="Single"/>
    <s v="Fully Meets"/>
    <n v="3"/>
    <n v="3"/>
    <s v="Average"/>
    <d v="2022-08-07T00:00:00"/>
    <n v="1"/>
    <s v="Moderate"/>
    <n v="4"/>
    <s v="Moderate"/>
    <n v="5"/>
    <s v="Moderate"/>
    <d v="2023-03-28T00:00:00"/>
    <s v="Project Management"/>
    <s v="Internal"/>
    <s v="Passed"/>
    <n v="4"/>
    <n v="121.88"/>
    <n v="30"/>
    <x v="0"/>
  </r>
  <r>
    <n v="1571"/>
    <d v="2021-05-24T00:00:00"/>
    <n v="4.9694444444444441"/>
    <s v="Production Technician I"/>
    <x v="2"/>
    <s v="Active"/>
    <s v="Part-Time"/>
    <s v="Zone A"/>
    <s v="Full-Time"/>
    <x v="0"/>
    <s v="Yard (Material Handling)"/>
    <d v="1986-09-12T00:00:00"/>
    <s v="MA"/>
    <x v="0"/>
    <s v="Hispanic"/>
    <s v="Divorced"/>
    <s v="Exceeds"/>
    <n v="4"/>
    <n v="3"/>
    <s v="Average"/>
    <d v="2023-06-04T00:00:00"/>
    <n v="3"/>
    <s v="Moderate"/>
    <n v="2"/>
    <s v="Moderate"/>
    <n v="4"/>
    <s v="Moderate"/>
    <d v="2023-03-15T00:00:00"/>
    <s v="Project Management"/>
    <s v="External"/>
    <s v="Completed"/>
    <n v="2"/>
    <n v="379.68"/>
    <n v="35"/>
    <x v="0"/>
  </r>
  <r>
    <n v="1572"/>
    <d v="2021-09-28T00:00:00"/>
    <n v="4.625"/>
    <s v="Production Technician I"/>
    <x v="4"/>
    <s v="Active"/>
    <s v="Part-Time"/>
    <s v="Zone C"/>
    <s v="Part-Time"/>
    <x v="0"/>
    <s v="Fielders"/>
    <d v="1951-04-08T00:00:00"/>
    <s v="MA"/>
    <x v="0"/>
    <s v="Black"/>
    <s v="Married"/>
    <s v="Fully Meets"/>
    <n v="3"/>
    <n v="3"/>
    <s v="Average"/>
    <d v="2022-10-17T00:00:00"/>
    <n v="2"/>
    <s v="Moderate"/>
    <n v="4"/>
    <s v="Moderate"/>
    <n v="3"/>
    <s v="Moderate"/>
    <d v="2022-10-08T00:00:00"/>
    <s v="Customer Service"/>
    <s v="Internal"/>
    <s v="Completed"/>
    <n v="2"/>
    <n v="738.65"/>
    <n v="70"/>
    <x v="1"/>
  </r>
  <r>
    <n v="1573"/>
    <d v="2021-03-17T00:00:00"/>
    <n v="5.1555555555555559"/>
    <s v="Production Technician I"/>
    <x v="0"/>
    <s v="Active"/>
    <s v="Contract"/>
    <s v="Zone A"/>
    <s v="Part-Time"/>
    <x v="0"/>
    <s v="Shop (Fleet)"/>
    <d v="1985-01-19T00:00:00"/>
    <s v="MA"/>
    <x v="0"/>
    <s v="Other"/>
    <s v="Widowed"/>
    <s v="Fully Meets"/>
    <n v="3"/>
    <n v="3"/>
    <s v="Average"/>
    <d v="2023-06-10T00:00:00"/>
    <n v="1"/>
    <s v="Moderate"/>
    <n v="1"/>
    <s v="Moderate"/>
    <n v="3"/>
    <s v="Moderate"/>
    <d v="2022-12-15T00:00:00"/>
    <s v="Technical Skills"/>
    <s v="External"/>
    <s v="Incomplete"/>
    <n v="2"/>
    <n v="159.41999999999999"/>
    <n v="36"/>
    <x v="0"/>
  </r>
  <r>
    <n v="1576"/>
    <d v="2019-11-11T00:00:00"/>
    <n v="6.5055555555555555"/>
    <s v="Production Technician I"/>
    <x v="8"/>
    <s v="Terminated"/>
    <s v="Full-Time"/>
    <s v="Zone C"/>
    <s v="Full-Time"/>
    <x v="0"/>
    <s v="Aerial"/>
    <d v="2045-09-20T00:00:00"/>
    <s v="MA"/>
    <x v="1"/>
    <s v="Black"/>
    <s v="Married"/>
    <s v="Needs Improvement"/>
    <n v="2"/>
    <n v="3"/>
    <s v="Average"/>
    <d v="2023-05-07T00:00:00"/>
    <n v="5"/>
    <s v="Moderate"/>
    <n v="2"/>
    <s v="Moderate"/>
    <n v="3"/>
    <s v="Moderate"/>
    <d v="2023-07-06T00:00:00"/>
    <s v="Communication Skills"/>
    <s v="Internal"/>
    <s v="Completed"/>
    <n v="4"/>
    <n v="104.34"/>
    <n v="74"/>
    <x v="1"/>
  </r>
  <r>
    <n v="1577"/>
    <d v="2020-12-15T00:00:00"/>
    <n v="5.4111111111111114"/>
    <s v="Production Technician II"/>
    <x v="2"/>
    <s v="Active"/>
    <s v="Full-Time"/>
    <s v="Zone B"/>
    <s v="Temporary"/>
    <x v="0"/>
    <s v="Finance &amp; Accounting"/>
    <d v="1963-04-13T00:00:00"/>
    <s v="MA"/>
    <x v="0"/>
    <s v="Black"/>
    <s v="Widowed"/>
    <s v="Fully Meets"/>
    <n v="3"/>
    <n v="3"/>
    <s v="Average"/>
    <d v="2023-03-29T00:00:00"/>
    <n v="5"/>
    <s v="Moderate"/>
    <n v="2"/>
    <s v="Moderate"/>
    <n v="1"/>
    <s v="Moderate"/>
    <d v="2022-10-26T00:00:00"/>
    <s v="Customer Service"/>
    <s v="External"/>
    <s v="Failed"/>
    <n v="5"/>
    <n v="413.08"/>
    <n v="57"/>
    <x v="1"/>
  </r>
  <r>
    <n v="1578"/>
    <d v="2021-05-06T00:00:00"/>
    <n v="5.0194444444444448"/>
    <s v="Production Technician II"/>
    <x v="9"/>
    <s v="Terminated"/>
    <s v="Part-Time"/>
    <s v="Zone B"/>
    <s v="Part-Time"/>
    <x v="0"/>
    <s v="Field Operations"/>
    <d v="1980-08-20T00:00:00"/>
    <s v="MA"/>
    <x v="1"/>
    <s v="Hispanic"/>
    <s v="Married"/>
    <s v="Needs Improvement"/>
    <n v="2"/>
    <n v="3"/>
    <s v="Average"/>
    <d v="2023-02-03T00:00:00"/>
    <n v="5"/>
    <s v="Moderate"/>
    <n v="5"/>
    <s v="Moderate"/>
    <n v="1"/>
    <s v="Moderate"/>
    <d v="2022-12-29T00:00:00"/>
    <s v="Technical Skills"/>
    <s v="External"/>
    <s v="Incomplete"/>
    <n v="1"/>
    <n v="856.71"/>
    <n v="41"/>
    <x v="0"/>
  </r>
  <r>
    <n v="1579"/>
    <d v="2021-07-08T00:00:00"/>
    <n v="4.8472222222222223"/>
    <s v="Production Technician II"/>
    <x v="7"/>
    <s v="Active"/>
    <s v="Part-Time"/>
    <s v="Zone A"/>
    <s v="Full-Time"/>
    <x v="0"/>
    <s v="General - Con"/>
    <d v="1994-09-30T00:00:00"/>
    <s v="MA"/>
    <x v="1"/>
    <s v="White"/>
    <s v="Divorced"/>
    <s v="Fully Meets"/>
    <n v="3"/>
    <n v="3"/>
    <s v="Average"/>
    <d v="2023-04-15T00:00:00"/>
    <n v="1"/>
    <s v="Moderate"/>
    <n v="3"/>
    <s v="Moderate"/>
    <n v="1"/>
    <s v="Moderate"/>
    <d v="2022-10-20T00:00:00"/>
    <s v="Communication Skills"/>
    <s v="Internal"/>
    <s v="Passed"/>
    <n v="5"/>
    <n v="322.3"/>
    <n v="27"/>
    <x v="0"/>
  </r>
  <r>
    <n v="1580"/>
    <d v="2023-04-04T00:00:00"/>
    <n v="3.1083333333333334"/>
    <s v="Production Technician II"/>
    <x v="3"/>
    <s v="Active"/>
    <s v="Part-Time"/>
    <s v="Zone A"/>
    <s v="Full-Time"/>
    <x v="0"/>
    <s v="Finance &amp; Accounting"/>
    <d v="1972-04-10T00:00:00"/>
    <s v="MA"/>
    <x v="1"/>
    <s v="Asian"/>
    <s v="Single"/>
    <s v="Needs Improvement"/>
    <n v="2"/>
    <n v="3"/>
    <s v="Average"/>
    <d v="2023-04-23T00:00:00"/>
    <n v="1"/>
    <s v="Moderate"/>
    <n v="1"/>
    <s v="Moderate"/>
    <n v="5"/>
    <s v="Moderate"/>
    <d v="2023-03-29T00:00:00"/>
    <s v="Project Management"/>
    <s v="Internal"/>
    <s v="Passed"/>
    <n v="3"/>
    <n v="527.92999999999995"/>
    <n v="51"/>
    <x v="1"/>
  </r>
  <r>
    <n v="1581"/>
    <d v="2022-08-05T00:00:00"/>
    <n v="3.7722222222222221"/>
    <s v="Production Technician II"/>
    <x v="5"/>
    <s v="Terminated"/>
    <s v="Full-Time"/>
    <s v="Zone C"/>
    <s v="Part-Time"/>
    <x v="0"/>
    <s v="General - Con"/>
    <d v="1950-07-24T00:00:00"/>
    <s v="MA"/>
    <x v="1"/>
    <s v="Asian"/>
    <s v="Single"/>
    <s v="Fully Meets"/>
    <n v="3"/>
    <n v="3"/>
    <s v="Average"/>
    <d v="2022-12-11T00:00:00"/>
    <n v="1"/>
    <s v="Moderate"/>
    <n v="3"/>
    <s v="Moderate"/>
    <n v="5"/>
    <s v="Moderate"/>
    <d v="2023-01-10T00:00:00"/>
    <s v="Project Management"/>
    <s v="External"/>
    <s v="Failed"/>
    <n v="2"/>
    <n v="480.2"/>
    <n v="72"/>
    <x v="1"/>
  </r>
  <r>
    <n v="1582"/>
    <d v="2020-04-06T00:00:00"/>
    <n v="6.1027777777777779"/>
    <s v="Production Technician II"/>
    <x v="4"/>
    <s v="Terminated"/>
    <s v="Part-Time"/>
    <s v="Zone C"/>
    <s v="Temporary"/>
    <x v="0"/>
    <s v="Field Operations"/>
    <d v="1995-04-01T00:00:00"/>
    <s v="MA"/>
    <x v="0"/>
    <s v="Other"/>
    <s v="Single"/>
    <s v="Needs Improvement"/>
    <n v="2"/>
    <n v="3"/>
    <s v="Average"/>
    <d v="2022-11-04T00:00:00"/>
    <n v="2"/>
    <s v="Moderate"/>
    <n v="1"/>
    <s v="Moderate"/>
    <n v="5"/>
    <s v="Moderate"/>
    <d v="2022-11-01T00:00:00"/>
    <s v="Leadership Development"/>
    <s v="Internal"/>
    <s v="Completed"/>
    <n v="5"/>
    <n v="323.79000000000002"/>
    <n v="25"/>
    <x v="2"/>
  </r>
  <r>
    <n v="1583"/>
    <d v="2023-03-02T00:00:00"/>
    <n v="3.1972222222222224"/>
    <s v="Production Technician I"/>
    <x v="6"/>
    <s v="Terminated"/>
    <s v="Full-Time"/>
    <s v="Zone B"/>
    <s v="Part-Time"/>
    <x v="0"/>
    <s v="Project Management - Con"/>
    <d v="1973-07-01T00:00:00"/>
    <s v="MA"/>
    <x v="0"/>
    <s v="Other"/>
    <s v="Widowed"/>
    <s v="Fully Meets"/>
    <n v="3"/>
    <n v="3"/>
    <s v="Average"/>
    <d v="2023-06-27T00:00:00"/>
    <n v="3"/>
    <s v="Moderate"/>
    <n v="3"/>
    <s v="Moderate"/>
    <n v="3"/>
    <s v="Moderate"/>
    <d v="2023-06-18T00:00:00"/>
    <s v="Leadership Development"/>
    <s v="External"/>
    <s v="Failed"/>
    <n v="3"/>
    <n v="184.66"/>
    <n v="50"/>
    <x v="0"/>
  </r>
  <r>
    <n v="1584"/>
    <d v="2020-04-09T00:00:00"/>
    <n v="6.0944444444444441"/>
    <s v="Production Technician I"/>
    <x v="2"/>
    <s v="Active"/>
    <s v="Contract"/>
    <s v="Zone B"/>
    <s v="Part-Time"/>
    <x v="0"/>
    <s v="Fielders"/>
    <d v="2043-10-18T00:00:00"/>
    <s v="MA"/>
    <x v="0"/>
    <s v="White"/>
    <s v="Married"/>
    <s v="Fully Meets"/>
    <n v="3"/>
    <n v="3"/>
    <s v="Average"/>
    <d v="2023-03-18T00:00:00"/>
    <n v="4"/>
    <s v="Moderate"/>
    <n v="1"/>
    <s v="Moderate"/>
    <n v="4"/>
    <s v="Moderate"/>
    <d v="2023-05-10T00:00:00"/>
    <s v="Leadership Development"/>
    <s v="External"/>
    <s v="Passed"/>
    <n v="4"/>
    <n v="265.22000000000003"/>
    <n v="77"/>
    <x v="1"/>
  </r>
  <r>
    <n v="1585"/>
    <d v="2022-09-17T00:00:00"/>
    <n v="3.6555555555555554"/>
    <s v="Production Technician I"/>
    <x v="4"/>
    <s v="Active"/>
    <s v="Part-Time"/>
    <s v="Zone A"/>
    <s v="Temporary"/>
    <x v="0"/>
    <s v="Splicing"/>
    <d v="1956-05-04T00:00:00"/>
    <s v="MA"/>
    <x v="0"/>
    <s v="Black"/>
    <s v="Single"/>
    <s v="Fully Meets"/>
    <n v="3"/>
    <n v="3"/>
    <s v="Average"/>
    <d v="2022-12-23T00:00:00"/>
    <n v="5"/>
    <s v="Moderate"/>
    <n v="4"/>
    <s v="Moderate"/>
    <n v="4"/>
    <s v="Moderate"/>
    <d v="2023-02-06T00:00:00"/>
    <s v="Technical Skills"/>
    <s v="External"/>
    <s v="Incomplete"/>
    <n v="5"/>
    <n v="843.28"/>
    <n v="66"/>
    <x v="1"/>
  </r>
  <r>
    <n v="1586"/>
    <d v="2022-01-15T00:00:00"/>
    <n v="4.3277777777777775"/>
    <s v="Production Technician I"/>
    <x v="0"/>
    <s v="Active"/>
    <s v="Full-Time"/>
    <s v="Zone C"/>
    <s v="Full-Time"/>
    <x v="0"/>
    <s v="General - Con"/>
    <d v="1973-01-05T00:00:00"/>
    <s v="MA"/>
    <x v="0"/>
    <s v="Hispanic"/>
    <s v="Widowed"/>
    <s v="Fully Meets"/>
    <n v="3"/>
    <n v="3"/>
    <s v="Average"/>
    <d v="2023-07-16T00:00:00"/>
    <n v="3"/>
    <s v="Moderate"/>
    <n v="3"/>
    <s v="Moderate"/>
    <n v="4"/>
    <s v="Moderate"/>
    <d v="2022-12-06T00:00:00"/>
    <s v="Communication Skills"/>
    <s v="Internal"/>
    <s v="Passed"/>
    <n v="3"/>
    <n v="643.9"/>
    <n v="49"/>
    <x v="0"/>
  </r>
  <r>
    <n v="1587"/>
    <d v="2022-05-23T00:00:00"/>
    <n v="3.9722222222222223"/>
    <s v="Production Technician I"/>
    <x v="7"/>
    <s v="Active"/>
    <s v="Part-Time"/>
    <s v="Zone C"/>
    <s v="Part-Time"/>
    <x v="0"/>
    <s v="Splicing"/>
    <d v="1984-12-12T00:00:00"/>
    <s v="MA"/>
    <x v="1"/>
    <s v="Other"/>
    <s v="Divorced"/>
    <s v="Fully Meets"/>
    <n v="3"/>
    <n v="3"/>
    <s v="Average"/>
    <d v="2023-06-27T00:00:00"/>
    <n v="4"/>
    <s v="Moderate"/>
    <n v="5"/>
    <s v="Moderate"/>
    <n v="3"/>
    <s v="Moderate"/>
    <d v="2023-03-10T00:00:00"/>
    <s v="Customer Service"/>
    <s v="Internal"/>
    <s v="Completed"/>
    <n v="4"/>
    <n v="876.73"/>
    <n v="38"/>
    <x v="0"/>
  </r>
  <r>
    <n v="1588"/>
    <d v="2021-07-15T00:00:00"/>
    <n v="4.8277777777777775"/>
    <s v="Production Technician I"/>
    <x v="1"/>
    <s v="Active"/>
    <s v="Full-Time"/>
    <s v="Zone A"/>
    <s v="Temporary"/>
    <x v="0"/>
    <s v="Splicing"/>
    <d v="2046-02-18T00:00:00"/>
    <s v="MA"/>
    <x v="1"/>
    <s v="Hispanic"/>
    <s v="Widowed"/>
    <s v="Fully Meets"/>
    <n v="3"/>
    <n v="3"/>
    <s v="Average"/>
    <d v="2023-07-21T00:00:00"/>
    <n v="1"/>
    <s v="Moderate"/>
    <n v="5"/>
    <s v="Moderate"/>
    <n v="5"/>
    <s v="Moderate"/>
    <d v="2022-11-08T00:00:00"/>
    <s v="Leadership Development"/>
    <s v="Internal"/>
    <s v="Failed"/>
    <n v="1"/>
    <n v="293.85000000000002"/>
    <n v="75"/>
    <x v="1"/>
  </r>
  <r>
    <n v="1589"/>
    <d v="2020-08-28T00:00:00"/>
    <n v="5.708333333333333"/>
    <s v="Production Technician I"/>
    <x v="8"/>
    <s v="Active"/>
    <s v="Contract"/>
    <s v="Zone A"/>
    <s v="Part-Time"/>
    <x v="0"/>
    <s v="Field Operations"/>
    <d v="1996-07-02T00:00:00"/>
    <s v="MA"/>
    <x v="0"/>
    <s v="White"/>
    <s v="Married"/>
    <s v="Fully Meets"/>
    <n v="3"/>
    <n v="3"/>
    <s v="Average"/>
    <d v="2023-04-26T00:00:00"/>
    <n v="2"/>
    <s v="Moderate"/>
    <n v="1"/>
    <s v="Moderate"/>
    <n v="1"/>
    <s v="Moderate"/>
    <d v="2022-10-22T00:00:00"/>
    <s v="Project Management"/>
    <s v="Internal"/>
    <s v="Incomplete"/>
    <n v="4"/>
    <n v="328.06"/>
    <n v="24"/>
    <x v="2"/>
  </r>
  <r>
    <n v="1590"/>
    <d v="2021-09-09T00:00:00"/>
    <n v="4.677777777777778"/>
    <s v="Production Technician I"/>
    <x v="3"/>
    <s v="Active"/>
    <s v="Part-Time"/>
    <s v="Zone A"/>
    <s v="Full-Time"/>
    <x v="0"/>
    <s v="Wireline Construction"/>
    <d v="1983-09-09T00:00:00"/>
    <s v="MA"/>
    <x v="1"/>
    <s v="Black"/>
    <s v="Single"/>
    <s v="Fully Meets"/>
    <n v="3"/>
    <n v="3"/>
    <s v="Average"/>
    <d v="2023-04-20T00:00:00"/>
    <n v="5"/>
    <s v="Moderate"/>
    <n v="1"/>
    <s v="Moderate"/>
    <n v="3"/>
    <s v="Moderate"/>
    <d v="2023-03-16T00:00:00"/>
    <s v="Leadership Development"/>
    <s v="Internal"/>
    <s v="Failed"/>
    <n v="2"/>
    <n v="187.35"/>
    <n v="38"/>
    <x v="0"/>
  </r>
  <r>
    <n v="1591"/>
    <d v="2023-02-10T00:00:00"/>
    <n v="3.2583333333333333"/>
    <s v="Production Technician I"/>
    <x v="9"/>
    <s v="Active"/>
    <s v="Contract"/>
    <s v="Zone A"/>
    <s v="Part-Time"/>
    <x v="0"/>
    <s v="General - Con"/>
    <d v="1957-10-20T00:00:00"/>
    <s v="MA"/>
    <x v="0"/>
    <s v="Asian"/>
    <s v="Divorced"/>
    <s v="Fully Meets"/>
    <n v="3"/>
    <n v="3"/>
    <s v="Average"/>
    <d v="2023-05-10T00:00:00"/>
    <n v="4"/>
    <s v="Moderate"/>
    <n v="3"/>
    <s v="Moderate"/>
    <n v="1"/>
    <s v="Moderate"/>
    <d v="2023-06-09T00:00:00"/>
    <s v="Leadership Development"/>
    <s v="Internal"/>
    <s v="Passed"/>
    <n v="5"/>
    <n v="340.01"/>
    <n v="66"/>
    <x v="1"/>
  </r>
  <r>
    <n v="1592"/>
    <d v="2020-06-14T00:00:00"/>
    <n v="5.9138888888888888"/>
    <s v="Production Technician I"/>
    <x v="5"/>
    <s v="Active"/>
    <s v="Full-Time"/>
    <s v="Zone A"/>
    <s v="Full-Time"/>
    <x v="0"/>
    <s v="Engineers"/>
    <d v="1981-08-15T00:00:00"/>
    <s v="MA"/>
    <x v="1"/>
    <s v="Other"/>
    <s v="Single"/>
    <s v="Exceeds"/>
    <n v="4"/>
    <n v="3"/>
    <s v="Average"/>
    <d v="2023-06-06T00:00:00"/>
    <n v="1"/>
    <s v="Moderate"/>
    <n v="1"/>
    <s v="Moderate"/>
    <n v="4"/>
    <s v="Moderate"/>
    <d v="2023-06-20T00:00:00"/>
    <s v="Communication Skills"/>
    <s v="Internal"/>
    <s v="Incomplete"/>
    <n v="1"/>
    <n v="590.82000000000005"/>
    <n v="39"/>
    <x v="0"/>
  </r>
  <r>
    <n v="1593"/>
    <d v="2020-12-05T00:00:00"/>
    <n v="5.4388888888888891"/>
    <s v="Production Technician I"/>
    <x v="6"/>
    <s v="Active"/>
    <s v="Part-Time"/>
    <s v="Zone B"/>
    <s v="Full-Time"/>
    <x v="0"/>
    <s v="Catv"/>
    <d v="1984-11-18T00:00:00"/>
    <s v="MA"/>
    <x v="1"/>
    <s v="Asian"/>
    <s v="Widowed"/>
    <s v="Exceeds"/>
    <n v="4"/>
    <n v="3"/>
    <s v="Average"/>
    <d v="2022-10-02T00:00:00"/>
    <n v="1"/>
    <s v="Moderate"/>
    <n v="4"/>
    <s v="Moderate"/>
    <n v="1"/>
    <s v="Moderate"/>
    <d v="2023-05-08T00:00:00"/>
    <s v="Leadership Development"/>
    <s v="External"/>
    <s v="Failed"/>
    <n v="1"/>
    <n v="321.08"/>
    <n v="36"/>
    <x v="0"/>
  </r>
  <r>
    <n v="1594"/>
    <d v="2022-07-16T00:00:00"/>
    <n v="3.8250000000000002"/>
    <s v="Production Technician I"/>
    <x v="2"/>
    <s v="Active"/>
    <s v="Part-Time"/>
    <s v="Zone B"/>
    <s v="Full-Time"/>
    <x v="0"/>
    <s v="Aerial"/>
    <d v="1968-04-30T00:00:00"/>
    <s v="MA"/>
    <x v="0"/>
    <s v="Black"/>
    <s v="Single"/>
    <s v="Exceeds"/>
    <n v="4"/>
    <n v="3"/>
    <s v="Average"/>
    <d v="2022-12-08T00:00:00"/>
    <n v="1"/>
    <s v="Moderate"/>
    <n v="1"/>
    <s v="Moderate"/>
    <n v="4"/>
    <s v="Moderate"/>
    <d v="2023-04-04T00:00:00"/>
    <s v="Communication Skills"/>
    <s v="External"/>
    <s v="Failed"/>
    <n v="1"/>
    <n v="684.45"/>
    <n v="54"/>
    <x v="1"/>
  </r>
  <r>
    <n v="1595"/>
    <d v="2023-06-09T00:00:00"/>
    <n v="2.9277777777777776"/>
    <s v="Production Technician I"/>
    <x v="4"/>
    <s v="Active"/>
    <s v="Part-Time"/>
    <s v="Zone A"/>
    <s v="Full-Time"/>
    <x v="0"/>
    <s v="General - Eng"/>
    <d v="1969-09-11T00:00:00"/>
    <s v="MA"/>
    <x v="0"/>
    <s v="Black"/>
    <s v="Married"/>
    <s v="Exceeds"/>
    <n v="4"/>
    <n v="3"/>
    <s v="Average"/>
    <d v="2023-01-12T00:00:00"/>
    <n v="3"/>
    <s v="Moderate"/>
    <n v="4"/>
    <s v="Moderate"/>
    <n v="3"/>
    <s v="Moderate"/>
    <d v="2023-05-07T00:00:00"/>
    <s v="Leadership Development"/>
    <s v="External"/>
    <s v="Passed"/>
    <n v="4"/>
    <n v="571.48"/>
    <n v="54"/>
    <x v="1"/>
  </r>
  <r>
    <n v="1599"/>
    <d v="2022-05-18T00:00:00"/>
    <n v="3.9861111111111112"/>
    <s v="Production Technician II"/>
    <x v="4"/>
    <s v="Terminated"/>
    <s v="Full-Time"/>
    <s v="Zone C"/>
    <s v="Full-Time"/>
    <x v="0"/>
    <s v="Field Operations"/>
    <d v="1975-11-13T00:00:00"/>
    <s v="MA"/>
    <x v="1"/>
    <s v="White"/>
    <s v="Divorced"/>
    <s v="Exceeds"/>
    <n v="4"/>
    <n v="3"/>
    <s v="Average"/>
    <d v="2022-09-13T00:00:00"/>
    <n v="4"/>
    <s v="Moderate"/>
    <n v="5"/>
    <s v="Moderate"/>
    <n v="2"/>
    <s v="Moderate"/>
    <d v="2023-05-17T00:00:00"/>
    <s v="Leadership Development"/>
    <s v="External"/>
    <s v="Passed"/>
    <n v="2"/>
    <n v="848.72"/>
    <n v="47"/>
    <x v="0"/>
  </r>
  <r>
    <n v="1600"/>
    <d v="2018-11-06T00:00:00"/>
    <n v="7.5194444444444448"/>
    <s v="Production Technician II"/>
    <x v="0"/>
    <s v="Active"/>
    <s v="Contract"/>
    <s v="Zone A"/>
    <s v="Full-Time"/>
    <x v="0"/>
    <s v="General - Con"/>
    <d v="1993-05-19T00:00:00"/>
    <s v="MA"/>
    <x v="0"/>
    <s v="Hispanic"/>
    <s v="Married"/>
    <s v="Exceeds"/>
    <n v="4"/>
    <n v="3"/>
    <s v="Average"/>
    <d v="2023-04-28T00:00:00"/>
    <n v="5"/>
    <s v="Moderate"/>
    <n v="3"/>
    <s v="Moderate"/>
    <n v="2"/>
    <s v="Moderate"/>
    <d v="2022-08-15T00:00:00"/>
    <s v="Project Management"/>
    <s v="Internal"/>
    <s v="Passed"/>
    <n v="5"/>
    <n v="851.93"/>
    <n v="25"/>
    <x v="2"/>
  </r>
  <r>
    <n v="1601"/>
    <d v="2022-03-29T00:00:00"/>
    <n v="4.1222222222222218"/>
    <s v="Production Technician II"/>
    <x v="7"/>
    <s v="Active"/>
    <s v="Part-Time"/>
    <s v="Zone C"/>
    <s v="Temporary"/>
    <x v="0"/>
    <s v="Engineers"/>
    <d v="1990-10-08T00:00:00"/>
    <s v="MA"/>
    <x v="1"/>
    <s v="Asian"/>
    <s v="Single"/>
    <s v="Exceeds"/>
    <n v="4"/>
    <n v="3"/>
    <s v="Average"/>
    <d v="2023-01-05T00:00:00"/>
    <n v="4"/>
    <s v="Moderate"/>
    <n v="2"/>
    <s v="Moderate"/>
    <n v="5"/>
    <s v="Moderate"/>
    <d v="2023-05-20T00:00:00"/>
    <s v="Technical Skills"/>
    <s v="Internal"/>
    <s v="Incomplete"/>
    <n v="4"/>
    <n v="381.09"/>
    <n v="32"/>
    <x v="0"/>
  </r>
  <r>
    <n v="1602"/>
    <d v="2021-11-04T00:00:00"/>
    <n v="4.5250000000000004"/>
    <s v="Production Technician II"/>
    <x v="1"/>
    <s v="Active"/>
    <s v="Full-Time"/>
    <s v="Zone A"/>
    <s v="Part-Time"/>
    <x v="0"/>
    <s v="General - Con"/>
    <d v="2000-10-10T00:00:00"/>
    <s v="MA"/>
    <x v="0"/>
    <s v="Asian"/>
    <s v="Married"/>
    <s v="Exceeds"/>
    <n v="4"/>
    <n v="3"/>
    <s v="Average"/>
    <d v="2023-04-01T00:00:00"/>
    <n v="2"/>
    <s v="Moderate"/>
    <n v="1"/>
    <s v="Moderate"/>
    <n v="3"/>
    <s v="Moderate"/>
    <d v="2023-04-23T00:00:00"/>
    <s v="Project Management"/>
    <s v="External"/>
    <s v="Incomplete"/>
    <n v="4"/>
    <n v="175.5"/>
    <n v="21"/>
    <x v="2"/>
  </r>
  <r>
    <n v="1603"/>
    <d v="2023-04-27T00:00:00"/>
    <n v="3.0444444444444443"/>
    <s v="Production Technician II"/>
    <x v="8"/>
    <s v="Active"/>
    <s v="Part-Time"/>
    <s v="Zone B"/>
    <s v="Part-Time"/>
    <x v="0"/>
    <s v="General - Con"/>
    <d v="1968-12-25T00:00:00"/>
    <s v="MA"/>
    <x v="1"/>
    <s v="White"/>
    <s v="Single"/>
    <s v="Exceeds"/>
    <n v="4"/>
    <n v="3"/>
    <s v="Average"/>
    <d v="2022-08-31T00:00:00"/>
    <n v="2"/>
    <s v="Moderate"/>
    <n v="5"/>
    <s v="Moderate"/>
    <n v="1"/>
    <s v="Moderate"/>
    <d v="2023-03-11T00:00:00"/>
    <s v="Communication Skills"/>
    <s v="External"/>
    <s v="Completed"/>
    <n v="2"/>
    <n v="784.15"/>
    <n v="55"/>
    <x v="1"/>
  </r>
  <r>
    <n v="1604"/>
    <d v="2020-03-08T00:00:00"/>
    <n v="6.1805555555555554"/>
    <s v="Production Technician II"/>
    <x v="3"/>
    <s v="Active"/>
    <s v="Full-Time"/>
    <s v="Zone B"/>
    <s v="Full-Time"/>
    <x v="0"/>
    <s v="General - Con"/>
    <d v="1976-10-19T00:00:00"/>
    <s v="MA"/>
    <x v="1"/>
    <s v="Asian"/>
    <s v="Married"/>
    <s v="Exceeds"/>
    <n v="4"/>
    <n v="3"/>
    <s v="Average"/>
    <d v="2023-01-28T00:00:00"/>
    <n v="1"/>
    <s v="Moderate"/>
    <n v="5"/>
    <s v="Moderate"/>
    <n v="1"/>
    <s v="Moderate"/>
    <d v="2023-02-08T00:00:00"/>
    <s v="Communication Skills"/>
    <s v="External"/>
    <s v="Passed"/>
    <n v="3"/>
    <n v="999.97"/>
    <n v="44"/>
    <x v="0"/>
  </r>
  <r>
    <n v="1605"/>
    <d v="2019-04-27T00:00:00"/>
    <n v="7.0444444444444443"/>
    <s v="Production Technician I"/>
    <x v="6"/>
    <s v="Terminated"/>
    <s v="Full-Time"/>
    <s v="Zone B"/>
    <s v="Full-Time"/>
    <x v="0"/>
    <s v="Field Operations"/>
    <d v="1956-10-20T00:00:00"/>
    <s v="MA"/>
    <x v="0"/>
    <s v="Black"/>
    <s v="Single"/>
    <s v="Exceeds"/>
    <n v="4"/>
    <n v="3"/>
    <s v="Average"/>
    <d v="2023-05-08T00:00:00"/>
    <n v="2"/>
    <s v="Moderate"/>
    <n v="3"/>
    <s v="Moderate"/>
    <n v="3"/>
    <s v="Moderate"/>
    <d v="2023-04-08T00:00:00"/>
    <s v="Customer Service"/>
    <s v="Internal"/>
    <s v="Passed"/>
    <n v="5"/>
    <n v="878.65"/>
    <n v="63"/>
    <x v="1"/>
  </r>
  <r>
    <n v="1606"/>
    <d v="2019-05-11T00:00:00"/>
    <n v="7.0055555555555555"/>
    <s v="Production Technician I"/>
    <x v="2"/>
    <s v="Active"/>
    <s v="Full-Time"/>
    <s v="Zone C"/>
    <s v="Full-Time"/>
    <x v="0"/>
    <s v="Field Operations"/>
    <d v="2044-03-06T00:00:00"/>
    <s v="MA"/>
    <x v="0"/>
    <s v="White"/>
    <s v="Divorced"/>
    <s v="Exceeds"/>
    <n v="4"/>
    <n v="3"/>
    <s v="Average"/>
    <d v="2023-06-28T00:00:00"/>
    <n v="5"/>
    <s v="Moderate"/>
    <n v="4"/>
    <s v="Moderate"/>
    <n v="3"/>
    <s v="Moderate"/>
    <d v="2022-09-26T00:00:00"/>
    <s v="Project Management"/>
    <s v="Internal"/>
    <s v="Completed"/>
    <n v="5"/>
    <n v="937.89"/>
    <n v="75"/>
    <x v="1"/>
  </r>
  <r>
    <n v="1607"/>
    <d v="2021-03-09T00:00:00"/>
    <n v="5.177777777777778"/>
    <s v="Production Technician I"/>
    <x v="4"/>
    <s v="Active"/>
    <s v="Contract"/>
    <s v="Zone C"/>
    <s v="Temporary"/>
    <x v="0"/>
    <s v="Shop (Fleet)"/>
    <d v="1987-12-10T00:00:00"/>
    <s v="MA"/>
    <x v="0"/>
    <s v="Hispanic"/>
    <s v="Married"/>
    <s v="Needs Improvement"/>
    <n v="2"/>
    <n v="3"/>
    <s v="Average"/>
    <d v="2023-03-18T00:00:00"/>
    <n v="3"/>
    <s v="Moderate"/>
    <n v="5"/>
    <s v="Moderate"/>
    <n v="5"/>
    <s v="Moderate"/>
    <d v="2022-11-30T00:00:00"/>
    <s v="Customer Service"/>
    <s v="External"/>
    <s v="Completed"/>
    <n v="3"/>
    <n v="961.1"/>
    <n v="34"/>
    <x v="0"/>
  </r>
  <r>
    <n v="1608"/>
    <d v="2020-11-05T00:00:00"/>
    <n v="5.5222222222222221"/>
    <s v="Production Technician I"/>
    <x v="0"/>
    <s v="Active"/>
    <s v="Part-Time"/>
    <s v="Zone A"/>
    <s v="Temporary"/>
    <x v="0"/>
    <s v="Field Operations"/>
    <d v="1997-02-24T00:00:00"/>
    <s v="MA"/>
    <x v="0"/>
    <s v="White"/>
    <s v="Widowed"/>
    <s v="PIP"/>
    <n v="1"/>
    <n v="3"/>
    <s v="Average"/>
    <d v="2022-12-11T00:00:00"/>
    <n v="2"/>
    <s v="Moderate"/>
    <n v="4"/>
    <s v="Moderate"/>
    <n v="3"/>
    <s v="Moderate"/>
    <d v="2022-11-06T00:00:00"/>
    <s v="Customer Service"/>
    <s v="Internal"/>
    <s v="Incomplete"/>
    <n v="1"/>
    <n v="820.96"/>
    <n v="23"/>
    <x v="2"/>
  </r>
  <r>
    <n v="1609"/>
    <d v="2018-09-12T00:00:00"/>
    <n v="7.6694444444444443"/>
    <s v="Production Technician I"/>
    <x v="7"/>
    <s v="Active"/>
    <s v="Contract"/>
    <s v="Zone A"/>
    <s v="Full-Time"/>
    <x v="0"/>
    <s v="General - Eng"/>
    <d v="1953-11-26T00:00:00"/>
    <s v="MA"/>
    <x v="1"/>
    <s v="Black"/>
    <s v="Married"/>
    <s v="PIP"/>
    <n v="1"/>
    <n v="3"/>
    <s v="Average"/>
    <d v="2023-04-13T00:00:00"/>
    <n v="5"/>
    <s v="Moderate"/>
    <n v="5"/>
    <s v="Moderate"/>
    <n v="4"/>
    <s v="Moderate"/>
    <d v="2023-04-22T00:00:00"/>
    <s v="Project Management"/>
    <s v="Internal"/>
    <s v="Failed"/>
    <n v="3"/>
    <n v="455.52"/>
    <n v="65"/>
    <x v="1"/>
  </r>
  <r>
    <n v="1610"/>
    <d v="2019-11-09T00:00:00"/>
    <n v="6.5111111111111111"/>
    <s v="Production Technician I"/>
    <x v="1"/>
    <s v="Active"/>
    <s v="Part-Time"/>
    <s v="Zone B"/>
    <s v="Full-Time"/>
    <x v="0"/>
    <s v="General - Con"/>
    <d v="1986-01-28T00:00:00"/>
    <s v="MA"/>
    <x v="0"/>
    <s v="White"/>
    <s v="Single"/>
    <s v="Needs Improvement"/>
    <n v="2"/>
    <n v="3"/>
    <s v="Average"/>
    <d v="2022-10-23T00:00:00"/>
    <n v="4"/>
    <s v="Moderate"/>
    <n v="5"/>
    <s v="Moderate"/>
    <n v="5"/>
    <s v="Moderate"/>
    <d v="2023-03-29T00:00:00"/>
    <s v="Communication Skills"/>
    <s v="External"/>
    <s v="Completed"/>
    <n v="4"/>
    <n v="815.24"/>
    <n v="33"/>
    <x v="0"/>
  </r>
  <r>
    <n v="1611"/>
    <d v="2018-11-29T00:00:00"/>
    <n v="7.4555555555555557"/>
    <s v="Production Technician I"/>
    <x v="8"/>
    <s v="Active"/>
    <s v="Full-Time"/>
    <s v="Zone C"/>
    <s v="Part-Time"/>
    <x v="0"/>
    <s v="Project Management - Con"/>
    <d v="1962-01-25T00:00:00"/>
    <s v="MA"/>
    <x v="0"/>
    <s v="Hispanic"/>
    <s v="Widowed"/>
    <s v="Needs Improvement"/>
    <n v="2"/>
    <n v="3"/>
    <s v="Average"/>
    <d v="2023-05-21T00:00:00"/>
    <n v="1"/>
    <s v="Moderate"/>
    <n v="2"/>
    <s v="Moderate"/>
    <n v="2"/>
    <s v="Moderate"/>
    <d v="2022-10-01T00:00:00"/>
    <s v="Leadership Development"/>
    <s v="External"/>
    <s v="Failed"/>
    <n v="5"/>
    <n v="534.82000000000005"/>
    <n v="56"/>
    <x v="1"/>
  </r>
  <r>
    <n v="1612"/>
    <d v="2022-07-03T00:00:00"/>
    <n v="3.8611111111111112"/>
    <s v="Production Technician I"/>
    <x v="3"/>
    <s v="Active"/>
    <s v="Part-Time"/>
    <s v="Zone B"/>
    <s v="Temporary"/>
    <x v="0"/>
    <s v="General - Sga"/>
    <d v="1993-05-28T00:00:00"/>
    <s v="MA"/>
    <x v="1"/>
    <s v="White"/>
    <s v="Single"/>
    <s v="Needs Improvement"/>
    <n v="2"/>
    <n v="3"/>
    <s v="Average"/>
    <d v="2022-12-13T00:00:00"/>
    <n v="5"/>
    <s v="Moderate"/>
    <n v="5"/>
    <s v="Moderate"/>
    <n v="3"/>
    <s v="Moderate"/>
    <d v="2023-01-25T00:00:00"/>
    <s v="Technical Skills"/>
    <s v="External"/>
    <s v="Incomplete"/>
    <n v="4"/>
    <n v="522.79"/>
    <n v="29"/>
    <x v="0"/>
  </r>
  <r>
    <n v="1613"/>
    <d v="2019-09-26T00:00:00"/>
    <n v="6.6305555555555555"/>
    <s v="Production Technician I"/>
    <x v="9"/>
    <s v="Active"/>
    <s v="Contract"/>
    <s v="Zone C"/>
    <s v="Full-Time"/>
    <x v="0"/>
    <s v="Field Operations"/>
    <d v="1995-07-03T00:00:00"/>
    <s v="MA"/>
    <x v="0"/>
    <s v="Other"/>
    <s v="Single"/>
    <s v="Exceeds"/>
    <n v="4"/>
    <n v="3"/>
    <s v="Average"/>
    <d v="2022-09-07T00:00:00"/>
    <n v="4"/>
    <s v="Moderate"/>
    <n v="2"/>
    <s v="Moderate"/>
    <n v="1"/>
    <s v="Moderate"/>
    <d v="2023-01-28T00:00:00"/>
    <s v="Leadership Development"/>
    <s v="Internal"/>
    <s v="Completed"/>
    <n v="1"/>
    <n v="868.8"/>
    <n v="24"/>
    <x v="2"/>
  </r>
  <r>
    <n v="1614"/>
    <d v="2022-12-23T00:00:00"/>
    <n v="3.3888888888888888"/>
    <s v="Production Technician I"/>
    <x v="5"/>
    <s v="Active"/>
    <s v="Part-Time"/>
    <s v="Zone B"/>
    <s v="Part-Time"/>
    <x v="0"/>
    <s v="Field Operations"/>
    <d v="1951-03-19T00:00:00"/>
    <s v="MA"/>
    <x v="1"/>
    <s v="Asian"/>
    <s v="Divorced"/>
    <s v="Needs Improvement"/>
    <n v="2"/>
    <n v="3"/>
    <s v="Average"/>
    <d v="2023-04-10T00:00:00"/>
    <n v="1"/>
    <s v="Moderate"/>
    <n v="4"/>
    <s v="Moderate"/>
    <n v="2"/>
    <s v="Moderate"/>
    <d v="2023-07-22T00:00:00"/>
    <s v="Communication Skills"/>
    <s v="External"/>
    <s v="Passed"/>
    <n v="1"/>
    <n v="808.85"/>
    <n v="71"/>
    <x v="1"/>
  </r>
  <r>
    <n v="1615"/>
    <d v="2023-01-19T00:00:00"/>
    <n v="3.3166666666666669"/>
    <s v="Production Technician I"/>
    <x v="6"/>
    <s v="Active"/>
    <s v="Part-Time"/>
    <s v="Zone C"/>
    <s v="Part-Time"/>
    <x v="0"/>
    <s v="General - Con"/>
    <d v="1960-01-16T00:00:00"/>
    <s v="MA"/>
    <x v="1"/>
    <s v="White"/>
    <s v="Married"/>
    <s v="Exceeds"/>
    <n v="4"/>
    <n v="3"/>
    <s v="Average"/>
    <d v="2023-07-27T00:00:00"/>
    <n v="1"/>
    <s v="Moderate"/>
    <n v="1"/>
    <s v="Moderate"/>
    <n v="3"/>
    <s v="Moderate"/>
    <d v="2022-08-31T00:00:00"/>
    <s v="Technical Skills"/>
    <s v="Internal"/>
    <s v="Passed"/>
    <n v="1"/>
    <n v="874.1"/>
    <n v="63"/>
    <x v="1"/>
  </r>
  <r>
    <n v="1616"/>
    <d v="2018-10-01T00:00:00"/>
    <n v="7.6166666666666663"/>
    <s v="Production Technician I"/>
    <x v="2"/>
    <s v="Active"/>
    <s v="Full-Time"/>
    <s v="Zone A"/>
    <s v="Part-Time"/>
    <x v="0"/>
    <s v="Field Operations"/>
    <d v="1991-06-03T00:00:00"/>
    <s v="MA"/>
    <x v="0"/>
    <s v="Black"/>
    <s v="Divorced"/>
    <s v="Needs Improvement"/>
    <n v="2"/>
    <n v="3"/>
    <s v="Average"/>
    <d v="2023-01-29T00:00:00"/>
    <n v="3"/>
    <s v="Moderate"/>
    <n v="4"/>
    <s v="Moderate"/>
    <n v="1"/>
    <s v="Moderate"/>
    <d v="2023-07-18T00:00:00"/>
    <s v="Leadership Development"/>
    <s v="External"/>
    <s v="Completed"/>
    <n v="2"/>
    <n v="206.73"/>
    <n v="27"/>
    <x v="0"/>
  </r>
  <r>
    <n v="1617"/>
    <d v="2022-02-18T00:00:00"/>
    <n v="4.2361111111111107"/>
    <s v="Production Technician I"/>
    <x v="4"/>
    <s v="Active"/>
    <s v="Full-Time"/>
    <s v="Zone B"/>
    <s v="Full-Time"/>
    <x v="0"/>
    <s v="Aerial"/>
    <d v="1991-12-27T00:00:00"/>
    <s v="MA"/>
    <x v="0"/>
    <s v="Black"/>
    <s v="Divorced"/>
    <s v="Needs Improvement"/>
    <n v="2"/>
    <n v="3"/>
    <s v="Average"/>
    <d v="2023-02-08T00:00:00"/>
    <n v="5"/>
    <s v="Moderate"/>
    <n v="1"/>
    <s v="Moderate"/>
    <n v="2"/>
    <s v="Moderate"/>
    <d v="2023-02-06T00:00:00"/>
    <s v="Leadership Development"/>
    <s v="Internal"/>
    <s v="Completed"/>
    <n v="3"/>
    <n v="586.5"/>
    <n v="31"/>
    <x v="0"/>
  </r>
  <r>
    <n v="1618"/>
    <d v="2021-12-09T00:00:00"/>
    <n v="4.427777777777778"/>
    <s v="Production Technician I"/>
    <x v="0"/>
    <s v="Active"/>
    <s v="Full-Time"/>
    <s v="Zone B"/>
    <s v="Temporary"/>
    <x v="0"/>
    <s v="Field Operations"/>
    <d v="1977-06-16T00:00:00"/>
    <s v="MA"/>
    <x v="1"/>
    <s v="White"/>
    <s v="Widowed"/>
    <s v="Needs Improvement"/>
    <n v="2"/>
    <n v="3"/>
    <s v="Average"/>
    <d v="2022-11-16T00:00:00"/>
    <n v="2"/>
    <s v="Moderate"/>
    <n v="5"/>
    <s v="Moderate"/>
    <n v="4"/>
    <s v="Moderate"/>
    <d v="2023-04-24T00:00:00"/>
    <s v="Leadership Development"/>
    <s v="Internal"/>
    <s v="Passed"/>
    <n v="2"/>
    <n v="779.69"/>
    <n v="44"/>
    <x v="0"/>
  </r>
  <r>
    <n v="1620"/>
    <d v="2020-05-27T00:00:00"/>
    <n v="5.9611111111111112"/>
    <s v="Production Technician I"/>
    <x v="1"/>
    <s v="Active"/>
    <s v="Contract"/>
    <s v="Zone A"/>
    <s v="Full-Time"/>
    <x v="0"/>
    <s v="Executive"/>
    <d v="1967-03-04T00:00:00"/>
    <s v="MA"/>
    <x v="1"/>
    <s v="Asian"/>
    <s v="Single"/>
    <s v="Needs Improvement"/>
    <n v="2"/>
    <n v="3"/>
    <s v="Average"/>
    <d v="2022-10-30T00:00:00"/>
    <n v="5"/>
    <s v="Moderate"/>
    <n v="3"/>
    <s v="Moderate"/>
    <n v="2"/>
    <s v="Moderate"/>
    <d v="2023-01-18T00:00:00"/>
    <s v="Project Management"/>
    <s v="External"/>
    <s v="Completed"/>
    <n v="5"/>
    <n v="986.14"/>
    <n v="53"/>
    <x v="1"/>
  </r>
  <r>
    <n v="1621"/>
    <d v="2021-09-21T00:00:00"/>
    <n v="4.6444444444444448"/>
    <s v="BI Developer"/>
    <x v="8"/>
    <s v="Active"/>
    <s v="Full-Time"/>
    <s v="Zone B"/>
    <s v="Temporary"/>
    <x v="2"/>
    <s v="Field Operations"/>
    <d v="1975-12-09T00:00:00"/>
    <s v="MA"/>
    <x v="1"/>
    <s v="Other"/>
    <s v="Divorced"/>
    <s v="Needs Improvement"/>
    <n v="2"/>
    <n v="3"/>
    <s v="Average"/>
    <d v="2023-05-21T00:00:00"/>
    <n v="4"/>
    <s v="Moderate"/>
    <n v="1"/>
    <s v="Moderate"/>
    <n v="3"/>
    <s v="Moderate"/>
    <d v="2022-10-03T00:00:00"/>
    <s v="Technical Skills"/>
    <s v="Internal"/>
    <s v="Completed"/>
    <n v="2"/>
    <n v="264.74"/>
    <n v="46"/>
    <x v="0"/>
  </r>
  <r>
    <n v="1622"/>
    <d v="2021-08-30T00:00:00"/>
    <n v="4.7027777777777775"/>
    <s v="BI Developer"/>
    <x v="3"/>
    <s v="Active"/>
    <s v="Contract"/>
    <s v="Zone A"/>
    <s v="Part-Time"/>
    <x v="2"/>
    <s v="Aerial"/>
    <d v="2042-01-21T00:00:00"/>
    <s v="MA"/>
    <x v="1"/>
    <s v="Asian"/>
    <s v="Single"/>
    <s v="Needs Improvement"/>
    <n v="2"/>
    <n v="3"/>
    <s v="Average"/>
    <d v="2023-04-29T00:00:00"/>
    <n v="1"/>
    <s v="Moderate"/>
    <n v="5"/>
    <s v="Moderate"/>
    <n v="5"/>
    <s v="Moderate"/>
    <d v="2022-12-17T00:00:00"/>
    <s v="Communication Skills"/>
    <s v="Internal"/>
    <s v="Passed"/>
    <n v="4"/>
    <n v="344.06"/>
    <n v="79"/>
    <x v="1"/>
  </r>
  <r>
    <n v="1623"/>
    <d v="2023-06-19T00:00:00"/>
    <n v="2.9"/>
    <s v="BI Developer"/>
    <x v="9"/>
    <s v="Active"/>
    <s v="Full-Time"/>
    <s v="Zone C"/>
    <s v="Temporary"/>
    <x v="2"/>
    <s v="Finance &amp; Accounting"/>
    <d v="2001-06-17T00:00:00"/>
    <s v="MA"/>
    <x v="1"/>
    <s v="Other"/>
    <s v="Divorced"/>
    <s v="Needs Improvement"/>
    <n v="2"/>
    <n v="3"/>
    <s v="Average"/>
    <d v="2022-12-18T00:00:00"/>
    <n v="1"/>
    <s v="Moderate"/>
    <n v="2"/>
    <s v="Moderate"/>
    <n v="2"/>
    <s v="Moderate"/>
    <d v="2022-11-26T00:00:00"/>
    <s v="Project Management"/>
    <s v="Internal"/>
    <s v="Passed"/>
    <n v="3"/>
    <n v="232.5"/>
    <n v="22"/>
    <x v="2"/>
  </r>
  <r>
    <n v="1624"/>
    <d v="2023-05-12T00:00:00"/>
    <n v="3.0027777777777778"/>
    <s v="Senior BI Developer"/>
    <x v="5"/>
    <s v="Active"/>
    <s v="Full-Time"/>
    <s v="Zone A"/>
    <s v="Temporary"/>
    <x v="2"/>
    <s v="Field Operations"/>
    <d v="1996-10-22T00:00:00"/>
    <s v="MA"/>
    <x v="1"/>
    <s v="White"/>
    <s v="Widowed"/>
    <s v="Needs Improvement"/>
    <n v="2"/>
    <n v="3"/>
    <s v="Average"/>
    <d v="2023-07-24T00:00:00"/>
    <n v="5"/>
    <s v="Moderate"/>
    <n v="1"/>
    <s v="Moderate"/>
    <n v="3"/>
    <s v="Moderate"/>
    <d v="2023-04-21T00:00:00"/>
    <s v="Customer Service"/>
    <s v="Internal"/>
    <s v="Failed"/>
    <n v="1"/>
    <n v="953.68"/>
    <n v="27"/>
    <x v="0"/>
  </r>
  <r>
    <n v="1625"/>
    <d v="2022-06-05T00:00:00"/>
    <n v="3.9388888888888891"/>
    <s v="Senior BI Developer"/>
    <x v="6"/>
    <s v="Active"/>
    <s v="Part-Time"/>
    <s v="Zone B"/>
    <s v="Part-Time"/>
    <x v="2"/>
    <s v="Shop (Fleet)"/>
    <d v="1977-09-16T00:00:00"/>
    <s v="MA"/>
    <x v="1"/>
    <s v="Other"/>
    <s v="Single"/>
    <s v="Exceeds"/>
    <n v="4"/>
    <n v="3"/>
    <s v="Average"/>
    <d v="2022-08-16T00:00:00"/>
    <n v="5"/>
    <s v="Moderate"/>
    <n v="2"/>
    <s v="Moderate"/>
    <n v="2"/>
    <s v="Moderate"/>
    <d v="2022-11-15T00:00:00"/>
    <s v="Project Management"/>
    <s v="External"/>
    <s v="Passed"/>
    <n v="5"/>
    <n v="101.56"/>
    <n v="45"/>
    <x v="0"/>
  </r>
  <r>
    <n v="1626"/>
    <d v="2020-09-17T00:00:00"/>
    <n v="5.6555555555555559"/>
    <s v="Data Architect"/>
    <x v="2"/>
    <s v="Active"/>
    <s v="Full-Time"/>
    <s v="Zone B"/>
    <s v="Temporary"/>
    <x v="2"/>
    <s v="General - Con"/>
    <d v="2047-05-12T00:00:00"/>
    <s v="MA"/>
    <x v="0"/>
    <s v="Other"/>
    <s v="Married"/>
    <s v="Needs Improvement"/>
    <n v="2"/>
    <n v="3"/>
    <s v="Average"/>
    <d v="2023-01-11T00:00:00"/>
    <n v="3"/>
    <s v="Moderate"/>
    <n v="4"/>
    <s v="Moderate"/>
    <n v="5"/>
    <s v="Moderate"/>
    <d v="2023-05-05T00:00:00"/>
    <s v="Project Management"/>
    <s v="Internal"/>
    <s v="Failed"/>
    <n v="3"/>
    <n v="624.79999999999995"/>
    <n v="73"/>
    <x v="1"/>
  </r>
  <r>
    <n v="1627"/>
    <d v="2023-05-15T00:00:00"/>
    <n v="2.9944444444444445"/>
    <s v="BI Developer"/>
    <x v="4"/>
    <s v="Active"/>
    <s v="Full-Time"/>
    <s v="Zone C"/>
    <s v="Full-Time"/>
    <x v="2"/>
    <s v="Field Operations"/>
    <d v="1966-01-14T00:00:00"/>
    <s v="MA"/>
    <x v="0"/>
    <s v="Other"/>
    <s v="Divorced"/>
    <s v="Exceeds"/>
    <n v="4"/>
    <n v="3"/>
    <s v="Average"/>
    <d v="2022-08-06T00:00:00"/>
    <n v="4"/>
    <s v="Moderate"/>
    <n v="4"/>
    <s v="Moderate"/>
    <n v="1"/>
    <s v="Moderate"/>
    <d v="2022-12-05T00:00:00"/>
    <s v="Project Management"/>
    <s v="Internal"/>
    <s v="Completed"/>
    <n v="5"/>
    <n v="943.93"/>
    <n v="57"/>
    <x v="1"/>
  </r>
  <r>
    <n v="1628"/>
    <d v="2018-12-15T00:00:00"/>
    <n v="7.4111111111111114"/>
    <s v="Senior BI Developer"/>
    <x v="0"/>
    <s v="Active"/>
    <s v="Part-Time"/>
    <s v="Zone A"/>
    <s v="Temporary"/>
    <x v="2"/>
    <s v="Catv"/>
    <d v="1974-04-12T00:00:00"/>
    <s v="MA"/>
    <x v="0"/>
    <s v="Asian"/>
    <s v="Single"/>
    <s v="Needs Improvement"/>
    <n v="2"/>
    <n v="3"/>
    <s v="Average"/>
    <d v="2023-04-12T00:00:00"/>
    <n v="4"/>
    <s v="Moderate"/>
    <n v="4"/>
    <s v="Moderate"/>
    <n v="2"/>
    <s v="Moderate"/>
    <d v="2023-05-20T00:00:00"/>
    <s v="Customer Service"/>
    <s v="Internal"/>
    <s v="Completed"/>
    <n v="1"/>
    <n v="781.52"/>
    <n v="44"/>
    <x v="0"/>
  </r>
  <r>
    <n v="1629"/>
    <d v="2019-11-06T00:00:00"/>
    <n v="6.5194444444444448"/>
    <s v="BI Developer"/>
    <x v="2"/>
    <s v="Terminated"/>
    <s v="Part-Time"/>
    <s v="Zone B"/>
    <s v="Full-Time"/>
    <x v="2"/>
    <s v="Field Operations"/>
    <d v="2046-01-04T00:00:00"/>
    <s v="MA"/>
    <x v="0"/>
    <s v="Hispanic"/>
    <s v="Married"/>
    <s v="Fully Meets"/>
    <n v="3"/>
    <n v="3"/>
    <s v="Average"/>
    <d v="2022-09-23T00:00:00"/>
    <n v="1"/>
    <s v="Moderate"/>
    <n v="2"/>
    <s v="Moderate"/>
    <n v="4"/>
    <s v="Moderate"/>
    <d v="2023-07-18T00:00:00"/>
    <s v="Leadership Development"/>
    <s v="Internal"/>
    <s v="Failed"/>
    <n v="2"/>
    <n v="615.28"/>
    <n v="73"/>
    <x v="1"/>
  </r>
  <r>
    <n v="1630"/>
    <d v="2021-04-25T00:00:00"/>
    <n v="5.05"/>
    <s v="BI Developer"/>
    <x v="4"/>
    <s v="Terminated"/>
    <s v="Contract"/>
    <s v="Zone C"/>
    <s v="Temporary"/>
    <x v="2"/>
    <s v="General - Con"/>
    <d v="2044-02-05T00:00:00"/>
    <s v="MA"/>
    <x v="0"/>
    <s v="Other"/>
    <s v="Single"/>
    <s v="Fully Meets"/>
    <n v="3"/>
    <n v="3"/>
    <s v="Average"/>
    <d v="2023-02-25T00:00:00"/>
    <n v="4"/>
    <s v="Moderate"/>
    <n v="3"/>
    <s v="Moderate"/>
    <n v="2"/>
    <s v="Moderate"/>
    <d v="2023-03-26T00:00:00"/>
    <s v="Customer Service"/>
    <s v="External"/>
    <s v="Incomplete"/>
    <n v="4"/>
    <n v="779.26"/>
    <n v="77"/>
    <x v="1"/>
  </r>
  <r>
    <n v="1631"/>
    <d v="2023-06-17T00:00:00"/>
    <n v="2.9055555555555554"/>
    <s v="BI Developer"/>
    <x v="0"/>
    <s v="Terminated"/>
    <s v="Full-Time"/>
    <s v="Zone C"/>
    <s v="Full-Time"/>
    <x v="2"/>
    <s v="Executive"/>
    <d v="1986-10-24T00:00:00"/>
    <s v="MA"/>
    <x v="0"/>
    <s v="White"/>
    <s v="Widowed"/>
    <s v="Fully Meets"/>
    <n v="3"/>
    <n v="3"/>
    <s v="Average"/>
    <d v="2023-06-24T00:00:00"/>
    <n v="2"/>
    <s v="Moderate"/>
    <n v="4"/>
    <s v="Moderate"/>
    <n v="1"/>
    <s v="Moderate"/>
    <d v="2023-01-14T00:00:00"/>
    <s v="Customer Service"/>
    <s v="External"/>
    <s v="Incomplete"/>
    <n v="1"/>
    <n v="464.49"/>
    <n v="37"/>
    <x v="0"/>
  </r>
  <r>
    <n v="1632"/>
    <d v="2022-01-14T00:00:00"/>
    <n v="4.3305555555555557"/>
    <s v="BI Developer"/>
    <x v="7"/>
    <s v="Active"/>
    <s v="Full-Time"/>
    <s v="Zone C"/>
    <s v="Full-Time"/>
    <x v="2"/>
    <s v="Field Operations"/>
    <d v="1970-08-06T00:00:00"/>
    <s v="MA"/>
    <x v="0"/>
    <s v="Black"/>
    <s v="Widowed"/>
    <s v="Fully Meets"/>
    <n v="3"/>
    <n v="3"/>
    <s v="Average"/>
    <d v="2023-03-12T00:00:00"/>
    <n v="5"/>
    <s v="Moderate"/>
    <n v="4"/>
    <s v="Moderate"/>
    <n v="4"/>
    <s v="Moderate"/>
    <d v="2023-03-26T00:00:00"/>
    <s v="Leadership Development"/>
    <s v="External"/>
    <s v="Completed"/>
    <n v="4"/>
    <n v="196.31"/>
    <n v="52"/>
    <x v="1"/>
  </r>
  <r>
    <n v="1633"/>
    <d v="2018-10-22T00:00:00"/>
    <n v="7.5583333333333336"/>
    <s v="Area Sales Manager"/>
    <x v="1"/>
    <s v="Active"/>
    <s v="Contract"/>
    <s v="Zone B"/>
    <s v="Temporary"/>
    <x v="2"/>
    <s v="Field Operations"/>
    <d v="1994-05-05T00:00:00"/>
    <s v="MA"/>
    <x v="0"/>
    <s v="Black"/>
    <s v="Widowed"/>
    <s v="Fully Meets"/>
    <n v="3"/>
    <n v="3"/>
    <s v="Average"/>
    <d v="2022-12-09T00:00:00"/>
    <n v="4"/>
    <s v="Moderate"/>
    <n v="3"/>
    <s v="Moderate"/>
    <n v="2"/>
    <s v="Moderate"/>
    <d v="2022-10-09T00:00:00"/>
    <s v="Project Management"/>
    <s v="External"/>
    <s v="Passed"/>
    <n v="3"/>
    <n v="300.12"/>
    <n v="24"/>
    <x v="2"/>
  </r>
  <r>
    <n v="1634"/>
    <d v="2021-10-17T00:00:00"/>
    <n v="4.572222222222222"/>
    <s v="Area Sales Manager"/>
    <x v="8"/>
    <s v="Active"/>
    <s v="Contract"/>
    <s v="Zone C"/>
    <s v="Part-Time"/>
    <x v="2"/>
    <s v="Finance &amp; Accounting"/>
    <d v="1974-07-22T00:00:00"/>
    <s v="MA"/>
    <x v="1"/>
    <s v="Black"/>
    <s v="Divorced"/>
    <s v="Fully Meets"/>
    <n v="3"/>
    <n v="3"/>
    <s v="Average"/>
    <d v="2023-01-13T00:00:00"/>
    <n v="2"/>
    <s v="Moderate"/>
    <n v="3"/>
    <s v="Moderate"/>
    <n v="1"/>
    <s v="Moderate"/>
    <d v="2023-03-26T00:00:00"/>
    <s v="Communication Skills"/>
    <s v="External"/>
    <s v="Failed"/>
    <n v="3"/>
    <n v="895.42"/>
    <n v="47"/>
    <x v="0"/>
  </r>
  <r>
    <n v="1635"/>
    <d v="2021-10-19T00:00:00"/>
    <n v="4.5666666666666664"/>
    <s v="Area Sales Manager"/>
    <x v="3"/>
    <s v="Active"/>
    <s v="Full-Time"/>
    <s v="Zone C"/>
    <s v="Part-Time"/>
    <x v="2"/>
    <s v="Safety"/>
    <d v="1988-09-26T00:00:00"/>
    <s v="MA"/>
    <x v="1"/>
    <s v="Hispanic"/>
    <s v="Single"/>
    <s v="Fully Meets"/>
    <n v="3"/>
    <n v="3"/>
    <s v="Average"/>
    <d v="2022-12-19T00:00:00"/>
    <n v="4"/>
    <s v="Moderate"/>
    <n v="4"/>
    <s v="Moderate"/>
    <n v="2"/>
    <s v="Moderate"/>
    <d v="2023-05-15T00:00:00"/>
    <s v="Leadership Development"/>
    <s v="External"/>
    <s v="Completed"/>
    <n v="3"/>
    <n v="619.86"/>
    <n v="33"/>
    <x v="0"/>
  </r>
  <r>
    <n v="1636"/>
    <d v="2018-10-16T00:00:00"/>
    <n v="7.5750000000000002"/>
    <s v="Sales Manager"/>
    <x v="7"/>
    <s v="Active"/>
    <s v="Contract"/>
    <s v="Zone B"/>
    <s v="Part-Time"/>
    <x v="5"/>
    <s v="Aerial"/>
    <d v="1998-11-07T00:00:00"/>
    <s v="MA"/>
    <x v="1"/>
    <s v="White"/>
    <s v="Single"/>
    <s v="Fully Meets"/>
    <n v="3"/>
    <n v="3"/>
    <s v="Average"/>
    <d v="2022-10-14T00:00:00"/>
    <n v="4"/>
    <s v="Moderate"/>
    <n v="5"/>
    <s v="Moderate"/>
    <n v="2"/>
    <s v="Moderate"/>
    <d v="2022-08-31T00:00:00"/>
    <s v="Technical Skills"/>
    <s v="External"/>
    <s v="Completed"/>
    <n v="1"/>
    <n v="943.84"/>
    <n v="20"/>
    <x v="2"/>
  </r>
  <r>
    <n v="1637"/>
    <d v="2020-04-26T00:00:00"/>
    <n v="6.0472222222222225"/>
    <s v="Sales Manager"/>
    <x v="1"/>
    <s v="Active"/>
    <s v="Full-Time"/>
    <s v="Zone C"/>
    <s v="Part-Time"/>
    <x v="5"/>
    <s v="General - Con"/>
    <d v="1986-01-18T00:00:00"/>
    <s v="MA"/>
    <x v="1"/>
    <s v="Black"/>
    <s v="Divorced"/>
    <s v="Fully Meets"/>
    <n v="3"/>
    <n v="3"/>
    <s v="Average"/>
    <d v="2022-10-20T00:00:00"/>
    <n v="4"/>
    <s v="Moderate"/>
    <n v="1"/>
    <s v="Moderate"/>
    <n v="2"/>
    <s v="Moderate"/>
    <d v="2022-10-04T00:00:00"/>
    <s v="Customer Service"/>
    <s v="External"/>
    <s v="Failed"/>
    <n v="5"/>
    <n v="556.33000000000004"/>
    <n v="34"/>
    <x v="0"/>
  </r>
  <r>
    <n v="1638"/>
    <d v="2020-01-22T00:00:00"/>
    <n v="6.3083333333333336"/>
    <s v="Sales Manager"/>
    <x v="8"/>
    <s v="Active"/>
    <s v="Full-Time"/>
    <s v="Zone B"/>
    <s v="Full-Time"/>
    <x v="1"/>
    <s v="Finance &amp; Accounting"/>
    <d v="1994-07-20T00:00:00"/>
    <s v="MA"/>
    <x v="1"/>
    <s v="Asian"/>
    <s v="Divorced"/>
    <s v="Fully Meets"/>
    <n v="3"/>
    <n v="3"/>
    <s v="Average"/>
    <d v="2023-05-08T00:00:00"/>
    <n v="2"/>
    <s v="Moderate"/>
    <n v="4"/>
    <s v="Moderate"/>
    <n v="5"/>
    <s v="Moderate"/>
    <d v="2022-12-27T00:00:00"/>
    <s v="Customer Service"/>
    <s v="External"/>
    <s v="Completed"/>
    <n v="4"/>
    <n v="274.97000000000003"/>
    <n v="26"/>
    <x v="0"/>
  </r>
  <r>
    <n v="1639"/>
    <d v="2022-03-30T00:00:00"/>
    <n v="4.1194444444444445"/>
    <s v="BI Director"/>
    <x v="1"/>
    <s v="Terminated"/>
    <s v="Full-Time"/>
    <s v="Zone A"/>
    <s v="Full-Time"/>
    <x v="2"/>
    <s v="Field Operations"/>
    <d v="1958-01-10T00:00:00"/>
    <s v="MA"/>
    <x v="1"/>
    <s v="Black"/>
    <s v="Married"/>
    <s v="Fully Meets"/>
    <n v="3"/>
    <n v="3"/>
    <s v="Average"/>
    <d v="2022-10-12T00:00:00"/>
    <n v="1"/>
    <s v="Moderate"/>
    <n v="2"/>
    <s v="Moderate"/>
    <n v="1"/>
    <s v="Moderate"/>
    <d v="2023-01-21T00:00:00"/>
    <s v="Communication Skills"/>
    <s v="Internal"/>
    <s v="Completed"/>
    <n v="5"/>
    <n v="359.87"/>
    <n v="64"/>
    <x v="1"/>
  </r>
  <r>
    <n v="1640"/>
    <d v="2021-05-29T00:00:00"/>
    <n v="4.9555555555555557"/>
    <s v="BI Developer"/>
    <x v="8"/>
    <s v="Terminated"/>
    <s v="Contract"/>
    <s v="Zone A"/>
    <s v="Full-Time"/>
    <x v="2"/>
    <s v="Engineers"/>
    <d v="1961-08-30T00:00:00"/>
    <s v="MA"/>
    <x v="0"/>
    <s v="Hispanic"/>
    <s v="Divorced"/>
    <s v="Fully Meets"/>
    <n v="3"/>
    <n v="3"/>
    <s v="Average"/>
    <d v="2022-12-19T00:00:00"/>
    <n v="2"/>
    <s v="Moderate"/>
    <n v="4"/>
    <s v="Moderate"/>
    <n v="1"/>
    <s v="Moderate"/>
    <d v="2023-02-01T00:00:00"/>
    <s v="Communication Skills"/>
    <s v="Internal"/>
    <s v="Completed"/>
    <n v="1"/>
    <n v="881.51"/>
    <n v="60"/>
    <x v="1"/>
  </r>
  <r>
    <n v="1641"/>
    <d v="2023-03-09T00:00:00"/>
    <n v="3.1777777777777776"/>
    <s v="BI Developer"/>
    <x v="6"/>
    <s v="Terminated"/>
    <s v="Part-Time"/>
    <s v="Zone C"/>
    <s v="Temporary"/>
    <x v="2"/>
    <s v="Field Operations"/>
    <d v="1989-10-06T00:00:00"/>
    <s v="MA"/>
    <x v="0"/>
    <s v="Other"/>
    <s v="Married"/>
    <s v="Fully Meets"/>
    <n v="3"/>
    <n v="3"/>
    <s v="Average"/>
    <d v="2023-03-18T00:00:00"/>
    <n v="5"/>
    <s v="Moderate"/>
    <n v="4"/>
    <s v="Moderate"/>
    <n v="4"/>
    <s v="Moderate"/>
    <d v="2022-12-22T00:00:00"/>
    <s v="Project Management"/>
    <s v="External"/>
    <s v="Passed"/>
    <n v="5"/>
    <n v="879.86"/>
    <n v="34"/>
    <x v="0"/>
  </r>
  <r>
    <n v="1642"/>
    <d v="2019-11-22T00:00:00"/>
    <n v="6.4749999999999996"/>
    <s v="BI Developer"/>
    <x v="2"/>
    <s v="Terminated"/>
    <s v="Contract"/>
    <s v="Zone A"/>
    <s v="Part-Time"/>
    <x v="2"/>
    <s v="Wireline Construction"/>
    <d v="2046-09-23T00:00:00"/>
    <s v="MA"/>
    <x v="0"/>
    <s v="Black"/>
    <s v="Single"/>
    <s v="Fully Meets"/>
    <n v="3"/>
    <n v="3"/>
    <s v="Average"/>
    <d v="2023-04-14T00:00:00"/>
    <n v="3"/>
    <s v="Moderate"/>
    <n v="2"/>
    <s v="Moderate"/>
    <n v="2"/>
    <s v="Moderate"/>
    <d v="2023-07-18T00:00:00"/>
    <s v="Customer Service"/>
    <s v="External"/>
    <s v="Passed"/>
    <n v="3"/>
    <n v="226.92"/>
    <n v="73"/>
    <x v="1"/>
  </r>
  <r>
    <n v="1643"/>
    <d v="2019-04-07T00:00:00"/>
    <n v="7.1"/>
    <s v="Area Sales Manager"/>
    <x v="7"/>
    <s v="Active"/>
    <s v="Full-Time"/>
    <s v="Zone A"/>
    <s v="Full-Time"/>
    <x v="2"/>
    <s v="Aerial"/>
    <d v="1981-05-19T00:00:00"/>
    <s v="MA"/>
    <x v="1"/>
    <s v="Other"/>
    <s v="Widowed"/>
    <s v="Fully Meets"/>
    <n v="3"/>
    <n v="3"/>
    <s v="Average"/>
    <d v="2022-08-23T00:00:00"/>
    <n v="5"/>
    <s v="Moderate"/>
    <n v="3"/>
    <s v="Moderate"/>
    <n v="4"/>
    <s v="Moderate"/>
    <d v="2023-07-13T00:00:00"/>
    <s v="Technical Skills"/>
    <s v="External"/>
    <s v="Completed"/>
    <n v="3"/>
    <n v="674.14"/>
    <n v="38"/>
    <x v="0"/>
  </r>
  <r>
    <n v="1644"/>
    <d v="2023-03-23T00:00:00"/>
    <n v="3.1388888888888888"/>
    <s v="Area Sales Manager"/>
    <x v="3"/>
    <s v="Active"/>
    <s v="Contract"/>
    <s v="Zone C"/>
    <s v="Temporary"/>
    <x v="2"/>
    <s v="Aerial"/>
    <d v="2000-10-05T00:00:00"/>
    <s v="MA"/>
    <x v="1"/>
    <s v="Other"/>
    <s v="Widowed"/>
    <s v="Fully Meets"/>
    <n v="3"/>
    <n v="3"/>
    <s v="Average"/>
    <d v="2023-04-01T00:00:00"/>
    <n v="3"/>
    <s v="Moderate"/>
    <n v="1"/>
    <s v="Moderate"/>
    <n v="1"/>
    <s v="Moderate"/>
    <d v="2022-12-13T00:00:00"/>
    <s v="Customer Service"/>
    <s v="External"/>
    <s v="Failed"/>
    <n v="4"/>
    <n v="383.95"/>
    <n v="23"/>
    <x v="2"/>
  </r>
  <r>
    <n v="1645"/>
    <d v="2021-02-18T00:00:00"/>
    <n v="5.2361111111111107"/>
    <s v="Area Sales Manager"/>
    <x v="5"/>
    <s v="Active"/>
    <s v="Part-Time"/>
    <s v="Zone A"/>
    <s v="Temporary"/>
    <x v="2"/>
    <s v="Fielders"/>
    <d v="1975-12-19T00:00:00"/>
    <s v="MA"/>
    <x v="1"/>
    <s v="Hispanic"/>
    <s v="Widowed"/>
    <s v="Fully Meets"/>
    <n v="3"/>
    <n v="3"/>
    <s v="Average"/>
    <d v="2022-09-26T00:00:00"/>
    <n v="5"/>
    <s v="Moderate"/>
    <n v="5"/>
    <s v="Moderate"/>
    <n v="5"/>
    <s v="Moderate"/>
    <d v="2022-08-12T00:00:00"/>
    <s v="Technical Skills"/>
    <s v="External"/>
    <s v="Completed"/>
    <n v="1"/>
    <n v="122.81"/>
    <n v="46"/>
    <x v="0"/>
  </r>
  <r>
    <n v="1646"/>
    <d v="2019-04-05T00:00:00"/>
    <n v="7.1055555555555552"/>
    <s v="Sales Manager"/>
    <x v="7"/>
    <s v="Active"/>
    <s v="Contract"/>
    <s v="Zone C"/>
    <s v="Full-Time"/>
    <x v="5"/>
    <s v="General - Sga"/>
    <d v="1987-06-17T00:00:00"/>
    <s v="MA"/>
    <x v="1"/>
    <s v="Black"/>
    <s v="Divorced"/>
    <s v="Fully Meets"/>
    <n v="3"/>
    <n v="3"/>
    <s v="Average"/>
    <d v="2023-01-20T00:00:00"/>
    <n v="2"/>
    <s v="Moderate"/>
    <n v="2"/>
    <s v="Moderate"/>
    <n v="1"/>
    <s v="Moderate"/>
    <d v="2022-08-07T00:00:00"/>
    <s v="Customer Service"/>
    <s v="Internal"/>
    <s v="Completed"/>
    <n v="5"/>
    <n v="380.22"/>
    <n v="32"/>
    <x v="0"/>
  </r>
  <r>
    <n v="1647"/>
    <d v="2019-10-23T00:00:00"/>
    <n v="6.5555555555555554"/>
    <s v="Sales Manager"/>
    <x v="1"/>
    <s v="Active"/>
    <s v="Contract"/>
    <s v="Zone B"/>
    <s v="Part-Time"/>
    <x v="2"/>
    <s v="Catv"/>
    <d v="1986-02-03T00:00:00"/>
    <s v="MA"/>
    <x v="1"/>
    <s v="Black"/>
    <s v="Widowed"/>
    <s v="Fully Meets"/>
    <n v="3"/>
    <n v="3"/>
    <s v="Average"/>
    <d v="2023-02-16T00:00:00"/>
    <n v="4"/>
    <s v="Moderate"/>
    <n v="2"/>
    <s v="Moderate"/>
    <n v="5"/>
    <s v="Moderate"/>
    <d v="2022-09-15T00:00:00"/>
    <s v="Communication Skills"/>
    <s v="External"/>
    <s v="Passed"/>
    <n v="5"/>
    <n v="719.1"/>
    <n v="33"/>
    <x v="0"/>
  </r>
  <r>
    <n v="1648"/>
    <d v="2021-05-14T00:00:00"/>
    <n v="4.9972222222222218"/>
    <s v="Sales Manager"/>
    <x v="8"/>
    <s v="Active"/>
    <s v="Part-Time"/>
    <s v="Zone C"/>
    <s v="Part-Time"/>
    <x v="1"/>
    <s v="Aerial"/>
    <d v="1977-08-19T00:00:00"/>
    <s v="MA"/>
    <x v="1"/>
    <s v="White"/>
    <s v="Single"/>
    <s v="Fully Meets"/>
    <n v="3"/>
    <n v="3"/>
    <s v="Average"/>
    <d v="2022-12-16T00:00:00"/>
    <n v="4"/>
    <s v="Moderate"/>
    <n v="4"/>
    <s v="Moderate"/>
    <n v="5"/>
    <s v="Moderate"/>
    <d v="2023-01-11T00:00:00"/>
    <s v="Project Management"/>
    <s v="External"/>
    <s v="Passed"/>
    <n v="1"/>
    <n v="699.81"/>
    <n v="44"/>
    <x v="0"/>
  </r>
  <r>
    <n v="1649"/>
    <d v="2019-03-19T00:00:00"/>
    <n v="7.15"/>
    <s v="CIO"/>
    <x v="5"/>
    <s v="Active"/>
    <s v="Full-Time"/>
    <s v="Zone A"/>
    <s v="Part-Time"/>
    <x v="2"/>
    <s v="Wireline Construction"/>
    <d v="1964-03-10T00:00:00"/>
    <s v="TX"/>
    <x v="1"/>
    <s v="White"/>
    <s v="Single"/>
    <s v="Fully Meets"/>
    <n v="3"/>
    <n v="3"/>
    <s v="Average"/>
    <d v="2023-07-28T00:00:00"/>
    <n v="3"/>
    <s v="Moderate"/>
    <n v="1"/>
    <s v="Moderate"/>
    <n v="2"/>
    <s v="Moderate"/>
    <d v="2022-11-24T00:00:00"/>
    <s v="Leadership Development"/>
    <s v="Internal"/>
    <s v="Passed"/>
    <n v="5"/>
    <n v="452.38"/>
    <n v="55"/>
    <x v="1"/>
  </r>
  <r>
    <n v="1650"/>
    <d v="2019-05-08T00:00:00"/>
    <n v="7.0138888888888893"/>
    <s v="BI Director"/>
    <x v="6"/>
    <s v="Terminated"/>
    <s v="Part-Time"/>
    <s v="Zone C"/>
    <s v="Temporary"/>
    <x v="2"/>
    <s v="Engineers"/>
    <d v="2046-02-27T00:00:00"/>
    <s v="MA"/>
    <x v="1"/>
    <s v="Asian"/>
    <s v="Widowed"/>
    <s v="Fully Meets"/>
    <n v="3"/>
    <n v="3"/>
    <s v="Average"/>
    <d v="2023-03-29T00:00:00"/>
    <n v="5"/>
    <s v="Moderate"/>
    <n v="1"/>
    <s v="Moderate"/>
    <n v="3"/>
    <s v="Moderate"/>
    <d v="2022-10-08T00:00:00"/>
    <s v="Leadership Development"/>
    <s v="Internal"/>
    <s v="Completed"/>
    <n v="3"/>
    <n v="727.36"/>
    <n v="73"/>
    <x v="1"/>
  </r>
  <r>
    <n v="1651"/>
    <d v="2019-10-05T00:00:00"/>
    <n v="6.6055555555555552"/>
    <s v="BI Developer"/>
    <x v="2"/>
    <s v="Terminated"/>
    <s v="Part-Time"/>
    <s v="Zone A"/>
    <s v="Temporary"/>
    <x v="2"/>
    <s v="Aerial"/>
    <d v="1993-01-23T00:00:00"/>
    <s v="MA"/>
    <x v="0"/>
    <s v="Black"/>
    <s v="Widowed"/>
    <s v="Fully Meets"/>
    <n v="3"/>
    <n v="3"/>
    <s v="Average"/>
    <d v="2022-11-01T00:00:00"/>
    <n v="4"/>
    <s v="Moderate"/>
    <n v="4"/>
    <s v="Moderate"/>
    <n v="4"/>
    <s v="Moderate"/>
    <d v="2022-12-20T00:00:00"/>
    <s v="Customer Service"/>
    <s v="Internal"/>
    <s v="Passed"/>
    <n v="5"/>
    <n v="595.83000000000004"/>
    <n v="26"/>
    <x v="0"/>
  </r>
  <r>
    <n v="1652"/>
    <d v="2021-11-29T00:00:00"/>
    <n v="4.4555555555555557"/>
    <s v="BI Developer"/>
    <x v="4"/>
    <s v="Terminated"/>
    <s v="Full-Time"/>
    <s v="Zone C"/>
    <s v="Full-Time"/>
    <x v="2"/>
    <s v="Field Operations"/>
    <d v="1985-06-01T00:00:00"/>
    <s v="MA"/>
    <x v="0"/>
    <s v="White"/>
    <s v="Single"/>
    <s v="Fully Meets"/>
    <n v="3"/>
    <n v="3"/>
    <s v="Average"/>
    <d v="2023-06-09T00:00:00"/>
    <n v="1"/>
    <s v="Moderate"/>
    <n v="4"/>
    <s v="Moderate"/>
    <n v="4"/>
    <s v="Moderate"/>
    <d v="2022-12-09T00:00:00"/>
    <s v="Leadership Development"/>
    <s v="Internal"/>
    <s v="Completed"/>
    <n v="4"/>
    <n v="740.51"/>
    <n v="36"/>
    <x v="0"/>
  </r>
  <r>
    <n v="1653"/>
    <d v="2018-11-06T00:00:00"/>
    <n v="7.5194444444444448"/>
    <s v="Area Sales Manager"/>
    <x v="1"/>
    <s v="Active"/>
    <s v="Part-Time"/>
    <s v="Zone B"/>
    <s v="Temporary"/>
    <x v="2"/>
    <s v="Field Operations"/>
    <d v="1957-01-07T00:00:00"/>
    <s v="MA"/>
    <x v="1"/>
    <s v="Hispanic"/>
    <s v="Married"/>
    <s v="Fully Meets"/>
    <n v="3"/>
    <n v="3"/>
    <s v="Average"/>
    <d v="2022-12-02T00:00:00"/>
    <n v="2"/>
    <s v="Moderate"/>
    <n v="4"/>
    <s v="Moderate"/>
    <n v="5"/>
    <s v="Moderate"/>
    <d v="2023-07-24T00:00:00"/>
    <s v="Technical Skills"/>
    <s v="External"/>
    <s v="Incomplete"/>
    <n v="1"/>
    <n v="886.01"/>
    <n v="61"/>
    <x v="1"/>
  </r>
  <r>
    <n v="1654"/>
    <d v="2021-07-27T00:00:00"/>
    <n v="4.7944444444444443"/>
    <s v="Area Sales Manager"/>
    <x v="8"/>
    <s v="Active"/>
    <s v="Full-Time"/>
    <s v="Zone B"/>
    <s v="Temporary"/>
    <x v="2"/>
    <s v="Engineers"/>
    <d v="1999-12-19T00:00:00"/>
    <s v="MA"/>
    <x v="1"/>
    <s v="Black"/>
    <s v="Divorced"/>
    <s v="Fully Meets"/>
    <n v="3"/>
    <n v="3"/>
    <s v="Average"/>
    <d v="2023-06-11T00:00:00"/>
    <n v="2"/>
    <s v="Moderate"/>
    <n v="3"/>
    <s v="Moderate"/>
    <n v="3"/>
    <s v="Moderate"/>
    <d v="2023-05-01T00:00:00"/>
    <s v="Technical Skills"/>
    <s v="External"/>
    <s v="Failed"/>
    <n v="2"/>
    <n v="641.09"/>
    <n v="22"/>
    <x v="2"/>
  </r>
  <r>
    <n v="1655"/>
    <d v="2023-07-18T00:00:00"/>
    <n v="2.8194444444444446"/>
    <s v="Area Sales Manager"/>
    <x v="3"/>
    <s v="Active"/>
    <s v="Part-Time"/>
    <s v="Zone A"/>
    <s v="Temporary"/>
    <x v="2"/>
    <s v="Wireline Construction"/>
    <d v="2042-09-01T00:00:00"/>
    <s v="MA"/>
    <x v="1"/>
    <s v="Black"/>
    <s v="Married"/>
    <s v="Fully Meets"/>
    <n v="3"/>
    <n v="3"/>
    <s v="Average"/>
    <d v="2022-09-25T00:00:00"/>
    <n v="3"/>
    <s v="Moderate"/>
    <n v="1"/>
    <s v="Moderate"/>
    <n v="2"/>
    <s v="Moderate"/>
    <d v="2023-06-15T00:00:00"/>
    <s v="Communication Skills"/>
    <s v="Internal"/>
    <s v="Completed"/>
    <n v="5"/>
    <n v="780.94"/>
    <n v="81"/>
    <x v="1"/>
  </r>
  <r>
    <n v="1656"/>
    <d v="2022-09-04T00:00:00"/>
    <n v="3.6916666666666669"/>
    <s v="Senior BI Developer"/>
    <x v="0"/>
    <s v="Active"/>
    <s v="Part-Time"/>
    <s v="Zone C"/>
    <s v="Temporary"/>
    <x v="5"/>
    <s v="Field Operations"/>
    <d v="1985-05-20T00:00:00"/>
    <s v="MA"/>
    <x v="1"/>
    <s v="Black"/>
    <s v="Single"/>
    <s v="Fully Meets"/>
    <n v="3"/>
    <n v="3"/>
    <s v="Average"/>
    <d v="2022-09-30T00:00:00"/>
    <n v="1"/>
    <s v="Moderate"/>
    <n v="4"/>
    <s v="Moderate"/>
    <n v="5"/>
    <s v="Moderate"/>
    <d v="2023-03-19T00:00:00"/>
    <s v="Leadership Development"/>
    <s v="Internal"/>
    <s v="Completed"/>
    <n v="3"/>
    <n v="132.75"/>
    <n v="37"/>
    <x v="0"/>
  </r>
  <r>
    <n v="1657"/>
    <d v="2019-05-24T00:00:00"/>
    <n v="6.9694444444444441"/>
    <s v="Sales Manager"/>
    <x v="7"/>
    <s v="Active"/>
    <s v="Contract"/>
    <s v="Zone B"/>
    <s v="Part-Time"/>
    <x v="2"/>
    <s v="Engineers"/>
    <d v="1969-08-30T00:00:00"/>
    <s v="MA"/>
    <x v="1"/>
    <s v="Other"/>
    <s v="Married"/>
    <s v="Fully Meets"/>
    <n v="3"/>
    <n v="3"/>
    <s v="Average"/>
    <d v="2023-07-29T00:00:00"/>
    <n v="1"/>
    <s v="Moderate"/>
    <n v="5"/>
    <s v="Moderate"/>
    <n v="1"/>
    <s v="Moderate"/>
    <d v="2022-10-01T00:00:00"/>
    <s v="Technical Skills"/>
    <s v="Internal"/>
    <s v="Passed"/>
    <n v="1"/>
    <n v="838.52"/>
    <n v="50"/>
    <x v="0"/>
  </r>
  <r>
    <n v="1658"/>
    <d v="2019-11-03T00:00:00"/>
    <n v="6.5277777777777777"/>
    <s v="Sales Manager"/>
    <x v="1"/>
    <s v="Active"/>
    <s v="Contract"/>
    <s v="Zone B"/>
    <s v="Part-Time"/>
    <x v="2"/>
    <s v="Field Operations"/>
    <d v="1975-12-29T00:00:00"/>
    <s v="MA"/>
    <x v="1"/>
    <s v="Other"/>
    <s v="Widowed"/>
    <s v="Fully Meets"/>
    <n v="3"/>
    <n v="3"/>
    <s v="Average"/>
    <d v="2022-08-07T00:00:00"/>
    <n v="2"/>
    <s v="Moderate"/>
    <n v="1"/>
    <s v="Moderate"/>
    <n v="2"/>
    <s v="Moderate"/>
    <d v="2023-06-06T00:00:00"/>
    <s v="Project Management"/>
    <s v="External"/>
    <s v="Failed"/>
    <n v="4"/>
    <n v="474.23"/>
    <n v="44"/>
    <x v="0"/>
  </r>
  <r>
    <n v="1659"/>
    <d v="2019-11-26T00:00:00"/>
    <n v="6.4638888888888886"/>
    <s v="Sales Manager"/>
    <x v="8"/>
    <s v="Active"/>
    <s v="Full-Time"/>
    <s v="Zone C"/>
    <s v="Part-Time"/>
    <x v="1"/>
    <s v="Field Operations"/>
    <d v="1977-06-30T00:00:00"/>
    <s v="MA"/>
    <x v="0"/>
    <s v="White"/>
    <s v="Single"/>
    <s v="Fully Meets"/>
    <n v="3"/>
    <n v="3"/>
    <s v="Average"/>
    <d v="2023-07-11T00:00:00"/>
    <n v="4"/>
    <s v="Moderate"/>
    <n v="5"/>
    <s v="Moderate"/>
    <n v="5"/>
    <s v="Moderate"/>
    <d v="2023-05-23T00:00:00"/>
    <s v="Leadership Development"/>
    <s v="Internal"/>
    <s v="Incomplete"/>
    <n v="1"/>
    <n v="579.05999999999995"/>
    <n v="42"/>
    <x v="0"/>
  </r>
  <r>
    <n v="1660"/>
    <d v="2022-08-09T00:00:00"/>
    <n v="3.7611111111111111"/>
    <s v="CIO"/>
    <x v="5"/>
    <s v="Terminated"/>
    <s v="Contract"/>
    <s v="Zone B"/>
    <s v="Full-Time"/>
    <x v="2"/>
    <s v="General - Con"/>
    <d v="1971-07-02T00:00:00"/>
    <s v="MA"/>
    <x v="1"/>
    <s v="Other"/>
    <s v="Widowed"/>
    <s v="Fully Meets"/>
    <n v="3"/>
    <n v="3"/>
    <s v="Average"/>
    <d v="2023-06-17T00:00:00"/>
    <n v="5"/>
    <s v="Moderate"/>
    <n v="5"/>
    <s v="Moderate"/>
    <n v="1"/>
    <s v="Moderate"/>
    <d v="2023-07-25T00:00:00"/>
    <s v="Communication Skills"/>
    <s v="Internal"/>
    <s v="Failed"/>
    <n v="5"/>
    <n v="698.82"/>
    <n v="51"/>
    <x v="1"/>
  </r>
  <r>
    <n v="1661"/>
    <d v="2019-03-19T00:00:00"/>
    <n v="7.15"/>
    <s v="BI Director"/>
    <x v="6"/>
    <s v="Active"/>
    <s v="Contract"/>
    <s v="Zone C"/>
    <s v="Full-Time"/>
    <x v="2"/>
    <s v="Finance &amp; Accounting"/>
    <d v="1982-05-16T00:00:00"/>
    <s v="MA"/>
    <x v="1"/>
    <s v="Hispanic"/>
    <s v="Divorced"/>
    <s v="Fully Meets"/>
    <n v="3"/>
    <n v="3"/>
    <s v="Average"/>
    <d v="2023-02-25T00:00:00"/>
    <n v="5"/>
    <s v="Moderate"/>
    <n v="4"/>
    <s v="Moderate"/>
    <n v="4"/>
    <s v="Moderate"/>
    <d v="2023-07-20T00:00:00"/>
    <s v="Technical Skills"/>
    <s v="Internal"/>
    <s v="Failed"/>
    <n v="5"/>
    <n v="633.36"/>
    <n v="37"/>
    <x v="0"/>
  </r>
  <r>
    <n v="1662"/>
    <d v="2018-11-25T00:00:00"/>
    <n v="7.4666666666666668"/>
    <s v="BI Developer"/>
    <x v="2"/>
    <s v="Active"/>
    <s v="Contract"/>
    <s v="Zone C"/>
    <s v="Full-Time"/>
    <x v="2"/>
    <s v="Engineers"/>
    <d v="1963-11-04T00:00:00"/>
    <s v="MA"/>
    <x v="0"/>
    <s v="Hispanic"/>
    <s v="Married"/>
    <s v="Fully Meets"/>
    <n v="3"/>
    <n v="3"/>
    <s v="Average"/>
    <d v="2023-05-17T00:00:00"/>
    <n v="2"/>
    <s v="Moderate"/>
    <n v="4"/>
    <s v="Moderate"/>
    <n v="5"/>
    <s v="Moderate"/>
    <d v="2023-02-18T00:00:00"/>
    <s v="Technical Skills"/>
    <s v="Internal"/>
    <s v="Failed"/>
    <n v="3"/>
    <n v="241.19"/>
    <n v="55"/>
    <x v="1"/>
  </r>
  <r>
    <n v="1663"/>
    <d v="2022-04-10T00:00:00"/>
    <n v="4.0916666666666668"/>
    <s v="BI Developer"/>
    <x v="4"/>
    <s v="Terminated"/>
    <s v="Full-Time"/>
    <s v="Zone C"/>
    <s v="Full-Time"/>
    <x v="2"/>
    <s v="Aerial"/>
    <d v="1961-01-30T00:00:00"/>
    <s v="MA"/>
    <x v="0"/>
    <s v="Asian"/>
    <s v="Widowed"/>
    <s v="Fully Meets"/>
    <n v="3"/>
    <n v="3"/>
    <s v="Average"/>
    <d v="2023-03-10T00:00:00"/>
    <n v="4"/>
    <s v="Moderate"/>
    <n v="2"/>
    <s v="Moderate"/>
    <n v="4"/>
    <s v="Moderate"/>
    <d v="2023-07-13T00:00:00"/>
    <s v="Communication Skills"/>
    <s v="External"/>
    <s v="Passed"/>
    <n v="5"/>
    <n v="271.37"/>
    <n v="61"/>
    <x v="1"/>
  </r>
  <r>
    <n v="1664"/>
    <d v="2021-04-02T00:00:00"/>
    <n v="5.1138888888888889"/>
    <s v="Area Sales Manager"/>
    <x v="1"/>
    <s v="Active"/>
    <s v="Full-Time"/>
    <s v="Zone C"/>
    <s v="Full-Time"/>
    <x v="2"/>
    <s v="Splicing"/>
    <d v="1991-09-10T00:00:00"/>
    <s v="MA"/>
    <x v="1"/>
    <s v="White"/>
    <s v="Single"/>
    <s v="Fully Meets"/>
    <n v="3"/>
    <n v="3"/>
    <s v="Average"/>
    <d v="2023-02-12T00:00:00"/>
    <n v="2"/>
    <s v="Moderate"/>
    <n v="1"/>
    <s v="Moderate"/>
    <n v="1"/>
    <s v="Moderate"/>
    <d v="2023-07-08T00:00:00"/>
    <s v="Project Management"/>
    <s v="Internal"/>
    <s v="Incomplete"/>
    <n v="1"/>
    <n v="137.87"/>
    <n v="30"/>
    <x v="0"/>
  </r>
  <r>
    <n v="1665"/>
    <d v="2019-12-22T00:00:00"/>
    <n v="6.3916666666666666"/>
    <s v="Area Sales Manager"/>
    <x v="8"/>
    <s v="Active"/>
    <s v="Contract"/>
    <s v="Zone A"/>
    <s v="Part-Time"/>
    <x v="2"/>
    <s v="Project Management - Con"/>
    <d v="1963-07-10T00:00:00"/>
    <s v="MA"/>
    <x v="1"/>
    <s v="Black"/>
    <s v="Widowed"/>
    <s v="Fully Meets"/>
    <n v="3"/>
    <n v="3"/>
    <s v="Average"/>
    <d v="2022-08-23T00:00:00"/>
    <n v="4"/>
    <s v="Moderate"/>
    <n v="2"/>
    <s v="Moderate"/>
    <n v="3"/>
    <s v="Moderate"/>
    <d v="2022-11-15T00:00:00"/>
    <s v="Project Management"/>
    <s v="Internal"/>
    <s v="Passed"/>
    <n v="3"/>
    <n v="999.83"/>
    <n v="56"/>
    <x v="1"/>
  </r>
  <r>
    <n v="1666"/>
    <d v="2021-08-14T00:00:00"/>
    <n v="4.7472222222222218"/>
    <s v="Area Sales Manager"/>
    <x v="3"/>
    <s v="Active"/>
    <s v="Full-Time"/>
    <s v="Zone A"/>
    <s v="Part-Time"/>
    <x v="2"/>
    <s v="General - Con"/>
    <d v="1978-07-22T00:00:00"/>
    <s v="OR"/>
    <x v="1"/>
    <s v="Black"/>
    <s v="Divorced"/>
    <s v="Fully Meets"/>
    <n v="3"/>
    <n v="3"/>
    <s v="Average"/>
    <d v="2022-08-12T00:00:00"/>
    <n v="3"/>
    <s v="Moderate"/>
    <n v="3"/>
    <s v="Moderate"/>
    <n v="4"/>
    <s v="Moderate"/>
    <d v="2023-02-21T00:00:00"/>
    <s v="Technical Skills"/>
    <s v="Internal"/>
    <s v="Failed"/>
    <n v="5"/>
    <n v="597.62"/>
    <n v="43"/>
    <x v="0"/>
  </r>
  <r>
    <n v="1667"/>
    <d v="2018-08-28T00:00:00"/>
    <n v="7.708333333333333"/>
    <s v="Senior BI Developer"/>
    <x v="4"/>
    <s v="Active"/>
    <s v="Full-Time"/>
    <s v="Zone A"/>
    <s v="Full-Time"/>
    <x v="5"/>
    <s v="Splicing"/>
    <d v="1972-03-19T00:00:00"/>
    <s v="MA"/>
    <x v="1"/>
    <s v="Black"/>
    <s v="Widowed"/>
    <s v="Fully Meets"/>
    <n v="3"/>
    <n v="3"/>
    <s v="Average"/>
    <d v="2022-10-24T00:00:00"/>
    <n v="1"/>
    <s v="Moderate"/>
    <n v="3"/>
    <s v="Moderate"/>
    <n v="5"/>
    <s v="Moderate"/>
    <d v="2022-09-11T00:00:00"/>
    <s v="Leadership Development"/>
    <s v="External"/>
    <s v="Completed"/>
    <n v="1"/>
    <n v="697.89"/>
    <n v="46"/>
    <x v="0"/>
  </r>
  <r>
    <n v="1668"/>
    <d v="2023-07-10T00:00:00"/>
    <n v="2.8416666666666668"/>
    <s v="Senior BI Developer"/>
    <x v="0"/>
    <s v="Active"/>
    <s v="Part-Time"/>
    <s v="Zone C"/>
    <s v="Part-Time"/>
    <x v="5"/>
    <s v="Aerial"/>
    <d v="2047-09-07T00:00:00"/>
    <s v="MA"/>
    <x v="1"/>
    <s v="Black"/>
    <s v="Single"/>
    <s v="Fully Meets"/>
    <n v="3"/>
    <n v="3"/>
    <s v="Average"/>
    <d v="2022-10-01T00:00:00"/>
    <n v="2"/>
    <s v="Moderate"/>
    <n v="1"/>
    <s v="Moderate"/>
    <n v="3"/>
    <s v="Moderate"/>
    <d v="2023-06-23T00:00:00"/>
    <s v="Customer Service"/>
    <s v="External"/>
    <s v="Failed"/>
    <n v="5"/>
    <n v="673.27"/>
    <n v="76"/>
    <x v="1"/>
  </r>
  <r>
    <n v="1669"/>
    <d v="2020-09-18T00:00:00"/>
    <n v="5.6527777777777777"/>
    <s v="Sales Manager"/>
    <x v="7"/>
    <s v="Active"/>
    <s v="Part-Time"/>
    <s v="Zone A"/>
    <s v="Temporary"/>
    <x v="2"/>
    <s v="Field Operations"/>
    <d v="1961-09-14T00:00:00"/>
    <s v="MA"/>
    <x v="1"/>
    <s v="Asian"/>
    <s v="Divorced"/>
    <s v="Fully Meets"/>
    <n v="3"/>
    <n v="3"/>
    <s v="Average"/>
    <d v="2022-09-13T00:00:00"/>
    <n v="3"/>
    <s v="Moderate"/>
    <n v="1"/>
    <s v="Moderate"/>
    <n v="2"/>
    <s v="Moderate"/>
    <d v="2023-01-10T00:00:00"/>
    <s v="Project Management"/>
    <s v="External"/>
    <s v="Passed"/>
    <n v="5"/>
    <n v="753.01"/>
    <n v="59"/>
    <x v="1"/>
  </r>
  <r>
    <n v="1670"/>
    <d v="2019-07-18T00:00:00"/>
    <n v="6.8194444444444446"/>
    <s v="Sales Manager"/>
    <x v="1"/>
    <s v="Active"/>
    <s v="Contract"/>
    <s v="Zone A"/>
    <s v="Full-Time"/>
    <x v="2"/>
    <s v="Splicing"/>
    <d v="1960-11-06T00:00:00"/>
    <s v="MA"/>
    <x v="0"/>
    <s v="Other"/>
    <s v="Widowed"/>
    <s v="Fully Meets"/>
    <n v="3"/>
    <n v="3"/>
    <s v="Average"/>
    <d v="2022-08-11T00:00:00"/>
    <n v="2"/>
    <s v="Moderate"/>
    <n v="2"/>
    <s v="Moderate"/>
    <n v="2"/>
    <s v="Moderate"/>
    <d v="2023-02-01T00:00:00"/>
    <s v="Leadership Development"/>
    <s v="Internal"/>
    <s v="Failed"/>
    <n v="5"/>
    <n v="939.02"/>
    <n v="59"/>
    <x v="1"/>
  </r>
  <r>
    <n v="1671"/>
    <d v="2021-11-21T00:00:00"/>
    <n v="4.4777777777777779"/>
    <s v="Sales Manager"/>
    <x v="8"/>
    <s v="Active"/>
    <s v="Contract"/>
    <s v="Zone A"/>
    <s v="Full-Time"/>
    <x v="1"/>
    <s v="Project Management - Con"/>
    <d v="1964-10-10T00:00:00"/>
    <s v="MA"/>
    <x v="0"/>
    <s v="White"/>
    <s v="Married"/>
    <s v="Fully Meets"/>
    <n v="3"/>
    <n v="3"/>
    <s v="Average"/>
    <d v="2023-07-08T00:00:00"/>
    <n v="5"/>
    <s v="Moderate"/>
    <n v="3"/>
    <s v="Moderate"/>
    <n v="5"/>
    <s v="Moderate"/>
    <d v="2022-11-15T00:00:00"/>
    <s v="Customer Service"/>
    <s v="External"/>
    <s v="Passed"/>
    <n v="2"/>
    <n v="680.45"/>
    <n v="57"/>
    <x v="1"/>
  </r>
  <r>
    <n v="1672"/>
    <d v="2021-03-08T00:00:00"/>
    <n v="5.1805555555555554"/>
    <s v="CIO"/>
    <x v="0"/>
    <s v="Active"/>
    <s v="Full-Time"/>
    <s v="Zone B"/>
    <s v="Part-Time"/>
    <x v="2"/>
    <s v="Field Operations"/>
    <d v="2047-05-26T00:00:00"/>
    <s v="MA"/>
    <x v="1"/>
    <s v="Asian"/>
    <s v="Married"/>
    <s v="Fully Meets"/>
    <n v="3"/>
    <n v="3"/>
    <s v="Average"/>
    <d v="2022-10-08T00:00:00"/>
    <n v="1"/>
    <s v="Moderate"/>
    <n v="3"/>
    <s v="Moderate"/>
    <n v="4"/>
    <s v="Moderate"/>
    <d v="2022-09-14T00:00:00"/>
    <s v="Technical Skills"/>
    <s v="External"/>
    <s v="Completed"/>
    <n v="3"/>
    <n v="263.8"/>
    <n v="74"/>
    <x v="1"/>
  </r>
  <r>
    <n v="1673"/>
    <d v="2019-08-21T00:00:00"/>
    <n v="6.7277777777777779"/>
    <s v="BI Director"/>
    <x v="1"/>
    <s v="Active"/>
    <s v="Part-Time"/>
    <s v="Zone C"/>
    <s v="Full-Time"/>
    <x v="2"/>
    <s v="General - Con"/>
    <d v="1950-11-07T00:00:00"/>
    <s v="MA"/>
    <x v="0"/>
    <s v="Other"/>
    <s v="Widowed"/>
    <s v="Fully Meets"/>
    <n v="3"/>
    <n v="3"/>
    <s v="Average"/>
    <d v="2022-08-19T00:00:00"/>
    <n v="3"/>
    <s v="Moderate"/>
    <n v="5"/>
    <s v="Moderate"/>
    <n v="5"/>
    <s v="Moderate"/>
    <d v="2023-01-04T00:00:00"/>
    <s v="Project Management"/>
    <s v="External"/>
    <s v="Incomplete"/>
    <n v="2"/>
    <n v="981.06"/>
    <n v="69"/>
    <x v="1"/>
  </r>
  <r>
    <n v="1674"/>
    <d v="2022-04-30T00:00:00"/>
    <n v="4.0361111111111114"/>
    <s v="BI Developer"/>
    <x v="8"/>
    <s v="Terminated"/>
    <s v="Part-Time"/>
    <s v="Zone B"/>
    <s v="Full-Time"/>
    <x v="2"/>
    <s v="Wireline Construction"/>
    <d v="2046-06-17T00:00:00"/>
    <s v="MA"/>
    <x v="0"/>
    <s v="Other"/>
    <s v="Married"/>
    <s v="Fully Meets"/>
    <n v="3"/>
    <n v="3"/>
    <s v="Average"/>
    <d v="2022-10-04T00:00:00"/>
    <n v="1"/>
    <s v="Moderate"/>
    <n v="5"/>
    <s v="Moderate"/>
    <n v="5"/>
    <s v="Moderate"/>
    <d v="2022-11-22T00:00:00"/>
    <s v="Customer Service"/>
    <s v="Internal"/>
    <s v="Passed"/>
    <n v="1"/>
    <n v="293.55"/>
    <n v="76"/>
    <x v="1"/>
  </r>
  <r>
    <n v="1675"/>
    <d v="2023-02-03T00:00:00"/>
    <n v="3.2777777777777777"/>
    <s v="Area Sales Manager"/>
    <x v="7"/>
    <s v="Active"/>
    <s v="Full-Time"/>
    <s v="Zone A"/>
    <s v="Part-Time"/>
    <x v="2"/>
    <s v="Field Operations"/>
    <d v="1959-11-02T00:00:00"/>
    <s v="MA"/>
    <x v="1"/>
    <s v="Hispanic"/>
    <s v="Widowed"/>
    <s v="Fully Meets"/>
    <n v="3"/>
    <n v="3"/>
    <s v="Average"/>
    <d v="2023-01-25T00:00:00"/>
    <n v="4"/>
    <s v="Moderate"/>
    <n v="1"/>
    <s v="Moderate"/>
    <n v="4"/>
    <s v="Moderate"/>
    <d v="2023-03-07T00:00:00"/>
    <s v="Technical Skills"/>
    <s v="Internal"/>
    <s v="Failed"/>
    <n v="4"/>
    <n v="904.68"/>
    <n v="64"/>
    <x v="1"/>
  </r>
  <r>
    <n v="1676"/>
    <d v="2023-05-08T00:00:00"/>
    <n v="3.0138888888888888"/>
    <s v="Area Sales Manager"/>
    <x v="3"/>
    <s v="Active"/>
    <s v="Part-Time"/>
    <s v="Zone B"/>
    <s v="Full-Time"/>
    <x v="2"/>
    <s v="Catv"/>
    <d v="1963-08-12T00:00:00"/>
    <s v="MA"/>
    <x v="1"/>
    <s v="Other"/>
    <s v="Widowed"/>
    <s v="Fully Meets"/>
    <n v="3"/>
    <n v="3"/>
    <s v="Average"/>
    <d v="2023-03-27T00:00:00"/>
    <n v="2"/>
    <s v="Moderate"/>
    <n v="5"/>
    <s v="Moderate"/>
    <n v="1"/>
    <s v="Moderate"/>
    <d v="2022-12-07T00:00:00"/>
    <s v="Project Management"/>
    <s v="Internal"/>
    <s v="Failed"/>
    <n v="5"/>
    <n v="104.66"/>
    <n v="60"/>
    <x v="1"/>
  </r>
  <r>
    <n v="1677"/>
    <d v="2022-07-29T00:00:00"/>
    <n v="3.7888888888888888"/>
    <s v="Area Sales Manager"/>
    <x v="5"/>
    <s v="Active"/>
    <s v="Part-Time"/>
    <s v="Zone B"/>
    <s v="Part-Time"/>
    <x v="2"/>
    <s v="General - Con"/>
    <d v="1965-11-22T00:00:00"/>
    <s v="OR"/>
    <x v="0"/>
    <s v="Other"/>
    <s v="Widowed"/>
    <s v="Fully Meets"/>
    <n v="3"/>
    <n v="3"/>
    <s v="Average"/>
    <d v="2023-03-10T00:00:00"/>
    <n v="5"/>
    <s v="Moderate"/>
    <n v="4"/>
    <s v="Moderate"/>
    <n v="5"/>
    <s v="Moderate"/>
    <d v="2022-12-02T00:00:00"/>
    <s v="Technical Skills"/>
    <s v="External"/>
    <s v="Incomplete"/>
    <n v="2"/>
    <n v="836.37"/>
    <n v="57"/>
    <x v="1"/>
  </r>
  <r>
    <n v="1678"/>
    <d v="2020-11-18T00:00:00"/>
    <n v="5.4861111111111107"/>
    <s v="Senior BI Developer"/>
    <x v="2"/>
    <s v="Active"/>
    <s v="Part-Time"/>
    <s v="Zone A"/>
    <s v="Part-Time"/>
    <x v="5"/>
    <s v="Field Operations"/>
    <d v="2046-03-28T00:00:00"/>
    <s v="MA"/>
    <x v="0"/>
    <s v="Black"/>
    <s v="Widowed"/>
    <s v="Fully Meets"/>
    <n v="3"/>
    <n v="3"/>
    <s v="Average"/>
    <d v="2023-06-21T00:00:00"/>
    <n v="2"/>
    <s v="Moderate"/>
    <n v="1"/>
    <s v="Moderate"/>
    <n v="1"/>
    <s v="Moderate"/>
    <d v="2023-04-14T00:00:00"/>
    <s v="Leadership Development"/>
    <s v="Internal"/>
    <s v="Completed"/>
    <n v="1"/>
    <n v="749.64"/>
    <n v="74"/>
    <x v="1"/>
  </r>
  <r>
    <n v="1679"/>
    <d v="2021-05-16T00:00:00"/>
    <n v="4.9916666666666663"/>
    <s v="Senior BI Developer"/>
    <x v="4"/>
    <s v="Active"/>
    <s v="Part-Time"/>
    <s v="Zone C"/>
    <s v="Part-Time"/>
    <x v="5"/>
    <s v="Engineers"/>
    <d v="2044-12-14T00:00:00"/>
    <s v="MA"/>
    <x v="1"/>
    <s v="Black"/>
    <s v="Widowed"/>
    <s v="Fully Meets"/>
    <n v="3"/>
    <n v="3"/>
    <s v="Average"/>
    <d v="2023-08-01T00:00:00"/>
    <n v="5"/>
    <s v="Moderate"/>
    <n v="4"/>
    <s v="Moderate"/>
    <n v="3"/>
    <s v="Moderate"/>
    <d v="2023-03-25T00:00:00"/>
    <s v="Leadership Development"/>
    <s v="External"/>
    <s v="Failed"/>
    <n v="5"/>
    <n v="213.06"/>
    <n v="77"/>
    <x v="1"/>
  </r>
  <r>
    <n v="1680"/>
    <d v="2019-10-25T00:00:00"/>
    <n v="6.55"/>
    <s v="Senior BI Developer"/>
    <x v="0"/>
    <s v="Active"/>
    <s v="Full-Time"/>
    <s v="Zone C"/>
    <s v="Temporary"/>
    <x v="2"/>
    <s v="General - Con"/>
    <d v="1976-09-01T00:00:00"/>
    <s v="MA"/>
    <x v="1"/>
    <s v="Other"/>
    <s v="Divorced"/>
    <s v="Fully Meets"/>
    <n v="3"/>
    <n v="3"/>
    <s v="Average"/>
    <d v="2023-03-01T00:00:00"/>
    <n v="5"/>
    <s v="Moderate"/>
    <n v="4"/>
    <s v="Moderate"/>
    <n v="5"/>
    <s v="Moderate"/>
    <d v="2022-10-04T00:00:00"/>
    <s v="Customer Service"/>
    <s v="Internal"/>
    <s v="Completed"/>
    <n v="3"/>
    <n v="882.76"/>
    <n v="43"/>
    <x v="0"/>
  </r>
  <r>
    <n v="1681"/>
    <d v="2023-03-05T00:00:00"/>
    <n v="3.1888888888888891"/>
    <s v="Sales Manager"/>
    <x v="7"/>
    <s v="Active"/>
    <s v="Contract"/>
    <s v="Zone B"/>
    <s v="Temporary"/>
    <x v="2"/>
    <s v="Engineers"/>
    <d v="1974-10-10T00:00:00"/>
    <s v="MA"/>
    <x v="0"/>
    <s v="White"/>
    <s v="Divorced"/>
    <s v="Fully Meets"/>
    <n v="3"/>
    <n v="3"/>
    <s v="Average"/>
    <d v="2023-05-30T00:00:00"/>
    <n v="2"/>
    <s v="Moderate"/>
    <n v="3"/>
    <s v="Moderate"/>
    <n v="4"/>
    <s v="Moderate"/>
    <d v="2022-12-20T00:00:00"/>
    <s v="Customer Service"/>
    <s v="External"/>
    <s v="Failed"/>
    <n v="1"/>
    <n v="113.42"/>
    <n v="49"/>
    <x v="0"/>
  </r>
  <r>
    <n v="1682"/>
    <d v="2021-06-01T00:00:00"/>
    <n v="4.95"/>
    <s v="Sales Manager"/>
    <x v="1"/>
    <s v="Active"/>
    <s v="Part-Time"/>
    <s v="Zone B"/>
    <s v="Part-Time"/>
    <x v="2"/>
    <s v="Aerial"/>
    <d v="1970-12-29T00:00:00"/>
    <s v="MA"/>
    <x v="0"/>
    <s v="Black"/>
    <s v="Married"/>
    <s v="Fully Meets"/>
    <n v="3"/>
    <n v="3"/>
    <s v="Average"/>
    <d v="2023-04-15T00:00:00"/>
    <n v="5"/>
    <s v="Moderate"/>
    <n v="3"/>
    <s v="Moderate"/>
    <n v="4"/>
    <s v="Moderate"/>
    <d v="2022-09-19T00:00:00"/>
    <s v="Project Management"/>
    <s v="External"/>
    <s v="Failed"/>
    <n v="3"/>
    <n v="284.61"/>
    <n v="51"/>
    <x v="1"/>
  </r>
  <r>
    <n v="1683"/>
    <d v="2022-01-22T00:00:00"/>
    <n v="4.3083333333333336"/>
    <s v="Sales Manager"/>
    <x v="8"/>
    <s v="Terminated"/>
    <s v="Full-Time"/>
    <s v="Zone B"/>
    <s v="Part-Time"/>
    <x v="1"/>
    <s v="Aerial"/>
    <d v="1988-02-14T00:00:00"/>
    <s v="MA"/>
    <x v="0"/>
    <s v="Other"/>
    <s v="Married"/>
    <s v="Fully Meets"/>
    <n v="3"/>
    <n v="3"/>
    <s v="Average"/>
    <d v="2022-12-29T00:00:00"/>
    <n v="2"/>
    <s v="Moderate"/>
    <n v="4"/>
    <s v="Moderate"/>
    <n v="4"/>
    <s v="Moderate"/>
    <d v="2023-06-28T00:00:00"/>
    <s v="Project Management"/>
    <s v="Internal"/>
    <s v="Failed"/>
    <n v="1"/>
    <n v="599.74"/>
    <n v="34"/>
    <x v="0"/>
  </r>
  <r>
    <n v="1684"/>
    <d v="2023-07-09T00:00:00"/>
    <n v="2.8444444444444446"/>
    <s v="CIO"/>
    <x v="5"/>
    <s v="Terminated"/>
    <s v="Contract"/>
    <s v="Zone A"/>
    <s v="Part-Time"/>
    <x v="2"/>
    <s v="Engineers"/>
    <d v="1963-03-07T00:00:00"/>
    <s v="MA"/>
    <x v="1"/>
    <s v="Hispanic"/>
    <s v="Widowed"/>
    <s v="Fully Meets"/>
    <n v="3"/>
    <n v="3"/>
    <s v="Average"/>
    <d v="2022-12-30T00:00:00"/>
    <n v="2"/>
    <s v="Moderate"/>
    <n v="4"/>
    <s v="Moderate"/>
    <n v="3"/>
    <s v="Moderate"/>
    <d v="2023-06-05T00:00:00"/>
    <s v="Leadership Development"/>
    <s v="Internal"/>
    <s v="Failed"/>
    <n v="5"/>
    <n v="700.99"/>
    <n v="60"/>
    <x v="1"/>
  </r>
  <r>
    <n v="1685"/>
    <d v="2018-11-11T00:00:00"/>
    <n v="7.5055555555555555"/>
    <s v="BI Director"/>
    <x v="6"/>
    <s v="Terminated"/>
    <s v="Full-Time"/>
    <s v="Zone A"/>
    <s v="Full-Time"/>
    <x v="2"/>
    <s v="Aerial"/>
    <d v="1968-06-26T00:00:00"/>
    <s v="MA"/>
    <x v="0"/>
    <s v="Black"/>
    <s v="Divorced"/>
    <s v="Fully Meets"/>
    <n v="3"/>
    <n v="3"/>
    <s v="Average"/>
    <d v="2023-01-18T00:00:00"/>
    <n v="1"/>
    <s v="Moderate"/>
    <n v="4"/>
    <s v="Moderate"/>
    <n v="2"/>
    <s v="Moderate"/>
    <d v="2023-01-01T00:00:00"/>
    <s v="Customer Service"/>
    <s v="Internal"/>
    <s v="Passed"/>
    <n v="1"/>
    <n v="650.07000000000005"/>
    <n v="50"/>
    <x v="0"/>
  </r>
  <r>
    <n v="1686"/>
    <d v="2021-01-05T00:00:00"/>
    <n v="5.3555555555555552"/>
    <s v="BI Developer"/>
    <x v="7"/>
    <s v="Active"/>
    <s v="Contract"/>
    <s v="Zone C"/>
    <s v="Full-Time"/>
    <x v="2"/>
    <s v="Finance &amp; Accounting"/>
    <d v="1954-03-06T00:00:00"/>
    <s v="MA"/>
    <x v="1"/>
    <s v="Black"/>
    <s v="Widowed"/>
    <s v="Fully Meets"/>
    <n v="3"/>
    <n v="3"/>
    <s v="Average"/>
    <d v="2023-02-06T00:00:00"/>
    <n v="2"/>
    <s v="Moderate"/>
    <n v="4"/>
    <s v="Moderate"/>
    <n v="2"/>
    <s v="Moderate"/>
    <d v="2022-11-11T00:00:00"/>
    <s v="Communication Skills"/>
    <s v="External"/>
    <s v="Completed"/>
    <n v="2"/>
    <n v="851.38"/>
    <n v="67"/>
    <x v="1"/>
  </r>
  <r>
    <n v="1687"/>
    <d v="2022-11-25T00:00:00"/>
    <n v="3.4666666666666668"/>
    <s v="Area Sales Manager"/>
    <x v="1"/>
    <s v="Active"/>
    <s v="Part-Time"/>
    <s v="Zone C"/>
    <s v="Full-Time"/>
    <x v="2"/>
    <s v="Engineers"/>
    <d v="1967-04-25T00:00:00"/>
    <s v="MA"/>
    <x v="1"/>
    <s v="White"/>
    <s v="Widowed"/>
    <s v="Fully Meets"/>
    <n v="3"/>
    <n v="3"/>
    <s v="Average"/>
    <d v="2023-08-03T00:00:00"/>
    <n v="3"/>
    <s v="Moderate"/>
    <n v="4"/>
    <s v="Moderate"/>
    <n v="5"/>
    <s v="Moderate"/>
    <d v="2023-02-24T00:00:00"/>
    <s v="Customer Service"/>
    <s v="Internal"/>
    <s v="Failed"/>
    <n v="4"/>
    <n v="455.1"/>
    <n v="55"/>
    <x v="1"/>
  </r>
  <r>
    <n v="1688"/>
    <d v="2020-03-30T00:00:00"/>
    <n v="6.1194444444444445"/>
    <s v="Area Sales Manager"/>
    <x v="8"/>
    <s v="Active"/>
    <s v="Full-Time"/>
    <s v="Zone A"/>
    <s v="Full-Time"/>
    <x v="2"/>
    <s v="Shop (Fleet)"/>
    <d v="1956-07-23T00:00:00"/>
    <s v="OR"/>
    <x v="1"/>
    <s v="Other"/>
    <s v="Divorced"/>
    <s v="Fully Meets"/>
    <n v="3"/>
    <n v="3"/>
    <s v="Average"/>
    <d v="2022-11-12T00:00:00"/>
    <n v="1"/>
    <s v="Moderate"/>
    <n v="4"/>
    <s v="Moderate"/>
    <n v="5"/>
    <s v="Moderate"/>
    <d v="2022-12-21T00:00:00"/>
    <s v="Project Management"/>
    <s v="Internal"/>
    <s v="Completed"/>
    <n v="3"/>
    <n v="880.67"/>
    <n v="64"/>
    <x v="1"/>
  </r>
  <r>
    <n v="1689"/>
    <d v="2021-01-02T00:00:00"/>
    <n v="5.3638888888888889"/>
    <s v="Senior BI Developer"/>
    <x v="8"/>
    <s v="Active"/>
    <s v="Part-Time"/>
    <s v="Zone C"/>
    <s v="Temporary"/>
    <x v="5"/>
    <s v="Field Operations"/>
    <d v="1985-12-04T00:00:00"/>
    <s v="MA"/>
    <x v="1"/>
    <s v="Other"/>
    <s v="Married"/>
    <s v="Fully Meets"/>
    <n v="3"/>
    <n v="3"/>
    <s v="Average"/>
    <d v="2023-04-26T00:00:00"/>
    <n v="5"/>
    <s v="Moderate"/>
    <n v="3"/>
    <s v="Moderate"/>
    <n v="5"/>
    <s v="Moderate"/>
    <d v="2022-09-15T00:00:00"/>
    <s v="Customer Service"/>
    <s v="External"/>
    <s v="Passed"/>
    <n v="2"/>
    <n v="712.64"/>
    <n v="36"/>
    <x v="0"/>
  </r>
  <r>
    <n v="1690"/>
    <d v="2019-02-26T00:00:00"/>
    <n v="7.2138888888888886"/>
    <s v="Senior BI Developer"/>
    <x v="6"/>
    <s v="Active"/>
    <s v="Contract"/>
    <s v="Zone A"/>
    <s v="Temporary"/>
    <x v="5"/>
    <s v="Yard (Material Handling)"/>
    <d v="2042-01-20T00:00:00"/>
    <s v="MA"/>
    <x v="1"/>
    <s v="Black"/>
    <s v="Widowed"/>
    <s v="Fully Meets"/>
    <n v="3"/>
    <n v="3"/>
    <s v="Average"/>
    <d v="2022-11-12T00:00:00"/>
    <n v="3"/>
    <s v="Moderate"/>
    <n v="1"/>
    <s v="Moderate"/>
    <n v="5"/>
    <s v="Moderate"/>
    <d v="2023-01-21T00:00:00"/>
    <s v="Communication Skills"/>
    <s v="Internal"/>
    <s v="Failed"/>
    <n v="3"/>
    <n v="504.34"/>
    <n v="77"/>
    <x v="1"/>
  </r>
  <r>
    <n v="1691"/>
    <d v="2019-10-06T00:00:00"/>
    <n v="6.6027777777777779"/>
    <s v="Senior BI Developer"/>
    <x v="2"/>
    <s v="Active"/>
    <s v="Contract"/>
    <s v="Zone A"/>
    <s v="Part-Time"/>
    <x v="2"/>
    <s v="Project Management - Con"/>
    <d v="2046-01-21T00:00:00"/>
    <s v="MA"/>
    <x v="1"/>
    <s v="Black"/>
    <s v="Widowed"/>
    <s v="Fully Meets"/>
    <n v="3"/>
    <n v="3"/>
    <s v="Average"/>
    <d v="2022-11-30T00:00:00"/>
    <n v="3"/>
    <s v="Moderate"/>
    <n v="1"/>
    <s v="Moderate"/>
    <n v="2"/>
    <s v="Moderate"/>
    <d v="2022-09-21T00:00:00"/>
    <s v="Customer Service"/>
    <s v="External"/>
    <s v="Failed"/>
    <n v="3"/>
    <n v="120.37"/>
    <n v="73"/>
    <x v="1"/>
  </r>
  <r>
    <n v="1692"/>
    <d v="2020-04-19T00:00:00"/>
    <n v="6.0666666666666664"/>
    <s v="Sales Manager"/>
    <x v="9"/>
    <s v="Active"/>
    <s v="Part-Time"/>
    <s v="Zone C"/>
    <s v="Part-Time"/>
    <x v="2"/>
    <s v="Engineers"/>
    <d v="2043-09-23T00:00:00"/>
    <s v="MA"/>
    <x v="0"/>
    <s v="Other"/>
    <s v="Widowed"/>
    <s v="Fully Meets"/>
    <n v="3"/>
    <n v="3"/>
    <s v="Average"/>
    <d v="2023-06-25T00:00:00"/>
    <n v="2"/>
    <s v="Moderate"/>
    <n v="2"/>
    <s v="Moderate"/>
    <n v="1"/>
    <s v="Moderate"/>
    <d v="2023-03-08T00:00:00"/>
    <s v="Project Management"/>
    <s v="External"/>
    <s v="Failed"/>
    <n v="1"/>
    <n v="705.24"/>
    <n v="77"/>
    <x v="1"/>
  </r>
  <r>
    <n v="1693"/>
    <d v="2022-12-24T00:00:00"/>
    <n v="3.3861111111111111"/>
    <s v="Sales Manager"/>
    <x v="7"/>
    <s v="Active"/>
    <s v="Contract"/>
    <s v="Zone C"/>
    <s v="Part-Time"/>
    <x v="2"/>
    <s v="Field Operations"/>
    <d v="1985-08-13T00:00:00"/>
    <s v="MA"/>
    <x v="0"/>
    <s v="Other"/>
    <s v="Single"/>
    <s v="Fully Meets"/>
    <n v="3"/>
    <n v="3"/>
    <s v="Average"/>
    <d v="2022-12-18T00:00:00"/>
    <n v="3"/>
    <s v="Moderate"/>
    <n v="5"/>
    <s v="Moderate"/>
    <n v="1"/>
    <s v="Moderate"/>
    <d v="2023-03-10T00:00:00"/>
    <s v="Project Management"/>
    <s v="External"/>
    <s v="Passed"/>
    <n v="5"/>
    <n v="928.81"/>
    <n v="37"/>
    <x v="0"/>
  </r>
  <r>
    <n v="1694"/>
    <d v="2021-04-09T00:00:00"/>
    <n v="5.0944444444444441"/>
    <s v="CIO"/>
    <x v="3"/>
    <s v="Terminated"/>
    <s v="Part-Time"/>
    <s v="Zone A"/>
    <s v="Temporary"/>
    <x v="2"/>
    <s v="Aerial"/>
    <d v="1961-10-04T00:00:00"/>
    <s v="MA"/>
    <x v="1"/>
    <s v="Asian"/>
    <s v="Married"/>
    <s v="Fully Meets"/>
    <n v="3"/>
    <n v="3"/>
    <s v="Average"/>
    <d v="2022-08-31T00:00:00"/>
    <n v="3"/>
    <s v="Moderate"/>
    <n v="5"/>
    <s v="Moderate"/>
    <n v="3"/>
    <s v="Moderate"/>
    <d v="2022-08-30T00:00:00"/>
    <s v="Communication Skills"/>
    <s v="Internal"/>
    <s v="Completed"/>
    <n v="5"/>
    <n v="638.07000000000005"/>
    <n v="60"/>
    <x v="1"/>
  </r>
  <r>
    <n v="1695"/>
    <d v="2018-09-04T00:00:00"/>
    <n v="7.6916666666666664"/>
    <s v="BI Director"/>
    <x v="7"/>
    <s v="Terminated"/>
    <s v="Contract"/>
    <s v="Zone C"/>
    <s v="Full-Time"/>
    <x v="2"/>
    <s v="Isp"/>
    <d v="1981-11-13T00:00:00"/>
    <s v="MA"/>
    <x v="0"/>
    <s v="Other"/>
    <s v="Widowed"/>
    <s v="Fully Meets"/>
    <n v="3"/>
    <n v="3"/>
    <s v="Average"/>
    <d v="2023-05-25T00:00:00"/>
    <n v="3"/>
    <s v="Moderate"/>
    <n v="3"/>
    <s v="Moderate"/>
    <n v="3"/>
    <s v="Moderate"/>
    <d v="2023-01-03T00:00:00"/>
    <s v="Leadership Development"/>
    <s v="Internal"/>
    <s v="Passed"/>
    <n v="2"/>
    <n v="913.34"/>
    <n v="37"/>
    <x v="0"/>
  </r>
  <r>
    <n v="1696"/>
    <d v="2021-11-07T00:00:00"/>
    <n v="4.5166666666666666"/>
    <s v="BI Developer"/>
    <x v="6"/>
    <s v="Active"/>
    <s v="Full-Time"/>
    <s v="Zone C"/>
    <s v="Temporary"/>
    <x v="2"/>
    <s v="General - Eng"/>
    <d v="1962-09-16T00:00:00"/>
    <s v="MA"/>
    <x v="1"/>
    <s v="Hispanic"/>
    <s v="Married"/>
    <s v="Fully Meets"/>
    <n v="3"/>
    <n v="3"/>
    <s v="Average"/>
    <d v="2023-05-27T00:00:00"/>
    <n v="4"/>
    <s v="Moderate"/>
    <n v="4"/>
    <s v="Moderate"/>
    <n v="1"/>
    <s v="Moderate"/>
    <d v="2023-05-29T00:00:00"/>
    <s v="Project Management"/>
    <s v="Internal"/>
    <s v="Completed"/>
    <n v="1"/>
    <n v="754.78"/>
    <n v="59"/>
    <x v="1"/>
  </r>
  <r>
    <n v="1697"/>
    <d v="2023-05-24T00:00:00"/>
    <n v="2.9694444444444446"/>
    <s v="BI Developer"/>
    <x v="8"/>
    <s v="Active"/>
    <s v="Full-Time"/>
    <s v="Zone B"/>
    <s v="Part-Time"/>
    <x v="2"/>
    <s v="General - Con"/>
    <d v="1987-06-15T00:00:00"/>
    <s v="MA"/>
    <x v="1"/>
    <s v="Asian"/>
    <s v="Widowed"/>
    <s v="Fully Meets"/>
    <n v="3"/>
    <n v="3"/>
    <s v="Average"/>
    <d v="2022-10-15T00:00:00"/>
    <n v="1"/>
    <s v="Moderate"/>
    <n v="5"/>
    <s v="Moderate"/>
    <n v="2"/>
    <s v="Moderate"/>
    <d v="2022-10-14T00:00:00"/>
    <s v="Leadership Development"/>
    <s v="External"/>
    <s v="Passed"/>
    <n v="4"/>
    <n v="503.3"/>
    <n v="36"/>
    <x v="0"/>
  </r>
  <r>
    <n v="1698"/>
    <d v="2021-02-15T00:00:00"/>
    <n v="5.2444444444444445"/>
    <s v="Area Sales Manager"/>
    <x v="1"/>
    <s v="Active"/>
    <s v="Full-Time"/>
    <s v="Zone A"/>
    <s v="Part-Time"/>
    <x v="2"/>
    <s v="Billable Consultants"/>
    <d v="1994-11-14T00:00:00"/>
    <s v="MA"/>
    <x v="1"/>
    <s v="White"/>
    <s v="Married"/>
    <s v="Fully Meets"/>
    <n v="3"/>
    <n v="3"/>
    <s v="Average"/>
    <d v="2023-03-21T00:00:00"/>
    <n v="3"/>
    <s v="Moderate"/>
    <n v="5"/>
    <s v="Moderate"/>
    <n v="4"/>
    <s v="Moderate"/>
    <d v="2022-11-23T00:00:00"/>
    <s v="Technical Skills"/>
    <s v="External"/>
    <s v="Passed"/>
    <n v="5"/>
    <n v="218.31"/>
    <n v="27"/>
    <x v="0"/>
  </r>
  <r>
    <n v="1699"/>
    <d v="2021-11-03T00:00:00"/>
    <n v="4.5277777777777777"/>
    <s v="Senior BI Developer"/>
    <x v="2"/>
    <s v="Active"/>
    <s v="Contract"/>
    <s v="Zone C"/>
    <s v="Part-Time"/>
    <x v="5"/>
    <s v="Executive"/>
    <d v="1993-06-17T00:00:00"/>
    <s v="MA"/>
    <x v="1"/>
    <s v="Hispanic"/>
    <s v="Married"/>
    <s v="Fully Meets"/>
    <n v="3"/>
    <n v="3"/>
    <s v="Average"/>
    <d v="2023-04-25T00:00:00"/>
    <n v="2"/>
    <s v="Moderate"/>
    <n v="4"/>
    <s v="Moderate"/>
    <n v="3"/>
    <s v="Moderate"/>
    <d v="2023-07-24T00:00:00"/>
    <s v="Customer Service"/>
    <s v="External"/>
    <s v="Incomplete"/>
    <n v="3"/>
    <n v="730.86"/>
    <n v="28"/>
    <x v="0"/>
  </r>
  <r>
    <n v="1700"/>
    <d v="2018-09-20T00:00:00"/>
    <n v="7.6472222222222221"/>
    <s v="Senior BI Developer"/>
    <x v="4"/>
    <s v="Active"/>
    <s v="Contract"/>
    <s v="Zone C"/>
    <s v="Temporary"/>
    <x v="2"/>
    <s v="Engineers"/>
    <d v="1958-04-08T00:00:00"/>
    <s v="MA"/>
    <x v="1"/>
    <s v="Asian"/>
    <s v="Widowed"/>
    <s v="Fully Meets"/>
    <n v="3"/>
    <n v="3"/>
    <s v="Average"/>
    <d v="2023-05-04T00:00:00"/>
    <n v="5"/>
    <s v="Moderate"/>
    <n v="2"/>
    <s v="Moderate"/>
    <n v="4"/>
    <s v="Moderate"/>
    <d v="2022-09-19T00:00:00"/>
    <s v="Customer Service"/>
    <s v="External"/>
    <s v="Completed"/>
    <n v="4"/>
    <n v="203.34"/>
    <n v="60"/>
    <x v="1"/>
  </r>
  <r>
    <n v="1701"/>
    <d v="2019-07-23T00:00:00"/>
    <n v="6.8055555555555554"/>
    <s v="Senior BI Developer"/>
    <x v="0"/>
    <s v="Active"/>
    <s v="Contract"/>
    <s v="Zone A"/>
    <s v="Full-Time"/>
    <x v="2"/>
    <s v="Project Management - Con"/>
    <d v="1954-11-06T00:00:00"/>
    <s v="MA"/>
    <x v="1"/>
    <s v="Other"/>
    <s v="Single"/>
    <s v="Fully Meets"/>
    <n v="3"/>
    <n v="3"/>
    <s v="Average"/>
    <d v="2023-04-29T00:00:00"/>
    <n v="5"/>
    <s v="Moderate"/>
    <n v="3"/>
    <s v="Moderate"/>
    <n v="2"/>
    <s v="Moderate"/>
    <d v="2023-06-18T00:00:00"/>
    <s v="Technical Skills"/>
    <s v="Internal"/>
    <s v="Passed"/>
    <n v="1"/>
    <n v="460.53"/>
    <n v="65"/>
    <x v="1"/>
  </r>
  <r>
    <n v="1702"/>
    <d v="2022-05-12T00:00:00"/>
    <n v="4.0027777777777782"/>
    <s v="Sales Manager"/>
    <x v="7"/>
    <s v="Active"/>
    <s v="Contract"/>
    <s v="Zone A"/>
    <s v="Part-Time"/>
    <x v="2"/>
    <s v="Project Management - Con"/>
    <d v="1989-09-08T00:00:00"/>
    <s v="MA"/>
    <x v="0"/>
    <s v="Other"/>
    <s v="Single"/>
    <s v="Fully Meets"/>
    <n v="3"/>
    <n v="3"/>
    <s v="Average"/>
    <d v="2023-01-20T00:00:00"/>
    <n v="4"/>
    <s v="Moderate"/>
    <n v="1"/>
    <s v="Moderate"/>
    <n v="2"/>
    <s v="Moderate"/>
    <d v="2023-03-19T00:00:00"/>
    <s v="Communication Skills"/>
    <s v="Internal"/>
    <s v="Completed"/>
    <n v="5"/>
    <n v="733.92"/>
    <n v="33"/>
    <x v="0"/>
  </r>
  <r>
    <n v="1703"/>
    <d v="2018-10-03T00:00:00"/>
    <n v="7.6111111111111107"/>
    <s v="Sales Manager"/>
    <x v="1"/>
    <s v="Active"/>
    <s v="Full-Time"/>
    <s v="Zone B"/>
    <s v="Part-Time"/>
    <x v="1"/>
    <s v="Aerial"/>
    <d v="1978-02-23T00:00:00"/>
    <s v="MA"/>
    <x v="0"/>
    <s v="Other"/>
    <s v="Single"/>
    <s v="Fully Meets"/>
    <n v="3"/>
    <n v="3"/>
    <s v="Average"/>
    <d v="2023-02-16T00:00:00"/>
    <n v="1"/>
    <s v="Moderate"/>
    <n v="1"/>
    <s v="Moderate"/>
    <n v="4"/>
    <s v="Moderate"/>
    <d v="2022-10-06T00:00:00"/>
    <s v="Customer Service"/>
    <s v="Internal"/>
    <s v="Completed"/>
    <n v="2"/>
    <n v="987.43"/>
    <n v="40"/>
    <x v="0"/>
  </r>
  <r>
    <n v="1704"/>
    <d v="2020-11-26T00:00:00"/>
    <n v="5.4638888888888886"/>
    <s v="CIO"/>
    <x v="0"/>
    <s v="Active"/>
    <s v="Part-Time"/>
    <s v="Zone C"/>
    <s v="Part-Time"/>
    <x v="2"/>
    <s v="Project Management - Con"/>
    <d v="1994-06-21T00:00:00"/>
    <s v="MA"/>
    <x v="0"/>
    <s v="Hispanic"/>
    <s v="Widowed"/>
    <s v="Fully Meets"/>
    <n v="3"/>
    <n v="3"/>
    <s v="Average"/>
    <d v="2023-04-06T00:00:00"/>
    <n v="4"/>
    <s v="Moderate"/>
    <n v="4"/>
    <s v="Moderate"/>
    <n v="3"/>
    <s v="Moderate"/>
    <d v="2023-05-13T00:00:00"/>
    <s v="Customer Service"/>
    <s v="External"/>
    <s v="Completed"/>
    <n v="1"/>
    <n v="691.32"/>
    <n v="26"/>
    <x v="0"/>
  </r>
  <r>
    <n v="1705"/>
    <d v="2018-10-04T00:00:00"/>
    <n v="7.6083333333333334"/>
    <s v="BI Director"/>
    <x v="1"/>
    <s v="Active"/>
    <s v="Part-Time"/>
    <s v="Zone B"/>
    <s v="Full-Time"/>
    <x v="2"/>
    <s v="Project Management - Con"/>
    <d v="1958-05-16T00:00:00"/>
    <s v="MA"/>
    <x v="0"/>
    <s v="Hispanic"/>
    <s v="Single"/>
    <s v="Fully Meets"/>
    <n v="3"/>
    <n v="3"/>
    <s v="Average"/>
    <d v="2023-04-02T00:00:00"/>
    <n v="4"/>
    <s v="Moderate"/>
    <n v="4"/>
    <s v="Moderate"/>
    <n v="1"/>
    <s v="Moderate"/>
    <d v="2022-10-22T00:00:00"/>
    <s v="Communication Skills"/>
    <s v="External"/>
    <s v="Passed"/>
    <n v="1"/>
    <n v="663.08"/>
    <n v="60"/>
    <x v="1"/>
  </r>
  <r>
    <n v="1706"/>
    <d v="2020-12-02T00:00:00"/>
    <n v="5.447222222222222"/>
    <s v="BI Developer"/>
    <x v="6"/>
    <s v="Active"/>
    <s v="Contract"/>
    <s v="Zone A"/>
    <s v="Full-Time"/>
    <x v="2"/>
    <s v="Aerial"/>
    <d v="1990-04-03T00:00:00"/>
    <s v="MA"/>
    <x v="0"/>
    <s v="Hispanic"/>
    <s v="Married"/>
    <s v="Fully Meets"/>
    <n v="3"/>
    <n v="3"/>
    <s v="Average"/>
    <d v="2023-06-19T00:00:00"/>
    <n v="3"/>
    <s v="Moderate"/>
    <n v="2"/>
    <s v="Moderate"/>
    <n v="5"/>
    <s v="Moderate"/>
    <d v="2022-09-21T00:00:00"/>
    <s v="Customer Service"/>
    <s v="External"/>
    <s v="Incomplete"/>
    <n v="1"/>
    <n v="970.01"/>
    <n v="30"/>
    <x v="0"/>
  </r>
  <r>
    <n v="1707"/>
    <d v="2021-09-24T00:00:00"/>
    <n v="4.6361111111111111"/>
    <s v="BI Developer"/>
    <x v="2"/>
    <s v="Active"/>
    <s v="Part-Time"/>
    <s v="Zone C"/>
    <s v="Full-Time"/>
    <x v="2"/>
    <s v="Wireline Construction"/>
    <d v="1994-03-20T00:00:00"/>
    <s v="MA"/>
    <x v="1"/>
    <s v="Asian"/>
    <s v="Married"/>
    <s v="Fully Meets"/>
    <n v="3"/>
    <n v="3"/>
    <s v="Average"/>
    <d v="2022-10-21T00:00:00"/>
    <n v="5"/>
    <s v="Moderate"/>
    <n v="4"/>
    <s v="Moderate"/>
    <n v="3"/>
    <s v="Moderate"/>
    <d v="2023-05-26T00:00:00"/>
    <s v="Customer Service"/>
    <s v="Internal"/>
    <s v="Passed"/>
    <n v="3"/>
    <n v="496.31"/>
    <n v="27"/>
    <x v="0"/>
  </r>
  <r>
    <n v="1708"/>
    <d v="2020-09-10T00:00:00"/>
    <n v="5.6749999999999998"/>
    <s v="BI Developer"/>
    <x v="9"/>
    <s v="Active"/>
    <s v="Full-Time"/>
    <s v="Zone A"/>
    <s v="Temporary"/>
    <x v="2"/>
    <s v="Splicing"/>
    <d v="1990-05-12T00:00:00"/>
    <s v="MA"/>
    <x v="1"/>
    <s v="Asian"/>
    <s v="Widowed"/>
    <s v="Fully Meets"/>
    <n v="3"/>
    <n v="3"/>
    <s v="Average"/>
    <d v="2023-01-29T00:00:00"/>
    <n v="4"/>
    <s v="Moderate"/>
    <n v="5"/>
    <s v="Moderate"/>
    <n v="4"/>
    <s v="Moderate"/>
    <d v="2023-06-20T00:00:00"/>
    <s v="Customer Service"/>
    <s v="Internal"/>
    <s v="Incomplete"/>
    <n v="5"/>
    <n v="640.01"/>
    <n v="30"/>
    <x v="0"/>
  </r>
  <r>
    <n v="1709"/>
    <d v="2022-05-25T00:00:00"/>
    <n v="3.9666666666666668"/>
    <s v="Area Sales Manager"/>
    <x v="7"/>
    <s v="Active"/>
    <s v="Full-Time"/>
    <s v="Zone C"/>
    <s v="Temporary"/>
    <x v="2"/>
    <s v="General - Sga"/>
    <d v="1962-03-22T00:00:00"/>
    <s v="OR"/>
    <x v="1"/>
    <s v="Black"/>
    <s v="Married"/>
    <s v="Fully Meets"/>
    <n v="3"/>
    <n v="3"/>
    <s v="Average"/>
    <d v="2023-05-10T00:00:00"/>
    <n v="5"/>
    <s v="Moderate"/>
    <n v="4"/>
    <s v="Moderate"/>
    <n v="2"/>
    <s v="Moderate"/>
    <d v="2023-06-03T00:00:00"/>
    <s v="Technical Skills"/>
    <s v="External"/>
    <s v="Failed"/>
    <n v="4"/>
    <n v="858.8"/>
    <n v="60"/>
    <x v="1"/>
  </r>
  <r>
    <n v="1710"/>
    <d v="2019-02-15T00:00:00"/>
    <n v="7.2444444444444445"/>
    <s v="Senior BI Developer"/>
    <x v="2"/>
    <s v="Active"/>
    <s v="Part-Time"/>
    <s v="Zone A"/>
    <s v="Part-Time"/>
    <x v="5"/>
    <s v="Field Operations"/>
    <d v="1971-05-24T00:00:00"/>
    <s v="MA"/>
    <x v="1"/>
    <s v="Black"/>
    <s v="Divorced"/>
    <s v="Fully Meets"/>
    <n v="3"/>
    <n v="3"/>
    <s v="Average"/>
    <d v="2023-07-03T00:00:00"/>
    <n v="1"/>
    <s v="Moderate"/>
    <n v="2"/>
    <s v="Moderate"/>
    <n v="3"/>
    <s v="Moderate"/>
    <d v="2022-12-11T00:00:00"/>
    <s v="Communication Skills"/>
    <s v="External"/>
    <s v="Passed"/>
    <n v="2"/>
    <n v="300.52"/>
    <n v="48"/>
    <x v="0"/>
  </r>
  <r>
    <n v="1711"/>
    <d v="2018-09-28T00:00:00"/>
    <n v="7.625"/>
    <s v="Senior BI Developer"/>
    <x v="4"/>
    <s v="Active"/>
    <s v="Full-Time"/>
    <s v="Zone A"/>
    <s v="Temporary"/>
    <x v="2"/>
    <s v="General - Con"/>
    <d v="1985-04-21T00:00:00"/>
    <s v="MA"/>
    <x v="1"/>
    <s v="Other"/>
    <s v="Widowed"/>
    <s v="Fully Meets"/>
    <n v="3"/>
    <n v="3"/>
    <s v="Average"/>
    <d v="2023-05-05T00:00:00"/>
    <n v="5"/>
    <s v="Moderate"/>
    <n v="1"/>
    <s v="Moderate"/>
    <n v="4"/>
    <s v="Moderate"/>
    <d v="2022-09-30T00:00:00"/>
    <s v="Technical Skills"/>
    <s v="External"/>
    <s v="Failed"/>
    <n v="3"/>
    <n v="102.19"/>
    <n v="33"/>
    <x v="0"/>
  </r>
  <r>
    <n v="1712"/>
    <d v="2018-12-12T00:00:00"/>
    <n v="7.4194444444444443"/>
    <s v="Senior BI Developer"/>
    <x v="0"/>
    <s v="Active"/>
    <s v="Full-Time"/>
    <s v="Zone A"/>
    <s v="Temporary"/>
    <x v="2"/>
    <s v="Engineers"/>
    <d v="1972-02-29T00:00:00"/>
    <s v="MA"/>
    <x v="0"/>
    <s v="Black"/>
    <s v="Single"/>
    <s v="Fully Meets"/>
    <n v="3"/>
    <n v="3"/>
    <s v="Average"/>
    <d v="2023-05-12T00:00:00"/>
    <n v="3"/>
    <s v="Moderate"/>
    <n v="2"/>
    <s v="Moderate"/>
    <n v="3"/>
    <s v="Moderate"/>
    <d v="2023-06-06T00:00:00"/>
    <s v="Communication Skills"/>
    <s v="Internal"/>
    <s v="Completed"/>
    <n v="2"/>
    <n v="581.16"/>
    <n v="46"/>
    <x v="0"/>
  </r>
  <r>
    <n v="1713"/>
    <d v="2021-12-01T00:00:00"/>
    <n v="4.45"/>
    <s v="Sales Manager"/>
    <x v="7"/>
    <s v="Active"/>
    <s v="Contract"/>
    <s v="Zone B"/>
    <s v="Full-Time"/>
    <x v="2"/>
    <s v="General - Con"/>
    <d v="1990-08-29T00:00:00"/>
    <s v="MA"/>
    <x v="0"/>
    <s v="Asian"/>
    <s v="Married"/>
    <s v="Fully Meets"/>
    <n v="3"/>
    <n v="3"/>
    <s v="Average"/>
    <d v="2022-10-11T00:00:00"/>
    <n v="4"/>
    <s v="Moderate"/>
    <n v="4"/>
    <s v="Moderate"/>
    <n v="5"/>
    <s v="Moderate"/>
    <d v="2023-03-11T00:00:00"/>
    <s v="Leadership Development"/>
    <s v="Internal"/>
    <s v="Incomplete"/>
    <n v="3"/>
    <n v="752.91"/>
    <n v="31"/>
    <x v="0"/>
  </r>
  <r>
    <n v="1714"/>
    <d v="2022-01-12T00:00:00"/>
    <n v="4.3361111111111112"/>
    <s v="Sales Manager"/>
    <x v="1"/>
    <s v="Active"/>
    <s v="Full-Time"/>
    <s v="Zone B"/>
    <s v="Temporary"/>
    <x v="1"/>
    <s v="Field Operations"/>
    <d v="2000-04-20T00:00:00"/>
    <s v="MA"/>
    <x v="0"/>
    <s v="White"/>
    <s v="Married"/>
    <s v="Fully Meets"/>
    <n v="3"/>
    <n v="3"/>
    <s v="Average"/>
    <d v="2023-02-27T00:00:00"/>
    <n v="1"/>
    <s v="Moderate"/>
    <n v="2"/>
    <s v="Moderate"/>
    <n v="3"/>
    <s v="Moderate"/>
    <d v="2023-07-24T00:00:00"/>
    <s v="Project Management"/>
    <s v="External"/>
    <s v="Passed"/>
    <n v="3"/>
    <n v="374.58"/>
    <n v="22"/>
    <x v="2"/>
  </r>
  <r>
    <n v="1715"/>
    <d v="2020-10-27T00:00:00"/>
    <n v="5.5444444444444443"/>
    <s v="CIO"/>
    <x v="5"/>
    <s v="Active"/>
    <s v="Full-Time"/>
    <s v="Zone B"/>
    <s v="Part-Time"/>
    <x v="2"/>
    <s v="Aerial"/>
    <d v="1966-01-10T00:00:00"/>
    <s v="MA"/>
    <x v="0"/>
    <s v="White"/>
    <s v="Divorced"/>
    <s v="Fully Meets"/>
    <n v="3"/>
    <n v="3"/>
    <s v="Average"/>
    <d v="2023-04-16T00:00:00"/>
    <n v="2"/>
    <s v="Moderate"/>
    <n v="2"/>
    <s v="Moderate"/>
    <n v="5"/>
    <s v="Moderate"/>
    <d v="2023-02-17T00:00:00"/>
    <s v="Leadership Development"/>
    <s v="Internal"/>
    <s v="Incomplete"/>
    <n v="3"/>
    <n v="788.64"/>
    <n v="54"/>
    <x v="1"/>
  </r>
  <r>
    <n v="1716"/>
    <d v="2020-11-02T00:00:00"/>
    <n v="5.5305555555555559"/>
    <s v="BI Director"/>
    <x v="6"/>
    <s v="Active"/>
    <s v="Contract"/>
    <s v="Zone C"/>
    <s v="Part-Time"/>
    <x v="2"/>
    <s v="General - Con"/>
    <d v="1961-03-19T00:00:00"/>
    <s v="MA"/>
    <x v="0"/>
    <s v="Asian"/>
    <s v="Widowed"/>
    <s v="Fully Meets"/>
    <n v="3"/>
    <n v="3"/>
    <s v="Average"/>
    <d v="2023-01-15T00:00:00"/>
    <n v="2"/>
    <s v="Moderate"/>
    <n v="1"/>
    <s v="Moderate"/>
    <n v="1"/>
    <s v="Moderate"/>
    <d v="2023-02-13T00:00:00"/>
    <s v="Communication Skills"/>
    <s v="External"/>
    <s v="Incomplete"/>
    <n v="2"/>
    <n v="234.05"/>
    <n v="59"/>
    <x v="1"/>
  </r>
  <r>
    <n v="1717"/>
    <d v="2021-04-24T00:00:00"/>
    <n v="5.052777777777778"/>
    <s v="BI Developer"/>
    <x v="4"/>
    <s v="Active"/>
    <s v="Part-Time"/>
    <s v="Zone B"/>
    <s v="Part-Time"/>
    <x v="2"/>
    <s v="General - Con"/>
    <d v="1959-11-26T00:00:00"/>
    <s v="MA"/>
    <x v="1"/>
    <s v="Asian"/>
    <s v="Widowed"/>
    <s v="Fully Meets"/>
    <n v="3"/>
    <n v="3"/>
    <s v="Average"/>
    <d v="2023-03-06T00:00:00"/>
    <n v="4"/>
    <s v="Moderate"/>
    <n v="2"/>
    <s v="Moderate"/>
    <n v="5"/>
    <s v="Moderate"/>
    <d v="2022-11-05T00:00:00"/>
    <s v="Customer Service"/>
    <s v="External"/>
    <s v="Incomplete"/>
    <n v="1"/>
    <n v="381.33"/>
    <n v="62"/>
    <x v="1"/>
  </r>
  <r>
    <n v="1718"/>
    <d v="2020-06-29T00:00:00"/>
    <n v="5.8722222222222218"/>
    <s v="BI Developer"/>
    <x v="0"/>
    <s v="Active"/>
    <s v="Full-Time"/>
    <s v="Zone B"/>
    <s v="Temporary"/>
    <x v="2"/>
    <s v="Field Operations"/>
    <d v="2001-01-04T00:00:00"/>
    <s v="MA"/>
    <x v="1"/>
    <s v="Other"/>
    <s v="Divorced"/>
    <s v="Fully Meets"/>
    <n v="3"/>
    <n v="3"/>
    <s v="Average"/>
    <d v="2023-07-19T00:00:00"/>
    <n v="5"/>
    <s v="Moderate"/>
    <n v="4"/>
    <s v="Moderate"/>
    <n v="5"/>
    <s v="Moderate"/>
    <d v="2022-12-24T00:00:00"/>
    <s v="Leadership Development"/>
    <s v="Internal"/>
    <s v="Passed"/>
    <n v="3"/>
    <n v="527.62"/>
    <n v="19"/>
    <x v="2"/>
  </r>
  <r>
    <n v="1719"/>
    <d v="2021-07-15T00:00:00"/>
    <n v="4.8277777777777775"/>
    <s v="BI Developer"/>
    <x v="7"/>
    <s v="Active"/>
    <s v="Contract"/>
    <s v="Zone B"/>
    <s v="Temporary"/>
    <x v="2"/>
    <s v="Field Operations"/>
    <d v="1993-05-10T00:00:00"/>
    <s v="MA"/>
    <x v="1"/>
    <s v="Hispanic"/>
    <s v="Widowed"/>
    <s v="Fully Meets"/>
    <n v="3"/>
    <n v="3"/>
    <s v="Average"/>
    <d v="2023-03-29T00:00:00"/>
    <n v="2"/>
    <s v="Moderate"/>
    <n v="3"/>
    <s v="Moderate"/>
    <n v="1"/>
    <s v="Moderate"/>
    <d v="2022-09-12T00:00:00"/>
    <s v="Leadership Development"/>
    <s v="External"/>
    <s v="Passed"/>
    <n v="3"/>
    <n v="442.1"/>
    <n v="28"/>
    <x v="0"/>
  </r>
  <r>
    <n v="1720"/>
    <d v="2023-06-20T00:00:00"/>
    <n v="2.8972222222222221"/>
    <s v="Senior BI Developer"/>
    <x v="8"/>
    <s v="Active"/>
    <s v="Part-Time"/>
    <s v="Zone C"/>
    <s v="Part-Time"/>
    <x v="2"/>
    <s v="Field Operations"/>
    <d v="1965-03-08T00:00:00"/>
    <s v="MA"/>
    <x v="1"/>
    <s v="Other"/>
    <s v="Single"/>
    <s v="Fully Meets"/>
    <n v="3"/>
    <n v="3"/>
    <s v="Average"/>
    <d v="2023-07-10T00:00:00"/>
    <n v="4"/>
    <s v="Moderate"/>
    <n v="3"/>
    <s v="Moderate"/>
    <n v="2"/>
    <s v="Moderate"/>
    <d v="2023-01-19T00:00:00"/>
    <s v="Project Management"/>
    <s v="Internal"/>
    <s v="Passed"/>
    <n v="2"/>
    <n v="396.81"/>
    <n v="58"/>
    <x v="1"/>
  </r>
  <r>
    <n v="1721"/>
    <d v="2019-09-22T00:00:00"/>
    <n v="6.6416666666666666"/>
    <s v="Senior BI Developer"/>
    <x v="6"/>
    <s v="Active"/>
    <s v="Full-Time"/>
    <s v="Zone B"/>
    <s v="Full-Time"/>
    <x v="2"/>
    <s v="Finance &amp; Accounting"/>
    <d v="1998-11-25T00:00:00"/>
    <s v="MA"/>
    <x v="1"/>
    <s v="White"/>
    <s v="Divorced"/>
    <s v="Fully Meets"/>
    <n v="3"/>
    <n v="3"/>
    <s v="Average"/>
    <d v="2023-06-30T00:00:00"/>
    <n v="5"/>
    <s v="Moderate"/>
    <n v="4"/>
    <s v="Moderate"/>
    <n v="4"/>
    <s v="Moderate"/>
    <d v="2023-02-16T00:00:00"/>
    <s v="Project Management"/>
    <s v="External"/>
    <s v="Failed"/>
    <n v="2"/>
    <n v="730.31"/>
    <n v="21"/>
    <x v="2"/>
  </r>
  <r>
    <n v="1722"/>
    <d v="2022-02-22T00:00:00"/>
    <n v="4.2249999999999996"/>
    <s v="Senior BI Developer"/>
    <x v="2"/>
    <s v="Active"/>
    <s v="Full-Time"/>
    <s v="Zone B"/>
    <s v="Full-Time"/>
    <x v="2"/>
    <s v="Wireless"/>
    <d v="1968-01-30T00:00:00"/>
    <s v="MA"/>
    <x v="0"/>
    <s v="Hispanic"/>
    <s v="Divorced"/>
    <s v="Fully Meets"/>
    <n v="3"/>
    <n v="3"/>
    <s v="Average"/>
    <d v="2023-03-16T00:00:00"/>
    <n v="2"/>
    <s v="Moderate"/>
    <n v="2"/>
    <s v="Moderate"/>
    <n v="4"/>
    <s v="Moderate"/>
    <d v="2023-05-14T00:00:00"/>
    <s v="Technical Skills"/>
    <s v="External"/>
    <s v="Incomplete"/>
    <n v="2"/>
    <n v="128.06"/>
    <n v="54"/>
    <x v="1"/>
  </r>
  <r>
    <n v="1723"/>
    <d v="2020-07-01T00:00:00"/>
    <n v="5.8666666666666663"/>
    <s v="Sales Manager"/>
    <x v="9"/>
    <s v="Active"/>
    <s v="Full-Time"/>
    <s v="Zone B"/>
    <s v="Full-Time"/>
    <x v="1"/>
    <s v="General - Eng"/>
    <d v="1969-04-07T00:00:00"/>
    <s v="MA"/>
    <x v="0"/>
    <s v="Black"/>
    <s v="Widowed"/>
    <s v="Fully Meets"/>
    <n v="3"/>
    <n v="3"/>
    <s v="Average"/>
    <d v="2022-09-16T00:00:00"/>
    <n v="5"/>
    <s v="Moderate"/>
    <n v="1"/>
    <s v="Moderate"/>
    <n v="5"/>
    <s v="Moderate"/>
    <d v="2022-09-25T00:00:00"/>
    <s v="Technical Skills"/>
    <s v="External"/>
    <s v="Passed"/>
    <n v="5"/>
    <n v="942.63"/>
    <n v="51"/>
    <x v="1"/>
  </r>
  <r>
    <n v="1724"/>
    <d v="2021-05-13T00:00:00"/>
    <n v="5"/>
    <s v="CIO"/>
    <x v="3"/>
    <s v="Active"/>
    <s v="Part-Time"/>
    <s v="Zone C"/>
    <s v="Part-Time"/>
    <x v="2"/>
    <s v="Yard (Material Handling)"/>
    <d v="1957-10-20T00:00:00"/>
    <s v="MA"/>
    <x v="0"/>
    <s v="Other"/>
    <s v="Divorced"/>
    <s v="Fully Meets"/>
    <n v="3"/>
    <n v="3"/>
    <s v="Average"/>
    <d v="2022-09-22T00:00:00"/>
    <n v="4"/>
    <s v="Moderate"/>
    <n v="2"/>
    <s v="Moderate"/>
    <n v="2"/>
    <s v="Moderate"/>
    <d v="2023-04-11T00:00:00"/>
    <s v="Customer Service"/>
    <s v="Internal"/>
    <s v="Failed"/>
    <n v="5"/>
    <n v="733.63"/>
    <n v="64"/>
    <x v="1"/>
  </r>
  <r>
    <n v="1725"/>
    <d v="2021-05-30T00:00:00"/>
    <n v="4.9527777777777775"/>
    <s v="BI Developer"/>
    <x v="2"/>
    <s v="Active"/>
    <s v="Contract"/>
    <s v="Zone A"/>
    <s v="Part-Time"/>
    <x v="2"/>
    <s v="Field Operations"/>
    <d v="2047-09-29T00:00:00"/>
    <s v="MA"/>
    <x v="1"/>
    <s v="Black"/>
    <s v="Divorced"/>
    <s v="Fully Meets"/>
    <n v="3"/>
    <n v="3"/>
    <s v="Average"/>
    <d v="2023-04-09T00:00:00"/>
    <n v="2"/>
    <s v="Moderate"/>
    <n v="4"/>
    <s v="Moderate"/>
    <n v="5"/>
    <s v="Moderate"/>
    <d v="2023-01-16T00:00:00"/>
    <s v="Customer Service"/>
    <s v="External"/>
    <s v="Completed"/>
    <n v="1"/>
    <n v="743.28"/>
    <n v="74"/>
    <x v="1"/>
  </r>
  <r>
    <n v="1726"/>
    <d v="2019-07-04T00:00:00"/>
    <n v="6.8583333333333334"/>
    <s v="BI Developer"/>
    <x v="6"/>
    <s v="Active"/>
    <s v="Contract"/>
    <s v="Zone B"/>
    <s v="Full-Time"/>
    <x v="2"/>
    <s v="Wireline Construction"/>
    <d v="1981-01-21T00:00:00"/>
    <s v="MA"/>
    <x v="1"/>
    <s v="Asian"/>
    <s v="Single"/>
    <s v="Fully Meets"/>
    <n v="3"/>
    <n v="3"/>
    <s v="Average"/>
    <d v="2023-06-14T00:00:00"/>
    <n v="3"/>
    <s v="Moderate"/>
    <n v="5"/>
    <s v="Moderate"/>
    <n v="3"/>
    <s v="Moderate"/>
    <d v="2022-10-19T00:00:00"/>
    <s v="Technical Skills"/>
    <s v="Internal"/>
    <s v="Completed"/>
    <n v="4"/>
    <n v="435.18"/>
    <n v="38"/>
    <x v="0"/>
  </r>
  <r>
    <n v="1727"/>
    <d v="2019-05-31T00:00:00"/>
    <n v="6.9527777777777775"/>
    <s v="BI Developer"/>
    <x v="8"/>
    <s v="Active"/>
    <s v="Full-Time"/>
    <s v="Zone B"/>
    <s v="Full-Time"/>
    <x v="2"/>
    <s v="General - Con"/>
    <d v="1996-02-16T00:00:00"/>
    <s v="MA"/>
    <x v="1"/>
    <s v="Hispanic"/>
    <s v="Widowed"/>
    <s v="Fully Meets"/>
    <n v="3"/>
    <n v="3"/>
    <s v="Average"/>
    <d v="2022-12-22T00:00:00"/>
    <n v="4"/>
    <s v="Moderate"/>
    <n v="2"/>
    <s v="Moderate"/>
    <n v="4"/>
    <s v="Moderate"/>
    <d v="2023-02-16T00:00:00"/>
    <s v="Technical Skills"/>
    <s v="Internal"/>
    <s v="Failed"/>
    <n v="5"/>
    <n v="252.22"/>
    <n v="23"/>
    <x v="2"/>
  </r>
  <r>
    <n v="1728"/>
    <d v="2020-03-13T00:00:00"/>
    <n v="6.166666666666667"/>
    <s v="Production Technician I"/>
    <x v="5"/>
    <s v="Active"/>
    <s v="Full-Time"/>
    <s v="Zone C"/>
    <s v="Temporary"/>
    <x v="0"/>
    <s v="General - Con"/>
    <d v="1972-01-11T00:00:00"/>
    <s v="MA"/>
    <x v="1"/>
    <s v="White"/>
    <s v="Divorced"/>
    <s v="Fully Meets"/>
    <n v="3"/>
    <n v="3"/>
    <s v="Average"/>
    <d v="2023-08-01T00:00:00"/>
    <n v="1"/>
    <s v="Moderate"/>
    <n v="4"/>
    <s v="Moderate"/>
    <n v="2"/>
    <s v="Moderate"/>
    <d v="2022-12-31T00:00:00"/>
    <s v="Customer Service"/>
    <s v="External"/>
    <s v="Completed"/>
    <n v="2"/>
    <n v="103.07"/>
    <n v="48"/>
    <x v="0"/>
  </r>
  <r>
    <n v="1729"/>
    <d v="2020-01-06T00:00:00"/>
    <n v="6.3527777777777779"/>
    <s v="Production Technician I"/>
    <x v="1"/>
    <s v="Terminated"/>
    <s v="Contract"/>
    <s v="Zone A"/>
    <s v="Part-Time"/>
    <x v="0"/>
    <s v="General - Con"/>
    <d v="2046-12-30T00:00:00"/>
    <s v="MA"/>
    <x v="0"/>
    <s v="Other"/>
    <s v="Divorced"/>
    <s v="Fully Meets"/>
    <n v="3"/>
    <n v="3"/>
    <s v="Average"/>
    <d v="2023-02-15T00:00:00"/>
    <n v="1"/>
    <s v="Moderate"/>
    <n v="1"/>
    <s v="Moderate"/>
    <n v="2"/>
    <s v="Moderate"/>
    <d v="2023-03-22T00:00:00"/>
    <s v="Technical Skills"/>
    <s v="Internal"/>
    <s v="Incomplete"/>
    <n v="2"/>
    <n v="386.87"/>
    <n v="74"/>
    <x v="1"/>
  </r>
  <r>
    <n v="1730"/>
    <d v="2023-04-30T00:00:00"/>
    <n v="3.036111111111111"/>
    <s v="Production Technician I"/>
    <x v="1"/>
    <s v="Active"/>
    <s v="Full-Time"/>
    <s v="Zone B"/>
    <s v="Part-Time"/>
    <x v="0"/>
    <s v="General - Eng"/>
    <d v="1976-06-10T00:00:00"/>
    <s v="MA"/>
    <x v="0"/>
    <s v="White"/>
    <s v="Divorced"/>
    <s v="Fully Meets"/>
    <n v="3"/>
    <n v="3"/>
    <s v="Average"/>
    <d v="2023-07-03T00:00:00"/>
    <n v="2"/>
    <s v="Moderate"/>
    <n v="4"/>
    <s v="Moderate"/>
    <n v="4"/>
    <s v="Moderate"/>
    <d v="2023-03-20T00:00:00"/>
    <s v="Customer Service"/>
    <s v="External"/>
    <s v="Incomplete"/>
    <n v="3"/>
    <n v="718.21"/>
    <n v="47"/>
    <x v="0"/>
  </r>
  <r>
    <n v="1731"/>
    <d v="2021-07-11T00:00:00"/>
    <n v="4.8388888888888886"/>
    <s v="Production Technician II"/>
    <x v="5"/>
    <s v="Active"/>
    <s v="Contract"/>
    <s v="Zone B"/>
    <s v="Temporary"/>
    <x v="0"/>
    <s v="Engineers"/>
    <d v="2047-03-22T00:00:00"/>
    <s v="MA"/>
    <x v="1"/>
    <s v="Black"/>
    <s v="Divorced"/>
    <s v="Fully Meets"/>
    <n v="3"/>
    <n v="3"/>
    <s v="Average"/>
    <d v="2023-06-23T00:00:00"/>
    <n v="1"/>
    <s v="Moderate"/>
    <n v="4"/>
    <s v="Moderate"/>
    <n v="1"/>
    <s v="Moderate"/>
    <d v="2023-02-27T00:00:00"/>
    <s v="Customer Service"/>
    <s v="Internal"/>
    <s v="Failed"/>
    <n v="1"/>
    <n v="578.80999999999995"/>
    <n v="74"/>
    <x v="1"/>
  </r>
  <r>
    <n v="1732"/>
    <d v="2021-07-02T00:00:00"/>
    <n v="4.8638888888888889"/>
    <s v="Production Technician II"/>
    <x v="5"/>
    <s v="Terminated"/>
    <s v="Contract"/>
    <s v="Zone B"/>
    <s v="Temporary"/>
    <x v="0"/>
    <s v="Fielders"/>
    <d v="1961-04-13T00:00:00"/>
    <s v="MA"/>
    <x v="0"/>
    <s v="Hispanic"/>
    <s v="Widowed"/>
    <s v="Fully Meets"/>
    <n v="3"/>
    <n v="3"/>
    <s v="Average"/>
    <d v="2022-10-24T00:00:00"/>
    <n v="1"/>
    <s v="Moderate"/>
    <n v="5"/>
    <s v="Moderate"/>
    <n v="4"/>
    <s v="Moderate"/>
    <d v="2023-07-06T00:00:00"/>
    <s v="Project Management"/>
    <s v="Internal"/>
    <s v="Completed"/>
    <n v="1"/>
    <n v="562.05999999999995"/>
    <n v="60"/>
    <x v="1"/>
  </r>
  <r>
    <n v="1733"/>
    <d v="2019-10-23T00:00:00"/>
    <n v="6.5555555555555554"/>
    <s v="Production Technician I"/>
    <x v="1"/>
    <s v="Active"/>
    <s v="Full-Time"/>
    <s v="Zone A"/>
    <s v="Temporary"/>
    <x v="0"/>
    <s v="Field Operations"/>
    <d v="1950-02-15T00:00:00"/>
    <s v="MA"/>
    <x v="0"/>
    <s v="Black"/>
    <s v="Married"/>
    <s v="Fully Meets"/>
    <n v="3"/>
    <n v="3"/>
    <s v="Average"/>
    <d v="2022-10-26T00:00:00"/>
    <n v="4"/>
    <s v="Moderate"/>
    <n v="5"/>
    <s v="Moderate"/>
    <n v="3"/>
    <s v="Moderate"/>
    <d v="2023-01-08T00:00:00"/>
    <s v="Leadership Development"/>
    <s v="External"/>
    <s v="Incomplete"/>
    <n v="5"/>
    <n v="845.86"/>
    <n v="69"/>
    <x v="1"/>
  </r>
  <r>
    <n v="1734"/>
    <d v="2019-01-19T00:00:00"/>
    <n v="7.3166666666666664"/>
    <s v="Production Technician I"/>
    <x v="6"/>
    <s v="Active"/>
    <s v="Contract"/>
    <s v="Zone C"/>
    <s v="Full-Time"/>
    <x v="0"/>
    <s v="Field Operations"/>
    <d v="2042-06-22T00:00:00"/>
    <s v="MA"/>
    <x v="1"/>
    <s v="White"/>
    <s v="Widowed"/>
    <s v="Fully Meets"/>
    <n v="3"/>
    <n v="3"/>
    <s v="Average"/>
    <d v="2023-04-04T00:00:00"/>
    <n v="4"/>
    <s v="Moderate"/>
    <n v="1"/>
    <s v="Moderate"/>
    <n v="4"/>
    <s v="Moderate"/>
    <d v="2023-01-16T00:00:00"/>
    <s v="Project Management"/>
    <s v="External"/>
    <s v="Completed"/>
    <n v="2"/>
    <n v="391.39"/>
    <n v="77"/>
    <x v="1"/>
  </r>
  <r>
    <n v="1735"/>
    <d v="2021-01-08T00:00:00"/>
    <n v="5.3472222222222223"/>
    <s v="Production Technician I"/>
    <x v="6"/>
    <s v="Terminated"/>
    <s v="Full-Time"/>
    <s v="Zone A"/>
    <s v="Full-Time"/>
    <x v="0"/>
    <s v="Shop (Fleet)"/>
    <d v="2042-04-08T00:00:00"/>
    <s v="MA"/>
    <x v="0"/>
    <s v="White"/>
    <s v="Divorced"/>
    <s v="Fully Meets"/>
    <n v="3"/>
    <n v="3"/>
    <s v="Average"/>
    <d v="2023-05-10T00:00:00"/>
    <n v="4"/>
    <s v="Moderate"/>
    <n v="4"/>
    <s v="Moderate"/>
    <n v="5"/>
    <s v="Moderate"/>
    <d v="2023-07-22T00:00:00"/>
    <s v="Project Management"/>
    <s v="Internal"/>
    <s v="Passed"/>
    <n v="1"/>
    <n v="203.04"/>
    <n v="79"/>
    <x v="1"/>
  </r>
  <r>
    <n v="1736"/>
    <d v="2019-01-29T00:00:00"/>
    <n v="7.2888888888888888"/>
    <s v="Production Technician I"/>
    <x v="3"/>
    <s v="Active"/>
    <s v="Contract"/>
    <s v="Zone A"/>
    <s v="Part-Time"/>
    <x v="0"/>
    <s v="Field Operations"/>
    <d v="1955-08-25T00:00:00"/>
    <s v="MA"/>
    <x v="1"/>
    <s v="Other"/>
    <s v="Married"/>
    <s v="Fully Meets"/>
    <n v="3"/>
    <n v="3"/>
    <s v="Average"/>
    <d v="2023-04-21T00:00:00"/>
    <n v="3"/>
    <s v="Moderate"/>
    <n v="1"/>
    <s v="Moderate"/>
    <n v="3"/>
    <s v="Moderate"/>
    <d v="2023-03-09T00:00:00"/>
    <s v="Leadership Development"/>
    <s v="Internal"/>
    <s v="Incomplete"/>
    <n v="4"/>
    <n v="717.29"/>
    <n v="64"/>
    <x v="1"/>
  </r>
  <r>
    <n v="1737"/>
    <d v="2018-10-27T00:00:00"/>
    <n v="7.5444444444444443"/>
    <s v="Production Technician I"/>
    <x v="3"/>
    <s v="Active"/>
    <s v="Contract"/>
    <s v="Zone C"/>
    <s v="Full-Time"/>
    <x v="0"/>
    <s v="General - Eng"/>
    <d v="1983-02-26T00:00:00"/>
    <s v="MA"/>
    <x v="0"/>
    <s v="Hispanic"/>
    <s v="Widowed"/>
    <s v="Fully Meets"/>
    <n v="3"/>
    <n v="3"/>
    <s v="Average"/>
    <d v="2023-03-30T00:00:00"/>
    <n v="4"/>
    <s v="Moderate"/>
    <n v="5"/>
    <s v="Moderate"/>
    <n v="2"/>
    <s v="Moderate"/>
    <d v="2022-10-17T00:00:00"/>
    <s v="Leadership Development"/>
    <s v="External"/>
    <s v="Incomplete"/>
    <n v="5"/>
    <n v="719"/>
    <n v="35"/>
    <x v="0"/>
  </r>
  <r>
    <n v="1738"/>
    <d v="2023-05-30T00:00:00"/>
    <n v="2.9527777777777779"/>
    <s v="Production Technician II"/>
    <x v="0"/>
    <s v="Terminated"/>
    <s v="Contract"/>
    <s v="Zone A"/>
    <s v="Part-Time"/>
    <x v="0"/>
    <s v="General - Eng"/>
    <d v="1983-11-17T00:00:00"/>
    <s v="MA"/>
    <x v="1"/>
    <s v="White"/>
    <s v="Single"/>
    <s v="Fully Meets"/>
    <n v="3"/>
    <n v="3"/>
    <s v="Average"/>
    <d v="2022-11-13T00:00:00"/>
    <n v="4"/>
    <s v="Moderate"/>
    <n v="1"/>
    <s v="Moderate"/>
    <n v="2"/>
    <s v="Moderate"/>
    <d v="2023-01-09T00:00:00"/>
    <s v="Customer Service"/>
    <s v="External"/>
    <s v="Incomplete"/>
    <n v="5"/>
    <n v="802.66"/>
    <n v="40"/>
    <x v="0"/>
  </r>
  <r>
    <n v="1739"/>
    <d v="2019-07-15T00:00:00"/>
    <n v="6.8277777777777775"/>
    <s v="Production Technician II"/>
    <x v="0"/>
    <s v="Active"/>
    <s v="Contract"/>
    <s v="Zone B"/>
    <s v="Full-Time"/>
    <x v="0"/>
    <s v="Aerial"/>
    <d v="1982-01-11T00:00:00"/>
    <s v="MA"/>
    <x v="0"/>
    <s v="Hispanic"/>
    <s v="Married"/>
    <s v="Fully Meets"/>
    <n v="3"/>
    <n v="3"/>
    <s v="Average"/>
    <d v="2022-10-10T00:00:00"/>
    <n v="2"/>
    <s v="Moderate"/>
    <n v="5"/>
    <s v="Moderate"/>
    <n v="1"/>
    <s v="Moderate"/>
    <d v="2023-07-04T00:00:00"/>
    <s v="Communication Skills"/>
    <s v="Internal"/>
    <s v="Incomplete"/>
    <n v="1"/>
    <n v="388.07"/>
    <n v="37"/>
    <x v="0"/>
  </r>
  <r>
    <n v="1740"/>
    <d v="2020-03-17T00:00:00"/>
    <n v="6.1555555555555559"/>
    <s v="Production Technician I"/>
    <x v="6"/>
    <s v="Active"/>
    <s v="Contract"/>
    <s v="Zone B"/>
    <s v="Part-Time"/>
    <x v="0"/>
    <s v="General - Con"/>
    <d v="1963-04-03T00:00:00"/>
    <s v="MA"/>
    <x v="0"/>
    <s v="Other"/>
    <s v="Married"/>
    <s v="Fully Meets"/>
    <n v="3"/>
    <n v="3"/>
    <s v="Average"/>
    <d v="2022-09-20T00:00:00"/>
    <n v="5"/>
    <s v="Moderate"/>
    <n v="4"/>
    <s v="Moderate"/>
    <n v="4"/>
    <s v="Moderate"/>
    <d v="2023-02-18T00:00:00"/>
    <s v="Project Management"/>
    <s v="Internal"/>
    <s v="Completed"/>
    <n v="2"/>
    <n v="350.26"/>
    <n v="57"/>
    <x v="1"/>
  </r>
  <r>
    <n v="1741"/>
    <d v="2022-09-16T00:00:00"/>
    <n v="3.6583333333333332"/>
    <s v="Production Technician I"/>
    <x v="8"/>
    <s v="Active"/>
    <s v="Contract"/>
    <s v="Zone A"/>
    <s v="Temporary"/>
    <x v="0"/>
    <s v="General - Eng"/>
    <d v="1981-01-11T00:00:00"/>
    <s v="MA"/>
    <x v="0"/>
    <s v="Asian"/>
    <s v="Single"/>
    <s v="Fully Meets"/>
    <n v="3"/>
    <n v="3"/>
    <s v="Average"/>
    <d v="2022-08-22T00:00:00"/>
    <n v="3"/>
    <s v="Moderate"/>
    <n v="4"/>
    <s v="Moderate"/>
    <n v="2"/>
    <s v="Moderate"/>
    <d v="2022-11-08T00:00:00"/>
    <s v="Leadership Development"/>
    <s v="External"/>
    <s v="Completed"/>
    <n v="5"/>
    <n v="625.76"/>
    <n v="41"/>
    <x v="0"/>
  </r>
  <r>
    <n v="1742"/>
    <d v="2021-01-04T00:00:00"/>
    <n v="5.3583333333333334"/>
    <s v="Production Technician I"/>
    <x v="3"/>
    <s v="Active"/>
    <s v="Part-Time"/>
    <s v="Zone B"/>
    <s v="Part-Time"/>
    <x v="0"/>
    <s v="Wireline Construction"/>
    <d v="1971-03-02T00:00:00"/>
    <s v="MA"/>
    <x v="0"/>
    <s v="Asian"/>
    <s v="Divorced"/>
    <s v="Fully Meets"/>
    <n v="3"/>
    <n v="3"/>
    <s v="Average"/>
    <d v="2023-05-20T00:00:00"/>
    <n v="5"/>
    <s v="Moderate"/>
    <n v="5"/>
    <s v="Moderate"/>
    <n v="3"/>
    <s v="Moderate"/>
    <d v="2023-04-19T00:00:00"/>
    <s v="Communication Skills"/>
    <s v="External"/>
    <s v="Incomplete"/>
    <n v="1"/>
    <n v="206.72"/>
    <n v="50"/>
    <x v="0"/>
  </r>
  <r>
    <n v="1743"/>
    <d v="2018-11-30T00:00:00"/>
    <n v="7.4527777777777775"/>
    <s v="Production Technician I"/>
    <x v="7"/>
    <s v="Active"/>
    <s v="Full-Time"/>
    <s v="Zone C"/>
    <s v="Temporary"/>
    <x v="0"/>
    <s v="Splicing"/>
    <d v="2001-06-03T00:00:00"/>
    <s v="MA"/>
    <x v="1"/>
    <s v="Black"/>
    <s v="Single"/>
    <s v="Fully Meets"/>
    <n v="3"/>
    <n v="3"/>
    <s v="Average"/>
    <d v="2023-04-20T00:00:00"/>
    <n v="4"/>
    <s v="Moderate"/>
    <n v="1"/>
    <s v="Moderate"/>
    <n v="5"/>
    <s v="Moderate"/>
    <d v="2023-07-13T00:00:00"/>
    <s v="Project Management"/>
    <s v="External"/>
    <s v="Passed"/>
    <n v="4"/>
    <n v="954.37"/>
    <n v="17"/>
    <x v="2"/>
  </r>
  <r>
    <n v="1744"/>
    <d v="2022-07-24T00:00:00"/>
    <n v="3.8027777777777776"/>
    <s v="Production Technician I"/>
    <x v="2"/>
    <s v="Active"/>
    <s v="Full-Time"/>
    <s v="Zone C"/>
    <s v="Full-Time"/>
    <x v="0"/>
    <s v="Field Operations"/>
    <d v="2047-05-05T00:00:00"/>
    <s v="MA"/>
    <x v="0"/>
    <s v="Hispanic"/>
    <s v="Married"/>
    <s v="Fully Meets"/>
    <n v="3"/>
    <n v="3"/>
    <s v="Average"/>
    <d v="2023-05-02T00:00:00"/>
    <n v="2"/>
    <s v="Moderate"/>
    <n v="1"/>
    <s v="Moderate"/>
    <n v="4"/>
    <s v="Moderate"/>
    <d v="2022-12-24T00:00:00"/>
    <s v="Communication Skills"/>
    <s v="Internal"/>
    <s v="Failed"/>
    <n v="4"/>
    <n v="728.77"/>
    <n v="75"/>
    <x v="1"/>
  </r>
  <r>
    <n v="1745"/>
    <d v="2022-02-05T00:00:00"/>
    <n v="4.2722222222222221"/>
    <s v="Production Technician II"/>
    <x v="1"/>
    <s v="Active"/>
    <s v="Contract"/>
    <s v="Zone C"/>
    <s v="Part-Time"/>
    <x v="0"/>
    <s v="Aerial"/>
    <d v="1989-09-26T00:00:00"/>
    <s v="MA"/>
    <x v="0"/>
    <s v="Other"/>
    <s v="Widowed"/>
    <s v="Fully Meets"/>
    <n v="3"/>
    <n v="3"/>
    <s v="Average"/>
    <d v="2022-11-14T00:00:00"/>
    <n v="4"/>
    <s v="Moderate"/>
    <n v="4"/>
    <s v="Moderate"/>
    <n v="3"/>
    <s v="Moderate"/>
    <d v="2022-09-05T00:00:00"/>
    <s v="Leadership Development"/>
    <s v="External"/>
    <s v="Completed"/>
    <n v="1"/>
    <n v="996.01"/>
    <n v="33"/>
    <x v="0"/>
  </r>
  <r>
    <n v="1746"/>
    <d v="2020-04-23T00:00:00"/>
    <n v="6.0555555555555554"/>
    <s v="Production Technician I"/>
    <x v="5"/>
    <s v="Active"/>
    <s v="Full-Time"/>
    <s v="Zone A"/>
    <s v="Full-Time"/>
    <x v="0"/>
    <s v="General - Sga"/>
    <d v="1962-04-06T00:00:00"/>
    <s v="MA"/>
    <x v="1"/>
    <s v="Hispanic"/>
    <s v="Widowed"/>
    <s v="Fully Meets"/>
    <n v="3"/>
    <n v="3"/>
    <s v="Average"/>
    <d v="2023-06-20T00:00:00"/>
    <n v="4"/>
    <s v="Moderate"/>
    <n v="3"/>
    <s v="Moderate"/>
    <n v="4"/>
    <s v="Moderate"/>
    <d v="2022-11-18T00:00:00"/>
    <s v="Communication Skills"/>
    <s v="Internal"/>
    <s v="Incomplete"/>
    <n v="2"/>
    <n v="787.19"/>
    <n v="58"/>
    <x v="1"/>
  </r>
  <r>
    <n v="1748"/>
    <d v="2022-01-13T00:00:00"/>
    <n v="4.333333333333333"/>
    <s v="Production Technician I"/>
    <x v="9"/>
    <s v="Active"/>
    <s v="Part-Time"/>
    <s v="Zone A"/>
    <s v="Temporary"/>
    <x v="0"/>
    <s v="Underground"/>
    <d v="1973-01-09T00:00:00"/>
    <s v="MA"/>
    <x v="0"/>
    <s v="White"/>
    <s v="Widowed"/>
    <s v="Fully Meets"/>
    <n v="3"/>
    <n v="3"/>
    <s v="Average"/>
    <d v="2023-02-12T00:00:00"/>
    <n v="3"/>
    <s v="Moderate"/>
    <n v="2"/>
    <s v="Moderate"/>
    <n v="4"/>
    <s v="Moderate"/>
    <d v="2023-03-26T00:00:00"/>
    <s v="Leadership Development"/>
    <s v="External"/>
    <s v="Failed"/>
    <n v="5"/>
    <n v="433.03"/>
    <n v="49"/>
    <x v="0"/>
  </r>
  <r>
    <n v="1749"/>
    <d v="2020-11-26T00:00:00"/>
    <n v="5.4638888888888886"/>
    <s v="Production Technician I"/>
    <x v="9"/>
    <s v="Active"/>
    <s v="Contract"/>
    <s v="Zone B"/>
    <s v="Temporary"/>
    <x v="0"/>
    <s v="Field Operations"/>
    <d v="1964-02-03T00:00:00"/>
    <s v="MA"/>
    <x v="0"/>
    <s v="Hispanic"/>
    <s v="Divorced"/>
    <s v="Fully Meets"/>
    <n v="3"/>
    <n v="3"/>
    <s v="Average"/>
    <d v="2022-08-05T00:00:00"/>
    <n v="1"/>
    <s v="Moderate"/>
    <n v="4"/>
    <s v="Moderate"/>
    <n v="5"/>
    <s v="Moderate"/>
    <d v="2023-07-21T00:00:00"/>
    <s v="Leadership Development"/>
    <s v="Internal"/>
    <s v="Incomplete"/>
    <n v="3"/>
    <n v="148.69"/>
    <n v="56"/>
    <x v="1"/>
  </r>
  <r>
    <n v="1750"/>
    <d v="2018-12-07T00:00:00"/>
    <n v="7.4333333333333336"/>
    <s v="Production Technician I"/>
    <x v="5"/>
    <s v="Active"/>
    <s v="Full-Time"/>
    <s v="Zone C"/>
    <s v="Full-Time"/>
    <x v="0"/>
    <s v="Field Operations"/>
    <d v="1977-04-11T00:00:00"/>
    <s v="MA"/>
    <x v="0"/>
    <s v="Other"/>
    <s v="Widowed"/>
    <s v="Fully Meets"/>
    <n v="3"/>
    <n v="3"/>
    <s v="Average"/>
    <d v="2022-11-13T00:00:00"/>
    <n v="1"/>
    <s v="Moderate"/>
    <n v="2"/>
    <s v="Moderate"/>
    <n v="5"/>
    <s v="Moderate"/>
    <d v="2022-08-20T00:00:00"/>
    <s v="Project Management"/>
    <s v="Internal"/>
    <s v="Incomplete"/>
    <n v="1"/>
    <n v="523.44000000000005"/>
    <n v="41"/>
    <x v="0"/>
  </r>
  <r>
    <n v="1751"/>
    <d v="2023-04-19T00:00:00"/>
    <n v="3.0666666666666669"/>
    <s v="Production Technician I"/>
    <x v="6"/>
    <s v="Active"/>
    <s v="Contract"/>
    <s v="Zone C"/>
    <s v="Temporary"/>
    <x v="0"/>
    <s v="General - Con"/>
    <d v="2001-05-29T00:00:00"/>
    <s v="MA"/>
    <x v="0"/>
    <s v="Hispanic"/>
    <s v="Widowed"/>
    <s v="Fully Meets"/>
    <n v="3"/>
    <n v="3"/>
    <s v="Average"/>
    <d v="2022-08-24T00:00:00"/>
    <n v="4"/>
    <s v="Moderate"/>
    <n v="4"/>
    <s v="Moderate"/>
    <n v="1"/>
    <s v="Moderate"/>
    <d v="2022-12-10T00:00:00"/>
    <s v="Project Management"/>
    <s v="External"/>
    <s v="Incomplete"/>
    <n v="5"/>
    <n v="719.54"/>
    <n v="22"/>
    <x v="2"/>
  </r>
  <r>
    <n v="1752"/>
    <d v="2022-03-05T00:00:00"/>
    <n v="4.1888888888888891"/>
    <s v="Production Technician I"/>
    <x v="2"/>
    <s v="Active"/>
    <s v="Part-Time"/>
    <s v="Zone B"/>
    <s v="Temporary"/>
    <x v="0"/>
    <s v="General - Con"/>
    <d v="1982-11-04T00:00:00"/>
    <s v="MA"/>
    <x v="1"/>
    <s v="White"/>
    <s v="Single"/>
    <s v="Fully Meets"/>
    <n v="3"/>
    <n v="3"/>
    <s v="Average"/>
    <d v="2022-12-11T00:00:00"/>
    <n v="2"/>
    <s v="Moderate"/>
    <n v="1"/>
    <s v="Moderate"/>
    <n v="2"/>
    <s v="Moderate"/>
    <d v="2022-10-09T00:00:00"/>
    <s v="Leadership Development"/>
    <s v="External"/>
    <s v="Incomplete"/>
    <n v="3"/>
    <n v="560.54999999999995"/>
    <n v="40"/>
    <x v="0"/>
  </r>
  <r>
    <n v="1753"/>
    <d v="2019-06-20T00:00:00"/>
    <n v="6.8972222222222221"/>
    <s v="Production Technician I"/>
    <x v="4"/>
    <s v="Active"/>
    <s v="Contract"/>
    <s v="Zone C"/>
    <s v="Full-Time"/>
    <x v="0"/>
    <s v="Field Operations"/>
    <d v="2043-03-07T00:00:00"/>
    <s v="MA"/>
    <x v="1"/>
    <s v="Black"/>
    <s v="Divorced"/>
    <s v="Fully Meets"/>
    <n v="3"/>
    <n v="3"/>
    <s v="Average"/>
    <d v="2023-05-30T00:00:00"/>
    <n v="5"/>
    <s v="Moderate"/>
    <n v="3"/>
    <s v="Moderate"/>
    <n v="3"/>
    <s v="Moderate"/>
    <d v="2023-03-18T00:00:00"/>
    <s v="Customer Service"/>
    <s v="Internal"/>
    <s v="Completed"/>
    <n v="1"/>
    <n v="711.71"/>
    <n v="76"/>
    <x v="1"/>
  </r>
  <r>
    <n v="1754"/>
    <d v="2022-09-13T00:00:00"/>
    <n v="3.6666666666666665"/>
    <s v="Production Technician I"/>
    <x v="0"/>
    <s v="Active"/>
    <s v="Part-Time"/>
    <s v="Zone C"/>
    <s v="Temporary"/>
    <x v="0"/>
    <s v="Project Management - Con"/>
    <d v="1991-11-18T00:00:00"/>
    <s v="MA"/>
    <x v="1"/>
    <s v="Asian"/>
    <s v="Single"/>
    <s v="Fully Meets"/>
    <n v="3"/>
    <n v="3"/>
    <s v="Average"/>
    <d v="2022-12-29T00:00:00"/>
    <n v="5"/>
    <s v="Moderate"/>
    <n v="5"/>
    <s v="Moderate"/>
    <n v="1"/>
    <s v="Moderate"/>
    <d v="2023-01-30T00:00:00"/>
    <s v="Project Management"/>
    <s v="External"/>
    <s v="Failed"/>
    <n v="1"/>
    <n v="980.65"/>
    <n v="31"/>
    <x v="0"/>
  </r>
  <r>
    <n v="1755"/>
    <d v="2019-01-02T00:00:00"/>
    <n v="7.3638888888888889"/>
    <s v="Production Technician I"/>
    <x v="7"/>
    <s v="Active"/>
    <s v="Part-Time"/>
    <s v="Zone B"/>
    <s v="Full-Time"/>
    <x v="0"/>
    <s v="General - Con"/>
    <d v="1994-10-05T00:00:00"/>
    <s v="MA"/>
    <x v="1"/>
    <s v="Other"/>
    <s v="Widowed"/>
    <s v="Fully Meets"/>
    <n v="3"/>
    <n v="3"/>
    <s v="Average"/>
    <d v="2022-10-17T00:00:00"/>
    <n v="4"/>
    <s v="Moderate"/>
    <n v="1"/>
    <s v="Moderate"/>
    <n v="1"/>
    <s v="Moderate"/>
    <d v="2022-11-22T00:00:00"/>
    <s v="Communication Skills"/>
    <s v="External"/>
    <s v="Incomplete"/>
    <n v="2"/>
    <n v="367.76"/>
    <n v="25"/>
    <x v="2"/>
  </r>
  <r>
    <n v="1756"/>
    <d v="2022-06-06T00:00:00"/>
    <n v="3.9361111111111109"/>
    <s v="Production Technician I"/>
    <x v="1"/>
    <s v="Active"/>
    <s v="Part-Time"/>
    <s v="Zone A"/>
    <s v="Part-Time"/>
    <x v="0"/>
    <s v="Splicing"/>
    <d v="1961-03-25T00:00:00"/>
    <s v="MA"/>
    <x v="1"/>
    <s v="Black"/>
    <s v="Widowed"/>
    <s v="Fully Meets"/>
    <n v="3"/>
    <n v="3"/>
    <s v="Average"/>
    <d v="2023-06-27T00:00:00"/>
    <n v="2"/>
    <s v="Moderate"/>
    <n v="4"/>
    <s v="Moderate"/>
    <n v="4"/>
    <s v="Moderate"/>
    <d v="2023-04-22T00:00:00"/>
    <s v="Communication Skills"/>
    <s v="Internal"/>
    <s v="Failed"/>
    <n v="1"/>
    <n v="849.36"/>
    <n v="61"/>
    <x v="1"/>
  </r>
  <r>
    <n v="1757"/>
    <d v="2020-01-09T00:00:00"/>
    <n v="6.3444444444444441"/>
    <s v="Production Technician I"/>
    <x v="8"/>
    <s v="Active"/>
    <s v="Full-Time"/>
    <s v="Zone A"/>
    <s v="Temporary"/>
    <x v="0"/>
    <s v="Finance &amp; Accounting"/>
    <d v="1985-02-01T00:00:00"/>
    <s v="MA"/>
    <x v="0"/>
    <s v="White"/>
    <s v="Widowed"/>
    <s v="Fully Meets"/>
    <n v="3"/>
    <n v="3"/>
    <s v="Average"/>
    <d v="2022-08-18T00:00:00"/>
    <n v="5"/>
    <s v="Moderate"/>
    <n v="4"/>
    <s v="Moderate"/>
    <n v="5"/>
    <s v="Moderate"/>
    <d v="2022-12-31T00:00:00"/>
    <s v="Technical Skills"/>
    <s v="Internal"/>
    <s v="Incomplete"/>
    <n v="5"/>
    <n v="305.05"/>
    <n v="35"/>
    <x v="0"/>
  </r>
  <r>
    <n v="1758"/>
    <d v="2019-01-03T00:00:00"/>
    <n v="7.3611111111111107"/>
    <s v="Production Technician I"/>
    <x v="3"/>
    <s v="Active"/>
    <s v="Part-Time"/>
    <s v="Zone B"/>
    <s v="Part-Time"/>
    <x v="0"/>
    <s v="Splicing"/>
    <d v="1958-05-22T00:00:00"/>
    <s v="MA"/>
    <x v="1"/>
    <s v="White"/>
    <s v="Single"/>
    <s v="Fully Meets"/>
    <n v="3"/>
    <n v="3"/>
    <s v="Average"/>
    <d v="2022-08-18T00:00:00"/>
    <n v="5"/>
    <s v="Moderate"/>
    <n v="3"/>
    <s v="Moderate"/>
    <n v="5"/>
    <s v="Moderate"/>
    <d v="2023-05-14T00:00:00"/>
    <s v="Customer Service"/>
    <s v="Internal"/>
    <s v="Completed"/>
    <n v="5"/>
    <n v="296.24"/>
    <n v="61"/>
    <x v="1"/>
  </r>
  <r>
    <n v="1759"/>
    <d v="2021-01-23T00:00:00"/>
    <n v="5.3055555555555554"/>
    <s v="Production Technician I"/>
    <x v="9"/>
    <s v="Active"/>
    <s v="Contract"/>
    <s v="Zone B"/>
    <s v="Part-Time"/>
    <x v="0"/>
    <s v="General - Con"/>
    <d v="2047-12-11T00:00:00"/>
    <s v="MA"/>
    <x v="1"/>
    <s v="White"/>
    <s v="Married"/>
    <s v="Fully Meets"/>
    <n v="3"/>
    <n v="3"/>
    <s v="Average"/>
    <d v="2022-09-16T00:00:00"/>
    <n v="5"/>
    <s v="Moderate"/>
    <n v="2"/>
    <s v="Moderate"/>
    <n v="4"/>
    <s v="Moderate"/>
    <d v="2022-10-21T00:00:00"/>
    <s v="Project Management"/>
    <s v="Internal"/>
    <s v="Completed"/>
    <n v="4"/>
    <n v="220.06"/>
    <n v="74"/>
    <x v="1"/>
  </r>
  <r>
    <n v="1760"/>
    <d v="2020-02-08T00:00:00"/>
    <n v="6.2638888888888893"/>
    <s v="Production Technician I"/>
    <x v="5"/>
    <s v="Active"/>
    <s v="Part-Time"/>
    <s v="Zone C"/>
    <s v="Part-Time"/>
    <x v="0"/>
    <s v="General - Con"/>
    <d v="1993-08-20T00:00:00"/>
    <s v="MA"/>
    <x v="1"/>
    <s v="Hispanic"/>
    <s v="Single"/>
    <s v="Fully Meets"/>
    <n v="3"/>
    <n v="3"/>
    <s v="Average"/>
    <d v="2023-03-16T00:00:00"/>
    <n v="5"/>
    <s v="Moderate"/>
    <n v="3"/>
    <s v="Moderate"/>
    <n v="2"/>
    <s v="Moderate"/>
    <d v="2023-01-20T00:00:00"/>
    <s v="Technical Skills"/>
    <s v="External"/>
    <s v="Passed"/>
    <n v="3"/>
    <n v="378.51"/>
    <n v="27"/>
    <x v="0"/>
  </r>
  <r>
    <n v="1761"/>
    <d v="2021-10-29T00:00:00"/>
    <n v="4.5388888888888888"/>
    <s v="Production Technician I"/>
    <x v="6"/>
    <s v="Terminated"/>
    <s v="Contract"/>
    <s v="Zone C"/>
    <s v="Temporary"/>
    <x v="0"/>
    <s v="Field Operations"/>
    <d v="1961-05-16T00:00:00"/>
    <s v="MA"/>
    <x v="0"/>
    <s v="Other"/>
    <s v="Married"/>
    <s v="Fully Meets"/>
    <n v="3"/>
    <n v="3"/>
    <s v="Average"/>
    <d v="2023-02-20T00:00:00"/>
    <n v="3"/>
    <s v="Moderate"/>
    <n v="2"/>
    <s v="Moderate"/>
    <n v="1"/>
    <s v="Moderate"/>
    <d v="2022-11-07T00:00:00"/>
    <s v="Technical Skills"/>
    <s v="External"/>
    <s v="Completed"/>
    <n v="4"/>
    <n v="905.6"/>
    <n v="60"/>
    <x v="1"/>
  </r>
  <r>
    <n v="1762"/>
    <d v="2023-07-04T00:00:00"/>
    <n v="2.8583333333333334"/>
    <s v="Production Technician I"/>
    <x v="2"/>
    <s v="Terminated"/>
    <s v="Contract"/>
    <s v="Zone B"/>
    <s v="Part-Time"/>
    <x v="0"/>
    <s v="Wireless"/>
    <d v="2001-02-19T00:00:00"/>
    <s v="MA"/>
    <x v="0"/>
    <s v="White"/>
    <s v="Divorced"/>
    <s v="Fully Meets"/>
    <n v="3"/>
    <n v="3"/>
    <s v="Average"/>
    <d v="2023-03-19T00:00:00"/>
    <n v="3"/>
    <s v="Moderate"/>
    <n v="3"/>
    <s v="Moderate"/>
    <n v="5"/>
    <s v="Moderate"/>
    <d v="2022-09-02T00:00:00"/>
    <s v="Customer Service"/>
    <s v="External"/>
    <s v="Incomplete"/>
    <n v="3"/>
    <n v="669.57"/>
    <n v="22"/>
    <x v="2"/>
  </r>
  <r>
    <n v="1763"/>
    <d v="2023-04-06T00:00:00"/>
    <n v="3.1027777777777779"/>
    <s v="Production Technician I"/>
    <x v="4"/>
    <s v="Active"/>
    <s v="Part-Time"/>
    <s v="Zone B"/>
    <s v="Full-Time"/>
    <x v="0"/>
    <s v="Engineers"/>
    <d v="1950-01-13T00:00:00"/>
    <s v="MA"/>
    <x v="0"/>
    <s v="Asian"/>
    <s v="Widowed"/>
    <s v="Fully Meets"/>
    <n v="3"/>
    <n v="3"/>
    <s v="Average"/>
    <d v="2022-08-18T00:00:00"/>
    <n v="4"/>
    <s v="Moderate"/>
    <n v="2"/>
    <s v="Moderate"/>
    <n v="4"/>
    <s v="Moderate"/>
    <d v="2023-03-02T00:00:00"/>
    <s v="Leadership Development"/>
    <s v="External"/>
    <s v="Completed"/>
    <n v="2"/>
    <n v="723.9"/>
    <n v="73"/>
    <x v="1"/>
  </r>
  <r>
    <n v="1764"/>
    <d v="2023-01-17T00:00:00"/>
    <n v="3.3222222222222224"/>
    <s v="Production Technician I"/>
    <x v="0"/>
    <s v="Active"/>
    <s v="Full-Time"/>
    <s v="Zone A"/>
    <s v="Temporary"/>
    <x v="0"/>
    <s v="Engineers"/>
    <d v="2049-01-02T00:00:00"/>
    <s v="MA"/>
    <x v="0"/>
    <s v="Black"/>
    <s v="Married"/>
    <s v="Fully Meets"/>
    <n v="3"/>
    <n v="3"/>
    <s v="Average"/>
    <d v="2023-03-13T00:00:00"/>
    <n v="2"/>
    <s v="Moderate"/>
    <n v="3"/>
    <s v="Moderate"/>
    <n v="5"/>
    <s v="Moderate"/>
    <d v="2023-05-07T00:00:00"/>
    <s v="Communication Skills"/>
    <s v="Internal"/>
    <s v="Passed"/>
    <n v="1"/>
    <n v="834.44"/>
    <n v="74"/>
    <x v="1"/>
  </r>
  <r>
    <n v="1765"/>
    <d v="2019-10-17T00:00:00"/>
    <n v="6.572222222222222"/>
    <s v="Production Technician II"/>
    <x v="4"/>
    <s v="Active"/>
    <s v="Contract"/>
    <s v="Zone C"/>
    <s v="Part-Time"/>
    <x v="0"/>
    <s v="Project Management - Con"/>
    <d v="1991-09-07T00:00:00"/>
    <s v="MA"/>
    <x v="0"/>
    <s v="Asian"/>
    <s v="Divorced"/>
    <s v="Fully Meets"/>
    <n v="3"/>
    <n v="3"/>
    <s v="Average"/>
    <d v="2022-12-24T00:00:00"/>
    <n v="5"/>
    <s v="Moderate"/>
    <n v="5"/>
    <s v="Moderate"/>
    <n v="2"/>
    <s v="Moderate"/>
    <d v="2023-08-04T00:00:00"/>
    <s v="Leadership Development"/>
    <s v="External"/>
    <s v="Incomplete"/>
    <n v="1"/>
    <n v="393.88"/>
    <n v="28"/>
    <x v="0"/>
  </r>
  <r>
    <n v="1766"/>
    <d v="2019-06-22T00:00:00"/>
    <n v="6.8916666666666666"/>
    <s v="Production Technician I"/>
    <x v="9"/>
    <s v="Active"/>
    <s v="Contract"/>
    <s v="Zone B"/>
    <s v="Temporary"/>
    <x v="0"/>
    <s v="Field Operations"/>
    <d v="1957-07-15T00:00:00"/>
    <s v="MA"/>
    <x v="0"/>
    <s v="Asian"/>
    <s v="Married"/>
    <s v="Fully Meets"/>
    <n v="3"/>
    <n v="3"/>
    <s v="Average"/>
    <d v="2023-05-23T00:00:00"/>
    <n v="1"/>
    <s v="Moderate"/>
    <n v="5"/>
    <s v="Moderate"/>
    <n v="2"/>
    <s v="Moderate"/>
    <d v="2023-07-07T00:00:00"/>
    <s v="Customer Service"/>
    <s v="External"/>
    <s v="Incomplete"/>
    <n v="3"/>
    <n v="637.61"/>
    <n v="62"/>
    <x v="1"/>
  </r>
  <r>
    <n v="1767"/>
    <d v="2023-02-10T00:00:00"/>
    <n v="3.2583333333333333"/>
    <s v="Production Technician I"/>
    <x v="5"/>
    <s v="Active"/>
    <s v="Contract"/>
    <s v="Zone A"/>
    <s v="Full-Time"/>
    <x v="0"/>
    <s v="General - Con"/>
    <d v="1995-12-31T00:00:00"/>
    <s v="MA"/>
    <x v="0"/>
    <s v="White"/>
    <s v="Divorced"/>
    <s v="Fully Meets"/>
    <n v="3"/>
    <n v="3"/>
    <s v="Average"/>
    <d v="2022-08-09T00:00:00"/>
    <n v="4"/>
    <s v="Moderate"/>
    <n v="1"/>
    <s v="Moderate"/>
    <n v="1"/>
    <s v="Moderate"/>
    <d v="2022-10-25T00:00:00"/>
    <s v="Project Management"/>
    <s v="External"/>
    <s v="Passed"/>
    <n v="3"/>
    <n v="902.11"/>
    <n v="28"/>
    <x v="0"/>
  </r>
  <r>
    <n v="1768"/>
    <d v="2022-10-13T00:00:00"/>
    <n v="3.5833333333333335"/>
    <s v="Production Technician I"/>
    <x v="6"/>
    <s v="Active"/>
    <s v="Contract"/>
    <s v="Zone C"/>
    <s v="Temporary"/>
    <x v="0"/>
    <s v="Aerial"/>
    <d v="1977-02-26T00:00:00"/>
    <s v="MA"/>
    <x v="0"/>
    <s v="Black"/>
    <s v="Married"/>
    <s v="Fully Meets"/>
    <n v="3"/>
    <n v="3"/>
    <s v="Average"/>
    <d v="2023-02-11T00:00:00"/>
    <n v="3"/>
    <s v="Moderate"/>
    <n v="3"/>
    <s v="Moderate"/>
    <n v="3"/>
    <s v="Moderate"/>
    <d v="2022-09-30T00:00:00"/>
    <s v="Leadership Development"/>
    <s v="External"/>
    <s v="Passed"/>
    <n v="1"/>
    <n v="999.79"/>
    <n v="45"/>
    <x v="0"/>
  </r>
  <r>
    <n v="1769"/>
    <d v="2023-03-07T00:00:00"/>
    <n v="3.1833333333333331"/>
    <s v="Production Technician I"/>
    <x v="2"/>
    <s v="Active"/>
    <s v="Contract"/>
    <s v="Zone B"/>
    <s v="Temporary"/>
    <x v="0"/>
    <s v="Engineers"/>
    <d v="1974-04-29T00:00:00"/>
    <s v="MA"/>
    <x v="1"/>
    <s v="Hispanic"/>
    <s v="Widowed"/>
    <s v="Fully Meets"/>
    <n v="3"/>
    <n v="3"/>
    <s v="Average"/>
    <d v="2023-02-10T00:00:00"/>
    <n v="4"/>
    <s v="Moderate"/>
    <n v="3"/>
    <s v="Moderate"/>
    <n v="5"/>
    <s v="Moderate"/>
    <d v="2023-03-27T00:00:00"/>
    <s v="Leadership Development"/>
    <s v="Internal"/>
    <s v="Passed"/>
    <n v="1"/>
    <n v="976.58"/>
    <n v="49"/>
    <x v="0"/>
  </r>
  <r>
    <n v="1770"/>
    <d v="2018-09-12T00:00:00"/>
    <n v="7.6694444444444443"/>
    <s v="Production Technician I"/>
    <x v="4"/>
    <s v="Active"/>
    <s v="Part-Time"/>
    <s v="Zone A"/>
    <s v="Full-Time"/>
    <x v="0"/>
    <s v="General - Sga"/>
    <d v="1971-03-05T00:00:00"/>
    <s v="MA"/>
    <x v="1"/>
    <s v="Hispanic"/>
    <s v="Single"/>
    <s v="Fully Meets"/>
    <n v="3"/>
    <n v="3"/>
    <s v="Average"/>
    <d v="2023-02-24T00:00:00"/>
    <n v="1"/>
    <s v="Moderate"/>
    <n v="3"/>
    <s v="Moderate"/>
    <n v="5"/>
    <s v="Moderate"/>
    <d v="2022-09-04T00:00:00"/>
    <s v="Customer Service"/>
    <s v="External"/>
    <s v="Incomplete"/>
    <n v="2"/>
    <n v="257.2"/>
    <n v="47"/>
    <x v="0"/>
  </r>
  <r>
    <n v="1771"/>
    <d v="2020-06-27T00:00:00"/>
    <n v="5.8777777777777782"/>
    <s v="Production Technician I"/>
    <x v="0"/>
    <s v="Active"/>
    <s v="Part-Time"/>
    <s v="Zone C"/>
    <s v="Part-Time"/>
    <x v="0"/>
    <s v="Shop (Fleet)"/>
    <d v="1950-08-27T00:00:00"/>
    <s v="MA"/>
    <x v="1"/>
    <s v="Hispanic"/>
    <s v="Widowed"/>
    <s v="Fully Meets"/>
    <n v="3"/>
    <n v="3"/>
    <s v="Average"/>
    <d v="2023-06-03T00:00:00"/>
    <n v="3"/>
    <s v="Moderate"/>
    <n v="2"/>
    <s v="Moderate"/>
    <n v="1"/>
    <s v="Moderate"/>
    <d v="2023-02-27T00:00:00"/>
    <s v="Technical Skills"/>
    <s v="External"/>
    <s v="Incomplete"/>
    <n v="2"/>
    <n v="991.1"/>
    <n v="70"/>
    <x v="1"/>
  </r>
  <r>
    <n v="1772"/>
    <d v="2018-12-28T00:00:00"/>
    <n v="7.375"/>
    <s v="Production Technician I"/>
    <x v="7"/>
    <s v="Active"/>
    <s v="Contract"/>
    <s v="Zone A"/>
    <s v="Part-Time"/>
    <x v="0"/>
    <s v="General - Con"/>
    <d v="1954-06-28T00:00:00"/>
    <s v="MA"/>
    <x v="1"/>
    <s v="Asian"/>
    <s v="Widowed"/>
    <s v="Fully Meets"/>
    <n v="3"/>
    <n v="3"/>
    <s v="Average"/>
    <d v="2023-01-01T00:00:00"/>
    <n v="3"/>
    <s v="Moderate"/>
    <n v="4"/>
    <s v="Moderate"/>
    <n v="5"/>
    <s v="Moderate"/>
    <d v="2022-08-20T00:00:00"/>
    <s v="Technical Skills"/>
    <s v="External"/>
    <s v="Passed"/>
    <n v="2"/>
    <n v="205.64"/>
    <n v="64"/>
    <x v="1"/>
  </r>
  <r>
    <n v="1773"/>
    <d v="2021-01-20T00:00:00"/>
    <n v="5.3138888888888891"/>
    <s v="Production Technician I"/>
    <x v="1"/>
    <s v="Active"/>
    <s v="Part-Time"/>
    <s v="Zone B"/>
    <s v="Temporary"/>
    <x v="0"/>
    <s v="General - Eng"/>
    <d v="2042-03-22T00:00:00"/>
    <s v="MA"/>
    <x v="1"/>
    <s v="Black"/>
    <s v="Married"/>
    <s v="Fully Meets"/>
    <n v="3"/>
    <n v="3"/>
    <s v="Average"/>
    <d v="2022-11-20T00:00:00"/>
    <n v="5"/>
    <s v="Moderate"/>
    <n v="5"/>
    <s v="Moderate"/>
    <n v="2"/>
    <s v="Moderate"/>
    <d v="2022-12-30T00:00:00"/>
    <s v="Leadership Development"/>
    <s v="Internal"/>
    <s v="Passed"/>
    <n v="2"/>
    <n v="817.45"/>
    <n v="79"/>
    <x v="1"/>
  </r>
  <r>
    <n v="1774"/>
    <d v="2019-09-14T00:00:00"/>
    <n v="6.6638888888888888"/>
    <s v="Production Technician I"/>
    <x v="8"/>
    <s v="Active"/>
    <s v="Full-Time"/>
    <s v="Zone B"/>
    <s v="Part-Time"/>
    <x v="0"/>
    <s v="Field Operations"/>
    <d v="1989-09-24T00:00:00"/>
    <s v="MA"/>
    <x v="0"/>
    <s v="Asian"/>
    <s v="Widowed"/>
    <s v="Fully Meets"/>
    <n v="3"/>
    <n v="3"/>
    <s v="Average"/>
    <d v="2022-12-09T00:00:00"/>
    <n v="1"/>
    <s v="Moderate"/>
    <n v="1"/>
    <s v="Moderate"/>
    <n v="2"/>
    <s v="Moderate"/>
    <d v="2023-06-08T00:00:00"/>
    <s v="Customer Service"/>
    <s v="External"/>
    <s v="Failed"/>
    <n v="5"/>
    <n v="643.22"/>
    <n v="30"/>
    <x v="0"/>
  </r>
  <r>
    <n v="1775"/>
    <d v="2018-10-06T00:00:00"/>
    <n v="7.6027777777777779"/>
    <s v="Production Technician I"/>
    <x v="3"/>
    <s v="Active"/>
    <s v="Contract"/>
    <s v="Zone A"/>
    <s v="Full-Time"/>
    <x v="0"/>
    <s v="Engineers"/>
    <d v="1997-05-11T00:00:00"/>
    <s v="MA"/>
    <x v="1"/>
    <s v="Black"/>
    <s v="Single"/>
    <s v="Fully Meets"/>
    <n v="3"/>
    <n v="3"/>
    <s v="Average"/>
    <d v="2023-05-10T00:00:00"/>
    <n v="4"/>
    <s v="Moderate"/>
    <n v="2"/>
    <s v="Moderate"/>
    <n v="3"/>
    <s v="Moderate"/>
    <d v="2023-05-08T00:00:00"/>
    <s v="Project Management"/>
    <s v="Internal"/>
    <s v="Failed"/>
    <n v="4"/>
    <n v="795.28"/>
    <n v="21"/>
    <x v="2"/>
  </r>
  <r>
    <n v="1776"/>
    <d v="2021-08-03T00:00:00"/>
    <n v="4.7777777777777777"/>
    <s v="Production Technician I"/>
    <x v="9"/>
    <s v="Active"/>
    <s v="Full-Time"/>
    <s v="Zone C"/>
    <s v="Temporary"/>
    <x v="0"/>
    <s v="Project Management - Con"/>
    <d v="1955-03-11T00:00:00"/>
    <s v="MA"/>
    <x v="1"/>
    <s v="Asian"/>
    <s v="Divorced"/>
    <s v="Fully Meets"/>
    <n v="3"/>
    <n v="3"/>
    <s v="Average"/>
    <d v="2023-01-16T00:00:00"/>
    <n v="3"/>
    <s v="Moderate"/>
    <n v="2"/>
    <s v="Moderate"/>
    <n v="3"/>
    <s v="Moderate"/>
    <d v="2022-09-07T00:00:00"/>
    <s v="Project Management"/>
    <s v="Internal"/>
    <s v="Failed"/>
    <n v="2"/>
    <n v="521.69000000000005"/>
    <n v="66"/>
    <x v="1"/>
  </r>
  <r>
    <n v="1777"/>
    <d v="2019-07-05T00:00:00"/>
    <n v="6.8555555555555552"/>
    <s v="Production Technician I"/>
    <x v="5"/>
    <s v="Active"/>
    <s v="Full-Time"/>
    <s v="Zone B"/>
    <s v="Temporary"/>
    <x v="0"/>
    <s v="Splicing"/>
    <d v="1962-04-25T00:00:00"/>
    <s v="MA"/>
    <x v="0"/>
    <s v="Hispanic"/>
    <s v="Single"/>
    <s v="Fully Meets"/>
    <n v="3"/>
    <n v="3"/>
    <s v="Average"/>
    <d v="2023-02-02T00:00:00"/>
    <n v="1"/>
    <s v="Moderate"/>
    <n v="3"/>
    <s v="Moderate"/>
    <n v="1"/>
    <s v="Moderate"/>
    <d v="2023-04-24T00:00:00"/>
    <s v="Customer Service"/>
    <s v="External"/>
    <s v="Incomplete"/>
    <n v="3"/>
    <n v="157.78"/>
    <n v="57"/>
    <x v="1"/>
  </r>
  <r>
    <n v="1778"/>
    <d v="2019-04-25T00:00:00"/>
    <n v="7.05"/>
    <s v="Production Technician I"/>
    <x v="6"/>
    <s v="Active"/>
    <s v="Full-Time"/>
    <s v="Zone B"/>
    <s v="Full-Time"/>
    <x v="0"/>
    <s v="General - Con"/>
    <d v="2049-05-18T00:00:00"/>
    <s v="MA"/>
    <x v="0"/>
    <s v="Other"/>
    <s v="Widowed"/>
    <s v="Fully Meets"/>
    <n v="3"/>
    <n v="3"/>
    <s v="Average"/>
    <d v="2022-11-19T00:00:00"/>
    <n v="3"/>
    <s v="Moderate"/>
    <n v="5"/>
    <s v="Moderate"/>
    <n v="4"/>
    <s v="Moderate"/>
    <d v="2022-09-01T00:00:00"/>
    <s v="Project Management"/>
    <s v="External"/>
    <s v="Passed"/>
    <n v="3"/>
    <n v="803.94"/>
    <n v="70"/>
    <x v="1"/>
  </r>
  <r>
    <n v="1779"/>
    <d v="2023-07-15T00:00:00"/>
    <n v="2.8277777777777779"/>
    <s v="Production Technician I"/>
    <x v="2"/>
    <s v="Active"/>
    <s v="Full-Time"/>
    <s v="Zone A"/>
    <s v="Temporary"/>
    <x v="0"/>
    <s v="Project Management - Con"/>
    <d v="1961-05-04T00:00:00"/>
    <s v="MA"/>
    <x v="0"/>
    <s v="Other"/>
    <s v="Married"/>
    <s v="Fully Meets"/>
    <n v="3"/>
    <n v="3"/>
    <s v="Average"/>
    <d v="2022-08-22T00:00:00"/>
    <n v="5"/>
    <s v="Moderate"/>
    <n v="3"/>
    <s v="Moderate"/>
    <n v="4"/>
    <s v="Moderate"/>
    <d v="2022-11-27T00:00:00"/>
    <s v="Project Management"/>
    <s v="Internal"/>
    <s v="Passed"/>
    <n v="3"/>
    <n v="188.56"/>
    <n v="62"/>
    <x v="1"/>
  </r>
  <r>
    <n v="1780"/>
    <d v="2022-12-10T00:00:00"/>
    <n v="3.4249999999999998"/>
    <s v="Production Technician I"/>
    <x v="4"/>
    <s v="Active"/>
    <s v="Contract"/>
    <s v="Zone C"/>
    <s v="Temporary"/>
    <x v="0"/>
    <s v="Field Operations"/>
    <d v="1993-07-11T00:00:00"/>
    <s v="MA"/>
    <x v="0"/>
    <s v="Hispanic"/>
    <s v="Widowed"/>
    <s v="Fully Meets"/>
    <n v="3"/>
    <n v="3"/>
    <s v="Average"/>
    <d v="2023-06-03T00:00:00"/>
    <n v="2"/>
    <s v="Moderate"/>
    <n v="3"/>
    <s v="Moderate"/>
    <n v="2"/>
    <s v="Moderate"/>
    <d v="2023-03-25T00:00:00"/>
    <s v="Technical Skills"/>
    <s v="External"/>
    <s v="Passed"/>
    <n v="2"/>
    <n v="663.72"/>
    <n v="29"/>
    <x v="0"/>
  </r>
  <r>
    <n v="1781"/>
    <d v="2019-05-02T00:00:00"/>
    <n v="7.0305555555555559"/>
    <s v="Production Technician I"/>
    <x v="0"/>
    <s v="Active"/>
    <s v="Contract"/>
    <s v="Zone A"/>
    <s v="Part-Time"/>
    <x v="0"/>
    <s v="General - Sga"/>
    <d v="1983-12-11T00:00:00"/>
    <s v="MA"/>
    <x v="0"/>
    <s v="White"/>
    <s v="Divorced"/>
    <s v="Fully Meets"/>
    <n v="3"/>
    <n v="3"/>
    <s v="Average"/>
    <d v="2022-09-27T00:00:00"/>
    <n v="2"/>
    <s v="Moderate"/>
    <n v="2"/>
    <s v="Moderate"/>
    <n v="4"/>
    <s v="Moderate"/>
    <d v="2023-07-04T00:00:00"/>
    <s v="Technical Skills"/>
    <s v="External"/>
    <s v="Failed"/>
    <n v="4"/>
    <n v="892.3"/>
    <n v="36"/>
    <x v="0"/>
  </r>
  <r>
    <n v="1782"/>
    <d v="2019-01-13T00:00:00"/>
    <n v="7.333333333333333"/>
    <s v="Production Technician II"/>
    <x v="6"/>
    <s v="Terminated"/>
    <s v="Contract"/>
    <s v="Zone A"/>
    <s v="Temporary"/>
    <x v="0"/>
    <s v="Field Operations"/>
    <d v="1950-10-08T00:00:00"/>
    <s v="MA"/>
    <x v="0"/>
    <s v="Other"/>
    <s v="Married"/>
    <s v="Fully Meets"/>
    <n v="3"/>
    <n v="3"/>
    <s v="Average"/>
    <d v="2023-07-07T00:00:00"/>
    <n v="3"/>
    <s v="Moderate"/>
    <n v="4"/>
    <s v="Moderate"/>
    <n v="1"/>
    <s v="Moderate"/>
    <d v="2022-12-21T00:00:00"/>
    <s v="Communication Skills"/>
    <s v="Internal"/>
    <s v="Passed"/>
    <n v="3"/>
    <n v="560.35"/>
    <n v="69"/>
    <x v="1"/>
  </r>
  <r>
    <n v="1783"/>
    <d v="2021-06-09T00:00:00"/>
    <n v="4.927777777777778"/>
    <s v="Production Technician I"/>
    <x v="9"/>
    <s v="Active"/>
    <s v="Part-Time"/>
    <s v="Zone C"/>
    <s v="Part-Time"/>
    <x v="0"/>
    <s v="General - Con"/>
    <d v="1981-12-07T00:00:00"/>
    <s v="MA"/>
    <x v="0"/>
    <s v="White"/>
    <s v="Widowed"/>
    <s v="Fully Meets"/>
    <n v="3"/>
    <n v="3"/>
    <s v="Average"/>
    <d v="2023-04-21T00:00:00"/>
    <n v="5"/>
    <s v="Moderate"/>
    <n v="2"/>
    <s v="Moderate"/>
    <n v="4"/>
    <s v="Moderate"/>
    <d v="2022-12-24T00:00:00"/>
    <s v="Technical Skills"/>
    <s v="External"/>
    <s v="Passed"/>
    <n v="2"/>
    <n v="595.5"/>
    <n v="40"/>
    <x v="0"/>
  </r>
  <r>
    <n v="1784"/>
    <d v="2023-08-02T00:00:00"/>
    <n v="2.7805555555555554"/>
    <s v="Production Technician I"/>
    <x v="5"/>
    <s v="Active"/>
    <s v="Part-Time"/>
    <s v="Zone A"/>
    <s v="Temporary"/>
    <x v="0"/>
    <s v="General - Con"/>
    <d v="1971-03-30T00:00:00"/>
    <s v="MA"/>
    <x v="0"/>
    <s v="Other"/>
    <s v="Divorced"/>
    <s v="Fully Meets"/>
    <n v="3"/>
    <n v="3"/>
    <s v="Average"/>
    <d v="2023-02-23T00:00:00"/>
    <n v="2"/>
    <s v="Moderate"/>
    <n v="3"/>
    <s v="Moderate"/>
    <n v="1"/>
    <s v="Moderate"/>
    <d v="2022-11-17T00:00:00"/>
    <s v="Communication Skills"/>
    <s v="External"/>
    <s v="Passed"/>
    <n v="2"/>
    <n v="242.18"/>
    <n v="52"/>
    <x v="1"/>
  </r>
  <r>
    <n v="1785"/>
    <d v="2023-06-17T00:00:00"/>
    <n v="2.9055555555555554"/>
    <s v="Production Technician I"/>
    <x v="6"/>
    <s v="Active"/>
    <s v="Full-Time"/>
    <s v="Zone C"/>
    <s v="Full-Time"/>
    <x v="0"/>
    <s v="Technology / It"/>
    <d v="1950-01-17T00:00:00"/>
    <s v="MA"/>
    <x v="0"/>
    <s v="White"/>
    <s v="Widowed"/>
    <s v="Fully Meets"/>
    <n v="3"/>
    <n v="3"/>
    <s v="Average"/>
    <d v="2022-08-08T00:00:00"/>
    <n v="4"/>
    <s v="Moderate"/>
    <n v="4"/>
    <s v="Moderate"/>
    <n v="5"/>
    <s v="Moderate"/>
    <d v="2023-01-07T00:00:00"/>
    <s v="Project Management"/>
    <s v="Internal"/>
    <s v="Failed"/>
    <n v="5"/>
    <n v="104.95"/>
    <n v="73"/>
    <x v="1"/>
  </r>
  <r>
    <n v="1786"/>
    <d v="2022-03-31T00:00:00"/>
    <n v="4.1194444444444445"/>
    <s v="Production Technician I"/>
    <x v="2"/>
    <s v="Active"/>
    <s v="Full-Time"/>
    <s v="Zone A"/>
    <s v="Temporary"/>
    <x v="0"/>
    <s v="Field Operations"/>
    <d v="1979-11-10T00:00:00"/>
    <s v="MA"/>
    <x v="1"/>
    <s v="Hispanic"/>
    <s v="Widowed"/>
    <s v="Fully Meets"/>
    <n v="3"/>
    <n v="3"/>
    <s v="Average"/>
    <d v="2023-06-03T00:00:00"/>
    <n v="4"/>
    <s v="Moderate"/>
    <n v="2"/>
    <s v="Moderate"/>
    <n v="1"/>
    <s v="Moderate"/>
    <d v="2023-04-23T00:00:00"/>
    <s v="Communication Skills"/>
    <s v="External"/>
    <s v="Completed"/>
    <n v="2"/>
    <n v="942.28"/>
    <n v="43"/>
    <x v="0"/>
  </r>
  <r>
    <n v="1787"/>
    <d v="2019-04-06T00:00:00"/>
    <n v="7.1027777777777779"/>
    <s v="Production Technician I"/>
    <x v="4"/>
    <s v="Active"/>
    <s v="Contract"/>
    <s v="Zone B"/>
    <s v="Temporary"/>
    <x v="0"/>
    <s v="Engineers"/>
    <d v="1956-07-10T00:00:00"/>
    <s v="MA"/>
    <x v="1"/>
    <s v="Hispanic"/>
    <s v="Divorced"/>
    <s v="Fully Meets"/>
    <n v="3"/>
    <n v="3"/>
    <s v="Average"/>
    <d v="2023-02-23T00:00:00"/>
    <n v="2"/>
    <s v="Moderate"/>
    <n v="5"/>
    <s v="Moderate"/>
    <n v="3"/>
    <s v="Moderate"/>
    <d v="2022-08-31T00:00:00"/>
    <s v="Project Management"/>
    <s v="Internal"/>
    <s v="Passed"/>
    <n v="2"/>
    <n v="756.7"/>
    <n v="63"/>
    <x v="1"/>
  </r>
  <r>
    <n v="1788"/>
    <d v="2020-07-11T00:00:00"/>
    <n v="5.8388888888888886"/>
    <s v="Production Technician I"/>
    <x v="0"/>
    <s v="Active"/>
    <s v="Contract"/>
    <s v="Zone C"/>
    <s v="Full-Time"/>
    <x v="0"/>
    <s v="Field Operations"/>
    <d v="1976-02-08T00:00:00"/>
    <s v="MA"/>
    <x v="1"/>
    <s v="Other"/>
    <s v="Divorced"/>
    <s v="Fully Meets"/>
    <n v="3"/>
    <n v="3"/>
    <s v="Average"/>
    <d v="2023-08-04T00:00:00"/>
    <n v="2"/>
    <s v="Moderate"/>
    <n v="5"/>
    <s v="Moderate"/>
    <n v="1"/>
    <s v="Moderate"/>
    <d v="2022-12-23T00:00:00"/>
    <s v="Leadership Development"/>
    <s v="Internal"/>
    <s v="Completed"/>
    <n v="4"/>
    <n v="290.99"/>
    <n v="44"/>
    <x v="0"/>
  </r>
  <r>
    <n v="1789"/>
    <d v="2023-04-22T00:00:00"/>
    <n v="3.0583333333333331"/>
    <s v="Production Technician I"/>
    <x v="7"/>
    <s v="Active"/>
    <s v="Contract"/>
    <s v="Zone C"/>
    <s v="Part-Time"/>
    <x v="0"/>
    <s v="Engineers"/>
    <d v="1963-02-17T00:00:00"/>
    <s v="MA"/>
    <x v="1"/>
    <s v="Other"/>
    <s v="Widowed"/>
    <s v="Fully Meets"/>
    <n v="3"/>
    <n v="3"/>
    <s v="Average"/>
    <d v="2022-10-07T00:00:00"/>
    <n v="4"/>
    <s v="Moderate"/>
    <n v="3"/>
    <s v="Moderate"/>
    <n v="1"/>
    <s v="Moderate"/>
    <d v="2023-01-08T00:00:00"/>
    <s v="Leadership Development"/>
    <s v="External"/>
    <s v="Incomplete"/>
    <n v="2"/>
    <n v="700.97"/>
    <n v="60"/>
    <x v="1"/>
  </r>
  <r>
    <n v="1790"/>
    <d v="2022-12-02T00:00:00"/>
    <n v="3.4472222222222224"/>
    <s v="Production Technician I"/>
    <x v="1"/>
    <s v="Active"/>
    <s v="Part-Time"/>
    <s v="Zone B"/>
    <s v="Part-Time"/>
    <x v="0"/>
    <s v="Aerial"/>
    <d v="1956-03-09T00:00:00"/>
    <s v="MA"/>
    <x v="0"/>
    <s v="Asian"/>
    <s v="Divorced"/>
    <s v="Fully Meets"/>
    <n v="3"/>
    <n v="3"/>
    <s v="Average"/>
    <d v="2022-10-11T00:00:00"/>
    <n v="4"/>
    <s v="Moderate"/>
    <n v="5"/>
    <s v="Moderate"/>
    <n v="4"/>
    <s v="Moderate"/>
    <d v="2022-08-19T00:00:00"/>
    <s v="Communication Skills"/>
    <s v="Internal"/>
    <s v="Incomplete"/>
    <n v="4"/>
    <n v="631.98"/>
    <n v="66"/>
    <x v="1"/>
  </r>
  <r>
    <n v="1791"/>
    <d v="2021-03-06T00:00:00"/>
    <n v="5.1861111111111109"/>
    <s v="Production Technician I"/>
    <x v="8"/>
    <s v="Active"/>
    <s v="Contract"/>
    <s v="Zone A"/>
    <s v="Temporary"/>
    <x v="0"/>
    <s v="Wireline Construction"/>
    <d v="1981-08-02T00:00:00"/>
    <s v="MA"/>
    <x v="0"/>
    <s v="Hispanic"/>
    <s v="Divorced"/>
    <s v="Fully Meets"/>
    <n v="3"/>
    <n v="3"/>
    <s v="Average"/>
    <d v="2022-09-18T00:00:00"/>
    <n v="4"/>
    <s v="Moderate"/>
    <n v="5"/>
    <s v="Moderate"/>
    <n v="3"/>
    <s v="Moderate"/>
    <d v="2022-11-26T00:00:00"/>
    <s v="Project Management"/>
    <s v="Internal"/>
    <s v="Failed"/>
    <n v="5"/>
    <n v="282.85000000000002"/>
    <n v="40"/>
    <x v="0"/>
  </r>
  <r>
    <n v="1792"/>
    <d v="2019-05-21T00:00:00"/>
    <n v="6.9777777777777779"/>
    <s v="Production Technician I"/>
    <x v="3"/>
    <s v="Active"/>
    <s v="Full-Time"/>
    <s v="Zone C"/>
    <s v="Temporary"/>
    <x v="0"/>
    <s v="Project Management - Eng"/>
    <d v="1950-04-02T00:00:00"/>
    <s v="MA"/>
    <x v="1"/>
    <s v="Black"/>
    <s v="Divorced"/>
    <s v="Fully Meets"/>
    <n v="3"/>
    <n v="3"/>
    <s v="Average"/>
    <d v="2022-09-12T00:00:00"/>
    <n v="2"/>
    <s v="Moderate"/>
    <n v="3"/>
    <s v="Moderate"/>
    <n v="5"/>
    <s v="Moderate"/>
    <d v="2022-11-29T00:00:00"/>
    <s v="Technical Skills"/>
    <s v="Internal"/>
    <s v="Completed"/>
    <n v="1"/>
    <n v="412.58"/>
    <n v="69"/>
    <x v="1"/>
  </r>
  <r>
    <n v="1793"/>
    <d v="2018-10-23T00:00:00"/>
    <n v="7.5555555555555554"/>
    <s v="Production Technician I"/>
    <x v="4"/>
    <s v="Active"/>
    <s v="Full-Time"/>
    <s v="Zone B"/>
    <s v="Temporary"/>
    <x v="0"/>
    <s v="Executive"/>
    <d v="2045-05-22T00:00:00"/>
    <s v="MA"/>
    <x v="0"/>
    <s v="Hispanic"/>
    <s v="Single"/>
    <s v="Fully Meets"/>
    <n v="3"/>
    <n v="3"/>
    <s v="Average"/>
    <d v="2022-09-04T00:00:00"/>
    <n v="1"/>
    <s v="Moderate"/>
    <n v="1"/>
    <s v="Moderate"/>
    <n v="2"/>
    <s v="Moderate"/>
    <d v="2023-02-28T00:00:00"/>
    <s v="Communication Skills"/>
    <s v="External"/>
    <s v="Passed"/>
    <n v="1"/>
    <n v="943.91"/>
    <n v="73"/>
    <x v="1"/>
  </r>
  <r>
    <n v="1794"/>
    <d v="2021-05-26T00:00:00"/>
    <n v="4.9638888888888886"/>
    <s v="Production Technician I"/>
    <x v="0"/>
    <s v="Active"/>
    <s v="Contract"/>
    <s v="Zone A"/>
    <s v="Temporary"/>
    <x v="0"/>
    <s v="General - Sga"/>
    <d v="1963-08-13T00:00:00"/>
    <s v="MA"/>
    <x v="0"/>
    <s v="White"/>
    <s v="Widowed"/>
    <s v="Fully Meets"/>
    <n v="3"/>
    <n v="3"/>
    <s v="Average"/>
    <d v="2023-05-17T00:00:00"/>
    <n v="4"/>
    <s v="Moderate"/>
    <n v="4"/>
    <s v="Moderate"/>
    <n v="2"/>
    <s v="Moderate"/>
    <d v="2022-10-31T00:00:00"/>
    <s v="Leadership Development"/>
    <s v="Internal"/>
    <s v="Completed"/>
    <n v="3"/>
    <n v="208.13"/>
    <n v="58"/>
    <x v="1"/>
  </r>
  <r>
    <n v="1795"/>
    <d v="2019-12-01T00:00:00"/>
    <n v="6.45"/>
    <s v="Production Technician I"/>
    <x v="1"/>
    <s v="Terminated"/>
    <s v="Full-Time"/>
    <s v="Zone B"/>
    <s v="Part-Time"/>
    <x v="0"/>
    <s v="Yard (Material Handling)"/>
    <d v="1960-04-04T00:00:00"/>
    <s v="MA"/>
    <x v="0"/>
    <s v="Asian"/>
    <s v="Widowed"/>
    <s v="Fully Meets"/>
    <n v="3"/>
    <n v="3"/>
    <s v="Average"/>
    <d v="2023-06-10T00:00:00"/>
    <n v="5"/>
    <s v="Moderate"/>
    <n v="1"/>
    <s v="Moderate"/>
    <n v="4"/>
    <s v="Moderate"/>
    <d v="2023-02-24T00:00:00"/>
    <s v="Leadership Development"/>
    <s v="External"/>
    <s v="Passed"/>
    <n v="2"/>
    <n v="145.47"/>
    <n v="59"/>
    <x v="1"/>
  </r>
  <r>
    <n v="1796"/>
    <d v="2021-06-07T00:00:00"/>
    <n v="4.9333333333333336"/>
    <s v="Production Technician I"/>
    <x v="8"/>
    <s v="Terminated"/>
    <s v="Contract"/>
    <s v="Zone A"/>
    <s v="Full-Time"/>
    <x v="0"/>
    <s v="Wireless"/>
    <d v="1976-06-26T00:00:00"/>
    <s v="MA"/>
    <x v="0"/>
    <s v="Hispanic"/>
    <s v="Divorced"/>
    <s v="Fully Meets"/>
    <n v="3"/>
    <n v="3"/>
    <s v="Average"/>
    <d v="2022-11-23T00:00:00"/>
    <n v="3"/>
    <s v="Moderate"/>
    <n v="5"/>
    <s v="Moderate"/>
    <n v="2"/>
    <s v="Moderate"/>
    <d v="2022-10-27T00:00:00"/>
    <s v="Customer Service"/>
    <s v="External"/>
    <s v="Failed"/>
    <n v="1"/>
    <n v="727.51"/>
    <n v="45"/>
    <x v="0"/>
  </r>
  <r>
    <n v="1797"/>
    <d v="2020-10-13T00:00:00"/>
    <n v="5.583333333333333"/>
    <s v="Production Technician I"/>
    <x v="6"/>
    <s v="Active"/>
    <s v="Full-Time"/>
    <s v="Zone A"/>
    <s v="Full-Time"/>
    <x v="0"/>
    <s v="General - Con"/>
    <d v="1987-09-18T00:00:00"/>
    <s v="MA"/>
    <x v="0"/>
    <s v="Hispanic"/>
    <s v="Widowed"/>
    <s v="Fully Meets"/>
    <n v="3"/>
    <n v="3"/>
    <s v="Average"/>
    <d v="2023-05-03T00:00:00"/>
    <n v="3"/>
    <s v="Moderate"/>
    <n v="3"/>
    <s v="Moderate"/>
    <n v="5"/>
    <s v="Moderate"/>
    <d v="2022-12-24T00:00:00"/>
    <s v="Project Management"/>
    <s v="External"/>
    <s v="Failed"/>
    <n v="5"/>
    <n v="581.42999999999995"/>
    <n v="33"/>
    <x v="0"/>
  </r>
  <r>
    <n v="1798"/>
    <d v="2022-10-30T00:00:00"/>
    <n v="3.536111111111111"/>
    <s v="Production Technician II"/>
    <x v="2"/>
    <s v="Active"/>
    <s v="Part-Time"/>
    <s v="Zone A"/>
    <s v="Full-Time"/>
    <x v="0"/>
    <s v="Splicing"/>
    <d v="1985-12-07T00:00:00"/>
    <s v="MA"/>
    <x v="0"/>
    <s v="Black"/>
    <s v="Widowed"/>
    <s v="Fully Meets"/>
    <n v="3"/>
    <n v="3"/>
    <s v="Average"/>
    <d v="2023-01-27T00:00:00"/>
    <n v="3"/>
    <s v="Moderate"/>
    <n v="2"/>
    <s v="Moderate"/>
    <n v="4"/>
    <s v="Moderate"/>
    <d v="2022-12-11T00:00:00"/>
    <s v="Communication Skills"/>
    <s v="Internal"/>
    <s v="Incomplete"/>
    <n v="1"/>
    <n v="725.94"/>
    <n v="37"/>
    <x v="0"/>
  </r>
  <r>
    <n v="1799"/>
    <d v="2022-09-04T00:00:00"/>
    <n v="3.6916666666666669"/>
    <s v="Production Technician II"/>
    <x v="4"/>
    <s v="Terminated"/>
    <s v="Part-Time"/>
    <s v="Zone C"/>
    <s v="Temporary"/>
    <x v="0"/>
    <s v="Field Operations"/>
    <d v="1989-02-19T00:00:00"/>
    <s v="MA"/>
    <x v="1"/>
    <s v="Black"/>
    <s v="Married"/>
    <s v="Fully Meets"/>
    <n v="3"/>
    <n v="3"/>
    <s v="Average"/>
    <d v="2023-04-28T00:00:00"/>
    <n v="2"/>
    <s v="Moderate"/>
    <n v="5"/>
    <s v="Moderate"/>
    <n v="3"/>
    <s v="Moderate"/>
    <d v="2022-10-27T00:00:00"/>
    <s v="Technical Skills"/>
    <s v="Internal"/>
    <s v="Passed"/>
    <n v="1"/>
    <n v="338.36"/>
    <n v="33"/>
    <x v="0"/>
  </r>
  <r>
    <n v="1800"/>
    <d v="2019-10-18T00:00:00"/>
    <n v="6.5694444444444446"/>
    <s v="Production Technician I"/>
    <x v="3"/>
    <s v="Active"/>
    <s v="Part-Time"/>
    <s v="Zone C"/>
    <s v="Full-Time"/>
    <x v="0"/>
    <s v="Wireline Construction"/>
    <d v="1976-04-05T00:00:00"/>
    <s v="MA"/>
    <x v="0"/>
    <s v="Black"/>
    <s v="Divorced"/>
    <s v="Fully Meets"/>
    <n v="3"/>
    <n v="3"/>
    <s v="Average"/>
    <d v="2023-02-03T00:00:00"/>
    <n v="4"/>
    <s v="Moderate"/>
    <n v="3"/>
    <s v="Moderate"/>
    <n v="5"/>
    <s v="Moderate"/>
    <d v="2023-04-17T00:00:00"/>
    <s v="Technical Skills"/>
    <s v="External"/>
    <s v="Failed"/>
    <n v="1"/>
    <n v="732.84"/>
    <n v="43"/>
    <x v="0"/>
  </r>
  <r>
    <n v="1801"/>
    <d v="2021-07-25T00:00:00"/>
    <n v="4.8"/>
    <s v="Production Technician I"/>
    <x v="9"/>
    <s v="Active"/>
    <s v="Full-Time"/>
    <s v="Zone C"/>
    <s v="Temporary"/>
    <x v="0"/>
    <s v="General - Con"/>
    <d v="1989-08-06T00:00:00"/>
    <s v="MA"/>
    <x v="0"/>
    <s v="Hispanic"/>
    <s v="Married"/>
    <s v="Fully Meets"/>
    <n v="3"/>
    <n v="3"/>
    <s v="Average"/>
    <d v="2023-06-02T00:00:00"/>
    <n v="3"/>
    <s v="Moderate"/>
    <n v="4"/>
    <s v="Moderate"/>
    <n v="3"/>
    <s v="Moderate"/>
    <d v="2023-06-22T00:00:00"/>
    <s v="Technical Skills"/>
    <s v="External"/>
    <s v="Incomplete"/>
    <n v="1"/>
    <n v="753.69"/>
    <n v="32"/>
    <x v="0"/>
  </r>
  <r>
    <n v="1802"/>
    <d v="2020-03-31T00:00:00"/>
    <n v="6.1194444444444445"/>
    <s v="Production Technician I"/>
    <x v="5"/>
    <s v="Active"/>
    <s v="Part-Time"/>
    <s v="Zone B"/>
    <s v="Temporary"/>
    <x v="0"/>
    <s v="Field Operations"/>
    <d v="1982-08-13T00:00:00"/>
    <s v="MA"/>
    <x v="0"/>
    <s v="Other"/>
    <s v="Divorced"/>
    <s v="Fully Meets"/>
    <n v="3"/>
    <n v="3"/>
    <s v="Average"/>
    <d v="2023-05-21T00:00:00"/>
    <n v="4"/>
    <s v="Moderate"/>
    <n v="2"/>
    <s v="Moderate"/>
    <n v="5"/>
    <s v="Moderate"/>
    <d v="2023-07-16T00:00:00"/>
    <s v="Customer Service"/>
    <s v="Internal"/>
    <s v="Failed"/>
    <n v="5"/>
    <n v="131.91999999999999"/>
    <n v="38"/>
    <x v="0"/>
  </r>
  <r>
    <n v="1803"/>
    <d v="2019-11-11T00:00:00"/>
    <n v="6.5055555555555555"/>
    <s v="Production Technician I"/>
    <x v="6"/>
    <s v="Active"/>
    <s v="Full-Time"/>
    <s v="Zone C"/>
    <s v="Full-Time"/>
    <x v="0"/>
    <s v="General - Eng"/>
    <d v="1982-05-11T00:00:00"/>
    <s v="MA"/>
    <x v="0"/>
    <s v="Other"/>
    <s v="Divorced"/>
    <s v="Fully Meets"/>
    <n v="3"/>
    <n v="3"/>
    <s v="Average"/>
    <d v="2023-01-19T00:00:00"/>
    <n v="1"/>
    <s v="Moderate"/>
    <n v="3"/>
    <s v="Moderate"/>
    <n v="1"/>
    <s v="Moderate"/>
    <d v="2022-09-20T00:00:00"/>
    <s v="Leadership Development"/>
    <s v="External"/>
    <s v="Passed"/>
    <n v="4"/>
    <n v="550.54999999999995"/>
    <n v="37"/>
    <x v="0"/>
  </r>
  <r>
    <n v="1804"/>
    <d v="2021-12-05T00:00:00"/>
    <n v="4.4388888888888891"/>
    <s v="Production Technician I"/>
    <x v="2"/>
    <s v="Active"/>
    <s v="Part-Time"/>
    <s v="Zone A"/>
    <s v="Temporary"/>
    <x v="0"/>
    <s v="Field Operations"/>
    <d v="1957-07-20T00:00:00"/>
    <s v="MA"/>
    <x v="1"/>
    <s v="Hispanic"/>
    <s v="Widowed"/>
    <s v="Fully Meets"/>
    <n v="3"/>
    <n v="3"/>
    <s v="Average"/>
    <d v="2023-04-14T00:00:00"/>
    <n v="3"/>
    <s v="Moderate"/>
    <n v="3"/>
    <s v="Moderate"/>
    <n v="5"/>
    <s v="Moderate"/>
    <d v="2022-08-22T00:00:00"/>
    <s v="Customer Service"/>
    <s v="Internal"/>
    <s v="Failed"/>
    <n v="1"/>
    <n v="767.49"/>
    <n v="64"/>
    <x v="1"/>
  </r>
  <r>
    <n v="1805"/>
    <d v="2018-12-17T00:00:00"/>
    <n v="7.4055555555555559"/>
    <s v="Production Technician I"/>
    <x v="4"/>
    <s v="Active"/>
    <s v="Contract"/>
    <s v="Zone A"/>
    <s v="Temporary"/>
    <x v="0"/>
    <s v="Aerial"/>
    <d v="1969-02-03T00:00:00"/>
    <s v="MA"/>
    <x v="1"/>
    <s v="Black"/>
    <s v="Divorced"/>
    <s v="Fully Meets"/>
    <n v="3"/>
    <n v="3"/>
    <s v="Average"/>
    <d v="2023-07-09T00:00:00"/>
    <n v="3"/>
    <s v="Moderate"/>
    <n v="3"/>
    <s v="Moderate"/>
    <n v="1"/>
    <s v="Moderate"/>
    <d v="2023-02-11T00:00:00"/>
    <s v="Communication Skills"/>
    <s v="Internal"/>
    <s v="Incomplete"/>
    <n v="5"/>
    <n v="222.88"/>
    <n v="49"/>
    <x v="0"/>
  </r>
  <r>
    <n v="1806"/>
    <d v="2022-03-06T00:00:00"/>
    <n v="4.1861111111111109"/>
    <s v="Production Technician I"/>
    <x v="0"/>
    <s v="Active"/>
    <s v="Part-Time"/>
    <s v="Zone A"/>
    <s v="Full-Time"/>
    <x v="0"/>
    <s v="General - Con"/>
    <d v="1951-06-25T00:00:00"/>
    <s v="MA"/>
    <x v="1"/>
    <s v="Asian"/>
    <s v="Single"/>
    <s v="Fully Meets"/>
    <n v="3"/>
    <n v="3"/>
    <s v="Average"/>
    <d v="2022-08-05T00:00:00"/>
    <n v="1"/>
    <s v="Moderate"/>
    <n v="2"/>
    <s v="Moderate"/>
    <n v="5"/>
    <s v="Moderate"/>
    <d v="2023-07-27T00:00:00"/>
    <s v="Communication Skills"/>
    <s v="Internal"/>
    <s v="Passed"/>
    <n v="3"/>
    <n v="176.2"/>
    <n v="71"/>
    <x v="1"/>
  </r>
  <r>
    <n v="1807"/>
    <d v="2019-09-04T00:00:00"/>
    <n v="6.6916666666666664"/>
    <s v="Production Technician I"/>
    <x v="7"/>
    <s v="Active"/>
    <s v="Contract"/>
    <s v="Zone C"/>
    <s v="Full-Time"/>
    <x v="0"/>
    <s v="Yard (Material Handling)"/>
    <d v="1979-11-13T00:00:00"/>
    <s v="MA"/>
    <x v="0"/>
    <s v="White"/>
    <s v="Widowed"/>
    <s v="Fully Meets"/>
    <n v="3"/>
    <n v="3"/>
    <s v="Average"/>
    <d v="2023-02-03T00:00:00"/>
    <n v="1"/>
    <s v="Moderate"/>
    <n v="4"/>
    <s v="Moderate"/>
    <n v="4"/>
    <s v="Moderate"/>
    <d v="2023-03-07T00:00:00"/>
    <s v="Technical Skills"/>
    <s v="External"/>
    <s v="Incomplete"/>
    <n v="5"/>
    <n v="794.61"/>
    <n v="40"/>
    <x v="0"/>
  </r>
  <r>
    <n v="1808"/>
    <d v="2023-07-26T00:00:00"/>
    <n v="2.7972222222222221"/>
    <s v="Production Technician I"/>
    <x v="1"/>
    <s v="Active"/>
    <s v="Part-Time"/>
    <s v="Zone A"/>
    <s v="Part-Time"/>
    <x v="0"/>
    <s v="Splicing"/>
    <d v="1983-09-25T00:00:00"/>
    <s v="MA"/>
    <x v="0"/>
    <s v="Black"/>
    <s v="Married"/>
    <s v="Fully Meets"/>
    <n v="3"/>
    <n v="3"/>
    <s v="Average"/>
    <d v="2023-04-25T00:00:00"/>
    <n v="5"/>
    <s v="Moderate"/>
    <n v="2"/>
    <s v="Moderate"/>
    <n v="4"/>
    <s v="Moderate"/>
    <d v="2022-10-12T00:00:00"/>
    <s v="Customer Service"/>
    <s v="External"/>
    <s v="Passed"/>
    <n v="1"/>
    <n v="147.08000000000001"/>
    <n v="40"/>
    <x v="0"/>
  </r>
  <r>
    <n v="1809"/>
    <d v="2022-12-19T00:00:00"/>
    <n v="3.4"/>
    <s v="Production Technician I"/>
    <x v="8"/>
    <s v="Active"/>
    <s v="Contract"/>
    <s v="Zone C"/>
    <s v="Part-Time"/>
    <x v="0"/>
    <s v="Yard (Material Handling)"/>
    <d v="1966-11-24T00:00:00"/>
    <s v="MA"/>
    <x v="0"/>
    <s v="Other"/>
    <s v="Divorced"/>
    <s v="Fully Meets"/>
    <n v="3"/>
    <n v="3"/>
    <s v="Average"/>
    <d v="2023-04-07T00:00:00"/>
    <n v="5"/>
    <s v="Moderate"/>
    <n v="2"/>
    <s v="Moderate"/>
    <n v="1"/>
    <s v="Moderate"/>
    <d v="2022-08-15T00:00:00"/>
    <s v="Communication Skills"/>
    <s v="Internal"/>
    <s v="Incomplete"/>
    <n v="5"/>
    <n v="488.94"/>
    <n v="56"/>
    <x v="1"/>
  </r>
  <r>
    <n v="1810"/>
    <d v="2021-08-17T00:00:00"/>
    <n v="4.7388888888888889"/>
    <s v="Production Technician I"/>
    <x v="3"/>
    <s v="Active"/>
    <s v="Full-Time"/>
    <s v="Zone A"/>
    <s v="Part-Time"/>
    <x v="0"/>
    <s v="General - Con"/>
    <d v="1994-11-30T00:00:00"/>
    <s v="MA"/>
    <x v="1"/>
    <s v="Black"/>
    <s v="Divorced"/>
    <s v="Fully Meets"/>
    <n v="3"/>
    <n v="3"/>
    <s v="Average"/>
    <d v="2023-07-06T00:00:00"/>
    <n v="5"/>
    <s v="Moderate"/>
    <n v="1"/>
    <s v="Moderate"/>
    <n v="4"/>
    <s v="Moderate"/>
    <d v="2023-02-22T00:00:00"/>
    <s v="Project Management"/>
    <s v="External"/>
    <s v="Failed"/>
    <n v="1"/>
    <n v="603.57000000000005"/>
    <n v="27"/>
    <x v="0"/>
  </r>
  <r>
    <n v="1811"/>
    <d v="2022-06-11T00:00:00"/>
    <n v="3.9222222222222221"/>
    <s v="Production Technician I"/>
    <x v="9"/>
    <s v="Active"/>
    <s v="Contract"/>
    <s v="Zone A"/>
    <s v="Full-Time"/>
    <x v="0"/>
    <s v="Technology / It"/>
    <d v="1977-12-11T00:00:00"/>
    <s v="MA"/>
    <x v="0"/>
    <s v="Black"/>
    <s v="Divorced"/>
    <s v="Fully Meets"/>
    <n v="3"/>
    <n v="3"/>
    <s v="Average"/>
    <d v="2022-09-11T00:00:00"/>
    <n v="2"/>
    <s v="Moderate"/>
    <n v="5"/>
    <s v="Moderate"/>
    <n v="1"/>
    <s v="Moderate"/>
    <d v="2023-07-25T00:00:00"/>
    <s v="Customer Service"/>
    <s v="External"/>
    <s v="Incomplete"/>
    <n v="3"/>
    <n v="819.87"/>
    <n v="45"/>
    <x v="0"/>
  </r>
  <r>
    <n v="1812"/>
    <d v="2021-10-01T00:00:00"/>
    <n v="4.6166666666666663"/>
    <s v="Production Technician I"/>
    <x v="5"/>
    <s v="Terminated"/>
    <s v="Contract"/>
    <s v="Zone A"/>
    <s v="Full-Time"/>
    <x v="0"/>
    <s v="General - Con"/>
    <d v="1978-04-29T00:00:00"/>
    <s v="MA"/>
    <x v="0"/>
    <s v="Black"/>
    <s v="Widowed"/>
    <s v="Fully Meets"/>
    <n v="3"/>
    <n v="3"/>
    <s v="Average"/>
    <d v="2022-12-05T00:00:00"/>
    <n v="4"/>
    <s v="Moderate"/>
    <n v="2"/>
    <s v="Moderate"/>
    <n v="5"/>
    <s v="Moderate"/>
    <d v="2023-03-04T00:00:00"/>
    <s v="Leadership Development"/>
    <s v="Internal"/>
    <s v="Incomplete"/>
    <n v="2"/>
    <n v="836.19"/>
    <n v="43"/>
    <x v="0"/>
  </r>
  <r>
    <n v="1813"/>
    <d v="2020-08-04T00:00:00"/>
    <n v="5.7750000000000004"/>
    <s v="Production Technician I"/>
    <x v="6"/>
    <s v="Active"/>
    <s v="Contract"/>
    <s v="Zone C"/>
    <s v="Temporary"/>
    <x v="0"/>
    <s v="Aerial"/>
    <d v="1980-01-12T00:00:00"/>
    <s v="MA"/>
    <x v="0"/>
    <s v="Other"/>
    <s v="Divorced"/>
    <s v="Fully Meets"/>
    <n v="3"/>
    <n v="3"/>
    <s v="Average"/>
    <d v="2023-06-03T00:00:00"/>
    <n v="3"/>
    <s v="Moderate"/>
    <n v="5"/>
    <s v="Moderate"/>
    <n v="3"/>
    <s v="Moderate"/>
    <d v="2022-11-05T00:00:00"/>
    <s v="Project Management"/>
    <s v="External"/>
    <s v="Passed"/>
    <n v="5"/>
    <n v="879.94"/>
    <n v="40"/>
    <x v="0"/>
  </r>
  <r>
    <n v="1814"/>
    <d v="2022-02-11T00:00:00"/>
    <n v="4.2555555555555555"/>
    <s v="Production Technician I"/>
    <x v="2"/>
    <s v="Active"/>
    <s v="Full-Time"/>
    <s v="Zone A"/>
    <s v="Part-Time"/>
    <x v="0"/>
    <s v="Wireline Construction"/>
    <d v="1980-03-08T00:00:00"/>
    <s v="MA"/>
    <x v="0"/>
    <s v="Black"/>
    <s v="Widowed"/>
    <s v="Fully Meets"/>
    <n v="3"/>
    <n v="3"/>
    <s v="Average"/>
    <d v="2023-04-15T00:00:00"/>
    <n v="3"/>
    <s v="Moderate"/>
    <n v="3"/>
    <s v="Moderate"/>
    <n v="1"/>
    <s v="Moderate"/>
    <d v="2023-06-04T00:00:00"/>
    <s v="Customer Service"/>
    <s v="Internal"/>
    <s v="Failed"/>
    <n v="3"/>
    <n v="532.29999999999995"/>
    <n v="42"/>
    <x v="0"/>
  </r>
  <r>
    <n v="1815"/>
    <d v="2020-06-22T00:00:00"/>
    <n v="5.8916666666666666"/>
    <s v="Production Technician I"/>
    <x v="4"/>
    <s v="Active"/>
    <s v="Contract"/>
    <s v="Zone A"/>
    <s v="Part-Time"/>
    <x v="0"/>
    <s v="Project Management - Con"/>
    <d v="1961-05-13T00:00:00"/>
    <s v="MA"/>
    <x v="0"/>
    <s v="Asian"/>
    <s v="Married"/>
    <s v="Fully Meets"/>
    <n v="3"/>
    <n v="3"/>
    <s v="Average"/>
    <d v="2022-10-23T00:00:00"/>
    <n v="1"/>
    <s v="Moderate"/>
    <n v="4"/>
    <s v="Moderate"/>
    <n v="5"/>
    <s v="Moderate"/>
    <d v="2022-10-03T00:00:00"/>
    <s v="Leadership Development"/>
    <s v="External"/>
    <s v="Incomplete"/>
    <n v="5"/>
    <n v="758.21"/>
    <n v="59"/>
    <x v="1"/>
  </r>
  <r>
    <n v="1816"/>
    <d v="2020-08-28T00:00:00"/>
    <n v="5.708333333333333"/>
    <s v="Production Technician II"/>
    <x v="6"/>
    <s v="Active"/>
    <s v="Contract"/>
    <s v="Zone A"/>
    <s v="Temporary"/>
    <x v="0"/>
    <s v="General - Con"/>
    <d v="1951-05-10T00:00:00"/>
    <s v="MA"/>
    <x v="0"/>
    <s v="Other"/>
    <s v="Single"/>
    <s v="Fully Meets"/>
    <n v="3"/>
    <n v="3"/>
    <s v="Average"/>
    <d v="2023-04-03T00:00:00"/>
    <n v="4"/>
    <s v="Moderate"/>
    <n v="3"/>
    <s v="Moderate"/>
    <n v="1"/>
    <s v="Moderate"/>
    <d v="2023-06-05T00:00:00"/>
    <s v="Communication Skills"/>
    <s v="Internal"/>
    <s v="Incomplete"/>
    <n v="2"/>
    <n v="253.51"/>
    <n v="69"/>
    <x v="1"/>
  </r>
  <r>
    <n v="1817"/>
    <d v="2019-05-06T00:00:00"/>
    <n v="7.0194444444444448"/>
    <s v="Production Technician II"/>
    <x v="2"/>
    <s v="Active"/>
    <s v="Contract"/>
    <s v="Zone A"/>
    <s v="Temporary"/>
    <x v="0"/>
    <s v="Aerial"/>
    <d v="1987-01-07T00:00:00"/>
    <s v="MA"/>
    <x v="0"/>
    <s v="Other"/>
    <s v="Divorced"/>
    <s v="Fully Meets"/>
    <n v="3"/>
    <n v="3"/>
    <s v="Average"/>
    <d v="2023-02-28T00:00:00"/>
    <n v="3"/>
    <s v="Moderate"/>
    <n v="1"/>
    <s v="Moderate"/>
    <n v="5"/>
    <s v="Moderate"/>
    <d v="2022-08-20T00:00:00"/>
    <s v="Leadership Development"/>
    <s v="Internal"/>
    <s v="Completed"/>
    <n v="3"/>
    <n v="375.86"/>
    <n v="32"/>
    <x v="0"/>
  </r>
  <r>
    <n v="1818"/>
    <d v="2021-07-08T00:00:00"/>
    <n v="4.8472222222222223"/>
    <s v="Production Technician II"/>
    <x v="4"/>
    <s v="Active"/>
    <s v="Contract"/>
    <s v="Zone C"/>
    <s v="Part-Time"/>
    <x v="0"/>
    <s v="Yard (Material Handling)"/>
    <d v="1956-01-07T00:00:00"/>
    <s v="MA"/>
    <x v="1"/>
    <s v="Hispanic"/>
    <s v="Widowed"/>
    <s v="Fully Meets"/>
    <n v="3"/>
    <n v="3"/>
    <s v="Average"/>
    <d v="2023-06-25T00:00:00"/>
    <n v="3"/>
    <s v="Moderate"/>
    <n v="1"/>
    <s v="Moderate"/>
    <n v="3"/>
    <s v="Moderate"/>
    <d v="2023-03-20T00:00:00"/>
    <s v="Leadership Development"/>
    <s v="External"/>
    <s v="Incomplete"/>
    <n v="5"/>
    <n v="909.47"/>
    <n v="65"/>
    <x v="1"/>
  </r>
  <r>
    <n v="1819"/>
    <d v="2022-07-02T00:00:00"/>
    <n v="3.8638888888888889"/>
    <s v="Production Technician I"/>
    <x v="5"/>
    <s v="Active"/>
    <s v="Full-Time"/>
    <s v="Zone B"/>
    <s v="Temporary"/>
    <x v="0"/>
    <s v="General - Con"/>
    <d v="2048-10-24T00:00:00"/>
    <s v="MA"/>
    <x v="0"/>
    <s v="Black"/>
    <s v="Single"/>
    <s v="Fully Meets"/>
    <n v="3"/>
    <n v="3"/>
    <s v="Average"/>
    <d v="2022-12-11T00:00:00"/>
    <n v="3"/>
    <s v="Moderate"/>
    <n v="1"/>
    <s v="Moderate"/>
    <n v="1"/>
    <s v="Moderate"/>
    <d v="2022-10-19T00:00:00"/>
    <s v="Customer Service"/>
    <s v="Internal"/>
    <s v="Passed"/>
    <n v="3"/>
    <n v="649.51"/>
    <n v="74"/>
    <x v="1"/>
  </r>
  <r>
    <n v="1820"/>
    <d v="2023-05-04T00:00:00"/>
    <n v="3.0249999999999999"/>
    <s v="Production Technician I"/>
    <x v="9"/>
    <s v="Active"/>
    <s v="Full-Time"/>
    <s v="Zone C"/>
    <s v="Part-Time"/>
    <x v="0"/>
    <s v="Shop (Fleet)"/>
    <d v="1980-02-01T00:00:00"/>
    <s v="MA"/>
    <x v="0"/>
    <s v="Black"/>
    <s v="Divorced"/>
    <s v="Fully Meets"/>
    <n v="3"/>
    <n v="3"/>
    <s v="Average"/>
    <d v="2023-03-23T00:00:00"/>
    <n v="5"/>
    <s v="Moderate"/>
    <n v="4"/>
    <s v="Moderate"/>
    <n v="3"/>
    <s v="Moderate"/>
    <d v="2023-06-30T00:00:00"/>
    <s v="Customer Service"/>
    <s v="Internal"/>
    <s v="Failed"/>
    <n v="1"/>
    <n v="742.26"/>
    <n v="43"/>
    <x v="0"/>
  </r>
  <r>
    <n v="1821"/>
    <d v="2022-12-19T00:00:00"/>
    <n v="3.4"/>
    <s v="Production Technician I"/>
    <x v="5"/>
    <s v="Active"/>
    <s v="Full-Time"/>
    <s v="Zone B"/>
    <s v="Full-Time"/>
    <x v="0"/>
    <s v="General - Sga"/>
    <d v="1980-07-19T00:00:00"/>
    <s v="MA"/>
    <x v="0"/>
    <s v="Hispanic"/>
    <s v="Widowed"/>
    <s v="Fully Meets"/>
    <n v="3"/>
    <n v="3"/>
    <s v="Average"/>
    <d v="2022-11-03T00:00:00"/>
    <n v="1"/>
    <s v="Moderate"/>
    <n v="2"/>
    <s v="Moderate"/>
    <n v="1"/>
    <s v="Moderate"/>
    <d v="2022-10-12T00:00:00"/>
    <s v="Communication Skills"/>
    <s v="Internal"/>
    <s v="Passed"/>
    <n v="4"/>
    <n v="713.84"/>
    <n v="42"/>
    <x v="0"/>
  </r>
  <r>
    <n v="1822"/>
    <d v="2022-03-26T00:00:00"/>
    <n v="4.1305555555555555"/>
    <s v="Production Technician I"/>
    <x v="6"/>
    <s v="Active"/>
    <s v="Contract"/>
    <s v="Zone C"/>
    <s v="Part-Time"/>
    <x v="0"/>
    <s v="Wireline Construction"/>
    <d v="1950-12-24T00:00:00"/>
    <s v="MA"/>
    <x v="0"/>
    <s v="Black"/>
    <s v="Widowed"/>
    <s v="Fully Meets"/>
    <n v="3"/>
    <n v="3"/>
    <s v="Average"/>
    <d v="2022-08-27T00:00:00"/>
    <n v="5"/>
    <s v="Moderate"/>
    <n v="2"/>
    <s v="Moderate"/>
    <n v="2"/>
    <s v="Moderate"/>
    <d v="2023-07-29T00:00:00"/>
    <s v="Project Management"/>
    <s v="External"/>
    <s v="Incomplete"/>
    <n v="1"/>
    <n v="999.06"/>
    <n v="72"/>
    <x v="1"/>
  </r>
  <r>
    <n v="1823"/>
    <d v="2021-05-09T00:00:00"/>
    <n v="5.0111111111111111"/>
    <s v="Production Technician I"/>
    <x v="2"/>
    <s v="Active"/>
    <s v="Contract"/>
    <s v="Zone A"/>
    <s v="Full-Time"/>
    <x v="0"/>
    <s v="Finance &amp; Accounting"/>
    <d v="1960-11-25T00:00:00"/>
    <s v="MA"/>
    <x v="1"/>
    <s v="Black"/>
    <s v="Widowed"/>
    <s v="Fully Meets"/>
    <n v="3"/>
    <n v="3"/>
    <s v="Average"/>
    <d v="2023-05-12T00:00:00"/>
    <n v="4"/>
    <s v="Moderate"/>
    <n v="4"/>
    <s v="Moderate"/>
    <n v="3"/>
    <s v="Moderate"/>
    <d v="2023-07-10T00:00:00"/>
    <s v="Leadership Development"/>
    <s v="Internal"/>
    <s v="Completed"/>
    <n v="4"/>
    <n v="977.99"/>
    <n v="61"/>
    <x v="1"/>
  </r>
  <r>
    <n v="1824"/>
    <d v="2020-01-09T00:00:00"/>
    <n v="6.3444444444444441"/>
    <s v="Production Technician I"/>
    <x v="4"/>
    <s v="Active"/>
    <s v="Contract"/>
    <s v="Zone B"/>
    <s v="Temporary"/>
    <x v="0"/>
    <s v="Yard (Material Handling)"/>
    <d v="1960-03-02T00:00:00"/>
    <s v="MA"/>
    <x v="1"/>
    <s v="Other"/>
    <s v="Married"/>
    <s v="Fully Meets"/>
    <n v="3"/>
    <n v="3"/>
    <s v="Average"/>
    <d v="2023-03-15T00:00:00"/>
    <n v="3"/>
    <s v="Moderate"/>
    <n v="1"/>
    <s v="Moderate"/>
    <n v="1"/>
    <s v="Moderate"/>
    <d v="2022-09-16T00:00:00"/>
    <s v="Leadership Development"/>
    <s v="External"/>
    <s v="Completed"/>
    <n v="5"/>
    <n v="136.33000000000001"/>
    <n v="60"/>
    <x v="1"/>
  </r>
  <r>
    <n v="1825"/>
    <d v="2021-05-16T00:00:00"/>
    <n v="4.9916666666666663"/>
    <s v="Production Technician I"/>
    <x v="0"/>
    <s v="Active"/>
    <s v="Contract"/>
    <s v="Zone A"/>
    <s v="Part-Time"/>
    <x v="0"/>
    <s v="Splicing"/>
    <d v="1996-12-05T00:00:00"/>
    <s v="MA"/>
    <x v="1"/>
    <s v="White"/>
    <s v="Married"/>
    <s v="Fully Meets"/>
    <n v="3"/>
    <n v="3"/>
    <s v="Average"/>
    <d v="2022-10-27T00:00:00"/>
    <n v="1"/>
    <s v="Moderate"/>
    <n v="3"/>
    <s v="Moderate"/>
    <n v="3"/>
    <s v="Moderate"/>
    <d v="2022-08-05T00:00:00"/>
    <s v="Technical Skills"/>
    <s v="External"/>
    <s v="Completed"/>
    <n v="4"/>
    <n v="946.67"/>
    <n v="25"/>
    <x v="2"/>
  </r>
  <r>
    <n v="1826"/>
    <d v="2021-01-31T00:00:00"/>
    <n v="5.2861111111111114"/>
    <s v="Production Technician I"/>
    <x v="7"/>
    <s v="Active"/>
    <s v="Part-Time"/>
    <s v="Zone B"/>
    <s v="Temporary"/>
    <x v="0"/>
    <s v="Aerial"/>
    <d v="2041-11-17T00:00:00"/>
    <s v="MA"/>
    <x v="0"/>
    <s v="Other"/>
    <s v="Widowed"/>
    <s v="Exceeds"/>
    <n v="4"/>
    <n v="3"/>
    <s v="Average"/>
    <d v="2022-09-28T00:00:00"/>
    <n v="3"/>
    <s v="Moderate"/>
    <n v="2"/>
    <s v="Moderate"/>
    <n v="5"/>
    <s v="Moderate"/>
    <d v="2023-07-24T00:00:00"/>
    <s v="Technical Skills"/>
    <s v="External"/>
    <s v="Passed"/>
    <n v="4"/>
    <n v="485.39"/>
    <n v="80"/>
    <x v="1"/>
  </r>
  <r>
    <n v="1827"/>
    <d v="2021-09-19T00:00:00"/>
    <n v="4.6500000000000004"/>
    <s v="Production Technician I"/>
    <x v="1"/>
    <s v="Active"/>
    <s v="Contract"/>
    <s v="Zone C"/>
    <s v="Full-Time"/>
    <x v="0"/>
    <s v="Field Operations"/>
    <d v="1982-05-21T00:00:00"/>
    <s v="MA"/>
    <x v="0"/>
    <s v="Other"/>
    <s v="Widowed"/>
    <s v="Needs Improvement"/>
    <n v="2"/>
    <n v="3"/>
    <s v="Average"/>
    <d v="2022-09-25T00:00:00"/>
    <n v="1"/>
    <s v="Moderate"/>
    <n v="3"/>
    <s v="Moderate"/>
    <n v="5"/>
    <s v="Moderate"/>
    <d v="2023-04-28T00:00:00"/>
    <s v="Communication Skills"/>
    <s v="External"/>
    <s v="Incomplete"/>
    <n v="5"/>
    <n v="962.02"/>
    <n v="39"/>
    <x v="0"/>
  </r>
  <r>
    <n v="1828"/>
    <d v="2020-03-01T00:00:00"/>
    <n v="6.2"/>
    <s v="Production Technician I"/>
    <x v="8"/>
    <s v="Active"/>
    <s v="Part-Time"/>
    <s v="Zone B"/>
    <s v="Temporary"/>
    <x v="0"/>
    <s v="Wireline Construction"/>
    <d v="1983-04-09T00:00:00"/>
    <s v="MA"/>
    <x v="1"/>
    <s v="Black"/>
    <s v="Divorced"/>
    <s v="Exceeds"/>
    <n v="4"/>
    <n v="3"/>
    <s v="Average"/>
    <d v="2022-11-27T00:00:00"/>
    <n v="3"/>
    <s v="Moderate"/>
    <n v="3"/>
    <s v="Moderate"/>
    <n v="2"/>
    <s v="Moderate"/>
    <d v="2023-05-29T00:00:00"/>
    <s v="Technical Skills"/>
    <s v="External"/>
    <s v="Failed"/>
    <n v="1"/>
    <n v="620.24"/>
    <n v="37"/>
    <x v="0"/>
  </r>
  <r>
    <n v="1829"/>
    <d v="2020-02-29T00:00:00"/>
    <n v="6.2027777777777775"/>
    <s v="Production Technician I"/>
    <x v="3"/>
    <s v="Active"/>
    <s v="Part-Time"/>
    <s v="Zone B"/>
    <s v="Temporary"/>
    <x v="0"/>
    <s v="Engineers"/>
    <d v="1987-08-13T00:00:00"/>
    <s v="MA"/>
    <x v="1"/>
    <s v="White"/>
    <s v="Married"/>
    <s v="Exceeds"/>
    <n v="4"/>
    <n v="3"/>
    <s v="Average"/>
    <d v="2022-08-19T00:00:00"/>
    <n v="2"/>
    <s v="Moderate"/>
    <n v="1"/>
    <s v="Moderate"/>
    <n v="2"/>
    <s v="Moderate"/>
    <d v="2023-04-21T00:00:00"/>
    <s v="Customer Service"/>
    <s v="External"/>
    <s v="Completed"/>
    <n v="4"/>
    <n v="333.8"/>
    <n v="33"/>
    <x v="0"/>
  </r>
  <r>
    <n v="1830"/>
    <d v="2018-12-08T00:00:00"/>
    <n v="7.4305555555555554"/>
    <s v="Production Technician I"/>
    <x v="9"/>
    <s v="Active"/>
    <s v="Full-Time"/>
    <s v="Zone A"/>
    <s v="Temporary"/>
    <x v="0"/>
    <s v="Finance &amp; Accounting"/>
    <d v="1960-11-26T00:00:00"/>
    <s v="MA"/>
    <x v="0"/>
    <s v="Black"/>
    <s v="Married"/>
    <s v="Needs Improvement"/>
    <n v="2"/>
    <n v="3"/>
    <s v="Average"/>
    <d v="2023-07-12T00:00:00"/>
    <n v="1"/>
    <s v="Moderate"/>
    <n v="4"/>
    <s v="Moderate"/>
    <n v="1"/>
    <s v="Moderate"/>
    <d v="2023-03-29T00:00:00"/>
    <s v="Leadership Development"/>
    <s v="External"/>
    <s v="Passed"/>
    <n v="3"/>
    <n v="764.21"/>
    <n v="58"/>
    <x v="1"/>
  </r>
  <r>
    <n v="1831"/>
    <d v="2022-06-26T00:00:00"/>
    <n v="3.8805555555555555"/>
    <s v="Production Technician I"/>
    <x v="5"/>
    <s v="Terminated"/>
    <s v="Part-Time"/>
    <s v="Zone B"/>
    <s v="Temporary"/>
    <x v="0"/>
    <s v="Isp"/>
    <d v="1970-10-14T00:00:00"/>
    <s v="MA"/>
    <x v="0"/>
    <s v="Asian"/>
    <s v="Widowed"/>
    <s v="Needs Improvement"/>
    <n v="2"/>
    <n v="3"/>
    <s v="Average"/>
    <d v="2023-03-25T00:00:00"/>
    <n v="2"/>
    <s v="Moderate"/>
    <n v="2"/>
    <s v="Moderate"/>
    <n v="2"/>
    <s v="Moderate"/>
    <d v="2022-12-11T00:00:00"/>
    <s v="Project Management"/>
    <s v="Internal"/>
    <s v="Failed"/>
    <n v="3"/>
    <n v="756.42"/>
    <n v="52"/>
    <x v="1"/>
  </r>
  <r>
    <n v="1832"/>
    <d v="2019-11-03T00:00:00"/>
    <n v="6.5277777777777777"/>
    <s v="Production Technician I"/>
    <x v="6"/>
    <s v="Active"/>
    <s v="Contract"/>
    <s v="Zone A"/>
    <s v="Part-Time"/>
    <x v="0"/>
    <s v="Engineers"/>
    <d v="1956-06-01T00:00:00"/>
    <s v="MA"/>
    <x v="0"/>
    <s v="White"/>
    <s v="Married"/>
    <s v="Needs Improvement"/>
    <n v="2"/>
    <n v="3"/>
    <s v="Average"/>
    <d v="2022-08-06T00:00:00"/>
    <n v="1"/>
    <s v="Moderate"/>
    <n v="2"/>
    <s v="Moderate"/>
    <n v="4"/>
    <s v="Moderate"/>
    <d v="2023-07-30T00:00:00"/>
    <s v="Customer Service"/>
    <s v="Internal"/>
    <s v="Failed"/>
    <n v="2"/>
    <n v="716.62"/>
    <n v="63"/>
    <x v="1"/>
  </r>
  <r>
    <n v="1833"/>
    <d v="2023-01-01T00:00:00"/>
    <n v="3.3666666666666667"/>
    <s v="Production Technician I"/>
    <x v="2"/>
    <s v="Active"/>
    <s v="Part-Time"/>
    <s v="Zone B"/>
    <s v="Full-Time"/>
    <x v="0"/>
    <s v="Field Operations"/>
    <d v="1983-12-31T00:00:00"/>
    <s v="MA"/>
    <x v="0"/>
    <s v="White"/>
    <s v="Married"/>
    <s v="Needs Improvement"/>
    <n v="2"/>
    <n v="3"/>
    <s v="Average"/>
    <d v="2023-01-23T00:00:00"/>
    <n v="4"/>
    <s v="Moderate"/>
    <n v="3"/>
    <s v="Moderate"/>
    <n v="2"/>
    <s v="Moderate"/>
    <d v="2023-03-26T00:00:00"/>
    <s v="Technical Skills"/>
    <s v="Internal"/>
    <s v="Failed"/>
    <n v="2"/>
    <n v="712.9"/>
    <n v="40"/>
    <x v="0"/>
  </r>
  <r>
    <n v="1834"/>
    <d v="2020-07-31T00:00:00"/>
    <n v="5.7861111111111114"/>
    <s v="Production Technician II"/>
    <x v="0"/>
    <s v="Active"/>
    <s v="Contract"/>
    <s v="Zone C"/>
    <s v="Full-Time"/>
    <x v="0"/>
    <s v="Project Management - Con"/>
    <d v="1978-09-13T00:00:00"/>
    <s v="MA"/>
    <x v="0"/>
    <s v="White"/>
    <s v="Divorced"/>
    <s v="Needs Improvement"/>
    <n v="2"/>
    <n v="3"/>
    <s v="Average"/>
    <d v="2022-12-08T00:00:00"/>
    <n v="4"/>
    <s v="Moderate"/>
    <n v="5"/>
    <s v="Moderate"/>
    <n v="1"/>
    <s v="Moderate"/>
    <d v="2023-03-11T00:00:00"/>
    <s v="Technical Skills"/>
    <s v="Internal"/>
    <s v="Incomplete"/>
    <n v="1"/>
    <n v="845.82"/>
    <n v="42"/>
    <x v="0"/>
  </r>
  <r>
    <n v="1835"/>
    <d v="2021-09-10T00:00:00"/>
    <n v="4.6749999999999998"/>
    <s v="Production Technician II"/>
    <x v="1"/>
    <s v="Active"/>
    <s v="Part-Time"/>
    <s v="Zone B"/>
    <s v="Temporary"/>
    <x v="0"/>
    <s v="Field Operations"/>
    <d v="1982-11-25T00:00:00"/>
    <s v="MA"/>
    <x v="0"/>
    <s v="Asian"/>
    <s v="Single"/>
    <s v="Needs Improvement"/>
    <n v="2"/>
    <n v="3"/>
    <s v="Average"/>
    <d v="2023-04-11T00:00:00"/>
    <n v="5"/>
    <s v="Moderate"/>
    <n v="2"/>
    <s v="Moderate"/>
    <n v="2"/>
    <s v="Moderate"/>
    <d v="2023-03-01T00:00:00"/>
    <s v="Communication Skills"/>
    <s v="Internal"/>
    <s v="Passed"/>
    <n v="4"/>
    <n v="727.9"/>
    <n v="39"/>
    <x v="0"/>
  </r>
  <r>
    <n v="1836"/>
    <d v="2019-06-19T00:00:00"/>
    <n v="6.9"/>
    <s v="Production Technician II"/>
    <x v="8"/>
    <s v="Active"/>
    <s v="Part-Time"/>
    <s v="Zone B"/>
    <s v="Temporary"/>
    <x v="0"/>
    <s v="Field Operations"/>
    <d v="1971-01-14T00:00:00"/>
    <s v="MA"/>
    <x v="1"/>
    <s v="Hispanic"/>
    <s v="Divorced"/>
    <s v="Needs Improvement"/>
    <n v="2"/>
    <n v="3"/>
    <s v="Average"/>
    <d v="2022-10-06T00:00:00"/>
    <n v="1"/>
    <s v="Moderate"/>
    <n v="4"/>
    <s v="Moderate"/>
    <n v="3"/>
    <s v="Moderate"/>
    <d v="2023-07-21T00:00:00"/>
    <s v="Project Management"/>
    <s v="Internal"/>
    <s v="Incomplete"/>
    <n v="1"/>
    <n v="760.41"/>
    <n v="48"/>
    <x v="0"/>
  </r>
  <r>
    <n v="1837"/>
    <d v="2021-08-16T00:00:00"/>
    <n v="4.7416666666666663"/>
    <s v="Production Technician II"/>
    <x v="6"/>
    <s v="Active"/>
    <s v="Part-Time"/>
    <s v="Zone B"/>
    <s v="Full-Time"/>
    <x v="0"/>
    <s v="Project Management - Con"/>
    <d v="1975-06-17T00:00:00"/>
    <s v="MA"/>
    <x v="0"/>
    <s v="Asian"/>
    <s v="Divorced"/>
    <s v="Needs Improvement"/>
    <n v="2"/>
    <n v="3"/>
    <s v="Average"/>
    <d v="2023-01-01T00:00:00"/>
    <n v="1"/>
    <s v="Moderate"/>
    <n v="3"/>
    <s v="Moderate"/>
    <n v="3"/>
    <s v="Moderate"/>
    <d v="2023-07-25T00:00:00"/>
    <s v="Project Management"/>
    <s v="Internal"/>
    <s v="Incomplete"/>
    <n v="5"/>
    <n v="567.74"/>
    <n v="46"/>
    <x v="0"/>
  </r>
  <r>
    <n v="1838"/>
    <d v="2019-07-08T00:00:00"/>
    <n v="6.8472222222222223"/>
    <s v="Production Technician I"/>
    <x v="3"/>
    <s v="Active"/>
    <s v="Part-Time"/>
    <s v="Zone A"/>
    <s v="Temporary"/>
    <x v="0"/>
    <s v="Aerial"/>
    <d v="1958-09-16T00:00:00"/>
    <s v="MA"/>
    <x v="0"/>
    <s v="White"/>
    <s v="Widowed"/>
    <s v="Exceeds"/>
    <n v="4"/>
    <n v="3"/>
    <s v="Average"/>
    <d v="2023-07-01T00:00:00"/>
    <n v="2"/>
    <s v="Moderate"/>
    <n v="1"/>
    <s v="Moderate"/>
    <n v="1"/>
    <s v="Moderate"/>
    <d v="2023-01-14T00:00:00"/>
    <s v="Communication Skills"/>
    <s v="External"/>
    <s v="Incomplete"/>
    <n v="5"/>
    <n v="582.70000000000005"/>
    <n v="61"/>
    <x v="1"/>
  </r>
  <r>
    <n v="1839"/>
    <d v="2021-08-17T00:00:00"/>
    <n v="4.7388888888888889"/>
    <s v="Production Technician I"/>
    <x v="9"/>
    <s v="Active"/>
    <s v="Full-Time"/>
    <s v="Zone A"/>
    <s v="Part-Time"/>
    <x v="0"/>
    <s v="People Services"/>
    <d v="1968-03-29T00:00:00"/>
    <s v="MA"/>
    <x v="0"/>
    <s v="Other"/>
    <s v="Single"/>
    <s v="Exceeds"/>
    <n v="4"/>
    <n v="3"/>
    <s v="Average"/>
    <d v="2023-04-28T00:00:00"/>
    <n v="3"/>
    <s v="Moderate"/>
    <n v="3"/>
    <s v="Moderate"/>
    <n v="3"/>
    <s v="Moderate"/>
    <d v="2022-08-16T00:00:00"/>
    <s v="Leadership Development"/>
    <s v="External"/>
    <s v="Incomplete"/>
    <n v="2"/>
    <n v="645.16"/>
    <n v="53"/>
    <x v="1"/>
  </r>
  <r>
    <n v="1840"/>
    <d v="2021-01-08T00:00:00"/>
    <n v="5.3472222222222223"/>
    <s v="Production Technician I"/>
    <x v="5"/>
    <s v="Active"/>
    <s v="Full-Time"/>
    <s v="Zone B"/>
    <s v="Part-Time"/>
    <x v="0"/>
    <s v="General - Eng"/>
    <d v="1969-08-07T00:00:00"/>
    <s v="MA"/>
    <x v="0"/>
    <s v="Hispanic"/>
    <s v="Single"/>
    <s v="Exceeds"/>
    <n v="4"/>
    <n v="3"/>
    <s v="Average"/>
    <d v="2022-08-24T00:00:00"/>
    <n v="5"/>
    <s v="Moderate"/>
    <n v="1"/>
    <s v="Moderate"/>
    <n v="4"/>
    <s v="Moderate"/>
    <d v="2023-03-07T00:00:00"/>
    <s v="Project Management"/>
    <s v="External"/>
    <s v="Passed"/>
    <n v="5"/>
    <n v="310.44"/>
    <n v="52"/>
    <x v="1"/>
  </r>
  <r>
    <n v="1841"/>
    <d v="2018-08-14T00:00:00"/>
    <n v="7.7472222222222218"/>
    <s v="Production Technician I"/>
    <x v="6"/>
    <s v="Active"/>
    <s v="Contract"/>
    <s v="Zone B"/>
    <s v="Part-Time"/>
    <x v="0"/>
    <s v="Field Operations"/>
    <d v="1958-10-19T00:00:00"/>
    <s v="MA"/>
    <x v="0"/>
    <s v="Hispanic"/>
    <s v="Widowed"/>
    <s v="Exceeds"/>
    <n v="4"/>
    <n v="3"/>
    <s v="Average"/>
    <d v="2023-03-30T00:00:00"/>
    <n v="3"/>
    <s v="Moderate"/>
    <n v="5"/>
    <s v="Moderate"/>
    <n v="3"/>
    <s v="Moderate"/>
    <d v="2022-08-13T00:00:00"/>
    <s v="Communication Skills"/>
    <s v="External"/>
    <s v="Failed"/>
    <n v="4"/>
    <n v="683.42"/>
    <n v="60"/>
    <x v="1"/>
  </r>
  <r>
    <n v="1842"/>
    <d v="2021-07-30T00:00:00"/>
    <n v="4.7861111111111114"/>
    <s v="Production Technician I"/>
    <x v="2"/>
    <s v="Active"/>
    <s v="Part-Time"/>
    <s v="Zone B"/>
    <s v="Temporary"/>
    <x v="0"/>
    <s v="General - Con"/>
    <d v="1998-05-10T00:00:00"/>
    <s v="MA"/>
    <x v="1"/>
    <s v="Asian"/>
    <s v="Divorced"/>
    <s v="Exceeds"/>
    <n v="4"/>
    <n v="3"/>
    <s v="Average"/>
    <d v="2022-12-07T00:00:00"/>
    <n v="1"/>
    <s v="Moderate"/>
    <n v="4"/>
    <s v="Moderate"/>
    <n v="4"/>
    <s v="Moderate"/>
    <d v="2023-07-19T00:00:00"/>
    <s v="Communication Skills"/>
    <s v="Internal"/>
    <s v="Completed"/>
    <n v="3"/>
    <n v="129.49"/>
    <n v="23"/>
    <x v="2"/>
  </r>
  <r>
    <n v="1843"/>
    <d v="2023-04-08T00:00:00"/>
    <n v="3.0972222222222223"/>
    <s v="Production Technician I"/>
    <x v="4"/>
    <s v="Active"/>
    <s v="Full-Time"/>
    <s v="Zone C"/>
    <s v="Temporary"/>
    <x v="0"/>
    <s v="Engineers"/>
    <d v="1963-01-12T00:00:00"/>
    <s v="MA"/>
    <x v="1"/>
    <s v="Hispanic"/>
    <s v="Married"/>
    <s v="Needs Improvement"/>
    <n v="2"/>
    <n v="3"/>
    <s v="Average"/>
    <d v="2023-07-31T00:00:00"/>
    <n v="1"/>
    <s v="Moderate"/>
    <n v="5"/>
    <s v="Moderate"/>
    <n v="4"/>
    <s v="Moderate"/>
    <d v="2022-11-11T00:00:00"/>
    <s v="Project Management"/>
    <s v="External"/>
    <s v="Incomplete"/>
    <n v="5"/>
    <n v="349.46"/>
    <n v="60"/>
    <x v="1"/>
  </r>
  <r>
    <n v="1844"/>
    <d v="2019-09-11T00:00:00"/>
    <n v="6.6722222222222225"/>
    <s v="Production Technician I"/>
    <x v="0"/>
    <s v="Active"/>
    <s v="Part-Time"/>
    <s v="Zone A"/>
    <s v="Part-Time"/>
    <x v="0"/>
    <s v="General - Con"/>
    <d v="1964-11-23T00:00:00"/>
    <s v="MA"/>
    <x v="0"/>
    <s v="Other"/>
    <s v="Single"/>
    <s v="Exceeds"/>
    <n v="4"/>
    <n v="3"/>
    <s v="Average"/>
    <d v="2022-12-20T00:00:00"/>
    <n v="2"/>
    <s v="Moderate"/>
    <n v="1"/>
    <s v="Moderate"/>
    <n v="4"/>
    <s v="Moderate"/>
    <d v="2022-08-19T00:00:00"/>
    <s v="Project Management"/>
    <s v="Internal"/>
    <s v="Failed"/>
    <n v="5"/>
    <n v="668.2"/>
    <n v="55"/>
    <x v="1"/>
  </r>
  <r>
    <n v="1845"/>
    <d v="2020-03-05T00:00:00"/>
    <n v="6.1888888888888891"/>
    <s v="Production Technician I"/>
    <x v="7"/>
    <s v="Active"/>
    <s v="Part-Time"/>
    <s v="Zone A"/>
    <s v="Temporary"/>
    <x v="0"/>
    <s v="Aerial"/>
    <d v="2041-12-23T00:00:00"/>
    <s v="MA"/>
    <x v="0"/>
    <s v="Black"/>
    <s v="Single"/>
    <s v="Needs Improvement"/>
    <n v="2"/>
    <n v="3"/>
    <s v="Average"/>
    <d v="2023-06-18T00:00:00"/>
    <n v="1"/>
    <s v="Moderate"/>
    <n v="2"/>
    <s v="Moderate"/>
    <n v="5"/>
    <s v="Moderate"/>
    <d v="2022-12-31T00:00:00"/>
    <s v="Customer Service"/>
    <s v="External"/>
    <s v="Passed"/>
    <n v="5"/>
    <n v="409.99"/>
    <n v="79"/>
    <x v="1"/>
  </r>
  <r>
    <n v="1846"/>
    <d v="2019-12-02T00:00:00"/>
    <n v="6.447222222222222"/>
    <s v="Production Technician I"/>
    <x v="1"/>
    <s v="Active"/>
    <s v="Full-Time"/>
    <s v="Zone C"/>
    <s v="Temporary"/>
    <x v="0"/>
    <s v="Aerial"/>
    <d v="2046-11-24T00:00:00"/>
    <s v="MA"/>
    <x v="1"/>
    <s v="Black"/>
    <s v="Single"/>
    <s v="Needs Improvement"/>
    <n v="2"/>
    <n v="3"/>
    <s v="Average"/>
    <d v="2023-06-21T00:00:00"/>
    <n v="5"/>
    <s v="Moderate"/>
    <n v="4"/>
    <s v="Moderate"/>
    <n v="1"/>
    <s v="Moderate"/>
    <d v="2023-04-25T00:00:00"/>
    <s v="Communication Skills"/>
    <s v="Internal"/>
    <s v="Passed"/>
    <n v="4"/>
    <n v="964.4"/>
    <n v="73"/>
    <x v="1"/>
  </r>
  <r>
    <n v="1847"/>
    <d v="2022-12-03T00:00:00"/>
    <n v="3.4444444444444446"/>
    <s v="Production Technician I"/>
    <x v="8"/>
    <s v="Active"/>
    <s v="Full-Time"/>
    <s v="Zone C"/>
    <s v="Part-Time"/>
    <x v="0"/>
    <s v="Project Management - Con"/>
    <d v="2000-10-16T00:00:00"/>
    <s v="MA"/>
    <x v="1"/>
    <s v="Other"/>
    <s v="Divorced"/>
    <s v="Needs Improvement"/>
    <n v="2"/>
    <n v="3"/>
    <s v="Average"/>
    <d v="2022-11-23T00:00:00"/>
    <n v="5"/>
    <s v="Moderate"/>
    <n v="2"/>
    <s v="Moderate"/>
    <n v="3"/>
    <s v="Moderate"/>
    <d v="2023-02-14T00:00:00"/>
    <s v="Leadership Development"/>
    <s v="External"/>
    <s v="Completed"/>
    <n v="1"/>
    <n v="777.95"/>
    <n v="22"/>
    <x v="2"/>
  </r>
  <r>
    <n v="1848"/>
    <d v="2021-12-23T00:00:00"/>
    <n v="4.3888888888888893"/>
    <s v="Production Technician I"/>
    <x v="3"/>
    <s v="Active"/>
    <s v="Contract"/>
    <s v="Zone C"/>
    <s v="Part-Time"/>
    <x v="0"/>
    <s v="Engineers"/>
    <d v="2000-10-17T00:00:00"/>
    <s v="MA"/>
    <x v="1"/>
    <s v="Black"/>
    <s v="Divorced"/>
    <s v="PIP"/>
    <n v="1"/>
    <n v="3"/>
    <s v="Average"/>
    <d v="2023-04-10T00:00:00"/>
    <n v="2"/>
    <s v="Moderate"/>
    <n v="4"/>
    <s v="Moderate"/>
    <n v="5"/>
    <s v="Moderate"/>
    <d v="2023-02-15T00:00:00"/>
    <s v="Communication Skills"/>
    <s v="Internal"/>
    <s v="Completed"/>
    <n v="5"/>
    <n v="816.07"/>
    <n v="21"/>
    <x v="2"/>
  </r>
  <r>
    <n v="1849"/>
    <d v="2022-01-28T00:00:00"/>
    <n v="4.291666666666667"/>
    <s v="Production Technician I"/>
    <x v="9"/>
    <s v="Active"/>
    <s v="Part-Time"/>
    <s v="Zone B"/>
    <s v="Full-Time"/>
    <x v="0"/>
    <s v="Project Management - Con"/>
    <d v="1960-05-28T00:00:00"/>
    <s v="MA"/>
    <x v="0"/>
    <s v="Hispanic"/>
    <s v="Divorced"/>
    <s v="PIP"/>
    <n v="1"/>
    <n v="3"/>
    <s v="Average"/>
    <d v="2022-09-20T00:00:00"/>
    <n v="2"/>
    <s v="Moderate"/>
    <n v="4"/>
    <s v="Moderate"/>
    <n v="4"/>
    <s v="Moderate"/>
    <d v="2023-06-04T00:00:00"/>
    <s v="Leadership Development"/>
    <s v="External"/>
    <s v="Passed"/>
    <n v="4"/>
    <n v="332.12"/>
    <n v="62"/>
    <x v="1"/>
  </r>
  <r>
    <n v="1850"/>
    <d v="2019-12-15T00:00:00"/>
    <n v="6.4111111111111114"/>
    <s v="Production Technician I"/>
    <x v="5"/>
    <s v="Terminated"/>
    <s v="Contract"/>
    <s v="Zone A"/>
    <s v="Full-Time"/>
    <x v="0"/>
    <s v="Aerial"/>
    <d v="1996-10-23T00:00:00"/>
    <s v="MA"/>
    <x v="0"/>
    <s v="White"/>
    <s v="Married"/>
    <s v="PIP"/>
    <n v="1"/>
    <n v="3"/>
    <s v="Average"/>
    <d v="2023-05-09T00:00:00"/>
    <n v="3"/>
    <s v="Moderate"/>
    <n v="1"/>
    <s v="Moderate"/>
    <n v="2"/>
    <s v="Moderate"/>
    <d v="2023-05-02T00:00:00"/>
    <s v="Communication Skills"/>
    <s v="Internal"/>
    <s v="Completed"/>
    <n v="1"/>
    <n v="950.45"/>
    <n v="23"/>
    <x v="2"/>
  </r>
  <r>
    <n v="1851"/>
    <d v="2021-11-11T00:00:00"/>
    <n v="4.5055555555555555"/>
    <s v="Production Technician I"/>
    <x v="6"/>
    <s v="Terminated"/>
    <s v="Full-Time"/>
    <s v="Zone B"/>
    <s v="Temporary"/>
    <x v="0"/>
    <s v="General - Con"/>
    <d v="1967-10-29T00:00:00"/>
    <s v="MA"/>
    <x v="0"/>
    <s v="Hispanic"/>
    <s v="Single"/>
    <s v="PIP"/>
    <n v="1"/>
    <n v="3"/>
    <s v="Average"/>
    <d v="2023-03-01T00:00:00"/>
    <n v="1"/>
    <s v="Moderate"/>
    <n v="1"/>
    <s v="Moderate"/>
    <n v="4"/>
    <s v="Moderate"/>
    <d v="2022-09-04T00:00:00"/>
    <s v="Communication Skills"/>
    <s v="External"/>
    <s v="Passed"/>
    <n v="4"/>
    <n v="997.13"/>
    <n v="54"/>
    <x v="1"/>
  </r>
  <r>
    <n v="1852"/>
    <d v="2019-02-15T00:00:00"/>
    <n v="7.2444444444444445"/>
    <s v="Production Technician I"/>
    <x v="2"/>
    <s v="Terminated"/>
    <s v="Full-Time"/>
    <s v="Zone A"/>
    <s v="Part-Time"/>
    <x v="0"/>
    <s v="General - Con"/>
    <d v="1981-10-18T00:00:00"/>
    <s v="MA"/>
    <x v="0"/>
    <s v="Black"/>
    <s v="Single"/>
    <s v="PIP"/>
    <n v="1"/>
    <n v="3"/>
    <s v="Average"/>
    <d v="2023-05-02T00:00:00"/>
    <n v="3"/>
    <s v="Moderate"/>
    <n v="4"/>
    <s v="Moderate"/>
    <n v="1"/>
    <s v="Moderate"/>
    <d v="2022-10-16T00:00:00"/>
    <s v="Customer Service"/>
    <s v="Internal"/>
    <s v="Completed"/>
    <n v="1"/>
    <n v="917.56"/>
    <n v="38"/>
    <x v="0"/>
  </r>
  <r>
    <n v="1853"/>
    <d v="2022-03-31T00:00:00"/>
    <n v="4.1194444444444445"/>
    <s v="Production Technician II"/>
    <x v="9"/>
    <s v="Active"/>
    <s v="Contract"/>
    <s v="Zone B"/>
    <s v="Temporary"/>
    <x v="0"/>
    <s v="Wireline Construction"/>
    <d v="1957-12-24T00:00:00"/>
    <s v="MA"/>
    <x v="0"/>
    <s v="Other"/>
    <s v="Divorced"/>
    <s v="PIP"/>
    <n v="1"/>
    <n v="3"/>
    <s v="Average"/>
    <d v="2022-08-27T00:00:00"/>
    <n v="4"/>
    <s v="Moderate"/>
    <n v="3"/>
    <s v="Moderate"/>
    <n v="5"/>
    <s v="Moderate"/>
    <d v="2022-08-10T00:00:00"/>
    <s v="Project Management"/>
    <s v="External"/>
    <s v="Failed"/>
    <n v="4"/>
    <n v="220.2"/>
    <n v="65"/>
    <x v="1"/>
  </r>
  <r>
    <n v="1854"/>
    <d v="2020-10-25T00:00:00"/>
    <n v="5.55"/>
    <s v="Production Technician II"/>
    <x v="5"/>
    <s v="Active"/>
    <s v="Contract"/>
    <s v="Zone A"/>
    <s v="Full-Time"/>
    <x v="0"/>
    <s v="Shop (Fleet)"/>
    <d v="1962-08-29T00:00:00"/>
    <s v="MA"/>
    <x v="0"/>
    <s v="Asian"/>
    <s v="Married"/>
    <s v="PIP"/>
    <n v="1"/>
    <n v="3"/>
    <s v="Average"/>
    <d v="2023-07-29T00:00:00"/>
    <n v="1"/>
    <s v="Moderate"/>
    <n v="2"/>
    <s v="Moderate"/>
    <n v="5"/>
    <s v="Moderate"/>
    <d v="2023-05-18T00:00:00"/>
    <s v="Technical Skills"/>
    <s v="External"/>
    <s v="Failed"/>
    <n v="1"/>
    <n v="837.64"/>
    <n v="58"/>
    <x v="1"/>
  </r>
  <r>
    <n v="1855"/>
    <d v="2022-07-25T00:00:00"/>
    <n v="3.8"/>
    <s v="Production Technician II"/>
    <x v="6"/>
    <s v="Terminated"/>
    <s v="Part-Time"/>
    <s v="Zone B"/>
    <s v="Part-Time"/>
    <x v="0"/>
    <s v="General - Con"/>
    <d v="2047-05-19T00:00:00"/>
    <s v="MA"/>
    <x v="1"/>
    <s v="Other"/>
    <s v="Married"/>
    <s v="Exceeds"/>
    <n v="4"/>
    <n v="3"/>
    <s v="Average"/>
    <d v="2023-01-31T00:00:00"/>
    <n v="3"/>
    <s v="Moderate"/>
    <n v="3"/>
    <s v="Moderate"/>
    <n v="3"/>
    <s v="Moderate"/>
    <d v="2022-08-30T00:00:00"/>
    <s v="Technical Skills"/>
    <s v="External"/>
    <s v="Incomplete"/>
    <n v="2"/>
    <n v="648.72"/>
    <n v="75"/>
    <x v="1"/>
  </r>
  <r>
    <n v="1856"/>
    <d v="2021-08-02T00:00:00"/>
    <n v="4.7805555555555559"/>
    <s v="Production Technician II"/>
    <x v="2"/>
    <s v="Active"/>
    <s v="Full-Time"/>
    <s v="Zone A"/>
    <s v="Full-Time"/>
    <x v="0"/>
    <s v="Field Operations"/>
    <d v="1972-09-19T00:00:00"/>
    <s v="MA"/>
    <x v="0"/>
    <s v="Black"/>
    <s v="Widowed"/>
    <s v="Exceeds"/>
    <n v="4"/>
    <n v="3"/>
    <s v="Average"/>
    <d v="2023-03-14T00:00:00"/>
    <n v="2"/>
    <s v="Moderate"/>
    <n v="3"/>
    <s v="Moderate"/>
    <n v="3"/>
    <s v="Moderate"/>
    <d v="2023-07-04T00:00:00"/>
    <s v="Leadership Development"/>
    <s v="External"/>
    <s v="Failed"/>
    <n v="4"/>
    <n v="687.77"/>
    <n v="49"/>
    <x v="0"/>
  </r>
  <r>
    <n v="1857"/>
    <d v="2021-11-13T00:00:00"/>
    <n v="4.5"/>
    <s v="Production Technician II"/>
    <x v="4"/>
    <s v="Terminated"/>
    <s v="Contract"/>
    <s v="Zone C"/>
    <s v="Temporary"/>
    <x v="0"/>
    <s v="Billable Consultants"/>
    <d v="1956-06-04T00:00:00"/>
    <s v="MA"/>
    <x v="1"/>
    <s v="Other"/>
    <s v="Divorced"/>
    <s v="Exceeds"/>
    <n v="4"/>
    <n v="3"/>
    <s v="Average"/>
    <d v="2022-08-21T00:00:00"/>
    <n v="1"/>
    <s v="Moderate"/>
    <n v="4"/>
    <s v="Moderate"/>
    <n v="1"/>
    <s v="Moderate"/>
    <d v="2023-06-14T00:00:00"/>
    <s v="Project Management"/>
    <s v="External"/>
    <s v="Incomplete"/>
    <n v="5"/>
    <n v="278.62"/>
    <n v="65"/>
    <x v="1"/>
  </r>
  <r>
    <n v="1858"/>
    <d v="2019-05-07T00:00:00"/>
    <n v="7.0166666666666666"/>
    <s v="Production Technician I"/>
    <x v="3"/>
    <s v="Active"/>
    <s v="Contract"/>
    <s v="Zone A"/>
    <s v="Full-Time"/>
    <x v="0"/>
    <s v="Wireline Construction"/>
    <d v="1988-02-20T00:00:00"/>
    <s v="MA"/>
    <x v="0"/>
    <s v="Asian"/>
    <s v="Widowed"/>
    <s v="Exceeds"/>
    <n v="4"/>
    <n v="3"/>
    <s v="Average"/>
    <d v="2022-10-26T00:00:00"/>
    <n v="2"/>
    <s v="Moderate"/>
    <n v="4"/>
    <s v="Moderate"/>
    <n v="1"/>
    <s v="Moderate"/>
    <d v="2022-12-16T00:00:00"/>
    <s v="Technical Skills"/>
    <s v="External"/>
    <s v="Failed"/>
    <n v="5"/>
    <n v="568.57000000000005"/>
    <n v="31"/>
    <x v="0"/>
  </r>
  <r>
    <n v="1859"/>
    <d v="2020-12-31T00:00:00"/>
    <n v="5.3694444444444445"/>
    <s v="Production Technician I"/>
    <x v="9"/>
    <s v="Active"/>
    <s v="Contract"/>
    <s v="Zone A"/>
    <s v="Part-Time"/>
    <x v="0"/>
    <s v="Field Operations"/>
    <d v="1982-12-14T00:00:00"/>
    <s v="MA"/>
    <x v="0"/>
    <s v="Hispanic"/>
    <s v="Married"/>
    <s v="Exceeds"/>
    <n v="4"/>
    <n v="3"/>
    <s v="Average"/>
    <d v="2023-02-17T00:00:00"/>
    <n v="4"/>
    <s v="Moderate"/>
    <n v="2"/>
    <s v="Moderate"/>
    <n v="5"/>
    <s v="Moderate"/>
    <d v="2022-10-07T00:00:00"/>
    <s v="Technical Skills"/>
    <s v="Internal"/>
    <s v="Completed"/>
    <n v="4"/>
    <n v="764.64"/>
    <n v="38"/>
    <x v="0"/>
  </r>
  <r>
    <n v="1860"/>
    <d v="2019-12-10T00:00:00"/>
    <n v="6.4249999999999998"/>
    <s v="Production Technician I"/>
    <x v="5"/>
    <s v="Terminated"/>
    <s v="Part-Time"/>
    <s v="Zone B"/>
    <s v="Full-Time"/>
    <x v="0"/>
    <s v="Project Management - Con"/>
    <d v="2000-06-09T00:00:00"/>
    <s v="MA"/>
    <x v="0"/>
    <s v="Asian"/>
    <s v="Divorced"/>
    <s v="Exceeds"/>
    <n v="4"/>
    <n v="3"/>
    <s v="Average"/>
    <d v="2023-03-21T00:00:00"/>
    <n v="1"/>
    <s v="Moderate"/>
    <n v="4"/>
    <s v="Moderate"/>
    <n v="3"/>
    <s v="Moderate"/>
    <d v="2022-08-20T00:00:00"/>
    <s v="Project Management"/>
    <s v="External"/>
    <s v="Passed"/>
    <n v="3"/>
    <n v="551.45000000000005"/>
    <n v="19"/>
    <x v="2"/>
  </r>
  <r>
    <n v="1861"/>
    <d v="2020-06-11T00:00:00"/>
    <n v="5.9222222222222225"/>
    <s v="Production Technician I"/>
    <x v="6"/>
    <s v="Active"/>
    <s v="Contract"/>
    <s v="Zone A"/>
    <s v="Full-Time"/>
    <x v="0"/>
    <s v="Wireline Construction"/>
    <d v="1951-11-11T00:00:00"/>
    <s v="MA"/>
    <x v="1"/>
    <s v="Black"/>
    <s v="Widowed"/>
    <s v="Exceeds"/>
    <n v="4"/>
    <n v="3"/>
    <s v="Average"/>
    <d v="2022-09-22T00:00:00"/>
    <n v="1"/>
    <s v="Moderate"/>
    <n v="2"/>
    <s v="Moderate"/>
    <n v="4"/>
    <s v="Moderate"/>
    <d v="2023-06-18T00:00:00"/>
    <s v="Customer Service"/>
    <s v="Internal"/>
    <s v="Completed"/>
    <n v="2"/>
    <n v="849.52"/>
    <n v="69"/>
    <x v="1"/>
  </r>
  <r>
    <n v="1862"/>
    <d v="2021-08-30T00:00:00"/>
    <n v="4.7027777777777775"/>
    <s v="Production Technician I"/>
    <x v="2"/>
    <s v="Active"/>
    <s v="Full-Time"/>
    <s v="Zone C"/>
    <s v="Temporary"/>
    <x v="0"/>
    <s v="Aerial"/>
    <d v="1985-03-25T00:00:00"/>
    <s v="MA"/>
    <x v="1"/>
    <s v="Other"/>
    <s v="Single"/>
    <s v="Exceeds"/>
    <n v="4"/>
    <n v="3"/>
    <s v="Average"/>
    <d v="2023-03-11T00:00:00"/>
    <n v="5"/>
    <s v="Moderate"/>
    <n v="4"/>
    <s v="Moderate"/>
    <n v="4"/>
    <s v="Moderate"/>
    <d v="2022-12-21T00:00:00"/>
    <s v="Communication Skills"/>
    <s v="Internal"/>
    <s v="Incomplete"/>
    <n v="1"/>
    <n v="180.61"/>
    <n v="36"/>
    <x v="0"/>
  </r>
  <r>
    <n v="1863"/>
    <d v="2019-11-04T00:00:00"/>
    <n v="6.5250000000000004"/>
    <s v="Production Technician I"/>
    <x v="4"/>
    <s v="Active"/>
    <s v="Part-Time"/>
    <s v="Zone C"/>
    <s v="Full-Time"/>
    <x v="0"/>
    <s v="Engineers"/>
    <d v="1987-09-18T00:00:00"/>
    <s v="MA"/>
    <x v="0"/>
    <s v="Other"/>
    <s v="Single"/>
    <s v="Exceeds"/>
    <n v="4"/>
    <n v="3"/>
    <s v="Average"/>
    <d v="2023-07-04T00:00:00"/>
    <n v="5"/>
    <s v="Moderate"/>
    <n v="2"/>
    <s v="Moderate"/>
    <n v="2"/>
    <s v="Moderate"/>
    <d v="2023-06-21T00:00:00"/>
    <s v="Communication Skills"/>
    <s v="Internal"/>
    <s v="Passed"/>
    <n v="3"/>
    <n v="559.52"/>
    <n v="32"/>
    <x v="0"/>
  </r>
  <r>
    <n v="1864"/>
    <d v="2023-06-03T00:00:00"/>
    <n v="2.9444444444444446"/>
    <s v="Production Technician I"/>
    <x v="0"/>
    <s v="Active"/>
    <s v="Full-Time"/>
    <s v="Zone A"/>
    <s v="Temporary"/>
    <x v="0"/>
    <s v="Field Operations"/>
    <d v="1972-05-26T00:00:00"/>
    <s v="MA"/>
    <x v="0"/>
    <s v="Hispanic"/>
    <s v="Married"/>
    <s v="Exceeds"/>
    <n v="4"/>
    <n v="3"/>
    <s v="Average"/>
    <d v="2022-12-10T00:00:00"/>
    <n v="3"/>
    <s v="Moderate"/>
    <n v="2"/>
    <s v="Moderate"/>
    <n v="1"/>
    <s v="Moderate"/>
    <d v="2022-08-06T00:00:00"/>
    <s v="Project Management"/>
    <s v="Internal"/>
    <s v="Completed"/>
    <n v="4"/>
    <n v="850.57"/>
    <n v="51"/>
    <x v="1"/>
  </r>
  <r>
    <n v="1865"/>
    <d v="2021-02-14T00:00:00"/>
    <n v="5.2472222222222218"/>
    <s v="Production Technician I"/>
    <x v="7"/>
    <s v="Active"/>
    <s v="Part-Time"/>
    <s v="Zone C"/>
    <s v="Part-Time"/>
    <x v="0"/>
    <s v="Field Operations"/>
    <d v="1969-05-24T00:00:00"/>
    <s v="MA"/>
    <x v="0"/>
    <s v="Asian"/>
    <s v="Single"/>
    <s v="Exceeds"/>
    <n v="4"/>
    <n v="3"/>
    <s v="Average"/>
    <d v="2023-01-12T00:00:00"/>
    <n v="1"/>
    <s v="Moderate"/>
    <n v="3"/>
    <s v="Moderate"/>
    <n v="4"/>
    <s v="Moderate"/>
    <d v="2022-11-13T00:00:00"/>
    <s v="Project Management"/>
    <s v="Internal"/>
    <s v="Completed"/>
    <n v="3"/>
    <n v="802.75"/>
    <n v="52"/>
    <x v="1"/>
  </r>
  <r>
    <n v="1866"/>
    <d v="2023-02-28T00:00:00"/>
    <n v="3.2027777777777779"/>
    <s v="Production Technician I"/>
    <x v="1"/>
    <s v="Active"/>
    <s v="Contract"/>
    <s v="Zone A"/>
    <s v="Temporary"/>
    <x v="0"/>
    <s v="Field Operations"/>
    <d v="1980-05-22T00:00:00"/>
    <s v="MA"/>
    <x v="1"/>
    <s v="Asian"/>
    <s v="Divorced"/>
    <s v="Exceeds"/>
    <n v="4"/>
    <n v="3"/>
    <s v="Average"/>
    <d v="2022-10-12T00:00:00"/>
    <n v="3"/>
    <s v="Moderate"/>
    <n v="5"/>
    <s v="Moderate"/>
    <n v="2"/>
    <s v="Moderate"/>
    <d v="2023-04-22T00:00:00"/>
    <s v="Customer Service"/>
    <s v="External"/>
    <s v="Completed"/>
    <n v="3"/>
    <n v="587.63"/>
    <n v="43"/>
    <x v="0"/>
  </r>
  <r>
    <n v="1867"/>
    <d v="2021-01-09T00:00:00"/>
    <n v="5.3444444444444441"/>
    <s v="Production Technician I"/>
    <x v="8"/>
    <s v="Active"/>
    <s v="Full-Time"/>
    <s v="Zone B"/>
    <s v="Temporary"/>
    <x v="0"/>
    <s v="Engineers"/>
    <d v="2042-11-01T00:00:00"/>
    <s v="MA"/>
    <x v="1"/>
    <s v="Asian"/>
    <s v="Divorced"/>
    <s v="Needs Improvement"/>
    <n v="2"/>
    <n v="3"/>
    <s v="Average"/>
    <d v="2023-05-08T00:00:00"/>
    <n v="1"/>
    <s v="Moderate"/>
    <n v="5"/>
    <s v="Moderate"/>
    <n v="2"/>
    <s v="Moderate"/>
    <d v="2023-05-04T00:00:00"/>
    <s v="Project Management"/>
    <s v="External"/>
    <s v="Passed"/>
    <n v="3"/>
    <n v="114.45"/>
    <n v="79"/>
    <x v="1"/>
  </r>
  <r>
    <n v="1868"/>
    <d v="2022-03-22T00:00:00"/>
    <n v="4.1416666666666666"/>
    <s v="Production Technician I"/>
    <x v="3"/>
    <s v="Active"/>
    <s v="Part-Time"/>
    <s v="Zone A"/>
    <s v="Full-Time"/>
    <x v="0"/>
    <s v="Field Operations"/>
    <d v="2000-11-28T00:00:00"/>
    <s v="MA"/>
    <x v="1"/>
    <s v="Black"/>
    <s v="Single"/>
    <s v="Needs Improvement"/>
    <n v="2"/>
    <n v="3"/>
    <s v="Average"/>
    <d v="2023-02-26T00:00:00"/>
    <n v="5"/>
    <s v="Moderate"/>
    <n v="3"/>
    <s v="Moderate"/>
    <n v="3"/>
    <s v="Moderate"/>
    <d v="2023-03-27T00:00:00"/>
    <s v="Leadership Development"/>
    <s v="Internal"/>
    <s v="Completed"/>
    <n v="4"/>
    <n v="599.79"/>
    <n v="22"/>
    <x v="2"/>
  </r>
  <r>
    <n v="1869"/>
    <d v="2019-11-11T00:00:00"/>
    <n v="6.5055555555555555"/>
    <s v="Production Technician I"/>
    <x v="9"/>
    <s v="Active"/>
    <s v="Part-Time"/>
    <s v="Zone C"/>
    <s v="Temporary"/>
    <x v="0"/>
    <s v="Catv"/>
    <d v="1982-01-25T00:00:00"/>
    <s v="MA"/>
    <x v="0"/>
    <s v="Asian"/>
    <s v="Married"/>
    <s v="Exceeds"/>
    <n v="4"/>
    <n v="3"/>
    <s v="Average"/>
    <d v="2022-08-31T00:00:00"/>
    <n v="1"/>
    <s v="Moderate"/>
    <n v="2"/>
    <s v="Moderate"/>
    <n v="3"/>
    <s v="Moderate"/>
    <d v="2022-12-23T00:00:00"/>
    <s v="Customer Service"/>
    <s v="Internal"/>
    <s v="Failed"/>
    <n v="3"/>
    <n v="280.45999999999998"/>
    <n v="37"/>
    <x v="0"/>
  </r>
  <r>
    <n v="1870"/>
    <d v="2022-10-04T00:00:00"/>
    <n v="3.6083333333333334"/>
    <s v="Production Technician I"/>
    <x v="5"/>
    <s v="Active"/>
    <s v="Contract"/>
    <s v="Zone B"/>
    <s v="Full-Time"/>
    <x v="0"/>
    <s v="Engineers"/>
    <d v="1992-03-31T00:00:00"/>
    <s v="MA"/>
    <x v="0"/>
    <s v="Hispanic"/>
    <s v="Married"/>
    <s v="Fully Meets"/>
    <n v="3"/>
    <n v="3"/>
    <s v="Average"/>
    <d v="2022-09-13T00:00:00"/>
    <n v="2"/>
    <s v="Moderate"/>
    <n v="5"/>
    <s v="Moderate"/>
    <n v="3"/>
    <s v="Moderate"/>
    <d v="2022-12-25T00:00:00"/>
    <s v="Communication Skills"/>
    <s v="External"/>
    <s v="Incomplete"/>
    <n v="3"/>
    <n v="969.98"/>
    <n v="30"/>
    <x v="0"/>
  </r>
  <r>
    <n v="1871"/>
    <d v="2021-08-23T00:00:00"/>
    <n v="4.7222222222222223"/>
    <s v="Production Technician I"/>
    <x v="6"/>
    <s v="Active"/>
    <s v="Contract"/>
    <s v="Zone C"/>
    <s v="Full-Time"/>
    <x v="0"/>
    <s v="Wireline Construction"/>
    <d v="1996-08-09T00:00:00"/>
    <s v="MA"/>
    <x v="0"/>
    <s v="White"/>
    <s v="Widowed"/>
    <s v="Fully Meets"/>
    <n v="3"/>
    <n v="3"/>
    <s v="Average"/>
    <d v="2022-12-12T00:00:00"/>
    <n v="1"/>
    <s v="Moderate"/>
    <n v="4"/>
    <s v="Moderate"/>
    <n v="3"/>
    <s v="Moderate"/>
    <d v="2023-07-03T00:00:00"/>
    <s v="Customer Service"/>
    <s v="Internal"/>
    <s v="Failed"/>
    <n v="4"/>
    <n v="643.07000000000005"/>
    <n v="25"/>
    <x v="2"/>
  </r>
  <r>
    <n v="1872"/>
    <d v="2022-12-05T00:00:00"/>
    <n v="3.4388888888888891"/>
    <s v="Production Technician I"/>
    <x v="2"/>
    <s v="Active"/>
    <s v="Full-Time"/>
    <s v="Zone B"/>
    <s v="Temporary"/>
    <x v="0"/>
    <s v="Field Operations"/>
    <d v="1972-12-21T00:00:00"/>
    <s v="MA"/>
    <x v="0"/>
    <s v="Hispanic"/>
    <s v="Married"/>
    <s v="Fully Meets"/>
    <n v="3"/>
    <n v="3"/>
    <s v="Average"/>
    <d v="2023-04-17T00:00:00"/>
    <n v="1"/>
    <s v="Moderate"/>
    <n v="2"/>
    <s v="Moderate"/>
    <n v="5"/>
    <s v="Moderate"/>
    <d v="2023-07-04T00:00:00"/>
    <s v="Leadership Development"/>
    <s v="Internal"/>
    <s v="Incomplete"/>
    <n v="4"/>
    <n v="299.55"/>
    <n v="50"/>
    <x v="0"/>
  </r>
  <r>
    <n v="1873"/>
    <d v="2019-07-20T00:00:00"/>
    <n v="6.8138888888888891"/>
    <s v="Production Technician II"/>
    <x v="4"/>
    <s v="Active"/>
    <s v="Contract"/>
    <s v="Zone C"/>
    <s v="Temporary"/>
    <x v="0"/>
    <s v="Engineers"/>
    <d v="1960-01-23T00:00:00"/>
    <s v="MA"/>
    <x v="0"/>
    <s v="Black"/>
    <s v="Married"/>
    <s v="Fully Meets"/>
    <n v="3"/>
    <n v="3"/>
    <s v="Average"/>
    <d v="2022-08-14T00:00:00"/>
    <n v="5"/>
    <s v="Moderate"/>
    <n v="2"/>
    <s v="Moderate"/>
    <n v="3"/>
    <s v="Moderate"/>
    <d v="2023-03-02T00:00:00"/>
    <s v="Technical Skills"/>
    <s v="External"/>
    <s v="Incomplete"/>
    <n v="3"/>
    <n v="373.67"/>
    <n v="59"/>
    <x v="1"/>
  </r>
  <r>
    <n v="1874"/>
    <d v="2021-11-05T00:00:00"/>
    <n v="4.5222222222222221"/>
    <s v="Production Technician II"/>
    <x v="0"/>
    <s v="Active"/>
    <s v="Full-Time"/>
    <s v="Zone B"/>
    <s v="Part-Time"/>
    <x v="0"/>
    <s v="Technology / It"/>
    <d v="1960-12-08T00:00:00"/>
    <s v="MA"/>
    <x v="1"/>
    <s v="Asian"/>
    <s v="Widowed"/>
    <s v="Fully Meets"/>
    <n v="3"/>
    <n v="3"/>
    <s v="Average"/>
    <d v="2023-05-04T00:00:00"/>
    <n v="2"/>
    <s v="Moderate"/>
    <n v="4"/>
    <s v="Moderate"/>
    <n v="4"/>
    <s v="Moderate"/>
    <d v="2022-12-25T00:00:00"/>
    <s v="Leadership Development"/>
    <s v="Internal"/>
    <s v="Passed"/>
    <n v="1"/>
    <n v="902.01"/>
    <n v="61"/>
    <x v="1"/>
  </r>
  <r>
    <n v="1875"/>
    <d v="2021-01-04T00:00:00"/>
    <n v="5.3583333333333334"/>
    <s v="Production Technician II"/>
    <x v="1"/>
    <s v="Terminated"/>
    <s v="Full-Time"/>
    <s v="Zone C"/>
    <s v="Full-Time"/>
    <x v="0"/>
    <s v="General - Con"/>
    <d v="1953-08-01T00:00:00"/>
    <s v="MA"/>
    <x v="1"/>
    <s v="Other"/>
    <s v="Single"/>
    <s v="Fully Meets"/>
    <n v="3"/>
    <n v="3"/>
    <s v="Average"/>
    <d v="2023-08-05T00:00:00"/>
    <n v="3"/>
    <s v="Moderate"/>
    <n v="1"/>
    <s v="Moderate"/>
    <n v="4"/>
    <s v="Moderate"/>
    <d v="2023-03-19T00:00:00"/>
    <s v="Project Management"/>
    <s v="Internal"/>
    <s v="Failed"/>
    <n v="1"/>
    <n v="105.61"/>
    <n v="68"/>
    <x v="1"/>
  </r>
  <r>
    <n v="1877"/>
    <d v="2021-10-30T00:00:00"/>
    <n v="4.5361111111111114"/>
    <s v="Production Technician II"/>
    <x v="6"/>
    <s v="Active"/>
    <s v="Part-Time"/>
    <s v="Zone A"/>
    <s v="Full-Time"/>
    <x v="0"/>
    <s v="General - Con"/>
    <d v="1961-05-17T00:00:00"/>
    <s v="MA"/>
    <x v="1"/>
    <s v="Asian"/>
    <s v="Married"/>
    <s v="Fully Meets"/>
    <n v="3"/>
    <n v="3"/>
    <s v="Average"/>
    <d v="2022-09-08T00:00:00"/>
    <n v="2"/>
    <s v="Moderate"/>
    <n v="3"/>
    <s v="Moderate"/>
    <n v="2"/>
    <s v="Moderate"/>
    <d v="2023-05-01T00:00:00"/>
    <s v="Technical Skills"/>
    <s v="External"/>
    <s v="Passed"/>
    <n v="1"/>
    <n v="845.17"/>
    <n v="60"/>
    <x v="1"/>
  </r>
  <r>
    <n v="1878"/>
    <d v="2022-10-02T00:00:00"/>
    <n v="3.6138888888888889"/>
    <s v="Production Technician I"/>
    <x v="5"/>
    <s v="Active"/>
    <s v="Part-Time"/>
    <s v="Zone B"/>
    <s v="Part-Time"/>
    <x v="0"/>
    <s v="Splicing"/>
    <d v="2001-06-17T00:00:00"/>
    <s v="MA"/>
    <x v="0"/>
    <s v="White"/>
    <s v="Single"/>
    <s v="Fully Meets"/>
    <n v="3"/>
    <n v="3"/>
    <s v="Average"/>
    <d v="2023-01-13T00:00:00"/>
    <n v="5"/>
    <s v="Moderate"/>
    <n v="3"/>
    <s v="Moderate"/>
    <n v="3"/>
    <s v="Moderate"/>
    <d v="2023-05-25T00:00:00"/>
    <s v="Technical Skills"/>
    <s v="External"/>
    <s v="Passed"/>
    <n v="5"/>
    <n v="932.44"/>
    <n v="21"/>
    <x v="2"/>
  </r>
  <r>
    <n v="1879"/>
    <d v="2018-11-25T00:00:00"/>
    <n v="7.4666666666666668"/>
    <s v="Production Technician I"/>
    <x v="4"/>
    <s v="Terminated"/>
    <s v="Part-Time"/>
    <s v="Zone B"/>
    <s v="Temporary"/>
    <x v="0"/>
    <s v="Engineers"/>
    <d v="1965-10-30T00:00:00"/>
    <s v="MA"/>
    <x v="0"/>
    <s v="Black"/>
    <s v="Single"/>
    <s v="Fully Meets"/>
    <n v="3"/>
    <n v="3"/>
    <s v="Average"/>
    <d v="2023-08-05T00:00:00"/>
    <n v="2"/>
    <s v="Moderate"/>
    <n v="3"/>
    <s v="Moderate"/>
    <n v="4"/>
    <s v="Moderate"/>
    <d v="2023-04-29T00:00:00"/>
    <s v="Leadership Development"/>
    <s v="Internal"/>
    <s v="Passed"/>
    <n v="2"/>
    <n v="227.51"/>
    <n v="53"/>
    <x v="1"/>
  </r>
  <r>
    <n v="1880"/>
    <d v="2021-07-09T00:00:00"/>
    <n v="4.8444444444444441"/>
    <s v="Production Technician I"/>
    <x v="0"/>
    <s v="Terminated"/>
    <s v="Full-Time"/>
    <s v="Zone A"/>
    <s v="Full-Time"/>
    <x v="0"/>
    <s v="Project Management - Con"/>
    <d v="1966-01-07T00:00:00"/>
    <s v="MA"/>
    <x v="0"/>
    <s v="Black"/>
    <s v="Widowed"/>
    <s v="Fully Meets"/>
    <n v="3"/>
    <n v="3"/>
    <s v="Average"/>
    <d v="2023-04-13T00:00:00"/>
    <n v="5"/>
    <s v="Moderate"/>
    <n v="1"/>
    <s v="Moderate"/>
    <n v="2"/>
    <s v="Moderate"/>
    <d v="2022-08-10T00:00:00"/>
    <s v="Customer Service"/>
    <s v="Internal"/>
    <s v="Incomplete"/>
    <n v="5"/>
    <n v="785.05"/>
    <n v="55"/>
    <x v="1"/>
  </r>
  <r>
    <n v="1881"/>
    <d v="2019-05-01T00:00:00"/>
    <n v="7.0333333333333332"/>
    <s v="Production Technician I"/>
    <x v="1"/>
    <s v="Active"/>
    <s v="Full-Time"/>
    <s v="Zone B"/>
    <s v="Part-Time"/>
    <x v="0"/>
    <s v="Field Operations"/>
    <d v="2000-10-14T00:00:00"/>
    <s v="MA"/>
    <x v="1"/>
    <s v="Asian"/>
    <s v="Single"/>
    <s v="Fully Meets"/>
    <n v="3"/>
    <n v="3"/>
    <s v="Average"/>
    <d v="2022-09-18T00:00:00"/>
    <n v="3"/>
    <s v="Moderate"/>
    <n v="5"/>
    <s v="Moderate"/>
    <n v="3"/>
    <s v="Moderate"/>
    <d v="2023-06-30T00:00:00"/>
    <s v="Communication Skills"/>
    <s v="External"/>
    <s v="Passed"/>
    <n v="4"/>
    <n v="584.91999999999996"/>
    <n v="19"/>
    <x v="2"/>
  </r>
  <r>
    <n v="1882"/>
    <d v="2021-11-09T00:00:00"/>
    <n v="4.5111111111111111"/>
    <s v="Production Technician I"/>
    <x v="8"/>
    <s v="Active"/>
    <s v="Full-Time"/>
    <s v="Zone A"/>
    <s v="Part-Time"/>
    <x v="0"/>
    <s v="Fielders"/>
    <d v="2045-02-06T00:00:00"/>
    <s v="MA"/>
    <x v="0"/>
    <s v="Asian"/>
    <s v="Divorced"/>
    <s v="Fully Meets"/>
    <n v="3"/>
    <n v="3"/>
    <s v="Average"/>
    <d v="2023-07-07T00:00:00"/>
    <n v="1"/>
    <s v="Moderate"/>
    <n v="4"/>
    <s v="Moderate"/>
    <n v="2"/>
    <s v="Moderate"/>
    <d v="2023-04-11T00:00:00"/>
    <s v="Leadership Development"/>
    <s v="Internal"/>
    <s v="Incomplete"/>
    <n v="5"/>
    <n v="206.16"/>
    <n v="76"/>
    <x v="1"/>
  </r>
  <r>
    <n v="1883"/>
    <d v="2018-08-27T00:00:00"/>
    <n v="7.7111111111111112"/>
    <s v="Production Technician I"/>
    <x v="6"/>
    <s v="Active"/>
    <s v="Full-Time"/>
    <s v="Zone B"/>
    <s v="Temporary"/>
    <x v="0"/>
    <s v="Project Management - Con"/>
    <d v="1967-07-03T00:00:00"/>
    <s v="MA"/>
    <x v="0"/>
    <s v="Black"/>
    <s v="Single"/>
    <s v="Fully Meets"/>
    <n v="3"/>
    <n v="3"/>
    <s v="Average"/>
    <d v="2022-10-09T00:00:00"/>
    <n v="3"/>
    <s v="Moderate"/>
    <n v="4"/>
    <s v="Moderate"/>
    <n v="2"/>
    <s v="Moderate"/>
    <d v="2023-05-19T00:00:00"/>
    <s v="Customer Service"/>
    <s v="Internal"/>
    <s v="Failed"/>
    <n v="1"/>
    <n v="483.43"/>
    <n v="51"/>
    <x v="1"/>
  </r>
  <r>
    <n v="1884"/>
    <d v="2019-03-16T00:00:00"/>
    <n v="7.1583333333333332"/>
    <s v="Production Technician I"/>
    <x v="2"/>
    <s v="Active"/>
    <s v="Part-Time"/>
    <s v="Zone C"/>
    <s v="Part-Time"/>
    <x v="0"/>
    <s v="General - Eng"/>
    <d v="2000-07-24T00:00:00"/>
    <s v="MA"/>
    <x v="0"/>
    <s v="Other"/>
    <s v="Married"/>
    <s v="Fully Meets"/>
    <n v="3"/>
    <n v="3"/>
    <s v="Average"/>
    <d v="2023-04-14T00:00:00"/>
    <n v="1"/>
    <s v="Moderate"/>
    <n v="3"/>
    <s v="Moderate"/>
    <n v="3"/>
    <s v="Moderate"/>
    <d v="2022-09-09T00:00:00"/>
    <s v="Project Management"/>
    <s v="External"/>
    <s v="Incomplete"/>
    <n v="2"/>
    <n v="889.87"/>
    <n v="19"/>
    <x v="2"/>
  </r>
  <r>
    <n v="1885"/>
    <d v="2022-01-07T00:00:00"/>
    <n v="4.3499999999999996"/>
    <s v="Production Technician I"/>
    <x v="9"/>
    <s v="Active"/>
    <s v="Contract"/>
    <s v="Zone B"/>
    <s v="Full-Time"/>
    <x v="0"/>
    <s v="General - Con"/>
    <d v="1984-05-23T00:00:00"/>
    <s v="MA"/>
    <x v="1"/>
    <s v="Other"/>
    <s v="Married"/>
    <s v="Fully Meets"/>
    <n v="3"/>
    <n v="3"/>
    <s v="Average"/>
    <d v="2022-09-14T00:00:00"/>
    <n v="1"/>
    <s v="Moderate"/>
    <n v="2"/>
    <s v="Moderate"/>
    <n v="4"/>
    <s v="Moderate"/>
    <d v="2023-02-15T00:00:00"/>
    <s v="Customer Service"/>
    <s v="Internal"/>
    <s v="Incomplete"/>
    <n v="3"/>
    <n v="503.04"/>
    <n v="38"/>
    <x v="0"/>
  </r>
  <r>
    <n v="1886"/>
    <d v="2022-10-04T00:00:00"/>
    <n v="3.6083333333333334"/>
    <s v="Production Technician I"/>
    <x v="7"/>
    <s v="Active"/>
    <s v="Contract"/>
    <s v="Zone A"/>
    <s v="Temporary"/>
    <x v="0"/>
    <s v="Executive"/>
    <d v="1984-12-06T00:00:00"/>
    <s v="MA"/>
    <x v="1"/>
    <s v="White"/>
    <s v="Single"/>
    <s v="Fully Meets"/>
    <n v="3"/>
    <n v="3"/>
    <s v="Average"/>
    <d v="2023-01-18T00:00:00"/>
    <n v="3"/>
    <s v="Moderate"/>
    <n v="2"/>
    <s v="Moderate"/>
    <n v="5"/>
    <s v="Moderate"/>
    <d v="2023-06-10T00:00:00"/>
    <s v="Customer Service"/>
    <s v="External"/>
    <s v="Completed"/>
    <n v="1"/>
    <n v="349.8"/>
    <n v="38"/>
    <x v="0"/>
  </r>
  <r>
    <n v="1887"/>
    <d v="2022-03-23T00:00:00"/>
    <n v="4.1388888888888893"/>
    <s v="Production Technician I"/>
    <x v="3"/>
    <s v="Active"/>
    <s v="Full-Time"/>
    <s v="Zone C"/>
    <s v="Full-Time"/>
    <x v="0"/>
    <s v="Field Operations"/>
    <d v="1997-09-13T00:00:00"/>
    <s v="MA"/>
    <x v="1"/>
    <s v="White"/>
    <s v="Divorced"/>
    <s v="Fully Meets"/>
    <n v="3"/>
    <n v="3"/>
    <s v="Average"/>
    <d v="2023-05-07T00:00:00"/>
    <n v="2"/>
    <s v="Moderate"/>
    <n v="3"/>
    <s v="Moderate"/>
    <n v="3"/>
    <s v="Moderate"/>
    <d v="2022-12-23T00:00:00"/>
    <s v="Customer Service"/>
    <s v="External"/>
    <s v="Passed"/>
    <n v="4"/>
    <n v="547.76"/>
    <n v="25"/>
    <x v="2"/>
  </r>
  <r>
    <n v="1888"/>
    <d v="2020-05-05T00:00:00"/>
    <n v="6.0222222222222221"/>
    <s v="Production Technician I"/>
    <x v="5"/>
    <s v="Active"/>
    <s v="Full-Time"/>
    <s v="Zone B"/>
    <s v="Temporary"/>
    <x v="0"/>
    <s v="Engineers"/>
    <d v="2047-12-26T00:00:00"/>
    <s v="MA"/>
    <x v="0"/>
    <s v="White"/>
    <s v="Married"/>
    <s v="Fully Meets"/>
    <n v="3"/>
    <n v="3"/>
    <s v="Average"/>
    <d v="2023-07-23T00:00:00"/>
    <n v="1"/>
    <s v="Moderate"/>
    <n v="5"/>
    <s v="Moderate"/>
    <n v="1"/>
    <s v="Moderate"/>
    <d v="2022-12-23T00:00:00"/>
    <s v="Technical Skills"/>
    <s v="External"/>
    <s v="Completed"/>
    <n v="2"/>
    <n v="961.68"/>
    <n v="73"/>
    <x v="1"/>
  </r>
  <r>
    <n v="1889"/>
    <d v="2020-11-23T00:00:00"/>
    <n v="5.4722222222222223"/>
    <s v="Production Technician I"/>
    <x v="9"/>
    <s v="Active"/>
    <s v="Contract"/>
    <s v="Zone B"/>
    <s v="Temporary"/>
    <x v="0"/>
    <s v="General - Con"/>
    <d v="1957-02-14T00:00:00"/>
    <s v="MA"/>
    <x v="0"/>
    <s v="Other"/>
    <s v="Divorced"/>
    <s v="Fully Meets"/>
    <n v="3"/>
    <n v="3"/>
    <s v="Average"/>
    <d v="2022-10-06T00:00:00"/>
    <n v="5"/>
    <s v="Moderate"/>
    <n v="4"/>
    <s v="Moderate"/>
    <n v="4"/>
    <s v="Moderate"/>
    <d v="2023-02-09T00:00:00"/>
    <s v="Leadership Development"/>
    <s v="Internal"/>
    <s v="Incomplete"/>
    <n v="1"/>
    <n v="993.76"/>
    <n v="63"/>
    <x v="1"/>
  </r>
  <r>
    <n v="1890"/>
    <d v="2022-03-28T00:00:00"/>
    <n v="4.125"/>
    <s v="Production Technician I"/>
    <x v="5"/>
    <s v="Active"/>
    <s v="Contract"/>
    <s v="Zone B"/>
    <s v="Full-Time"/>
    <x v="0"/>
    <s v="Splicing"/>
    <d v="1968-05-24T00:00:00"/>
    <s v="MA"/>
    <x v="0"/>
    <s v="White"/>
    <s v="Widowed"/>
    <s v="Fully Meets"/>
    <n v="3"/>
    <n v="3"/>
    <s v="Average"/>
    <d v="2023-05-12T00:00:00"/>
    <n v="1"/>
    <s v="Moderate"/>
    <n v="3"/>
    <s v="Moderate"/>
    <n v="2"/>
    <s v="Moderate"/>
    <d v="2022-10-25T00:00:00"/>
    <s v="Communication Skills"/>
    <s v="Internal"/>
    <s v="Failed"/>
    <n v="2"/>
    <n v="998.32"/>
    <n v="54"/>
    <x v="1"/>
  </r>
  <r>
    <n v="1891"/>
    <d v="2020-03-25T00:00:00"/>
    <n v="6.1333333333333337"/>
    <s v="Production Technician I"/>
    <x v="6"/>
    <s v="Active"/>
    <s v="Full-Time"/>
    <s v="Zone C"/>
    <s v="Full-Time"/>
    <x v="0"/>
    <s v="Aerial"/>
    <d v="2046-06-24T00:00:00"/>
    <s v="MA"/>
    <x v="0"/>
    <s v="Hispanic"/>
    <s v="Married"/>
    <s v="Fully Meets"/>
    <n v="3"/>
    <n v="3"/>
    <s v="Average"/>
    <d v="2022-12-22T00:00:00"/>
    <n v="2"/>
    <s v="Moderate"/>
    <n v="5"/>
    <s v="Moderate"/>
    <n v="2"/>
    <s v="Moderate"/>
    <d v="2023-07-13T00:00:00"/>
    <s v="Leadership Development"/>
    <s v="External"/>
    <s v="Incomplete"/>
    <n v="1"/>
    <n v="961.55"/>
    <n v="74"/>
    <x v="1"/>
  </r>
  <r>
    <n v="1892"/>
    <d v="2018-08-07T00:00:00"/>
    <n v="7.7666666666666666"/>
    <s v="Production Technician II"/>
    <x v="3"/>
    <s v="Active"/>
    <s v="Contract"/>
    <s v="Zone A"/>
    <s v="Temporary"/>
    <x v="0"/>
    <s v="Aerial"/>
    <d v="1986-05-30T00:00:00"/>
    <s v="MA"/>
    <x v="0"/>
    <s v="Asian"/>
    <s v="Single"/>
    <s v="Fully Meets"/>
    <n v="3"/>
    <n v="3"/>
    <s v="Average"/>
    <d v="2023-01-11T00:00:00"/>
    <n v="3"/>
    <s v="Moderate"/>
    <n v="3"/>
    <s v="Moderate"/>
    <n v="3"/>
    <s v="Moderate"/>
    <d v="2023-02-09T00:00:00"/>
    <s v="Technical Skills"/>
    <s v="External"/>
    <s v="Incomplete"/>
    <n v="3"/>
    <n v="192.73"/>
    <n v="32"/>
    <x v="0"/>
  </r>
  <r>
    <n v="1893"/>
    <d v="2020-02-11T00:00:00"/>
    <n v="6.2555555555555555"/>
    <s v="Production Technician II"/>
    <x v="4"/>
    <s v="Active"/>
    <s v="Contract"/>
    <s v="Zone A"/>
    <s v="Full-Time"/>
    <x v="0"/>
    <s v="General - Con"/>
    <d v="1976-01-28T00:00:00"/>
    <s v="MA"/>
    <x v="1"/>
    <s v="White"/>
    <s v="Divorced"/>
    <s v="Fully Meets"/>
    <n v="3"/>
    <n v="3"/>
    <s v="Average"/>
    <d v="2023-06-08T00:00:00"/>
    <n v="2"/>
    <s v="Moderate"/>
    <n v="3"/>
    <s v="Moderate"/>
    <n v="4"/>
    <s v="Moderate"/>
    <d v="2022-09-28T00:00:00"/>
    <s v="Leadership Development"/>
    <s v="Internal"/>
    <s v="Completed"/>
    <n v="1"/>
    <n v="604.53"/>
    <n v="44"/>
    <x v="0"/>
  </r>
  <r>
    <n v="1894"/>
    <d v="2023-01-01T00:00:00"/>
    <n v="3.3666666666666667"/>
    <s v="Production Technician II"/>
    <x v="0"/>
    <s v="Active"/>
    <s v="Full-Time"/>
    <s v="Zone A"/>
    <s v="Full-Time"/>
    <x v="0"/>
    <s v="Field Operations"/>
    <d v="1959-05-23T00:00:00"/>
    <s v="MA"/>
    <x v="1"/>
    <s v="Other"/>
    <s v="Single"/>
    <s v="Fully Meets"/>
    <n v="3"/>
    <n v="3"/>
    <s v="Average"/>
    <d v="2023-06-01T00:00:00"/>
    <n v="3"/>
    <s v="Moderate"/>
    <n v="1"/>
    <s v="Moderate"/>
    <n v="5"/>
    <s v="Moderate"/>
    <d v="2023-05-29T00:00:00"/>
    <s v="Technical Skills"/>
    <s v="External"/>
    <s v="Failed"/>
    <n v="2"/>
    <n v="144.38999999999999"/>
    <n v="64"/>
    <x v="1"/>
  </r>
  <r>
    <n v="1895"/>
    <d v="2022-12-07T00:00:00"/>
    <n v="3.4333333333333331"/>
    <s v="Production Technician II"/>
    <x v="1"/>
    <s v="Active"/>
    <s v="Part-Time"/>
    <s v="Zone A"/>
    <s v="Part-Time"/>
    <x v="0"/>
    <s v="Wireline Construction"/>
    <d v="1989-01-25T00:00:00"/>
    <s v="MA"/>
    <x v="0"/>
    <s v="White"/>
    <s v="Married"/>
    <s v="Fully Meets"/>
    <n v="3"/>
    <n v="3"/>
    <s v="Average"/>
    <d v="2022-10-18T00:00:00"/>
    <n v="4"/>
    <s v="Moderate"/>
    <n v="5"/>
    <s v="Moderate"/>
    <n v="2"/>
    <s v="Moderate"/>
    <d v="2022-09-12T00:00:00"/>
    <s v="Technical Skills"/>
    <s v="External"/>
    <s v="Completed"/>
    <n v="5"/>
    <n v="517.91999999999996"/>
    <n v="33"/>
    <x v="0"/>
  </r>
  <r>
    <n v="1896"/>
    <d v="2023-03-13T00:00:00"/>
    <n v="3.1666666666666665"/>
    <s v="Production Technician II"/>
    <x v="8"/>
    <s v="Active"/>
    <s v="Full-Time"/>
    <s v="Zone A"/>
    <s v="Part-Time"/>
    <x v="0"/>
    <s v="Engineers"/>
    <d v="1951-11-18T00:00:00"/>
    <s v="MA"/>
    <x v="0"/>
    <s v="Hispanic"/>
    <s v="Married"/>
    <s v="Fully Meets"/>
    <n v="3"/>
    <n v="3"/>
    <s v="Average"/>
    <d v="2023-01-17T00:00:00"/>
    <n v="1"/>
    <s v="Moderate"/>
    <n v="1"/>
    <s v="Moderate"/>
    <n v="3"/>
    <s v="Moderate"/>
    <d v="2023-02-22T00:00:00"/>
    <s v="Customer Service"/>
    <s v="External"/>
    <s v="Completed"/>
    <n v="4"/>
    <n v="537.71"/>
    <n v="72"/>
    <x v="1"/>
  </r>
  <r>
    <n v="1897"/>
    <d v="2021-11-14T00:00:00"/>
    <n v="4.4972222222222218"/>
    <s v="Production Technician II"/>
    <x v="6"/>
    <s v="Active"/>
    <s v="Full-Time"/>
    <s v="Zone C"/>
    <s v="Temporary"/>
    <x v="0"/>
    <s v="Field Operations"/>
    <d v="2048-07-20T00:00:00"/>
    <s v="MA"/>
    <x v="1"/>
    <s v="Asian"/>
    <s v="Divorced"/>
    <s v="Fully Meets"/>
    <n v="3"/>
    <n v="3"/>
    <s v="Average"/>
    <d v="2022-09-05T00:00:00"/>
    <n v="2"/>
    <s v="Moderate"/>
    <n v="4"/>
    <s v="Moderate"/>
    <n v="5"/>
    <s v="Moderate"/>
    <d v="2023-03-16T00:00:00"/>
    <s v="Communication Skills"/>
    <s v="External"/>
    <s v="Completed"/>
    <n v="2"/>
    <n v="491.71"/>
    <n v="73"/>
    <x v="1"/>
  </r>
  <r>
    <n v="1898"/>
    <d v="2019-06-05T00:00:00"/>
    <n v="6.9388888888888891"/>
    <s v="Production Technician I"/>
    <x v="8"/>
    <s v="Active"/>
    <s v="Full-Time"/>
    <s v="Zone C"/>
    <s v="Temporary"/>
    <x v="0"/>
    <s v="Field Operations"/>
    <d v="1997-01-14T00:00:00"/>
    <s v="MA"/>
    <x v="0"/>
    <s v="White"/>
    <s v="Single"/>
    <s v="Fully Meets"/>
    <n v="3"/>
    <n v="3"/>
    <s v="Average"/>
    <d v="2023-07-18T00:00:00"/>
    <n v="4"/>
    <s v="Moderate"/>
    <n v="5"/>
    <s v="Moderate"/>
    <n v="5"/>
    <s v="Moderate"/>
    <d v="2023-07-10T00:00:00"/>
    <s v="Project Management"/>
    <s v="Internal"/>
    <s v="Completed"/>
    <n v="3"/>
    <n v="673.38"/>
    <n v="22"/>
    <x v="2"/>
  </r>
  <r>
    <n v="1899"/>
    <d v="2020-12-12T00:00:00"/>
    <n v="5.4194444444444443"/>
    <s v="Production Technician I"/>
    <x v="3"/>
    <s v="Active"/>
    <s v="Contract"/>
    <s v="Zone C"/>
    <s v="Full-Time"/>
    <x v="0"/>
    <s v="Field Operations"/>
    <d v="1982-09-06T00:00:00"/>
    <s v="MA"/>
    <x v="0"/>
    <s v="Asian"/>
    <s v="Married"/>
    <s v="Fully Meets"/>
    <n v="3"/>
    <n v="3"/>
    <s v="Average"/>
    <d v="2023-06-28T00:00:00"/>
    <n v="2"/>
    <s v="Moderate"/>
    <n v="4"/>
    <s v="Moderate"/>
    <n v="5"/>
    <s v="Moderate"/>
    <d v="2023-01-29T00:00:00"/>
    <s v="Leadership Development"/>
    <s v="Internal"/>
    <s v="Incomplete"/>
    <n v="2"/>
    <n v="724.87"/>
    <n v="38"/>
    <x v="0"/>
  </r>
  <r>
    <n v="1900"/>
    <d v="2020-04-06T00:00:00"/>
    <n v="6.1027777777777779"/>
    <s v="Production Technician I"/>
    <x v="9"/>
    <s v="Active"/>
    <s v="Full-Time"/>
    <s v="Zone B"/>
    <s v="Full-Time"/>
    <x v="0"/>
    <s v="General - Con"/>
    <d v="1960-03-22T00:00:00"/>
    <s v="MA"/>
    <x v="0"/>
    <s v="Hispanic"/>
    <s v="Widowed"/>
    <s v="Fully Meets"/>
    <n v="3"/>
    <n v="3"/>
    <s v="Average"/>
    <d v="2023-07-02T00:00:00"/>
    <n v="2"/>
    <s v="Moderate"/>
    <n v="2"/>
    <s v="Moderate"/>
    <n v="5"/>
    <s v="Moderate"/>
    <d v="2023-04-27T00:00:00"/>
    <s v="Communication Skills"/>
    <s v="Internal"/>
    <s v="Passed"/>
    <n v="4"/>
    <n v="140.83000000000001"/>
    <n v="60"/>
    <x v="1"/>
  </r>
  <r>
    <n v="1901"/>
    <d v="2023-01-30T00:00:00"/>
    <n v="3.286111111111111"/>
    <s v="Production Technician I"/>
    <x v="5"/>
    <s v="Active"/>
    <s v="Full-Time"/>
    <s v="Zone B"/>
    <s v="Full-Time"/>
    <x v="0"/>
    <s v="Engineers"/>
    <d v="1959-08-09T00:00:00"/>
    <s v="MA"/>
    <x v="0"/>
    <s v="White"/>
    <s v="Divorced"/>
    <s v="Fully Meets"/>
    <n v="3"/>
    <n v="3"/>
    <s v="Average"/>
    <d v="2023-06-22T00:00:00"/>
    <n v="4"/>
    <s v="Moderate"/>
    <n v="1"/>
    <s v="Moderate"/>
    <n v="5"/>
    <s v="Moderate"/>
    <d v="2022-09-22T00:00:00"/>
    <s v="Project Management"/>
    <s v="External"/>
    <s v="Passed"/>
    <n v="1"/>
    <n v="113.47"/>
    <n v="64"/>
    <x v="1"/>
  </r>
  <r>
    <n v="1902"/>
    <d v="2020-09-08T00:00:00"/>
    <n v="5.6805555555555554"/>
    <s v="Production Technician I"/>
    <x v="6"/>
    <s v="Active"/>
    <s v="Full-Time"/>
    <s v="Zone A"/>
    <s v="Temporary"/>
    <x v="0"/>
    <s v="Engineers"/>
    <d v="1952-02-11T00:00:00"/>
    <s v="MA"/>
    <x v="1"/>
    <s v="Other"/>
    <s v="Divorced"/>
    <s v="Fully Meets"/>
    <n v="3"/>
    <n v="3"/>
    <s v="Average"/>
    <d v="2023-07-27T00:00:00"/>
    <n v="2"/>
    <s v="Moderate"/>
    <n v="5"/>
    <s v="Moderate"/>
    <n v="3"/>
    <s v="Moderate"/>
    <d v="2023-02-24T00:00:00"/>
    <s v="Customer Service"/>
    <s v="External"/>
    <s v="Incomplete"/>
    <n v="1"/>
    <n v="604.92999999999995"/>
    <n v="68"/>
    <x v="1"/>
  </r>
  <r>
    <n v="1903"/>
    <d v="2020-12-14T00:00:00"/>
    <n v="5.4138888888888888"/>
    <s v="Production Technician I"/>
    <x v="2"/>
    <s v="Active"/>
    <s v="Part-Time"/>
    <s v="Zone C"/>
    <s v="Part-Time"/>
    <x v="0"/>
    <s v="Field Operations"/>
    <d v="1960-04-11T00:00:00"/>
    <s v="MA"/>
    <x v="0"/>
    <s v="Black"/>
    <s v="Divorced"/>
    <s v="Fully Meets"/>
    <n v="3"/>
    <n v="3"/>
    <s v="Average"/>
    <d v="2022-12-17T00:00:00"/>
    <n v="5"/>
    <s v="Moderate"/>
    <n v="5"/>
    <s v="Moderate"/>
    <n v="2"/>
    <s v="Moderate"/>
    <d v="2023-05-27T00:00:00"/>
    <s v="Project Management"/>
    <s v="External"/>
    <s v="Completed"/>
    <n v="4"/>
    <n v="699.97"/>
    <n v="60"/>
    <x v="1"/>
  </r>
  <r>
    <n v="1904"/>
    <d v="2022-11-07T00:00:00"/>
    <n v="3.5166666666666666"/>
    <s v="Production Technician I"/>
    <x v="4"/>
    <s v="Active"/>
    <s v="Contract"/>
    <s v="Zone C"/>
    <s v="Part-Time"/>
    <x v="0"/>
    <s v="General - Con"/>
    <d v="1982-10-11T00:00:00"/>
    <s v="MA"/>
    <x v="0"/>
    <s v="Asian"/>
    <s v="Widowed"/>
    <s v="Fully Meets"/>
    <n v="3"/>
    <n v="3"/>
    <s v="Average"/>
    <d v="2022-12-09T00:00:00"/>
    <n v="5"/>
    <s v="Moderate"/>
    <n v="1"/>
    <s v="Moderate"/>
    <n v="4"/>
    <s v="Moderate"/>
    <d v="2022-10-20T00:00:00"/>
    <s v="Leadership Development"/>
    <s v="Internal"/>
    <s v="Failed"/>
    <n v="1"/>
    <n v="576.1"/>
    <n v="40"/>
    <x v="0"/>
  </r>
  <r>
    <n v="1905"/>
    <d v="2022-04-06T00:00:00"/>
    <n v="4.1027777777777779"/>
    <s v="Production Technician I"/>
    <x v="0"/>
    <s v="Active"/>
    <s v="Part-Time"/>
    <s v="Zone B"/>
    <s v="Temporary"/>
    <x v="0"/>
    <s v="Wireline Construction"/>
    <d v="1972-03-10T00:00:00"/>
    <s v="MA"/>
    <x v="0"/>
    <s v="Asian"/>
    <s v="Married"/>
    <s v="Fully Meets"/>
    <n v="3"/>
    <n v="3"/>
    <s v="Average"/>
    <d v="2023-04-15T00:00:00"/>
    <n v="5"/>
    <s v="Moderate"/>
    <n v="2"/>
    <s v="Moderate"/>
    <n v="1"/>
    <s v="Moderate"/>
    <d v="2022-11-24T00:00:00"/>
    <s v="Leadership Development"/>
    <s v="Internal"/>
    <s v="Passed"/>
    <n v="2"/>
    <n v="958.46"/>
    <n v="50"/>
    <x v="0"/>
  </r>
  <r>
    <n v="1906"/>
    <d v="2021-02-22T00:00:00"/>
    <n v="5.2249999999999996"/>
    <s v="Production Technician I"/>
    <x v="7"/>
    <s v="Active"/>
    <s v="Part-Time"/>
    <s v="Zone B"/>
    <s v="Full-Time"/>
    <x v="0"/>
    <s v="Field Operations"/>
    <d v="2047-08-03T00:00:00"/>
    <s v="MA"/>
    <x v="1"/>
    <s v="Hispanic"/>
    <s v="Widowed"/>
    <s v="Fully Meets"/>
    <n v="3"/>
    <n v="3"/>
    <s v="Average"/>
    <d v="2022-12-28T00:00:00"/>
    <n v="1"/>
    <s v="Moderate"/>
    <n v="4"/>
    <s v="Moderate"/>
    <n v="5"/>
    <s v="Moderate"/>
    <d v="2023-03-05T00:00:00"/>
    <s v="Project Management"/>
    <s v="External"/>
    <s v="Passed"/>
    <n v="5"/>
    <n v="228.41"/>
    <n v="74"/>
    <x v="1"/>
  </r>
  <r>
    <n v="1907"/>
    <d v="2022-05-16T00:00:00"/>
    <n v="3.9916666666666667"/>
    <s v="Production Technician I"/>
    <x v="1"/>
    <s v="Active"/>
    <s v="Full-Time"/>
    <s v="Zone C"/>
    <s v="Part-Time"/>
    <x v="0"/>
    <s v="Field Operations"/>
    <d v="1988-11-04T00:00:00"/>
    <s v="MA"/>
    <x v="1"/>
    <s v="Asian"/>
    <s v="Widowed"/>
    <s v="Fully Meets"/>
    <n v="3"/>
    <n v="3"/>
    <s v="Average"/>
    <d v="2023-01-18T00:00:00"/>
    <n v="2"/>
    <s v="Moderate"/>
    <n v="4"/>
    <s v="Moderate"/>
    <n v="5"/>
    <s v="Moderate"/>
    <d v="2022-11-10T00:00:00"/>
    <s v="Technical Skills"/>
    <s v="Internal"/>
    <s v="Completed"/>
    <n v="2"/>
    <n v="203.44"/>
    <n v="34"/>
    <x v="0"/>
  </r>
  <r>
    <n v="1908"/>
    <d v="2020-01-18T00:00:00"/>
    <n v="6.3194444444444446"/>
    <s v="Production Technician I"/>
    <x v="8"/>
    <s v="Active"/>
    <s v="Contract"/>
    <s v="Zone B"/>
    <s v="Part-Time"/>
    <x v="0"/>
    <s v="Field Operations"/>
    <d v="2042-05-19T00:00:00"/>
    <s v="MA"/>
    <x v="0"/>
    <s v="White"/>
    <s v="Widowed"/>
    <s v="Fully Meets"/>
    <n v="3"/>
    <n v="3"/>
    <s v="Average"/>
    <d v="2023-01-26T00:00:00"/>
    <n v="4"/>
    <s v="Moderate"/>
    <n v="2"/>
    <s v="Moderate"/>
    <n v="5"/>
    <s v="Moderate"/>
    <d v="2023-07-21T00:00:00"/>
    <s v="Project Management"/>
    <s v="External"/>
    <s v="Incomplete"/>
    <n v="2"/>
    <n v="359.08"/>
    <n v="78"/>
    <x v="1"/>
  </r>
  <r>
    <n v="1909"/>
    <d v="2021-10-21T00:00:00"/>
    <n v="4.5611111111111109"/>
    <s v="Production Technician I"/>
    <x v="3"/>
    <s v="Active"/>
    <s v="Full-Time"/>
    <s v="Zone A"/>
    <s v="Part-Time"/>
    <x v="0"/>
    <s v="General - Con"/>
    <d v="1961-10-15T00:00:00"/>
    <s v="MA"/>
    <x v="0"/>
    <s v="White"/>
    <s v="Widowed"/>
    <s v="Fully Meets"/>
    <n v="3"/>
    <n v="3"/>
    <s v="Average"/>
    <d v="2022-11-23T00:00:00"/>
    <n v="3"/>
    <s v="Moderate"/>
    <n v="5"/>
    <s v="Moderate"/>
    <n v="2"/>
    <s v="Moderate"/>
    <d v="2023-03-15T00:00:00"/>
    <s v="Technical Skills"/>
    <s v="Internal"/>
    <s v="Passed"/>
    <n v="3"/>
    <n v="653.23"/>
    <n v="60"/>
    <x v="1"/>
  </r>
  <r>
    <n v="1910"/>
    <d v="2019-01-05T00:00:00"/>
    <n v="7.3555555555555552"/>
    <s v="Production Technician I"/>
    <x v="9"/>
    <s v="Active"/>
    <s v="Full-Time"/>
    <s v="Zone C"/>
    <s v="Full-Time"/>
    <x v="0"/>
    <s v="General - Eng"/>
    <d v="2042-11-07T00:00:00"/>
    <s v="MA"/>
    <x v="0"/>
    <s v="Hispanic"/>
    <s v="Divorced"/>
    <s v="Fully Meets"/>
    <n v="3"/>
    <n v="3"/>
    <s v="Average"/>
    <d v="2022-11-05T00:00:00"/>
    <n v="1"/>
    <s v="Moderate"/>
    <n v="4"/>
    <s v="Moderate"/>
    <n v="1"/>
    <s v="Moderate"/>
    <d v="2022-10-12T00:00:00"/>
    <s v="Customer Service"/>
    <s v="Internal"/>
    <s v="Passed"/>
    <n v="5"/>
    <n v="614.4"/>
    <n v="77"/>
    <x v="1"/>
  </r>
  <r>
    <n v="1911"/>
    <d v="2021-01-24T00:00:00"/>
    <n v="5.302777777777778"/>
    <s v="Production Technician I"/>
    <x v="5"/>
    <s v="Terminated"/>
    <s v="Part-Time"/>
    <s v="Zone B"/>
    <s v="Temporary"/>
    <x v="0"/>
    <s v="Wireline Construction"/>
    <d v="1991-06-12T00:00:00"/>
    <s v="MA"/>
    <x v="0"/>
    <s v="White"/>
    <s v="Divorced"/>
    <s v="Fully Meets"/>
    <n v="3"/>
    <n v="3"/>
    <s v="Average"/>
    <d v="2023-04-08T00:00:00"/>
    <n v="3"/>
    <s v="Moderate"/>
    <n v="4"/>
    <s v="Moderate"/>
    <n v="3"/>
    <s v="Moderate"/>
    <d v="2022-11-12T00:00:00"/>
    <s v="Communication Skills"/>
    <s v="External"/>
    <s v="Passed"/>
    <n v="5"/>
    <n v="333.08"/>
    <n v="30"/>
    <x v="0"/>
  </r>
  <r>
    <n v="1912"/>
    <d v="2020-03-06T00:00:00"/>
    <n v="6.1861111111111109"/>
    <s v="Production Technician II"/>
    <x v="3"/>
    <s v="Active"/>
    <s v="Part-Time"/>
    <s v="Zone B"/>
    <s v="Temporary"/>
    <x v="0"/>
    <s v="Engineers"/>
    <d v="1987-10-16T00:00:00"/>
    <s v="MA"/>
    <x v="0"/>
    <s v="Asian"/>
    <s v="Married"/>
    <s v="Fully Meets"/>
    <n v="3"/>
    <n v="3"/>
    <s v="Average"/>
    <d v="2023-04-02T00:00:00"/>
    <n v="2"/>
    <s v="Moderate"/>
    <n v="5"/>
    <s v="Moderate"/>
    <n v="1"/>
    <s v="Moderate"/>
    <d v="2023-03-26T00:00:00"/>
    <s v="Leadership Development"/>
    <s v="External"/>
    <s v="Completed"/>
    <n v="1"/>
    <n v="718.38"/>
    <n v="33"/>
    <x v="0"/>
  </r>
  <r>
    <n v="1913"/>
    <d v="2022-11-19T00:00:00"/>
    <n v="3.4833333333333334"/>
    <s v="Production Technician II"/>
    <x v="9"/>
    <s v="Terminated"/>
    <s v="Full-Time"/>
    <s v="Zone B"/>
    <s v="Full-Time"/>
    <x v="0"/>
    <s v="General - Con"/>
    <d v="1972-07-26T00:00:00"/>
    <s v="MA"/>
    <x v="1"/>
    <s v="White"/>
    <s v="Married"/>
    <s v="Fully Meets"/>
    <n v="3"/>
    <n v="3"/>
    <s v="Average"/>
    <d v="2023-01-21T00:00:00"/>
    <n v="5"/>
    <s v="Moderate"/>
    <n v="4"/>
    <s v="Moderate"/>
    <n v="2"/>
    <s v="Moderate"/>
    <d v="2023-02-02T00:00:00"/>
    <s v="Project Management"/>
    <s v="External"/>
    <s v="Failed"/>
    <n v="3"/>
    <n v="195.29"/>
    <n v="50"/>
    <x v="0"/>
  </r>
  <r>
    <n v="1914"/>
    <d v="2019-03-15T00:00:00"/>
    <n v="7.1611111111111114"/>
    <s v="Production Technician II"/>
    <x v="5"/>
    <s v="Terminated"/>
    <s v="Part-Time"/>
    <s v="Zone B"/>
    <s v="Full-Time"/>
    <x v="0"/>
    <s v="Engineers"/>
    <d v="1981-04-04T00:00:00"/>
    <s v="MA"/>
    <x v="0"/>
    <s v="Other"/>
    <s v="Married"/>
    <s v="Fully Meets"/>
    <n v="3"/>
    <n v="3"/>
    <s v="Average"/>
    <d v="2023-02-23T00:00:00"/>
    <n v="4"/>
    <s v="Moderate"/>
    <n v="4"/>
    <s v="Moderate"/>
    <n v="5"/>
    <s v="Moderate"/>
    <d v="2023-01-11T00:00:00"/>
    <s v="Leadership Development"/>
    <s v="External"/>
    <s v="Passed"/>
    <n v="2"/>
    <n v="113.43"/>
    <n v="38"/>
    <x v="0"/>
  </r>
  <r>
    <n v="1917"/>
    <d v="2019-05-29T00:00:00"/>
    <n v="6.9555555555555557"/>
    <s v="Production Technician I"/>
    <x v="1"/>
    <s v="Active"/>
    <s v="Contract"/>
    <s v="Zone B"/>
    <s v="Full-Time"/>
    <x v="0"/>
    <s v="General - Eng"/>
    <d v="1960-11-03T00:00:00"/>
    <s v="MA"/>
    <x v="0"/>
    <s v="Black"/>
    <s v="Single"/>
    <s v="Fully Meets"/>
    <n v="3"/>
    <n v="3"/>
    <s v="Average"/>
    <d v="2022-10-31T00:00:00"/>
    <n v="5"/>
    <s v="Moderate"/>
    <n v="2"/>
    <s v="Moderate"/>
    <n v="3"/>
    <s v="Moderate"/>
    <d v="2023-01-24T00:00:00"/>
    <s v="Customer Service"/>
    <s v="Internal"/>
    <s v="Incomplete"/>
    <n v="3"/>
    <n v="419.83"/>
    <n v="59"/>
    <x v="1"/>
  </r>
  <r>
    <n v="1918"/>
    <d v="2023-01-09T00:00:00"/>
    <n v="3.3444444444444446"/>
    <s v="Production Technician I"/>
    <x v="8"/>
    <s v="Active"/>
    <s v="Contract"/>
    <s v="Zone B"/>
    <s v="Temporary"/>
    <x v="0"/>
    <s v="Field Operations"/>
    <d v="1990-09-12T00:00:00"/>
    <s v="MA"/>
    <x v="0"/>
    <s v="Black"/>
    <s v="Single"/>
    <s v="Fully Meets"/>
    <n v="3"/>
    <n v="3"/>
    <s v="Average"/>
    <d v="2022-10-01T00:00:00"/>
    <n v="3"/>
    <s v="Moderate"/>
    <n v="5"/>
    <s v="Moderate"/>
    <n v="5"/>
    <s v="Moderate"/>
    <d v="2023-08-03T00:00:00"/>
    <s v="Communication Skills"/>
    <s v="Internal"/>
    <s v="Incomplete"/>
    <n v="2"/>
    <n v="226.7"/>
    <n v="33"/>
    <x v="0"/>
  </r>
  <r>
    <n v="1919"/>
    <d v="2022-05-01T00:00:00"/>
    <n v="4.0333333333333332"/>
    <s v="Production Technician I"/>
    <x v="3"/>
    <s v="Terminated"/>
    <s v="Contract"/>
    <s v="Zone A"/>
    <s v="Full-Time"/>
    <x v="0"/>
    <s v="Shop (Fleet)"/>
    <d v="1990-08-15T00:00:00"/>
    <s v="MA"/>
    <x v="0"/>
    <s v="Other"/>
    <s v="Widowed"/>
    <s v="Fully Meets"/>
    <n v="3"/>
    <n v="3"/>
    <s v="Average"/>
    <d v="2023-05-22T00:00:00"/>
    <n v="2"/>
    <s v="Moderate"/>
    <n v="3"/>
    <s v="Moderate"/>
    <n v="3"/>
    <s v="Moderate"/>
    <d v="2023-06-18T00:00:00"/>
    <s v="Leadership Development"/>
    <s v="External"/>
    <s v="Failed"/>
    <n v="1"/>
    <n v="583.76"/>
    <n v="32"/>
    <x v="0"/>
  </r>
  <r>
    <n v="1920"/>
    <d v="2021-01-26T00:00:00"/>
    <n v="5.2972222222222225"/>
    <s v="Production Technician I"/>
    <x v="9"/>
    <s v="Terminated"/>
    <s v="Full-Time"/>
    <s v="Zone B"/>
    <s v="Full-Time"/>
    <x v="0"/>
    <s v="Field Operations"/>
    <d v="2048-08-03T00:00:00"/>
    <s v="MA"/>
    <x v="0"/>
    <s v="Hispanic"/>
    <s v="Widowed"/>
    <s v="Fully Meets"/>
    <n v="3"/>
    <n v="3"/>
    <s v="Average"/>
    <d v="2022-09-23T00:00:00"/>
    <n v="2"/>
    <s v="Moderate"/>
    <n v="5"/>
    <s v="Moderate"/>
    <n v="3"/>
    <s v="Moderate"/>
    <d v="2023-04-04T00:00:00"/>
    <s v="Customer Service"/>
    <s v="Internal"/>
    <s v="Failed"/>
    <n v="3"/>
    <n v="646.65"/>
    <n v="73"/>
    <x v="1"/>
  </r>
  <r>
    <n v="1921"/>
    <d v="2021-09-06T00:00:00"/>
    <n v="4.6861111111111109"/>
    <s v="Production Technician I"/>
    <x v="5"/>
    <s v="Active"/>
    <s v="Contract"/>
    <s v="Zone C"/>
    <s v="Full-Time"/>
    <x v="0"/>
    <s v="Engineers"/>
    <d v="1994-07-27T00:00:00"/>
    <s v="MA"/>
    <x v="1"/>
    <s v="Other"/>
    <s v="Married"/>
    <s v="Fully Meets"/>
    <n v="3"/>
    <n v="3"/>
    <s v="Average"/>
    <d v="2023-02-01T00:00:00"/>
    <n v="3"/>
    <s v="Moderate"/>
    <n v="2"/>
    <s v="Moderate"/>
    <n v="5"/>
    <s v="Moderate"/>
    <d v="2023-05-28T00:00:00"/>
    <s v="Technical Skills"/>
    <s v="External"/>
    <s v="Incomplete"/>
    <n v="2"/>
    <n v="813.17"/>
    <n v="27"/>
    <x v="0"/>
  </r>
  <r>
    <n v="1922"/>
    <d v="2020-07-29T00:00:00"/>
    <n v="5.7888888888888888"/>
    <s v="Production Technician I"/>
    <x v="6"/>
    <s v="Active"/>
    <s v="Full-Time"/>
    <s v="Zone A"/>
    <s v="Part-Time"/>
    <x v="0"/>
    <s v="General - Con"/>
    <d v="1958-02-11T00:00:00"/>
    <s v="MA"/>
    <x v="1"/>
    <s v="Asian"/>
    <s v="Divorced"/>
    <s v="Fully Meets"/>
    <n v="3"/>
    <n v="3"/>
    <s v="Average"/>
    <d v="2023-04-29T00:00:00"/>
    <n v="1"/>
    <s v="Moderate"/>
    <n v="1"/>
    <s v="Moderate"/>
    <n v="3"/>
    <s v="Moderate"/>
    <d v="2022-11-14T00:00:00"/>
    <s v="Technical Skills"/>
    <s v="External"/>
    <s v="Passed"/>
    <n v="3"/>
    <n v="636.38"/>
    <n v="62"/>
    <x v="1"/>
  </r>
  <r>
    <n v="1923"/>
    <d v="2023-03-31T00:00:00"/>
    <n v="3.1194444444444445"/>
    <s v="Production Technician I"/>
    <x v="2"/>
    <s v="Active"/>
    <s v="Full-Time"/>
    <s v="Zone B"/>
    <s v="Full-Time"/>
    <x v="0"/>
    <s v="People Services"/>
    <d v="1966-11-05T00:00:00"/>
    <s v="MA"/>
    <x v="0"/>
    <s v="Other"/>
    <s v="Widowed"/>
    <s v="Fully Meets"/>
    <n v="3"/>
    <n v="3"/>
    <s v="Average"/>
    <d v="2023-07-29T00:00:00"/>
    <n v="3"/>
    <s v="Moderate"/>
    <n v="4"/>
    <s v="Moderate"/>
    <n v="4"/>
    <s v="Moderate"/>
    <d v="2022-11-17T00:00:00"/>
    <s v="Project Management"/>
    <s v="External"/>
    <s v="Failed"/>
    <n v="3"/>
    <n v="868.74"/>
    <n v="57"/>
    <x v="1"/>
  </r>
  <r>
    <n v="1924"/>
    <d v="2023-05-16T00:00:00"/>
    <n v="2.9916666666666667"/>
    <s v="Production Technician I"/>
    <x v="4"/>
    <s v="Active"/>
    <s v="Part-Time"/>
    <s v="Zone B"/>
    <s v="Full-Time"/>
    <x v="0"/>
    <s v="Field Operations"/>
    <d v="1994-11-29T00:00:00"/>
    <s v="MA"/>
    <x v="0"/>
    <s v="Hispanic"/>
    <s v="Married"/>
    <s v="Fully Meets"/>
    <n v="3"/>
    <n v="3"/>
    <s v="Average"/>
    <d v="2022-09-05T00:00:00"/>
    <n v="3"/>
    <s v="Moderate"/>
    <n v="5"/>
    <s v="Moderate"/>
    <n v="1"/>
    <s v="Moderate"/>
    <d v="2023-07-14T00:00:00"/>
    <s v="Customer Service"/>
    <s v="External"/>
    <s v="Failed"/>
    <n v="4"/>
    <n v="250.41"/>
    <n v="29"/>
    <x v="0"/>
  </r>
  <r>
    <n v="1925"/>
    <d v="2023-04-29T00:00:00"/>
    <n v="3.0388888888888888"/>
    <s v="Production Technician I"/>
    <x v="0"/>
    <s v="Active"/>
    <s v="Contract"/>
    <s v="Zone B"/>
    <s v="Full-Time"/>
    <x v="0"/>
    <s v="Splicing"/>
    <d v="1980-02-13T00:00:00"/>
    <s v="MA"/>
    <x v="1"/>
    <s v="Other"/>
    <s v="Divorced"/>
    <s v="Fully Meets"/>
    <n v="3"/>
    <n v="3"/>
    <s v="Average"/>
    <d v="2023-04-21T00:00:00"/>
    <n v="1"/>
    <s v="Moderate"/>
    <n v="5"/>
    <s v="Moderate"/>
    <n v="3"/>
    <s v="Moderate"/>
    <d v="2023-05-12T00:00:00"/>
    <s v="Communication Skills"/>
    <s v="Internal"/>
    <s v="Completed"/>
    <n v="3"/>
    <n v="882.06"/>
    <n v="43"/>
    <x v="0"/>
  </r>
  <r>
    <n v="1926"/>
    <d v="2019-11-27T00:00:00"/>
    <n v="6.4611111111111112"/>
    <s v="Production Technician I"/>
    <x v="7"/>
    <s v="Active"/>
    <s v="Contract"/>
    <s v="Zone A"/>
    <s v="Temporary"/>
    <x v="0"/>
    <s v="Field Operations"/>
    <d v="2000-01-02T00:00:00"/>
    <s v="MA"/>
    <x v="1"/>
    <s v="Black"/>
    <s v="Single"/>
    <s v="Fully Meets"/>
    <n v="3"/>
    <n v="3"/>
    <s v="Average"/>
    <d v="2022-08-20T00:00:00"/>
    <n v="3"/>
    <s v="Moderate"/>
    <n v="4"/>
    <s v="Moderate"/>
    <n v="2"/>
    <s v="Moderate"/>
    <d v="2023-06-30T00:00:00"/>
    <s v="Leadership Development"/>
    <s v="Internal"/>
    <s v="Passed"/>
    <n v="1"/>
    <n v="350.88"/>
    <n v="19"/>
    <x v="2"/>
  </r>
  <r>
    <n v="1927"/>
    <d v="2022-11-03T00:00:00"/>
    <n v="3.5277777777777777"/>
    <s v="Production Technician I"/>
    <x v="1"/>
    <s v="Active"/>
    <s v="Full-Time"/>
    <s v="Zone C"/>
    <s v="Full-Time"/>
    <x v="0"/>
    <s v="Field Operations"/>
    <d v="1976-04-06T00:00:00"/>
    <s v="MA"/>
    <x v="1"/>
    <s v="Hispanic"/>
    <s v="Married"/>
    <s v="Fully Meets"/>
    <n v="3"/>
    <n v="3"/>
    <s v="Average"/>
    <d v="2022-12-13T00:00:00"/>
    <n v="3"/>
    <s v="Moderate"/>
    <n v="2"/>
    <s v="Moderate"/>
    <n v="1"/>
    <s v="Moderate"/>
    <d v="2023-02-23T00:00:00"/>
    <s v="Leadership Development"/>
    <s v="External"/>
    <s v="Completed"/>
    <n v="5"/>
    <n v="571.80999999999995"/>
    <n v="46"/>
    <x v="0"/>
  </r>
  <r>
    <n v="1928"/>
    <d v="2022-08-08T00:00:00"/>
    <n v="3.7638888888888888"/>
    <s v="Production Technician I"/>
    <x v="8"/>
    <s v="Active"/>
    <s v="Full-Time"/>
    <s v="Zone A"/>
    <s v="Part-Time"/>
    <x v="0"/>
    <s v="General - Con"/>
    <d v="1983-03-17T00:00:00"/>
    <s v="MA"/>
    <x v="0"/>
    <s v="Hispanic"/>
    <s v="Widowed"/>
    <s v="Fully Meets"/>
    <n v="3"/>
    <n v="3"/>
    <s v="Average"/>
    <d v="2022-08-24T00:00:00"/>
    <n v="4"/>
    <s v="Moderate"/>
    <n v="5"/>
    <s v="Moderate"/>
    <n v="5"/>
    <s v="Moderate"/>
    <d v="2023-02-23T00:00:00"/>
    <s v="Communication Skills"/>
    <s v="Internal"/>
    <s v="Failed"/>
    <n v="3"/>
    <n v="900.89"/>
    <n v="39"/>
    <x v="0"/>
  </r>
  <r>
    <n v="1929"/>
    <d v="2023-07-27T00:00:00"/>
    <n v="2.7944444444444443"/>
    <s v="Production Technician I"/>
    <x v="3"/>
    <s v="Active"/>
    <s v="Contract"/>
    <s v="Zone A"/>
    <s v="Full-Time"/>
    <x v="0"/>
    <s v="Field Operations"/>
    <d v="1988-03-03T00:00:00"/>
    <s v="MA"/>
    <x v="0"/>
    <s v="Asian"/>
    <s v="Widowed"/>
    <s v="Fully Meets"/>
    <n v="3"/>
    <n v="3"/>
    <s v="Average"/>
    <d v="2022-12-09T00:00:00"/>
    <n v="4"/>
    <s v="Moderate"/>
    <n v="1"/>
    <s v="Moderate"/>
    <n v="3"/>
    <s v="Moderate"/>
    <d v="2023-08-04T00:00:00"/>
    <s v="Customer Service"/>
    <s v="Internal"/>
    <s v="Failed"/>
    <n v="3"/>
    <n v="312.56"/>
    <n v="35"/>
    <x v="0"/>
  </r>
  <r>
    <n v="1930"/>
    <d v="2023-07-15T00:00:00"/>
    <n v="2.8277777777777779"/>
    <s v="Production Technician I"/>
    <x v="9"/>
    <s v="Active"/>
    <s v="Full-Time"/>
    <s v="Zone C"/>
    <s v="Temporary"/>
    <x v="0"/>
    <s v="General - Con"/>
    <d v="1986-08-26T00:00:00"/>
    <s v="MA"/>
    <x v="0"/>
    <s v="Asian"/>
    <s v="Single"/>
    <s v="Fully Meets"/>
    <n v="3"/>
    <n v="3"/>
    <s v="Average"/>
    <d v="2022-12-27T00:00:00"/>
    <n v="3"/>
    <s v="Moderate"/>
    <n v="3"/>
    <s v="Moderate"/>
    <n v="4"/>
    <s v="Moderate"/>
    <d v="2023-06-30T00:00:00"/>
    <s v="Project Management"/>
    <s v="External"/>
    <s v="Incomplete"/>
    <n v="5"/>
    <n v="533.55999999999995"/>
    <n v="37"/>
    <x v="0"/>
  </r>
  <r>
    <n v="1931"/>
    <d v="2022-11-09T00:00:00"/>
    <n v="3.5111111111111111"/>
    <s v="Production Technician I"/>
    <x v="5"/>
    <s v="Active"/>
    <s v="Full-Time"/>
    <s v="Zone B"/>
    <s v="Temporary"/>
    <x v="0"/>
    <s v="Fielders"/>
    <d v="1999-12-22T00:00:00"/>
    <s v="MA"/>
    <x v="0"/>
    <s v="White"/>
    <s v="Single"/>
    <s v="Fully Meets"/>
    <n v="3"/>
    <n v="3"/>
    <s v="Average"/>
    <d v="2023-04-16T00:00:00"/>
    <n v="2"/>
    <s v="Moderate"/>
    <n v="3"/>
    <s v="Moderate"/>
    <n v="4"/>
    <s v="Moderate"/>
    <d v="2023-05-14T00:00:00"/>
    <s v="Leadership Development"/>
    <s v="Internal"/>
    <s v="Failed"/>
    <n v="5"/>
    <n v="381.36"/>
    <n v="23"/>
    <x v="2"/>
  </r>
  <r>
    <n v="1932"/>
    <d v="2019-12-24T00:00:00"/>
    <n v="6.3861111111111111"/>
    <s v="Sales Manager"/>
    <x v="4"/>
    <s v="Active"/>
    <s v="Full-Time"/>
    <s v="Zone A"/>
    <s v="Temporary"/>
    <x v="1"/>
    <s v="General - Sga"/>
    <d v="1977-08-16T00:00:00"/>
    <s v="MA"/>
    <x v="1"/>
    <s v="Other"/>
    <s v="Widowed"/>
    <s v="Fully Meets"/>
    <n v="3"/>
    <n v="3"/>
    <s v="Average"/>
    <d v="2023-01-17T00:00:00"/>
    <n v="5"/>
    <s v="Moderate"/>
    <n v="5"/>
    <s v="Moderate"/>
    <n v="2"/>
    <s v="Moderate"/>
    <d v="2023-03-19T00:00:00"/>
    <s v="Customer Service"/>
    <s v="Internal"/>
    <s v="Failed"/>
    <n v="2"/>
    <n v="754.08"/>
    <n v="42"/>
    <x v="0"/>
  </r>
  <r>
    <n v="1933"/>
    <d v="2019-03-08T00:00:00"/>
    <n v="7.1805555555555554"/>
    <s v="Sales Manager"/>
    <x v="6"/>
    <s v="Active"/>
    <s v="Contract"/>
    <s v="Zone C"/>
    <s v="Part-Time"/>
    <x v="1"/>
    <s v="Aerial"/>
    <d v="1989-11-01T00:00:00"/>
    <s v="VT"/>
    <x v="0"/>
    <s v="Black"/>
    <s v="Widowed"/>
    <s v="Fully Meets"/>
    <n v="3"/>
    <n v="3"/>
    <s v="Average"/>
    <d v="2023-05-24T00:00:00"/>
    <n v="2"/>
    <s v="Moderate"/>
    <n v="4"/>
    <s v="Moderate"/>
    <n v="5"/>
    <s v="Moderate"/>
    <d v="2022-10-17T00:00:00"/>
    <s v="Customer Service"/>
    <s v="Internal"/>
    <s v="Incomplete"/>
    <n v="5"/>
    <n v="837.19"/>
    <n v="30"/>
    <x v="0"/>
  </r>
  <r>
    <n v="1934"/>
    <d v="2019-06-25T00:00:00"/>
    <n v="6.8833333333333337"/>
    <s v="Sales Manager"/>
    <x v="5"/>
    <s v="Terminated"/>
    <s v="Contract"/>
    <s v="Zone B"/>
    <s v="Full-Time"/>
    <x v="1"/>
    <s v="General - Eng"/>
    <d v="1991-09-29T00:00:00"/>
    <s v="PA"/>
    <x v="0"/>
    <s v="Other"/>
    <s v="Widowed"/>
    <s v="Fully Meets"/>
    <n v="3"/>
    <n v="3"/>
    <s v="Average"/>
    <d v="2022-08-25T00:00:00"/>
    <n v="2"/>
    <s v="Moderate"/>
    <n v="5"/>
    <s v="Moderate"/>
    <n v="2"/>
    <s v="Moderate"/>
    <d v="2023-05-08T00:00:00"/>
    <s v="Leadership Development"/>
    <s v="External"/>
    <s v="Incomplete"/>
    <n v="2"/>
    <n v="993.7"/>
    <n v="28"/>
    <x v="0"/>
  </r>
  <r>
    <n v="1935"/>
    <d v="2019-01-03T00:00:00"/>
    <n v="7.3611111111111107"/>
    <s v="Production Technician II"/>
    <x v="3"/>
    <s v="Active"/>
    <s v="Part-Time"/>
    <s v="Zone A"/>
    <s v="Temporary"/>
    <x v="1"/>
    <s v="Yard (Material Handling)"/>
    <d v="1974-12-01T00:00:00"/>
    <s v="MA"/>
    <x v="1"/>
    <s v="Hispanic"/>
    <s v="Divorced"/>
    <s v="Fully Meets"/>
    <n v="3"/>
    <n v="3"/>
    <s v="Average"/>
    <d v="2023-04-20T00:00:00"/>
    <n v="5"/>
    <s v="Moderate"/>
    <n v="1"/>
    <s v="Moderate"/>
    <n v="4"/>
    <s v="Moderate"/>
    <d v="2022-09-16T00:00:00"/>
    <s v="Customer Service"/>
    <s v="Internal"/>
    <s v="Completed"/>
    <n v="2"/>
    <n v="505.4"/>
    <n v="45"/>
    <x v="0"/>
  </r>
  <r>
    <n v="1936"/>
    <d v="2023-02-02T00:00:00"/>
    <n v="3.2805555555555554"/>
    <s v="Production Technician II"/>
    <x v="4"/>
    <s v="Active"/>
    <s v="Full-Time"/>
    <s v="Zone B"/>
    <s v="Part-Time"/>
    <x v="1"/>
    <s v="Field Operations"/>
    <d v="1991-05-26T00:00:00"/>
    <s v="PA"/>
    <x v="0"/>
    <s v="Hispanic"/>
    <s v="Widowed"/>
    <s v="Fully Meets"/>
    <n v="3"/>
    <n v="3"/>
    <s v="Average"/>
    <d v="2022-10-11T00:00:00"/>
    <n v="3"/>
    <s v="Moderate"/>
    <n v="3"/>
    <s v="Moderate"/>
    <n v="5"/>
    <s v="Moderate"/>
    <d v="2022-08-21T00:00:00"/>
    <s v="Leadership Development"/>
    <s v="External"/>
    <s v="Failed"/>
    <n v="5"/>
    <n v="567.54999999999995"/>
    <n v="32"/>
    <x v="0"/>
  </r>
  <r>
    <n v="1937"/>
    <d v="2022-03-30T00:00:00"/>
    <n v="4.1194444444444445"/>
    <s v="Production Technician II"/>
    <x v="0"/>
    <s v="Terminated"/>
    <s v="Full-Time"/>
    <s v="Zone A"/>
    <s v="Temporary"/>
    <x v="1"/>
    <s v="Engineers"/>
    <d v="1957-03-25T00:00:00"/>
    <s v="PA"/>
    <x v="0"/>
    <s v="Asian"/>
    <s v="Single"/>
    <s v="Fully Meets"/>
    <n v="3"/>
    <n v="3"/>
    <s v="Average"/>
    <d v="2022-08-11T00:00:00"/>
    <n v="4"/>
    <s v="Moderate"/>
    <n v="5"/>
    <s v="Moderate"/>
    <n v="4"/>
    <s v="Moderate"/>
    <d v="2023-05-08T00:00:00"/>
    <s v="Leadership Development"/>
    <s v="External"/>
    <s v="Completed"/>
    <n v="4"/>
    <n v="774.74"/>
    <n v="65"/>
    <x v="1"/>
  </r>
  <r>
    <n v="1938"/>
    <d v="2020-03-23T00:00:00"/>
    <n v="6.1388888888888893"/>
    <s v="Production Technician II"/>
    <x v="3"/>
    <s v="Active"/>
    <s v="Part-Time"/>
    <s v="Zone A"/>
    <s v="Full-Time"/>
    <x v="1"/>
    <s v="Splicing"/>
    <d v="1957-03-18T00:00:00"/>
    <s v="MA"/>
    <x v="0"/>
    <s v="Other"/>
    <s v="Single"/>
    <s v="Fully Meets"/>
    <n v="3"/>
    <n v="3"/>
    <s v="Average"/>
    <d v="2022-09-15T00:00:00"/>
    <n v="1"/>
    <s v="Moderate"/>
    <n v="4"/>
    <s v="Moderate"/>
    <n v="3"/>
    <s v="Moderate"/>
    <d v="2022-08-24T00:00:00"/>
    <s v="Communication Skills"/>
    <s v="External"/>
    <s v="Passed"/>
    <n v="5"/>
    <n v="316.61"/>
    <n v="63"/>
    <x v="1"/>
  </r>
  <r>
    <n v="1939"/>
    <d v="2019-06-06T00:00:00"/>
    <n v="6.9361111111111109"/>
    <s v="Production Technician II"/>
    <x v="9"/>
    <s v="Active"/>
    <s v="Contract"/>
    <s v="Zone C"/>
    <s v="Temporary"/>
    <x v="1"/>
    <s v="Field Operations"/>
    <d v="2042-03-05T00:00:00"/>
    <s v="PA"/>
    <x v="0"/>
    <s v="Asian"/>
    <s v="Married"/>
    <s v="Fully Meets"/>
    <n v="3"/>
    <n v="3"/>
    <s v="Average"/>
    <d v="2023-06-13T00:00:00"/>
    <n v="4"/>
    <s v="Moderate"/>
    <n v="5"/>
    <s v="Moderate"/>
    <n v="3"/>
    <s v="Moderate"/>
    <d v="2022-10-27T00:00:00"/>
    <s v="Communication Skills"/>
    <s v="External"/>
    <s v="Completed"/>
    <n v="3"/>
    <n v="531.73"/>
    <n v="77"/>
    <x v="1"/>
  </r>
  <r>
    <n v="1940"/>
    <d v="2023-05-28T00:00:00"/>
    <n v="2.9583333333333335"/>
    <s v="Production Technician II"/>
    <x v="3"/>
    <s v="Active"/>
    <s v="Contract"/>
    <s v="Zone A"/>
    <s v="Temporary"/>
    <x v="1"/>
    <s v="Engineers"/>
    <d v="2042-08-07T00:00:00"/>
    <s v="MA"/>
    <x v="0"/>
    <s v="Asian"/>
    <s v="Widowed"/>
    <s v="Fully Meets"/>
    <n v="3"/>
    <n v="3"/>
    <s v="Average"/>
    <d v="2022-08-20T00:00:00"/>
    <n v="3"/>
    <s v="Moderate"/>
    <n v="4"/>
    <s v="Moderate"/>
    <n v="5"/>
    <s v="Moderate"/>
    <d v="2023-01-16T00:00:00"/>
    <s v="Communication Skills"/>
    <s v="External"/>
    <s v="Failed"/>
    <n v="2"/>
    <n v="342.26"/>
    <n v="81"/>
    <x v="1"/>
  </r>
  <r>
    <n v="1941"/>
    <d v="2021-02-03T00:00:00"/>
    <n v="5.2777777777777777"/>
    <s v="Production Technician II"/>
    <x v="9"/>
    <s v="Active"/>
    <s v="Contract"/>
    <s v="Zone A"/>
    <s v="Part-Time"/>
    <x v="1"/>
    <s v="Engineers"/>
    <d v="2041-10-06T00:00:00"/>
    <s v="PA"/>
    <x v="0"/>
    <s v="Hispanic"/>
    <s v="Widowed"/>
    <s v="Fully Meets"/>
    <n v="3"/>
    <n v="3"/>
    <s v="Average"/>
    <d v="2022-09-16T00:00:00"/>
    <n v="3"/>
    <s v="Moderate"/>
    <n v="5"/>
    <s v="Moderate"/>
    <n v="4"/>
    <s v="Moderate"/>
    <d v="2023-02-04T00:00:00"/>
    <s v="Leadership Development"/>
    <s v="External"/>
    <s v="Failed"/>
    <n v="3"/>
    <n v="158.79"/>
    <n v="80"/>
    <x v="1"/>
  </r>
  <r>
    <n v="1942"/>
    <d v="2019-07-30T00:00:00"/>
    <n v="6.7861111111111114"/>
    <s v="Production Technician II"/>
    <x v="3"/>
    <s v="Terminated"/>
    <s v="Part-Time"/>
    <s v="Zone A"/>
    <s v="Part-Time"/>
    <x v="1"/>
    <s v="Wireline Construction"/>
    <d v="1964-02-11T00:00:00"/>
    <s v="MA"/>
    <x v="0"/>
    <s v="Other"/>
    <s v="Widowed"/>
    <s v="Fully Meets"/>
    <n v="3"/>
    <n v="3"/>
    <s v="Average"/>
    <d v="2022-11-08T00:00:00"/>
    <n v="2"/>
    <s v="Moderate"/>
    <n v="4"/>
    <s v="Moderate"/>
    <n v="2"/>
    <s v="Moderate"/>
    <d v="2023-04-15T00:00:00"/>
    <s v="Customer Service"/>
    <s v="Internal"/>
    <s v="Completed"/>
    <n v="3"/>
    <n v="250.51"/>
    <n v="55"/>
    <x v="1"/>
  </r>
  <r>
    <n v="1943"/>
    <d v="2022-05-08T00:00:00"/>
    <n v="4.0138888888888893"/>
    <s v="Production Technician II"/>
    <x v="9"/>
    <s v="Terminated"/>
    <s v="Contract"/>
    <s v="Zone A"/>
    <s v="Part-Time"/>
    <x v="1"/>
    <s v="Shop (Fleet)"/>
    <d v="1956-03-23T00:00:00"/>
    <s v="PA"/>
    <x v="0"/>
    <s v="White"/>
    <s v="Widowed"/>
    <s v="Fully Meets"/>
    <n v="3"/>
    <n v="3"/>
    <s v="Average"/>
    <d v="2022-09-22T00:00:00"/>
    <n v="5"/>
    <s v="Moderate"/>
    <n v="5"/>
    <s v="Moderate"/>
    <n v="4"/>
    <s v="Moderate"/>
    <d v="2023-05-13T00:00:00"/>
    <s v="Technical Skills"/>
    <s v="Internal"/>
    <s v="Passed"/>
    <n v="3"/>
    <n v="453.4"/>
    <n v="66"/>
    <x v="1"/>
  </r>
  <r>
    <n v="1944"/>
    <d v="2020-05-12T00:00:00"/>
    <n v="6.0027777777777782"/>
    <s v="Production Technician II"/>
    <x v="3"/>
    <s v="Active"/>
    <s v="Part-Time"/>
    <s v="Zone A"/>
    <s v="Full-Time"/>
    <x v="1"/>
    <s v="Field Operations"/>
    <d v="1963-08-20T00:00:00"/>
    <s v="PA"/>
    <x v="0"/>
    <s v="Asian"/>
    <s v="Married"/>
    <s v="Fully Meets"/>
    <n v="3"/>
    <n v="3"/>
    <s v="Average"/>
    <d v="2022-12-12T00:00:00"/>
    <n v="1"/>
    <s v="Moderate"/>
    <n v="4"/>
    <s v="Moderate"/>
    <n v="1"/>
    <s v="Moderate"/>
    <d v="2022-10-26T00:00:00"/>
    <s v="Technical Skills"/>
    <s v="External"/>
    <s v="Completed"/>
    <n v="5"/>
    <n v="742.31"/>
    <n v="57"/>
    <x v="1"/>
  </r>
  <r>
    <n v="1945"/>
    <d v="2019-03-28T00:00:00"/>
    <n v="7.125"/>
    <s v="Sales Manager"/>
    <x v="3"/>
    <s v="Terminated"/>
    <s v="Full-Time"/>
    <s v="Zone A"/>
    <s v="Temporary"/>
    <x v="1"/>
    <s v="Engineers"/>
    <d v="1977-02-17T00:00:00"/>
    <s v="MA"/>
    <x v="0"/>
    <s v="White"/>
    <s v="Married"/>
    <s v="Fully Meets"/>
    <n v="3"/>
    <n v="3"/>
    <s v="Average"/>
    <d v="2023-02-10T00:00:00"/>
    <n v="1"/>
    <s v="Moderate"/>
    <n v="3"/>
    <s v="Moderate"/>
    <n v="4"/>
    <s v="Moderate"/>
    <d v="2023-01-12T00:00:00"/>
    <s v="Customer Service"/>
    <s v="External"/>
    <s v="Passed"/>
    <n v="5"/>
    <n v="341.94"/>
    <n v="42"/>
    <x v="0"/>
  </r>
  <r>
    <n v="1946"/>
    <d v="2019-07-22T00:00:00"/>
    <n v="6.8083333333333336"/>
    <s v="Production Technician II"/>
    <x v="5"/>
    <s v="Active"/>
    <s v="Full-Time"/>
    <s v="Zone A"/>
    <s v="Full-Time"/>
    <x v="1"/>
    <s v="Aerial"/>
    <d v="1956-07-22T00:00:00"/>
    <s v="PA"/>
    <x v="0"/>
    <s v="Other"/>
    <s v="Widowed"/>
    <s v="Fully Meets"/>
    <n v="3"/>
    <n v="3"/>
    <s v="Average"/>
    <d v="2023-01-05T00:00:00"/>
    <n v="3"/>
    <s v="Moderate"/>
    <n v="5"/>
    <s v="Moderate"/>
    <n v="1"/>
    <s v="Moderate"/>
    <d v="2022-08-30T00:00:00"/>
    <s v="Customer Service"/>
    <s v="Internal"/>
    <s v="Completed"/>
    <n v="1"/>
    <n v="967.18"/>
    <n v="63"/>
    <x v="1"/>
  </r>
  <r>
    <n v="1947"/>
    <d v="2020-09-17T00:00:00"/>
    <n v="5.6555555555555559"/>
    <s v="Sales Manager"/>
    <x v="8"/>
    <s v="Active"/>
    <s v="Part-Time"/>
    <s v="Zone C"/>
    <s v="Temporary"/>
    <x v="1"/>
    <s v="General - Sga"/>
    <d v="1982-07-21T00:00:00"/>
    <s v="PA"/>
    <x v="0"/>
    <s v="White"/>
    <s v="Single"/>
    <s v="Fully Meets"/>
    <n v="3"/>
    <n v="3"/>
    <s v="Average"/>
    <d v="2023-06-28T00:00:00"/>
    <n v="1"/>
    <s v="Moderate"/>
    <n v="3"/>
    <s v="Moderate"/>
    <n v="3"/>
    <s v="Moderate"/>
    <d v="2022-11-14T00:00:00"/>
    <s v="Communication Skills"/>
    <s v="External"/>
    <s v="Failed"/>
    <n v="3"/>
    <n v="147.4"/>
    <n v="38"/>
    <x v="0"/>
  </r>
  <r>
    <n v="1948"/>
    <d v="2022-07-02T00:00:00"/>
    <n v="3.8638888888888889"/>
    <s v="Production Technician II"/>
    <x v="3"/>
    <s v="Terminated"/>
    <s v="Part-Time"/>
    <s v="Zone B"/>
    <s v="Temporary"/>
    <x v="1"/>
    <s v="Splicing"/>
    <d v="1963-12-08T00:00:00"/>
    <s v="PA"/>
    <x v="0"/>
    <s v="Black"/>
    <s v="Married"/>
    <s v="Fully Meets"/>
    <n v="3"/>
    <n v="3"/>
    <s v="Average"/>
    <d v="2023-03-16T00:00:00"/>
    <n v="2"/>
    <s v="Moderate"/>
    <n v="1"/>
    <s v="Moderate"/>
    <n v="5"/>
    <s v="Moderate"/>
    <d v="2023-05-23T00:00:00"/>
    <s v="Project Management"/>
    <s v="External"/>
    <s v="Failed"/>
    <n v="4"/>
    <n v="884.26"/>
    <n v="59"/>
    <x v="1"/>
  </r>
  <r>
    <n v="1949"/>
    <d v="2019-11-30T00:00:00"/>
    <n v="6.4527777777777775"/>
    <s v="Sales Manager"/>
    <x v="8"/>
    <s v="Active"/>
    <s v="Contract"/>
    <s v="Zone A"/>
    <s v="Part-Time"/>
    <x v="1"/>
    <s v="Field Operations"/>
    <d v="1950-04-04T00:00:00"/>
    <s v="PA"/>
    <x v="0"/>
    <s v="Hispanic"/>
    <s v="Divorced"/>
    <s v="Fully Meets"/>
    <n v="3"/>
    <n v="3"/>
    <s v="Average"/>
    <d v="2022-09-07T00:00:00"/>
    <n v="5"/>
    <s v="Moderate"/>
    <n v="3"/>
    <s v="Moderate"/>
    <n v="4"/>
    <s v="Moderate"/>
    <d v="2023-04-28T00:00:00"/>
    <s v="Customer Service"/>
    <s v="Internal"/>
    <s v="Incomplete"/>
    <n v="5"/>
    <n v="592.96"/>
    <n v="69"/>
    <x v="1"/>
  </r>
  <r>
    <n v="1950"/>
    <d v="2023-07-21T00:00:00"/>
    <n v="2.8111111111111109"/>
    <s v="Production Technician II"/>
    <x v="3"/>
    <s v="Terminated"/>
    <s v="Contract"/>
    <s v="Zone C"/>
    <s v="Temporary"/>
    <x v="0"/>
    <s v="Splicing"/>
    <d v="1958-03-24T00:00:00"/>
    <s v="PA"/>
    <x v="0"/>
    <s v="Asian"/>
    <s v="Married"/>
    <s v="Fully Meets"/>
    <n v="3"/>
    <n v="3"/>
    <s v="Average"/>
    <d v="2022-09-17T00:00:00"/>
    <n v="3"/>
    <s v="Moderate"/>
    <n v="2"/>
    <s v="Moderate"/>
    <n v="1"/>
    <s v="Moderate"/>
    <d v="2023-02-21T00:00:00"/>
    <s v="Project Management"/>
    <s v="External"/>
    <s v="Passed"/>
    <n v="2"/>
    <n v="801.28"/>
    <n v="65"/>
    <x v="1"/>
  </r>
  <r>
    <n v="1951"/>
    <d v="2020-08-26T00:00:00"/>
    <n v="5.7138888888888886"/>
    <s v="Sales Manager"/>
    <x v="7"/>
    <s v="Terminated"/>
    <s v="Full-Time"/>
    <s v="Zone A"/>
    <s v="Temporary"/>
    <x v="1"/>
    <s v="Aerial"/>
    <d v="1960-10-09T00:00:00"/>
    <s v="MA"/>
    <x v="0"/>
    <s v="Asian"/>
    <s v="Married"/>
    <s v="Fully Meets"/>
    <n v="3"/>
    <n v="3"/>
    <s v="Average"/>
    <d v="2023-04-20T00:00:00"/>
    <n v="4"/>
    <s v="Moderate"/>
    <n v="1"/>
    <s v="Moderate"/>
    <n v="3"/>
    <s v="Moderate"/>
    <d v="2023-04-29T00:00:00"/>
    <s v="Leadership Development"/>
    <s v="Internal"/>
    <s v="Incomplete"/>
    <n v="2"/>
    <n v="717.95"/>
    <n v="60"/>
    <x v="1"/>
  </r>
  <r>
    <n v="1952"/>
    <d v="2020-05-16T00:00:00"/>
    <n v="5.9916666666666663"/>
    <s v="Sales Manager"/>
    <x v="3"/>
    <s v="Active"/>
    <s v="Full-Time"/>
    <s v="Zone A"/>
    <s v="Full-Time"/>
    <x v="1"/>
    <s v="Underground"/>
    <d v="1989-07-31T00:00:00"/>
    <s v="PA"/>
    <x v="0"/>
    <s v="Other"/>
    <s v="Divorced"/>
    <s v="Fully Meets"/>
    <n v="3"/>
    <n v="3"/>
    <s v="Average"/>
    <d v="2023-06-09T00:00:00"/>
    <n v="2"/>
    <s v="Moderate"/>
    <n v="5"/>
    <s v="Moderate"/>
    <n v="2"/>
    <s v="Moderate"/>
    <d v="2023-03-05T00:00:00"/>
    <s v="Leadership Development"/>
    <s v="Internal"/>
    <s v="Passed"/>
    <n v="1"/>
    <n v="846.22"/>
    <n v="31"/>
    <x v="0"/>
  </r>
  <r>
    <n v="1953"/>
    <d v="2023-04-06T00:00:00"/>
    <n v="3.1027777777777779"/>
    <s v="Production Technician I"/>
    <x v="2"/>
    <s v="Active"/>
    <s v="Full-Time"/>
    <s v="Zone B"/>
    <s v="Full-Time"/>
    <x v="0"/>
    <s v="Finance &amp; Accounting"/>
    <d v="1976-02-20T00:00:00"/>
    <s v="MA"/>
    <x v="0"/>
    <s v="Asian"/>
    <s v="Divorced"/>
    <s v="Fully Meets"/>
    <n v="3"/>
    <n v="3"/>
    <s v="Average"/>
    <d v="2023-04-07T00:00:00"/>
    <n v="4"/>
    <s v="Moderate"/>
    <n v="5"/>
    <s v="Moderate"/>
    <n v="4"/>
    <s v="Moderate"/>
    <d v="2022-08-13T00:00:00"/>
    <s v="Leadership Development"/>
    <s v="External"/>
    <s v="Passed"/>
    <n v="4"/>
    <n v="275.62"/>
    <n v="47"/>
    <x v="0"/>
  </r>
  <r>
    <n v="1954"/>
    <d v="2019-02-18T00:00:00"/>
    <n v="7.2361111111111107"/>
    <s v="Production Technician II"/>
    <x v="7"/>
    <s v="Terminated"/>
    <s v="Part-Time"/>
    <s v="Zone C"/>
    <s v="Temporary"/>
    <x v="0"/>
    <s v="Finance &amp; Accounting"/>
    <d v="1968-07-22T00:00:00"/>
    <s v="MA"/>
    <x v="0"/>
    <s v="Other"/>
    <s v="Divorced"/>
    <s v="Fully Meets"/>
    <n v="3"/>
    <n v="3"/>
    <s v="Average"/>
    <d v="2023-03-16T00:00:00"/>
    <n v="1"/>
    <s v="Moderate"/>
    <n v="1"/>
    <s v="Moderate"/>
    <n v="5"/>
    <s v="Moderate"/>
    <d v="2022-08-14T00:00:00"/>
    <s v="Customer Service"/>
    <s v="External"/>
    <s v="Passed"/>
    <n v="5"/>
    <n v="837.05"/>
    <n v="51"/>
    <x v="1"/>
  </r>
  <r>
    <n v="1955"/>
    <d v="2020-10-10T00:00:00"/>
    <n v="5.5916666666666668"/>
    <s v="Production Technician I"/>
    <x v="8"/>
    <s v="Active"/>
    <s v="Full-Time"/>
    <s v="Zone A"/>
    <s v="Temporary"/>
    <x v="0"/>
    <s v="Field Operations"/>
    <d v="1998-04-04T00:00:00"/>
    <s v="MA"/>
    <x v="1"/>
    <s v="White"/>
    <s v="Married"/>
    <s v="Fully Meets"/>
    <n v="3"/>
    <n v="3"/>
    <s v="Average"/>
    <d v="2022-08-27T00:00:00"/>
    <n v="2"/>
    <s v="Moderate"/>
    <n v="3"/>
    <s v="Moderate"/>
    <n v="4"/>
    <s v="Moderate"/>
    <d v="2023-07-22T00:00:00"/>
    <s v="Leadership Development"/>
    <s v="Internal"/>
    <s v="Incomplete"/>
    <n v="3"/>
    <n v="202.35"/>
    <n v="22"/>
    <x v="2"/>
  </r>
  <r>
    <n v="1956"/>
    <d v="2021-05-15T00:00:00"/>
    <n v="4.9944444444444445"/>
    <s v="Production Technician I"/>
    <x v="2"/>
    <s v="Active"/>
    <s v="Part-Time"/>
    <s v="Zone A"/>
    <s v="Full-Time"/>
    <x v="0"/>
    <s v="Billable Consultants"/>
    <d v="1958-12-18T00:00:00"/>
    <s v="MA"/>
    <x v="0"/>
    <s v="Black"/>
    <s v="Married"/>
    <s v="Fully Meets"/>
    <n v="3"/>
    <n v="3"/>
    <s v="Average"/>
    <d v="2023-01-23T00:00:00"/>
    <n v="1"/>
    <s v="Moderate"/>
    <n v="5"/>
    <s v="Moderate"/>
    <n v="4"/>
    <s v="Moderate"/>
    <d v="2023-06-05T00:00:00"/>
    <s v="Communication Skills"/>
    <s v="External"/>
    <s v="Passed"/>
    <n v="4"/>
    <n v="590.97"/>
    <n v="63"/>
    <x v="1"/>
  </r>
  <r>
    <n v="1957"/>
    <d v="2019-05-13T00:00:00"/>
    <n v="7"/>
    <s v="Production Technician I"/>
    <x v="3"/>
    <s v="Terminated"/>
    <s v="Part-Time"/>
    <s v="Zone C"/>
    <s v="Full-Time"/>
    <x v="0"/>
    <s v="Field Operations"/>
    <d v="1975-02-15T00:00:00"/>
    <s v="MA"/>
    <x v="0"/>
    <s v="Asian"/>
    <s v="Widowed"/>
    <s v="Fully Meets"/>
    <n v="3"/>
    <n v="3"/>
    <s v="Average"/>
    <d v="2023-03-17T00:00:00"/>
    <n v="5"/>
    <s v="Moderate"/>
    <n v="2"/>
    <s v="Moderate"/>
    <n v="2"/>
    <s v="Moderate"/>
    <d v="2023-04-14T00:00:00"/>
    <s v="Customer Service"/>
    <s v="External"/>
    <s v="Failed"/>
    <n v="5"/>
    <n v="744.55"/>
    <n v="44"/>
    <x v="0"/>
  </r>
  <r>
    <n v="1958"/>
    <d v="2019-07-04T00:00:00"/>
    <n v="6.8583333333333334"/>
    <s v="Production Technician I"/>
    <x v="9"/>
    <s v="Active"/>
    <s v="Contract"/>
    <s v="Zone B"/>
    <s v="Full-Time"/>
    <x v="0"/>
    <s v="Sales &amp; Marketing"/>
    <d v="1990-10-18T00:00:00"/>
    <s v="MA"/>
    <x v="0"/>
    <s v="Other"/>
    <s v="Married"/>
    <s v="Fully Meets"/>
    <n v="3"/>
    <n v="3"/>
    <s v="Average"/>
    <d v="2022-10-05T00:00:00"/>
    <n v="4"/>
    <s v="Moderate"/>
    <n v="2"/>
    <s v="Moderate"/>
    <n v="5"/>
    <s v="Moderate"/>
    <d v="2023-05-23T00:00:00"/>
    <s v="Communication Skills"/>
    <s v="Internal"/>
    <s v="Incomplete"/>
    <n v="2"/>
    <n v="141.91"/>
    <n v="29"/>
    <x v="0"/>
  </r>
  <r>
    <n v="1959"/>
    <d v="2022-04-01T00:00:00"/>
    <n v="4.1166666666666663"/>
    <s v="Production Technician I"/>
    <x v="0"/>
    <s v="Active"/>
    <s v="Part-Time"/>
    <s v="Zone B"/>
    <s v="Temporary"/>
    <x v="0"/>
    <s v="Project Management - Con"/>
    <d v="1989-08-02T00:00:00"/>
    <s v="MA"/>
    <x v="0"/>
    <s v="Asian"/>
    <s v="Married"/>
    <s v="Fully Meets"/>
    <n v="3"/>
    <n v="3"/>
    <s v="Average"/>
    <d v="2023-01-04T00:00:00"/>
    <n v="5"/>
    <s v="Moderate"/>
    <n v="3"/>
    <s v="Moderate"/>
    <n v="4"/>
    <s v="Moderate"/>
    <d v="2022-09-13T00:00:00"/>
    <s v="Project Management"/>
    <s v="External"/>
    <s v="Completed"/>
    <n v="2"/>
    <n v="883.34"/>
    <n v="33"/>
    <x v="0"/>
  </r>
  <r>
    <n v="1960"/>
    <d v="2018-11-03T00:00:00"/>
    <n v="7.5277777777777777"/>
    <s v="Production Technician I"/>
    <x v="9"/>
    <s v="Active"/>
    <s v="Full-Time"/>
    <s v="Zone A"/>
    <s v="Part-Time"/>
    <x v="0"/>
    <s v="Aerial"/>
    <d v="2048-05-26T00:00:00"/>
    <s v="MA"/>
    <x v="1"/>
    <s v="White"/>
    <s v="Divorced"/>
    <s v="Fully Meets"/>
    <n v="3"/>
    <n v="3"/>
    <s v="Average"/>
    <d v="2023-01-06T00:00:00"/>
    <n v="3"/>
    <s v="Moderate"/>
    <n v="4"/>
    <s v="Moderate"/>
    <n v="1"/>
    <s v="Moderate"/>
    <d v="2023-04-28T00:00:00"/>
    <s v="Leadership Development"/>
    <s v="Internal"/>
    <s v="Passed"/>
    <n v="4"/>
    <n v="176.82"/>
    <n v="70"/>
    <x v="1"/>
  </r>
  <r>
    <n v="1961"/>
    <d v="2018-10-11T00:00:00"/>
    <n v="7.5888888888888886"/>
    <s v="Production Technician I"/>
    <x v="3"/>
    <s v="Terminated"/>
    <s v="Part-Time"/>
    <s v="Zone A"/>
    <s v="Full-Time"/>
    <x v="0"/>
    <s v="General - Eng"/>
    <d v="2045-07-17T00:00:00"/>
    <s v="MA"/>
    <x v="0"/>
    <s v="Black"/>
    <s v="Married"/>
    <s v="Fully Meets"/>
    <n v="3"/>
    <n v="3"/>
    <s v="Average"/>
    <d v="2022-12-21T00:00:00"/>
    <n v="2"/>
    <s v="Moderate"/>
    <n v="3"/>
    <s v="Moderate"/>
    <n v="1"/>
    <s v="Moderate"/>
    <d v="2023-04-25T00:00:00"/>
    <s v="Customer Service"/>
    <s v="External"/>
    <s v="Failed"/>
    <n v="1"/>
    <n v="767.22"/>
    <n v="73"/>
    <x v="1"/>
  </r>
  <r>
    <n v="1962"/>
    <d v="2023-06-25T00:00:00"/>
    <n v="2.8833333333333333"/>
    <s v="Production Technician II"/>
    <x v="0"/>
    <s v="Active"/>
    <s v="Contract"/>
    <s v="Zone C"/>
    <s v="Part-Time"/>
    <x v="0"/>
    <s v="General - Con"/>
    <d v="1951-02-18T00:00:00"/>
    <s v="MA"/>
    <x v="0"/>
    <s v="Other"/>
    <s v="Divorced"/>
    <s v="Fully Meets"/>
    <n v="3"/>
    <n v="3"/>
    <s v="Average"/>
    <d v="2022-09-05T00:00:00"/>
    <n v="2"/>
    <s v="Moderate"/>
    <n v="4"/>
    <s v="Moderate"/>
    <n v="1"/>
    <s v="Moderate"/>
    <d v="2022-10-02T00:00:00"/>
    <s v="Leadership Development"/>
    <s v="External"/>
    <s v="Completed"/>
    <n v="5"/>
    <n v="555.6"/>
    <n v="72"/>
    <x v="1"/>
  </r>
  <r>
    <n v="1963"/>
    <d v="2020-09-14T00:00:00"/>
    <n v="5.6638888888888888"/>
    <s v="Production Technician I"/>
    <x v="0"/>
    <s v="Terminated"/>
    <s v="Contract"/>
    <s v="Zone B"/>
    <s v="Full-Time"/>
    <x v="0"/>
    <s v="General - Con"/>
    <d v="1972-05-08T00:00:00"/>
    <s v="MA"/>
    <x v="0"/>
    <s v="Other"/>
    <s v="Married"/>
    <s v="Fully Meets"/>
    <n v="3"/>
    <n v="3"/>
    <s v="Average"/>
    <d v="2022-08-23T00:00:00"/>
    <n v="2"/>
    <s v="Moderate"/>
    <n v="5"/>
    <s v="Moderate"/>
    <n v="3"/>
    <s v="Moderate"/>
    <d v="2023-06-13T00:00:00"/>
    <s v="Technical Skills"/>
    <s v="Internal"/>
    <s v="Incomplete"/>
    <n v="2"/>
    <n v="316.02999999999997"/>
    <n v="48"/>
    <x v="0"/>
  </r>
  <r>
    <n v="1964"/>
    <d v="2022-12-20T00:00:00"/>
    <n v="3.3972222222222221"/>
    <s v="Production Technician I"/>
    <x v="1"/>
    <s v="Terminated"/>
    <s v="Part-Time"/>
    <s v="Zone B"/>
    <s v="Part-Time"/>
    <x v="0"/>
    <s v="Executive"/>
    <d v="1969-03-27T00:00:00"/>
    <s v="MA"/>
    <x v="0"/>
    <s v="Other"/>
    <s v="Married"/>
    <s v="Fully Meets"/>
    <n v="3"/>
    <n v="3"/>
    <s v="Average"/>
    <d v="2022-11-21T00:00:00"/>
    <n v="5"/>
    <s v="Moderate"/>
    <n v="5"/>
    <s v="Moderate"/>
    <n v="5"/>
    <s v="Moderate"/>
    <d v="2023-05-22T00:00:00"/>
    <s v="Customer Service"/>
    <s v="Internal"/>
    <s v="Failed"/>
    <n v="1"/>
    <n v="540.96"/>
    <n v="53"/>
    <x v="1"/>
  </r>
  <r>
    <n v="1965"/>
    <d v="2022-02-23T00:00:00"/>
    <n v="4.2222222222222223"/>
    <s v="Production Technician II"/>
    <x v="0"/>
    <s v="Active"/>
    <s v="Full-Time"/>
    <s v="Zone A"/>
    <s v="Temporary"/>
    <x v="0"/>
    <s v="General - Con"/>
    <d v="2049-07-31T00:00:00"/>
    <s v="MA"/>
    <x v="0"/>
    <s v="White"/>
    <s v="Widowed"/>
    <s v="Fully Meets"/>
    <n v="3"/>
    <n v="3"/>
    <s v="Average"/>
    <d v="2023-02-15T00:00:00"/>
    <n v="3"/>
    <s v="Moderate"/>
    <n v="1"/>
    <s v="Moderate"/>
    <n v="1"/>
    <s v="Moderate"/>
    <d v="2022-10-16T00:00:00"/>
    <s v="Leadership Development"/>
    <s v="External"/>
    <s v="Failed"/>
    <n v="3"/>
    <n v="444.23"/>
    <n v="73"/>
    <x v="1"/>
  </r>
  <r>
    <n v="1966"/>
    <d v="2019-05-31T00:00:00"/>
    <n v="6.9527777777777775"/>
    <s v="Production Technician II"/>
    <x v="3"/>
    <s v="Active"/>
    <s v="Full-Time"/>
    <s v="Zone C"/>
    <s v="Part-Time"/>
    <x v="0"/>
    <s v="General - Con"/>
    <d v="1971-03-04T00:00:00"/>
    <s v="MA"/>
    <x v="0"/>
    <s v="Other"/>
    <s v="Widowed"/>
    <s v="Fully Meets"/>
    <n v="3"/>
    <n v="3"/>
    <s v="Average"/>
    <d v="2022-10-29T00:00:00"/>
    <n v="4"/>
    <s v="Moderate"/>
    <n v="3"/>
    <s v="Moderate"/>
    <n v="2"/>
    <s v="Moderate"/>
    <d v="2023-05-19T00:00:00"/>
    <s v="Communication Skills"/>
    <s v="Internal"/>
    <s v="Failed"/>
    <n v="5"/>
    <n v="497.54"/>
    <n v="48"/>
    <x v="0"/>
  </r>
  <r>
    <n v="1967"/>
    <d v="2019-01-29T00:00:00"/>
    <n v="7.2888888888888888"/>
    <s v="Production Technician I"/>
    <x v="2"/>
    <s v="Active"/>
    <s v="Part-Time"/>
    <s v="Zone A"/>
    <s v="Part-Time"/>
    <x v="0"/>
    <s v="General - Con"/>
    <d v="1994-12-11T00:00:00"/>
    <s v="MA"/>
    <x v="0"/>
    <s v="Other"/>
    <s v="Single"/>
    <s v="Fully Meets"/>
    <n v="3"/>
    <n v="3"/>
    <s v="Average"/>
    <d v="2023-02-26T00:00:00"/>
    <n v="4"/>
    <s v="Moderate"/>
    <n v="2"/>
    <s v="Moderate"/>
    <n v="4"/>
    <s v="Moderate"/>
    <d v="2023-07-23T00:00:00"/>
    <s v="Customer Service"/>
    <s v="Internal"/>
    <s v="Incomplete"/>
    <n v="4"/>
    <n v="300.95"/>
    <n v="25"/>
    <x v="2"/>
  </r>
  <r>
    <n v="1968"/>
    <d v="2019-09-01T00:00:00"/>
    <n v="6.7"/>
    <s v="Production Technician I"/>
    <x v="6"/>
    <s v="Active"/>
    <s v="Full-Time"/>
    <s v="Zone B"/>
    <s v="Temporary"/>
    <x v="0"/>
    <s v="General - Con"/>
    <d v="1955-06-29T00:00:00"/>
    <s v="MA"/>
    <x v="0"/>
    <s v="Asian"/>
    <s v="Widowed"/>
    <s v="Fully Meets"/>
    <n v="3"/>
    <n v="3"/>
    <s v="Average"/>
    <d v="2022-12-27T00:00:00"/>
    <n v="1"/>
    <s v="Moderate"/>
    <n v="4"/>
    <s v="Moderate"/>
    <n v="2"/>
    <s v="Moderate"/>
    <d v="2022-11-25T00:00:00"/>
    <s v="Customer Service"/>
    <s v="Internal"/>
    <s v="Incomplete"/>
    <n v="2"/>
    <n v="283.06"/>
    <n v="64"/>
    <x v="1"/>
  </r>
  <r>
    <n v="1970"/>
    <d v="2022-04-21T00:00:00"/>
    <n v="4.0611111111111109"/>
    <s v="Production Technician I"/>
    <x v="9"/>
    <s v="Active"/>
    <s v="Part-Time"/>
    <s v="Zone C"/>
    <s v="Temporary"/>
    <x v="0"/>
    <s v="Field Operations"/>
    <d v="1952-04-17T00:00:00"/>
    <s v="MA"/>
    <x v="0"/>
    <s v="Other"/>
    <s v="Single"/>
    <s v="Fully Meets"/>
    <n v="3"/>
    <n v="3"/>
    <s v="Average"/>
    <d v="2023-03-06T00:00:00"/>
    <n v="5"/>
    <s v="Moderate"/>
    <n v="4"/>
    <s v="Moderate"/>
    <n v="4"/>
    <s v="Moderate"/>
    <d v="2023-03-27T00:00:00"/>
    <s v="Leadership Development"/>
    <s v="External"/>
    <s v="Failed"/>
    <n v="1"/>
    <n v="398.23"/>
    <n v="70"/>
    <x v="1"/>
  </r>
  <r>
    <n v="1971"/>
    <d v="2018-09-15T00:00:00"/>
    <n v="7.6611111111111114"/>
    <s v="Production Technician II"/>
    <x v="8"/>
    <s v="Terminated"/>
    <s v="Part-Time"/>
    <s v="Zone C"/>
    <s v="Full-Time"/>
    <x v="0"/>
    <s v="General - Con"/>
    <d v="1994-02-10T00:00:00"/>
    <s v="MA"/>
    <x v="0"/>
    <s v="Other"/>
    <s v="Divorced"/>
    <s v="Fully Meets"/>
    <n v="3"/>
    <n v="3"/>
    <s v="Average"/>
    <d v="2023-05-27T00:00:00"/>
    <n v="3"/>
    <s v="Moderate"/>
    <n v="2"/>
    <s v="Moderate"/>
    <n v="1"/>
    <s v="Moderate"/>
    <d v="2022-12-20T00:00:00"/>
    <s v="Leadership Development"/>
    <s v="External"/>
    <s v="Incomplete"/>
    <n v="1"/>
    <n v="331.8"/>
    <n v="24"/>
    <x v="2"/>
  </r>
  <r>
    <n v="1972"/>
    <d v="2021-12-04T00:00:00"/>
    <n v="4.4416666666666664"/>
    <s v="Production Technician II"/>
    <x v="1"/>
    <s v="Active"/>
    <s v="Contract"/>
    <s v="Zone A"/>
    <s v="Temporary"/>
    <x v="0"/>
    <s v="Field Operations"/>
    <d v="1996-01-23T00:00:00"/>
    <s v="MA"/>
    <x v="1"/>
    <s v="Asian"/>
    <s v="Single"/>
    <s v="Fully Meets"/>
    <n v="3"/>
    <n v="3"/>
    <s v="Average"/>
    <d v="2023-03-15T00:00:00"/>
    <n v="2"/>
    <s v="Moderate"/>
    <n v="2"/>
    <s v="Moderate"/>
    <n v="3"/>
    <s v="Moderate"/>
    <d v="2023-04-26T00:00:00"/>
    <s v="Leadership Development"/>
    <s v="External"/>
    <s v="Incomplete"/>
    <n v="4"/>
    <n v="349.48"/>
    <n v="25"/>
    <x v="2"/>
  </r>
  <r>
    <n v="1973"/>
    <d v="2019-11-14T00:00:00"/>
    <n v="6.4972222222222218"/>
    <s v="Production Technician II"/>
    <x v="4"/>
    <s v="Active"/>
    <s v="Full-Time"/>
    <s v="Zone B"/>
    <s v="Full-Time"/>
    <x v="0"/>
    <s v="General - Con"/>
    <d v="1991-10-10T00:00:00"/>
    <s v="MA"/>
    <x v="0"/>
    <s v="Black"/>
    <s v="Married"/>
    <s v="Fully Meets"/>
    <n v="3"/>
    <n v="3"/>
    <s v="Average"/>
    <d v="2022-08-30T00:00:00"/>
    <n v="4"/>
    <s v="Moderate"/>
    <n v="2"/>
    <s v="Moderate"/>
    <n v="3"/>
    <s v="Moderate"/>
    <d v="2023-04-01T00:00:00"/>
    <s v="Communication Skills"/>
    <s v="External"/>
    <s v="Failed"/>
    <n v="1"/>
    <n v="596.48"/>
    <n v="28"/>
    <x v="0"/>
  </r>
  <r>
    <n v="1974"/>
    <d v="2021-04-14T00:00:00"/>
    <n v="5.0805555555555557"/>
    <s v="Production Technician I"/>
    <x v="6"/>
    <s v="Active"/>
    <s v="Part-Time"/>
    <s v="Zone A"/>
    <s v="Temporary"/>
    <x v="0"/>
    <s v="Aerial"/>
    <d v="1968-12-29T00:00:00"/>
    <s v="MA"/>
    <x v="0"/>
    <s v="White"/>
    <s v="Widowed"/>
    <s v="Fully Meets"/>
    <n v="3"/>
    <n v="3"/>
    <s v="Average"/>
    <d v="2023-01-17T00:00:00"/>
    <n v="4"/>
    <s v="Moderate"/>
    <n v="1"/>
    <s v="Moderate"/>
    <n v="3"/>
    <s v="Moderate"/>
    <d v="2022-10-08T00:00:00"/>
    <s v="Project Management"/>
    <s v="Internal"/>
    <s v="Incomplete"/>
    <n v="2"/>
    <n v="677.45"/>
    <n v="53"/>
    <x v="1"/>
  </r>
  <r>
    <n v="1975"/>
    <d v="2019-04-14T00:00:00"/>
    <n v="7.0805555555555557"/>
    <s v="Production Technician I"/>
    <x v="7"/>
    <s v="Active"/>
    <s v="Contract"/>
    <s v="Zone A"/>
    <s v="Temporary"/>
    <x v="0"/>
    <s v="Project Management - Con"/>
    <d v="2041-10-31T00:00:00"/>
    <s v="MA"/>
    <x v="0"/>
    <s v="Other"/>
    <s v="Divorced"/>
    <s v="Fully Meets"/>
    <n v="3"/>
    <n v="3"/>
    <s v="Average"/>
    <d v="2023-03-24T00:00:00"/>
    <n v="4"/>
    <s v="Moderate"/>
    <n v="4"/>
    <s v="Moderate"/>
    <n v="3"/>
    <s v="Moderate"/>
    <d v="2023-03-12T00:00:00"/>
    <s v="Customer Service"/>
    <s v="Internal"/>
    <s v="Failed"/>
    <n v="5"/>
    <n v="664.61"/>
    <n v="78"/>
    <x v="1"/>
  </r>
  <r>
    <n v="1976"/>
    <d v="2021-01-09T00:00:00"/>
    <n v="5.3444444444444441"/>
    <s v="Production Technician I"/>
    <x v="1"/>
    <s v="Active"/>
    <s v="Full-Time"/>
    <s v="Zone C"/>
    <s v="Full-Time"/>
    <x v="0"/>
    <s v="Finance &amp; Accounting"/>
    <d v="2045-02-16T00:00:00"/>
    <s v="MA"/>
    <x v="0"/>
    <s v="White"/>
    <s v="Single"/>
    <s v="Fully Meets"/>
    <n v="3"/>
    <n v="3"/>
    <s v="Average"/>
    <d v="2023-04-25T00:00:00"/>
    <n v="1"/>
    <s v="Moderate"/>
    <n v="5"/>
    <s v="Moderate"/>
    <n v="1"/>
    <s v="Moderate"/>
    <d v="2022-11-16T00:00:00"/>
    <s v="Communication Skills"/>
    <s v="External"/>
    <s v="Completed"/>
    <n v="5"/>
    <n v="405.13"/>
    <n v="76"/>
    <x v="1"/>
  </r>
  <r>
    <n v="1977"/>
    <d v="2022-12-26T00:00:00"/>
    <n v="3.3805555555555555"/>
    <s v="Production Technician I"/>
    <x v="8"/>
    <s v="Terminated"/>
    <s v="Contract"/>
    <s v="Zone B"/>
    <s v="Full-Time"/>
    <x v="0"/>
    <s v="Field Operations"/>
    <d v="1952-09-22T00:00:00"/>
    <s v="MA"/>
    <x v="0"/>
    <s v="White"/>
    <s v="Single"/>
    <s v="Fully Meets"/>
    <n v="3"/>
    <n v="3"/>
    <s v="Average"/>
    <d v="2023-03-18T00:00:00"/>
    <n v="2"/>
    <s v="Moderate"/>
    <n v="5"/>
    <s v="Moderate"/>
    <n v="4"/>
    <s v="Moderate"/>
    <d v="2023-05-26T00:00:00"/>
    <s v="Leadership Development"/>
    <s v="Internal"/>
    <s v="Incomplete"/>
    <n v="5"/>
    <n v="781.27"/>
    <n v="70"/>
    <x v="1"/>
  </r>
  <r>
    <n v="1978"/>
    <d v="2021-10-05T00:00:00"/>
    <n v="4.6055555555555552"/>
    <s v="Production Technician I"/>
    <x v="3"/>
    <s v="Terminated"/>
    <s v="Full-Time"/>
    <s v="Zone B"/>
    <s v="Part-Time"/>
    <x v="0"/>
    <s v="Finance &amp; Accounting"/>
    <d v="1976-12-22T00:00:00"/>
    <s v="MA"/>
    <x v="0"/>
    <s v="Other"/>
    <s v="Divorced"/>
    <s v="Fully Meets"/>
    <n v="3"/>
    <n v="3"/>
    <s v="Average"/>
    <d v="2023-06-08T00:00:00"/>
    <n v="3"/>
    <s v="Moderate"/>
    <n v="5"/>
    <s v="Moderate"/>
    <n v="1"/>
    <s v="Moderate"/>
    <d v="2023-01-18T00:00:00"/>
    <s v="Leadership Development"/>
    <s v="Internal"/>
    <s v="Failed"/>
    <n v="5"/>
    <n v="983.61"/>
    <n v="45"/>
    <x v="0"/>
  </r>
  <r>
    <n v="1979"/>
    <d v="2022-09-25T00:00:00"/>
    <n v="3.6333333333333333"/>
    <s v="Production Technician I"/>
    <x v="9"/>
    <s v="Active"/>
    <s v="Part-Time"/>
    <s v="Zone B"/>
    <s v="Temporary"/>
    <x v="0"/>
    <s v="Engineers"/>
    <d v="1972-03-25T00:00:00"/>
    <s v="MA"/>
    <x v="0"/>
    <s v="Asian"/>
    <s v="Single"/>
    <s v="Fully Meets"/>
    <n v="3"/>
    <n v="3"/>
    <s v="Average"/>
    <d v="2023-07-17T00:00:00"/>
    <n v="1"/>
    <s v="Moderate"/>
    <n v="4"/>
    <s v="Moderate"/>
    <n v="5"/>
    <s v="Moderate"/>
    <d v="2023-05-19T00:00:00"/>
    <s v="Communication Skills"/>
    <s v="Internal"/>
    <s v="Failed"/>
    <n v="1"/>
    <n v="656.46"/>
    <n v="50"/>
    <x v="0"/>
  </r>
  <r>
    <n v="1980"/>
    <d v="2021-11-10T00:00:00"/>
    <n v="4.5083333333333337"/>
    <s v="Production Technician I"/>
    <x v="5"/>
    <s v="Active"/>
    <s v="Part-Time"/>
    <s v="Zone C"/>
    <s v="Full-Time"/>
    <x v="0"/>
    <s v="General - Con"/>
    <d v="1990-06-16T00:00:00"/>
    <s v="MA"/>
    <x v="0"/>
    <s v="Hispanic"/>
    <s v="Married"/>
    <s v="Fully Meets"/>
    <n v="3"/>
    <n v="3"/>
    <s v="Average"/>
    <d v="2023-05-17T00:00:00"/>
    <n v="5"/>
    <s v="Moderate"/>
    <n v="4"/>
    <s v="Moderate"/>
    <n v="5"/>
    <s v="Moderate"/>
    <d v="2023-03-25T00:00:00"/>
    <s v="Project Management"/>
    <s v="External"/>
    <s v="Failed"/>
    <n v="1"/>
    <n v="446.07"/>
    <n v="31"/>
    <x v="0"/>
  </r>
  <r>
    <n v="1981"/>
    <d v="2021-04-08T00:00:00"/>
    <n v="5.0972222222222223"/>
    <s v="Production Technician I"/>
    <x v="6"/>
    <s v="Active"/>
    <s v="Contract"/>
    <s v="Zone A"/>
    <s v="Temporary"/>
    <x v="0"/>
    <s v="General - Con"/>
    <d v="1993-11-14T00:00:00"/>
    <s v="MA"/>
    <x v="1"/>
    <s v="Black"/>
    <s v="Divorced"/>
    <s v="Fully Meets"/>
    <n v="3"/>
    <n v="3"/>
    <s v="Average"/>
    <d v="2023-03-23T00:00:00"/>
    <n v="5"/>
    <s v="Moderate"/>
    <n v="4"/>
    <s v="Moderate"/>
    <n v="3"/>
    <s v="Moderate"/>
    <d v="2022-08-10T00:00:00"/>
    <s v="Leadership Development"/>
    <s v="Internal"/>
    <s v="Passed"/>
    <n v="1"/>
    <n v="676.42"/>
    <n v="28"/>
    <x v="0"/>
  </r>
  <r>
    <n v="1982"/>
    <d v="2018-11-14T00:00:00"/>
    <n v="7.4972222222222218"/>
    <s v="Production Technician I"/>
    <x v="2"/>
    <s v="Active"/>
    <s v="Full-Time"/>
    <s v="Zone C"/>
    <s v="Temporary"/>
    <x v="0"/>
    <s v="General - Sga"/>
    <d v="1980-05-24T00:00:00"/>
    <s v="MA"/>
    <x v="0"/>
    <s v="Hispanic"/>
    <s v="Married"/>
    <s v="Fully Meets"/>
    <n v="3"/>
    <n v="3"/>
    <s v="Average"/>
    <d v="2023-06-24T00:00:00"/>
    <n v="3"/>
    <s v="Moderate"/>
    <n v="5"/>
    <s v="Moderate"/>
    <n v="5"/>
    <s v="Moderate"/>
    <d v="2023-01-29T00:00:00"/>
    <s v="Leadership Development"/>
    <s v="Internal"/>
    <s v="Passed"/>
    <n v="5"/>
    <n v="861.83"/>
    <n v="38"/>
    <x v="0"/>
  </r>
  <r>
    <n v="1983"/>
    <d v="2020-03-14T00:00:00"/>
    <n v="6.1638888888888888"/>
    <s v="Production Technician I"/>
    <x v="4"/>
    <s v="Active"/>
    <s v="Part-Time"/>
    <s v="Zone C"/>
    <s v="Full-Time"/>
    <x v="0"/>
    <s v="General - Con"/>
    <d v="1956-11-26T00:00:00"/>
    <s v="MA"/>
    <x v="0"/>
    <s v="Asian"/>
    <s v="Widowed"/>
    <s v="Fully Meets"/>
    <n v="3"/>
    <n v="3"/>
    <s v="Average"/>
    <d v="2022-08-16T00:00:00"/>
    <n v="2"/>
    <s v="Moderate"/>
    <n v="5"/>
    <s v="Moderate"/>
    <n v="1"/>
    <s v="Moderate"/>
    <d v="2022-12-28T00:00:00"/>
    <s v="Customer Service"/>
    <s v="Internal"/>
    <s v="Failed"/>
    <n v="5"/>
    <n v="769.23"/>
    <n v="64"/>
    <x v="1"/>
  </r>
  <r>
    <n v="1984"/>
    <d v="2020-06-24T00:00:00"/>
    <n v="5.8861111111111111"/>
    <s v="Production Technician I"/>
    <x v="0"/>
    <s v="Active"/>
    <s v="Full-Time"/>
    <s v="Zone B"/>
    <s v="Temporary"/>
    <x v="0"/>
    <s v="Catv"/>
    <d v="2048-02-11T00:00:00"/>
    <s v="MA"/>
    <x v="0"/>
    <s v="Black"/>
    <s v="Single"/>
    <s v="Fully Meets"/>
    <n v="3"/>
    <n v="3"/>
    <s v="Average"/>
    <d v="2022-08-07T00:00:00"/>
    <n v="5"/>
    <s v="Moderate"/>
    <n v="2"/>
    <s v="Moderate"/>
    <n v="2"/>
    <s v="Moderate"/>
    <d v="2022-08-18T00:00:00"/>
    <s v="Leadership Development"/>
    <s v="Internal"/>
    <s v="Failed"/>
    <n v="4"/>
    <n v="983.02"/>
    <n v="72"/>
    <x v="1"/>
  </r>
  <r>
    <n v="1985"/>
    <d v="2023-03-19T00:00:00"/>
    <n v="3.15"/>
    <s v="Production Technician I"/>
    <x v="7"/>
    <s v="Active"/>
    <s v="Contract"/>
    <s v="Zone B"/>
    <s v="Temporary"/>
    <x v="0"/>
    <s v="General - Con"/>
    <d v="1963-11-09T00:00:00"/>
    <s v="MA"/>
    <x v="0"/>
    <s v="White"/>
    <s v="Widowed"/>
    <s v="Fully Meets"/>
    <n v="3"/>
    <n v="3"/>
    <s v="Average"/>
    <d v="2023-03-04T00:00:00"/>
    <n v="5"/>
    <s v="Moderate"/>
    <n v="5"/>
    <s v="Moderate"/>
    <n v="2"/>
    <s v="Moderate"/>
    <d v="2022-09-28T00:00:00"/>
    <s v="Communication Skills"/>
    <s v="Internal"/>
    <s v="Incomplete"/>
    <n v="3"/>
    <n v="474.95"/>
    <n v="60"/>
    <x v="1"/>
  </r>
  <r>
    <n v="1986"/>
    <d v="2022-08-15T00:00:00"/>
    <n v="3.7444444444444445"/>
    <s v="Production Technician I"/>
    <x v="1"/>
    <s v="Active"/>
    <s v="Contract"/>
    <s v="Zone C"/>
    <s v="Full-Time"/>
    <x v="0"/>
    <s v="Executive"/>
    <d v="2049-02-18T00:00:00"/>
    <s v="MA"/>
    <x v="0"/>
    <s v="Black"/>
    <s v="Divorced"/>
    <s v="Fully Meets"/>
    <n v="3"/>
    <n v="3"/>
    <s v="Average"/>
    <d v="2022-09-17T00:00:00"/>
    <n v="1"/>
    <s v="Moderate"/>
    <n v="4"/>
    <s v="Moderate"/>
    <n v="2"/>
    <s v="Moderate"/>
    <d v="2023-02-21T00:00:00"/>
    <s v="Communication Skills"/>
    <s v="Internal"/>
    <s v="Failed"/>
    <n v="3"/>
    <n v="800.81"/>
    <n v="73"/>
    <x v="1"/>
  </r>
  <r>
    <n v="1987"/>
    <d v="2018-11-09T00:00:00"/>
    <n v="7.5111111111111111"/>
    <s v="Production Technician I"/>
    <x v="8"/>
    <s v="Active"/>
    <s v="Full-Time"/>
    <s v="Zone C"/>
    <s v="Part-Time"/>
    <x v="0"/>
    <s v="General - Sga"/>
    <d v="1967-05-27T00:00:00"/>
    <s v="MA"/>
    <x v="0"/>
    <s v="White"/>
    <s v="Single"/>
    <s v="Fully Meets"/>
    <n v="3"/>
    <n v="3"/>
    <s v="Average"/>
    <d v="2023-07-18T00:00:00"/>
    <n v="5"/>
    <s v="Moderate"/>
    <n v="1"/>
    <s v="Moderate"/>
    <n v="3"/>
    <s v="Moderate"/>
    <d v="2023-06-27T00:00:00"/>
    <s v="Communication Skills"/>
    <s v="Internal"/>
    <s v="Failed"/>
    <n v="2"/>
    <n v="844.93"/>
    <n v="51"/>
    <x v="1"/>
  </r>
  <r>
    <n v="1988"/>
    <d v="2018-11-23T00:00:00"/>
    <n v="7.4722222222222223"/>
    <s v="Production Technician I"/>
    <x v="3"/>
    <s v="Active"/>
    <s v="Contract"/>
    <s v="Zone A"/>
    <s v="Temporary"/>
    <x v="0"/>
    <s v="Field Operations"/>
    <d v="1989-10-26T00:00:00"/>
    <s v="MA"/>
    <x v="0"/>
    <s v="Black"/>
    <s v="Single"/>
    <s v="Fully Meets"/>
    <n v="3"/>
    <n v="3"/>
    <s v="Average"/>
    <d v="2023-02-10T00:00:00"/>
    <n v="1"/>
    <s v="Moderate"/>
    <n v="3"/>
    <s v="Moderate"/>
    <n v="5"/>
    <s v="Moderate"/>
    <d v="2023-05-18T00:00:00"/>
    <s v="Project Management"/>
    <s v="External"/>
    <s v="Completed"/>
    <n v="4"/>
    <n v="903.8"/>
    <n v="29"/>
    <x v="0"/>
  </r>
  <r>
    <n v="1989"/>
    <d v="2020-02-25T00:00:00"/>
    <n v="6.2166666666666668"/>
    <s v="Production Technician II"/>
    <x v="2"/>
    <s v="Active"/>
    <s v="Full-Time"/>
    <s v="Zone A"/>
    <s v="Temporary"/>
    <x v="0"/>
    <s v="Field Operations"/>
    <d v="2000-06-14T00:00:00"/>
    <s v="MA"/>
    <x v="0"/>
    <s v="Other"/>
    <s v="Married"/>
    <s v="Fully Meets"/>
    <n v="3"/>
    <n v="3"/>
    <s v="Average"/>
    <d v="2023-05-04T00:00:00"/>
    <n v="4"/>
    <s v="Moderate"/>
    <n v="2"/>
    <s v="Moderate"/>
    <n v="5"/>
    <s v="Moderate"/>
    <d v="2022-12-04T00:00:00"/>
    <s v="Leadership Development"/>
    <s v="External"/>
    <s v="Incomplete"/>
    <n v="4"/>
    <n v="329.3"/>
    <n v="20"/>
    <x v="2"/>
  </r>
  <r>
    <n v="1990"/>
    <d v="2020-05-16T00:00:00"/>
    <n v="5.9916666666666663"/>
    <s v="Production Technician II"/>
    <x v="4"/>
    <s v="Active"/>
    <s v="Full-Time"/>
    <s v="Zone C"/>
    <s v="Temporary"/>
    <x v="0"/>
    <s v="Field Operations"/>
    <d v="2047-09-18T00:00:00"/>
    <s v="MA"/>
    <x v="0"/>
    <s v="Black"/>
    <s v="Divorced"/>
    <s v="Fully Meets"/>
    <n v="3"/>
    <n v="3"/>
    <s v="Average"/>
    <d v="2022-08-31T00:00:00"/>
    <n v="3"/>
    <s v="Moderate"/>
    <n v="1"/>
    <s v="Moderate"/>
    <n v="1"/>
    <s v="Moderate"/>
    <d v="2022-09-18T00:00:00"/>
    <s v="Leadership Development"/>
    <s v="Internal"/>
    <s v="Incomplete"/>
    <n v="1"/>
    <n v="332.51"/>
    <n v="73"/>
    <x v="1"/>
  </r>
  <r>
    <n v="1991"/>
    <d v="2019-06-18T00:00:00"/>
    <n v="6.9027777777777777"/>
    <s v="Production Technician II"/>
    <x v="0"/>
    <s v="Active"/>
    <s v="Contract"/>
    <s v="Zone B"/>
    <s v="Temporary"/>
    <x v="0"/>
    <s v="General - Con"/>
    <d v="2049-01-01T00:00:00"/>
    <s v="MA"/>
    <x v="0"/>
    <s v="Other"/>
    <s v="Married"/>
    <s v="Fully Meets"/>
    <n v="3"/>
    <n v="3"/>
    <s v="Average"/>
    <d v="2023-01-26T00:00:00"/>
    <n v="2"/>
    <s v="Moderate"/>
    <n v="1"/>
    <s v="Moderate"/>
    <n v="3"/>
    <s v="Moderate"/>
    <d v="2023-01-24T00:00:00"/>
    <s v="Technical Skills"/>
    <s v="External"/>
    <s v="Failed"/>
    <n v="2"/>
    <n v="643.63"/>
    <n v="70"/>
    <x v="1"/>
  </r>
  <r>
    <n v="1992"/>
    <d v="2019-05-20T00:00:00"/>
    <n v="6.9805555555555552"/>
    <s v="Production Technician II"/>
    <x v="7"/>
    <s v="Active"/>
    <s v="Contract"/>
    <s v="Zone A"/>
    <s v="Part-Time"/>
    <x v="0"/>
    <s v="General - Con"/>
    <d v="1950-02-25T00:00:00"/>
    <s v="MA"/>
    <x v="0"/>
    <s v="White"/>
    <s v="Divorced"/>
    <s v="Fully Meets"/>
    <n v="3"/>
    <n v="3"/>
    <s v="Average"/>
    <d v="2023-02-06T00:00:00"/>
    <n v="4"/>
    <s v="Moderate"/>
    <n v="3"/>
    <s v="Moderate"/>
    <n v="3"/>
    <s v="Moderate"/>
    <d v="2022-09-11T00:00:00"/>
    <s v="Communication Skills"/>
    <s v="Internal"/>
    <s v="Failed"/>
    <n v="2"/>
    <n v="827.05"/>
    <n v="69"/>
    <x v="1"/>
  </r>
  <r>
    <n v="1993"/>
    <d v="2020-10-16T00:00:00"/>
    <n v="5.5750000000000002"/>
    <s v="Production Technician II"/>
    <x v="1"/>
    <s v="Active"/>
    <s v="Full-Time"/>
    <s v="Zone A"/>
    <s v="Full-Time"/>
    <x v="0"/>
    <s v="Field Operations"/>
    <d v="1972-07-21T00:00:00"/>
    <s v="MA"/>
    <x v="0"/>
    <s v="Hispanic"/>
    <s v="Divorced"/>
    <s v="Fully Meets"/>
    <n v="3"/>
    <n v="3"/>
    <s v="Average"/>
    <d v="2022-12-10T00:00:00"/>
    <n v="5"/>
    <s v="Moderate"/>
    <n v="2"/>
    <s v="Moderate"/>
    <n v="4"/>
    <s v="Moderate"/>
    <d v="2023-05-02T00:00:00"/>
    <s v="Customer Service"/>
    <s v="External"/>
    <s v="Failed"/>
    <n v="3"/>
    <n v="995.42"/>
    <n v="48"/>
    <x v="0"/>
  </r>
  <r>
    <n v="1994"/>
    <d v="2022-07-01T00:00:00"/>
    <n v="3.8666666666666667"/>
    <s v="Production Technician II"/>
    <x v="8"/>
    <s v="Active"/>
    <s v="Full-Time"/>
    <s v="Zone A"/>
    <s v="Full-Time"/>
    <x v="0"/>
    <s v="General - Con"/>
    <d v="1988-12-29T00:00:00"/>
    <s v="MA"/>
    <x v="0"/>
    <s v="Other"/>
    <s v="Single"/>
    <s v="Fully Meets"/>
    <n v="3"/>
    <n v="3"/>
    <s v="Average"/>
    <d v="2022-10-04T00:00:00"/>
    <n v="5"/>
    <s v="Moderate"/>
    <n v="5"/>
    <s v="Moderate"/>
    <n v="1"/>
    <s v="Moderate"/>
    <d v="2023-04-20T00:00:00"/>
    <s v="Technical Skills"/>
    <s v="External"/>
    <s v="Passed"/>
    <n v="4"/>
    <n v="360.61"/>
    <n v="34"/>
    <x v="0"/>
  </r>
  <r>
    <n v="1995"/>
    <d v="2022-12-17T00:00:00"/>
    <n v="3.4055555555555554"/>
    <s v="Production Technician II"/>
    <x v="3"/>
    <s v="Active"/>
    <s v="Contract"/>
    <s v="Zone A"/>
    <s v="Full-Time"/>
    <x v="0"/>
    <s v="Field Operations"/>
    <d v="1978-08-06T00:00:00"/>
    <s v="MA"/>
    <x v="0"/>
    <s v="Other"/>
    <s v="Married"/>
    <s v="Fully Meets"/>
    <n v="3"/>
    <n v="3"/>
    <s v="Average"/>
    <d v="2023-04-23T00:00:00"/>
    <n v="4"/>
    <s v="Moderate"/>
    <n v="3"/>
    <s v="Moderate"/>
    <n v="1"/>
    <s v="Moderate"/>
    <d v="2022-08-23T00:00:00"/>
    <s v="Communication Skills"/>
    <s v="External"/>
    <s v="Passed"/>
    <n v="3"/>
    <n v="658.54"/>
    <n v="44"/>
    <x v="0"/>
  </r>
  <r>
    <n v="1996"/>
    <d v="2021-10-24T00:00:00"/>
    <n v="4.552777777777778"/>
    <s v="Production Technician II"/>
    <x v="9"/>
    <s v="Active"/>
    <s v="Part-Time"/>
    <s v="Zone A"/>
    <s v="Temporary"/>
    <x v="0"/>
    <s v="Aerial"/>
    <d v="1992-07-10T00:00:00"/>
    <s v="MA"/>
    <x v="0"/>
    <s v="White"/>
    <s v="Single"/>
    <s v="Fully Meets"/>
    <n v="3"/>
    <n v="3"/>
    <s v="Average"/>
    <d v="2023-08-01T00:00:00"/>
    <n v="3"/>
    <s v="Moderate"/>
    <n v="5"/>
    <s v="Moderate"/>
    <n v="2"/>
    <s v="Moderate"/>
    <d v="2022-12-16T00:00:00"/>
    <s v="Communication Skills"/>
    <s v="Internal"/>
    <s v="Failed"/>
    <n v="5"/>
    <n v="250.11"/>
    <n v="29"/>
    <x v="0"/>
  </r>
  <r>
    <n v="1997"/>
    <d v="2019-02-28T00:00:00"/>
    <n v="7.2027777777777775"/>
    <s v="Production Technician II"/>
    <x v="5"/>
    <s v="Active"/>
    <s v="Part-Time"/>
    <s v="Zone B"/>
    <s v="Full-Time"/>
    <x v="0"/>
    <s v="Wireline Construction"/>
    <d v="1990-06-09T00:00:00"/>
    <s v="MA"/>
    <x v="0"/>
    <s v="Asian"/>
    <s v="Divorced"/>
    <s v="Fully Meets"/>
    <n v="3"/>
    <n v="3"/>
    <s v="Average"/>
    <d v="2023-02-16T00:00:00"/>
    <n v="3"/>
    <s v="Moderate"/>
    <n v="3"/>
    <s v="Moderate"/>
    <n v="2"/>
    <s v="Moderate"/>
    <d v="2023-04-29T00:00:00"/>
    <s v="Project Management"/>
    <s v="Internal"/>
    <s v="Failed"/>
    <n v="4"/>
    <n v="819.65"/>
    <n v="29"/>
    <x v="0"/>
  </r>
  <r>
    <n v="1998"/>
    <d v="2022-03-24T00:00:00"/>
    <n v="4.1361111111111111"/>
    <s v="Production Technician II"/>
    <x v="6"/>
    <s v="Active"/>
    <s v="Full-Time"/>
    <s v="Zone C"/>
    <s v="Part-Time"/>
    <x v="0"/>
    <s v="General - Con"/>
    <d v="1999-02-21T00:00:00"/>
    <s v="MA"/>
    <x v="0"/>
    <s v="Black"/>
    <s v="Widowed"/>
    <s v="Fully Meets"/>
    <n v="3"/>
    <n v="3"/>
    <s v="Average"/>
    <d v="2022-09-07T00:00:00"/>
    <n v="2"/>
    <s v="Moderate"/>
    <n v="4"/>
    <s v="Moderate"/>
    <n v="3"/>
    <s v="Moderate"/>
    <d v="2022-12-01T00:00:00"/>
    <s v="Technical Skills"/>
    <s v="Internal"/>
    <s v="Completed"/>
    <n v="2"/>
    <n v="186.77"/>
    <n v="23"/>
    <x v="2"/>
  </r>
  <r>
    <n v="1999"/>
    <d v="2021-10-17T00:00:00"/>
    <n v="4.572222222222222"/>
    <s v="Production Technician II"/>
    <x v="2"/>
    <s v="Active"/>
    <s v="Contract"/>
    <s v="Zone A"/>
    <s v="Temporary"/>
    <x v="0"/>
    <s v="Field Operations"/>
    <d v="2043-06-22T00:00:00"/>
    <s v="MA"/>
    <x v="0"/>
    <s v="Other"/>
    <s v="Widowed"/>
    <s v="Fully Meets"/>
    <n v="3"/>
    <n v="3"/>
    <s v="Average"/>
    <d v="2023-07-12T00:00:00"/>
    <n v="3"/>
    <s v="Moderate"/>
    <n v="2"/>
    <s v="Moderate"/>
    <n v="2"/>
    <s v="Moderate"/>
    <d v="2023-05-08T00:00:00"/>
    <s v="Technical Skills"/>
    <s v="External"/>
    <s v="Passed"/>
    <n v="4"/>
    <n v="633.66999999999996"/>
    <n v="78"/>
    <x v="1"/>
  </r>
  <r>
    <n v="2000"/>
    <d v="2022-05-13T00:00:00"/>
    <n v="4"/>
    <s v="Production Technician I"/>
    <x v="9"/>
    <s v="Active"/>
    <s v="Full-Time"/>
    <s v="Zone A"/>
    <s v="Part-Time"/>
    <x v="0"/>
    <s v="General - Con"/>
    <d v="1963-07-07T00:00:00"/>
    <s v="MA"/>
    <x v="0"/>
    <s v="Black"/>
    <s v="Widowed"/>
    <s v="Fully Meets"/>
    <n v="3"/>
    <n v="3"/>
    <s v="Average"/>
    <d v="2022-10-25T00:00:00"/>
    <n v="1"/>
    <s v="Moderate"/>
    <n v="3"/>
    <s v="Moderate"/>
    <n v="3"/>
    <s v="Moderate"/>
    <d v="2023-03-20T00:00:00"/>
    <s v="Technical Skills"/>
    <s v="Internal"/>
    <s v="Incomplete"/>
    <n v="3"/>
    <n v="236.34"/>
    <n v="59"/>
    <x v="1"/>
  </r>
  <r>
    <n v="2001"/>
    <d v="2019-10-09T00:00:00"/>
    <n v="6.5944444444444441"/>
    <s v="Production Technician I"/>
    <x v="7"/>
    <s v="Terminated"/>
    <s v="Contract"/>
    <s v="Zone B"/>
    <s v="Full-Time"/>
    <x v="0"/>
    <s v="Yard (Material Handling)"/>
    <d v="1977-08-17T00:00:00"/>
    <s v="MA"/>
    <x v="0"/>
    <s v="White"/>
    <s v="Widowed"/>
    <s v="Fully Meets"/>
    <n v="3"/>
    <n v="3"/>
    <s v="Average"/>
    <d v="2023-02-09T00:00:00"/>
    <n v="5"/>
    <s v="Moderate"/>
    <n v="3"/>
    <s v="Moderate"/>
    <n v="5"/>
    <s v="Moderate"/>
    <d v="2023-05-04T00:00:00"/>
    <s v="Leadership Development"/>
    <s v="Internal"/>
    <s v="Incomplete"/>
    <n v="4"/>
    <n v="504.62"/>
    <n v="42"/>
    <x v="0"/>
  </r>
  <r>
    <n v="2002"/>
    <d v="2018-10-12T00:00:00"/>
    <n v="7.5861111111111112"/>
    <s v="Production Technician I"/>
    <x v="3"/>
    <s v="Terminated"/>
    <s v="Contract"/>
    <s v="Zone B"/>
    <s v="Temporary"/>
    <x v="0"/>
    <s v="General - Con"/>
    <d v="1990-05-25T00:00:00"/>
    <s v="MA"/>
    <x v="0"/>
    <s v="White"/>
    <s v="Married"/>
    <s v="Fully Meets"/>
    <n v="3"/>
    <n v="3"/>
    <s v="Average"/>
    <d v="2023-03-11T00:00:00"/>
    <n v="1"/>
    <s v="Moderate"/>
    <n v="4"/>
    <s v="Moderate"/>
    <n v="2"/>
    <s v="Moderate"/>
    <d v="2022-10-26T00:00:00"/>
    <s v="Project Management"/>
    <s v="External"/>
    <s v="Incomplete"/>
    <n v="1"/>
    <n v="217.86"/>
    <n v="28"/>
    <x v="0"/>
  </r>
  <r>
    <n v="2003"/>
    <d v="2020-04-13T00:00:00"/>
    <n v="6.083333333333333"/>
    <s v="Production Technician I"/>
    <x v="5"/>
    <s v="Terminated"/>
    <s v="Contract"/>
    <s v="Zone B"/>
    <s v="Part-Time"/>
    <x v="0"/>
    <s v="Shop (Fleet)"/>
    <d v="1985-07-01T00:00:00"/>
    <s v="MA"/>
    <x v="0"/>
    <s v="Other"/>
    <s v="Married"/>
    <s v="Fully Meets"/>
    <n v="3"/>
    <n v="3"/>
    <s v="Average"/>
    <d v="2023-06-19T00:00:00"/>
    <n v="5"/>
    <s v="Moderate"/>
    <n v="5"/>
    <s v="Moderate"/>
    <n v="1"/>
    <s v="Moderate"/>
    <d v="2022-12-12T00:00:00"/>
    <s v="Technical Skills"/>
    <s v="External"/>
    <s v="Completed"/>
    <n v="4"/>
    <n v="148.97"/>
    <n v="35"/>
    <x v="0"/>
  </r>
  <r>
    <n v="2004"/>
    <d v="2021-04-25T00:00:00"/>
    <n v="5.05"/>
    <s v="Production Technician I"/>
    <x v="9"/>
    <s v="Active"/>
    <s v="Contract"/>
    <s v="Zone B"/>
    <s v="Full-Time"/>
    <x v="0"/>
    <s v="Engineers"/>
    <d v="2001-04-05T00:00:00"/>
    <s v="MA"/>
    <x v="0"/>
    <s v="Other"/>
    <s v="Divorced"/>
    <s v="Fully Meets"/>
    <n v="3"/>
    <n v="3"/>
    <s v="Average"/>
    <d v="2023-05-05T00:00:00"/>
    <n v="3"/>
    <s v="Moderate"/>
    <n v="3"/>
    <s v="Moderate"/>
    <n v="4"/>
    <s v="Moderate"/>
    <d v="2023-02-27T00:00:00"/>
    <s v="Leadership Development"/>
    <s v="Internal"/>
    <s v="Completed"/>
    <n v="1"/>
    <n v="628.83000000000004"/>
    <n v="20"/>
    <x v="2"/>
  </r>
  <r>
    <n v="2005"/>
    <d v="2018-12-21T00:00:00"/>
    <n v="7.3944444444444448"/>
    <s v="Production Technician I"/>
    <x v="5"/>
    <s v="Active"/>
    <s v="Part-Time"/>
    <s v="Zone B"/>
    <s v="Part-Time"/>
    <x v="0"/>
    <s v="Splicing"/>
    <d v="2047-03-09T00:00:00"/>
    <s v="MA"/>
    <x v="0"/>
    <s v="Asian"/>
    <s v="Widowed"/>
    <s v="Fully Meets"/>
    <n v="3"/>
    <n v="3"/>
    <s v="Average"/>
    <d v="2022-11-04T00:00:00"/>
    <n v="2"/>
    <s v="Moderate"/>
    <n v="1"/>
    <s v="Moderate"/>
    <n v="2"/>
    <s v="Moderate"/>
    <d v="2023-04-22T00:00:00"/>
    <s v="Leadership Development"/>
    <s v="Internal"/>
    <s v="Completed"/>
    <n v="2"/>
    <n v="458.78"/>
    <n v="71"/>
    <x v="1"/>
  </r>
  <r>
    <n v="2006"/>
    <d v="2021-09-19T00:00:00"/>
    <n v="4.6500000000000004"/>
    <s v="Production Technician I"/>
    <x v="6"/>
    <s v="Active"/>
    <s v="Contract"/>
    <s v="Zone C"/>
    <s v="Temporary"/>
    <x v="0"/>
    <s v="Executive"/>
    <d v="1973-10-23T00:00:00"/>
    <s v="MA"/>
    <x v="1"/>
    <s v="Other"/>
    <s v="Married"/>
    <s v="Fully Meets"/>
    <n v="3"/>
    <n v="3"/>
    <s v="Average"/>
    <d v="2022-10-21T00:00:00"/>
    <n v="5"/>
    <s v="Moderate"/>
    <n v="5"/>
    <s v="Moderate"/>
    <n v="2"/>
    <s v="Moderate"/>
    <d v="2022-12-22T00:00:00"/>
    <s v="Communication Skills"/>
    <s v="External"/>
    <s v="Completed"/>
    <n v="2"/>
    <n v="892.65"/>
    <n v="48"/>
    <x v="0"/>
  </r>
  <r>
    <n v="2007"/>
    <d v="2020-12-15T00:00:00"/>
    <n v="5.4111111111111114"/>
    <s v="Production Technician I"/>
    <x v="2"/>
    <s v="Active"/>
    <s v="Full-Time"/>
    <s v="Zone C"/>
    <s v="Temporary"/>
    <x v="0"/>
    <s v="Splicing"/>
    <d v="1979-05-05T00:00:00"/>
    <s v="MA"/>
    <x v="0"/>
    <s v="Black"/>
    <s v="Widowed"/>
    <s v="Fully Meets"/>
    <n v="3"/>
    <n v="3"/>
    <s v="Average"/>
    <d v="2023-07-28T00:00:00"/>
    <n v="4"/>
    <s v="Moderate"/>
    <n v="1"/>
    <s v="Moderate"/>
    <n v="5"/>
    <s v="Moderate"/>
    <d v="2023-02-28T00:00:00"/>
    <s v="Communication Skills"/>
    <s v="External"/>
    <s v="Passed"/>
    <n v="1"/>
    <n v="211.17"/>
    <n v="41"/>
    <x v="0"/>
  </r>
  <r>
    <n v="2008"/>
    <d v="2019-07-15T00:00:00"/>
    <n v="6.8277777777777775"/>
    <s v="Production Technician I"/>
    <x v="4"/>
    <s v="Active"/>
    <s v="Part-Time"/>
    <s v="Zone A"/>
    <s v="Temporary"/>
    <x v="0"/>
    <s v="Field Operations"/>
    <d v="2041-09-03T00:00:00"/>
    <s v="MA"/>
    <x v="0"/>
    <s v="Asian"/>
    <s v="Widowed"/>
    <s v="Fully Meets"/>
    <n v="3"/>
    <n v="3"/>
    <s v="Average"/>
    <d v="2023-03-17T00:00:00"/>
    <n v="1"/>
    <s v="Moderate"/>
    <n v="2"/>
    <s v="Moderate"/>
    <n v="2"/>
    <s v="Moderate"/>
    <d v="2022-10-24T00:00:00"/>
    <s v="Project Management"/>
    <s v="External"/>
    <s v="Passed"/>
    <n v="2"/>
    <n v="478.95"/>
    <n v="78"/>
    <x v="1"/>
  </r>
  <r>
    <n v="2009"/>
    <d v="2021-11-17T00:00:00"/>
    <n v="4.4888888888888889"/>
    <s v="Production Technician I"/>
    <x v="0"/>
    <s v="Active"/>
    <s v="Contract"/>
    <s v="Zone C"/>
    <s v="Temporary"/>
    <x v="0"/>
    <s v="Project Management - Con"/>
    <d v="1997-10-01T00:00:00"/>
    <s v="MA"/>
    <x v="0"/>
    <s v="White"/>
    <s v="Widowed"/>
    <s v="Fully Meets"/>
    <n v="3"/>
    <n v="3"/>
    <s v="Average"/>
    <d v="2023-02-27T00:00:00"/>
    <n v="5"/>
    <s v="Moderate"/>
    <n v="2"/>
    <s v="Moderate"/>
    <n v="2"/>
    <s v="Moderate"/>
    <d v="2023-01-20T00:00:00"/>
    <s v="Customer Service"/>
    <s v="Internal"/>
    <s v="Incomplete"/>
    <n v="1"/>
    <n v="319.94"/>
    <n v="24"/>
    <x v="2"/>
  </r>
  <r>
    <n v="2010"/>
    <d v="2023-02-04T00:00:00"/>
    <n v="3.2749999999999999"/>
    <s v="Production Technician I"/>
    <x v="7"/>
    <s v="Active"/>
    <s v="Part-Time"/>
    <s v="Zone B"/>
    <s v="Part-Time"/>
    <x v="0"/>
    <s v="Catv"/>
    <d v="2049-03-07T00:00:00"/>
    <s v="MA"/>
    <x v="0"/>
    <s v="Hispanic"/>
    <s v="Married"/>
    <s v="Fully Meets"/>
    <n v="3"/>
    <n v="3"/>
    <s v="Average"/>
    <d v="2023-02-17T00:00:00"/>
    <n v="4"/>
    <s v="Moderate"/>
    <n v="4"/>
    <s v="Moderate"/>
    <n v="4"/>
    <s v="Moderate"/>
    <d v="2022-08-22T00:00:00"/>
    <s v="Communication Skills"/>
    <s v="Internal"/>
    <s v="Passed"/>
    <n v="2"/>
    <n v="601.66"/>
    <n v="74"/>
    <x v="1"/>
  </r>
  <r>
    <n v="2011"/>
    <d v="2022-07-03T00:00:00"/>
    <n v="3.8611111111111112"/>
    <s v="Production Technician I"/>
    <x v="1"/>
    <s v="Active"/>
    <s v="Contract"/>
    <s v="Zone B"/>
    <s v="Temporary"/>
    <x v="0"/>
    <s v="Finance &amp; Accounting"/>
    <d v="1994-08-06T00:00:00"/>
    <s v="MA"/>
    <x v="0"/>
    <s v="Asian"/>
    <s v="Married"/>
    <s v="Fully Meets"/>
    <n v="3"/>
    <n v="3"/>
    <s v="Average"/>
    <d v="2023-01-27T00:00:00"/>
    <n v="3"/>
    <s v="Moderate"/>
    <n v="2"/>
    <s v="Moderate"/>
    <n v="2"/>
    <s v="Moderate"/>
    <d v="2023-04-30T00:00:00"/>
    <s v="Leadership Development"/>
    <s v="Internal"/>
    <s v="Completed"/>
    <n v="1"/>
    <n v="999.96"/>
    <n v="28"/>
    <x v="0"/>
  </r>
  <r>
    <n v="2012"/>
    <d v="2020-01-24T00:00:00"/>
    <n v="6.302777777777778"/>
    <s v="Production Technician I"/>
    <x v="8"/>
    <s v="Active"/>
    <s v="Contract"/>
    <s v="Zone B"/>
    <s v="Full-Time"/>
    <x v="0"/>
    <s v="General - Sga"/>
    <d v="1984-06-06T00:00:00"/>
    <s v="MA"/>
    <x v="0"/>
    <s v="White"/>
    <s v="Single"/>
    <s v="Fully Meets"/>
    <n v="3"/>
    <n v="3"/>
    <s v="Average"/>
    <d v="2023-07-26T00:00:00"/>
    <n v="2"/>
    <s v="Moderate"/>
    <n v="3"/>
    <s v="Moderate"/>
    <n v="2"/>
    <s v="Moderate"/>
    <d v="2022-09-18T00:00:00"/>
    <s v="Communication Skills"/>
    <s v="External"/>
    <s v="Incomplete"/>
    <n v="2"/>
    <n v="138.66999999999999"/>
    <n v="36"/>
    <x v="0"/>
  </r>
  <r>
    <n v="2013"/>
    <d v="2019-07-07T00:00:00"/>
    <n v="6.85"/>
    <s v="Production Technician I"/>
    <x v="3"/>
    <s v="Active"/>
    <s v="Contract"/>
    <s v="Zone A"/>
    <s v="Temporary"/>
    <x v="0"/>
    <s v="General - Con"/>
    <d v="1952-04-08T00:00:00"/>
    <s v="MA"/>
    <x v="0"/>
    <s v="Black"/>
    <s v="Widowed"/>
    <s v="Fully Meets"/>
    <n v="3"/>
    <n v="3"/>
    <s v="Average"/>
    <d v="2023-03-07T00:00:00"/>
    <n v="4"/>
    <s v="Moderate"/>
    <n v="5"/>
    <s v="Moderate"/>
    <n v="4"/>
    <s v="Moderate"/>
    <d v="2023-02-21T00:00:00"/>
    <s v="Leadership Development"/>
    <s v="External"/>
    <s v="Failed"/>
    <n v="2"/>
    <n v="962.76"/>
    <n v="67"/>
    <x v="1"/>
  </r>
  <r>
    <n v="2014"/>
    <d v="2022-03-13T00:00:00"/>
    <n v="4.166666666666667"/>
    <s v="Production Technician II"/>
    <x v="1"/>
    <s v="Active"/>
    <s v="Part-Time"/>
    <s v="Zone B"/>
    <s v="Temporary"/>
    <x v="0"/>
    <s v="Splicing"/>
    <d v="1984-11-11T00:00:00"/>
    <s v="MA"/>
    <x v="0"/>
    <s v="Asian"/>
    <s v="Divorced"/>
    <s v="Fully Meets"/>
    <n v="3"/>
    <n v="3"/>
    <s v="Average"/>
    <d v="2022-08-07T00:00:00"/>
    <n v="2"/>
    <s v="Moderate"/>
    <n v="5"/>
    <s v="Moderate"/>
    <n v="4"/>
    <s v="Moderate"/>
    <d v="2023-03-02T00:00:00"/>
    <s v="Technical Skills"/>
    <s v="External"/>
    <s v="Incomplete"/>
    <n v="4"/>
    <n v="106.88"/>
    <n v="38"/>
    <x v="0"/>
  </r>
  <r>
    <n v="2015"/>
    <d v="2023-06-02T00:00:00"/>
    <n v="2.9472222222222224"/>
    <s v="Production Technician II"/>
    <x v="8"/>
    <s v="Active"/>
    <s v="Part-Time"/>
    <s v="Zone B"/>
    <s v="Part-Time"/>
    <x v="0"/>
    <s v="Engineers"/>
    <d v="1992-03-05T00:00:00"/>
    <s v="MA"/>
    <x v="0"/>
    <s v="White"/>
    <s v="Widowed"/>
    <s v="Fully Meets"/>
    <n v="3"/>
    <n v="3"/>
    <s v="Average"/>
    <d v="2022-08-13T00:00:00"/>
    <n v="4"/>
    <s v="Moderate"/>
    <n v="3"/>
    <s v="Moderate"/>
    <n v="1"/>
    <s v="Moderate"/>
    <d v="2022-09-30T00:00:00"/>
    <s v="Leadership Development"/>
    <s v="Internal"/>
    <s v="Passed"/>
    <n v="1"/>
    <n v="561.89"/>
    <n v="31"/>
    <x v="0"/>
  </r>
  <r>
    <n v="2016"/>
    <d v="2021-04-08T00:00:00"/>
    <n v="5.0972222222222223"/>
    <s v="Production Technician II"/>
    <x v="6"/>
    <s v="Active"/>
    <s v="Contract"/>
    <s v="Zone C"/>
    <s v="Full-Time"/>
    <x v="0"/>
    <s v="Field Operations"/>
    <d v="1958-10-01T00:00:00"/>
    <s v="MA"/>
    <x v="0"/>
    <s v="White"/>
    <s v="Widowed"/>
    <s v="Fully Meets"/>
    <n v="3"/>
    <n v="3"/>
    <s v="Average"/>
    <d v="2023-05-31T00:00:00"/>
    <n v="1"/>
    <s v="Moderate"/>
    <n v="3"/>
    <s v="Moderate"/>
    <n v="5"/>
    <s v="Moderate"/>
    <d v="2022-09-13T00:00:00"/>
    <s v="Technical Skills"/>
    <s v="Internal"/>
    <s v="Incomplete"/>
    <n v="5"/>
    <n v="775.52"/>
    <n v="63"/>
    <x v="1"/>
  </r>
  <r>
    <n v="2017"/>
    <d v="2019-12-02T00:00:00"/>
    <n v="6.447222222222222"/>
    <s v="Production Technician II"/>
    <x v="2"/>
    <s v="Active"/>
    <s v="Full-Time"/>
    <s v="Zone B"/>
    <s v="Part-Time"/>
    <x v="0"/>
    <s v="Aerial"/>
    <d v="1971-04-17T00:00:00"/>
    <s v="MA"/>
    <x v="0"/>
    <s v="Black"/>
    <s v="Single"/>
    <s v="Fully Meets"/>
    <n v="3"/>
    <n v="3"/>
    <s v="Average"/>
    <d v="2023-07-11T00:00:00"/>
    <n v="2"/>
    <s v="Moderate"/>
    <n v="5"/>
    <s v="Moderate"/>
    <n v="4"/>
    <s v="Moderate"/>
    <d v="2022-12-03T00:00:00"/>
    <s v="Communication Skills"/>
    <s v="External"/>
    <s v="Incomplete"/>
    <n v="4"/>
    <n v="397.01"/>
    <n v="48"/>
    <x v="0"/>
  </r>
  <r>
    <n v="2018"/>
    <d v="2022-03-09T00:00:00"/>
    <n v="4.177777777777778"/>
    <s v="Production Technician II"/>
    <x v="9"/>
    <s v="Active"/>
    <s v="Contract"/>
    <s v="Zone C"/>
    <s v="Temporary"/>
    <x v="0"/>
    <s v="Yard (Material Handling)"/>
    <d v="1986-01-27T00:00:00"/>
    <s v="MA"/>
    <x v="0"/>
    <s v="Asian"/>
    <s v="Divorced"/>
    <s v="Fully Meets"/>
    <n v="3"/>
    <n v="3"/>
    <s v="Average"/>
    <d v="2022-10-31T00:00:00"/>
    <n v="5"/>
    <s v="Moderate"/>
    <n v="2"/>
    <s v="Moderate"/>
    <n v="1"/>
    <s v="Moderate"/>
    <d v="2022-08-21T00:00:00"/>
    <s v="Customer Service"/>
    <s v="External"/>
    <s v="Incomplete"/>
    <n v="5"/>
    <n v="739.74"/>
    <n v="36"/>
    <x v="0"/>
  </r>
  <r>
    <n v="2019"/>
    <d v="2022-03-26T00:00:00"/>
    <n v="4.1305555555555555"/>
    <s v="Production Technician II"/>
    <x v="7"/>
    <s v="Active"/>
    <s v="Full-Time"/>
    <s v="Zone C"/>
    <s v="Temporary"/>
    <x v="0"/>
    <s v="Field Operations"/>
    <d v="1977-01-08T00:00:00"/>
    <s v="MA"/>
    <x v="0"/>
    <s v="White"/>
    <s v="Widowed"/>
    <s v="Fully Meets"/>
    <n v="3"/>
    <n v="3"/>
    <s v="Average"/>
    <d v="2023-03-21T00:00:00"/>
    <n v="2"/>
    <s v="Moderate"/>
    <n v="1"/>
    <s v="Moderate"/>
    <n v="4"/>
    <s v="Moderate"/>
    <d v="2022-10-06T00:00:00"/>
    <s v="Technical Skills"/>
    <s v="External"/>
    <s v="Completed"/>
    <n v="2"/>
    <n v="789.2"/>
    <n v="45"/>
    <x v="0"/>
  </r>
  <r>
    <n v="2020"/>
    <d v="2021-05-08T00:00:00"/>
    <n v="5.0138888888888893"/>
    <s v="Production Technician II"/>
    <x v="3"/>
    <s v="Active"/>
    <s v="Part-Time"/>
    <s v="Zone A"/>
    <s v="Full-Time"/>
    <x v="0"/>
    <s v="Wireline Construction"/>
    <d v="2046-02-14T00:00:00"/>
    <s v="MA"/>
    <x v="0"/>
    <s v="Black"/>
    <s v="Widowed"/>
    <s v="Fully Meets"/>
    <n v="3"/>
    <n v="3"/>
    <s v="Average"/>
    <d v="2022-11-28T00:00:00"/>
    <n v="2"/>
    <s v="Moderate"/>
    <n v="1"/>
    <s v="Moderate"/>
    <n v="4"/>
    <s v="Moderate"/>
    <d v="2022-08-18T00:00:00"/>
    <s v="Leadership Development"/>
    <s v="Internal"/>
    <s v="Failed"/>
    <n v="3"/>
    <n v="428.51"/>
    <n v="75"/>
    <x v="1"/>
  </r>
  <r>
    <n v="2021"/>
    <d v="2022-11-29T00:00:00"/>
    <n v="3.4555555555555557"/>
    <s v="Production Technician II"/>
    <x v="5"/>
    <s v="Active"/>
    <s v="Part-Time"/>
    <s v="Zone A"/>
    <s v="Temporary"/>
    <x v="0"/>
    <s v="Field Operations"/>
    <d v="1955-12-11T00:00:00"/>
    <s v="MA"/>
    <x v="0"/>
    <s v="Asian"/>
    <s v="Widowed"/>
    <s v="Fully Meets"/>
    <n v="3"/>
    <n v="3"/>
    <s v="Average"/>
    <d v="2022-08-28T00:00:00"/>
    <n v="1"/>
    <s v="Moderate"/>
    <n v="3"/>
    <s v="Moderate"/>
    <n v="4"/>
    <s v="Moderate"/>
    <d v="2023-04-29T00:00:00"/>
    <s v="Project Management"/>
    <s v="External"/>
    <s v="Incomplete"/>
    <n v="4"/>
    <n v="646.72"/>
    <n v="67"/>
    <x v="1"/>
  </r>
  <r>
    <n v="2022"/>
    <d v="2019-05-24T00:00:00"/>
    <n v="6.9694444444444441"/>
    <s v="Production Technician II"/>
    <x v="4"/>
    <s v="Active"/>
    <s v="Contract"/>
    <s v="Zone B"/>
    <s v="Part-Time"/>
    <x v="0"/>
    <s v="Wireless"/>
    <d v="2041-08-30T00:00:00"/>
    <s v="MA"/>
    <x v="0"/>
    <s v="White"/>
    <s v="Divorced"/>
    <s v="Fully Meets"/>
    <n v="3"/>
    <n v="3"/>
    <s v="Average"/>
    <d v="2022-11-11T00:00:00"/>
    <n v="5"/>
    <s v="Moderate"/>
    <n v="3"/>
    <s v="Moderate"/>
    <n v="5"/>
    <s v="Moderate"/>
    <d v="2022-10-09T00:00:00"/>
    <s v="Leadership Development"/>
    <s v="External"/>
    <s v="Incomplete"/>
    <n v="3"/>
    <n v="742.84"/>
    <n v="78"/>
    <x v="1"/>
  </r>
  <r>
    <n v="2023"/>
    <d v="2022-01-29T00:00:00"/>
    <n v="4.2888888888888888"/>
    <s v="Production Technician II"/>
    <x v="0"/>
    <s v="Active"/>
    <s v="Part-Time"/>
    <s v="Zone C"/>
    <s v="Part-Time"/>
    <x v="0"/>
    <s v="General - Con"/>
    <d v="1962-08-04T00:00:00"/>
    <s v="MA"/>
    <x v="0"/>
    <s v="Hispanic"/>
    <s v="Divorced"/>
    <s v="Fully Meets"/>
    <n v="3"/>
    <n v="3"/>
    <s v="Average"/>
    <d v="2022-10-10T00:00:00"/>
    <n v="3"/>
    <s v="Moderate"/>
    <n v="4"/>
    <s v="Moderate"/>
    <n v="4"/>
    <s v="Moderate"/>
    <d v="2022-11-25T00:00:00"/>
    <s v="Communication Skills"/>
    <s v="External"/>
    <s v="Incomplete"/>
    <n v="2"/>
    <n v="894.92"/>
    <n v="60"/>
    <x v="1"/>
  </r>
  <r>
    <n v="2024"/>
    <d v="2021-07-06T00:00:00"/>
    <n v="4.8527777777777779"/>
    <s v="Production Technician II"/>
    <x v="1"/>
    <s v="Active"/>
    <s v="Full-Time"/>
    <s v="Zone C"/>
    <s v="Full-Time"/>
    <x v="0"/>
    <s v="Field Operations"/>
    <d v="1991-03-25T00:00:00"/>
    <s v="MA"/>
    <x v="0"/>
    <s v="Asian"/>
    <s v="Single"/>
    <s v="Fully Meets"/>
    <n v="3"/>
    <n v="3"/>
    <s v="Average"/>
    <d v="2022-10-25T00:00:00"/>
    <n v="2"/>
    <s v="Moderate"/>
    <n v="1"/>
    <s v="Moderate"/>
    <n v="5"/>
    <s v="Moderate"/>
    <d v="2023-06-11T00:00:00"/>
    <s v="Communication Skills"/>
    <s v="External"/>
    <s v="Failed"/>
    <n v="1"/>
    <n v="222.56"/>
    <n v="30"/>
    <x v="0"/>
  </r>
  <r>
    <n v="2025"/>
    <d v="2021-01-29T00:00:00"/>
    <n v="5.2888888888888888"/>
    <s v="Production Technician II"/>
    <x v="8"/>
    <s v="Active"/>
    <s v="Part-Time"/>
    <s v="Zone C"/>
    <s v="Temporary"/>
    <x v="0"/>
    <s v="Field Operations"/>
    <d v="1975-04-11T00:00:00"/>
    <s v="MA"/>
    <x v="0"/>
    <s v="Asian"/>
    <s v="Single"/>
    <s v="Fully Meets"/>
    <n v="3"/>
    <n v="3"/>
    <s v="Average"/>
    <d v="2023-05-02T00:00:00"/>
    <n v="1"/>
    <s v="Moderate"/>
    <n v="2"/>
    <s v="Moderate"/>
    <n v="4"/>
    <s v="Moderate"/>
    <d v="2023-01-17T00:00:00"/>
    <s v="Technical Skills"/>
    <s v="Internal"/>
    <s v="Passed"/>
    <n v="2"/>
    <n v="699.76"/>
    <n v="46"/>
    <x v="0"/>
  </r>
  <r>
    <n v="2026"/>
    <d v="2023-05-13T00:00:00"/>
    <n v="3"/>
    <s v="Production Technician I"/>
    <x v="7"/>
    <s v="Active"/>
    <s v="Contract"/>
    <s v="Zone A"/>
    <s v="Full-Time"/>
    <x v="0"/>
    <s v="Field Operations"/>
    <d v="1970-02-26T00:00:00"/>
    <s v="MA"/>
    <x v="0"/>
    <s v="Hispanic"/>
    <s v="Married"/>
    <s v="Fully Meets"/>
    <n v="3"/>
    <n v="3"/>
    <s v="Average"/>
    <d v="2023-03-22T00:00:00"/>
    <n v="2"/>
    <s v="Moderate"/>
    <n v="4"/>
    <s v="Moderate"/>
    <n v="4"/>
    <s v="Moderate"/>
    <d v="2022-08-08T00:00:00"/>
    <s v="Project Management"/>
    <s v="External"/>
    <s v="Incomplete"/>
    <n v="3"/>
    <n v="124.93"/>
    <n v="53"/>
    <x v="1"/>
  </r>
  <r>
    <n v="2027"/>
    <d v="2019-05-22T00:00:00"/>
    <n v="6.9749999999999996"/>
    <s v="Production Technician I"/>
    <x v="1"/>
    <s v="Active"/>
    <s v="Part-Time"/>
    <s v="Zone A"/>
    <s v="Full-Time"/>
    <x v="0"/>
    <s v="Fielders"/>
    <d v="1974-08-04T00:00:00"/>
    <s v="MA"/>
    <x v="0"/>
    <s v="Black"/>
    <s v="Single"/>
    <s v="Fully Meets"/>
    <n v="3"/>
    <n v="3"/>
    <s v="Average"/>
    <d v="2023-06-15T00:00:00"/>
    <n v="3"/>
    <s v="Moderate"/>
    <n v="1"/>
    <s v="Moderate"/>
    <n v="3"/>
    <s v="Moderate"/>
    <d v="2022-08-08T00:00:00"/>
    <s v="Technical Skills"/>
    <s v="External"/>
    <s v="Incomplete"/>
    <n v="5"/>
    <n v="664.12"/>
    <n v="45"/>
    <x v="0"/>
  </r>
  <r>
    <n v="2028"/>
    <d v="2021-09-30T00:00:00"/>
    <n v="4.6194444444444445"/>
    <s v="Production Technician I"/>
    <x v="8"/>
    <s v="Terminated"/>
    <s v="Full-Time"/>
    <s v="Zone C"/>
    <s v="Temporary"/>
    <x v="0"/>
    <s v="Field Operations"/>
    <d v="1981-05-02T00:00:00"/>
    <s v="MA"/>
    <x v="0"/>
    <s v="Hispanic"/>
    <s v="Widowed"/>
    <s v="Fully Meets"/>
    <n v="3"/>
    <n v="3"/>
    <s v="Average"/>
    <d v="2022-10-01T00:00:00"/>
    <n v="4"/>
    <s v="Moderate"/>
    <n v="4"/>
    <s v="Moderate"/>
    <n v="4"/>
    <s v="Moderate"/>
    <d v="2023-02-18T00:00:00"/>
    <s v="Project Management"/>
    <s v="External"/>
    <s v="Passed"/>
    <n v="2"/>
    <n v="862.82"/>
    <n v="40"/>
    <x v="0"/>
  </r>
  <r>
    <n v="2029"/>
    <d v="2019-09-09T00:00:00"/>
    <n v="6.677777777777778"/>
    <s v="Production Technician I"/>
    <x v="3"/>
    <s v="Active"/>
    <s v="Contract"/>
    <s v="Zone C"/>
    <s v="Full-Time"/>
    <x v="0"/>
    <s v="General - Eng"/>
    <d v="2043-10-23T00:00:00"/>
    <s v="MA"/>
    <x v="0"/>
    <s v="Black"/>
    <s v="Single"/>
    <s v="Fully Meets"/>
    <n v="3"/>
    <n v="3"/>
    <s v="Average"/>
    <d v="2022-09-30T00:00:00"/>
    <n v="2"/>
    <s v="Moderate"/>
    <n v="5"/>
    <s v="Moderate"/>
    <n v="1"/>
    <s v="Moderate"/>
    <d v="2022-11-14T00:00:00"/>
    <s v="Project Management"/>
    <s v="External"/>
    <s v="Passed"/>
    <n v="1"/>
    <n v="813.01"/>
    <n v="76"/>
    <x v="1"/>
  </r>
  <r>
    <n v="2030"/>
    <d v="2019-04-26T00:00:00"/>
    <n v="7.0472222222222225"/>
    <s v="Production Technician I"/>
    <x v="9"/>
    <s v="Active"/>
    <s v="Full-Time"/>
    <s v="Zone B"/>
    <s v="Full-Time"/>
    <x v="0"/>
    <s v="Wireline Construction"/>
    <d v="1982-08-13T00:00:00"/>
    <s v="MA"/>
    <x v="0"/>
    <s v="Asian"/>
    <s v="Married"/>
    <s v="Fully Meets"/>
    <n v="3"/>
    <n v="3"/>
    <s v="Average"/>
    <d v="2023-04-07T00:00:00"/>
    <n v="4"/>
    <s v="Moderate"/>
    <n v="1"/>
    <s v="Moderate"/>
    <n v="5"/>
    <s v="Moderate"/>
    <d v="2023-07-28T00:00:00"/>
    <s v="Communication Skills"/>
    <s v="External"/>
    <s v="Incomplete"/>
    <n v="4"/>
    <n v="349.75"/>
    <n v="37"/>
    <x v="0"/>
  </r>
  <r>
    <n v="2031"/>
    <d v="2022-02-19T00:00:00"/>
    <n v="4.2333333333333334"/>
    <s v="Production Technician I"/>
    <x v="5"/>
    <s v="Active"/>
    <s v="Full-Time"/>
    <s v="Zone C"/>
    <s v="Full-Time"/>
    <x v="0"/>
    <s v="Project Management - Con"/>
    <d v="1977-06-16T00:00:00"/>
    <s v="MA"/>
    <x v="1"/>
    <s v="Asian"/>
    <s v="Married"/>
    <s v="Fully Meets"/>
    <n v="3"/>
    <n v="3"/>
    <s v="Average"/>
    <d v="2023-02-09T00:00:00"/>
    <n v="1"/>
    <s v="Moderate"/>
    <n v="3"/>
    <s v="Moderate"/>
    <n v="1"/>
    <s v="Moderate"/>
    <d v="2023-07-25T00:00:00"/>
    <s v="Technical Skills"/>
    <s v="External"/>
    <s v="Failed"/>
    <n v="1"/>
    <n v="244.5"/>
    <n v="45"/>
    <x v="0"/>
  </r>
  <r>
    <n v="2032"/>
    <d v="2022-04-16T00:00:00"/>
    <n v="4.0750000000000002"/>
    <s v="Production Technician I"/>
    <x v="6"/>
    <s v="Active"/>
    <s v="Contract"/>
    <s v="Zone C"/>
    <s v="Part-Time"/>
    <x v="0"/>
    <s v="Field Operations"/>
    <d v="1996-11-05T00:00:00"/>
    <s v="MA"/>
    <x v="1"/>
    <s v="Asian"/>
    <s v="Divorced"/>
    <s v="Fully Meets"/>
    <n v="3"/>
    <n v="3"/>
    <s v="Average"/>
    <d v="2023-07-02T00:00:00"/>
    <n v="5"/>
    <s v="Moderate"/>
    <n v="2"/>
    <s v="Moderate"/>
    <n v="4"/>
    <s v="Moderate"/>
    <d v="2022-11-21T00:00:00"/>
    <s v="Customer Service"/>
    <s v="Internal"/>
    <s v="Completed"/>
    <n v="3"/>
    <n v="873.52"/>
    <n v="26"/>
    <x v="0"/>
  </r>
  <r>
    <n v="2033"/>
    <d v="2022-05-12T00:00:00"/>
    <n v="4.0027777777777782"/>
    <s v="Production Technician I"/>
    <x v="2"/>
    <s v="Active"/>
    <s v="Full-Time"/>
    <s v="Zone A"/>
    <s v="Full-Time"/>
    <x v="0"/>
    <s v="General - Con"/>
    <d v="1991-01-28T00:00:00"/>
    <s v="MA"/>
    <x v="0"/>
    <s v="White"/>
    <s v="Divorced"/>
    <s v="Fully Meets"/>
    <n v="3"/>
    <n v="3"/>
    <s v="Average"/>
    <d v="2022-10-10T00:00:00"/>
    <n v="4"/>
    <s v="Moderate"/>
    <n v="1"/>
    <s v="Moderate"/>
    <n v="5"/>
    <s v="Moderate"/>
    <d v="2023-03-11T00:00:00"/>
    <s v="Leadership Development"/>
    <s v="External"/>
    <s v="Passed"/>
    <n v="1"/>
    <n v="358.65"/>
    <n v="31"/>
    <x v="0"/>
  </r>
  <r>
    <n v="2034"/>
    <d v="2021-08-26T00:00:00"/>
    <n v="4.7138888888888886"/>
    <s v="Production Technician I"/>
    <x v="4"/>
    <s v="Active"/>
    <s v="Full-Time"/>
    <s v="Zone C"/>
    <s v="Part-Time"/>
    <x v="0"/>
    <s v="Field Operations"/>
    <d v="2047-01-19T00:00:00"/>
    <s v="MA"/>
    <x v="0"/>
    <s v="Asian"/>
    <s v="Married"/>
    <s v="Fully Meets"/>
    <n v="3"/>
    <n v="3"/>
    <s v="Average"/>
    <d v="2023-01-30T00:00:00"/>
    <n v="2"/>
    <s v="Moderate"/>
    <n v="4"/>
    <s v="Moderate"/>
    <n v="1"/>
    <s v="Moderate"/>
    <d v="2023-01-20T00:00:00"/>
    <s v="Technical Skills"/>
    <s v="Internal"/>
    <s v="Passed"/>
    <n v="1"/>
    <n v="632.33000000000004"/>
    <n v="74"/>
    <x v="1"/>
  </r>
  <r>
    <n v="2035"/>
    <d v="2020-06-06T00:00:00"/>
    <n v="5.9361111111111109"/>
    <s v="Production Technician I"/>
    <x v="0"/>
    <s v="Active"/>
    <s v="Full-Time"/>
    <s v="Zone C"/>
    <s v="Full-Time"/>
    <x v="0"/>
    <s v="Aerial"/>
    <d v="2001-03-14T00:00:00"/>
    <s v="MA"/>
    <x v="0"/>
    <s v="Asian"/>
    <s v="Married"/>
    <s v="Fully Meets"/>
    <n v="3"/>
    <n v="3"/>
    <s v="Average"/>
    <d v="2023-01-11T00:00:00"/>
    <n v="4"/>
    <s v="Moderate"/>
    <n v="2"/>
    <s v="Moderate"/>
    <n v="3"/>
    <s v="Moderate"/>
    <d v="2023-02-17T00:00:00"/>
    <s v="Customer Service"/>
    <s v="External"/>
    <s v="Failed"/>
    <n v="2"/>
    <n v="565.80999999999995"/>
    <n v="19"/>
    <x v="2"/>
  </r>
  <r>
    <n v="2036"/>
    <d v="2022-06-26T00:00:00"/>
    <n v="3.8805555555555555"/>
    <s v="Production Technician I"/>
    <x v="7"/>
    <s v="Active"/>
    <s v="Contract"/>
    <s v="Zone A"/>
    <s v="Part-Time"/>
    <x v="0"/>
    <s v="Aerial"/>
    <d v="2042-02-18T00:00:00"/>
    <s v="MA"/>
    <x v="0"/>
    <s v="Asian"/>
    <s v="Single"/>
    <s v="Fully Meets"/>
    <n v="3"/>
    <n v="3"/>
    <s v="Average"/>
    <d v="2023-03-18T00:00:00"/>
    <n v="4"/>
    <s v="Moderate"/>
    <n v="3"/>
    <s v="Moderate"/>
    <n v="4"/>
    <s v="Moderate"/>
    <d v="2022-09-24T00:00:00"/>
    <s v="Communication Skills"/>
    <s v="Internal"/>
    <s v="Completed"/>
    <n v="3"/>
    <n v="849.04"/>
    <n v="80"/>
    <x v="1"/>
  </r>
  <r>
    <n v="2037"/>
    <d v="2021-01-09T00:00:00"/>
    <n v="5.3444444444444441"/>
    <s v="Production Technician I"/>
    <x v="1"/>
    <s v="Active"/>
    <s v="Contract"/>
    <s v="Zone C"/>
    <s v="Full-Time"/>
    <x v="0"/>
    <s v="General - Con"/>
    <d v="2045-08-27T00:00:00"/>
    <s v="MA"/>
    <x v="0"/>
    <s v="White"/>
    <s v="Married"/>
    <s v="Fully Meets"/>
    <n v="3"/>
    <n v="3"/>
    <s v="Average"/>
    <d v="2023-01-28T00:00:00"/>
    <n v="2"/>
    <s v="Moderate"/>
    <n v="5"/>
    <s v="Moderate"/>
    <n v="4"/>
    <s v="Moderate"/>
    <d v="2023-07-16T00:00:00"/>
    <s v="Leadership Development"/>
    <s v="Internal"/>
    <s v="Failed"/>
    <n v="1"/>
    <n v="519.42999999999995"/>
    <n v="76"/>
    <x v="1"/>
  </r>
  <r>
    <n v="2038"/>
    <d v="2018-09-02T00:00:00"/>
    <n v="7.697222222222222"/>
    <s v="Production Technician I"/>
    <x v="8"/>
    <s v="Active"/>
    <s v="Part-Time"/>
    <s v="Zone A"/>
    <s v="Temporary"/>
    <x v="0"/>
    <s v="Splicing"/>
    <d v="2001-05-04T00:00:00"/>
    <s v="MA"/>
    <x v="0"/>
    <s v="Black"/>
    <s v="Married"/>
    <s v="Fully Meets"/>
    <n v="3"/>
    <n v="3"/>
    <s v="Average"/>
    <d v="2023-02-18T00:00:00"/>
    <n v="5"/>
    <s v="Moderate"/>
    <n v="3"/>
    <s v="Moderate"/>
    <n v="2"/>
    <s v="Moderate"/>
    <d v="2022-08-13T00:00:00"/>
    <s v="Technical Skills"/>
    <s v="Internal"/>
    <s v="Passed"/>
    <n v="2"/>
    <n v="694.03"/>
    <n v="17"/>
    <x v="2"/>
  </r>
  <r>
    <n v="2039"/>
    <d v="2022-04-22T00:00:00"/>
    <n v="4.0583333333333336"/>
    <s v="Production Technician I"/>
    <x v="3"/>
    <s v="Active"/>
    <s v="Full-Time"/>
    <s v="Zone B"/>
    <s v="Full-Time"/>
    <x v="0"/>
    <s v="Field Operations"/>
    <d v="1957-10-04T00:00:00"/>
    <s v="MA"/>
    <x v="0"/>
    <s v="White"/>
    <s v="Single"/>
    <s v="Fully Meets"/>
    <n v="3"/>
    <n v="3"/>
    <s v="Average"/>
    <d v="2022-10-06T00:00:00"/>
    <n v="5"/>
    <s v="Moderate"/>
    <n v="2"/>
    <s v="Moderate"/>
    <n v="2"/>
    <s v="Moderate"/>
    <d v="2023-05-24T00:00:00"/>
    <s v="Customer Service"/>
    <s v="External"/>
    <s v="Incomplete"/>
    <n v="1"/>
    <n v="738.69"/>
    <n v="65"/>
    <x v="1"/>
  </r>
  <r>
    <n v="2041"/>
    <d v="2022-09-13T00:00:00"/>
    <n v="3.6666666666666665"/>
    <s v="Production Technician II"/>
    <x v="2"/>
    <s v="Active"/>
    <s v="Part-Time"/>
    <s v="Zone C"/>
    <s v="Part-Time"/>
    <x v="0"/>
    <s v="General - Con"/>
    <d v="1997-04-18T00:00:00"/>
    <s v="MA"/>
    <x v="0"/>
    <s v="Black"/>
    <s v="Single"/>
    <s v="Fully Meets"/>
    <n v="3"/>
    <n v="3"/>
    <s v="Average"/>
    <d v="2023-06-19T00:00:00"/>
    <n v="1"/>
    <s v="Moderate"/>
    <n v="1"/>
    <s v="Moderate"/>
    <n v="5"/>
    <s v="Moderate"/>
    <d v="2022-09-25T00:00:00"/>
    <s v="Technical Skills"/>
    <s v="External"/>
    <s v="Completed"/>
    <n v="5"/>
    <n v="970.6"/>
    <n v="25"/>
    <x v="2"/>
  </r>
  <r>
    <n v="2042"/>
    <d v="2019-11-24T00:00:00"/>
    <n v="6.4694444444444441"/>
    <s v="Production Technician II"/>
    <x v="4"/>
    <s v="Active"/>
    <s v="Part-Time"/>
    <s v="Zone C"/>
    <s v="Part-Time"/>
    <x v="0"/>
    <s v="General - Con"/>
    <d v="1992-02-29T00:00:00"/>
    <s v="MA"/>
    <x v="0"/>
    <s v="White"/>
    <s v="Married"/>
    <s v="Fully Meets"/>
    <n v="3"/>
    <n v="3"/>
    <s v="Average"/>
    <d v="2023-06-24T00:00:00"/>
    <n v="5"/>
    <s v="Moderate"/>
    <n v="2"/>
    <s v="Moderate"/>
    <n v="1"/>
    <s v="Moderate"/>
    <d v="2023-02-14T00:00:00"/>
    <s v="Customer Service"/>
    <s v="External"/>
    <s v="Passed"/>
    <n v="1"/>
    <n v="651.4"/>
    <n v="27"/>
    <x v="0"/>
  </r>
  <r>
    <n v="2043"/>
    <d v="2020-03-19T00:00:00"/>
    <n v="6.15"/>
    <s v="Production Technician II"/>
    <x v="0"/>
    <s v="Active"/>
    <s v="Contract"/>
    <s v="Zone C"/>
    <s v="Part-Time"/>
    <x v="0"/>
    <s v="Isp"/>
    <d v="1967-09-21T00:00:00"/>
    <s v="MA"/>
    <x v="0"/>
    <s v="White"/>
    <s v="Married"/>
    <s v="Fully Meets"/>
    <n v="3"/>
    <n v="3"/>
    <s v="Average"/>
    <d v="2023-06-07T00:00:00"/>
    <n v="1"/>
    <s v="Moderate"/>
    <n v="3"/>
    <s v="Moderate"/>
    <n v="3"/>
    <s v="Moderate"/>
    <d v="2022-10-08T00:00:00"/>
    <s v="Project Management"/>
    <s v="Internal"/>
    <s v="Passed"/>
    <n v="5"/>
    <n v="809.68"/>
    <n v="53"/>
    <x v="1"/>
  </r>
  <r>
    <n v="2044"/>
    <d v="2022-09-14T00:00:00"/>
    <n v="3.6638888888888888"/>
    <s v="Production Technician II"/>
    <x v="7"/>
    <s v="Active"/>
    <s v="Contract"/>
    <s v="Zone C"/>
    <s v="Full-Time"/>
    <x v="0"/>
    <s v="Wireline Construction"/>
    <d v="1992-02-20T00:00:00"/>
    <s v="MA"/>
    <x v="0"/>
    <s v="Black"/>
    <s v="Married"/>
    <s v="Fully Meets"/>
    <n v="3"/>
    <n v="3"/>
    <s v="Average"/>
    <d v="2022-11-14T00:00:00"/>
    <n v="5"/>
    <s v="Moderate"/>
    <n v="1"/>
    <s v="Moderate"/>
    <n v="5"/>
    <s v="Moderate"/>
    <d v="2023-08-05T00:00:00"/>
    <s v="Customer Service"/>
    <s v="External"/>
    <s v="Passed"/>
    <n v="5"/>
    <n v="570.91"/>
    <n v="30"/>
    <x v="0"/>
  </r>
  <r>
    <n v="2045"/>
    <d v="2021-09-21T00:00:00"/>
    <n v="4.6444444444444448"/>
    <s v="Production Technician II"/>
    <x v="1"/>
    <s v="Active"/>
    <s v="Part-Time"/>
    <s v="Zone A"/>
    <s v="Part-Time"/>
    <x v="0"/>
    <s v="Fielders"/>
    <d v="1976-11-19T00:00:00"/>
    <s v="MA"/>
    <x v="0"/>
    <s v="Other"/>
    <s v="Divorced"/>
    <s v="Fully Meets"/>
    <n v="3"/>
    <n v="3"/>
    <s v="Average"/>
    <d v="2023-06-05T00:00:00"/>
    <n v="3"/>
    <s v="Moderate"/>
    <n v="1"/>
    <s v="Moderate"/>
    <n v="4"/>
    <s v="Moderate"/>
    <d v="2023-05-04T00:00:00"/>
    <s v="Customer Service"/>
    <s v="Internal"/>
    <s v="Incomplete"/>
    <n v="1"/>
    <n v="852.72"/>
    <n v="45"/>
    <x v="0"/>
  </r>
  <r>
    <n v="2046"/>
    <d v="2020-05-22T00:00:00"/>
    <n v="5.9749999999999996"/>
    <s v="Production Technician II"/>
    <x v="8"/>
    <s v="Active"/>
    <s v="Part-Time"/>
    <s v="Zone C"/>
    <s v="Part-Time"/>
    <x v="0"/>
    <s v="Project Management - Con"/>
    <d v="2048-10-26T00:00:00"/>
    <s v="MA"/>
    <x v="0"/>
    <s v="Asian"/>
    <s v="Widowed"/>
    <s v="Fully Meets"/>
    <n v="3"/>
    <n v="3"/>
    <s v="Average"/>
    <d v="2023-03-03T00:00:00"/>
    <n v="2"/>
    <s v="Moderate"/>
    <n v="2"/>
    <s v="Moderate"/>
    <n v="4"/>
    <s v="Moderate"/>
    <d v="2022-12-25T00:00:00"/>
    <s v="Technical Skills"/>
    <s v="Internal"/>
    <s v="Incomplete"/>
    <n v="1"/>
    <n v="787.98"/>
    <n v="72"/>
    <x v="1"/>
  </r>
  <r>
    <n v="2047"/>
    <d v="2022-12-13T00:00:00"/>
    <n v="3.4166666666666665"/>
    <s v="Production Technician II"/>
    <x v="3"/>
    <s v="Active"/>
    <s v="Contract"/>
    <s v="Zone A"/>
    <s v="Part-Time"/>
    <x v="0"/>
    <s v="Aerial"/>
    <d v="1966-08-23T00:00:00"/>
    <s v="MA"/>
    <x v="0"/>
    <s v="White"/>
    <s v="Single"/>
    <s v="Fully Meets"/>
    <n v="3"/>
    <n v="3"/>
    <s v="Average"/>
    <d v="2022-08-24T00:00:00"/>
    <n v="3"/>
    <s v="Moderate"/>
    <n v="5"/>
    <s v="Moderate"/>
    <n v="3"/>
    <s v="Moderate"/>
    <d v="2022-08-15T00:00:00"/>
    <s v="Technical Skills"/>
    <s v="Internal"/>
    <s v="Failed"/>
    <n v="1"/>
    <n v="942.72"/>
    <n v="56"/>
    <x v="1"/>
  </r>
  <r>
    <n v="2048"/>
    <d v="2022-02-07T00:00:00"/>
    <n v="4.2666666666666666"/>
    <s v="Production Technician II"/>
    <x v="9"/>
    <s v="Active"/>
    <s v="Contract"/>
    <s v="Zone B"/>
    <s v="Part-Time"/>
    <x v="0"/>
    <s v="Aerial"/>
    <d v="1995-04-06T00:00:00"/>
    <s v="MA"/>
    <x v="0"/>
    <s v="Asian"/>
    <s v="Married"/>
    <s v="Fully Meets"/>
    <n v="3"/>
    <n v="3"/>
    <s v="Average"/>
    <d v="2022-11-25T00:00:00"/>
    <n v="2"/>
    <s v="Moderate"/>
    <n v="5"/>
    <s v="Moderate"/>
    <n v="4"/>
    <s v="Moderate"/>
    <d v="2022-11-02T00:00:00"/>
    <s v="Customer Service"/>
    <s v="External"/>
    <s v="Failed"/>
    <n v="2"/>
    <n v="626.4"/>
    <n v="27"/>
    <x v="0"/>
  </r>
  <r>
    <n v="2049"/>
    <d v="2020-10-06T00:00:00"/>
    <n v="5.6027777777777779"/>
    <s v="Production Technician II"/>
    <x v="5"/>
    <s v="Active"/>
    <s v="Contract"/>
    <s v="Zone A"/>
    <s v="Full-Time"/>
    <x v="0"/>
    <s v="Field Operations"/>
    <d v="2042-05-07T00:00:00"/>
    <s v="MA"/>
    <x v="0"/>
    <s v="Asian"/>
    <s v="Widowed"/>
    <s v="Fully Meets"/>
    <n v="3"/>
    <n v="3"/>
    <s v="Average"/>
    <d v="2023-06-06T00:00:00"/>
    <n v="3"/>
    <s v="Moderate"/>
    <n v="1"/>
    <s v="Moderate"/>
    <n v="3"/>
    <s v="Moderate"/>
    <d v="2023-03-28T00:00:00"/>
    <s v="Project Management"/>
    <s v="Internal"/>
    <s v="Failed"/>
    <n v="4"/>
    <n v="765.68"/>
    <n v="78"/>
    <x v="1"/>
  </r>
  <r>
    <n v="2050"/>
    <d v="2022-01-11T00:00:00"/>
    <n v="4.3388888888888886"/>
    <s v="Production Technician II"/>
    <x v="6"/>
    <s v="Active"/>
    <s v="Full-Time"/>
    <s v="Zone C"/>
    <s v="Full-Time"/>
    <x v="0"/>
    <s v="Wireless"/>
    <d v="1953-02-03T00:00:00"/>
    <s v="MA"/>
    <x v="0"/>
    <s v="White"/>
    <s v="Widowed"/>
    <s v="Fully Meets"/>
    <n v="3"/>
    <n v="3"/>
    <s v="Average"/>
    <d v="2023-04-03T00:00:00"/>
    <n v="5"/>
    <s v="Moderate"/>
    <n v="4"/>
    <s v="Moderate"/>
    <n v="5"/>
    <s v="Moderate"/>
    <d v="2022-12-13T00:00:00"/>
    <s v="Communication Skills"/>
    <s v="Internal"/>
    <s v="Completed"/>
    <n v="3"/>
    <n v="904.54"/>
    <n v="69"/>
    <x v="1"/>
  </r>
  <r>
    <n v="2051"/>
    <d v="2022-02-26T00:00:00"/>
    <n v="4.2138888888888886"/>
    <s v="Production Technician I"/>
    <x v="0"/>
    <s v="Active"/>
    <s v="Part-Time"/>
    <s v="Zone C"/>
    <s v="Temporary"/>
    <x v="0"/>
    <s v="Field Operations"/>
    <d v="1999-04-13T00:00:00"/>
    <s v="MA"/>
    <x v="0"/>
    <s v="Black"/>
    <s v="Single"/>
    <s v="Fully Meets"/>
    <n v="3"/>
    <n v="3"/>
    <s v="Average"/>
    <d v="2022-08-12T00:00:00"/>
    <n v="5"/>
    <s v="Moderate"/>
    <n v="2"/>
    <s v="Moderate"/>
    <n v="4"/>
    <s v="Moderate"/>
    <d v="2023-03-17T00:00:00"/>
    <s v="Project Management"/>
    <s v="Internal"/>
    <s v="Incomplete"/>
    <n v="2"/>
    <n v="761.28"/>
    <n v="23"/>
    <x v="2"/>
  </r>
  <r>
    <n v="2052"/>
    <d v="2020-06-10T00:00:00"/>
    <n v="5.9249999999999998"/>
    <s v="Production Technician I"/>
    <x v="7"/>
    <s v="Active"/>
    <s v="Part-Time"/>
    <s v="Zone B"/>
    <s v="Part-Time"/>
    <x v="0"/>
    <s v="Field Operations"/>
    <d v="1956-05-12T00:00:00"/>
    <s v="MA"/>
    <x v="0"/>
    <s v="Hispanic"/>
    <s v="Married"/>
    <s v="Fully Meets"/>
    <n v="3"/>
    <n v="3"/>
    <s v="Average"/>
    <d v="2023-07-06T00:00:00"/>
    <n v="1"/>
    <s v="Moderate"/>
    <n v="4"/>
    <s v="Moderate"/>
    <n v="4"/>
    <s v="Moderate"/>
    <d v="2022-11-06T00:00:00"/>
    <s v="Project Management"/>
    <s v="Internal"/>
    <s v="Completed"/>
    <n v="4"/>
    <n v="507.49"/>
    <n v="64"/>
    <x v="1"/>
  </r>
  <r>
    <n v="2053"/>
    <d v="2021-09-27T00:00:00"/>
    <n v="4.6277777777777782"/>
    <s v="Production Technician I"/>
    <x v="1"/>
    <s v="Active"/>
    <s v="Part-Time"/>
    <s v="Zone B"/>
    <s v="Temporary"/>
    <x v="0"/>
    <s v="Engineers"/>
    <d v="1989-02-09T00:00:00"/>
    <s v="MA"/>
    <x v="0"/>
    <s v="White"/>
    <s v="Divorced"/>
    <s v="Fully Meets"/>
    <n v="3"/>
    <n v="3"/>
    <s v="Average"/>
    <d v="2023-06-23T00:00:00"/>
    <n v="5"/>
    <s v="Moderate"/>
    <n v="3"/>
    <s v="Moderate"/>
    <n v="1"/>
    <s v="Moderate"/>
    <d v="2023-05-13T00:00:00"/>
    <s v="Leadership Development"/>
    <s v="Internal"/>
    <s v="Incomplete"/>
    <n v="5"/>
    <n v="862.9"/>
    <n v="32"/>
    <x v="0"/>
  </r>
  <r>
    <n v="2054"/>
    <d v="2018-10-25T00:00:00"/>
    <n v="7.55"/>
    <s v="Production Technician I"/>
    <x v="8"/>
    <s v="Active"/>
    <s v="Contract"/>
    <s v="Zone C"/>
    <s v="Temporary"/>
    <x v="0"/>
    <s v="Project Management - Con"/>
    <d v="1993-12-30T00:00:00"/>
    <s v="MA"/>
    <x v="0"/>
    <s v="Black"/>
    <s v="Married"/>
    <s v="Fully Meets"/>
    <n v="3"/>
    <n v="3"/>
    <s v="Average"/>
    <d v="2023-02-04T00:00:00"/>
    <n v="4"/>
    <s v="Moderate"/>
    <n v="5"/>
    <s v="Moderate"/>
    <n v="3"/>
    <s v="Moderate"/>
    <d v="2023-06-06T00:00:00"/>
    <s v="Leadership Development"/>
    <s v="Internal"/>
    <s v="Incomplete"/>
    <n v="4"/>
    <n v="528.17999999999995"/>
    <n v="25"/>
    <x v="2"/>
  </r>
  <r>
    <n v="2055"/>
    <d v="2020-11-25T00:00:00"/>
    <n v="5.4666666666666668"/>
    <s v="Production Technician I"/>
    <x v="3"/>
    <s v="Active"/>
    <s v="Contract"/>
    <s v="Zone A"/>
    <s v="Full-Time"/>
    <x v="0"/>
    <s v="Engineers"/>
    <d v="1989-07-19T00:00:00"/>
    <s v="MA"/>
    <x v="0"/>
    <s v="White"/>
    <s v="Divorced"/>
    <s v="Fully Meets"/>
    <n v="3"/>
    <n v="3"/>
    <s v="Average"/>
    <d v="2022-10-28T00:00:00"/>
    <n v="5"/>
    <s v="Moderate"/>
    <n v="4"/>
    <s v="Moderate"/>
    <n v="2"/>
    <s v="Moderate"/>
    <d v="2022-11-08T00:00:00"/>
    <s v="Technical Skills"/>
    <s v="External"/>
    <s v="Passed"/>
    <n v="2"/>
    <n v="805.7"/>
    <n v="31"/>
    <x v="0"/>
  </r>
  <r>
    <n v="2056"/>
    <d v="2020-04-17T00:00:00"/>
    <n v="6.072222222222222"/>
    <s v="Production Technician I"/>
    <x v="9"/>
    <s v="Active"/>
    <s v="Contract"/>
    <s v="Zone A"/>
    <s v="Full-Time"/>
    <x v="0"/>
    <s v="Field Operations"/>
    <d v="1957-07-25T00:00:00"/>
    <s v="MA"/>
    <x v="0"/>
    <s v="White"/>
    <s v="Divorced"/>
    <s v="Fully Meets"/>
    <n v="3"/>
    <n v="3"/>
    <s v="Average"/>
    <d v="2023-07-12T00:00:00"/>
    <n v="3"/>
    <s v="Moderate"/>
    <n v="4"/>
    <s v="Moderate"/>
    <n v="1"/>
    <s v="Moderate"/>
    <d v="2023-02-02T00:00:00"/>
    <s v="Technical Skills"/>
    <s v="External"/>
    <s v="Failed"/>
    <n v="1"/>
    <n v="190.55"/>
    <n v="63"/>
    <x v="1"/>
  </r>
  <r>
    <n v="2057"/>
    <d v="2021-04-15T00:00:00"/>
    <n v="5.0777777777777775"/>
    <s v="Production Technician I"/>
    <x v="5"/>
    <s v="Active"/>
    <s v="Contract"/>
    <s v="Zone C"/>
    <s v="Part-Time"/>
    <x v="0"/>
    <s v="Field Operations"/>
    <d v="1964-12-14T00:00:00"/>
    <s v="MA"/>
    <x v="1"/>
    <s v="Hispanic"/>
    <s v="Married"/>
    <s v="Fully Meets"/>
    <n v="3"/>
    <n v="3"/>
    <s v="Average"/>
    <d v="2023-05-06T00:00:00"/>
    <n v="4"/>
    <s v="Moderate"/>
    <n v="1"/>
    <s v="Moderate"/>
    <n v="3"/>
    <s v="Moderate"/>
    <d v="2023-01-01T00:00:00"/>
    <s v="Customer Service"/>
    <s v="Internal"/>
    <s v="Failed"/>
    <n v="3"/>
    <n v="605.36"/>
    <n v="57"/>
    <x v="1"/>
  </r>
  <r>
    <n v="2058"/>
    <d v="2022-04-17T00:00:00"/>
    <n v="4.072222222222222"/>
    <s v="Production Technician I"/>
    <x v="6"/>
    <s v="Active"/>
    <s v="Full-Time"/>
    <s v="Zone A"/>
    <s v="Temporary"/>
    <x v="0"/>
    <s v="Field Operations"/>
    <d v="1984-01-13T00:00:00"/>
    <s v="MA"/>
    <x v="1"/>
    <s v="White"/>
    <s v="Divorced"/>
    <s v="Fully Meets"/>
    <n v="3"/>
    <n v="3"/>
    <s v="Average"/>
    <d v="2023-05-29T00:00:00"/>
    <n v="5"/>
    <s v="Moderate"/>
    <n v="5"/>
    <s v="Moderate"/>
    <n v="4"/>
    <s v="Moderate"/>
    <d v="2022-12-31T00:00:00"/>
    <s v="Customer Service"/>
    <s v="Internal"/>
    <s v="Passed"/>
    <n v="1"/>
    <n v="338.16"/>
    <n v="38"/>
    <x v="0"/>
  </r>
  <r>
    <n v="2059"/>
    <d v="2023-07-29T00:00:00"/>
    <n v="2.7888888888888888"/>
    <s v="Production Technician I"/>
    <x v="2"/>
    <s v="Terminated"/>
    <s v="Full-Time"/>
    <s v="Zone C"/>
    <s v="Temporary"/>
    <x v="0"/>
    <s v="General - Con"/>
    <d v="1987-07-27T00:00:00"/>
    <s v="MA"/>
    <x v="0"/>
    <s v="White"/>
    <s v="Married"/>
    <s v="Fully Meets"/>
    <n v="3"/>
    <n v="3"/>
    <s v="Average"/>
    <d v="2023-05-09T00:00:00"/>
    <n v="4"/>
    <s v="Moderate"/>
    <n v="4"/>
    <s v="Moderate"/>
    <n v="5"/>
    <s v="Moderate"/>
    <d v="2023-05-06T00:00:00"/>
    <s v="Customer Service"/>
    <s v="External"/>
    <s v="Completed"/>
    <n v="3"/>
    <n v="969.03"/>
    <n v="36"/>
    <x v="0"/>
  </r>
  <r>
    <n v="2060"/>
    <d v="2023-01-26T00:00:00"/>
    <n v="3.2972222222222221"/>
    <s v="Production Technician I"/>
    <x v="4"/>
    <s v="Active"/>
    <s v="Part-Time"/>
    <s v="Zone C"/>
    <s v="Part-Time"/>
    <x v="0"/>
    <s v="Field Operations"/>
    <d v="2042-09-18T00:00:00"/>
    <s v="MA"/>
    <x v="0"/>
    <s v="Asian"/>
    <s v="Divorced"/>
    <s v="Fully Meets"/>
    <n v="3"/>
    <n v="3"/>
    <s v="Average"/>
    <d v="2023-06-26T00:00:00"/>
    <n v="5"/>
    <s v="Moderate"/>
    <n v="5"/>
    <s v="Moderate"/>
    <n v="5"/>
    <s v="Moderate"/>
    <d v="2023-07-23T00:00:00"/>
    <s v="Project Management"/>
    <s v="External"/>
    <s v="Failed"/>
    <n v="3"/>
    <n v="442.39"/>
    <n v="81"/>
    <x v="1"/>
  </r>
  <r>
    <n v="2061"/>
    <d v="2018-12-12T00:00:00"/>
    <n v="7.4194444444444443"/>
    <s v="Production Technician I"/>
    <x v="0"/>
    <s v="Active"/>
    <s v="Full-Time"/>
    <s v="Zone A"/>
    <s v="Full-Time"/>
    <x v="0"/>
    <s v="Engineers"/>
    <d v="2046-08-06T00:00:00"/>
    <s v="MA"/>
    <x v="0"/>
    <s v="Other"/>
    <s v="Married"/>
    <s v="Fully Meets"/>
    <n v="3"/>
    <n v="3"/>
    <s v="Average"/>
    <d v="2023-05-26T00:00:00"/>
    <n v="2"/>
    <s v="Moderate"/>
    <n v="4"/>
    <s v="Moderate"/>
    <n v="3"/>
    <s v="Moderate"/>
    <d v="2023-03-15T00:00:00"/>
    <s v="Technical Skills"/>
    <s v="External"/>
    <s v="Incomplete"/>
    <n v="1"/>
    <n v="952.69"/>
    <n v="72"/>
    <x v="1"/>
  </r>
  <r>
    <n v="2062"/>
    <d v="2018-10-25T00:00:00"/>
    <n v="7.55"/>
    <s v="Production Technician I"/>
    <x v="7"/>
    <s v="Active"/>
    <s v="Contract"/>
    <s v="Zone C"/>
    <s v="Temporary"/>
    <x v="0"/>
    <s v="Project Management - Con"/>
    <d v="1950-07-18T00:00:00"/>
    <s v="MA"/>
    <x v="0"/>
    <s v="Hispanic"/>
    <s v="Single"/>
    <s v="Fully Meets"/>
    <n v="3"/>
    <n v="3"/>
    <s v="Average"/>
    <d v="2022-09-05T00:00:00"/>
    <n v="4"/>
    <s v="Moderate"/>
    <n v="1"/>
    <s v="Moderate"/>
    <n v="2"/>
    <s v="Moderate"/>
    <d v="2023-05-20T00:00:00"/>
    <s v="Project Management"/>
    <s v="External"/>
    <s v="Passed"/>
    <n v="1"/>
    <n v="842.36"/>
    <n v="68"/>
    <x v="1"/>
  </r>
  <r>
    <n v="2063"/>
    <d v="2021-05-20T00:00:00"/>
    <n v="4.9805555555555552"/>
    <s v="Production Technician I"/>
    <x v="1"/>
    <s v="Active"/>
    <s v="Contract"/>
    <s v="Zone B"/>
    <s v="Full-Time"/>
    <x v="0"/>
    <s v="Aerial"/>
    <d v="2044-03-26T00:00:00"/>
    <s v="MA"/>
    <x v="0"/>
    <s v="Hispanic"/>
    <s v="Married"/>
    <s v="Fully Meets"/>
    <n v="3"/>
    <n v="3"/>
    <s v="Average"/>
    <d v="2023-04-06T00:00:00"/>
    <n v="4"/>
    <s v="Moderate"/>
    <n v="5"/>
    <s v="Moderate"/>
    <n v="3"/>
    <s v="Moderate"/>
    <d v="2023-01-01T00:00:00"/>
    <s v="Technical Skills"/>
    <s v="External"/>
    <s v="Failed"/>
    <n v="5"/>
    <n v="333.78"/>
    <n v="77"/>
    <x v="1"/>
  </r>
  <r>
    <n v="2064"/>
    <d v="2020-08-28T00:00:00"/>
    <n v="5.708333333333333"/>
    <s v="Production Technician I"/>
    <x v="8"/>
    <s v="Active"/>
    <s v="Part-Time"/>
    <s v="Zone C"/>
    <s v="Full-Time"/>
    <x v="0"/>
    <s v="Finance &amp; Accounting"/>
    <d v="1964-05-10T00:00:00"/>
    <s v="MA"/>
    <x v="0"/>
    <s v="White"/>
    <s v="Single"/>
    <s v="Fully Meets"/>
    <n v="3"/>
    <n v="3"/>
    <s v="Average"/>
    <d v="2023-03-13T00:00:00"/>
    <n v="1"/>
    <s v="Moderate"/>
    <n v="3"/>
    <s v="Moderate"/>
    <n v="5"/>
    <s v="Moderate"/>
    <d v="2022-09-10T00:00:00"/>
    <s v="Technical Skills"/>
    <s v="Internal"/>
    <s v="Passed"/>
    <n v="2"/>
    <n v="343.22"/>
    <n v="56"/>
    <x v="1"/>
  </r>
  <r>
    <n v="2065"/>
    <d v="2020-05-10T00:00:00"/>
    <n v="6.0083333333333337"/>
    <s v="Production Technician II"/>
    <x v="1"/>
    <s v="Active"/>
    <s v="Contract"/>
    <s v="Zone C"/>
    <s v="Full-Time"/>
    <x v="0"/>
    <s v="Field Operations"/>
    <d v="1972-02-29T00:00:00"/>
    <s v="MA"/>
    <x v="0"/>
    <s v="Other"/>
    <s v="Single"/>
    <s v="Fully Meets"/>
    <n v="3"/>
    <n v="3"/>
    <s v="Average"/>
    <d v="2023-01-13T00:00:00"/>
    <n v="5"/>
    <s v="Moderate"/>
    <n v="4"/>
    <s v="Moderate"/>
    <n v="4"/>
    <s v="Moderate"/>
    <d v="2023-05-15T00:00:00"/>
    <s v="Leadership Development"/>
    <s v="Internal"/>
    <s v="Failed"/>
    <n v="1"/>
    <n v="283.86"/>
    <n v="48"/>
    <x v="0"/>
  </r>
  <r>
    <n v="2066"/>
    <d v="2023-08-04T00:00:00"/>
    <n v="2.7749999999999999"/>
    <s v="Production Technician II"/>
    <x v="8"/>
    <s v="Active"/>
    <s v="Contract"/>
    <s v="Zone A"/>
    <s v="Full-Time"/>
    <x v="0"/>
    <s v="Project Management - Con"/>
    <d v="1989-05-25T00:00:00"/>
    <s v="MA"/>
    <x v="0"/>
    <s v="Asian"/>
    <s v="Single"/>
    <s v="Fully Meets"/>
    <n v="3"/>
    <n v="3"/>
    <s v="Average"/>
    <d v="2022-10-08T00:00:00"/>
    <n v="1"/>
    <s v="Moderate"/>
    <n v="5"/>
    <s v="Moderate"/>
    <n v="1"/>
    <s v="Moderate"/>
    <d v="2022-09-03T00:00:00"/>
    <s v="Customer Service"/>
    <s v="Internal"/>
    <s v="Passed"/>
    <n v="5"/>
    <n v="107.29"/>
    <n v="34"/>
    <x v="0"/>
  </r>
  <r>
    <n v="2067"/>
    <d v="2022-04-22T00:00:00"/>
    <n v="4.0583333333333336"/>
    <s v="Production Technician II"/>
    <x v="6"/>
    <s v="Active"/>
    <s v="Full-Time"/>
    <s v="Zone C"/>
    <s v="Part-Time"/>
    <x v="0"/>
    <s v="Engineers"/>
    <d v="2049-10-20T00:00:00"/>
    <s v="MA"/>
    <x v="0"/>
    <s v="White"/>
    <s v="Divorced"/>
    <s v="Fully Meets"/>
    <n v="3"/>
    <n v="3"/>
    <s v="Average"/>
    <d v="2023-03-14T00:00:00"/>
    <n v="5"/>
    <s v="Moderate"/>
    <n v="2"/>
    <s v="Moderate"/>
    <n v="1"/>
    <s v="Moderate"/>
    <d v="2023-05-10T00:00:00"/>
    <s v="Leadership Development"/>
    <s v="External"/>
    <s v="Failed"/>
    <n v="4"/>
    <n v="320.87"/>
    <n v="73"/>
    <x v="1"/>
  </r>
  <r>
    <n v="2068"/>
    <d v="2021-06-05T00:00:00"/>
    <n v="4.9388888888888891"/>
    <s v="Production Technician II"/>
    <x v="2"/>
    <s v="Active"/>
    <s v="Contract"/>
    <s v="Zone C"/>
    <s v="Part-Time"/>
    <x v="0"/>
    <s v="Field Operations"/>
    <d v="1962-09-07T00:00:00"/>
    <s v="MA"/>
    <x v="0"/>
    <s v="White"/>
    <s v="Divorced"/>
    <s v="Fully Meets"/>
    <n v="3"/>
    <n v="3"/>
    <s v="Average"/>
    <d v="2022-08-22T00:00:00"/>
    <n v="4"/>
    <s v="Moderate"/>
    <n v="3"/>
    <s v="Moderate"/>
    <n v="5"/>
    <s v="Moderate"/>
    <d v="2023-02-03T00:00:00"/>
    <s v="Leadership Development"/>
    <s v="Internal"/>
    <s v="Incomplete"/>
    <n v="3"/>
    <n v="670.68"/>
    <n v="59"/>
    <x v="1"/>
  </r>
  <r>
    <n v="2069"/>
    <d v="2022-06-29T00:00:00"/>
    <n v="3.8722222222222222"/>
    <s v="Production Technician II"/>
    <x v="9"/>
    <s v="Active"/>
    <s v="Full-Time"/>
    <s v="Zone C"/>
    <s v="Temporary"/>
    <x v="0"/>
    <s v="Wireline Construction"/>
    <d v="1991-12-25T00:00:00"/>
    <s v="MA"/>
    <x v="0"/>
    <s v="Other"/>
    <s v="Widowed"/>
    <s v="Fully Meets"/>
    <n v="3"/>
    <n v="3"/>
    <s v="Average"/>
    <d v="2023-07-22T00:00:00"/>
    <n v="3"/>
    <s v="Moderate"/>
    <n v="1"/>
    <s v="Moderate"/>
    <n v="5"/>
    <s v="Moderate"/>
    <d v="2023-05-10T00:00:00"/>
    <s v="Communication Skills"/>
    <s v="External"/>
    <s v="Incomplete"/>
    <n v="3"/>
    <n v="685.62"/>
    <n v="31"/>
    <x v="0"/>
  </r>
  <r>
    <n v="2070"/>
    <d v="2022-07-02T00:00:00"/>
    <n v="3.8638888888888889"/>
    <s v="Production Technician II"/>
    <x v="7"/>
    <s v="Active"/>
    <s v="Contract"/>
    <s v="Zone A"/>
    <s v="Full-Time"/>
    <x v="0"/>
    <s v="Field Operations"/>
    <d v="1969-02-20T00:00:00"/>
    <s v="MA"/>
    <x v="0"/>
    <s v="White"/>
    <s v="Divorced"/>
    <s v="Fully Meets"/>
    <n v="3"/>
    <n v="3"/>
    <s v="Average"/>
    <d v="2023-02-23T00:00:00"/>
    <n v="3"/>
    <s v="Moderate"/>
    <n v="4"/>
    <s v="Moderate"/>
    <n v="5"/>
    <s v="Moderate"/>
    <d v="2023-04-12T00:00:00"/>
    <s v="Technical Skills"/>
    <s v="Internal"/>
    <s v="Completed"/>
    <n v="5"/>
    <n v="842.88"/>
    <n v="53"/>
    <x v="1"/>
  </r>
  <r>
    <n v="2071"/>
    <d v="2023-01-04T00:00:00"/>
    <n v="3.3583333333333334"/>
    <s v="Production Technician II"/>
    <x v="3"/>
    <s v="Active"/>
    <s v="Contract"/>
    <s v="Zone A"/>
    <s v="Full-Time"/>
    <x v="0"/>
    <s v="Wireline Construction"/>
    <d v="1977-05-14T00:00:00"/>
    <s v="MA"/>
    <x v="0"/>
    <s v="White"/>
    <s v="Widowed"/>
    <s v="Fully Meets"/>
    <n v="3"/>
    <n v="3"/>
    <s v="Average"/>
    <d v="2022-09-15T00:00:00"/>
    <n v="2"/>
    <s v="Moderate"/>
    <n v="1"/>
    <s v="Moderate"/>
    <n v="5"/>
    <s v="Moderate"/>
    <d v="2023-02-09T00:00:00"/>
    <s v="Technical Skills"/>
    <s v="Internal"/>
    <s v="Incomplete"/>
    <n v="5"/>
    <n v="735.7"/>
    <n v="46"/>
    <x v="0"/>
  </r>
  <r>
    <n v="2072"/>
    <d v="2023-07-08T00:00:00"/>
    <n v="2.8472222222222223"/>
    <s v="Production Technician II"/>
    <x v="5"/>
    <s v="Active"/>
    <s v="Contract"/>
    <s v="Zone A"/>
    <s v="Temporary"/>
    <x v="0"/>
    <s v="Project Management - Con"/>
    <d v="1980-09-07T00:00:00"/>
    <s v="MA"/>
    <x v="0"/>
    <s v="White"/>
    <s v="Single"/>
    <s v="Fully Meets"/>
    <n v="3"/>
    <n v="3"/>
    <s v="Average"/>
    <d v="2022-09-21T00:00:00"/>
    <n v="5"/>
    <s v="Moderate"/>
    <n v="4"/>
    <s v="Moderate"/>
    <n v="1"/>
    <s v="Moderate"/>
    <d v="2023-06-17T00:00:00"/>
    <s v="Customer Service"/>
    <s v="Internal"/>
    <s v="Passed"/>
    <n v="5"/>
    <n v="974.31"/>
    <n v="43"/>
    <x v="0"/>
  </r>
  <r>
    <n v="2073"/>
    <d v="2023-03-03T00:00:00"/>
    <n v="3.1944444444444446"/>
    <s v="Production Technician II"/>
    <x v="9"/>
    <s v="Active"/>
    <s v="Part-Time"/>
    <s v="Zone B"/>
    <s v="Full-Time"/>
    <x v="0"/>
    <s v="Field Operations"/>
    <d v="1956-07-18T00:00:00"/>
    <s v="MA"/>
    <x v="0"/>
    <s v="Hispanic"/>
    <s v="Single"/>
    <s v="Fully Meets"/>
    <n v="3"/>
    <n v="3"/>
    <s v="Average"/>
    <d v="2023-02-12T00:00:00"/>
    <n v="1"/>
    <s v="Moderate"/>
    <n v="2"/>
    <s v="Moderate"/>
    <n v="2"/>
    <s v="Moderate"/>
    <d v="2023-08-03T00:00:00"/>
    <s v="Project Management"/>
    <s v="Internal"/>
    <s v="Incomplete"/>
    <n v="3"/>
    <n v="760.53"/>
    <n v="67"/>
    <x v="1"/>
  </r>
  <r>
    <n v="2074"/>
    <d v="2019-08-19T00:00:00"/>
    <n v="6.7333333333333334"/>
    <s v="Production Technician II"/>
    <x v="5"/>
    <s v="Active"/>
    <s v="Part-Time"/>
    <s v="Zone B"/>
    <s v="Full-Time"/>
    <x v="0"/>
    <s v="Field Operations"/>
    <d v="1967-11-25T00:00:00"/>
    <s v="MA"/>
    <x v="0"/>
    <s v="Hispanic"/>
    <s v="Widowed"/>
    <s v="Fully Meets"/>
    <n v="3"/>
    <n v="3"/>
    <s v="Average"/>
    <d v="2023-07-05T00:00:00"/>
    <n v="3"/>
    <s v="Moderate"/>
    <n v="2"/>
    <s v="Moderate"/>
    <n v="4"/>
    <s v="Moderate"/>
    <d v="2022-09-20T00:00:00"/>
    <s v="Project Management"/>
    <s v="Internal"/>
    <s v="Passed"/>
    <n v="5"/>
    <n v="640.97"/>
    <n v="52"/>
    <x v="1"/>
  </r>
  <r>
    <n v="2075"/>
    <d v="2018-10-30T00:00:00"/>
    <n v="7.5361111111111114"/>
    <s v="Production Technician I"/>
    <x v="6"/>
    <s v="Active"/>
    <s v="Contract"/>
    <s v="Zone A"/>
    <s v="Full-Time"/>
    <x v="0"/>
    <s v="Project Management - Con"/>
    <d v="1976-10-13T00:00:00"/>
    <s v="MA"/>
    <x v="0"/>
    <s v="Other"/>
    <s v="Married"/>
    <s v="Fully Meets"/>
    <n v="3"/>
    <n v="3"/>
    <s v="Average"/>
    <d v="2023-02-27T00:00:00"/>
    <n v="4"/>
    <s v="Moderate"/>
    <n v="5"/>
    <s v="Moderate"/>
    <n v="2"/>
    <s v="Moderate"/>
    <d v="2022-10-27T00:00:00"/>
    <s v="Customer Service"/>
    <s v="External"/>
    <s v="Incomplete"/>
    <n v="5"/>
    <n v="807.49"/>
    <n v="42"/>
    <x v="0"/>
  </r>
  <r>
    <n v="2076"/>
    <d v="2021-12-07T00:00:00"/>
    <n v="4.4333333333333336"/>
    <s v="Production Technician I"/>
    <x v="2"/>
    <s v="Active"/>
    <s v="Full-Time"/>
    <s v="Zone A"/>
    <s v="Full-Time"/>
    <x v="0"/>
    <s v="Field Operations"/>
    <d v="2043-07-27T00:00:00"/>
    <s v="MA"/>
    <x v="0"/>
    <s v="Black"/>
    <s v="Divorced"/>
    <s v="Fully Meets"/>
    <n v="3"/>
    <n v="3"/>
    <s v="Average"/>
    <d v="2023-01-07T00:00:00"/>
    <n v="5"/>
    <s v="Moderate"/>
    <n v="5"/>
    <s v="Moderate"/>
    <n v="1"/>
    <s v="Moderate"/>
    <d v="2022-11-08T00:00:00"/>
    <s v="Communication Skills"/>
    <s v="Internal"/>
    <s v="Completed"/>
    <n v="3"/>
    <n v="350.22"/>
    <n v="78"/>
    <x v="1"/>
  </r>
  <r>
    <n v="2077"/>
    <d v="2020-11-18T00:00:00"/>
    <n v="5.4861111111111107"/>
    <s v="Production Technician I"/>
    <x v="9"/>
    <s v="Active"/>
    <s v="Full-Time"/>
    <s v="Zone A"/>
    <s v="Temporary"/>
    <x v="0"/>
    <s v="General - Con"/>
    <d v="2043-12-25T00:00:00"/>
    <s v="MA"/>
    <x v="0"/>
    <s v="Asian"/>
    <s v="Married"/>
    <s v="Fully Meets"/>
    <n v="3"/>
    <n v="3"/>
    <s v="Average"/>
    <d v="2023-07-26T00:00:00"/>
    <n v="4"/>
    <s v="Moderate"/>
    <n v="1"/>
    <s v="Moderate"/>
    <n v="1"/>
    <s v="Moderate"/>
    <d v="2023-04-07T00:00:00"/>
    <s v="Communication Skills"/>
    <s v="Internal"/>
    <s v="Completed"/>
    <n v="4"/>
    <n v="447.67"/>
    <n v="77"/>
    <x v="1"/>
  </r>
  <r>
    <n v="2078"/>
    <d v="2018-09-26T00:00:00"/>
    <n v="7.6305555555555555"/>
    <s v="Production Technician I"/>
    <x v="7"/>
    <s v="Terminated"/>
    <s v="Full-Time"/>
    <s v="Zone B"/>
    <s v="Temporary"/>
    <x v="0"/>
    <s v="Field Operations"/>
    <d v="1986-10-26T00:00:00"/>
    <s v="MA"/>
    <x v="0"/>
    <s v="White"/>
    <s v="Single"/>
    <s v="Fully Meets"/>
    <n v="3"/>
    <n v="3"/>
    <s v="Average"/>
    <d v="2022-10-21T00:00:00"/>
    <n v="5"/>
    <s v="Moderate"/>
    <n v="5"/>
    <s v="Moderate"/>
    <n v="2"/>
    <s v="Moderate"/>
    <d v="2022-08-07T00:00:00"/>
    <s v="Communication Skills"/>
    <s v="Internal"/>
    <s v="Incomplete"/>
    <n v="5"/>
    <n v="737.61"/>
    <n v="32"/>
    <x v="0"/>
  </r>
  <r>
    <n v="2079"/>
    <d v="2022-06-19T00:00:00"/>
    <n v="3.9"/>
    <s v="Production Technician I"/>
    <x v="3"/>
    <s v="Active"/>
    <s v="Part-Time"/>
    <s v="Zone B"/>
    <s v="Part-Time"/>
    <x v="0"/>
    <s v="General - Con"/>
    <d v="1956-06-12T00:00:00"/>
    <s v="MA"/>
    <x v="0"/>
    <s v="White"/>
    <s v="Married"/>
    <s v="Fully Meets"/>
    <n v="3"/>
    <n v="3"/>
    <s v="Average"/>
    <d v="2023-03-03T00:00:00"/>
    <n v="4"/>
    <s v="Moderate"/>
    <n v="2"/>
    <s v="Moderate"/>
    <n v="3"/>
    <s v="Moderate"/>
    <d v="2023-01-15T00:00:00"/>
    <s v="Leadership Development"/>
    <s v="External"/>
    <s v="Completed"/>
    <n v="4"/>
    <n v="444.96"/>
    <n v="66"/>
    <x v="1"/>
  </r>
  <r>
    <n v="2080"/>
    <d v="2022-09-15T00:00:00"/>
    <n v="3.661111111111111"/>
    <s v="Production Technician I"/>
    <x v="5"/>
    <s v="Active"/>
    <s v="Contract"/>
    <s v="Zone B"/>
    <s v="Temporary"/>
    <x v="0"/>
    <s v="Catv"/>
    <d v="1960-11-03T00:00:00"/>
    <s v="MA"/>
    <x v="0"/>
    <s v="Other"/>
    <s v="Married"/>
    <s v="Fully Meets"/>
    <n v="3"/>
    <n v="3"/>
    <s v="Average"/>
    <d v="2023-02-12T00:00:00"/>
    <n v="4"/>
    <s v="Moderate"/>
    <n v="1"/>
    <s v="Moderate"/>
    <n v="4"/>
    <s v="Moderate"/>
    <d v="2023-06-09T00:00:00"/>
    <s v="Project Management"/>
    <s v="External"/>
    <s v="Failed"/>
    <n v="1"/>
    <n v="605.04999999999995"/>
    <n v="62"/>
    <x v="1"/>
  </r>
  <r>
    <n v="2081"/>
    <d v="2020-05-09T00:00:00"/>
    <n v="6.0111111111111111"/>
    <s v="Production Technician I"/>
    <x v="4"/>
    <s v="Active"/>
    <s v="Part-Time"/>
    <s v="Zone A"/>
    <s v="Temporary"/>
    <x v="0"/>
    <s v="Engineers"/>
    <d v="1988-06-08T00:00:00"/>
    <s v="MA"/>
    <x v="0"/>
    <s v="Asian"/>
    <s v="Married"/>
    <s v="Fully Meets"/>
    <n v="3"/>
    <n v="3"/>
    <s v="Average"/>
    <d v="2023-02-21T00:00:00"/>
    <n v="1"/>
    <s v="Moderate"/>
    <n v="1"/>
    <s v="Moderate"/>
    <n v="4"/>
    <s v="Moderate"/>
    <d v="2023-05-14T00:00:00"/>
    <s v="Customer Service"/>
    <s v="External"/>
    <s v="Failed"/>
    <n v="4"/>
    <n v="744.4"/>
    <n v="32"/>
    <x v="0"/>
  </r>
  <r>
    <n v="2082"/>
    <d v="2021-02-17T00:00:00"/>
    <n v="5.2388888888888889"/>
    <s v="Production Technician I"/>
    <x v="0"/>
    <s v="Active"/>
    <s v="Contract"/>
    <s v="Zone C"/>
    <s v="Temporary"/>
    <x v="0"/>
    <s v="Field Operations"/>
    <d v="1961-01-08T00:00:00"/>
    <s v="MA"/>
    <x v="1"/>
    <s v="Black"/>
    <s v="Single"/>
    <s v="Fully Meets"/>
    <n v="3"/>
    <n v="3"/>
    <s v="Average"/>
    <d v="2023-01-01T00:00:00"/>
    <n v="4"/>
    <s v="Moderate"/>
    <n v="2"/>
    <s v="Moderate"/>
    <n v="4"/>
    <s v="Moderate"/>
    <d v="2022-08-09T00:00:00"/>
    <s v="Customer Service"/>
    <s v="External"/>
    <s v="Incomplete"/>
    <n v="1"/>
    <n v="230.77"/>
    <n v="60"/>
    <x v="1"/>
  </r>
  <r>
    <n v="2083"/>
    <d v="2020-04-12T00:00:00"/>
    <n v="6.0861111111111112"/>
    <s v="Production Technician I"/>
    <x v="1"/>
    <s v="Active"/>
    <s v="Contract"/>
    <s v="Zone C"/>
    <s v="Temporary"/>
    <x v="0"/>
    <s v="Engineers"/>
    <d v="1981-05-16T00:00:00"/>
    <s v="MA"/>
    <x v="0"/>
    <s v="Hispanic"/>
    <s v="Divorced"/>
    <s v="Fully Meets"/>
    <n v="3"/>
    <n v="3"/>
    <s v="Average"/>
    <d v="2023-06-26T00:00:00"/>
    <n v="2"/>
    <s v="Moderate"/>
    <n v="2"/>
    <s v="Moderate"/>
    <n v="4"/>
    <s v="Moderate"/>
    <d v="2022-12-21T00:00:00"/>
    <s v="Project Management"/>
    <s v="External"/>
    <s v="Incomplete"/>
    <n v="5"/>
    <n v="569.44000000000005"/>
    <n v="39"/>
    <x v="0"/>
  </r>
  <r>
    <n v="2084"/>
    <d v="2021-03-30T00:00:00"/>
    <n v="5.1194444444444445"/>
    <s v="Production Technician I"/>
    <x v="8"/>
    <s v="Active"/>
    <s v="Contract"/>
    <s v="Zone B"/>
    <s v="Full-Time"/>
    <x v="0"/>
    <s v="Sales &amp; Marketing"/>
    <d v="1971-02-06T00:00:00"/>
    <s v="MA"/>
    <x v="0"/>
    <s v="Hispanic"/>
    <s v="Divorced"/>
    <s v="Fully Meets"/>
    <n v="3"/>
    <n v="3"/>
    <s v="Average"/>
    <d v="2023-05-26T00:00:00"/>
    <n v="3"/>
    <s v="Moderate"/>
    <n v="2"/>
    <s v="Moderate"/>
    <n v="2"/>
    <s v="Moderate"/>
    <d v="2023-02-02T00:00:00"/>
    <s v="Project Management"/>
    <s v="External"/>
    <s v="Passed"/>
    <n v="1"/>
    <n v="677.67"/>
    <n v="50"/>
    <x v="0"/>
  </r>
  <r>
    <n v="2085"/>
    <d v="2019-05-05T00:00:00"/>
    <n v="7.0222222222222221"/>
    <s v="Production Technician I"/>
    <x v="6"/>
    <s v="Active"/>
    <s v="Contract"/>
    <s v="Zone C"/>
    <s v="Full-Time"/>
    <x v="0"/>
    <s v="Engineers"/>
    <d v="1999-07-12T00:00:00"/>
    <s v="MA"/>
    <x v="0"/>
    <s v="Asian"/>
    <s v="Married"/>
    <s v="Fully Meets"/>
    <n v="3"/>
    <n v="3"/>
    <s v="Average"/>
    <d v="2022-10-13T00:00:00"/>
    <n v="3"/>
    <s v="Moderate"/>
    <n v="4"/>
    <s v="Moderate"/>
    <n v="4"/>
    <s v="Moderate"/>
    <d v="2023-03-29T00:00:00"/>
    <s v="Project Management"/>
    <s v="External"/>
    <s v="Incomplete"/>
    <n v="1"/>
    <n v="963.42"/>
    <n v="20"/>
    <x v="2"/>
  </r>
  <r>
    <n v="2086"/>
    <d v="2021-05-31T00:00:00"/>
    <n v="4.9527777777777775"/>
    <s v="Production Technician I"/>
    <x v="2"/>
    <s v="Active"/>
    <s v="Contract"/>
    <s v="Zone A"/>
    <s v="Part-Time"/>
    <x v="0"/>
    <s v="General - Con"/>
    <d v="1978-11-14T00:00:00"/>
    <s v="MA"/>
    <x v="0"/>
    <s v="Asian"/>
    <s v="Divorced"/>
    <s v="Fully Meets"/>
    <n v="3"/>
    <n v="3"/>
    <s v="Average"/>
    <d v="2022-08-05T00:00:00"/>
    <n v="5"/>
    <s v="Moderate"/>
    <n v="4"/>
    <s v="Moderate"/>
    <n v="3"/>
    <s v="Moderate"/>
    <d v="2023-04-03T00:00:00"/>
    <s v="Communication Skills"/>
    <s v="External"/>
    <s v="Completed"/>
    <n v="3"/>
    <n v="488.66"/>
    <n v="43"/>
    <x v="0"/>
  </r>
  <r>
    <n v="2087"/>
    <d v="2019-11-21T00:00:00"/>
    <n v="6.4777777777777779"/>
    <s v="Production Technician I"/>
    <x v="9"/>
    <s v="Active"/>
    <s v="Part-Time"/>
    <s v="Zone A"/>
    <s v="Full-Time"/>
    <x v="0"/>
    <s v="Field Operations"/>
    <d v="1959-12-19T00:00:00"/>
    <s v="MA"/>
    <x v="0"/>
    <s v="Black"/>
    <s v="Widowed"/>
    <s v="Fully Meets"/>
    <n v="3"/>
    <n v="3"/>
    <s v="Average"/>
    <d v="2022-11-14T00:00:00"/>
    <n v="4"/>
    <s v="Moderate"/>
    <n v="4"/>
    <s v="Moderate"/>
    <n v="1"/>
    <s v="Moderate"/>
    <d v="2023-04-02T00:00:00"/>
    <s v="Leadership Development"/>
    <s v="Internal"/>
    <s v="Completed"/>
    <n v="3"/>
    <n v="450.94"/>
    <n v="60"/>
    <x v="1"/>
  </r>
  <r>
    <n v="2088"/>
    <d v="2019-07-19T00:00:00"/>
    <n v="6.8166666666666664"/>
    <s v="Production Technician I"/>
    <x v="7"/>
    <s v="Active"/>
    <s v="Contract"/>
    <s v="Zone B"/>
    <s v="Full-Time"/>
    <x v="0"/>
    <s v="Yard (Material Handling)"/>
    <d v="1960-05-27T00:00:00"/>
    <s v="MA"/>
    <x v="0"/>
    <s v="White"/>
    <s v="Divorced"/>
    <s v="Fully Meets"/>
    <n v="3"/>
    <n v="3"/>
    <s v="Average"/>
    <d v="2022-12-21T00:00:00"/>
    <n v="2"/>
    <s v="Moderate"/>
    <n v="1"/>
    <s v="Moderate"/>
    <n v="2"/>
    <s v="Moderate"/>
    <d v="2023-02-09T00:00:00"/>
    <s v="Communication Skills"/>
    <s v="External"/>
    <s v="Completed"/>
    <n v="3"/>
    <n v="407.99"/>
    <n v="59"/>
    <x v="1"/>
  </r>
  <r>
    <n v="2089"/>
    <d v="2018-12-29T00:00:00"/>
    <n v="7.3722222222222218"/>
    <s v="Production Technician I"/>
    <x v="3"/>
    <s v="Active"/>
    <s v="Contract"/>
    <s v="Zone C"/>
    <s v="Part-Time"/>
    <x v="0"/>
    <s v="Technology / It"/>
    <d v="1966-06-04T00:00:00"/>
    <s v="MA"/>
    <x v="0"/>
    <s v="White"/>
    <s v="Married"/>
    <s v="Fully Meets"/>
    <n v="3"/>
    <n v="3"/>
    <s v="Average"/>
    <d v="2023-06-16T00:00:00"/>
    <n v="5"/>
    <s v="Moderate"/>
    <n v="3"/>
    <s v="Moderate"/>
    <n v="3"/>
    <s v="Moderate"/>
    <d v="2023-01-04T00:00:00"/>
    <s v="Communication Skills"/>
    <s v="Internal"/>
    <s v="Completed"/>
    <n v="2"/>
    <n v="423.31"/>
    <n v="52"/>
    <x v="1"/>
  </r>
  <r>
    <n v="2090"/>
    <d v="2023-01-12T00:00:00"/>
    <n v="3.3361111111111112"/>
    <s v="Production Technician II"/>
    <x v="1"/>
    <s v="Active"/>
    <s v="Part-Time"/>
    <s v="Zone B"/>
    <s v="Full-Time"/>
    <x v="0"/>
    <s v="General - Sga"/>
    <d v="2042-10-30T00:00:00"/>
    <s v="MA"/>
    <x v="0"/>
    <s v="Asian"/>
    <s v="Divorced"/>
    <s v="Fully Meets"/>
    <n v="3"/>
    <n v="3"/>
    <s v="Average"/>
    <d v="2023-07-23T00:00:00"/>
    <n v="3"/>
    <s v="Moderate"/>
    <n v="4"/>
    <s v="Moderate"/>
    <n v="3"/>
    <s v="Moderate"/>
    <d v="2022-10-23T00:00:00"/>
    <s v="Leadership Development"/>
    <s v="Internal"/>
    <s v="Incomplete"/>
    <n v="1"/>
    <n v="189.64"/>
    <n v="81"/>
    <x v="1"/>
  </r>
  <r>
    <n v="2091"/>
    <d v="2022-11-25T00:00:00"/>
    <n v="3.4666666666666668"/>
    <s v="Production Technician II"/>
    <x v="8"/>
    <s v="Active"/>
    <s v="Contract"/>
    <s v="Zone C"/>
    <s v="Part-Time"/>
    <x v="0"/>
    <s v="Field Operations"/>
    <d v="1999-03-14T00:00:00"/>
    <s v="MA"/>
    <x v="0"/>
    <s v="Black"/>
    <s v="Single"/>
    <s v="Fully Meets"/>
    <n v="3"/>
    <n v="3"/>
    <s v="Average"/>
    <d v="2023-02-21T00:00:00"/>
    <n v="3"/>
    <s v="Moderate"/>
    <n v="1"/>
    <s v="Moderate"/>
    <n v="1"/>
    <s v="Moderate"/>
    <d v="2023-07-20T00:00:00"/>
    <s v="Leadership Development"/>
    <s v="Internal"/>
    <s v="Incomplete"/>
    <n v="3"/>
    <n v="102.77"/>
    <n v="23"/>
    <x v="2"/>
  </r>
  <r>
    <n v="2092"/>
    <d v="2019-11-13T00:00:00"/>
    <n v="6.5"/>
    <s v="Production Technician II"/>
    <x v="6"/>
    <s v="Active"/>
    <s v="Part-Time"/>
    <s v="Zone C"/>
    <s v="Full-Time"/>
    <x v="0"/>
    <s v="Field Operations"/>
    <d v="1987-09-09T00:00:00"/>
    <s v="MA"/>
    <x v="0"/>
    <s v="Asian"/>
    <s v="Widowed"/>
    <s v="Fully Meets"/>
    <n v="3"/>
    <n v="3"/>
    <s v="Average"/>
    <d v="2023-07-24T00:00:00"/>
    <n v="1"/>
    <s v="Moderate"/>
    <n v="2"/>
    <s v="Moderate"/>
    <n v="3"/>
    <s v="Moderate"/>
    <d v="2023-03-13T00:00:00"/>
    <s v="Communication Skills"/>
    <s v="External"/>
    <s v="Completed"/>
    <n v="5"/>
    <n v="246.13"/>
    <n v="32"/>
    <x v="0"/>
  </r>
  <r>
    <n v="2093"/>
    <d v="2020-09-08T00:00:00"/>
    <n v="5.6805555555555554"/>
    <s v="Production Technician II"/>
    <x v="2"/>
    <s v="Active"/>
    <s v="Contract"/>
    <s v="Zone A"/>
    <s v="Temporary"/>
    <x v="0"/>
    <s v="General - Con"/>
    <d v="2048-05-06T00:00:00"/>
    <s v="MA"/>
    <x v="0"/>
    <s v="Hispanic"/>
    <s v="Married"/>
    <s v="Fully Meets"/>
    <n v="3"/>
    <n v="3"/>
    <s v="Average"/>
    <d v="2023-02-01T00:00:00"/>
    <n v="2"/>
    <s v="Moderate"/>
    <n v="3"/>
    <s v="Moderate"/>
    <n v="1"/>
    <s v="Moderate"/>
    <d v="2023-04-23T00:00:00"/>
    <s v="Leadership Development"/>
    <s v="External"/>
    <s v="Failed"/>
    <n v="5"/>
    <n v="628.62"/>
    <n v="72"/>
    <x v="1"/>
  </r>
  <r>
    <n v="2094"/>
    <d v="2019-06-16T00:00:00"/>
    <n v="6.9083333333333332"/>
    <s v="Production Technician II"/>
    <x v="9"/>
    <s v="Active"/>
    <s v="Part-Time"/>
    <s v="Zone C"/>
    <s v="Part-Time"/>
    <x v="0"/>
    <s v="Field Operations"/>
    <d v="1964-01-12T00:00:00"/>
    <s v="MA"/>
    <x v="0"/>
    <s v="Black"/>
    <s v="Married"/>
    <s v="Fully Meets"/>
    <n v="3"/>
    <n v="3"/>
    <s v="Average"/>
    <d v="2022-08-25T00:00:00"/>
    <n v="2"/>
    <s v="Moderate"/>
    <n v="5"/>
    <s v="Moderate"/>
    <n v="5"/>
    <s v="Moderate"/>
    <d v="2023-03-11T00:00:00"/>
    <s v="Leadership Development"/>
    <s v="Internal"/>
    <s v="Passed"/>
    <n v="4"/>
    <n v="739.32"/>
    <n v="55"/>
    <x v="1"/>
  </r>
  <r>
    <n v="2095"/>
    <d v="2023-07-14T00:00:00"/>
    <n v="2.8305555555555557"/>
    <s v="Production Technician II"/>
    <x v="7"/>
    <s v="Active"/>
    <s v="Full-Time"/>
    <s v="Zone A"/>
    <s v="Full-Time"/>
    <x v="0"/>
    <s v="Project Management - Con"/>
    <d v="1997-10-19T00:00:00"/>
    <s v="MA"/>
    <x v="0"/>
    <s v="Other"/>
    <s v="Divorced"/>
    <s v="Fully Meets"/>
    <n v="3"/>
    <n v="3"/>
    <s v="Average"/>
    <d v="2023-07-21T00:00:00"/>
    <n v="5"/>
    <s v="Moderate"/>
    <n v="3"/>
    <s v="Moderate"/>
    <n v="1"/>
    <s v="Moderate"/>
    <d v="2022-11-14T00:00:00"/>
    <s v="Leadership Development"/>
    <s v="Internal"/>
    <s v="Passed"/>
    <n v="3"/>
    <n v="773.16"/>
    <n v="26"/>
    <x v="0"/>
  </r>
  <r>
    <n v="2096"/>
    <d v="2023-07-18T00:00:00"/>
    <n v="2.8194444444444446"/>
    <s v="Production Technician II"/>
    <x v="3"/>
    <s v="Active"/>
    <s v="Contract"/>
    <s v="Zone C"/>
    <s v="Full-Time"/>
    <x v="0"/>
    <s v="Field Operations"/>
    <d v="1985-07-17T00:00:00"/>
    <s v="MA"/>
    <x v="0"/>
    <s v="Black"/>
    <s v="Single"/>
    <s v="Fully Meets"/>
    <n v="3"/>
    <n v="3"/>
    <s v="Average"/>
    <d v="2023-05-28T00:00:00"/>
    <n v="3"/>
    <s v="Moderate"/>
    <n v="4"/>
    <s v="Moderate"/>
    <n v="4"/>
    <s v="Moderate"/>
    <d v="2023-04-25T00:00:00"/>
    <s v="Communication Skills"/>
    <s v="External"/>
    <s v="Completed"/>
    <n v="3"/>
    <n v="838.65"/>
    <n v="38"/>
    <x v="0"/>
  </r>
  <r>
    <n v="2097"/>
    <d v="2018-12-06T00:00:00"/>
    <n v="7.4361111111111109"/>
    <s v="Production Technician II"/>
    <x v="5"/>
    <s v="Active"/>
    <s v="Part-Time"/>
    <s v="Zone C"/>
    <s v="Full-Time"/>
    <x v="0"/>
    <s v="Aerial"/>
    <d v="1964-02-25T00:00:00"/>
    <s v="MA"/>
    <x v="0"/>
    <s v="Black"/>
    <s v="Widowed"/>
    <s v="PIP"/>
    <n v="1"/>
    <n v="2"/>
    <s v="Excellent"/>
    <d v="2022-08-30T00:00:00"/>
    <n v="2"/>
    <s v="High"/>
    <n v="1"/>
    <s v="High"/>
    <n v="4"/>
    <s v="High"/>
    <d v="2022-11-26T00:00:00"/>
    <s v="Technical Skills"/>
    <s v="External"/>
    <s v="Incomplete"/>
    <n v="3"/>
    <n v="426.55"/>
    <n v="54"/>
    <x v="1"/>
  </r>
  <r>
    <n v="2098"/>
    <d v="2020-07-15T00:00:00"/>
    <n v="5.8277777777777775"/>
    <s v="Production Technician II"/>
    <x v="4"/>
    <s v="Active"/>
    <s v="Part-Time"/>
    <s v="Zone B"/>
    <s v="Temporary"/>
    <x v="0"/>
    <s v="Catv"/>
    <d v="1950-05-19T00:00:00"/>
    <s v="MA"/>
    <x v="0"/>
    <s v="Other"/>
    <s v="Divorced"/>
    <s v="PIP"/>
    <n v="1"/>
    <n v="5"/>
    <s v="Poor"/>
    <d v="2023-02-01T00:00:00"/>
    <n v="2"/>
    <s v="Low"/>
    <n v="4"/>
    <s v="Low"/>
    <n v="1"/>
    <s v="Low"/>
    <d v="2022-09-25T00:00:00"/>
    <s v="Project Management"/>
    <s v="External"/>
    <s v="Incomplete"/>
    <n v="2"/>
    <n v="254.35"/>
    <n v="70"/>
    <x v="1"/>
  </r>
  <r>
    <n v="2099"/>
    <d v="2018-10-30T00:00:00"/>
    <n v="7.5361111111111114"/>
    <s v="Production Technician I"/>
    <x v="4"/>
    <s v="Active"/>
    <s v="Full-Time"/>
    <s v="Zone B"/>
    <s v="Part-Time"/>
    <x v="0"/>
    <s v="General - Sga"/>
    <d v="1969-03-29T00:00:00"/>
    <s v="MA"/>
    <x v="0"/>
    <s v="Hispanic"/>
    <s v="Widowed"/>
    <s v="PIP"/>
    <n v="1"/>
    <n v="4"/>
    <s v="Poor"/>
    <d v="2023-03-26T00:00:00"/>
    <n v="1"/>
    <s v="Low"/>
    <n v="4"/>
    <s v="Low"/>
    <n v="5"/>
    <s v="Low"/>
    <d v="2023-02-28T00:00:00"/>
    <s v="Customer Service"/>
    <s v="External"/>
    <s v="Completed"/>
    <n v="2"/>
    <n v="829.08"/>
    <n v="49"/>
    <x v="0"/>
  </r>
  <r>
    <n v="2100"/>
    <d v="2022-09-13T00:00:00"/>
    <n v="3.6666666666666665"/>
    <s v="Production Technician I"/>
    <x v="0"/>
    <s v="Active"/>
    <s v="Contract"/>
    <s v="Zone A"/>
    <s v="Temporary"/>
    <x v="0"/>
    <s v="Aerial"/>
    <d v="2044-11-24T00:00:00"/>
    <s v="MA"/>
    <x v="0"/>
    <s v="Other"/>
    <s v="Divorced"/>
    <s v="Exceeds"/>
    <n v="4"/>
    <n v="4"/>
    <s v="Poor"/>
    <d v="2023-01-09T00:00:00"/>
    <n v="1"/>
    <s v="Low"/>
    <n v="1"/>
    <s v="Low"/>
    <n v="1"/>
    <s v="Low"/>
    <d v="2023-04-29T00:00:00"/>
    <s v="Communication Skills"/>
    <s v="External"/>
    <s v="Incomplete"/>
    <n v="2"/>
    <n v="710.31"/>
    <n v="78"/>
    <x v="1"/>
  </r>
  <r>
    <n v="2101"/>
    <d v="2022-12-28T00:00:00"/>
    <n v="3.375"/>
    <s v="Production Technician I"/>
    <x v="7"/>
    <s v="Terminated"/>
    <s v="Full-Time"/>
    <s v="Zone B"/>
    <s v="Temporary"/>
    <x v="0"/>
    <s v="Fielders"/>
    <d v="1964-12-13T00:00:00"/>
    <s v="MA"/>
    <x v="0"/>
    <s v="Hispanic"/>
    <s v="Married"/>
    <s v="PIP"/>
    <n v="1"/>
    <n v="5"/>
    <s v="Poor"/>
    <d v="2023-01-10T00:00:00"/>
    <n v="4"/>
    <s v="Low"/>
    <n v="4"/>
    <s v="Low"/>
    <n v="2"/>
    <s v="Low"/>
    <d v="2023-06-29T00:00:00"/>
    <s v="Leadership Development"/>
    <s v="External"/>
    <s v="Completed"/>
    <n v="1"/>
    <n v="751.81"/>
    <n v="58"/>
    <x v="1"/>
  </r>
  <r>
    <n v="2102"/>
    <d v="2023-03-24T00:00:00"/>
    <n v="3.1361111111111111"/>
    <s v="Production Technician I"/>
    <x v="1"/>
    <s v="Active"/>
    <s v="Part-Time"/>
    <s v="Zone B"/>
    <s v="Part-Time"/>
    <x v="0"/>
    <s v="Field Operations"/>
    <d v="1966-01-23T00:00:00"/>
    <s v="MA"/>
    <x v="0"/>
    <s v="Asian"/>
    <s v="Single"/>
    <s v="Exceeds"/>
    <n v="4"/>
    <n v="2"/>
    <s v="Excellent"/>
    <d v="2023-07-16T00:00:00"/>
    <n v="1"/>
    <s v="High"/>
    <n v="1"/>
    <s v="High"/>
    <n v="3"/>
    <s v="High"/>
    <d v="2023-05-04T00:00:00"/>
    <s v="Communication Skills"/>
    <s v="Internal"/>
    <s v="Passed"/>
    <n v="1"/>
    <n v="598.51"/>
    <n v="57"/>
    <x v="1"/>
  </r>
  <r>
    <n v="2103"/>
    <d v="2020-10-02T00:00:00"/>
    <n v="5.6138888888888889"/>
    <s v="Production Technician I"/>
    <x v="8"/>
    <s v="Active"/>
    <s v="Contract"/>
    <s v="Zone A"/>
    <s v="Full-Time"/>
    <x v="0"/>
    <s v="Field Operations"/>
    <d v="1986-12-25T00:00:00"/>
    <s v="MA"/>
    <x v="0"/>
    <s v="Asian"/>
    <s v="Widowed"/>
    <s v="Exceeds"/>
    <n v="4"/>
    <n v="5"/>
    <s v="Poor"/>
    <d v="2023-02-16T00:00:00"/>
    <n v="1"/>
    <s v="Low"/>
    <n v="4"/>
    <s v="Low"/>
    <n v="5"/>
    <s v="Low"/>
    <d v="2022-09-06T00:00:00"/>
    <s v="Technical Skills"/>
    <s v="Internal"/>
    <s v="Incomplete"/>
    <n v="3"/>
    <n v="958.29"/>
    <n v="34"/>
    <x v="0"/>
  </r>
  <r>
    <n v="2104"/>
    <d v="2020-09-14T00:00:00"/>
    <n v="5.6638888888888888"/>
    <s v="Production Technician I"/>
    <x v="3"/>
    <s v="Active"/>
    <s v="Contract"/>
    <s v="Zone A"/>
    <s v="Temporary"/>
    <x v="0"/>
    <s v="Field Operations"/>
    <d v="2049-08-19T00:00:00"/>
    <s v="MA"/>
    <x v="0"/>
    <s v="Hispanic"/>
    <s v="Widowed"/>
    <s v="Exceeds"/>
    <n v="4"/>
    <n v="2"/>
    <s v="Excellent"/>
    <d v="2023-06-10T00:00:00"/>
    <n v="1"/>
    <s v="High"/>
    <n v="4"/>
    <s v="High"/>
    <n v="3"/>
    <s v="High"/>
    <d v="2022-10-14T00:00:00"/>
    <s v="Technical Skills"/>
    <s v="External"/>
    <s v="Completed"/>
    <n v="5"/>
    <n v="200.34"/>
    <n v="71"/>
    <x v="1"/>
  </r>
  <r>
    <n v="2105"/>
    <d v="2020-01-19T00:00:00"/>
    <n v="6.3166666666666664"/>
    <s v="Production Technician I"/>
    <x v="9"/>
    <s v="Active"/>
    <s v="Part-Time"/>
    <s v="Zone C"/>
    <s v="Part-Time"/>
    <x v="0"/>
    <s v="General - Sga"/>
    <d v="1960-01-27T00:00:00"/>
    <s v="MA"/>
    <x v="0"/>
    <s v="Hispanic"/>
    <s v="Single"/>
    <s v="Needs Improvement"/>
    <n v="2"/>
    <n v="4"/>
    <s v="Poor"/>
    <d v="2023-07-24T00:00:00"/>
    <n v="3"/>
    <s v="Low"/>
    <n v="4"/>
    <s v="Low"/>
    <n v="2"/>
    <s v="Low"/>
    <d v="2022-11-10T00:00:00"/>
    <s v="Technical Skills"/>
    <s v="External"/>
    <s v="Completed"/>
    <n v="3"/>
    <n v="365.03"/>
    <n v="60"/>
    <x v="1"/>
  </r>
  <r>
    <n v="2106"/>
    <d v="2019-04-14T00:00:00"/>
    <n v="7.0805555555555557"/>
    <s v="Production Technician I"/>
    <x v="5"/>
    <s v="Active"/>
    <s v="Contract"/>
    <s v="Zone C"/>
    <s v="Temporary"/>
    <x v="0"/>
    <s v="Wireline Construction"/>
    <d v="1962-11-14T00:00:00"/>
    <s v="MA"/>
    <x v="1"/>
    <s v="White"/>
    <s v="Widowed"/>
    <s v="Exceeds"/>
    <n v="4"/>
    <n v="2"/>
    <s v="Excellent"/>
    <d v="2022-10-28T00:00:00"/>
    <n v="5"/>
    <s v="High"/>
    <n v="5"/>
    <s v="High"/>
    <n v="1"/>
    <s v="High"/>
    <d v="2023-07-15T00:00:00"/>
    <s v="Customer Service"/>
    <s v="Internal"/>
    <s v="Passed"/>
    <n v="4"/>
    <n v="782.43"/>
    <n v="57"/>
    <x v="1"/>
  </r>
  <r>
    <n v="2107"/>
    <d v="2023-06-02T00:00:00"/>
    <n v="2.9472222222222224"/>
    <s v="Production Technician I"/>
    <x v="6"/>
    <s v="Active"/>
    <s v="Contract"/>
    <s v="Zone B"/>
    <s v="Temporary"/>
    <x v="0"/>
    <s v="Field Operations"/>
    <d v="2043-12-27T00:00:00"/>
    <s v="MA"/>
    <x v="0"/>
    <s v="Hispanic"/>
    <s v="Widowed"/>
    <s v="Exceeds"/>
    <n v="4"/>
    <n v="1"/>
    <s v="Excellent"/>
    <d v="2022-11-25T00:00:00"/>
    <n v="4"/>
    <s v="High"/>
    <n v="1"/>
    <s v="High"/>
    <n v="1"/>
    <s v="High"/>
    <d v="2023-03-05T00:00:00"/>
    <s v="Communication Skills"/>
    <s v="External"/>
    <s v="Passed"/>
    <n v="1"/>
    <n v="668.91"/>
    <n v="80"/>
    <x v="1"/>
  </r>
  <r>
    <n v="2108"/>
    <d v="2022-05-09T00:00:00"/>
    <n v="4.0111111111111111"/>
    <s v="Production Technician I"/>
    <x v="2"/>
    <s v="Terminated"/>
    <s v="Part-Time"/>
    <s v="Zone A"/>
    <s v="Temporary"/>
    <x v="0"/>
    <s v="Field Operations"/>
    <d v="1978-09-19T00:00:00"/>
    <s v="MA"/>
    <x v="0"/>
    <s v="White"/>
    <s v="Widowed"/>
    <s v="Needs Improvement"/>
    <n v="2"/>
    <n v="2"/>
    <s v="Excellent"/>
    <d v="2023-04-10T00:00:00"/>
    <n v="1"/>
    <s v="High"/>
    <n v="2"/>
    <s v="High"/>
    <n v="4"/>
    <s v="High"/>
    <d v="2022-09-05T00:00:00"/>
    <s v="Customer Service"/>
    <s v="Internal"/>
    <s v="Completed"/>
    <n v="5"/>
    <n v="804.37"/>
    <n v="44"/>
    <x v="0"/>
  </r>
  <r>
    <n v="2109"/>
    <d v="2021-02-23T00:00:00"/>
    <n v="5.2222222222222223"/>
    <s v="Production Technician I"/>
    <x v="4"/>
    <s v="Active"/>
    <s v="Part-Time"/>
    <s v="Zone C"/>
    <s v="Part-Time"/>
    <x v="0"/>
    <s v="Field Operations"/>
    <d v="1988-11-22T00:00:00"/>
    <s v="MA"/>
    <x v="0"/>
    <s v="Other"/>
    <s v="Divorced"/>
    <s v="Exceeds"/>
    <n v="4"/>
    <n v="5"/>
    <s v="Poor"/>
    <d v="2023-04-04T00:00:00"/>
    <n v="3"/>
    <s v="Low"/>
    <n v="3"/>
    <s v="Low"/>
    <n v="5"/>
    <s v="Low"/>
    <d v="2023-04-18T00:00:00"/>
    <s v="Project Management"/>
    <s v="External"/>
    <s v="Failed"/>
    <n v="3"/>
    <n v="869.94"/>
    <n v="33"/>
    <x v="0"/>
  </r>
  <r>
    <n v="2110"/>
    <d v="2021-06-04T00:00:00"/>
    <n v="4.9416666666666664"/>
    <s v="Production Technician I"/>
    <x v="0"/>
    <s v="Active"/>
    <s v="Contract"/>
    <s v="Zone C"/>
    <s v="Temporary"/>
    <x v="0"/>
    <s v="General - Sga"/>
    <d v="2048-05-13T00:00:00"/>
    <s v="MA"/>
    <x v="0"/>
    <s v="Black"/>
    <s v="Single"/>
    <s v="Exceeds"/>
    <n v="4"/>
    <n v="4"/>
    <s v="Poor"/>
    <d v="2022-11-13T00:00:00"/>
    <n v="1"/>
    <s v="Low"/>
    <n v="4"/>
    <s v="Low"/>
    <n v="2"/>
    <s v="Low"/>
    <d v="2022-12-30T00:00:00"/>
    <s v="Communication Skills"/>
    <s v="Internal"/>
    <s v="Passed"/>
    <n v="4"/>
    <n v="399.55"/>
    <n v="73"/>
    <x v="1"/>
  </r>
  <r>
    <n v="2111"/>
    <d v="2022-03-29T00:00:00"/>
    <n v="4.1222222222222218"/>
    <s v="Production Technician I"/>
    <x v="7"/>
    <s v="Active"/>
    <s v="Full-Time"/>
    <s v="Zone A"/>
    <s v="Temporary"/>
    <x v="0"/>
    <s v="General - Con"/>
    <d v="1957-05-17T00:00:00"/>
    <s v="MA"/>
    <x v="0"/>
    <s v="Asian"/>
    <s v="Single"/>
    <s v="Needs Improvement"/>
    <n v="2"/>
    <n v="5"/>
    <s v="Poor"/>
    <d v="2023-04-26T00:00:00"/>
    <n v="2"/>
    <s v="Low"/>
    <n v="3"/>
    <s v="Low"/>
    <n v="1"/>
    <s v="Low"/>
    <d v="2022-11-17T00:00:00"/>
    <s v="Customer Service"/>
    <s v="Internal"/>
    <s v="Passed"/>
    <n v="4"/>
    <n v="470.24"/>
    <n v="65"/>
    <x v="1"/>
  </r>
  <r>
    <n v="2112"/>
    <d v="2019-07-30T00:00:00"/>
    <n v="6.7861111111111114"/>
    <s v="Production Technician I"/>
    <x v="1"/>
    <s v="Active"/>
    <s v="Part-Time"/>
    <s v="Zone B"/>
    <s v="Temporary"/>
    <x v="0"/>
    <s v="Engineers"/>
    <d v="2043-09-24T00:00:00"/>
    <s v="MA"/>
    <x v="0"/>
    <s v="Other"/>
    <s v="Widowed"/>
    <s v="Exceeds"/>
    <n v="4"/>
    <n v="4"/>
    <s v="Poor"/>
    <d v="2023-02-01T00:00:00"/>
    <n v="4"/>
    <s v="Low"/>
    <n v="3"/>
    <s v="Low"/>
    <n v="1"/>
    <s v="Low"/>
    <d v="2022-09-17T00:00:00"/>
    <s v="Customer Service"/>
    <s v="External"/>
    <s v="Failed"/>
    <n v="2"/>
    <n v="157.04"/>
    <n v="76"/>
    <x v="1"/>
  </r>
  <r>
    <n v="2113"/>
    <d v="2020-07-09T00:00:00"/>
    <n v="5.8444444444444441"/>
    <s v="Production Technician I"/>
    <x v="8"/>
    <s v="Active"/>
    <s v="Part-Time"/>
    <s v="Zone B"/>
    <s v="Full-Time"/>
    <x v="0"/>
    <s v="General - Con"/>
    <d v="2044-10-20T00:00:00"/>
    <s v="MA"/>
    <x v="0"/>
    <s v="White"/>
    <s v="Widowed"/>
    <s v="Exceeds"/>
    <n v="4"/>
    <n v="2"/>
    <s v="Excellent"/>
    <d v="2022-08-31T00:00:00"/>
    <n v="5"/>
    <s v="High"/>
    <n v="1"/>
    <s v="High"/>
    <n v="5"/>
    <s v="High"/>
    <d v="2022-08-18T00:00:00"/>
    <s v="Project Management"/>
    <s v="Internal"/>
    <s v="Passed"/>
    <n v="2"/>
    <n v="394.54"/>
    <n v="76"/>
    <x v="1"/>
  </r>
  <r>
    <n v="2114"/>
    <d v="2019-08-24T00:00:00"/>
    <n v="6.7194444444444441"/>
    <s v="Production Technician II"/>
    <x v="6"/>
    <s v="Active"/>
    <s v="Contract"/>
    <s v="Zone C"/>
    <s v="Part-Time"/>
    <x v="0"/>
    <s v="Engineers"/>
    <d v="1992-04-24T00:00:00"/>
    <s v="MA"/>
    <x v="0"/>
    <s v="White"/>
    <s v="Single"/>
    <s v="Exceeds"/>
    <n v="4"/>
    <n v="4"/>
    <s v="Poor"/>
    <d v="2023-02-08T00:00:00"/>
    <n v="5"/>
    <s v="Low"/>
    <n v="4"/>
    <s v="Low"/>
    <n v="1"/>
    <s v="Low"/>
    <d v="2023-02-26T00:00:00"/>
    <s v="Communication Skills"/>
    <s v="External"/>
    <s v="Completed"/>
    <n v="2"/>
    <n v="326.98"/>
    <n v="27"/>
    <x v="0"/>
  </r>
  <r>
    <n v="2115"/>
    <d v="2019-04-15T00:00:00"/>
    <n v="7.0777777777777775"/>
    <s v="Production Technician II"/>
    <x v="2"/>
    <s v="Active"/>
    <s v="Contract"/>
    <s v="Zone A"/>
    <s v="Part-Time"/>
    <x v="0"/>
    <s v="Billable Consultants"/>
    <d v="1978-03-30T00:00:00"/>
    <s v="MA"/>
    <x v="0"/>
    <s v="Asian"/>
    <s v="Married"/>
    <s v="Exceeds"/>
    <n v="4"/>
    <n v="2"/>
    <s v="Excellent"/>
    <d v="2023-01-25T00:00:00"/>
    <n v="5"/>
    <s v="High"/>
    <n v="2"/>
    <s v="High"/>
    <n v="1"/>
    <s v="High"/>
    <d v="2022-09-24T00:00:00"/>
    <s v="Leadership Development"/>
    <s v="Internal"/>
    <s v="Incomplete"/>
    <n v="5"/>
    <n v="752.82"/>
    <n v="41"/>
    <x v="0"/>
  </r>
  <r>
    <n v="2116"/>
    <d v="2021-08-21T00:00:00"/>
    <n v="4.7277777777777779"/>
    <s v="Production Technician II"/>
    <x v="4"/>
    <s v="Active"/>
    <s v="Part-Time"/>
    <s v="Zone C"/>
    <s v="Full-Time"/>
    <x v="0"/>
    <s v="Engineers"/>
    <d v="2046-09-03T00:00:00"/>
    <s v="MA"/>
    <x v="0"/>
    <s v="Black"/>
    <s v="Divorced"/>
    <s v="Needs Improvement"/>
    <n v="2"/>
    <n v="4"/>
    <s v="Poor"/>
    <d v="2023-05-11T00:00:00"/>
    <n v="1"/>
    <s v="Low"/>
    <n v="4"/>
    <s v="Low"/>
    <n v="2"/>
    <s v="Low"/>
    <d v="2022-08-26T00:00:00"/>
    <s v="Leadership Development"/>
    <s v="Internal"/>
    <s v="Completed"/>
    <n v="2"/>
    <n v="990.89"/>
    <n v="75"/>
    <x v="1"/>
  </r>
  <r>
    <n v="2117"/>
    <d v="2020-06-22T00:00:00"/>
    <n v="5.8916666666666666"/>
    <s v="Production Technician II"/>
    <x v="0"/>
    <s v="Active"/>
    <s v="Full-Time"/>
    <s v="Zone B"/>
    <s v="Full-Time"/>
    <x v="0"/>
    <s v="Field Operations"/>
    <d v="1993-05-17T00:00:00"/>
    <s v="MA"/>
    <x v="0"/>
    <s v="Hispanic"/>
    <s v="Divorced"/>
    <s v="Exceeds"/>
    <n v="4"/>
    <n v="2"/>
    <s v="Excellent"/>
    <d v="2022-11-16T00:00:00"/>
    <n v="2"/>
    <s v="High"/>
    <n v="3"/>
    <s v="High"/>
    <n v="2"/>
    <s v="High"/>
    <d v="2023-05-27T00:00:00"/>
    <s v="Customer Service"/>
    <s v="External"/>
    <s v="Incomplete"/>
    <n v="4"/>
    <n v="531.69000000000005"/>
    <n v="27"/>
    <x v="0"/>
  </r>
  <r>
    <n v="2118"/>
    <d v="2020-01-28T00:00:00"/>
    <n v="6.291666666666667"/>
    <s v="Production Technician II"/>
    <x v="7"/>
    <s v="Active"/>
    <s v="Part-Time"/>
    <s v="Zone C"/>
    <s v="Temporary"/>
    <x v="0"/>
    <s v="Project Management - Eng"/>
    <d v="2000-11-06T00:00:00"/>
    <s v="MA"/>
    <x v="0"/>
    <s v="White"/>
    <s v="Widowed"/>
    <s v="Exceeds"/>
    <n v="4"/>
    <n v="5"/>
    <s v="Poor"/>
    <d v="2023-03-20T00:00:00"/>
    <n v="3"/>
    <s v="Low"/>
    <n v="2"/>
    <s v="Low"/>
    <n v="4"/>
    <s v="Low"/>
    <d v="2023-04-21T00:00:00"/>
    <s v="Leadership Development"/>
    <s v="Internal"/>
    <s v="Completed"/>
    <n v="3"/>
    <n v="384.28"/>
    <n v="20"/>
    <x v="2"/>
  </r>
  <r>
    <n v="2119"/>
    <d v="2019-03-29T00:00:00"/>
    <n v="7.1222222222222218"/>
    <s v="Production Technician II"/>
    <x v="1"/>
    <s v="Active"/>
    <s v="Part-Time"/>
    <s v="Zone A"/>
    <s v="Temporary"/>
    <x v="0"/>
    <s v="General - Con"/>
    <d v="2041-09-10T00:00:00"/>
    <s v="MA"/>
    <x v="0"/>
    <s v="White"/>
    <s v="Married"/>
    <s v="Exceeds"/>
    <n v="4"/>
    <n v="5"/>
    <s v="Poor"/>
    <d v="2023-05-27T00:00:00"/>
    <n v="1"/>
    <s v="Low"/>
    <n v="2"/>
    <s v="Low"/>
    <n v="3"/>
    <s v="Low"/>
    <d v="2023-07-15T00:00:00"/>
    <s v="Technical Skills"/>
    <s v="External"/>
    <s v="Passed"/>
    <n v="5"/>
    <n v="803.08"/>
    <n v="78"/>
    <x v="1"/>
  </r>
  <r>
    <n v="2120"/>
    <d v="2018-10-05T00:00:00"/>
    <n v="7.6055555555555552"/>
    <s v="Production Technician II"/>
    <x v="8"/>
    <s v="Active"/>
    <s v="Contract"/>
    <s v="Zone C"/>
    <s v="Full-Time"/>
    <x v="0"/>
    <s v="Wireline Construction"/>
    <d v="1967-01-17T00:00:00"/>
    <s v="MA"/>
    <x v="0"/>
    <s v="Asian"/>
    <s v="Divorced"/>
    <s v="Needs Improvement"/>
    <n v="2"/>
    <n v="2"/>
    <s v="Excellent"/>
    <d v="2022-09-05T00:00:00"/>
    <n v="4"/>
    <s v="High"/>
    <n v="4"/>
    <s v="High"/>
    <n v="1"/>
    <s v="High"/>
    <d v="2023-05-22T00:00:00"/>
    <s v="Project Management"/>
    <s v="External"/>
    <s v="Incomplete"/>
    <n v="1"/>
    <n v="131.78"/>
    <n v="51"/>
    <x v="1"/>
  </r>
  <r>
    <n v="2121"/>
    <d v="2020-08-20T00:00:00"/>
    <n v="5.7305555555555552"/>
    <s v="Production Technician II"/>
    <x v="3"/>
    <s v="Active"/>
    <s v="Part-Time"/>
    <s v="Zone A"/>
    <s v="Full-Time"/>
    <x v="0"/>
    <s v="Splicing"/>
    <d v="1998-09-11T00:00:00"/>
    <s v="MA"/>
    <x v="0"/>
    <s v="Asian"/>
    <s v="Married"/>
    <s v="Exceeds"/>
    <n v="4"/>
    <n v="5"/>
    <s v="Poor"/>
    <d v="2023-01-29T00:00:00"/>
    <n v="4"/>
    <s v="Low"/>
    <n v="1"/>
    <s v="Low"/>
    <n v="3"/>
    <s v="Low"/>
    <d v="2022-12-31T00:00:00"/>
    <s v="Project Management"/>
    <s v="Internal"/>
    <s v="Passed"/>
    <n v="2"/>
    <n v="459.39"/>
    <n v="22"/>
    <x v="2"/>
  </r>
  <r>
    <n v="2122"/>
    <d v="2021-06-11T00:00:00"/>
    <n v="4.9222222222222225"/>
    <s v="Production Technician I"/>
    <x v="4"/>
    <s v="Active"/>
    <s v="Full-Time"/>
    <s v="Zone C"/>
    <s v="Temporary"/>
    <x v="0"/>
    <s v="General - Con"/>
    <d v="1975-10-21T00:00:00"/>
    <s v="MA"/>
    <x v="0"/>
    <s v="Asian"/>
    <s v="Married"/>
    <s v="Needs Improvement"/>
    <n v="2"/>
    <n v="5"/>
    <s v="Poor"/>
    <d v="2023-01-25T00:00:00"/>
    <n v="3"/>
    <s v="Low"/>
    <n v="3"/>
    <s v="Low"/>
    <n v="2"/>
    <s v="Low"/>
    <d v="2023-01-02T00:00:00"/>
    <s v="Technical Skills"/>
    <s v="External"/>
    <s v="Passed"/>
    <n v="1"/>
    <n v="949.46"/>
    <n v="46"/>
    <x v="0"/>
  </r>
  <r>
    <n v="2123"/>
    <d v="2021-09-10T00:00:00"/>
    <n v="4.6749999999999998"/>
    <s v="Production Technician I"/>
    <x v="0"/>
    <s v="Active"/>
    <s v="Contract"/>
    <s v="Zone B"/>
    <s v="Temporary"/>
    <x v="0"/>
    <s v="Catv"/>
    <d v="1979-02-12T00:00:00"/>
    <s v="MA"/>
    <x v="0"/>
    <s v="White"/>
    <s v="Widowed"/>
    <s v="Exceeds"/>
    <n v="4"/>
    <n v="2"/>
    <s v="Excellent"/>
    <d v="2022-10-29T00:00:00"/>
    <n v="3"/>
    <s v="High"/>
    <n v="5"/>
    <s v="High"/>
    <n v="3"/>
    <s v="High"/>
    <d v="2022-09-23T00:00:00"/>
    <s v="Project Management"/>
    <s v="External"/>
    <s v="Failed"/>
    <n v="4"/>
    <n v="169.71"/>
    <n v="42"/>
    <x v="0"/>
  </r>
  <r>
    <n v="2124"/>
    <d v="2023-02-21T00:00:00"/>
    <n v="3.2277777777777779"/>
    <s v="Production Technician I"/>
    <x v="7"/>
    <s v="Terminated"/>
    <s v="Contract"/>
    <s v="Zone B"/>
    <s v="Temporary"/>
    <x v="0"/>
    <s v="Wireline Construction"/>
    <d v="1950-08-09T00:00:00"/>
    <s v="MA"/>
    <x v="0"/>
    <s v="White"/>
    <s v="Single"/>
    <s v="Exceeds"/>
    <n v="4"/>
    <n v="2"/>
    <s v="Excellent"/>
    <d v="2023-04-21T00:00:00"/>
    <n v="4"/>
    <s v="High"/>
    <n v="1"/>
    <s v="High"/>
    <n v="5"/>
    <s v="High"/>
    <d v="2023-04-26T00:00:00"/>
    <s v="Leadership Development"/>
    <s v="Internal"/>
    <s v="Completed"/>
    <n v="2"/>
    <n v="238.23"/>
    <n v="73"/>
    <x v="1"/>
  </r>
  <r>
    <n v="2125"/>
    <d v="2019-08-09T00:00:00"/>
    <n v="6.7611111111111111"/>
    <s v="Production Technician I"/>
    <x v="1"/>
    <s v="Active"/>
    <s v="Full-Time"/>
    <s v="Zone B"/>
    <s v="Part-Time"/>
    <x v="0"/>
    <s v="Engineers"/>
    <d v="2001-05-30T00:00:00"/>
    <s v="MA"/>
    <x v="0"/>
    <s v="White"/>
    <s v="Divorced"/>
    <s v="Exceeds"/>
    <n v="4"/>
    <n v="4"/>
    <s v="Poor"/>
    <d v="2022-09-23T00:00:00"/>
    <n v="4"/>
    <s v="Low"/>
    <n v="5"/>
    <s v="Low"/>
    <n v="3"/>
    <s v="Low"/>
    <d v="2022-08-19T00:00:00"/>
    <s v="Communication Skills"/>
    <s v="External"/>
    <s v="Incomplete"/>
    <n v="2"/>
    <n v="486.63"/>
    <n v="18"/>
    <x v="2"/>
  </r>
  <r>
    <n v="2126"/>
    <d v="2021-03-08T00:00:00"/>
    <n v="5.1805555555555554"/>
    <s v="Production Technician I"/>
    <x v="8"/>
    <s v="Active"/>
    <s v="Part-Time"/>
    <s v="Zone C"/>
    <s v="Temporary"/>
    <x v="0"/>
    <s v="Technology / It"/>
    <d v="1969-06-20T00:00:00"/>
    <s v="MA"/>
    <x v="0"/>
    <s v="Black"/>
    <s v="Married"/>
    <s v="PIP"/>
    <n v="1"/>
    <n v="1"/>
    <s v="Excellent"/>
    <d v="2023-04-14T00:00:00"/>
    <n v="3"/>
    <s v="High"/>
    <n v="4"/>
    <s v="High"/>
    <n v="4"/>
    <s v="High"/>
    <d v="2023-01-24T00:00:00"/>
    <s v="Communication Skills"/>
    <s v="External"/>
    <s v="Failed"/>
    <n v="2"/>
    <n v="692.5"/>
    <n v="52"/>
    <x v="1"/>
  </r>
  <r>
    <n v="2127"/>
    <d v="2019-07-20T00:00:00"/>
    <n v="6.8138888888888891"/>
    <s v="Production Technician I"/>
    <x v="3"/>
    <s v="Active"/>
    <s v="Contract"/>
    <s v="Zone A"/>
    <s v="Part-Time"/>
    <x v="0"/>
    <s v="Field Operations"/>
    <d v="1953-11-26T00:00:00"/>
    <s v="MA"/>
    <x v="0"/>
    <s v="Black"/>
    <s v="Single"/>
    <s v="Needs Improvement"/>
    <n v="2"/>
    <n v="4"/>
    <s v="Poor"/>
    <d v="2023-08-01T00:00:00"/>
    <n v="2"/>
    <s v="Low"/>
    <n v="2"/>
    <s v="Low"/>
    <n v="3"/>
    <s v="Low"/>
    <d v="2023-04-03T00:00:00"/>
    <s v="Leadership Development"/>
    <s v="Internal"/>
    <s v="Passed"/>
    <n v="5"/>
    <n v="119.71"/>
    <n v="66"/>
    <x v="1"/>
  </r>
  <r>
    <n v="2128"/>
    <d v="2023-03-27T00:00:00"/>
    <n v="3.1277777777777778"/>
    <s v="Production Technician I"/>
    <x v="9"/>
    <s v="Active"/>
    <s v="Full-Time"/>
    <s v="Zone A"/>
    <s v="Temporary"/>
    <x v="0"/>
    <s v="Field Operations"/>
    <d v="1955-10-02T00:00:00"/>
    <s v="MA"/>
    <x v="0"/>
    <s v="Black"/>
    <s v="Widowed"/>
    <s v="Needs Improvement"/>
    <n v="2"/>
    <n v="2"/>
    <s v="Excellent"/>
    <d v="2023-04-01T00:00:00"/>
    <n v="1"/>
    <s v="High"/>
    <n v="3"/>
    <s v="High"/>
    <n v="1"/>
    <s v="High"/>
    <d v="2022-12-22T00:00:00"/>
    <s v="Project Management"/>
    <s v="External"/>
    <s v="Passed"/>
    <n v="2"/>
    <n v="168.47"/>
    <n v="68"/>
    <x v="1"/>
  </r>
  <r>
    <n v="2129"/>
    <d v="2019-10-07T00:00:00"/>
    <n v="6.6"/>
    <s v="Production Technician I"/>
    <x v="5"/>
    <s v="Active"/>
    <s v="Part-Time"/>
    <s v="Zone B"/>
    <s v="Temporary"/>
    <x v="0"/>
    <s v="Field Operations"/>
    <d v="1988-02-02T00:00:00"/>
    <s v="MA"/>
    <x v="1"/>
    <s v="Other"/>
    <s v="Divorced"/>
    <s v="Needs Improvement"/>
    <n v="2"/>
    <n v="2"/>
    <s v="Excellent"/>
    <d v="2022-09-30T00:00:00"/>
    <n v="5"/>
    <s v="High"/>
    <n v="5"/>
    <s v="High"/>
    <n v="2"/>
    <s v="High"/>
    <d v="2023-03-03T00:00:00"/>
    <s v="Communication Skills"/>
    <s v="External"/>
    <s v="Incomplete"/>
    <n v="4"/>
    <n v="951.82"/>
    <n v="31"/>
    <x v="0"/>
  </r>
  <r>
    <n v="2130"/>
    <d v="2022-12-13T00:00:00"/>
    <n v="3.4166666666666665"/>
    <s v="Production Technician I"/>
    <x v="6"/>
    <s v="Active"/>
    <s v="Contract"/>
    <s v="Zone C"/>
    <s v="Part-Time"/>
    <x v="0"/>
    <s v="Field Operations"/>
    <d v="1973-02-24T00:00:00"/>
    <s v="MA"/>
    <x v="0"/>
    <s v="Other"/>
    <s v="Married"/>
    <s v="Needs Improvement"/>
    <n v="2"/>
    <n v="1"/>
    <s v="Excellent"/>
    <d v="2023-03-30T00:00:00"/>
    <n v="3"/>
    <s v="High"/>
    <n v="5"/>
    <s v="High"/>
    <n v="2"/>
    <s v="High"/>
    <d v="2022-11-21T00:00:00"/>
    <s v="Project Management"/>
    <s v="Internal"/>
    <s v="Completed"/>
    <n v="4"/>
    <n v="444.22"/>
    <n v="49"/>
    <x v="0"/>
  </r>
  <r>
    <n v="2131"/>
    <d v="2020-06-06T00:00:00"/>
    <n v="5.9361111111111109"/>
    <s v="Production Technician I"/>
    <x v="2"/>
    <s v="Terminated"/>
    <s v="Part-Time"/>
    <s v="Zone C"/>
    <s v="Part-Time"/>
    <x v="0"/>
    <s v="Field Operations"/>
    <d v="1951-03-12T00:00:00"/>
    <s v="MA"/>
    <x v="0"/>
    <s v="Black"/>
    <s v="Widowed"/>
    <s v="Needs Improvement"/>
    <n v="2"/>
    <n v="4"/>
    <s v="Poor"/>
    <d v="2022-12-28T00:00:00"/>
    <n v="1"/>
    <s v="Low"/>
    <n v="2"/>
    <s v="Low"/>
    <n v="1"/>
    <s v="Low"/>
    <d v="2023-01-21T00:00:00"/>
    <s v="Project Management"/>
    <s v="Internal"/>
    <s v="Passed"/>
    <n v="5"/>
    <n v="591.83000000000004"/>
    <n v="69"/>
    <x v="1"/>
  </r>
  <r>
    <n v="2132"/>
    <d v="2022-04-25T00:00:00"/>
    <n v="4.05"/>
    <s v="Production Technician I"/>
    <x v="4"/>
    <s v="Active"/>
    <s v="Full-Time"/>
    <s v="Zone A"/>
    <s v="Full-Time"/>
    <x v="0"/>
    <s v="Fielders"/>
    <d v="1964-06-18T00:00:00"/>
    <s v="MA"/>
    <x v="0"/>
    <s v="Other"/>
    <s v="Widowed"/>
    <s v="Needs Improvement"/>
    <n v="2"/>
    <n v="2"/>
    <s v="Excellent"/>
    <d v="2022-12-15T00:00:00"/>
    <n v="2"/>
    <s v="High"/>
    <n v="3"/>
    <s v="High"/>
    <n v="3"/>
    <s v="High"/>
    <d v="2022-09-15T00:00:00"/>
    <s v="Communication Skills"/>
    <s v="Internal"/>
    <s v="Passed"/>
    <n v="5"/>
    <n v="936.77"/>
    <n v="58"/>
    <x v="1"/>
  </r>
  <r>
    <n v="2133"/>
    <d v="2020-07-28T00:00:00"/>
    <n v="5.791666666666667"/>
    <s v="Production Technician I"/>
    <x v="0"/>
    <s v="Active"/>
    <s v="Contract"/>
    <s v="Zone A"/>
    <s v="Full-Time"/>
    <x v="0"/>
    <s v="Field Operations"/>
    <d v="1974-08-20T00:00:00"/>
    <s v="MA"/>
    <x v="0"/>
    <s v="Black"/>
    <s v="Single"/>
    <s v="PIP"/>
    <n v="1"/>
    <n v="1"/>
    <s v="Excellent"/>
    <d v="2023-03-02T00:00:00"/>
    <n v="2"/>
    <s v="High"/>
    <n v="3"/>
    <s v="High"/>
    <n v="2"/>
    <s v="High"/>
    <d v="2023-03-16T00:00:00"/>
    <s v="Technical Skills"/>
    <s v="External"/>
    <s v="Passed"/>
    <n v="4"/>
    <n v="797.13"/>
    <n v="46"/>
    <x v="0"/>
  </r>
  <r>
    <n v="2134"/>
    <d v="2022-02-28T00:00:00"/>
    <n v="4.2027777777777775"/>
    <s v="Production Technician I"/>
    <x v="7"/>
    <s v="Active"/>
    <s v="Part-Time"/>
    <s v="Zone B"/>
    <s v="Temporary"/>
    <x v="0"/>
    <s v="Aerial"/>
    <d v="2001-07-09T00:00:00"/>
    <s v="MA"/>
    <x v="0"/>
    <s v="Hispanic"/>
    <s v="Widowed"/>
    <s v="Exceeds"/>
    <n v="4"/>
    <n v="2"/>
    <s v="Excellent"/>
    <d v="2023-02-27T00:00:00"/>
    <n v="4"/>
    <s v="High"/>
    <n v="2"/>
    <s v="High"/>
    <n v="5"/>
    <s v="High"/>
    <d v="2022-10-20T00:00:00"/>
    <s v="Technical Skills"/>
    <s v="Internal"/>
    <s v="Completed"/>
    <n v="1"/>
    <n v="420.72"/>
    <n v="21"/>
    <x v="2"/>
  </r>
  <r>
    <n v="2135"/>
    <d v="2021-10-25T00:00:00"/>
    <n v="4.55"/>
    <s v="Production Technician I"/>
    <x v="1"/>
    <s v="Active"/>
    <s v="Contract"/>
    <s v="Zone A"/>
    <s v="Part-Time"/>
    <x v="0"/>
    <s v="Engineers"/>
    <d v="1955-04-25T00:00:00"/>
    <s v="MA"/>
    <x v="0"/>
    <s v="Asian"/>
    <s v="Married"/>
    <s v="Exceeds"/>
    <n v="4"/>
    <n v="2"/>
    <s v="Excellent"/>
    <d v="2023-08-02T00:00:00"/>
    <n v="2"/>
    <s v="High"/>
    <n v="2"/>
    <s v="High"/>
    <n v="4"/>
    <s v="High"/>
    <d v="2022-11-21T00:00:00"/>
    <s v="Technical Skills"/>
    <s v="Internal"/>
    <s v="Completed"/>
    <n v="5"/>
    <n v="218.13"/>
    <n v="66"/>
    <x v="1"/>
  </r>
  <r>
    <n v="2136"/>
    <d v="2018-09-12T00:00:00"/>
    <n v="7.6694444444444443"/>
    <s v="Production Technician I"/>
    <x v="8"/>
    <s v="Active"/>
    <s v="Part-Time"/>
    <s v="Zone A"/>
    <s v="Part-Time"/>
    <x v="0"/>
    <s v="Underground"/>
    <d v="1991-10-08T00:00:00"/>
    <s v="MA"/>
    <x v="0"/>
    <s v="Other"/>
    <s v="Divorced"/>
    <s v="Exceeds"/>
    <n v="4"/>
    <n v="1"/>
    <s v="Excellent"/>
    <d v="2023-02-18T00:00:00"/>
    <n v="2"/>
    <s v="High"/>
    <n v="2"/>
    <s v="High"/>
    <n v="2"/>
    <s v="High"/>
    <d v="2022-11-28T00:00:00"/>
    <s v="Communication Skills"/>
    <s v="Internal"/>
    <s v="Incomplete"/>
    <n v="1"/>
    <n v="659.25"/>
    <n v="27"/>
    <x v="0"/>
  </r>
  <r>
    <n v="2138"/>
    <d v="2021-11-04T00:00:00"/>
    <n v="4.5250000000000004"/>
    <s v="Production Technician II"/>
    <x v="1"/>
    <s v="Active"/>
    <s v="Contract"/>
    <s v="Zone C"/>
    <s v="Temporary"/>
    <x v="0"/>
    <s v="Project Management - Con"/>
    <d v="1966-08-11T00:00:00"/>
    <s v="MA"/>
    <x v="0"/>
    <s v="Hispanic"/>
    <s v="Divorced"/>
    <s v="Exceeds"/>
    <n v="4"/>
    <n v="2"/>
    <s v="Excellent"/>
    <d v="2022-08-22T00:00:00"/>
    <n v="1"/>
    <s v="High"/>
    <n v="5"/>
    <s v="High"/>
    <n v="2"/>
    <s v="High"/>
    <d v="2022-08-17T00:00:00"/>
    <s v="Project Management"/>
    <s v="Internal"/>
    <s v="Completed"/>
    <n v="3"/>
    <n v="282.20999999999998"/>
    <n v="55"/>
    <x v="1"/>
  </r>
  <r>
    <n v="2139"/>
    <d v="2020-05-05T00:00:00"/>
    <n v="6.0222222222222221"/>
    <s v="Production Technician II"/>
    <x v="8"/>
    <s v="Active"/>
    <s v="Part-Time"/>
    <s v="Zone B"/>
    <s v="Full-Time"/>
    <x v="0"/>
    <s v="Aerial"/>
    <d v="1968-03-30T00:00:00"/>
    <s v="MA"/>
    <x v="0"/>
    <s v="White"/>
    <s v="Widowed"/>
    <s v="Exceeds"/>
    <n v="4"/>
    <n v="2"/>
    <s v="Excellent"/>
    <d v="2023-05-05T00:00:00"/>
    <n v="1"/>
    <s v="High"/>
    <n v="4"/>
    <s v="High"/>
    <n v="4"/>
    <s v="High"/>
    <d v="2023-05-21T00:00:00"/>
    <s v="Technical Skills"/>
    <s v="Internal"/>
    <s v="Passed"/>
    <n v="2"/>
    <n v="935.49"/>
    <n v="52"/>
    <x v="1"/>
  </r>
  <r>
    <n v="2140"/>
    <d v="2020-12-08T00:00:00"/>
    <n v="5.4305555555555554"/>
    <s v="Production Technician II"/>
    <x v="6"/>
    <s v="Active"/>
    <s v="Contract"/>
    <s v="Zone A"/>
    <s v="Part-Time"/>
    <x v="0"/>
    <s v="Engineers"/>
    <d v="1969-08-22T00:00:00"/>
    <s v="MA"/>
    <x v="0"/>
    <s v="Black"/>
    <s v="Widowed"/>
    <s v="Exceeds"/>
    <n v="4"/>
    <n v="2"/>
    <s v="Excellent"/>
    <d v="2023-05-11T00:00:00"/>
    <n v="4"/>
    <s v="High"/>
    <n v="5"/>
    <s v="High"/>
    <n v="4"/>
    <s v="High"/>
    <d v="2023-04-27T00:00:00"/>
    <s v="Project Management"/>
    <s v="External"/>
    <s v="Completed"/>
    <n v="3"/>
    <n v="264.83999999999997"/>
    <n v="51"/>
    <x v="1"/>
  </r>
  <r>
    <n v="2141"/>
    <d v="2018-09-29T00:00:00"/>
    <n v="7.6222222222222218"/>
    <s v="Production Technician II"/>
    <x v="2"/>
    <s v="Active"/>
    <s v="Contract"/>
    <s v="Zone C"/>
    <s v="Full-Time"/>
    <x v="0"/>
    <s v="Aerial"/>
    <d v="2046-07-25T00:00:00"/>
    <s v="MA"/>
    <x v="0"/>
    <s v="Hispanic"/>
    <s v="Married"/>
    <s v="Exceeds"/>
    <n v="4"/>
    <n v="2"/>
    <s v="Excellent"/>
    <d v="2022-11-14T00:00:00"/>
    <n v="2"/>
    <s v="High"/>
    <n v="3"/>
    <s v="High"/>
    <n v="3"/>
    <s v="High"/>
    <d v="2023-06-07T00:00:00"/>
    <s v="Customer Service"/>
    <s v="Internal"/>
    <s v="Completed"/>
    <n v="1"/>
    <n v="619.72"/>
    <n v="72"/>
    <x v="1"/>
  </r>
  <r>
    <n v="2142"/>
    <d v="2020-01-09T00:00:00"/>
    <n v="6.3444444444444441"/>
    <s v="Production Technician II"/>
    <x v="9"/>
    <s v="Active"/>
    <s v="Contract"/>
    <s v="Zone A"/>
    <s v="Temporary"/>
    <x v="0"/>
    <s v="Engineers"/>
    <d v="1965-01-25T00:00:00"/>
    <s v="MA"/>
    <x v="0"/>
    <s v="Other"/>
    <s v="Widowed"/>
    <s v="Exceeds"/>
    <n v="4"/>
    <n v="2"/>
    <s v="Excellent"/>
    <d v="2023-05-06T00:00:00"/>
    <n v="2"/>
    <s v="High"/>
    <n v="5"/>
    <s v="High"/>
    <n v="1"/>
    <s v="High"/>
    <d v="2023-01-11T00:00:00"/>
    <s v="Leadership Development"/>
    <s v="Internal"/>
    <s v="Failed"/>
    <n v="3"/>
    <n v="248.83"/>
    <n v="55"/>
    <x v="1"/>
  </r>
  <r>
    <n v="2144"/>
    <d v="2022-08-25T00:00:00"/>
    <n v="3.7166666666666668"/>
    <s v="Production Technician II"/>
    <x v="3"/>
    <s v="Active"/>
    <s v="Full-Time"/>
    <s v="Zone B"/>
    <s v="Temporary"/>
    <x v="0"/>
    <s v="Field Operations"/>
    <d v="1998-01-28T00:00:00"/>
    <s v="MA"/>
    <x v="0"/>
    <s v="Hispanic"/>
    <s v="Divorced"/>
    <s v="Exceeds"/>
    <n v="4"/>
    <n v="2"/>
    <s v="Excellent"/>
    <d v="2023-06-09T00:00:00"/>
    <n v="2"/>
    <s v="High"/>
    <n v="5"/>
    <s v="High"/>
    <n v="4"/>
    <s v="High"/>
    <d v="2023-01-26T00:00:00"/>
    <s v="Communication Skills"/>
    <s v="Internal"/>
    <s v="Completed"/>
    <n v="4"/>
    <n v="474.09"/>
    <n v="24"/>
    <x v="2"/>
  </r>
  <r>
    <n v="2145"/>
    <d v="2019-02-27T00:00:00"/>
    <n v="7.2111111111111112"/>
    <s v="Production Technician II"/>
    <x v="5"/>
    <s v="Active"/>
    <s v="Full-Time"/>
    <s v="Zone A"/>
    <s v="Full-Time"/>
    <x v="0"/>
    <s v="General - Sga"/>
    <d v="1989-10-04T00:00:00"/>
    <s v="MA"/>
    <x v="0"/>
    <s v="Other"/>
    <s v="Divorced"/>
    <s v="Exceeds"/>
    <n v="4"/>
    <n v="1"/>
    <s v="Excellent"/>
    <d v="2023-05-19T00:00:00"/>
    <n v="3"/>
    <s v="High"/>
    <n v="3"/>
    <s v="High"/>
    <n v="5"/>
    <s v="High"/>
    <d v="2022-12-05T00:00:00"/>
    <s v="Project Management"/>
    <s v="External"/>
    <s v="Failed"/>
    <n v="4"/>
    <n v="251.83"/>
    <n v="30"/>
    <x v="0"/>
  </r>
  <r>
    <n v="2146"/>
    <d v="2019-12-25T00:00:00"/>
    <n v="6.3833333333333337"/>
    <s v="Production Technician I"/>
    <x v="8"/>
    <s v="Terminated"/>
    <s v="Full-Time"/>
    <s v="Zone A"/>
    <s v="Temporary"/>
    <x v="0"/>
    <s v="Splicing"/>
    <d v="2043-11-03T00:00:00"/>
    <s v="MA"/>
    <x v="0"/>
    <s v="Other"/>
    <s v="Divorced"/>
    <s v="Exceeds"/>
    <n v="4"/>
    <n v="2"/>
    <s v="Excellent"/>
    <d v="2023-02-24T00:00:00"/>
    <n v="3"/>
    <s v="High"/>
    <n v="1"/>
    <s v="High"/>
    <n v="1"/>
    <s v="High"/>
    <d v="2023-03-09T00:00:00"/>
    <s v="Leadership Development"/>
    <s v="External"/>
    <s v="Completed"/>
    <n v="1"/>
    <n v="386.89"/>
    <n v="76"/>
    <x v="1"/>
  </r>
  <r>
    <n v="2147"/>
    <d v="2020-08-14T00:00:00"/>
    <n v="5.7472222222222218"/>
    <s v="Production Technician I"/>
    <x v="6"/>
    <s v="Active"/>
    <s v="Contract"/>
    <s v="Zone B"/>
    <s v="Temporary"/>
    <x v="0"/>
    <s v="Aerial"/>
    <d v="1981-11-06T00:00:00"/>
    <s v="MA"/>
    <x v="0"/>
    <s v="Hispanic"/>
    <s v="Divorced"/>
    <s v="Exceeds"/>
    <n v="4"/>
    <n v="4"/>
    <s v="Poor"/>
    <d v="2022-11-03T00:00:00"/>
    <n v="2"/>
    <s v="Low"/>
    <n v="1"/>
    <s v="Low"/>
    <n v="2"/>
    <s v="Low"/>
    <d v="2023-01-25T00:00:00"/>
    <s v="Technical Skills"/>
    <s v="External"/>
    <s v="Passed"/>
    <n v="3"/>
    <n v="535.19000000000005"/>
    <n v="39"/>
    <x v="0"/>
  </r>
  <r>
    <n v="2148"/>
    <d v="2021-07-30T00:00:00"/>
    <n v="4.7861111111111114"/>
    <s v="Production Technician I"/>
    <x v="2"/>
    <s v="Active"/>
    <s v="Full-Time"/>
    <s v="Zone A"/>
    <s v="Full-Time"/>
    <x v="0"/>
    <s v="Splicing"/>
    <d v="2049-04-21T00:00:00"/>
    <s v="MA"/>
    <x v="0"/>
    <s v="Black"/>
    <s v="Widowed"/>
    <s v="Exceeds"/>
    <n v="4"/>
    <n v="5"/>
    <s v="Poor"/>
    <d v="2023-06-12T00:00:00"/>
    <n v="1"/>
    <s v="Low"/>
    <n v="1"/>
    <s v="Low"/>
    <n v="2"/>
    <s v="Low"/>
    <d v="2023-04-16T00:00:00"/>
    <s v="Communication Skills"/>
    <s v="Internal"/>
    <s v="Passed"/>
    <n v="1"/>
    <n v="409.66"/>
    <n v="72"/>
    <x v="1"/>
  </r>
  <r>
    <n v="2149"/>
    <d v="2021-05-02T00:00:00"/>
    <n v="5.0305555555555559"/>
    <s v="Production Technician I"/>
    <x v="9"/>
    <s v="Terminated"/>
    <s v="Full-Time"/>
    <s v="Zone A"/>
    <s v="Temporary"/>
    <x v="0"/>
    <s v="Project Management - Con"/>
    <d v="1997-03-26T00:00:00"/>
    <s v="MA"/>
    <x v="0"/>
    <s v="White"/>
    <s v="Single"/>
    <s v="Exceeds"/>
    <n v="4"/>
    <n v="5"/>
    <s v="Poor"/>
    <d v="2023-05-21T00:00:00"/>
    <n v="5"/>
    <s v="Low"/>
    <n v="3"/>
    <s v="Low"/>
    <n v="5"/>
    <s v="Low"/>
    <d v="2023-05-08T00:00:00"/>
    <s v="Technical Skills"/>
    <s v="Internal"/>
    <s v="Failed"/>
    <n v="2"/>
    <n v="747.63"/>
    <n v="24"/>
    <x v="2"/>
  </r>
  <r>
    <n v="2150"/>
    <d v="2023-01-21T00:00:00"/>
    <n v="3.3111111111111109"/>
    <s v="Production Technician I"/>
    <x v="7"/>
    <s v="Active"/>
    <s v="Full-Time"/>
    <s v="Zone B"/>
    <s v="Full-Time"/>
    <x v="0"/>
    <s v="Splicing"/>
    <d v="1971-10-06T00:00:00"/>
    <s v="MA"/>
    <x v="0"/>
    <s v="Asian"/>
    <s v="Widowed"/>
    <s v="Exceeds"/>
    <n v="4"/>
    <n v="5"/>
    <s v="Poor"/>
    <d v="2022-11-26T00:00:00"/>
    <n v="2"/>
    <s v="Low"/>
    <n v="1"/>
    <s v="Low"/>
    <n v="1"/>
    <s v="Low"/>
    <d v="2023-08-03T00:00:00"/>
    <s v="Project Management"/>
    <s v="External"/>
    <s v="Incomplete"/>
    <n v="3"/>
    <n v="794.12"/>
    <n v="52"/>
    <x v="1"/>
  </r>
  <r>
    <n v="2151"/>
    <d v="2021-01-20T00:00:00"/>
    <n v="5.3138888888888891"/>
    <s v="Production Technician I"/>
    <x v="3"/>
    <s v="Active"/>
    <s v="Contract"/>
    <s v="Zone B"/>
    <s v="Temporary"/>
    <x v="0"/>
    <s v="Fielders"/>
    <d v="1950-12-05T00:00:00"/>
    <s v="MA"/>
    <x v="0"/>
    <s v="Hispanic"/>
    <s v="Married"/>
    <s v="Exceeds"/>
    <n v="4"/>
    <n v="1"/>
    <s v="Excellent"/>
    <d v="2023-04-11T00:00:00"/>
    <n v="4"/>
    <s v="High"/>
    <n v="4"/>
    <s v="High"/>
    <n v="4"/>
    <s v="High"/>
    <d v="2023-03-10T00:00:00"/>
    <s v="Leadership Development"/>
    <s v="External"/>
    <s v="Failed"/>
    <n v="3"/>
    <n v="845.94"/>
    <n v="71"/>
    <x v="1"/>
  </r>
  <r>
    <n v="2152"/>
    <d v="2020-10-07T00:00:00"/>
    <n v="5.6"/>
    <s v="Production Technician I"/>
    <x v="5"/>
    <s v="Active"/>
    <s v="Part-Time"/>
    <s v="Zone C"/>
    <s v="Temporary"/>
    <x v="0"/>
    <s v="Engineers"/>
    <d v="1956-01-07T00:00:00"/>
    <s v="MA"/>
    <x v="0"/>
    <s v="White"/>
    <s v="Widowed"/>
    <s v="Exceeds"/>
    <n v="4"/>
    <n v="2"/>
    <s v="Excellent"/>
    <d v="2023-03-30T00:00:00"/>
    <n v="3"/>
    <s v="High"/>
    <n v="1"/>
    <s v="High"/>
    <n v="4"/>
    <s v="High"/>
    <d v="2022-10-15T00:00:00"/>
    <s v="Communication Skills"/>
    <s v="External"/>
    <s v="Completed"/>
    <n v="4"/>
    <n v="606.89"/>
    <n v="64"/>
    <x v="1"/>
  </r>
  <r>
    <n v="2153"/>
    <d v="2019-06-15T00:00:00"/>
    <n v="6.9111111111111114"/>
    <s v="Production Technician I"/>
    <x v="4"/>
    <s v="Active"/>
    <s v="Contract"/>
    <s v="Zone C"/>
    <s v="Part-Time"/>
    <x v="0"/>
    <s v="Project Management - Con"/>
    <d v="2044-09-10T00:00:00"/>
    <s v="MA"/>
    <x v="0"/>
    <s v="Other"/>
    <s v="Married"/>
    <s v="Exceeds"/>
    <n v="4"/>
    <n v="4"/>
    <s v="Poor"/>
    <d v="2023-01-19T00:00:00"/>
    <n v="3"/>
    <s v="Low"/>
    <n v="5"/>
    <s v="Low"/>
    <n v="3"/>
    <s v="Low"/>
    <d v="2023-02-24T00:00:00"/>
    <s v="Customer Service"/>
    <s v="Internal"/>
    <s v="Completed"/>
    <n v="2"/>
    <n v="190.07"/>
    <n v="75"/>
    <x v="1"/>
  </r>
  <r>
    <n v="2154"/>
    <d v="2022-04-28T00:00:00"/>
    <n v="4.041666666666667"/>
    <s v="Production Technician I"/>
    <x v="0"/>
    <s v="Active"/>
    <s v="Part-Time"/>
    <s v="Zone A"/>
    <s v="Temporary"/>
    <x v="0"/>
    <s v="Field Operations"/>
    <d v="1975-09-08T00:00:00"/>
    <s v="MA"/>
    <x v="1"/>
    <s v="Other"/>
    <s v="Married"/>
    <s v="Exceeds"/>
    <n v="4"/>
    <n v="4"/>
    <s v="Poor"/>
    <d v="2023-05-18T00:00:00"/>
    <n v="1"/>
    <s v="Low"/>
    <n v="3"/>
    <s v="Low"/>
    <n v="2"/>
    <s v="Low"/>
    <d v="2023-03-11T00:00:00"/>
    <s v="Project Management"/>
    <s v="External"/>
    <s v="Failed"/>
    <n v="4"/>
    <n v="795.38"/>
    <n v="47"/>
    <x v="0"/>
  </r>
  <r>
    <n v="2155"/>
    <d v="2019-06-29T00:00:00"/>
    <n v="6.8722222222222218"/>
    <s v="Production Technician I"/>
    <x v="1"/>
    <s v="Terminated"/>
    <s v="Part-Time"/>
    <s v="Zone B"/>
    <s v="Full-Time"/>
    <x v="0"/>
    <s v="Finance &amp; Accounting"/>
    <d v="2042-02-24T00:00:00"/>
    <s v="MA"/>
    <x v="0"/>
    <s v="Other"/>
    <s v="Single"/>
    <s v="Exceeds"/>
    <n v="4"/>
    <n v="4"/>
    <s v="Poor"/>
    <d v="2023-03-13T00:00:00"/>
    <n v="1"/>
    <s v="Low"/>
    <n v="2"/>
    <s v="Low"/>
    <n v="4"/>
    <s v="Low"/>
    <d v="2023-03-21T00:00:00"/>
    <s v="Customer Service"/>
    <s v="Internal"/>
    <s v="Passed"/>
    <n v="1"/>
    <n v="972.82"/>
    <n v="77"/>
    <x v="1"/>
  </r>
  <r>
    <n v="2156"/>
    <d v="2018-09-11T00:00:00"/>
    <n v="7.6722222222222225"/>
    <s v="Production Technician I"/>
    <x v="8"/>
    <s v="Active"/>
    <s v="Part-Time"/>
    <s v="Zone B"/>
    <s v="Temporary"/>
    <x v="0"/>
    <s v="Executive"/>
    <d v="1989-01-29T00:00:00"/>
    <s v="MA"/>
    <x v="0"/>
    <s v="Black"/>
    <s v="Widowed"/>
    <s v="Exceeds"/>
    <n v="4"/>
    <n v="3"/>
    <s v="Average"/>
    <d v="2023-03-03T00:00:00"/>
    <n v="5"/>
    <s v="Moderate"/>
    <n v="1"/>
    <s v="Moderate"/>
    <n v="3"/>
    <s v="Moderate"/>
    <d v="2023-01-19T00:00:00"/>
    <s v="Customer Service"/>
    <s v="Internal"/>
    <s v="Failed"/>
    <n v="2"/>
    <n v="763.44"/>
    <n v="29"/>
    <x v="0"/>
  </r>
  <r>
    <n v="2157"/>
    <d v="2020-05-15T00:00:00"/>
    <n v="5.9944444444444445"/>
    <s v="Production Technician I"/>
    <x v="6"/>
    <s v="Active"/>
    <s v="Contract"/>
    <s v="Zone A"/>
    <s v="Full-Time"/>
    <x v="0"/>
    <s v="General - Sga"/>
    <d v="1950-02-02T00:00:00"/>
    <s v="MA"/>
    <x v="0"/>
    <s v="Asian"/>
    <s v="Married"/>
    <s v="Exceeds"/>
    <n v="4"/>
    <n v="4"/>
    <s v="Poor"/>
    <d v="2022-12-10T00:00:00"/>
    <n v="4"/>
    <s v="Low"/>
    <n v="2"/>
    <s v="Low"/>
    <n v="5"/>
    <s v="Low"/>
    <d v="2022-10-02T00:00:00"/>
    <s v="Leadership Development"/>
    <s v="Internal"/>
    <s v="Incomplete"/>
    <n v="1"/>
    <n v="152.69"/>
    <n v="70"/>
    <x v="1"/>
  </r>
  <r>
    <n v="2158"/>
    <d v="2023-02-23T00:00:00"/>
    <n v="3.2222222222222223"/>
    <s v="Production Technician I"/>
    <x v="2"/>
    <s v="Active"/>
    <s v="Full-Time"/>
    <s v="Zone B"/>
    <s v="Full-Time"/>
    <x v="0"/>
    <s v="Field Operations"/>
    <d v="1962-07-07T00:00:00"/>
    <s v="MA"/>
    <x v="0"/>
    <s v="White"/>
    <s v="Married"/>
    <s v="Exceeds"/>
    <n v="4"/>
    <n v="3"/>
    <s v="Average"/>
    <d v="2023-01-04T00:00:00"/>
    <n v="2"/>
    <s v="Moderate"/>
    <n v="4"/>
    <s v="Moderate"/>
    <n v="3"/>
    <s v="Moderate"/>
    <d v="2023-04-06T00:00:00"/>
    <s v="Communication Skills"/>
    <s v="External"/>
    <s v="Failed"/>
    <n v="1"/>
    <n v="989.3"/>
    <n v="61"/>
    <x v="1"/>
  </r>
  <r>
    <n v="2159"/>
    <d v="2021-03-23T00:00:00"/>
    <n v="5.1388888888888893"/>
    <s v="Production Technician I"/>
    <x v="9"/>
    <s v="Active"/>
    <s v="Full-Time"/>
    <s v="Zone C"/>
    <s v="Temporary"/>
    <x v="0"/>
    <s v="Aerial"/>
    <d v="1983-05-31T00:00:00"/>
    <s v="MA"/>
    <x v="0"/>
    <s v="White"/>
    <s v="Widowed"/>
    <s v="Exceeds"/>
    <n v="4"/>
    <n v="5"/>
    <s v="Poor"/>
    <d v="2022-09-20T00:00:00"/>
    <n v="1"/>
    <s v="Low"/>
    <n v="1"/>
    <s v="Low"/>
    <n v="1"/>
    <s v="Low"/>
    <d v="2023-01-24T00:00:00"/>
    <s v="Customer Service"/>
    <s v="External"/>
    <s v="Completed"/>
    <n v="3"/>
    <n v="833.52"/>
    <n v="38"/>
    <x v="0"/>
  </r>
  <r>
    <n v="2160"/>
    <d v="2022-11-07T00:00:00"/>
    <n v="3.5166666666666666"/>
    <s v="Production Technician I"/>
    <x v="7"/>
    <s v="Active"/>
    <s v="Full-Time"/>
    <s v="Zone A"/>
    <s v="Part-Time"/>
    <x v="0"/>
    <s v="General - Con"/>
    <d v="1988-05-22T00:00:00"/>
    <s v="MA"/>
    <x v="0"/>
    <s v="Other"/>
    <s v="Married"/>
    <s v="Exceeds"/>
    <n v="4"/>
    <n v="3"/>
    <s v="Average"/>
    <d v="2023-01-20T00:00:00"/>
    <n v="1"/>
    <s v="Moderate"/>
    <n v="1"/>
    <s v="Moderate"/>
    <n v="5"/>
    <s v="Moderate"/>
    <d v="2023-06-16T00:00:00"/>
    <s v="Customer Service"/>
    <s v="Internal"/>
    <s v="Completed"/>
    <n v="5"/>
    <n v="329.65"/>
    <n v="34"/>
    <x v="0"/>
  </r>
  <r>
    <n v="2161"/>
    <d v="2021-05-19T00:00:00"/>
    <n v="4.9833333333333334"/>
    <s v="Production Technician I"/>
    <x v="3"/>
    <s v="Active"/>
    <s v="Contract"/>
    <s v="Zone C"/>
    <s v="Full-Time"/>
    <x v="0"/>
    <s v="Project Management - Con"/>
    <d v="1951-05-26T00:00:00"/>
    <s v="MA"/>
    <x v="0"/>
    <s v="Asian"/>
    <s v="Single"/>
    <s v="Exceeds"/>
    <n v="4"/>
    <n v="3"/>
    <s v="Average"/>
    <d v="2023-05-27T00:00:00"/>
    <n v="1"/>
    <s v="Moderate"/>
    <n v="4"/>
    <s v="Moderate"/>
    <n v="3"/>
    <s v="Moderate"/>
    <d v="2022-09-29T00:00:00"/>
    <s v="Communication Skills"/>
    <s v="Internal"/>
    <s v="Completed"/>
    <n v="1"/>
    <n v="443.04"/>
    <n v="70"/>
    <x v="1"/>
  </r>
  <r>
    <n v="2162"/>
    <d v="2021-01-02T00:00:00"/>
    <n v="5.3638888888888889"/>
    <s v="Production Technician II"/>
    <x v="5"/>
    <s v="Active"/>
    <s v="Full-Time"/>
    <s v="Zone B"/>
    <s v="Temporary"/>
    <x v="0"/>
    <s v="Project Management - Con"/>
    <d v="1970-04-05T00:00:00"/>
    <s v="MA"/>
    <x v="0"/>
    <s v="Asian"/>
    <s v="Married"/>
    <s v="Exceeds"/>
    <n v="4"/>
    <n v="3"/>
    <s v="Average"/>
    <d v="2023-02-17T00:00:00"/>
    <n v="3"/>
    <s v="Moderate"/>
    <n v="5"/>
    <s v="Moderate"/>
    <n v="4"/>
    <s v="Moderate"/>
    <d v="2023-06-03T00:00:00"/>
    <s v="Project Management"/>
    <s v="External"/>
    <s v="Incomplete"/>
    <n v="5"/>
    <n v="136.81"/>
    <n v="51"/>
    <x v="1"/>
  </r>
  <r>
    <n v="2163"/>
    <d v="2019-03-26T00:00:00"/>
    <n v="7.1305555555555555"/>
    <s v="Production Technician II"/>
    <x v="6"/>
    <s v="Active"/>
    <s v="Contract"/>
    <s v="Zone B"/>
    <s v="Full-Time"/>
    <x v="0"/>
    <s v="General - Sga"/>
    <d v="1966-11-19T00:00:00"/>
    <s v="MA"/>
    <x v="0"/>
    <s v="White"/>
    <s v="Married"/>
    <s v="Exceeds"/>
    <n v="4"/>
    <n v="1"/>
    <s v="Excellent"/>
    <d v="2023-01-12T00:00:00"/>
    <n v="5"/>
    <s v="High"/>
    <n v="5"/>
    <s v="High"/>
    <n v="4"/>
    <s v="High"/>
    <d v="2023-01-19T00:00:00"/>
    <s v="Communication Skills"/>
    <s v="Internal"/>
    <s v="Failed"/>
    <n v="3"/>
    <n v="665.2"/>
    <n v="53"/>
    <x v="1"/>
  </r>
  <r>
    <n v="2164"/>
    <d v="2020-09-28T00:00:00"/>
    <n v="5.625"/>
    <s v="Production Technician II"/>
    <x v="2"/>
    <s v="Active"/>
    <s v="Part-Time"/>
    <s v="Zone C"/>
    <s v="Full-Time"/>
    <x v="0"/>
    <s v="General - Eng"/>
    <d v="1950-07-27T00:00:00"/>
    <s v="MA"/>
    <x v="0"/>
    <s v="Black"/>
    <s v="Divorced"/>
    <s v="Exceeds"/>
    <n v="4"/>
    <n v="3"/>
    <s v="Average"/>
    <d v="2022-12-09T00:00:00"/>
    <n v="3"/>
    <s v="Moderate"/>
    <n v="1"/>
    <s v="Moderate"/>
    <n v="3"/>
    <s v="Moderate"/>
    <d v="2023-06-11T00:00:00"/>
    <s v="Technical Skills"/>
    <s v="Internal"/>
    <s v="Incomplete"/>
    <n v="2"/>
    <n v="978.55"/>
    <n v="70"/>
    <x v="1"/>
  </r>
  <r>
    <n v="2165"/>
    <d v="2019-03-16T00:00:00"/>
    <n v="7.1583333333333332"/>
    <s v="Production Technician II"/>
    <x v="4"/>
    <s v="Active"/>
    <s v="Contract"/>
    <s v="Zone C"/>
    <s v="Full-Time"/>
    <x v="0"/>
    <s v="Field Operations"/>
    <d v="2048-02-06T00:00:00"/>
    <s v="MA"/>
    <x v="0"/>
    <s v="Asian"/>
    <s v="Divorced"/>
    <s v="Exceeds"/>
    <n v="4"/>
    <n v="3"/>
    <s v="Average"/>
    <d v="2022-10-28T00:00:00"/>
    <n v="5"/>
    <s v="Moderate"/>
    <n v="3"/>
    <s v="Moderate"/>
    <n v="3"/>
    <s v="Moderate"/>
    <d v="2023-07-23T00:00:00"/>
    <s v="Project Management"/>
    <s v="External"/>
    <s v="Failed"/>
    <n v="4"/>
    <n v="652.57000000000005"/>
    <n v="71"/>
    <x v="1"/>
  </r>
  <r>
    <n v="2166"/>
    <d v="2019-03-20T00:00:00"/>
    <n v="7.1472222222222221"/>
    <s v="Production Technician II"/>
    <x v="0"/>
    <s v="Active"/>
    <s v="Contract"/>
    <s v="Zone B"/>
    <s v="Part-Time"/>
    <x v="0"/>
    <s v="Field Operations"/>
    <d v="1997-09-09T00:00:00"/>
    <s v="MA"/>
    <x v="0"/>
    <s v="Asian"/>
    <s v="Widowed"/>
    <s v="Exceeds"/>
    <n v="4"/>
    <n v="3"/>
    <s v="Average"/>
    <d v="2023-01-16T00:00:00"/>
    <n v="2"/>
    <s v="Moderate"/>
    <n v="2"/>
    <s v="Moderate"/>
    <n v="1"/>
    <s v="Moderate"/>
    <d v="2022-10-02T00:00:00"/>
    <s v="Technical Skills"/>
    <s v="External"/>
    <s v="Passed"/>
    <n v="2"/>
    <n v="953.59"/>
    <n v="22"/>
    <x v="2"/>
  </r>
  <r>
    <n v="2168"/>
    <d v="2018-08-08T00:00:00"/>
    <n v="7.7638888888888893"/>
    <s v="Production Technician II"/>
    <x v="1"/>
    <s v="Active"/>
    <s v="Part-Time"/>
    <s v="Zone B"/>
    <s v="Full-Time"/>
    <x v="0"/>
    <s v="Field Operations"/>
    <d v="1995-01-16T00:00:00"/>
    <s v="MA"/>
    <x v="0"/>
    <s v="Black"/>
    <s v="Divorced"/>
    <s v="Exceeds"/>
    <n v="4"/>
    <n v="3"/>
    <s v="Average"/>
    <d v="2023-01-08T00:00:00"/>
    <n v="5"/>
    <s v="Moderate"/>
    <n v="1"/>
    <s v="Moderate"/>
    <n v="4"/>
    <s v="Moderate"/>
    <d v="2023-08-01T00:00:00"/>
    <s v="Customer Service"/>
    <s v="Internal"/>
    <s v="Incomplete"/>
    <n v="2"/>
    <n v="851.51"/>
    <n v="23"/>
    <x v="2"/>
  </r>
  <r>
    <n v="2169"/>
    <d v="2020-07-04T00:00:00"/>
    <n v="5.8583333333333334"/>
    <s v="Production Technician II"/>
    <x v="8"/>
    <s v="Active"/>
    <s v="Full-Time"/>
    <s v="Zone A"/>
    <s v="Full-Time"/>
    <x v="0"/>
    <s v="General - Con"/>
    <d v="1995-12-26T00:00:00"/>
    <s v="MA"/>
    <x v="0"/>
    <s v="Black"/>
    <s v="Widowed"/>
    <s v="Exceeds"/>
    <n v="4"/>
    <n v="3"/>
    <s v="Average"/>
    <d v="2023-04-18T00:00:00"/>
    <n v="5"/>
    <s v="Moderate"/>
    <n v="2"/>
    <s v="Moderate"/>
    <n v="4"/>
    <s v="Moderate"/>
    <d v="2023-03-17T00:00:00"/>
    <s v="Customer Service"/>
    <s v="External"/>
    <s v="Failed"/>
    <n v="1"/>
    <n v="200.13"/>
    <n v="25"/>
    <x v="2"/>
  </r>
  <r>
    <n v="2170"/>
    <d v="2023-01-29T00:00:00"/>
    <n v="3.2888888888888888"/>
    <s v="Production Technician I"/>
    <x v="2"/>
    <s v="Active"/>
    <s v="Full-Time"/>
    <s v="Zone C"/>
    <s v="Part-Time"/>
    <x v="0"/>
    <s v="Wireline Construction"/>
    <d v="1950-06-17T00:00:00"/>
    <s v="MA"/>
    <x v="0"/>
    <s v="Black"/>
    <s v="Widowed"/>
    <s v="Exceeds"/>
    <n v="4"/>
    <n v="3"/>
    <s v="Average"/>
    <d v="2023-01-30T00:00:00"/>
    <n v="1"/>
    <s v="Moderate"/>
    <n v="5"/>
    <s v="Moderate"/>
    <n v="2"/>
    <s v="Moderate"/>
    <d v="2023-03-14T00:00:00"/>
    <s v="Leadership Development"/>
    <s v="External"/>
    <s v="Completed"/>
    <n v="2"/>
    <n v="347.4"/>
    <n v="73"/>
    <x v="1"/>
  </r>
  <r>
    <n v="2171"/>
    <d v="2021-08-09T00:00:00"/>
    <n v="4.7611111111111111"/>
    <s v="Production Technician I"/>
    <x v="4"/>
    <s v="Active"/>
    <s v="Full-Time"/>
    <s v="Zone A"/>
    <s v="Part-Time"/>
    <x v="0"/>
    <s v="Executive"/>
    <d v="1992-02-11T00:00:00"/>
    <s v="MA"/>
    <x v="0"/>
    <s v="Hispanic"/>
    <s v="Married"/>
    <s v="Exceeds"/>
    <n v="4"/>
    <n v="3"/>
    <s v="Average"/>
    <d v="2023-03-16T00:00:00"/>
    <n v="1"/>
    <s v="Moderate"/>
    <n v="3"/>
    <s v="Moderate"/>
    <n v="2"/>
    <s v="Moderate"/>
    <d v="2023-06-19T00:00:00"/>
    <s v="Communication Skills"/>
    <s v="External"/>
    <s v="Passed"/>
    <n v="3"/>
    <n v="243.07"/>
    <n v="29"/>
    <x v="0"/>
  </r>
  <r>
    <n v="2172"/>
    <d v="2021-05-16T00:00:00"/>
    <n v="4.9916666666666663"/>
    <s v="Production Technician I"/>
    <x v="0"/>
    <s v="Terminated"/>
    <s v="Part-Time"/>
    <s v="Zone C"/>
    <s v="Temporary"/>
    <x v="0"/>
    <s v="Field Operations"/>
    <d v="1994-06-01T00:00:00"/>
    <s v="MA"/>
    <x v="0"/>
    <s v="Other"/>
    <s v="Single"/>
    <s v="Exceeds"/>
    <n v="4"/>
    <n v="3"/>
    <s v="Average"/>
    <d v="2023-03-17T00:00:00"/>
    <n v="2"/>
    <s v="Moderate"/>
    <n v="4"/>
    <s v="Moderate"/>
    <n v="1"/>
    <s v="Moderate"/>
    <d v="2023-06-23T00:00:00"/>
    <s v="Project Management"/>
    <s v="External"/>
    <s v="Incomplete"/>
    <n v="2"/>
    <n v="198.08"/>
    <n v="27"/>
    <x v="0"/>
  </r>
  <r>
    <n v="2173"/>
    <d v="2021-08-14T00:00:00"/>
    <n v="4.7472222222222218"/>
    <s v="Production Technician I"/>
    <x v="7"/>
    <s v="Terminated"/>
    <s v="Contract"/>
    <s v="Zone A"/>
    <s v="Part-Time"/>
    <x v="0"/>
    <s v="Engineers"/>
    <d v="1987-10-04T00:00:00"/>
    <s v="MA"/>
    <x v="0"/>
    <s v="Asian"/>
    <s v="Divorced"/>
    <s v="Exceeds"/>
    <n v="4"/>
    <n v="3"/>
    <s v="Average"/>
    <d v="2023-02-13T00:00:00"/>
    <n v="1"/>
    <s v="Moderate"/>
    <n v="4"/>
    <s v="Moderate"/>
    <n v="3"/>
    <s v="Moderate"/>
    <d v="2023-04-18T00:00:00"/>
    <s v="Technical Skills"/>
    <s v="External"/>
    <s v="Completed"/>
    <n v="5"/>
    <n v="372.55"/>
    <n v="34"/>
    <x v="0"/>
  </r>
  <r>
    <n v="2174"/>
    <d v="2022-02-08T00:00:00"/>
    <n v="4.2638888888888893"/>
    <s v="Production Technician I"/>
    <x v="1"/>
    <s v="Active"/>
    <s v="Full-Time"/>
    <s v="Zone B"/>
    <s v="Temporary"/>
    <x v="0"/>
    <s v="General - Eng"/>
    <d v="1970-12-29T00:00:00"/>
    <s v="MA"/>
    <x v="0"/>
    <s v="Black"/>
    <s v="Married"/>
    <s v="Exceeds"/>
    <n v="4"/>
    <n v="3"/>
    <s v="Average"/>
    <d v="2022-12-25T00:00:00"/>
    <n v="1"/>
    <s v="Moderate"/>
    <n v="1"/>
    <s v="Moderate"/>
    <n v="5"/>
    <s v="Moderate"/>
    <d v="2022-11-13T00:00:00"/>
    <s v="Technical Skills"/>
    <s v="External"/>
    <s v="Incomplete"/>
    <n v="2"/>
    <n v="446.22"/>
    <n v="52"/>
    <x v="1"/>
  </r>
  <r>
    <n v="2175"/>
    <d v="2019-12-16T00:00:00"/>
    <n v="6.4083333333333332"/>
    <s v="Production Technician I"/>
    <x v="8"/>
    <s v="Active"/>
    <s v="Contract"/>
    <s v="Zone C"/>
    <s v="Temporary"/>
    <x v="0"/>
    <s v="Field Operations"/>
    <d v="1987-10-02T00:00:00"/>
    <s v="MA"/>
    <x v="0"/>
    <s v="Hispanic"/>
    <s v="Widowed"/>
    <s v="Exceeds"/>
    <n v="4"/>
    <n v="2"/>
    <s v="Excellent"/>
    <d v="2023-03-16T00:00:00"/>
    <n v="1"/>
    <s v="High"/>
    <n v="3"/>
    <s v="High"/>
    <n v="3"/>
    <s v="High"/>
    <d v="2023-02-22T00:00:00"/>
    <s v="Communication Skills"/>
    <s v="External"/>
    <s v="Completed"/>
    <n v="2"/>
    <n v="512.6"/>
    <n v="32"/>
    <x v="0"/>
  </r>
  <r>
    <n v="2176"/>
    <d v="2021-10-07T00:00:00"/>
    <n v="4.5999999999999996"/>
    <s v="Production Technician I"/>
    <x v="3"/>
    <s v="Active"/>
    <s v="Full-Time"/>
    <s v="Zone B"/>
    <s v="Full-Time"/>
    <x v="0"/>
    <s v="Field Operations"/>
    <d v="1988-12-22T00:00:00"/>
    <s v="MA"/>
    <x v="0"/>
    <s v="Asian"/>
    <s v="Married"/>
    <s v="Exceeds"/>
    <n v="4"/>
    <n v="2"/>
    <s v="Excellent"/>
    <d v="2023-04-29T00:00:00"/>
    <n v="2"/>
    <s v="High"/>
    <n v="1"/>
    <s v="High"/>
    <n v="1"/>
    <s v="High"/>
    <d v="2023-04-19T00:00:00"/>
    <s v="Communication Skills"/>
    <s v="External"/>
    <s v="Completed"/>
    <n v="5"/>
    <n v="357.52"/>
    <n v="33"/>
    <x v="0"/>
  </r>
  <r>
    <n v="2177"/>
    <d v="2020-12-23T00:00:00"/>
    <n v="5.3888888888888893"/>
    <s v="Production Technician I"/>
    <x v="9"/>
    <s v="Active"/>
    <s v="Full-Time"/>
    <s v="Zone A"/>
    <s v="Full-Time"/>
    <x v="0"/>
    <s v="Catv"/>
    <d v="1951-09-02T00:00:00"/>
    <s v="MA"/>
    <x v="1"/>
    <s v="Asian"/>
    <s v="Single"/>
    <s v="PIP"/>
    <n v="1"/>
    <n v="4"/>
    <s v="Poor"/>
    <d v="2022-10-17T00:00:00"/>
    <n v="4"/>
    <s v="Low"/>
    <n v="2"/>
    <s v="Low"/>
    <n v="1"/>
    <s v="Low"/>
    <d v="2023-07-07T00:00:00"/>
    <s v="Customer Service"/>
    <s v="External"/>
    <s v="Passed"/>
    <n v="4"/>
    <n v="616.66"/>
    <n v="69"/>
    <x v="1"/>
  </r>
  <r>
    <n v="2178"/>
    <d v="2022-11-01T00:00:00"/>
    <n v="3.5333333333333332"/>
    <s v="Production Technician I"/>
    <x v="5"/>
    <s v="Active"/>
    <s v="Contract"/>
    <s v="Zone B"/>
    <s v="Part-Time"/>
    <x v="0"/>
    <s v="Fielders"/>
    <d v="1990-08-30T00:00:00"/>
    <s v="MA"/>
    <x v="0"/>
    <s v="Hispanic"/>
    <s v="Married"/>
    <s v="PIP"/>
    <n v="1"/>
    <n v="4"/>
    <s v="Poor"/>
    <d v="2022-09-11T00:00:00"/>
    <n v="4"/>
    <s v="Low"/>
    <n v="1"/>
    <s v="Low"/>
    <n v="5"/>
    <s v="Low"/>
    <d v="2023-05-08T00:00:00"/>
    <s v="Communication Skills"/>
    <s v="Internal"/>
    <s v="Completed"/>
    <n v="5"/>
    <n v="368.55"/>
    <n v="32"/>
    <x v="0"/>
  </r>
  <r>
    <n v="2179"/>
    <d v="2022-10-28T00:00:00"/>
    <n v="3.5416666666666665"/>
    <s v="Production Technician I"/>
    <x v="6"/>
    <s v="Terminated"/>
    <s v="Contract"/>
    <s v="Zone B"/>
    <s v="Full-Time"/>
    <x v="0"/>
    <s v="Project Management - Con"/>
    <d v="1996-01-04T00:00:00"/>
    <s v="MA"/>
    <x v="0"/>
    <s v="Black"/>
    <s v="Widowed"/>
    <s v="PIP"/>
    <n v="1"/>
    <n v="4"/>
    <s v="Poor"/>
    <d v="2023-06-16T00:00:00"/>
    <n v="1"/>
    <s v="Low"/>
    <n v="3"/>
    <s v="Low"/>
    <n v="1"/>
    <s v="Low"/>
    <d v="2022-09-08T00:00:00"/>
    <s v="Leadership Development"/>
    <s v="External"/>
    <s v="Passed"/>
    <n v="4"/>
    <n v="937.57"/>
    <n v="26"/>
    <x v="0"/>
  </r>
  <r>
    <n v="2180"/>
    <d v="2018-11-03T00:00:00"/>
    <n v="7.5277777777777777"/>
    <s v="Production Technician I"/>
    <x v="2"/>
    <s v="Active"/>
    <s v="Full-Time"/>
    <s v="Zone A"/>
    <s v="Full-Time"/>
    <x v="0"/>
    <s v="Field Operations"/>
    <d v="1980-08-10T00:00:00"/>
    <s v="MA"/>
    <x v="0"/>
    <s v="Hispanic"/>
    <s v="Widowed"/>
    <s v="PIP"/>
    <n v="1"/>
    <n v="5"/>
    <s v="Poor"/>
    <d v="2023-05-29T00:00:00"/>
    <n v="4"/>
    <s v="Low"/>
    <n v="4"/>
    <s v="Low"/>
    <n v="4"/>
    <s v="Low"/>
    <d v="2023-02-05T00:00:00"/>
    <s v="Technical Skills"/>
    <s v="External"/>
    <s v="Incomplete"/>
    <n v="4"/>
    <n v="706.08"/>
    <n v="38"/>
    <x v="0"/>
  </r>
  <r>
    <n v="2181"/>
    <d v="2019-03-05T00:00:00"/>
    <n v="7.1888888888888891"/>
    <s v="Production Technician I"/>
    <x v="4"/>
    <s v="Active"/>
    <s v="Contract"/>
    <s v="Zone A"/>
    <s v="Temporary"/>
    <x v="0"/>
    <s v="Field Operations"/>
    <d v="1991-08-13T00:00:00"/>
    <s v="MA"/>
    <x v="0"/>
    <s v="Black"/>
    <s v="Single"/>
    <s v="PIP"/>
    <n v="1"/>
    <n v="5"/>
    <s v="Poor"/>
    <d v="2023-02-04T00:00:00"/>
    <n v="2"/>
    <s v="Low"/>
    <n v="1"/>
    <s v="Low"/>
    <n v="4"/>
    <s v="Low"/>
    <d v="2023-06-28T00:00:00"/>
    <s v="Communication Skills"/>
    <s v="Internal"/>
    <s v="Incomplete"/>
    <n v="2"/>
    <n v="542.94000000000005"/>
    <n v="28"/>
    <x v="0"/>
  </r>
  <r>
    <n v="2182"/>
    <d v="2021-03-14T00:00:00"/>
    <n v="5.1638888888888888"/>
    <s v="Production Technician I"/>
    <x v="0"/>
    <s v="Active"/>
    <s v="Full-Time"/>
    <s v="Zone A"/>
    <s v="Part-Time"/>
    <x v="0"/>
    <s v="General - Eng"/>
    <d v="1992-01-20T00:00:00"/>
    <s v="MA"/>
    <x v="0"/>
    <s v="Black"/>
    <s v="Widowed"/>
    <s v="Exceeds"/>
    <n v="4"/>
    <n v="4"/>
    <s v="Poor"/>
    <d v="2023-04-12T00:00:00"/>
    <n v="1"/>
    <s v="Low"/>
    <n v="1"/>
    <s v="Low"/>
    <n v="2"/>
    <s v="Low"/>
    <d v="2023-07-22T00:00:00"/>
    <s v="Communication Skills"/>
    <s v="External"/>
    <s v="Completed"/>
    <n v="2"/>
    <n v="105.18"/>
    <n v="29"/>
    <x v="0"/>
  </r>
  <r>
    <n v="2183"/>
    <d v="2018-12-13T00:00:00"/>
    <n v="7.416666666666667"/>
    <s v="Production Technician I"/>
    <x v="7"/>
    <s v="Active"/>
    <s v="Contract"/>
    <s v="Zone C"/>
    <s v="Full-Time"/>
    <x v="0"/>
    <s v="Finance &amp; Accounting"/>
    <d v="2049-09-12T00:00:00"/>
    <s v="MA"/>
    <x v="0"/>
    <s v="White"/>
    <s v="Divorced"/>
    <s v="Exceeds"/>
    <n v="4"/>
    <n v="5"/>
    <s v="Poor"/>
    <d v="2022-12-13T00:00:00"/>
    <n v="4"/>
    <s v="Low"/>
    <n v="4"/>
    <s v="Low"/>
    <n v="2"/>
    <s v="Low"/>
    <d v="2023-04-23T00:00:00"/>
    <s v="Communication Skills"/>
    <s v="External"/>
    <s v="Completed"/>
    <n v="3"/>
    <n v="287.3"/>
    <n v="69"/>
    <x v="1"/>
  </r>
  <r>
    <n v="2184"/>
    <d v="2021-09-05T00:00:00"/>
    <n v="4.6888888888888891"/>
    <s v="Production Technician I"/>
    <x v="1"/>
    <s v="Active"/>
    <s v="Full-Time"/>
    <s v="Zone C"/>
    <s v="Part-Time"/>
    <x v="0"/>
    <s v="Aerial"/>
    <d v="1984-02-20T00:00:00"/>
    <s v="MA"/>
    <x v="0"/>
    <s v="Other"/>
    <s v="Divorced"/>
    <s v="Exceeds"/>
    <n v="4"/>
    <n v="2"/>
    <s v="Excellent"/>
    <d v="2023-03-09T00:00:00"/>
    <n v="2"/>
    <s v="High"/>
    <n v="4"/>
    <s v="High"/>
    <n v="4"/>
    <s v="High"/>
    <d v="2022-09-25T00:00:00"/>
    <s v="Communication Skills"/>
    <s v="External"/>
    <s v="Failed"/>
    <n v="3"/>
    <n v="661.36"/>
    <n v="37"/>
    <x v="0"/>
  </r>
  <r>
    <n v="2185"/>
    <d v="2020-05-17T00:00:00"/>
    <n v="5.9888888888888889"/>
    <s v="Production Technician II"/>
    <x v="5"/>
    <s v="Terminated"/>
    <s v="Contract"/>
    <s v="Zone A"/>
    <s v="Full-Time"/>
    <x v="0"/>
    <s v="Aerial"/>
    <d v="1959-04-21T00:00:00"/>
    <s v="MA"/>
    <x v="0"/>
    <s v="Asian"/>
    <s v="Single"/>
    <s v="Exceeds"/>
    <n v="4"/>
    <n v="5"/>
    <s v="Poor"/>
    <d v="2022-11-07T00:00:00"/>
    <n v="4"/>
    <s v="Low"/>
    <n v="5"/>
    <s v="Low"/>
    <n v="5"/>
    <s v="Low"/>
    <d v="2023-08-01T00:00:00"/>
    <s v="Customer Service"/>
    <s v="Internal"/>
    <s v="Incomplete"/>
    <n v="5"/>
    <n v="220.95"/>
    <n v="61"/>
    <x v="1"/>
  </r>
  <r>
    <n v="2186"/>
    <d v="2023-03-03T00:00:00"/>
    <n v="3.1944444444444446"/>
    <s v="Production Technician II"/>
    <x v="6"/>
    <s v="Active"/>
    <s v="Part-Time"/>
    <s v="Zone A"/>
    <s v="Temporary"/>
    <x v="0"/>
    <s v="Field Operations"/>
    <d v="1997-05-17T00:00:00"/>
    <s v="MA"/>
    <x v="1"/>
    <s v="Hispanic"/>
    <s v="Married"/>
    <s v="Exceeds"/>
    <n v="4"/>
    <n v="1"/>
    <s v="Excellent"/>
    <d v="2022-09-17T00:00:00"/>
    <n v="4"/>
    <s v="High"/>
    <n v="1"/>
    <s v="High"/>
    <n v="1"/>
    <s v="High"/>
    <d v="2022-09-21T00:00:00"/>
    <s v="Leadership Development"/>
    <s v="External"/>
    <s v="Failed"/>
    <n v="5"/>
    <n v="747.61"/>
    <n v="26"/>
    <x v="0"/>
  </r>
  <r>
    <n v="2187"/>
    <d v="2020-02-28T00:00:00"/>
    <n v="6.208333333333333"/>
    <s v="Production Technician II"/>
    <x v="2"/>
    <s v="Active"/>
    <s v="Part-Time"/>
    <s v="Zone B"/>
    <s v="Full-Time"/>
    <x v="0"/>
    <s v="Engineers"/>
    <d v="1998-01-26T00:00:00"/>
    <s v="MA"/>
    <x v="0"/>
    <s v="Hispanic"/>
    <s v="Married"/>
    <s v="Exceeds"/>
    <n v="4"/>
    <n v="5"/>
    <s v="Poor"/>
    <d v="2023-01-14T00:00:00"/>
    <n v="2"/>
    <s v="Low"/>
    <n v="1"/>
    <s v="Low"/>
    <n v="5"/>
    <s v="Low"/>
    <d v="2023-06-07T00:00:00"/>
    <s v="Communication Skills"/>
    <s v="Internal"/>
    <s v="Completed"/>
    <n v="1"/>
    <n v="575.77"/>
    <n v="22"/>
    <x v="2"/>
  </r>
  <r>
    <n v="2188"/>
    <d v="2021-02-11T00:00:00"/>
    <n v="5.2555555555555555"/>
    <s v="Production Technician II"/>
    <x v="4"/>
    <s v="Active"/>
    <s v="Part-Time"/>
    <s v="Zone A"/>
    <s v="Part-Time"/>
    <x v="0"/>
    <s v="Field Operations"/>
    <d v="1965-02-21T00:00:00"/>
    <s v="MA"/>
    <x v="0"/>
    <s v="Black"/>
    <s v="Married"/>
    <s v="Exceeds"/>
    <n v="4"/>
    <n v="2"/>
    <s v="Excellent"/>
    <d v="2023-01-25T00:00:00"/>
    <n v="5"/>
    <s v="High"/>
    <n v="4"/>
    <s v="High"/>
    <n v="2"/>
    <s v="High"/>
    <d v="2023-06-17T00:00:00"/>
    <s v="Leadership Development"/>
    <s v="Internal"/>
    <s v="Incomplete"/>
    <n v="2"/>
    <n v="754.8"/>
    <n v="56"/>
    <x v="1"/>
  </r>
  <r>
    <n v="2189"/>
    <d v="2019-01-25T00:00:00"/>
    <n v="7.3"/>
    <s v="Production Technician II"/>
    <x v="0"/>
    <s v="Active"/>
    <s v="Part-Time"/>
    <s v="Zone B"/>
    <s v="Temporary"/>
    <x v="0"/>
    <s v="Shop (Fleet)"/>
    <d v="2044-07-04T00:00:00"/>
    <s v="MA"/>
    <x v="0"/>
    <s v="White"/>
    <s v="Divorced"/>
    <s v="Needs Improvement"/>
    <n v="2"/>
    <n v="5"/>
    <s v="Poor"/>
    <d v="2022-08-19T00:00:00"/>
    <n v="1"/>
    <s v="Low"/>
    <n v="2"/>
    <s v="Low"/>
    <n v="4"/>
    <s v="Low"/>
    <d v="2022-11-28T00:00:00"/>
    <s v="Customer Service"/>
    <s v="External"/>
    <s v="Passed"/>
    <n v="2"/>
    <n v="585.65"/>
    <n v="75"/>
    <x v="1"/>
  </r>
  <r>
    <n v="2190"/>
    <d v="2023-04-25T00:00:00"/>
    <n v="3.05"/>
    <s v="Production Technician II"/>
    <x v="7"/>
    <s v="Active"/>
    <s v="Part-Time"/>
    <s v="Zone C"/>
    <s v="Full-Time"/>
    <x v="0"/>
    <s v="General - Con"/>
    <d v="1985-01-20T00:00:00"/>
    <s v="MA"/>
    <x v="0"/>
    <s v="Asian"/>
    <s v="Single"/>
    <s v="Needs Improvement"/>
    <n v="2"/>
    <n v="5"/>
    <s v="Poor"/>
    <d v="2023-03-31T00:00:00"/>
    <n v="5"/>
    <s v="Low"/>
    <n v="2"/>
    <s v="Low"/>
    <n v="3"/>
    <s v="Low"/>
    <d v="2023-04-29T00:00:00"/>
    <s v="Technical Skills"/>
    <s v="Internal"/>
    <s v="Completed"/>
    <n v="2"/>
    <n v="623.98"/>
    <n v="38"/>
    <x v="0"/>
  </r>
  <r>
    <n v="2191"/>
    <d v="2021-02-14T00:00:00"/>
    <n v="5.2472222222222218"/>
    <s v="Production Technician II"/>
    <x v="1"/>
    <s v="Active"/>
    <s v="Contract"/>
    <s v="Zone C"/>
    <s v="Part-Time"/>
    <x v="0"/>
    <s v="Engineers"/>
    <d v="1971-11-19T00:00:00"/>
    <s v="MA"/>
    <x v="0"/>
    <s v="Asian"/>
    <s v="Married"/>
    <s v="Needs Improvement"/>
    <n v="2"/>
    <n v="5"/>
    <s v="Poor"/>
    <d v="2023-04-11T00:00:00"/>
    <n v="2"/>
    <s v="Low"/>
    <n v="2"/>
    <s v="Low"/>
    <n v="3"/>
    <s v="Low"/>
    <d v="2023-05-13T00:00:00"/>
    <s v="Communication Skills"/>
    <s v="Internal"/>
    <s v="Failed"/>
    <n v="3"/>
    <n v="774.02"/>
    <n v="50"/>
    <x v="0"/>
  </r>
  <r>
    <n v="2192"/>
    <d v="2020-10-07T00:00:00"/>
    <n v="5.6"/>
    <s v="Production Technician II"/>
    <x v="8"/>
    <s v="Active"/>
    <s v="Part-Time"/>
    <s v="Zone C"/>
    <s v="Part-Time"/>
    <x v="0"/>
    <s v="General - Con"/>
    <d v="2045-06-29T00:00:00"/>
    <s v="MA"/>
    <x v="0"/>
    <s v="Black"/>
    <s v="Divorced"/>
    <s v="Needs Improvement"/>
    <n v="2"/>
    <n v="1"/>
    <s v="Excellent"/>
    <d v="2022-12-26T00:00:00"/>
    <n v="5"/>
    <s v="High"/>
    <n v="3"/>
    <s v="High"/>
    <n v="4"/>
    <s v="High"/>
    <d v="2022-10-02T00:00:00"/>
    <s v="Leadership Development"/>
    <s v="External"/>
    <s v="Completed"/>
    <n v="4"/>
    <n v="866.14"/>
    <n v="75"/>
    <x v="1"/>
  </r>
  <r>
    <n v="2193"/>
    <d v="2019-02-28T00:00:00"/>
    <n v="7.2027777777777775"/>
    <s v="Production Technician I"/>
    <x v="6"/>
    <s v="Terminated"/>
    <s v="Part-Time"/>
    <s v="Zone A"/>
    <s v="Part-Time"/>
    <x v="0"/>
    <s v="Field Operations"/>
    <d v="1963-08-01T00:00:00"/>
    <s v="MA"/>
    <x v="1"/>
    <s v="White"/>
    <s v="Married"/>
    <s v="Needs Improvement"/>
    <n v="2"/>
    <n v="4"/>
    <s v="Poor"/>
    <d v="2023-07-10T00:00:00"/>
    <n v="2"/>
    <s v="Low"/>
    <n v="2"/>
    <s v="Low"/>
    <n v="3"/>
    <s v="Low"/>
    <d v="2023-07-16T00:00:00"/>
    <s v="Technical Skills"/>
    <s v="External"/>
    <s v="Incomplete"/>
    <n v="2"/>
    <n v="704.42"/>
    <n v="56"/>
    <x v="1"/>
  </r>
  <r>
    <n v="2194"/>
    <d v="2019-07-27T00:00:00"/>
    <n v="6.7944444444444443"/>
    <s v="Production Technician I"/>
    <x v="2"/>
    <s v="Active"/>
    <s v="Full-Time"/>
    <s v="Zone B"/>
    <s v="Temporary"/>
    <x v="0"/>
    <s v="Field Operations"/>
    <d v="1992-02-18T00:00:00"/>
    <s v="MA"/>
    <x v="0"/>
    <s v="Other"/>
    <s v="Widowed"/>
    <s v="Needs Improvement"/>
    <n v="2"/>
    <n v="2"/>
    <s v="Excellent"/>
    <d v="2022-10-02T00:00:00"/>
    <n v="1"/>
    <s v="High"/>
    <n v="4"/>
    <s v="High"/>
    <n v="1"/>
    <s v="High"/>
    <d v="2023-03-08T00:00:00"/>
    <s v="Customer Service"/>
    <s v="External"/>
    <s v="Incomplete"/>
    <n v="5"/>
    <n v="164.41"/>
    <n v="27"/>
    <x v="0"/>
  </r>
  <r>
    <n v="2195"/>
    <d v="2023-06-02T00:00:00"/>
    <n v="2.9472222222222224"/>
    <s v="Production Technician I"/>
    <x v="4"/>
    <s v="Active"/>
    <s v="Contract"/>
    <s v="Zone C"/>
    <s v="Part-Time"/>
    <x v="0"/>
    <s v="Underground"/>
    <d v="1954-10-31T00:00:00"/>
    <s v="MA"/>
    <x v="0"/>
    <s v="Black"/>
    <s v="Single"/>
    <s v="Needs Improvement"/>
    <n v="2"/>
    <n v="2"/>
    <s v="Excellent"/>
    <d v="2022-11-30T00:00:00"/>
    <n v="1"/>
    <s v="High"/>
    <n v="5"/>
    <s v="High"/>
    <n v="1"/>
    <s v="High"/>
    <d v="2023-05-08T00:00:00"/>
    <s v="Project Management"/>
    <s v="External"/>
    <s v="Failed"/>
    <n v="3"/>
    <n v="559.87"/>
    <n v="69"/>
    <x v="1"/>
  </r>
  <r>
    <n v="2196"/>
    <d v="2022-11-14T00:00:00"/>
    <n v="3.4972222222222222"/>
    <s v="Production Technician I"/>
    <x v="0"/>
    <s v="Terminated"/>
    <s v="Full-Time"/>
    <s v="Zone A"/>
    <s v="Full-Time"/>
    <x v="0"/>
    <s v="Underground"/>
    <d v="1983-06-25T00:00:00"/>
    <s v="MA"/>
    <x v="1"/>
    <s v="White"/>
    <s v="Single"/>
    <s v="Needs Improvement"/>
    <n v="2"/>
    <n v="5"/>
    <s v="Poor"/>
    <d v="2023-08-01T00:00:00"/>
    <n v="5"/>
    <s v="Low"/>
    <n v="2"/>
    <s v="Low"/>
    <n v="3"/>
    <s v="Low"/>
    <d v="2022-12-10T00:00:00"/>
    <s v="Technical Skills"/>
    <s v="External"/>
    <s v="Completed"/>
    <n v="2"/>
    <n v="572.11"/>
    <n v="39"/>
    <x v="0"/>
  </r>
  <r>
    <n v="2197"/>
    <d v="2018-08-22T00:00:00"/>
    <n v="7.7249999999999996"/>
    <s v="Production Technician I"/>
    <x v="7"/>
    <s v="Terminated"/>
    <s v="Contract"/>
    <s v="Zone C"/>
    <s v="Full-Time"/>
    <x v="0"/>
    <s v="Wireline Construction"/>
    <d v="1983-04-12T00:00:00"/>
    <s v="MA"/>
    <x v="0"/>
    <s v="Asian"/>
    <s v="Divorced"/>
    <s v="Needs Improvement"/>
    <n v="2"/>
    <n v="4"/>
    <s v="Poor"/>
    <d v="2023-04-15T00:00:00"/>
    <n v="2"/>
    <s v="Low"/>
    <n v="3"/>
    <s v="Low"/>
    <n v="1"/>
    <s v="Low"/>
    <d v="2023-03-17T00:00:00"/>
    <s v="Technical Skills"/>
    <s v="External"/>
    <s v="Passed"/>
    <n v="2"/>
    <n v="724.83"/>
    <n v="35"/>
    <x v="0"/>
  </r>
  <r>
    <n v="2198"/>
    <d v="2022-12-15T00:00:00"/>
    <n v="3.411111111111111"/>
    <s v="Production Technician I"/>
    <x v="1"/>
    <s v="Active"/>
    <s v="Contract"/>
    <s v="Zone B"/>
    <s v="Temporary"/>
    <x v="0"/>
    <s v="Field Operations"/>
    <d v="1963-07-01T00:00:00"/>
    <s v="MA"/>
    <x v="0"/>
    <s v="White"/>
    <s v="Single"/>
    <s v="Exceeds"/>
    <n v="4"/>
    <n v="1"/>
    <s v="Excellent"/>
    <d v="2023-07-13T00:00:00"/>
    <n v="2"/>
    <s v="High"/>
    <n v="4"/>
    <s v="High"/>
    <n v="2"/>
    <s v="High"/>
    <d v="2022-08-14T00:00:00"/>
    <s v="Leadership Development"/>
    <s v="Internal"/>
    <s v="Failed"/>
    <n v="5"/>
    <n v="198.35"/>
    <n v="59"/>
    <x v="1"/>
  </r>
  <r>
    <n v="2199"/>
    <d v="2020-05-31T00:00:00"/>
    <n v="5.9527777777777775"/>
    <s v="Production Technician I"/>
    <x v="8"/>
    <s v="Active"/>
    <s v="Full-Time"/>
    <s v="Zone C"/>
    <s v="Full-Time"/>
    <x v="0"/>
    <s v="General - Con"/>
    <d v="1977-07-10T00:00:00"/>
    <s v="MA"/>
    <x v="0"/>
    <s v="White"/>
    <s v="Divorced"/>
    <s v="Exceeds"/>
    <n v="4"/>
    <n v="4"/>
    <s v="Poor"/>
    <d v="2023-06-03T00:00:00"/>
    <n v="4"/>
    <s v="Low"/>
    <n v="3"/>
    <s v="Low"/>
    <n v="4"/>
    <s v="Low"/>
    <d v="2023-06-19T00:00:00"/>
    <s v="Project Management"/>
    <s v="External"/>
    <s v="Passed"/>
    <n v="3"/>
    <n v="142.69999999999999"/>
    <n v="43"/>
    <x v="0"/>
  </r>
  <r>
    <n v="2200"/>
    <d v="2022-07-19T00:00:00"/>
    <n v="3.8166666666666669"/>
    <s v="Production Technician I"/>
    <x v="3"/>
    <s v="Active"/>
    <s v="Contract"/>
    <s v="Zone A"/>
    <s v="Full-Time"/>
    <x v="0"/>
    <s v="Field Operations"/>
    <d v="1954-03-15T00:00:00"/>
    <s v="MA"/>
    <x v="0"/>
    <s v="Asian"/>
    <s v="Single"/>
    <s v="Exceeds"/>
    <n v="4"/>
    <n v="4"/>
    <s v="Poor"/>
    <d v="2022-12-16T00:00:00"/>
    <n v="3"/>
    <s v="Low"/>
    <n v="1"/>
    <s v="Low"/>
    <n v="5"/>
    <s v="Low"/>
    <d v="2023-03-29T00:00:00"/>
    <s v="Project Management"/>
    <s v="External"/>
    <s v="Incomplete"/>
    <n v="2"/>
    <n v="910.99"/>
    <n v="68"/>
    <x v="1"/>
  </r>
  <r>
    <n v="2201"/>
    <d v="2020-07-01T00:00:00"/>
    <n v="5.8666666666666663"/>
    <s v="Production Technician I"/>
    <x v="9"/>
    <s v="Active"/>
    <s v="Contract"/>
    <s v="Zone C"/>
    <s v="Part-Time"/>
    <x v="0"/>
    <s v="Project Management - Con"/>
    <d v="1990-06-27T00:00:00"/>
    <s v="MA"/>
    <x v="1"/>
    <s v="Other"/>
    <s v="Married"/>
    <s v="Exceeds"/>
    <n v="4"/>
    <n v="2"/>
    <s v="Excellent"/>
    <d v="2023-06-24T00:00:00"/>
    <n v="5"/>
    <s v="High"/>
    <n v="1"/>
    <s v="High"/>
    <n v="5"/>
    <s v="High"/>
    <d v="2023-03-15T00:00:00"/>
    <s v="Leadership Development"/>
    <s v="Internal"/>
    <s v="Completed"/>
    <n v="4"/>
    <n v="863.83"/>
    <n v="30"/>
    <x v="0"/>
  </r>
  <r>
    <n v="2202"/>
    <d v="2020-11-18T00:00:00"/>
    <n v="5.4861111111111107"/>
    <s v="Production Technician I"/>
    <x v="5"/>
    <s v="Active"/>
    <s v="Contract"/>
    <s v="Zone A"/>
    <s v="Part-Time"/>
    <x v="0"/>
    <s v="Project Management - Con"/>
    <d v="1969-01-01T00:00:00"/>
    <s v="MA"/>
    <x v="0"/>
    <s v="Asian"/>
    <s v="Married"/>
    <s v="Exceeds"/>
    <n v="4"/>
    <n v="4"/>
    <s v="Poor"/>
    <d v="2023-06-24T00:00:00"/>
    <n v="5"/>
    <s v="Low"/>
    <n v="4"/>
    <s v="Low"/>
    <n v="5"/>
    <s v="Low"/>
    <d v="2022-09-08T00:00:00"/>
    <s v="Customer Service"/>
    <s v="Internal"/>
    <s v="Completed"/>
    <n v="4"/>
    <n v="606.57000000000005"/>
    <n v="51"/>
    <x v="1"/>
  </r>
  <r>
    <n v="2203"/>
    <d v="2020-02-29T00:00:00"/>
    <n v="6.2027777777777775"/>
    <s v="Production Technician I"/>
    <x v="6"/>
    <s v="Terminated"/>
    <s v="Contract"/>
    <s v="Zone A"/>
    <s v="Part-Time"/>
    <x v="0"/>
    <s v="General - Con"/>
    <d v="1986-04-05T00:00:00"/>
    <s v="MA"/>
    <x v="0"/>
    <s v="Asian"/>
    <s v="Married"/>
    <s v="Exceeds"/>
    <n v="4"/>
    <n v="1"/>
    <s v="Excellent"/>
    <d v="2022-08-29T00:00:00"/>
    <n v="1"/>
    <s v="High"/>
    <n v="4"/>
    <s v="High"/>
    <n v="1"/>
    <s v="High"/>
    <d v="2022-12-14T00:00:00"/>
    <s v="Technical Skills"/>
    <s v="External"/>
    <s v="Incomplete"/>
    <n v="2"/>
    <n v="333.27"/>
    <n v="34"/>
    <x v="0"/>
  </r>
  <r>
    <n v="2204"/>
    <d v="2021-09-24T00:00:00"/>
    <n v="4.6361111111111111"/>
    <s v="Production Technician I"/>
    <x v="2"/>
    <s v="Active"/>
    <s v="Part-Time"/>
    <s v="Zone B"/>
    <s v="Part-Time"/>
    <x v="0"/>
    <s v="Shop (Fleet)"/>
    <d v="1984-10-23T00:00:00"/>
    <s v="MA"/>
    <x v="0"/>
    <s v="Other"/>
    <s v="Divorced"/>
    <s v="Needs Improvement"/>
    <n v="2"/>
    <n v="2"/>
    <s v="Excellent"/>
    <d v="2022-10-01T00:00:00"/>
    <n v="5"/>
    <s v="High"/>
    <n v="2"/>
    <s v="High"/>
    <n v="3"/>
    <s v="High"/>
    <d v="2022-11-27T00:00:00"/>
    <s v="Customer Service"/>
    <s v="Internal"/>
    <s v="Passed"/>
    <n v="3"/>
    <n v="284.05"/>
    <n v="37"/>
    <x v="0"/>
  </r>
  <r>
    <n v="2205"/>
    <d v="2022-04-13T00:00:00"/>
    <n v="4.083333333333333"/>
    <s v="Production Technician I"/>
    <x v="4"/>
    <s v="Active"/>
    <s v="Full-Time"/>
    <s v="Zone B"/>
    <s v="Full-Time"/>
    <x v="0"/>
    <s v="General - Sga"/>
    <d v="2044-01-13T00:00:00"/>
    <s v="MA"/>
    <x v="0"/>
    <s v="Black"/>
    <s v="Divorced"/>
    <s v="Needs Improvement"/>
    <n v="2"/>
    <n v="4"/>
    <s v="Poor"/>
    <d v="2022-09-05T00:00:00"/>
    <n v="2"/>
    <s v="Low"/>
    <n v="3"/>
    <s v="Low"/>
    <n v="5"/>
    <s v="Low"/>
    <d v="2023-06-23T00:00:00"/>
    <s v="Leadership Development"/>
    <s v="Internal"/>
    <s v="Incomplete"/>
    <n v="1"/>
    <n v="271.69"/>
    <n v="78"/>
    <x v="1"/>
  </r>
  <r>
    <n v="2206"/>
    <d v="2022-10-25T00:00:00"/>
    <n v="3.55"/>
    <s v="Production Technician I"/>
    <x v="0"/>
    <s v="Active"/>
    <s v="Contract"/>
    <s v="Zone A"/>
    <s v="Temporary"/>
    <x v="0"/>
    <s v="Field Operations"/>
    <d v="2042-01-09T00:00:00"/>
    <s v="MA"/>
    <x v="0"/>
    <s v="Other"/>
    <s v="Widowed"/>
    <s v="Needs Improvement"/>
    <n v="2"/>
    <n v="5"/>
    <s v="Poor"/>
    <d v="2022-08-24T00:00:00"/>
    <n v="2"/>
    <s v="Low"/>
    <n v="4"/>
    <s v="Low"/>
    <n v="3"/>
    <s v="Low"/>
    <d v="2022-09-16T00:00:00"/>
    <s v="Technical Skills"/>
    <s v="Internal"/>
    <s v="Completed"/>
    <n v="3"/>
    <n v="274.22000000000003"/>
    <n v="80"/>
    <x v="1"/>
  </r>
  <r>
    <n v="2207"/>
    <d v="2021-01-27T00:00:00"/>
    <n v="5.2944444444444443"/>
    <s v="Production Technician I"/>
    <x v="7"/>
    <s v="Active"/>
    <s v="Full-Time"/>
    <s v="Zone C"/>
    <s v="Full-Time"/>
    <x v="0"/>
    <s v="Field Operations"/>
    <d v="1953-06-06T00:00:00"/>
    <s v="MA"/>
    <x v="0"/>
    <s v="Black"/>
    <s v="Divorced"/>
    <s v="Needs Improvement"/>
    <n v="2"/>
    <n v="5"/>
    <s v="Poor"/>
    <d v="2023-03-29T00:00:00"/>
    <n v="3"/>
    <s v="Low"/>
    <n v="3"/>
    <s v="Low"/>
    <n v="1"/>
    <s v="Low"/>
    <d v="2023-06-26T00:00:00"/>
    <s v="Project Management"/>
    <s v="External"/>
    <s v="Incomplete"/>
    <n v="1"/>
    <n v="448.93"/>
    <n v="68"/>
    <x v="1"/>
  </r>
  <r>
    <n v="2208"/>
    <d v="2018-09-21T00:00:00"/>
    <n v="7.6444444444444448"/>
    <s v="IT Support"/>
    <x v="5"/>
    <s v="Active"/>
    <s v="Full-Time"/>
    <s v="Zone B"/>
    <s v="Full-Time"/>
    <x v="2"/>
    <s v="Fielders"/>
    <d v="2048-10-20T00:00:00"/>
    <s v="CT"/>
    <x v="0"/>
    <s v="Other"/>
    <s v="Married"/>
    <s v="Needs Improvement"/>
    <n v="2"/>
    <n v="5"/>
    <s v="Poor"/>
    <d v="2023-03-07T00:00:00"/>
    <n v="5"/>
    <s v="Low"/>
    <n v="3"/>
    <s v="Low"/>
    <n v="3"/>
    <s v="Low"/>
    <d v="2022-09-02T00:00:00"/>
    <s v="Technical Skills"/>
    <s v="Internal"/>
    <s v="Incomplete"/>
    <n v="3"/>
    <n v="907.13"/>
    <n v="70"/>
    <x v="1"/>
  </r>
  <r>
    <n v="2209"/>
    <d v="2020-04-14T00:00:00"/>
    <n v="6.0805555555555557"/>
    <s v="IT Support"/>
    <x v="9"/>
    <s v="Active"/>
    <s v="Part-Time"/>
    <s v="Zone C"/>
    <s v="Part-Time"/>
    <x v="2"/>
    <s v="Wireline Construction"/>
    <d v="2000-08-30T00:00:00"/>
    <s v="MA"/>
    <x v="1"/>
    <s v="Black"/>
    <s v="Widowed"/>
    <s v="Needs Improvement"/>
    <n v="2"/>
    <n v="5"/>
    <s v="Poor"/>
    <d v="2023-04-01T00:00:00"/>
    <n v="2"/>
    <s v="Low"/>
    <n v="2"/>
    <s v="Low"/>
    <n v="5"/>
    <s v="Low"/>
    <d v="2022-11-02T00:00:00"/>
    <s v="Technical Skills"/>
    <s v="External"/>
    <s v="Completed"/>
    <n v="3"/>
    <n v="545.69000000000005"/>
    <n v="20"/>
    <x v="2"/>
  </r>
  <r>
    <n v="2210"/>
    <d v="2021-05-31T00:00:00"/>
    <n v="4.9527777777777775"/>
    <s v="IT Support"/>
    <x v="2"/>
    <s v="Active"/>
    <s v="Part-Time"/>
    <s v="Zone C"/>
    <s v="Temporary"/>
    <x v="2"/>
    <s v="Wireline Construction"/>
    <d v="1965-02-12T00:00:00"/>
    <s v="MA"/>
    <x v="0"/>
    <s v="Black"/>
    <s v="Single"/>
    <s v="Exceeds"/>
    <n v="4"/>
    <n v="4"/>
    <s v="Poor"/>
    <d v="2023-01-09T00:00:00"/>
    <n v="1"/>
    <s v="Low"/>
    <n v="5"/>
    <s v="Low"/>
    <n v="3"/>
    <s v="Low"/>
    <d v="2023-07-17T00:00:00"/>
    <s v="Technical Skills"/>
    <s v="Internal"/>
    <s v="Completed"/>
    <n v="5"/>
    <n v="220.14"/>
    <n v="56"/>
    <x v="1"/>
  </r>
  <r>
    <n v="2211"/>
    <d v="2020-04-10T00:00:00"/>
    <n v="6.0916666666666668"/>
    <s v="IT Support"/>
    <x v="5"/>
    <s v="Active"/>
    <s v="Contract"/>
    <s v="Zone C"/>
    <s v="Temporary"/>
    <x v="2"/>
    <s v="Field Operations"/>
    <d v="1971-08-24T00:00:00"/>
    <s v="CT"/>
    <x v="0"/>
    <s v="White"/>
    <s v="Married"/>
    <s v="Exceeds"/>
    <n v="4"/>
    <n v="5"/>
    <s v="Poor"/>
    <d v="2023-02-01T00:00:00"/>
    <n v="1"/>
    <s v="Low"/>
    <n v="5"/>
    <s v="Low"/>
    <n v="3"/>
    <s v="Low"/>
    <d v="2022-11-21T00:00:00"/>
    <s v="Leadership Development"/>
    <s v="External"/>
    <s v="Completed"/>
    <n v="3"/>
    <n v="906.62"/>
    <n v="49"/>
    <x v="0"/>
  </r>
  <r>
    <n v="2212"/>
    <d v="2022-07-03T00:00:00"/>
    <n v="3.8611111111111112"/>
    <s v="IT Support"/>
    <x v="8"/>
    <s v="Active"/>
    <s v="Full-Time"/>
    <s v="Zone C"/>
    <s v="Part-Time"/>
    <x v="2"/>
    <s v="Field Operations"/>
    <d v="1991-05-11T00:00:00"/>
    <s v="MA"/>
    <x v="0"/>
    <s v="White"/>
    <s v="Widowed"/>
    <s v="Exceeds"/>
    <n v="4"/>
    <n v="1"/>
    <s v="Excellent"/>
    <d v="2023-07-26T00:00:00"/>
    <n v="4"/>
    <s v="High"/>
    <n v="1"/>
    <s v="High"/>
    <n v="5"/>
    <s v="High"/>
    <d v="2023-07-19T00:00:00"/>
    <s v="Technical Skills"/>
    <s v="Internal"/>
    <s v="Incomplete"/>
    <n v="1"/>
    <n v="160.81"/>
    <n v="31"/>
    <x v="0"/>
  </r>
  <r>
    <n v="2213"/>
    <d v="2023-03-15T00:00:00"/>
    <n v="3.161111111111111"/>
    <s v="IT Support"/>
    <x v="1"/>
    <s v="Active"/>
    <s v="Part-Time"/>
    <s v="Zone A"/>
    <s v="Full-Time"/>
    <x v="2"/>
    <s v="Shop (Fleet)"/>
    <d v="1965-09-03T00:00:00"/>
    <s v="MA"/>
    <x v="0"/>
    <s v="Asian"/>
    <s v="Married"/>
    <s v="Exceeds"/>
    <n v="4"/>
    <n v="5"/>
    <s v="Poor"/>
    <d v="2023-05-05T00:00:00"/>
    <n v="1"/>
    <s v="Low"/>
    <n v="4"/>
    <s v="Low"/>
    <n v="2"/>
    <s v="Low"/>
    <d v="2023-04-09T00:00:00"/>
    <s v="Technical Skills"/>
    <s v="Internal"/>
    <s v="Passed"/>
    <n v="1"/>
    <n v="196.03"/>
    <n v="58"/>
    <x v="1"/>
  </r>
  <r>
    <n v="2214"/>
    <d v="2021-07-29T00:00:00"/>
    <n v="4.7888888888888888"/>
    <s v="IT Support"/>
    <x v="0"/>
    <s v="Active"/>
    <s v="Contract"/>
    <s v="Zone C"/>
    <s v="Full-Time"/>
    <x v="2"/>
    <s v="Field Operations"/>
    <d v="1951-10-22T00:00:00"/>
    <s v="MA"/>
    <x v="0"/>
    <s v="Black"/>
    <s v="Married"/>
    <s v="Exceeds"/>
    <n v="4"/>
    <n v="4"/>
    <s v="Poor"/>
    <d v="2023-02-26T00:00:00"/>
    <n v="1"/>
    <s v="Low"/>
    <n v="1"/>
    <s v="Low"/>
    <n v="5"/>
    <s v="Low"/>
    <d v="2023-03-16T00:00:00"/>
    <s v="Leadership Development"/>
    <s v="Internal"/>
    <s v="Passed"/>
    <n v="4"/>
    <n v="973.62"/>
    <n v="70"/>
    <x v="1"/>
  </r>
  <r>
    <n v="2215"/>
    <d v="2022-02-05T00:00:00"/>
    <n v="4.2722222222222221"/>
    <s v="IT Support"/>
    <x v="4"/>
    <s v="Active"/>
    <s v="Contract"/>
    <s v="Zone B"/>
    <s v="Temporary"/>
    <x v="2"/>
    <s v="Engineers"/>
    <d v="1962-12-17T00:00:00"/>
    <s v="MA"/>
    <x v="0"/>
    <s v="Asian"/>
    <s v="Divorced"/>
    <s v="Exceeds"/>
    <n v="4"/>
    <n v="1"/>
    <s v="Excellent"/>
    <d v="2023-04-24T00:00:00"/>
    <n v="1"/>
    <s v="High"/>
    <n v="5"/>
    <s v="High"/>
    <n v="5"/>
    <s v="High"/>
    <d v="2022-09-30T00:00:00"/>
    <s v="Customer Service"/>
    <s v="External"/>
    <s v="Failed"/>
    <n v="3"/>
    <n v="227"/>
    <n v="60"/>
    <x v="1"/>
  </r>
  <r>
    <n v="2216"/>
    <d v="2022-11-09T00:00:00"/>
    <n v="3.5111111111111111"/>
    <s v="IT Manager - Support"/>
    <x v="5"/>
    <s v="Active"/>
    <s v="Part-Time"/>
    <s v="Zone B"/>
    <s v="Temporary"/>
    <x v="2"/>
    <s v="General - Con"/>
    <d v="1972-02-10T00:00:00"/>
    <s v="MA"/>
    <x v="0"/>
    <s v="Hispanic"/>
    <s v="Single"/>
    <s v="Exceeds"/>
    <n v="4"/>
    <n v="1"/>
    <s v="Excellent"/>
    <d v="2023-04-13T00:00:00"/>
    <n v="4"/>
    <s v="High"/>
    <n v="5"/>
    <s v="High"/>
    <n v="2"/>
    <s v="High"/>
    <d v="2022-12-25T00:00:00"/>
    <s v="Customer Service"/>
    <s v="External"/>
    <s v="Incomplete"/>
    <n v="4"/>
    <n v="587.29"/>
    <n v="50"/>
    <x v="0"/>
  </r>
  <r>
    <n v="2217"/>
    <d v="2020-11-23T00:00:00"/>
    <n v="5.4722222222222223"/>
    <s v="IT Manager - Infra"/>
    <x v="3"/>
    <s v="Active"/>
    <s v="Part-Time"/>
    <s v="Zone A"/>
    <s v="Temporary"/>
    <x v="2"/>
    <s v="People Services"/>
    <d v="1995-07-21T00:00:00"/>
    <s v="CT"/>
    <x v="0"/>
    <s v="Hispanic"/>
    <s v="Divorced"/>
    <s v="Exceeds"/>
    <n v="4"/>
    <n v="4"/>
    <s v="Poor"/>
    <d v="2022-10-05T00:00:00"/>
    <n v="2"/>
    <s v="Low"/>
    <n v="1"/>
    <s v="Low"/>
    <n v="2"/>
    <s v="Low"/>
    <d v="2023-03-23T00:00:00"/>
    <s v="Communication Skills"/>
    <s v="External"/>
    <s v="Failed"/>
    <n v="1"/>
    <n v="315.39"/>
    <n v="25"/>
    <x v="2"/>
  </r>
  <r>
    <n v="2218"/>
    <d v="2019-02-21T00:00:00"/>
    <n v="7.2277777777777779"/>
    <s v="IT Manager - DB"/>
    <x v="7"/>
    <s v="Active"/>
    <s v="Part-Time"/>
    <s v="Zone B"/>
    <s v="Part-Time"/>
    <x v="2"/>
    <s v="Field Operations"/>
    <d v="1967-11-08T00:00:00"/>
    <s v="MA"/>
    <x v="0"/>
    <s v="Asian"/>
    <s v="Widowed"/>
    <s v="Exceeds"/>
    <n v="4"/>
    <n v="4"/>
    <s v="Poor"/>
    <d v="2022-10-10T00:00:00"/>
    <n v="4"/>
    <s v="Low"/>
    <n v="1"/>
    <s v="Low"/>
    <n v="5"/>
    <s v="Low"/>
    <d v="2022-12-27T00:00:00"/>
    <s v="Technical Skills"/>
    <s v="Internal"/>
    <s v="Incomplete"/>
    <n v="5"/>
    <n v="222.99"/>
    <n v="52"/>
    <x v="1"/>
  </r>
  <r>
    <n v="2219"/>
    <d v="2022-09-25T00:00:00"/>
    <n v="3.6333333333333333"/>
    <s v="IT Support"/>
    <x v="7"/>
    <s v="Active"/>
    <s v="Part-Time"/>
    <s v="Zone C"/>
    <s v="Part-Time"/>
    <x v="2"/>
    <s v="Wireline Construction"/>
    <d v="1966-10-25T00:00:00"/>
    <s v="MA"/>
    <x v="0"/>
    <s v="Hispanic"/>
    <s v="Widowed"/>
    <s v="Exceeds"/>
    <n v="4"/>
    <n v="5"/>
    <s v="Poor"/>
    <d v="2023-03-29T00:00:00"/>
    <n v="5"/>
    <s v="Low"/>
    <n v="2"/>
    <s v="Low"/>
    <n v="2"/>
    <s v="Low"/>
    <d v="2023-01-03T00:00:00"/>
    <s v="Technical Skills"/>
    <s v="External"/>
    <s v="Failed"/>
    <n v="5"/>
    <n v="401.35"/>
    <n v="56"/>
    <x v="1"/>
  </r>
  <r>
    <n v="2220"/>
    <d v="2022-09-17T00:00:00"/>
    <n v="3.6555555555555554"/>
    <s v="IT Support"/>
    <x v="1"/>
    <s v="Active"/>
    <s v="Contract"/>
    <s v="Zone B"/>
    <s v="Temporary"/>
    <x v="2"/>
    <s v="General - Eng"/>
    <d v="1961-09-03T00:00:00"/>
    <s v="MA"/>
    <x v="0"/>
    <s v="Asian"/>
    <s v="Married"/>
    <s v="Exceeds"/>
    <n v="4"/>
    <n v="4"/>
    <s v="Poor"/>
    <d v="2023-03-02T00:00:00"/>
    <n v="3"/>
    <s v="Low"/>
    <n v="3"/>
    <s v="Low"/>
    <n v="5"/>
    <s v="Low"/>
    <d v="2023-06-02T00:00:00"/>
    <s v="Leadership Development"/>
    <s v="External"/>
    <s v="Completed"/>
    <n v="4"/>
    <n v="938.01"/>
    <n v="61"/>
    <x v="1"/>
  </r>
  <r>
    <n v="2221"/>
    <d v="2019-05-31T00:00:00"/>
    <n v="6.9527777777777775"/>
    <s v="IT Support"/>
    <x v="8"/>
    <s v="Active"/>
    <s v="Contract"/>
    <s v="Zone C"/>
    <s v="Part-Time"/>
    <x v="2"/>
    <s v="Field Operations"/>
    <d v="1993-11-14T00:00:00"/>
    <s v="MA"/>
    <x v="0"/>
    <s v="Hispanic"/>
    <s v="Single"/>
    <s v="Exceeds"/>
    <n v="4"/>
    <n v="4"/>
    <s v="Poor"/>
    <d v="2023-04-28T00:00:00"/>
    <n v="1"/>
    <s v="Low"/>
    <n v="5"/>
    <s v="Low"/>
    <n v="1"/>
    <s v="Low"/>
    <d v="2022-08-07T00:00:00"/>
    <s v="Technical Skills"/>
    <s v="Internal"/>
    <s v="Incomplete"/>
    <n v="1"/>
    <n v="737.04"/>
    <n v="26"/>
    <x v="0"/>
  </r>
  <r>
    <n v="2222"/>
    <d v="2020-07-21T00:00:00"/>
    <n v="5.8111111111111109"/>
    <s v="IT Support"/>
    <x v="3"/>
    <s v="Active"/>
    <s v="Part-Time"/>
    <s v="Zone A"/>
    <s v="Temporary"/>
    <x v="2"/>
    <s v="Wireline Construction"/>
    <d v="1998-07-17T00:00:00"/>
    <s v="MA"/>
    <x v="0"/>
    <s v="Hispanic"/>
    <s v="Widowed"/>
    <s v="Exceeds"/>
    <n v="4"/>
    <n v="4"/>
    <s v="Poor"/>
    <d v="2022-09-14T00:00:00"/>
    <n v="2"/>
    <s v="Low"/>
    <n v="3"/>
    <s v="Low"/>
    <n v="5"/>
    <s v="Low"/>
    <d v="2023-06-04T00:00:00"/>
    <s v="Project Management"/>
    <s v="External"/>
    <s v="Failed"/>
    <n v="3"/>
    <n v="303.01"/>
    <n v="22"/>
    <x v="2"/>
  </r>
  <r>
    <n v="2223"/>
    <d v="2020-07-04T00:00:00"/>
    <n v="5.8583333333333334"/>
    <s v="IT Manager - Support"/>
    <x v="4"/>
    <s v="Active"/>
    <s v="Full-Time"/>
    <s v="Zone C"/>
    <s v="Temporary"/>
    <x v="2"/>
    <s v="Executive"/>
    <d v="2042-02-18T00:00:00"/>
    <s v="MA"/>
    <x v="0"/>
    <s v="Asian"/>
    <s v="Widowed"/>
    <s v="Exceeds"/>
    <n v="4"/>
    <n v="2"/>
    <s v="Excellent"/>
    <d v="2023-05-23T00:00:00"/>
    <n v="1"/>
    <s v="High"/>
    <n v="1"/>
    <s v="High"/>
    <n v="4"/>
    <s v="High"/>
    <d v="2023-04-07T00:00:00"/>
    <s v="Communication Skills"/>
    <s v="External"/>
    <s v="Completed"/>
    <n v="2"/>
    <n v="905.55"/>
    <n v="78"/>
    <x v="1"/>
  </r>
  <r>
    <n v="2224"/>
    <d v="2020-10-13T00:00:00"/>
    <n v="5.583333333333333"/>
    <s v="IT Manager - Infra"/>
    <x v="0"/>
    <s v="Active"/>
    <s v="Full-Time"/>
    <s v="Zone A"/>
    <s v="Temporary"/>
    <x v="2"/>
    <s v="Wireline Construction"/>
    <d v="1999-01-14T00:00:00"/>
    <s v="CT"/>
    <x v="0"/>
    <s v="Asian"/>
    <s v="Divorced"/>
    <s v="Exceeds"/>
    <n v="4"/>
    <n v="4"/>
    <s v="Poor"/>
    <d v="2023-02-02T00:00:00"/>
    <n v="2"/>
    <s v="Low"/>
    <n v="1"/>
    <s v="Low"/>
    <n v="3"/>
    <s v="Low"/>
    <d v="2022-09-23T00:00:00"/>
    <s v="Customer Service"/>
    <s v="Internal"/>
    <s v="Failed"/>
    <n v="2"/>
    <n v="914.52"/>
    <n v="21"/>
    <x v="2"/>
  </r>
  <r>
    <n v="2225"/>
    <d v="2023-05-01T00:00:00"/>
    <n v="3.0333333333333332"/>
    <s v="IT Manager - DB"/>
    <x v="1"/>
    <s v="Active"/>
    <s v="Part-Time"/>
    <s v="Zone A"/>
    <s v="Full-Time"/>
    <x v="2"/>
    <s v="Engineers"/>
    <d v="1971-12-03T00:00:00"/>
    <s v="MA"/>
    <x v="1"/>
    <s v="Black"/>
    <s v="Divorced"/>
    <s v="Exceeds"/>
    <n v="4"/>
    <n v="2"/>
    <s v="Excellent"/>
    <d v="2022-08-21T00:00:00"/>
    <n v="1"/>
    <s v="High"/>
    <n v="2"/>
    <s v="High"/>
    <n v="2"/>
    <s v="High"/>
    <d v="2022-12-09T00:00:00"/>
    <s v="Project Management"/>
    <s v="External"/>
    <s v="Passed"/>
    <n v="3"/>
    <n v="789.98"/>
    <n v="52"/>
    <x v="1"/>
  </r>
  <r>
    <n v="2226"/>
    <d v="2019-03-22T00:00:00"/>
    <n v="7.1416666666666666"/>
    <s v="IT Support"/>
    <x v="7"/>
    <s v="Active"/>
    <s v="Contract"/>
    <s v="Zone A"/>
    <s v="Full-Time"/>
    <x v="2"/>
    <s v="General - Eng"/>
    <d v="1960-09-07T00:00:00"/>
    <s v="MA"/>
    <x v="0"/>
    <s v="White"/>
    <s v="Married"/>
    <s v="Exceeds"/>
    <n v="4"/>
    <n v="1"/>
    <s v="Excellent"/>
    <d v="2023-01-28T00:00:00"/>
    <n v="4"/>
    <s v="High"/>
    <n v="4"/>
    <s v="High"/>
    <n v="5"/>
    <s v="High"/>
    <d v="2022-09-10T00:00:00"/>
    <s v="Project Management"/>
    <s v="Internal"/>
    <s v="Completed"/>
    <n v="3"/>
    <n v="125.06"/>
    <n v="59"/>
    <x v="1"/>
  </r>
  <r>
    <n v="2227"/>
    <d v="2021-12-27T00:00:00"/>
    <n v="4.3777777777777782"/>
    <s v="IT Support"/>
    <x v="1"/>
    <s v="Active"/>
    <s v="Contract"/>
    <s v="Zone B"/>
    <s v="Full-Time"/>
    <x v="2"/>
    <s v="Aerial"/>
    <d v="1995-06-05T00:00:00"/>
    <s v="MA"/>
    <x v="0"/>
    <s v="Black"/>
    <s v="Widowed"/>
    <s v="Needs Improvement"/>
    <n v="2"/>
    <n v="5"/>
    <s v="Poor"/>
    <d v="2022-09-18T00:00:00"/>
    <n v="2"/>
    <s v="Low"/>
    <n v="3"/>
    <s v="Low"/>
    <n v="4"/>
    <s v="Low"/>
    <d v="2023-04-28T00:00:00"/>
    <s v="Project Management"/>
    <s v="Internal"/>
    <s v="Passed"/>
    <n v="2"/>
    <n v="894.09"/>
    <n v="26"/>
    <x v="0"/>
  </r>
  <r>
    <n v="2228"/>
    <d v="2018-08-12T00:00:00"/>
    <n v="7.7527777777777782"/>
    <s v="IT Support"/>
    <x v="8"/>
    <s v="Active"/>
    <s v="Part-Time"/>
    <s v="Zone B"/>
    <s v="Part-Time"/>
    <x v="2"/>
    <s v="Wireless"/>
    <d v="2042-09-16T00:00:00"/>
    <s v="MA"/>
    <x v="0"/>
    <s v="White"/>
    <s v="Divorced"/>
    <s v="PIP"/>
    <n v="1"/>
    <n v="4"/>
    <s v="Poor"/>
    <d v="2023-01-20T00:00:00"/>
    <n v="3"/>
    <s v="Low"/>
    <n v="2"/>
    <s v="Low"/>
    <n v="2"/>
    <s v="Low"/>
    <d v="2023-02-21T00:00:00"/>
    <s v="Technical Skills"/>
    <s v="External"/>
    <s v="Passed"/>
    <n v="3"/>
    <n v="713.03"/>
    <n v="76"/>
    <x v="1"/>
  </r>
  <r>
    <n v="2229"/>
    <d v="2022-12-28T00:00:00"/>
    <n v="3.375"/>
    <s v="IT Support"/>
    <x v="3"/>
    <s v="Active"/>
    <s v="Part-Time"/>
    <s v="Zone A"/>
    <s v="Temporary"/>
    <x v="2"/>
    <s v="Underground"/>
    <d v="1977-10-01T00:00:00"/>
    <s v="MA"/>
    <x v="0"/>
    <s v="Asian"/>
    <s v="Divorced"/>
    <s v="PIP"/>
    <n v="1"/>
    <n v="4"/>
    <s v="Poor"/>
    <d v="2023-04-22T00:00:00"/>
    <n v="3"/>
    <s v="Low"/>
    <n v="1"/>
    <s v="Low"/>
    <n v="1"/>
    <s v="Low"/>
    <d v="2023-01-28T00:00:00"/>
    <s v="Communication Skills"/>
    <s v="Internal"/>
    <s v="Incomplete"/>
    <n v="5"/>
    <n v="897.51"/>
    <n v="45"/>
    <x v="0"/>
  </r>
  <r>
    <n v="2230"/>
    <d v="2018-11-25T00:00:00"/>
    <n v="7.4666666666666668"/>
    <s v="IT Manager - Support"/>
    <x v="9"/>
    <s v="Active"/>
    <s v="Part-Time"/>
    <s v="Zone A"/>
    <s v="Full-Time"/>
    <x v="2"/>
    <s v="General - Con"/>
    <d v="1972-08-20T00:00:00"/>
    <s v="CT"/>
    <x v="0"/>
    <s v="Hispanic"/>
    <s v="Married"/>
    <s v="Fully Meets"/>
    <n v="3"/>
    <n v="2"/>
    <s v="Excellent"/>
    <d v="2023-06-09T00:00:00"/>
    <n v="1"/>
    <s v="High"/>
    <n v="5"/>
    <s v="High"/>
    <n v="5"/>
    <s v="High"/>
    <d v="2023-08-03T00:00:00"/>
    <s v="Project Management"/>
    <s v="External"/>
    <s v="Passed"/>
    <n v="3"/>
    <n v="634.34"/>
    <n v="46"/>
    <x v="0"/>
  </r>
  <r>
    <n v="2231"/>
    <d v="2020-12-26T00:00:00"/>
    <n v="5.3805555555555555"/>
    <s v="IT Manager - Infra"/>
    <x v="5"/>
    <s v="Active"/>
    <s v="Full-Time"/>
    <s v="Zone A"/>
    <s v="Part-Time"/>
    <x v="2"/>
    <s v="General - Con"/>
    <d v="1990-04-24T00:00:00"/>
    <s v="CT"/>
    <x v="0"/>
    <s v="Other"/>
    <s v="Single"/>
    <s v="Fully Meets"/>
    <n v="3"/>
    <n v="2"/>
    <s v="Excellent"/>
    <d v="2023-01-04T00:00:00"/>
    <n v="1"/>
    <s v="High"/>
    <n v="2"/>
    <s v="High"/>
    <n v="2"/>
    <s v="High"/>
    <d v="2023-04-20T00:00:00"/>
    <s v="Technical Skills"/>
    <s v="Internal"/>
    <s v="Failed"/>
    <n v="3"/>
    <n v="352.54"/>
    <n v="30"/>
    <x v="0"/>
  </r>
  <r>
    <n v="2232"/>
    <d v="2022-12-16T00:00:00"/>
    <n v="3.4083333333333332"/>
    <s v="IT Manager - DB"/>
    <x v="6"/>
    <s v="Active"/>
    <s v="Part-Time"/>
    <s v="Zone A"/>
    <s v="Full-Time"/>
    <x v="2"/>
    <s v="Field Operations"/>
    <d v="2042-10-05T00:00:00"/>
    <s v="MA"/>
    <x v="1"/>
    <s v="Hispanic"/>
    <s v="Single"/>
    <s v="Fully Meets"/>
    <n v="3"/>
    <n v="5"/>
    <s v="Poor"/>
    <d v="2022-11-19T00:00:00"/>
    <n v="4"/>
    <s v="Low"/>
    <n v="5"/>
    <s v="Low"/>
    <n v="2"/>
    <s v="Low"/>
    <d v="2023-03-23T00:00:00"/>
    <s v="Customer Service"/>
    <s v="External"/>
    <s v="Completed"/>
    <n v="4"/>
    <n v="128.25"/>
    <n v="80"/>
    <x v="1"/>
  </r>
  <r>
    <n v="2233"/>
    <d v="2019-09-27T00:00:00"/>
    <n v="6.6277777777777782"/>
    <s v="IT Support"/>
    <x v="8"/>
    <s v="Active"/>
    <s v="Contract"/>
    <s v="Zone B"/>
    <s v="Full-Time"/>
    <x v="2"/>
    <s v="Splicing"/>
    <d v="1977-04-22T00:00:00"/>
    <s v="MA"/>
    <x v="0"/>
    <s v="Asian"/>
    <s v="Single"/>
    <s v="Fully Meets"/>
    <n v="3"/>
    <n v="1"/>
    <s v="Excellent"/>
    <d v="2022-10-03T00:00:00"/>
    <n v="5"/>
    <s v="High"/>
    <n v="1"/>
    <s v="High"/>
    <n v="1"/>
    <s v="High"/>
    <d v="2023-06-13T00:00:00"/>
    <s v="Customer Service"/>
    <s v="Internal"/>
    <s v="Passed"/>
    <n v="1"/>
    <n v="893.71"/>
    <n v="42"/>
    <x v="0"/>
  </r>
  <r>
    <n v="2234"/>
    <d v="2021-02-20T00:00:00"/>
    <n v="5.2305555555555552"/>
    <s v="IT Support"/>
    <x v="1"/>
    <s v="Active"/>
    <s v="Part-Time"/>
    <s v="Zone C"/>
    <s v="Full-Time"/>
    <x v="2"/>
    <s v="Wireline Construction"/>
    <d v="1975-02-26T00:00:00"/>
    <s v="MA"/>
    <x v="0"/>
    <s v="Black"/>
    <s v="Married"/>
    <s v="Fully Meets"/>
    <n v="3"/>
    <n v="2"/>
    <s v="Excellent"/>
    <d v="2022-08-23T00:00:00"/>
    <n v="1"/>
    <s v="High"/>
    <n v="1"/>
    <s v="High"/>
    <n v="4"/>
    <s v="High"/>
    <d v="2023-02-04T00:00:00"/>
    <s v="Communication Skills"/>
    <s v="External"/>
    <s v="Completed"/>
    <n v="3"/>
    <n v="693.52"/>
    <n v="46"/>
    <x v="0"/>
  </r>
  <r>
    <n v="2235"/>
    <d v="2022-02-26T00:00:00"/>
    <n v="4.2138888888888886"/>
    <s v="IT Support"/>
    <x v="0"/>
    <s v="Active"/>
    <s v="Full-Time"/>
    <s v="Zone B"/>
    <s v="Full-Time"/>
    <x v="2"/>
    <s v="Shop (Fleet)"/>
    <d v="1954-08-31T00:00:00"/>
    <s v="MA"/>
    <x v="0"/>
    <s v="Other"/>
    <s v="Single"/>
    <s v="Fully Meets"/>
    <n v="3"/>
    <n v="1"/>
    <s v="Excellent"/>
    <d v="2022-09-10T00:00:00"/>
    <n v="3"/>
    <s v="High"/>
    <n v="5"/>
    <s v="High"/>
    <n v="3"/>
    <s v="High"/>
    <d v="2023-03-09T00:00:00"/>
    <s v="Customer Service"/>
    <s v="Internal"/>
    <s v="Failed"/>
    <n v="1"/>
    <n v="162.62"/>
    <n v="68"/>
    <x v="1"/>
  </r>
  <r>
    <n v="2236"/>
    <d v="2018-12-23T00:00:00"/>
    <n v="7.3888888888888893"/>
    <s v="IT Support"/>
    <x v="4"/>
    <s v="Active"/>
    <s v="Full-Time"/>
    <s v="Zone A"/>
    <s v="Temporary"/>
    <x v="2"/>
    <s v="Engineers"/>
    <d v="2048-10-28T00:00:00"/>
    <s v="CT"/>
    <x v="0"/>
    <s v="Hispanic"/>
    <s v="Widowed"/>
    <s v="Fully Meets"/>
    <n v="3"/>
    <n v="1"/>
    <s v="Excellent"/>
    <d v="2022-12-29T00:00:00"/>
    <n v="2"/>
    <s v="High"/>
    <n v="1"/>
    <s v="High"/>
    <n v="2"/>
    <s v="High"/>
    <d v="2023-07-13T00:00:00"/>
    <s v="Customer Service"/>
    <s v="External"/>
    <s v="Passed"/>
    <n v="2"/>
    <n v="144.74"/>
    <n v="70"/>
    <x v="1"/>
  </r>
  <r>
    <n v="2237"/>
    <d v="2022-01-10T00:00:00"/>
    <n v="4.3416666666666668"/>
    <s v="IT Manager - Support"/>
    <x v="5"/>
    <s v="Active"/>
    <s v="Full-Time"/>
    <s v="Zone B"/>
    <s v="Temporary"/>
    <x v="2"/>
    <s v="Underground"/>
    <d v="1975-04-22T00:00:00"/>
    <s v="CT"/>
    <x v="0"/>
    <s v="Other"/>
    <s v="Single"/>
    <s v="Fully Meets"/>
    <n v="3"/>
    <n v="2"/>
    <s v="Excellent"/>
    <d v="2023-06-08T00:00:00"/>
    <n v="2"/>
    <s v="High"/>
    <n v="5"/>
    <s v="High"/>
    <n v="2"/>
    <s v="High"/>
    <d v="2023-05-10T00:00:00"/>
    <s v="Leadership Development"/>
    <s v="External"/>
    <s v="Completed"/>
    <n v="3"/>
    <n v="240.77"/>
    <n v="47"/>
    <x v="0"/>
  </r>
  <r>
    <n v="2238"/>
    <d v="2021-03-04T00:00:00"/>
    <n v="5.1916666666666664"/>
    <s v="IT Manager - Infra"/>
    <x v="3"/>
    <s v="Active"/>
    <s v="Part-Time"/>
    <s v="Zone B"/>
    <s v="Temporary"/>
    <x v="2"/>
    <s v="Project Management - Con"/>
    <d v="1972-01-17T00:00:00"/>
    <s v="CT"/>
    <x v="1"/>
    <s v="Hispanic"/>
    <s v="Widowed"/>
    <s v="Fully Meets"/>
    <n v="3"/>
    <n v="2"/>
    <s v="Excellent"/>
    <d v="2023-03-28T00:00:00"/>
    <n v="4"/>
    <s v="High"/>
    <n v="4"/>
    <s v="High"/>
    <n v="3"/>
    <s v="High"/>
    <d v="2023-04-14T00:00:00"/>
    <s v="Communication Skills"/>
    <s v="External"/>
    <s v="Completed"/>
    <n v="5"/>
    <n v="905.56"/>
    <n v="49"/>
    <x v="0"/>
  </r>
  <r>
    <n v="2239"/>
    <d v="2023-03-10T00:00:00"/>
    <n v="3.1749999999999998"/>
    <s v="IT Manager - DB"/>
    <x v="7"/>
    <s v="Active"/>
    <s v="Full-Time"/>
    <s v="Zone C"/>
    <s v="Part-Time"/>
    <x v="2"/>
    <s v="Catv"/>
    <d v="1962-12-11T00:00:00"/>
    <s v="MA"/>
    <x v="1"/>
    <s v="Asian"/>
    <s v="Divorced"/>
    <s v="Fully Meets"/>
    <n v="3"/>
    <n v="5"/>
    <s v="Poor"/>
    <d v="2022-12-31T00:00:00"/>
    <n v="1"/>
    <s v="Low"/>
    <n v="3"/>
    <s v="Low"/>
    <n v="4"/>
    <s v="Low"/>
    <d v="2023-04-11T00:00:00"/>
    <s v="Technical Skills"/>
    <s v="Internal"/>
    <s v="Passed"/>
    <n v="4"/>
    <n v="273.83999999999997"/>
    <n v="61"/>
    <x v="1"/>
  </r>
  <r>
    <n v="2240"/>
    <d v="2018-12-05T00:00:00"/>
    <n v="7.4388888888888891"/>
    <s v="IT Support"/>
    <x v="7"/>
    <s v="Active"/>
    <s v="Part-Time"/>
    <s v="Zone B"/>
    <s v="Part-Time"/>
    <x v="2"/>
    <s v="Finance &amp; Accounting"/>
    <d v="1997-11-28T00:00:00"/>
    <s v="MA"/>
    <x v="0"/>
    <s v="Hispanic"/>
    <s v="Married"/>
    <s v="Fully Meets"/>
    <n v="3"/>
    <n v="2"/>
    <s v="Excellent"/>
    <d v="2022-08-22T00:00:00"/>
    <n v="2"/>
    <s v="High"/>
    <n v="4"/>
    <s v="High"/>
    <n v="5"/>
    <s v="High"/>
    <d v="2023-03-17T00:00:00"/>
    <s v="Communication Skills"/>
    <s v="Internal"/>
    <s v="Incomplete"/>
    <n v="4"/>
    <n v="980.41"/>
    <n v="21"/>
    <x v="2"/>
  </r>
  <r>
    <n v="2241"/>
    <d v="2021-06-24T00:00:00"/>
    <n v="4.8861111111111111"/>
    <s v="IT Support"/>
    <x v="1"/>
    <s v="Active"/>
    <s v="Part-Time"/>
    <s v="Zone C"/>
    <s v="Part-Time"/>
    <x v="2"/>
    <s v="Technology / It"/>
    <d v="1981-06-01T00:00:00"/>
    <s v="MA"/>
    <x v="0"/>
    <s v="Hispanic"/>
    <s v="Married"/>
    <s v="Fully Meets"/>
    <n v="3"/>
    <n v="2"/>
    <s v="Excellent"/>
    <d v="2023-01-30T00:00:00"/>
    <n v="4"/>
    <s v="High"/>
    <n v="4"/>
    <s v="High"/>
    <n v="4"/>
    <s v="High"/>
    <d v="2023-01-26T00:00:00"/>
    <s v="Communication Skills"/>
    <s v="External"/>
    <s v="Failed"/>
    <n v="5"/>
    <n v="834.95"/>
    <n v="40"/>
    <x v="0"/>
  </r>
  <r>
    <n v="2242"/>
    <d v="2022-05-10T00:00:00"/>
    <n v="4.0083333333333337"/>
    <s v="IT Support"/>
    <x v="8"/>
    <s v="Active"/>
    <s v="Full-Time"/>
    <s v="Zone C"/>
    <s v="Temporary"/>
    <x v="2"/>
    <s v="Field Operations"/>
    <d v="1994-03-29T00:00:00"/>
    <s v="MA"/>
    <x v="0"/>
    <s v="Hispanic"/>
    <s v="Married"/>
    <s v="Fully Meets"/>
    <n v="3"/>
    <n v="4"/>
    <s v="Poor"/>
    <d v="2023-02-26T00:00:00"/>
    <n v="3"/>
    <s v="Low"/>
    <n v="2"/>
    <s v="Low"/>
    <n v="4"/>
    <s v="Low"/>
    <d v="2022-12-17T00:00:00"/>
    <s v="Project Management"/>
    <s v="External"/>
    <s v="Failed"/>
    <n v="1"/>
    <n v="627.11"/>
    <n v="28"/>
    <x v="0"/>
  </r>
  <r>
    <n v="2243"/>
    <d v="2023-04-13T00:00:00"/>
    <n v="3.0833333333333335"/>
    <s v="IT Support"/>
    <x v="3"/>
    <s v="Active"/>
    <s v="Full-Time"/>
    <s v="Zone A"/>
    <s v="Part-Time"/>
    <x v="2"/>
    <s v="Finance &amp; Accounting"/>
    <d v="1954-07-20T00:00:00"/>
    <s v="CT"/>
    <x v="0"/>
    <s v="Other"/>
    <s v="Married"/>
    <s v="Fully Meets"/>
    <n v="3"/>
    <n v="4"/>
    <s v="Poor"/>
    <d v="2023-06-26T00:00:00"/>
    <n v="1"/>
    <s v="Low"/>
    <n v="3"/>
    <s v="Low"/>
    <n v="5"/>
    <s v="Low"/>
    <d v="2022-12-30T00:00:00"/>
    <s v="Leadership Development"/>
    <s v="External"/>
    <s v="Passed"/>
    <n v="4"/>
    <n v="242.22"/>
    <n v="69"/>
    <x v="1"/>
  </r>
  <r>
    <n v="2244"/>
    <d v="2022-08-04T00:00:00"/>
    <n v="3.7749999999999999"/>
    <s v="IT Manager - Support"/>
    <x v="9"/>
    <s v="Active"/>
    <s v="Contract"/>
    <s v="Zone C"/>
    <s v="Temporary"/>
    <x v="2"/>
    <s v="Field Operations"/>
    <d v="2049-12-08T00:00:00"/>
    <s v="CT"/>
    <x v="0"/>
    <s v="Other"/>
    <s v="Married"/>
    <s v="Fully Meets"/>
    <n v="3"/>
    <n v="4"/>
    <s v="Poor"/>
    <d v="2023-03-01T00:00:00"/>
    <n v="4"/>
    <s v="Low"/>
    <n v="2"/>
    <s v="Low"/>
    <n v="1"/>
    <s v="Low"/>
    <d v="2022-12-14T00:00:00"/>
    <s v="Leadership Development"/>
    <s v="Internal"/>
    <s v="Passed"/>
    <n v="2"/>
    <n v="804.01"/>
    <n v="73"/>
    <x v="1"/>
  </r>
  <r>
    <n v="2245"/>
    <d v="2021-02-28T00:00:00"/>
    <n v="5.2027777777777775"/>
    <s v="IT Manager - Infra"/>
    <x v="5"/>
    <s v="Active"/>
    <s v="Part-Time"/>
    <s v="Zone C"/>
    <s v="Part-Time"/>
    <x v="2"/>
    <s v="Engineers"/>
    <d v="2046-09-15T00:00:00"/>
    <s v="MA"/>
    <x v="1"/>
    <s v="Black"/>
    <s v="Divorced"/>
    <s v="Fully Meets"/>
    <n v="3"/>
    <n v="5"/>
    <s v="Poor"/>
    <d v="2023-07-08T00:00:00"/>
    <n v="2"/>
    <s v="Low"/>
    <n v="4"/>
    <s v="Low"/>
    <n v="4"/>
    <s v="Low"/>
    <d v="2023-04-04T00:00:00"/>
    <s v="Project Management"/>
    <s v="Internal"/>
    <s v="Incomplete"/>
    <n v="1"/>
    <n v="968.2"/>
    <n v="75"/>
    <x v="1"/>
  </r>
  <r>
    <n v="2246"/>
    <d v="2020-10-14T00:00:00"/>
    <n v="5.5805555555555557"/>
    <s v="IT Manager - DB"/>
    <x v="6"/>
    <s v="Active"/>
    <s v="Contract"/>
    <s v="Zone B"/>
    <s v="Part-Time"/>
    <x v="2"/>
    <s v="Field Operations"/>
    <d v="1973-11-22T00:00:00"/>
    <s v="MA"/>
    <x v="1"/>
    <s v="White"/>
    <s v="Divorced"/>
    <s v="Fully Meets"/>
    <n v="3"/>
    <n v="4"/>
    <s v="Poor"/>
    <d v="2023-03-20T00:00:00"/>
    <n v="3"/>
    <s v="Low"/>
    <n v="4"/>
    <s v="Low"/>
    <n v="5"/>
    <s v="Low"/>
    <d v="2023-02-10T00:00:00"/>
    <s v="Project Management"/>
    <s v="Internal"/>
    <s v="Completed"/>
    <n v="2"/>
    <n v="364.36"/>
    <n v="47"/>
    <x v="0"/>
  </r>
  <r>
    <n v="2247"/>
    <d v="2018-09-10T00:00:00"/>
    <n v="7.6749999999999998"/>
    <s v="IT Support"/>
    <x v="7"/>
    <s v="Active"/>
    <s v="Part-Time"/>
    <s v="Zone B"/>
    <s v="Temporary"/>
    <x v="2"/>
    <s v="Fielders"/>
    <d v="1983-04-10T00:00:00"/>
    <s v="MA"/>
    <x v="0"/>
    <s v="Hispanic"/>
    <s v="Widowed"/>
    <s v="Fully Meets"/>
    <n v="3"/>
    <n v="2"/>
    <s v="Excellent"/>
    <d v="2023-02-16T00:00:00"/>
    <n v="3"/>
    <s v="High"/>
    <n v="4"/>
    <s v="High"/>
    <n v="4"/>
    <s v="High"/>
    <d v="2023-04-19T00:00:00"/>
    <s v="Communication Skills"/>
    <s v="External"/>
    <s v="Incomplete"/>
    <n v="3"/>
    <n v="803.16"/>
    <n v="35"/>
    <x v="0"/>
  </r>
  <r>
    <n v="2248"/>
    <d v="2022-12-16T00:00:00"/>
    <n v="3.4083333333333332"/>
    <s v="IT Support"/>
    <x v="1"/>
    <s v="Active"/>
    <s v="Part-Time"/>
    <s v="Zone B"/>
    <s v="Temporary"/>
    <x v="2"/>
    <s v="Field Operations"/>
    <d v="1999-12-17T00:00:00"/>
    <s v="MA"/>
    <x v="0"/>
    <s v="Hispanic"/>
    <s v="Widowed"/>
    <s v="Fully Meets"/>
    <n v="3"/>
    <n v="2"/>
    <s v="Excellent"/>
    <d v="2023-05-24T00:00:00"/>
    <n v="1"/>
    <s v="High"/>
    <n v="5"/>
    <s v="High"/>
    <n v="5"/>
    <s v="High"/>
    <d v="2023-03-29T00:00:00"/>
    <s v="Leadership Development"/>
    <s v="External"/>
    <s v="Incomplete"/>
    <n v="2"/>
    <n v="571.12"/>
    <n v="23"/>
    <x v="2"/>
  </r>
  <r>
    <n v="2249"/>
    <d v="2018-09-28T00:00:00"/>
    <n v="7.625"/>
    <s v="IT Support"/>
    <x v="8"/>
    <s v="Active"/>
    <s v="Contract"/>
    <s v="Zone C"/>
    <s v="Part-Time"/>
    <x v="2"/>
    <s v="Field Operations"/>
    <d v="1994-11-07T00:00:00"/>
    <s v="MA"/>
    <x v="0"/>
    <s v="Black"/>
    <s v="Divorced"/>
    <s v="Fully Meets"/>
    <n v="3"/>
    <n v="4"/>
    <s v="Poor"/>
    <d v="2023-05-29T00:00:00"/>
    <n v="3"/>
    <s v="Low"/>
    <n v="5"/>
    <s v="Low"/>
    <n v="5"/>
    <s v="Low"/>
    <d v="2023-07-06T00:00:00"/>
    <s v="Customer Service"/>
    <s v="External"/>
    <s v="Failed"/>
    <n v="2"/>
    <n v="705.36"/>
    <n v="24"/>
    <x v="2"/>
  </r>
  <r>
    <n v="2250"/>
    <d v="2022-03-08T00:00:00"/>
    <n v="4.1805555555555554"/>
    <s v="IT Support"/>
    <x v="3"/>
    <s v="Active"/>
    <s v="Contract"/>
    <s v="Zone C"/>
    <s v="Temporary"/>
    <x v="2"/>
    <s v="Aerial"/>
    <d v="1962-09-02T00:00:00"/>
    <s v="CT"/>
    <x v="0"/>
    <s v="Asian"/>
    <s v="Married"/>
    <s v="Fully Meets"/>
    <n v="3"/>
    <n v="5"/>
    <s v="Poor"/>
    <d v="2023-05-29T00:00:00"/>
    <n v="4"/>
    <s v="Low"/>
    <n v="2"/>
    <s v="Low"/>
    <n v="1"/>
    <s v="Low"/>
    <d v="2023-04-08T00:00:00"/>
    <s v="Communication Skills"/>
    <s v="Internal"/>
    <s v="Failed"/>
    <n v="5"/>
    <n v="565.78"/>
    <n v="60"/>
    <x v="1"/>
  </r>
  <r>
    <n v="2251"/>
    <d v="2022-01-12T00:00:00"/>
    <n v="4.3361111111111112"/>
    <s v="IT Manager - Support"/>
    <x v="9"/>
    <s v="Active"/>
    <s v="Part-Time"/>
    <s v="Zone B"/>
    <s v="Temporary"/>
    <x v="2"/>
    <s v="Project Management - Con"/>
    <d v="1978-10-03T00:00:00"/>
    <s v="MA"/>
    <x v="0"/>
    <s v="Hispanic"/>
    <s v="Divorced"/>
    <s v="Fully Meets"/>
    <n v="3"/>
    <n v="2"/>
    <s v="Excellent"/>
    <d v="2022-09-18T00:00:00"/>
    <n v="4"/>
    <s v="High"/>
    <n v="4"/>
    <s v="High"/>
    <n v="4"/>
    <s v="High"/>
    <d v="2022-11-19T00:00:00"/>
    <s v="Technical Skills"/>
    <s v="External"/>
    <s v="Incomplete"/>
    <n v="5"/>
    <n v="593.14"/>
    <n v="44"/>
    <x v="0"/>
  </r>
  <r>
    <n v="2252"/>
    <d v="2020-12-08T00:00:00"/>
    <n v="5.4305555555555554"/>
    <s v="IT Manager - Infra"/>
    <x v="5"/>
    <s v="Active"/>
    <s v="Contract"/>
    <s v="Zone B"/>
    <s v="Part-Time"/>
    <x v="2"/>
    <s v="Field Operations"/>
    <d v="1973-11-12T00:00:00"/>
    <s v="MA"/>
    <x v="1"/>
    <s v="White"/>
    <s v="Widowed"/>
    <s v="Fully Meets"/>
    <n v="3"/>
    <n v="4"/>
    <s v="Poor"/>
    <d v="2022-09-28T00:00:00"/>
    <n v="1"/>
    <s v="Low"/>
    <n v="3"/>
    <s v="Low"/>
    <n v="3"/>
    <s v="Low"/>
    <d v="2022-12-10T00:00:00"/>
    <s v="Communication Skills"/>
    <s v="Internal"/>
    <s v="Completed"/>
    <n v="1"/>
    <n v="648.23"/>
    <n v="47"/>
    <x v="0"/>
  </r>
  <r>
    <n v="2253"/>
    <d v="2020-11-17T00:00:00"/>
    <n v="5.4888888888888889"/>
    <s v="IT Support"/>
    <x v="9"/>
    <s v="Active"/>
    <s v="Full-Time"/>
    <s v="Zone A"/>
    <s v="Full-Time"/>
    <x v="2"/>
    <s v="Field Operations"/>
    <d v="1982-02-05T00:00:00"/>
    <s v="MA"/>
    <x v="0"/>
    <s v="Other"/>
    <s v="Single"/>
    <s v="Fully Meets"/>
    <n v="3"/>
    <n v="1"/>
    <s v="Excellent"/>
    <d v="2023-06-26T00:00:00"/>
    <n v="5"/>
    <s v="High"/>
    <n v="1"/>
    <s v="High"/>
    <n v="2"/>
    <s v="High"/>
    <d v="2023-01-07T00:00:00"/>
    <s v="Communication Skills"/>
    <s v="External"/>
    <s v="Incomplete"/>
    <n v="1"/>
    <n v="426.97"/>
    <n v="38"/>
    <x v="0"/>
  </r>
  <r>
    <n v="2254"/>
    <d v="2021-01-18T00:00:00"/>
    <n v="5.3194444444444446"/>
    <s v="IT Support"/>
    <x v="7"/>
    <s v="Active"/>
    <s v="Full-Time"/>
    <s v="Zone A"/>
    <s v="Part-Time"/>
    <x v="2"/>
    <s v="General - Sga"/>
    <d v="1957-10-27T00:00:00"/>
    <s v="MA"/>
    <x v="0"/>
    <s v="Hispanic"/>
    <s v="Single"/>
    <s v="Fully Meets"/>
    <n v="3"/>
    <n v="2"/>
    <s v="Excellent"/>
    <d v="2022-12-14T00:00:00"/>
    <n v="3"/>
    <s v="High"/>
    <n v="2"/>
    <s v="High"/>
    <n v="5"/>
    <s v="High"/>
    <d v="2022-11-20T00:00:00"/>
    <s v="Project Management"/>
    <s v="Internal"/>
    <s v="Failed"/>
    <n v="4"/>
    <n v="267.76"/>
    <n v="64"/>
    <x v="1"/>
  </r>
  <r>
    <n v="2255"/>
    <d v="2020-09-15T00:00:00"/>
    <n v="5.6611111111111114"/>
    <s v="IT Support"/>
    <x v="3"/>
    <s v="Active"/>
    <s v="Full-Time"/>
    <s v="Zone C"/>
    <s v="Part-Time"/>
    <x v="2"/>
    <s v="Wireline Construction"/>
    <d v="1990-07-16T00:00:00"/>
    <s v="MA"/>
    <x v="0"/>
    <s v="Hispanic"/>
    <s v="Single"/>
    <s v="Fully Meets"/>
    <n v="3"/>
    <n v="2"/>
    <s v="Excellent"/>
    <d v="2023-05-12T00:00:00"/>
    <n v="1"/>
    <s v="High"/>
    <n v="4"/>
    <s v="High"/>
    <n v="4"/>
    <s v="High"/>
    <d v="2023-02-05T00:00:00"/>
    <s v="Customer Service"/>
    <s v="Internal"/>
    <s v="Completed"/>
    <n v="1"/>
    <n v="357.69"/>
    <n v="30"/>
    <x v="0"/>
  </r>
  <r>
    <n v="2256"/>
    <d v="2019-12-11T00:00:00"/>
    <n v="6.4222222222222225"/>
    <s v="IT Support"/>
    <x v="5"/>
    <s v="Active"/>
    <s v="Part-Time"/>
    <s v="Zone C"/>
    <s v="Full-Time"/>
    <x v="2"/>
    <s v="Field Operations"/>
    <d v="1981-12-29T00:00:00"/>
    <s v="CT"/>
    <x v="0"/>
    <s v="Asian"/>
    <s v="Widowed"/>
    <s v="Fully Meets"/>
    <n v="3"/>
    <n v="5"/>
    <s v="Poor"/>
    <d v="2023-07-14T00:00:00"/>
    <n v="5"/>
    <s v="Low"/>
    <n v="5"/>
    <s v="Low"/>
    <n v="4"/>
    <s v="Low"/>
    <d v="2023-01-13T00:00:00"/>
    <s v="Leadership Development"/>
    <s v="Internal"/>
    <s v="Completed"/>
    <n v="1"/>
    <n v="312.42"/>
    <n v="38"/>
    <x v="0"/>
  </r>
  <r>
    <n v="2257"/>
    <d v="2021-04-29T00:00:00"/>
    <n v="5.0388888888888888"/>
    <s v="IT Manager - Support"/>
    <x v="5"/>
    <s v="Active"/>
    <s v="Contract"/>
    <s v="Zone B"/>
    <s v="Full-Time"/>
    <x v="2"/>
    <s v="General - Eng"/>
    <d v="1988-10-22T00:00:00"/>
    <s v="MA"/>
    <x v="1"/>
    <s v="White"/>
    <s v="Married"/>
    <s v="Fully Meets"/>
    <n v="3"/>
    <n v="2"/>
    <s v="Excellent"/>
    <d v="2023-07-25T00:00:00"/>
    <n v="4"/>
    <s v="High"/>
    <n v="3"/>
    <s v="High"/>
    <n v="5"/>
    <s v="High"/>
    <d v="2023-03-25T00:00:00"/>
    <s v="Customer Service"/>
    <s v="External"/>
    <s v="Incomplete"/>
    <n v="2"/>
    <n v="456.3"/>
    <n v="33"/>
    <x v="0"/>
  </r>
  <r>
    <n v="2258"/>
    <d v="2021-04-03T00:00:00"/>
    <n v="5.1111111111111107"/>
    <s v="IT Manager - Infra"/>
    <x v="3"/>
    <s v="Active"/>
    <s v="Full-Time"/>
    <s v="Zone C"/>
    <s v="Part-Time"/>
    <x v="2"/>
    <s v="Engineers"/>
    <d v="1999-02-20T00:00:00"/>
    <s v="MA"/>
    <x v="1"/>
    <s v="White"/>
    <s v="Widowed"/>
    <s v="Fully Meets"/>
    <n v="3"/>
    <n v="2"/>
    <s v="Excellent"/>
    <d v="2023-04-03T00:00:00"/>
    <n v="2"/>
    <s v="High"/>
    <n v="5"/>
    <s v="High"/>
    <n v="4"/>
    <s v="High"/>
    <d v="2023-07-03T00:00:00"/>
    <s v="Technical Skills"/>
    <s v="Internal"/>
    <s v="Failed"/>
    <n v="2"/>
    <n v="675.95"/>
    <n v="22"/>
    <x v="2"/>
  </r>
  <r>
    <n v="2259"/>
    <d v="2022-02-01T00:00:00"/>
    <n v="4.2833333333333332"/>
    <s v="IT Support"/>
    <x v="7"/>
    <s v="Active"/>
    <s v="Part-Time"/>
    <s v="Zone A"/>
    <s v="Temporary"/>
    <x v="2"/>
    <s v="General - Eng"/>
    <d v="1961-03-24T00:00:00"/>
    <s v="MA"/>
    <x v="0"/>
    <s v="Hispanic"/>
    <s v="Divorced"/>
    <s v="Fully Meets"/>
    <n v="3"/>
    <n v="1"/>
    <s v="Excellent"/>
    <d v="2023-01-09T00:00:00"/>
    <n v="1"/>
    <s v="High"/>
    <n v="2"/>
    <s v="High"/>
    <n v="5"/>
    <s v="High"/>
    <d v="2023-05-03T00:00:00"/>
    <s v="Communication Skills"/>
    <s v="External"/>
    <s v="Failed"/>
    <n v="3"/>
    <n v="754.61"/>
    <n v="61"/>
    <x v="1"/>
  </r>
  <r>
    <n v="2260"/>
    <d v="2020-01-17T00:00:00"/>
    <n v="6.322222222222222"/>
    <s v="IT Support"/>
    <x v="1"/>
    <s v="Active"/>
    <s v="Part-Time"/>
    <s v="Zone B"/>
    <s v="Temporary"/>
    <x v="2"/>
    <s v="Engineers"/>
    <d v="1992-10-21T00:00:00"/>
    <s v="MA"/>
    <x v="0"/>
    <s v="Hispanic"/>
    <s v="Widowed"/>
    <s v="Fully Meets"/>
    <n v="3"/>
    <n v="1"/>
    <s v="Excellent"/>
    <d v="2023-08-05T00:00:00"/>
    <n v="3"/>
    <s v="High"/>
    <n v="1"/>
    <s v="High"/>
    <n v="4"/>
    <s v="High"/>
    <d v="2022-08-23T00:00:00"/>
    <s v="Customer Service"/>
    <s v="Internal"/>
    <s v="Incomplete"/>
    <n v="2"/>
    <n v="377.64"/>
    <n v="28"/>
    <x v="0"/>
  </r>
  <r>
    <n v="2261"/>
    <d v="2022-06-01T00:00:00"/>
    <n v="3.95"/>
    <s v="IT Support"/>
    <x v="8"/>
    <s v="Active"/>
    <s v="Full-Time"/>
    <s v="Zone B"/>
    <s v="Part-Time"/>
    <x v="2"/>
    <s v="Wireline Construction"/>
    <d v="1958-06-01T00:00:00"/>
    <s v="CT"/>
    <x v="0"/>
    <s v="Black"/>
    <s v="Divorced"/>
    <s v="Fully Meets"/>
    <n v="3"/>
    <n v="2"/>
    <s v="Excellent"/>
    <d v="2022-11-17T00:00:00"/>
    <n v="2"/>
    <s v="High"/>
    <n v="1"/>
    <s v="High"/>
    <n v="5"/>
    <s v="High"/>
    <d v="2023-06-04T00:00:00"/>
    <s v="Project Management"/>
    <s v="External"/>
    <s v="Failed"/>
    <n v="3"/>
    <n v="647.41"/>
    <n v="64"/>
    <x v="1"/>
  </r>
  <r>
    <n v="2262"/>
    <d v="2019-03-17T00:00:00"/>
    <n v="7.1555555555555559"/>
    <s v="IT Support"/>
    <x v="3"/>
    <s v="Active"/>
    <s v="Contract"/>
    <s v="Zone A"/>
    <s v="Temporary"/>
    <x v="2"/>
    <s v="Engineers"/>
    <d v="1950-10-03T00:00:00"/>
    <s v="CT"/>
    <x v="0"/>
    <s v="Other"/>
    <s v="Divorced"/>
    <s v="Fully Meets"/>
    <n v="3"/>
    <n v="2"/>
    <s v="Excellent"/>
    <d v="2023-04-27T00:00:00"/>
    <n v="4"/>
    <s v="High"/>
    <n v="4"/>
    <s v="High"/>
    <n v="3"/>
    <s v="High"/>
    <d v="2023-05-29T00:00:00"/>
    <s v="Communication Skills"/>
    <s v="External"/>
    <s v="Incomplete"/>
    <n v="3"/>
    <n v="122.43"/>
    <n v="69"/>
    <x v="1"/>
  </r>
  <r>
    <n v="2263"/>
    <d v="2020-01-07T00:00:00"/>
    <n v="6.35"/>
    <s v="IT Manager - Support"/>
    <x v="9"/>
    <s v="Active"/>
    <s v="Contract"/>
    <s v="Zone B"/>
    <s v="Temporary"/>
    <x v="2"/>
    <s v="General - Sga"/>
    <d v="1965-10-09T00:00:00"/>
    <s v="MA"/>
    <x v="1"/>
    <s v="Hispanic"/>
    <s v="Single"/>
    <s v="Fully Meets"/>
    <n v="3"/>
    <n v="2"/>
    <s v="Excellent"/>
    <d v="2022-11-28T00:00:00"/>
    <n v="3"/>
    <s v="High"/>
    <n v="1"/>
    <s v="High"/>
    <n v="4"/>
    <s v="High"/>
    <d v="2022-10-05T00:00:00"/>
    <s v="Project Management"/>
    <s v="Internal"/>
    <s v="Incomplete"/>
    <n v="5"/>
    <n v="662.94"/>
    <n v="55"/>
    <x v="1"/>
  </r>
  <r>
    <n v="2264"/>
    <d v="2021-02-24T00:00:00"/>
    <n v="5.2194444444444441"/>
    <s v="IT Manager - Infra"/>
    <x v="5"/>
    <s v="Active"/>
    <s v="Part-Time"/>
    <s v="Zone A"/>
    <s v="Part-Time"/>
    <x v="2"/>
    <s v="Executive"/>
    <d v="1979-03-05T00:00:00"/>
    <s v="MA"/>
    <x v="1"/>
    <s v="White"/>
    <s v="Single"/>
    <s v="Fully Meets"/>
    <n v="3"/>
    <n v="5"/>
    <s v="Poor"/>
    <d v="2022-11-08T00:00:00"/>
    <n v="1"/>
    <s v="Low"/>
    <n v="2"/>
    <s v="Low"/>
    <n v="3"/>
    <s v="Low"/>
    <d v="2023-05-06T00:00:00"/>
    <s v="Communication Skills"/>
    <s v="External"/>
    <s v="Failed"/>
    <n v="3"/>
    <n v="465.3"/>
    <n v="42"/>
    <x v="0"/>
  </r>
  <r>
    <n v="2265"/>
    <d v="2019-12-30T00:00:00"/>
    <n v="6.3694444444444445"/>
    <s v="IT Support"/>
    <x v="7"/>
    <s v="Active"/>
    <s v="Contract"/>
    <s v="Zone C"/>
    <s v="Part-Time"/>
    <x v="2"/>
    <s v="Field Operations"/>
    <d v="2044-12-30T00:00:00"/>
    <s v="MA"/>
    <x v="0"/>
    <s v="Hispanic"/>
    <s v="Single"/>
    <s v="Fully Meets"/>
    <n v="3"/>
    <n v="1"/>
    <s v="Excellent"/>
    <d v="2023-03-08T00:00:00"/>
    <n v="2"/>
    <s v="High"/>
    <n v="4"/>
    <s v="High"/>
    <n v="2"/>
    <s v="High"/>
    <d v="2022-11-23T00:00:00"/>
    <s v="Customer Service"/>
    <s v="Internal"/>
    <s v="Failed"/>
    <n v="4"/>
    <n v="680.88"/>
    <n v="75"/>
    <x v="1"/>
  </r>
  <r>
    <n v="2266"/>
    <d v="2020-05-12T00:00:00"/>
    <n v="6.0027777777777782"/>
    <s v="IT Support"/>
    <x v="1"/>
    <s v="Active"/>
    <s v="Full-Time"/>
    <s v="Zone B"/>
    <s v="Temporary"/>
    <x v="2"/>
    <s v="Field Operations"/>
    <d v="1975-02-10T00:00:00"/>
    <s v="MA"/>
    <x v="0"/>
    <s v="Other"/>
    <s v="Single"/>
    <s v="Fully Meets"/>
    <n v="3"/>
    <n v="5"/>
    <s v="Poor"/>
    <d v="2023-04-27T00:00:00"/>
    <n v="5"/>
    <s v="Low"/>
    <n v="3"/>
    <s v="Low"/>
    <n v="2"/>
    <s v="Low"/>
    <d v="2022-10-23T00:00:00"/>
    <s v="Leadership Development"/>
    <s v="External"/>
    <s v="Completed"/>
    <n v="5"/>
    <n v="898.01"/>
    <n v="45"/>
    <x v="0"/>
  </r>
  <r>
    <n v="2267"/>
    <d v="2023-04-04T00:00:00"/>
    <n v="3.1083333333333334"/>
    <s v="IT Support"/>
    <x v="8"/>
    <s v="Active"/>
    <s v="Full-Time"/>
    <s v="Zone A"/>
    <s v="Part-Time"/>
    <x v="2"/>
    <s v="General - Con"/>
    <d v="1971-06-18T00:00:00"/>
    <s v="CT"/>
    <x v="0"/>
    <s v="Hispanic"/>
    <s v="Divorced"/>
    <s v="Fully Meets"/>
    <n v="3"/>
    <n v="4"/>
    <s v="Poor"/>
    <d v="2023-03-09T00:00:00"/>
    <n v="1"/>
    <s v="Low"/>
    <n v="3"/>
    <s v="Low"/>
    <n v="3"/>
    <s v="Low"/>
    <d v="2022-11-11T00:00:00"/>
    <s v="Technical Skills"/>
    <s v="Internal"/>
    <s v="Passed"/>
    <n v="1"/>
    <n v="518.79"/>
    <n v="52"/>
    <x v="1"/>
  </r>
  <r>
    <n v="2268"/>
    <d v="2021-01-04T00:00:00"/>
    <n v="5.3583333333333334"/>
    <s v="IT Support"/>
    <x v="3"/>
    <s v="Active"/>
    <s v="Contract"/>
    <s v="Zone C"/>
    <s v="Full-Time"/>
    <x v="2"/>
    <s v="General - Con"/>
    <d v="1963-08-06T00:00:00"/>
    <s v="CT"/>
    <x v="1"/>
    <s v="White"/>
    <s v="Single"/>
    <s v="Fully Meets"/>
    <n v="3"/>
    <n v="2"/>
    <s v="Excellent"/>
    <d v="2023-07-03T00:00:00"/>
    <n v="2"/>
    <s v="High"/>
    <n v="3"/>
    <s v="High"/>
    <n v="2"/>
    <s v="High"/>
    <d v="2022-11-26T00:00:00"/>
    <s v="Communication Skills"/>
    <s v="Internal"/>
    <s v="Failed"/>
    <n v="2"/>
    <n v="677.84"/>
    <n v="58"/>
    <x v="1"/>
  </r>
  <r>
    <n v="2269"/>
    <d v="2020-04-28T00:00:00"/>
    <n v="6.041666666666667"/>
    <s v="IT Manager - Support"/>
    <x v="9"/>
    <s v="Active"/>
    <s v="Full-Time"/>
    <s v="Zone C"/>
    <s v="Full-Time"/>
    <x v="2"/>
    <s v="Executive"/>
    <d v="1974-01-15T00:00:00"/>
    <s v="MA"/>
    <x v="1"/>
    <s v="Hispanic"/>
    <s v="Divorced"/>
    <s v="Fully Meets"/>
    <n v="3"/>
    <n v="1"/>
    <s v="Excellent"/>
    <d v="2023-02-14T00:00:00"/>
    <n v="5"/>
    <s v="High"/>
    <n v="5"/>
    <s v="High"/>
    <n v="1"/>
    <s v="High"/>
    <d v="2022-12-09T00:00:00"/>
    <s v="Technical Skills"/>
    <s v="Internal"/>
    <s v="Incomplete"/>
    <n v="1"/>
    <n v="109.33"/>
    <n v="46"/>
    <x v="0"/>
  </r>
  <r>
    <n v="2270"/>
    <d v="2019-04-16T00:00:00"/>
    <n v="7.0750000000000002"/>
    <s v="IT Support"/>
    <x v="9"/>
    <s v="Active"/>
    <s v="Contract"/>
    <s v="Zone C"/>
    <s v="Part-Time"/>
    <x v="2"/>
    <s v="Project Management - Con"/>
    <d v="1952-09-19T00:00:00"/>
    <s v="MA"/>
    <x v="0"/>
    <s v="Asian"/>
    <s v="Single"/>
    <s v="Fully Meets"/>
    <n v="3"/>
    <n v="4"/>
    <s v="Poor"/>
    <d v="2023-03-18T00:00:00"/>
    <n v="4"/>
    <s v="Low"/>
    <n v="4"/>
    <s v="Low"/>
    <n v="3"/>
    <s v="Low"/>
    <d v="2023-05-11T00:00:00"/>
    <s v="Technical Skills"/>
    <s v="Internal"/>
    <s v="Passed"/>
    <n v="2"/>
    <n v="781.35"/>
    <n v="67"/>
    <x v="1"/>
  </r>
  <r>
    <n v="2271"/>
    <d v="2022-07-09T00:00:00"/>
    <n v="3.8444444444444446"/>
    <s v="IT Support"/>
    <x v="7"/>
    <s v="Active"/>
    <s v="Full-Time"/>
    <s v="Zone A"/>
    <s v="Temporary"/>
    <x v="2"/>
    <s v="Field Operations"/>
    <d v="1996-07-20T00:00:00"/>
    <s v="MA"/>
    <x v="0"/>
    <s v="Hispanic"/>
    <s v="Single"/>
    <s v="Fully Meets"/>
    <n v="3"/>
    <n v="2"/>
    <s v="Excellent"/>
    <d v="2023-03-21T00:00:00"/>
    <n v="5"/>
    <s v="High"/>
    <n v="4"/>
    <s v="High"/>
    <n v="4"/>
    <s v="High"/>
    <d v="2023-02-02T00:00:00"/>
    <s v="Customer Service"/>
    <s v="Internal"/>
    <s v="Failed"/>
    <n v="4"/>
    <n v="632.57000000000005"/>
    <n v="26"/>
    <x v="0"/>
  </r>
  <r>
    <n v="2272"/>
    <d v="2022-08-29T00:00:00"/>
    <n v="3.7055555555555557"/>
    <s v="IT Support"/>
    <x v="3"/>
    <s v="Active"/>
    <s v="Part-Time"/>
    <s v="Zone C"/>
    <s v="Full-Time"/>
    <x v="2"/>
    <s v="Field Operations"/>
    <d v="1987-04-04T00:00:00"/>
    <s v="CT"/>
    <x v="0"/>
    <s v="Black"/>
    <s v="Divorced"/>
    <s v="Fully Meets"/>
    <n v="3"/>
    <n v="2"/>
    <s v="Excellent"/>
    <d v="2022-08-05T00:00:00"/>
    <n v="5"/>
    <s v="High"/>
    <n v="5"/>
    <s v="High"/>
    <n v="3"/>
    <s v="High"/>
    <d v="2023-04-15T00:00:00"/>
    <s v="Communication Skills"/>
    <s v="Internal"/>
    <s v="Passed"/>
    <n v="5"/>
    <n v="233.42"/>
    <n v="35"/>
    <x v="0"/>
  </r>
  <r>
    <n v="2273"/>
    <d v="2020-01-26T00:00:00"/>
    <n v="6.2972222222222225"/>
    <s v="IT Support"/>
    <x v="5"/>
    <s v="Active"/>
    <s v="Full-Time"/>
    <s v="Zone A"/>
    <s v="Part-Time"/>
    <x v="2"/>
    <s v="Project Management - Eng"/>
    <d v="1956-05-16T00:00:00"/>
    <s v="CT"/>
    <x v="1"/>
    <s v="Other"/>
    <s v="Divorced"/>
    <s v="Fully Meets"/>
    <n v="3"/>
    <n v="4"/>
    <s v="Poor"/>
    <d v="2022-10-26T00:00:00"/>
    <n v="5"/>
    <s v="Low"/>
    <n v="2"/>
    <s v="Low"/>
    <n v="3"/>
    <s v="Low"/>
    <d v="2023-04-01T00:00:00"/>
    <s v="Leadership Development"/>
    <s v="External"/>
    <s v="Passed"/>
    <n v="4"/>
    <n v="301.14999999999998"/>
    <n v="64"/>
    <x v="1"/>
  </r>
  <r>
    <n v="2274"/>
    <d v="2020-02-18T00:00:00"/>
    <n v="6.2361111111111107"/>
    <s v="IT Manager - Support"/>
    <x v="4"/>
    <s v="Active"/>
    <s v="Full-Time"/>
    <s v="Zone A"/>
    <s v="Temporary"/>
    <x v="2"/>
    <s v="Aerial"/>
    <d v="2000-01-23T00:00:00"/>
    <s v="MA"/>
    <x v="1"/>
    <s v="Other"/>
    <s v="Widowed"/>
    <s v="Fully Meets"/>
    <n v="3"/>
    <n v="4"/>
    <s v="Poor"/>
    <d v="2022-08-13T00:00:00"/>
    <n v="2"/>
    <s v="Low"/>
    <n v="5"/>
    <s v="Low"/>
    <n v="1"/>
    <s v="Low"/>
    <d v="2023-06-03T00:00:00"/>
    <s v="Customer Service"/>
    <s v="External"/>
    <s v="Failed"/>
    <n v="2"/>
    <n v="255.54"/>
    <n v="20"/>
    <x v="2"/>
  </r>
  <r>
    <n v="2275"/>
    <d v="2022-01-25T00:00:00"/>
    <n v="4.3"/>
    <s v="Production Manager"/>
    <x v="1"/>
    <s v="Active"/>
    <s v="Part-Time"/>
    <s v="Zone B"/>
    <s v="Full-Time"/>
    <x v="0"/>
    <s v="Yard (Material Handling)"/>
    <d v="1950-12-09T00:00:00"/>
    <s v="MA"/>
    <x v="1"/>
    <s v="Asian"/>
    <s v="Married"/>
    <s v="Fully Meets"/>
    <n v="3"/>
    <n v="2"/>
    <s v="Excellent"/>
    <d v="2022-10-24T00:00:00"/>
    <n v="5"/>
    <s v="High"/>
    <n v="4"/>
    <s v="High"/>
    <n v="3"/>
    <s v="High"/>
    <d v="2023-03-05T00:00:00"/>
    <s v="Technical Skills"/>
    <s v="External"/>
    <s v="Incomplete"/>
    <n v="5"/>
    <n v="138.4"/>
    <n v="72"/>
    <x v="1"/>
  </r>
  <r>
    <n v="2276"/>
    <d v="2023-07-10T00:00:00"/>
    <n v="2.8416666666666668"/>
    <s v="Production Manager"/>
    <x v="3"/>
    <s v="Active"/>
    <s v="Full-Time"/>
    <s v="Zone B"/>
    <s v="Temporary"/>
    <x v="0"/>
    <s v="Project Management - Con"/>
    <d v="1982-11-21T00:00:00"/>
    <s v="MA"/>
    <x v="0"/>
    <s v="White"/>
    <s v="Divorced"/>
    <s v="Fully Meets"/>
    <n v="3"/>
    <n v="1"/>
    <s v="Excellent"/>
    <d v="2022-09-16T00:00:00"/>
    <n v="5"/>
    <s v="High"/>
    <n v="2"/>
    <s v="High"/>
    <n v="2"/>
    <s v="High"/>
    <d v="2023-05-17T00:00:00"/>
    <s v="Customer Service"/>
    <s v="External"/>
    <s v="Completed"/>
    <n v="3"/>
    <n v="851.87"/>
    <n v="41"/>
    <x v="0"/>
  </r>
  <r>
    <n v="2277"/>
    <d v="2022-04-14T00:00:00"/>
    <n v="4.0805555555555557"/>
    <s v="Production Manager"/>
    <x v="0"/>
    <s v="Active"/>
    <s v="Contract"/>
    <s v="Zone B"/>
    <s v="Temporary"/>
    <x v="0"/>
    <s v="Field Operations"/>
    <d v="1963-09-29T00:00:00"/>
    <s v="MA"/>
    <x v="0"/>
    <s v="Hispanic"/>
    <s v="Widowed"/>
    <s v="Fully Meets"/>
    <n v="3"/>
    <n v="5"/>
    <s v="Poor"/>
    <d v="2022-11-25T00:00:00"/>
    <n v="3"/>
    <s v="Low"/>
    <n v="4"/>
    <s v="Low"/>
    <n v="4"/>
    <s v="Low"/>
    <d v="2022-12-22T00:00:00"/>
    <s v="Communication Skills"/>
    <s v="Internal"/>
    <s v="Completed"/>
    <n v="3"/>
    <n v="592.23"/>
    <n v="59"/>
    <x v="1"/>
  </r>
  <r>
    <n v="2278"/>
    <d v="2022-07-10T00:00:00"/>
    <n v="3.8416666666666668"/>
    <s v="Production Manager"/>
    <x v="0"/>
    <s v="Active"/>
    <s v="Part-Time"/>
    <s v="Zone B"/>
    <s v="Temporary"/>
    <x v="0"/>
    <s v="Wireless"/>
    <d v="1963-05-27T00:00:00"/>
    <s v="MA"/>
    <x v="0"/>
    <s v="White"/>
    <s v="Widowed"/>
    <s v="Fully Meets"/>
    <n v="3"/>
    <n v="4"/>
    <s v="Poor"/>
    <d v="2022-08-21T00:00:00"/>
    <n v="5"/>
    <s v="Low"/>
    <n v="4"/>
    <s v="Low"/>
    <n v="2"/>
    <s v="Low"/>
    <d v="2023-03-05T00:00:00"/>
    <s v="Leadership Development"/>
    <s v="External"/>
    <s v="Completed"/>
    <n v="4"/>
    <n v="544.42999999999995"/>
    <n v="59"/>
    <x v="1"/>
  </r>
  <r>
    <n v="2279"/>
    <d v="2022-06-27T00:00:00"/>
    <n v="3.8777777777777778"/>
    <s v="Production Manager"/>
    <x v="1"/>
    <s v="Active"/>
    <s v="Contract"/>
    <s v="Zone C"/>
    <s v="Full-Time"/>
    <x v="0"/>
    <s v="Safety"/>
    <d v="1977-02-12T00:00:00"/>
    <s v="MA"/>
    <x v="1"/>
    <s v="Other"/>
    <s v="Divorced"/>
    <s v="Fully Meets"/>
    <n v="3"/>
    <n v="1"/>
    <s v="Excellent"/>
    <d v="2023-05-28T00:00:00"/>
    <n v="2"/>
    <s v="High"/>
    <n v="5"/>
    <s v="High"/>
    <n v="1"/>
    <s v="High"/>
    <d v="2023-03-23T00:00:00"/>
    <s v="Technical Skills"/>
    <s v="External"/>
    <s v="Passed"/>
    <n v="4"/>
    <n v="230.57"/>
    <n v="45"/>
    <x v="0"/>
  </r>
  <r>
    <n v="2280"/>
    <d v="2018-12-04T00:00:00"/>
    <n v="7.4416666666666664"/>
    <s v="Production Manager"/>
    <x v="9"/>
    <s v="Terminated"/>
    <s v="Contract"/>
    <s v="Zone A"/>
    <s v="Temporary"/>
    <x v="0"/>
    <s v="Catv"/>
    <d v="1985-03-06T00:00:00"/>
    <s v="MA"/>
    <x v="0"/>
    <s v="White"/>
    <s v="Married"/>
    <s v="Fully Meets"/>
    <n v="3"/>
    <n v="4"/>
    <s v="Poor"/>
    <d v="2023-02-23T00:00:00"/>
    <n v="4"/>
    <s v="Low"/>
    <n v="2"/>
    <s v="Low"/>
    <n v="5"/>
    <s v="Low"/>
    <d v="2023-04-05T00:00:00"/>
    <s v="Customer Service"/>
    <s v="External"/>
    <s v="Passed"/>
    <n v="3"/>
    <n v="493.98"/>
    <n v="33"/>
    <x v="0"/>
  </r>
  <r>
    <n v="2281"/>
    <d v="2019-09-10T00:00:00"/>
    <n v="6.6749999999999998"/>
    <s v="Production Manager"/>
    <x v="2"/>
    <s v="Active"/>
    <s v="Full-Time"/>
    <s v="Zone C"/>
    <s v="Full-Time"/>
    <x v="0"/>
    <s v="Field Operations"/>
    <d v="1998-09-12T00:00:00"/>
    <s v="MA"/>
    <x v="1"/>
    <s v="Hispanic"/>
    <s v="Single"/>
    <s v="Fully Meets"/>
    <n v="3"/>
    <n v="4"/>
    <s v="Poor"/>
    <d v="2022-09-24T00:00:00"/>
    <n v="1"/>
    <s v="Low"/>
    <n v="4"/>
    <s v="Low"/>
    <n v="2"/>
    <s v="Low"/>
    <d v="2022-11-29T00:00:00"/>
    <s v="Technical Skills"/>
    <s v="Internal"/>
    <s v="Failed"/>
    <n v="4"/>
    <n v="761.7"/>
    <n v="21"/>
    <x v="2"/>
  </r>
  <r>
    <n v="2282"/>
    <d v="2019-04-25T00:00:00"/>
    <n v="7.05"/>
    <s v="Production Manager"/>
    <x v="2"/>
    <s v="Active"/>
    <s v="Part-Time"/>
    <s v="Zone A"/>
    <s v="Full-Time"/>
    <x v="0"/>
    <s v="Fielders"/>
    <d v="1967-07-28T00:00:00"/>
    <s v="MA"/>
    <x v="1"/>
    <s v="Asian"/>
    <s v="Single"/>
    <s v="Fully Meets"/>
    <n v="3"/>
    <n v="4"/>
    <s v="Poor"/>
    <d v="2022-11-02T00:00:00"/>
    <n v="1"/>
    <s v="Low"/>
    <n v="5"/>
    <s v="Low"/>
    <n v="3"/>
    <s v="Low"/>
    <d v="2022-10-20T00:00:00"/>
    <s v="Leadership Development"/>
    <s v="External"/>
    <s v="Incomplete"/>
    <n v="5"/>
    <n v="454.55"/>
    <n v="52"/>
    <x v="1"/>
  </r>
  <r>
    <n v="2283"/>
    <d v="2018-10-03T00:00:00"/>
    <n v="7.6111111111111107"/>
    <s v="Shared Services Manager"/>
    <x v="5"/>
    <s v="Terminated"/>
    <s v="Part-Time"/>
    <s v="Zone B"/>
    <s v="Temporary"/>
    <x v="5"/>
    <s v="Field Operations"/>
    <d v="1961-12-17T00:00:00"/>
    <s v="MA"/>
    <x v="1"/>
    <s v="White"/>
    <s v="Single"/>
    <s v="Fully Meets"/>
    <n v="3"/>
    <n v="4"/>
    <s v="Poor"/>
    <d v="2022-10-20T00:00:00"/>
    <n v="4"/>
    <s v="Low"/>
    <n v="2"/>
    <s v="Low"/>
    <n v="1"/>
    <s v="Low"/>
    <d v="2023-04-23T00:00:00"/>
    <s v="Leadership Development"/>
    <s v="External"/>
    <s v="Failed"/>
    <n v="1"/>
    <n v="183.88"/>
    <n v="57"/>
    <x v="1"/>
  </r>
  <r>
    <n v="2284"/>
    <d v="2022-06-14T00:00:00"/>
    <n v="3.9138888888888888"/>
    <s v="CIO"/>
    <x v="1"/>
    <s v="Active"/>
    <s v="Part-Time"/>
    <s v="Zone C"/>
    <s v="Part-Time"/>
    <x v="2"/>
    <s v="Wireline Construction"/>
    <d v="1960-09-23T00:00:00"/>
    <s v="MA"/>
    <x v="0"/>
    <s v="Other"/>
    <s v="Widowed"/>
    <s v="Fully Meets"/>
    <n v="3"/>
    <n v="2"/>
    <s v="Excellent"/>
    <d v="2022-10-11T00:00:00"/>
    <n v="1"/>
    <s v="High"/>
    <n v="4"/>
    <s v="High"/>
    <n v="4"/>
    <s v="High"/>
    <d v="2023-07-09T00:00:00"/>
    <s v="Technical Skills"/>
    <s v="External"/>
    <s v="Passed"/>
    <n v="3"/>
    <n v="839.16"/>
    <n v="62"/>
    <x v="1"/>
  </r>
  <r>
    <n v="2285"/>
    <d v="2022-02-15T00:00:00"/>
    <n v="4.2444444444444445"/>
    <s v="Production Manager"/>
    <x v="4"/>
    <s v="Active"/>
    <s v="Full-Time"/>
    <s v="Zone C"/>
    <s v="Temporary"/>
    <x v="0"/>
    <s v="Project Management - Con"/>
    <d v="1971-05-28T00:00:00"/>
    <s v="MA"/>
    <x v="1"/>
    <s v="Other"/>
    <s v="Single"/>
    <s v="Fully Meets"/>
    <n v="3"/>
    <n v="5"/>
    <s v="Poor"/>
    <d v="2023-05-22T00:00:00"/>
    <n v="4"/>
    <s v="Low"/>
    <n v="3"/>
    <s v="Low"/>
    <n v="3"/>
    <s v="Low"/>
    <d v="2022-12-02T00:00:00"/>
    <s v="Customer Service"/>
    <s v="Internal"/>
    <s v="Completed"/>
    <n v="4"/>
    <n v="679.57"/>
    <n v="51"/>
    <x v="1"/>
  </r>
  <r>
    <n v="2286"/>
    <d v="2018-09-24T00:00:00"/>
    <n v="7.6361111111111111"/>
    <s v="Production Manager"/>
    <x v="6"/>
    <s v="Active"/>
    <s v="Contract"/>
    <s v="Zone B"/>
    <s v="Temporary"/>
    <x v="0"/>
    <s v="General - Eng"/>
    <d v="1981-10-10T00:00:00"/>
    <s v="MA"/>
    <x v="1"/>
    <s v="Black"/>
    <s v="Divorced"/>
    <s v="Fully Meets"/>
    <n v="3"/>
    <n v="2"/>
    <s v="Excellent"/>
    <d v="2023-01-20T00:00:00"/>
    <n v="4"/>
    <s v="High"/>
    <n v="4"/>
    <s v="High"/>
    <n v="4"/>
    <s v="High"/>
    <d v="2022-09-27T00:00:00"/>
    <s v="Project Management"/>
    <s v="External"/>
    <s v="Failed"/>
    <n v="5"/>
    <n v="107.64"/>
    <n v="37"/>
    <x v="0"/>
  </r>
  <r>
    <n v="2287"/>
    <d v="2022-03-09T00:00:00"/>
    <n v="4.177777777777778"/>
    <s v="Production Manager"/>
    <x v="9"/>
    <s v="Active"/>
    <s v="Contract"/>
    <s v="Zone B"/>
    <s v="Part-Time"/>
    <x v="0"/>
    <s v="General - Con"/>
    <d v="1961-03-20T00:00:00"/>
    <s v="MA"/>
    <x v="0"/>
    <s v="White"/>
    <s v="Single"/>
    <s v="Fully Meets"/>
    <n v="3"/>
    <n v="2"/>
    <s v="Excellent"/>
    <d v="2022-11-11T00:00:00"/>
    <n v="4"/>
    <s v="High"/>
    <n v="4"/>
    <s v="High"/>
    <n v="2"/>
    <s v="High"/>
    <d v="2023-03-29T00:00:00"/>
    <s v="Communication Skills"/>
    <s v="Internal"/>
    <s v="Passed"/>
    <n v="4"/>
    <n v="560.64"/>
    <n v="61"/>
    <x v="1"/>
  </r>
  <r>
    <n v="2288"/>
    <d v="2018-11-07T00:00:00"/>
    <n v="7.5166666666666666"/>
    <s v="Production Manager"/>
    <x v="6"/>
    <s v="Active"/>
    <s v="Full-Time"/>
    <s v="Zone A"/>
    <s v="Temporary"/>
    <x v="0"/>
    <s v="Fielders"/>
    <d v="1984-09-09T00:00:00"/>
    <s v="MA"/>
    <x v="0"/>
    <s v="Black"/>
    <s v="Divorced"/>
    <s v="Fully Meets"/>
    <n v="3"/>
    <n v="5"/>
    <s v="Poor"/>
    <d v="2023-07-09T00:00:00"/>
    <n v="5"/>
    <s v="Low"/>
    <n v="1"/>
    <s v="Low"/>
    <n v="4"/>
    <s v="Low"/>
    <d v="2022-09-25T00:00:00"/>
    <s v="Communication Skills"/>
    <s v="Internal"/>
    <s v="Failed"/>
    <n v="2"/>
    <n v="187.85"/>
    <n v="34"/>
    <x v="0"/>
  </r>
  <r>
    <n v="2289"/>
    <d v="2019-08-31T00:00:00"/>
    <n v="6.7027777777777775"/>
    <s v="Shared Services Manager"/>
    <x v="4"/>
    <s v="Active"/>
    <s v="Full-Time"/>
    <s v="Zone A"/>
    <s v="Part-Time"/>
    <x v="5"/>
    <s v="Field Operations"/>
    <d v="1962-03-05T00:00:00"/>
    <s v="MA"/>
    <x v="1"/>
    <s v="White"/>
    <s v="Single"/>
    <s v="Fully Meets"/>
    <n v="3"/>
    <n v="4"/>
    <s v="Poor"/>
    <d v="2023-03-12T00:00:00"/>
    <n v="2"/>
    <s v="Low"/>
    <n v="5"/>
    <s v="Low"/>
    <n v="3"/>
    <s v="Low"/>
    <d v="2023-06-14T00:00:00"/>
    <s v="Technical Skills"/>
    <s v="External"/>
    <s v="Completed"/>
    <n v="3"/>
    <n v="353.58"/>
    <n v="57"/>
    <x v="1"/>
  </r>
  <r>
    <n v="2290"/>
    <d v="2020-11-27T00:00:00"/>
    <n v="5.4611111111111112"/>
    <s v="Director of Sales"/>
    <x v="1"/>
    <s v="Active"/>
    <s v="Full-Time"/>
    <s v="Zone B"/>
    <s v="Temporary"/>
    <x v="1"/>
    <s v="Wireline Construction"/>
    <d v="2042-04-16T00:00:00"/>
    <s v="RI"/>
    <x v="0"/>
    <s v="Hispanic"/>
    <s v="Widowed"/>
    <s v="Fully Meets"/>
    <n v="3"/>
    <n v="2"/>
    <s v="Excellent"/>
    <d v="2023-04-14T00:00:00"/>
    <n v="4"/>
    <s v="High"/>
    <n v="1"/>
    <s v="High"/>
    <n v="3"/>
    <s v="High"/>
    <d v="2023-04-23T00:00:00"/>
    <s v="Communication Skills"/>
    <s v="Internal"/>
    <s v="Failed"/>
    <n v="4"/>
    <n v="575.54999999999995"/>
    <n v="78"/>
    <x v="1"/>
  </r>
  <r>
    <n v="2291"/>
    <d v="2020-07-07T00:00:00"/>
    <n v="5.85"/>
    <s v="Director of Operations"/>
    <x v="6"/>
    <s v="Active"/>
    <s v="Contract"/>
    <s v="Zone B"/>
    <s v="Part-Time"/>
    <x v="0"/>
    <s v="General - Con"/>
    <d v="1985-02-17T00:00:00"/>
    <s v="MA"/>
    <x v="0"/>
    <s v="Black"/>
    <s v="Married"/>
    <s v="Fully Meets"/>
    <n v="3"/>
    <n v="4"/>
    <s v="Poor"/>
    <d v="2022-08-20T00:00:00"/>
    <n v="3"/>
    <s v="Low"/>
    <n v="4"/>
    <s v="Low"/>
    <n v="1"/>
    <s v="Low"/>
    <d v="2023-07-01T00:00:00"/>
    <s v="Project Management"/>
    <s v="Internal"/>
    <s v="Incomplete"/>
    <n v="5"/>
    <n v="973.53"/>
    <n v="35"/>
    <x v="0"/>
  </r>
  <r>
    <n v="2292"/>
    <d v="2020-01-11T00:00:00"/>
    <n v="6.3388888888888886"/>
    <s v="Production Manager"/>
    <x v="3"/>
    <s v="Active"/>
    <s v="Contract"/>
    <s v="Zone C"/>
    <s v="Temporary"/>
    <x v="0"/>
    <s v="Aerial"/>
    <d v="1963-04-07T00:00:00"/>
    <s v="MA"/>
    <x v="1"/>
    <s v="White"/>
    <s v="Widowed"/>
    <s v="Fully Meets"/>
    <n v="3"/>
    <n v="2"/>
    <s v="Excellent"/>
    <d v="2022-11-15T00:00:00"/>
    <n v="5"/>
    <s v="High"/>
    <n v="1"/>
    <s v="High"/>
    <n v="1"/>
    <s v="High"/>
    <d v="2023-03-11T00:00:00"/>
    <s v="Communication Skills"/>
    <s v="External"/>
    <s v="Completed"/>
    <n v="3"/>
    <n v="894.38"/>
    <n v="57"/>
    <x v="1"/>
  </r>
  <r>
    <n v="2293"/>
    <d v="2020-06-15T00:00:00"/>
    <n v="5.9111111111111114"/>
    <s v="Production Manager"/>
    <x v="0"/>
    <s v="Active"/>
    <s v="Contract"/>
    <s v="Zone B"/>
    <s v="Full-Time"/>
    <x v="0"/>
    <s v="Field Operations"/>
    <d v="1998-04-01T00:00:00"/>
    <s v="MA"/>
    <x v="1"/>
    <s v="Other"/>
    <s v="Single"/>
    <s v="Fully Meets"/>
    <n v="3"/>
    <n v="2"/>
    <s v="Excellent"/>
    <d v="2023-06-19T00:00:00"/>
    <n v="5"/>
    <s v="High"/>
    <n v="3"/>
    <s v="High"/>
    <n v="1"/>
    <s v="High"/>
    <d v="2023-04-17T00:00:00"/>
    <s v="Project Management"/>
    <s v="Internal"/>
    <s v="Failed"/>
    <n v="1"/>
    <n v="510.67"/>
    <n v="22"/>
    <x v="2"/>
  </r>
  <r>
    <n v="2294"/>
    <d v="2020-10-10T00:00:00"/>
    <n v="5.5916666666666668"/>
    <s v="Production Manager"/>
    <x v="9"/>
    <s v="Active"/>
    <s v="Contract"/>
    <s v="Zone A"/>
    <s v="Part-Time"/>
    <x v="0"/>
    <s v="Field Operations"/>
    <d v="1975-12-03T00:00:00"/>
    <s v="MA"/>
    <x v="1"/>
    <s v="Black"/>
    <s v="Single"/>
    <s v="Fully Meets"/>
    <n v="3"/>
    <n v="4"/>
    <s v="Poor"/>
    <d v="2022-08-30T00:00:00"/>
    <n v="4"/>
    <s v="Low"/>
    <n v="4"/>
    <s v="Low"/>
    <n v="4"/>
    <s v="Low"/>
    <d v="2023-04-09T00:00:00"/>
    <s v="Communication Skills"/>
    <s v="External"/>
    <s v="Failed"/>
    <n v="1"/>
    <n v="261.17"/>
    <n v="45"/>
    <x v="0"/>
  </r>
  <r>
    <n v="2295"/>
    <d v="2022-05-19T00:00:00"/>
    <n v="3.9833333333333334"/>
    <s v="Production Manager"/>
    <x v="7"/>
    <s v="Active"/>
    <s v="Full-Time"/>
    <s v="Zone B"/>
    <s v="Temporary"/>
    <x v="0"/>
    <s v="Field Operations"/>
    <d v="1999-01-25T00:00:00"/>
    <s v="MA"/>
    <x v="0"/>
    <s v="Asian"/>
    <s v="Divorced"/>
    <s v="Fully Meets"/>
    <n v="3"/>
    <n v="5"/>
    <s v="Poor"/>
    <d v="2022-11-26T00:00:00"/>
    <n v="3"/>
    <s v="Low"/>
    <n v="5"/>
    <s v="Low"/>
    <n v="4"/>
    <s v="Low"/>
    <d v="2022-11-12T00:00:00"/>
    <s v="Communication Skills"/>
    <s v="Internal"/>
    <s v="Passed"/>
    <n v="5"/>
    <n v="448.38"/>
    <n v="23"/>
    <x v="2"/>
  </r>
  <r>
    <n v="2296"/>
    <d v="2021-08-25T00:00:00"/>
    <n v="4.7166666666666668"/>
    <s v="Production Manager"/>
    <x v="3"/>
    <s v="Active"/>
    <s v="Full-Time"/>
    <s v="Zone B"/>
    <s v="Temporary"/>
    <x v="0"/>
    <s v="Field Operations"/>
    <d v="1973-04-18T00:00:00"/>
    <s v="MA"/>
    <x v="0"/>
    <s v="Hispanic"/>
    <s v="Divorced"/>
    <s v="Fully Meets"/>
    <n v="3"/>
    <n v="1"/>
    <s v="Excellent"/>
    <d v="2023-06-15T00:00:00"/>
    <n v="4"/>
    <s v="High"/>
    <n v="4"/>
    <s v="High"/>
    <n v="5"/>
    <s v="High"/>
    <d v="2022-11-09T00:00:00"/>
    <s v="Technical Skills"/>
    <s v="Internal"/>
    <s v="Passed"/>
    <n v="4"/>
    <n v="808.77"/>
    <n v="48"/>
    <x v="0"/>
  </r>
  <r>
    <n v="2297"/>
    <d v="2018-12-18T00:00:00"/>
    <n v="7.4027777777777777"/>
    <s v="Production Manager"/>
    <x v="5"/>
    <s v="Terminated"/>
    <s v="Part-Time"/>
    <s v="Zone C"/>
    <s v="Full-Time"/>
    <x v="0"/>
    <s v="Aerial"/>
    <d v="1958-09-23T00:00:00"/>
    <s v="MA"/>
    <x v="0"/>
    <s v="Black"/>
    <s v="Single"/>
    <s v="Fully Meets"/>
    <n v="3"/>
    <n v="2"/>
    <s v="Excellent"/>
    <d v="2022-09-14T00:00:00"/>
    <n v="5"/>
    <s v="High"/>
    <n v="4"/>
    <s v="High"/>
    <n v="1"/>
    <s v="High"/>
    <d v="2022-12-28T00:00:00"/>
    <s v="Leadership Development"/>
    <s v="Internal"/>
    <s v="Completed"/>
    <n v="5"/>
    <n v="691.71"/>
    <n v="60"/>
    <x v="1"/>
  </r>
  <r>
    <n v="2298"/>
    <d v="2023-08-05T00:00:00"/>
    <n v="2.7722222222222221"/>
    <s v="Production Manager"/>
    <x v="5"/>
    <s v="Active"/>
    <s v="Full-Time"/>
    <s v="Zone B"/>
    <s v="Full-Time"/>
    <x v="0"/>
    <s v="Field Operations"/>
    <d v="1958-04-27T00:00:00"/>
    <s v="MA"/>
    <x v="0"/>
    <s v="Other"/>
    <s v="Married"/>
    <s v="Fully Meets"/>
    <n v="3"/>
    <n v="4"/>
    <s v="Poor"/>
    <d v="2022-11-04T00:00:00"/>
    <n v="3"/>
    <s v="Low"/>
    <n v="2"/>
    <s v="Low"/>
    <n v="1"/>
    <s v="Low"/>
    <d v="2023-03-02T00:00:00"/>
    <s v="Communication Skills"/>
    <s v="External"/>
    <s v="Failed"/>
    <n v="1"/>
    <n v="145.08000000000001"/>
    <n v="65"/>
    <x v="1"/>
  </r>
  <r>
    <n v="2299"/>
    <d v="2022-04-13T00:00:00"/>
    <n v="4.083333333333333"/>
    <s v="Production Manager"/>
    <x v="3"/>
    <s v="Active"/>
    <s v="Part-Time"/>
    <s v="Zone A"/>
    <s v="Temporary"/>
    <x v="0"/>
    <s v="Field Operations"/>
    <d v="2042-02-24T00:00:00"/>
    <s v="MA"/>
    <x v="0"/>
    <s v="Asian"/>
    <s v="Married"/>
    <s v="Fully Meets"/>
    <n v="3"/>
    <n v="2"/>
    <s v="Excellent"/>
    <d v="2022-08-18T00:00:00"/>
    <n v="2"/>
    <s v="High"/>
    <n v="1"/>
    <s v="High"/>
    <n v="2"/>
    <s v="High"/>
    <d v="2023-04-13T00:00:00"/>
    <s v="Customer Service"/>
    <s v="External"/>
    <s v="Failed"/>
    <n v="4"/>
    <n v="922.03"/>
    <n v="80"/>
    <x v="1"/>
  </r>
  <r>
    <n v="2300"/>
    <d v="2020-09-26T00:00:00"/>
    <n v="5.6305555555555555"/>
    <s v="Production Manager"/>
    <x v="7"/>
    <s v="Active"/>
    <s v="Full-Time"/>
    <s v="Zone A"/>
    <s v="Full-Time"/>
    <x v="0"/>
    <s v="Underground"/>
    <d v="2047-09-04T00:00:00"/>
    <s v="MA"/>
    <x v="0"/>
    <s v="Black"/>
    <s v="Single"/>
    <s v="Fully Meets"/>
    <n v="3"/>
    <n v="5"/>
    <s v="Poor"/>
    <d v="2022-10-08T00:00:00"/>
    <n v="5"/>
    <s v="Low"/>
    <n v="1"/>
    <s v="Low"/>
    <n v="2"/>
    <s v="Low"/>
    <d v="2022-09-27T00:00:00"/>
    <s v="Customer Service"/>
    <s v="External"/>
    <s v="Completed"/>
    <n v="2"/>
    <n v="668.1"/>
    <n v="73"/>
    <x v="1"/>
  </r>
  <r>
    <n v="2301"/>
    <d v="2021-02-12T00:00:00"/>
    <n v="5.2527777777777782"/>
    <s v="Production Manager"/>
    <x v="9"/>
    <s v="Active"/>
    <s v="Part-Time"/>
    <s v="Zone C"/>
    <s v="Temporary"/>
    <x v="0"/>
    <s v="Underground"/>
    <d v="2046-08-12T00:00:00"/>
    <s v="MA"/>
    <x v="0"/>
    <s v="Asian"/>
    <s v="Single"/>
    <s v="Fully Meets"/>
    <n v="3"/>
    <n v="1"/>
    <s v="Excellent"/>
    <d v="2023-07-26T00:00:00"/>
    <n v="3"/>
    <s v="High"/>
    <n v="1"/>
    <s v="High"/>
    <n v="4"/>
    <s v="High"/>
    <d v="2023-02-27T00:00:00"/>
    <s v="Technical Skills"/>
    <s v="Internal"/>
    <s v="Incomplete"/>
    <n v="4"/>
    <n v="475.03"/>
    <n v="75"/>
    <x v="1"/>
  </r>
  <r>
    <n v="2302"/>
    <d v="2019-01-02T00:00:00"/>
    <n v="7.3638888888888889"/>
    <s v="Production Manager"/>
    <x v="2"/>
    <s v="Terminated"/>
    <s v="Contract"/>
    <s v="Zone C"/>
    <s v="Temporary"/>
    <x v="0"/>
    <s v="Wireline Construction"/>
    <d v="1988-11-28T00:00:00"/>
    <s v="MA"/>
    <x v="0"/>
    <s v="Hispanic"/>
    <s v="Married"/>
    <s v="Fully Meets"/>
    <n v="3"/>
    <n v="4"/>
    <s v="Poor"/>
    <d v="2023-04-12T00:00:00"/>
    <n v="2"/>
    <s v="Low"/>
    <n v="5"/>
    <s v="Low"/>
    <n v="3"/>
    <s v="Low"/>
    <d v="2023-03-11T00:00:00"/>
    <s v="Project Management"/>
    <s v="Internal"/>
    <s v="Passed"/>
    <n v="2"/>
    <n v="173.45"/>
    <n v="31"/>
    <x v="0"/>
  </r>
  <r>
    <n v="2303"/>
    <d v="2019-10-26T00:00:00"/>
    <n v="6.5472222222222225"/>
    <s v="Production Manager"/>
    <x v="6"/>
    <s v="Terminated"/>
    <s v="Contract"/>
    <s v="Zone C"/>
    <s v="Temporary"/>
    <x v="0"/>
    <s v="Field Operations"/>
    <d v="1957-12-27T00:00:00"/>
    <s v="MA"/>
    <x v="0"/>
    <s v="Black"/>
    <s v="Divorced"/>
    <s v="Fully Meets"/>
    <n v="3"/>
    <n v="5"/>
    <s v="Poor"/>
    <d v="2023-02-01T00:00:00"/>
    <n v="5"/>
    <s v="Low"/>
    <n v="5"/>
    <s v="Low"/>
    <n v="1"/>
    <s v="Low"/>
    <d v="2023-01-13T00:00:00"/>
    <s v="Customer Service"/>
    <s v="External"/>
    <s v="Passed"/>
    <n v="2"/>
    <n v="813.39"/>
    <n v="62"/>
    <x v="1"/>
  </r>
  <r>
    <n v="2304"/>
    <d v="2021-04-11T00:00:00"/>
    <n v="5.0888888888888886"/>
    <s v="President &amp; CEO"/>
    <x v="8"/>
    <s v="Active"/>
    <s v="Full-Time"/>
    <s v="Zone B"/>
    <s v="Part-Time"/>
    <x v="0"/>
    <s v="General - Con"/>
    <d v="1957-04-21T00:00:00"/>
    <s v="MA"/>
    <x v="0"/>
    <s v="White"/>
    <s v="Divorced"/>
    <s v="Fully Meets"/>
    <n v="3"/>
    <n v="2"/>
    <s v="Excellent"/>
    <d v="2023-06-29T00:00:00"/>
    <n v="5"/>
    <s v="High"/>
    <n v="1"/>
    <s v="High"/>
    <n v="2"/>
    <s v="High"/>
    <d v="2022-10-19T00:00:00"/>
    <s v="Customer Service"/>
    <s v="Internal"/>
    <s v="Passed"/>
    <n v="5"/>
    <n v="759.9"/>
    <n v="64"/>
    <x v="1"/>
  </r>
  <r>
    <n v="2305"/>
    <d v="2019-12-11T00:00:00"/>
    <n v="6.4222222222222225"/>
    <s v="Network Engineer"/>
    <x v="1"/>
    <s v="Active"/>
    <s v="Part-Time"/>
    <s v="Zone A"/>
    <s v="Full-Time"/>
    <x v="0"/>
    <s v="Field Operations"/>
    <d v="1970-10-03T00:00:00"/>
    <s v="MA"/>
    <x v="0"/>
    <s v="White"/>
    <s v="Divorced"/>
    <s v="Fully Meets"/>
    <n v="3"/>
    <n v="2"/>
    <s v="Excellent"/>
    <d v="2023-05-26T00:00:00"/>
    <n v="4"/>
    <s v="High"/>
    <n v="5"/>
    <s v="High"/>
    <n v="5"/>
    <s v="High"/>
    <d v="2023-04-24T00:00:00"/>
    <s v="Communication Skills"/>
    <s v="External"/>
    <s v="Incomplete"/>
    <n v="2"/>
    <n v="933.39"/>
    <n v="49"/>
    <x v="0"/>
  </r>
  <r>
    <n v="2306"/>
    <d v="2020-10-21T00:00:00"/>
    <n v="5.5611111111111109"/>
    <s v="Network Engineer"/>
    <x v="0"/>
    <s v="Active"/>
    <s v="Part-Time"/>
    <s v="Zone B"/>
    <s v="Full-Time"/>
    <x v="0"/>
    <s v="Project Management - Con"/>
    <d v="1999-11-06T00:00:00"/>
    <s v="MA"/>
    <x v="1"/>
    <s v="Hispanic"/>
    <s v="Married"/>
    <s v="Fully Meets"/>
    <n v="3"/>
    <n v="1"/>
    <s v="Excellent"/>
    <d v="2023-04-25T00:00:00"/>
    <n v="3"/>
    <s v="High"/>
    <n v="4"/>
    <s v="High"/>
    <n v="3"/>
    <s v="High"/>
    <d v="2023-02-28T00:00:00"/>
    <s v="Communication Skills"/>
    <s v="External"/>
    <s v="Failed"/>
    <n v="2"/>
    <n v="217.33"/>
    <n v="21"/>
    <x v="2"/>
  </r>
  <r>
    <n v="2307"/>
    <d v="2020-05-08T00:00:00"/>
    <n v="6.0138888888888893"/>
    <s v="Network Engineer"/>
    <x v="4"/>
    <s v="Active"/>
    <s v="Part-Time"/>
    <s v="Zone C"/>
    <s v="Part-Time"/>
    <x v="3"/>
    <s v="Project Management - Con"/>
    <d v="1988-05-05T00:00:00"/>
    <s v="MA"/>
    <x v="1"/>
    <s v="Asian"/>
    <s v="Single"/>
    <s v="Fully Meets"/>
    <n v="3"/>
    <n v="2"/>
    <s v="Excellent"/>
    <d v="2023-07-22T00:00:00"/>
    <n v="5"/>
    <s v="High"/>
    <n v="2"/>
    <s v="High"/>
    <n v="3"/>
    <s v="High"/>
    <d v="2023-05-21T00:00:00"/>
    <s v="Customer Service"/>
    <s v="Internal"/>
    <s v="Passed"/>
    <n v="2"/>
    <n v="856.15"/>
    <n v="32"/>
    <x v="0"/>
  </r>
  <r>
    <n v="2308"/>
    <d v="2022-05-24T00:00:00"/>
    <n v="3.9694444444444446"/>
    <s v="Data Analyst"/>
    <x v="1"/>
    <s v="Active"/>
    <s v="Full-Time"/>
    <s v="Zone A"/>
    <s v="Full-Time"/>
    <x v="0"/>
    <s v="Field Operations"/>
    <d v="1999-05-09T00:00:00"/>
    <s v="MA"/>
    <x v="1"/>
    <s v="Other"/>
    <s v="Divorced"/>
    <s v="Fully Meets"/>
    <n v="3"/>
    <n v="5"/>
    <s v="Poor"/>
    <d v="2023-03-11T00:00:00"/>
    <n v="1"/>
    <s v="Low"/>
    <n v="2"/>
    <s v="Low"/>
    <n v="3"/>
    <s v="Low"/>
    <d v="2022-09-08T00:00:00"/>
    <s v="Communication Skills"/>
    <s v="Internal"/>
    <s v="Completed"/>
    <n v="4"/>
    <n v="751.86"/>
    <n v="23"/>
    <x v="2"/>
  </r>
  <r>
    <n v="2309"/>
    <d v="2019-06-05T00:00:00"/>
    <n v="6.9388888888888891"/>
    <s v="Data Analyst"/>
    <x v="0"/>
    <s v="Active"/>
    <s v="Part-Time"/>
    <s v="Zone A"/>
    <s v="Part-Time"/>
    <x v="0"/>
    <s v="General - Con"/>
    <d v="1991-04-07T00:00:00"/>
    <s v="MA"/>
    <x v="1"/>
    <s v="Hispanic"/>
    <s v="Widowed"/>
    <s v="Fully Meets"/>
    <n v="3"/>
    <n v="2"/>
    <s v="Excellent"/>
    <d v="2023-01-03T00:00:00"/>
    <n v="2"/>
    <s v="High"/>
    <n v="5"/>
    <s v="High"/>
    <n v="5"/>
    <s v="High"/>
    <d v="2023-07-20T00:00:00"/>
    <s v="Communication Skills"/>
    <s v="Internal"/>
    <s v="Incomplete"/>
    <n v="1"/>
    <n v="309.24"/>
    <n v="28"/>
    <x v="0"/>
  </r>
  <r>
    <n v="2310"/>
    <d v="2022-04-21T00:00:00"/>
    <n v="4.0611111111111109"/>
    <s v="Data Analyst "/>
    <x v="4"/>
    <s v="Active"/>
    <s v="Part-Time"/>
    <s v="Zone B"/>
    <s v="Part-Time"/>
    <x v="0"/>
    <s v="Fielders"/>
    <d v="1983-11-21T00:00:00"/>
    <s v="MA"/>
    <x v="1"/>
    <s v="Hispanic"/>
    <s v="Single"/>
    <s v="Fully Meets"/>
    <n v="3"/>
    <n v="5"/>
    <s v="Poor"/>
    <d v="2022-10-04T00:00:00"/>
    <n v="4"/>
    <s v="Low"/>
    <n v="1"/>
    <s v="Low"/>
    <n v="3"/>
    <s v="Low"/>
    <d v="2022-12-27T00:00:00"/>
    <s v="Leadership Development"/>
    <s v="Internal"/>
    <s v="Incomplete"/>
    <n v="4"/>
    <n v="581.95000000000005"/>
    <n v="39"/>
    <x v="0"/>
  </r>
  <r>
    <n v="2311"/>
    <d v="2019-12-10T00:00:00"/>
    <n v="6.4249999999999998"/>
    <s v="Data Analyst"/>
    <x v="9"/>
    <s v="Active"/>
    <s v="Part-Time"/>
    <s v="Zone A"/>
    <s v="Full-Time"/>
    <x v="0"/>
    <s v="Field Operations"/>
    <d v="1971-03-25T00:00:00"/>
    <s v="MA"/>
    <x v="0"/>
    <s v="Black"/>
    <s v="Divorced"/>
    <s v="Fully Meets"/>
    <n v="3"/>
    <n v="2"/>
    <s v="Excellent"/>
    <d v="2023-03-15T00:00:00"/>
    <n v="5"/>
    <s v="High"/>
    <n v="3"/>
    <s v="High"/>
    <n v="2"/>
    <s v="High"/>
    <d v="2023-04-04T00:00:00"/>
    <s v="Leadership Development"/>
    <s v="External"/>
    <s v="Passed"/>
    <n v="5"/>
    <n v="616.42999999999995"/>
    <n v="48"/>
    <x v="0"/>
  </r>
  <r>
    <n v="2312"/>
    <d v="2019-11-26T00:00:00"/>
    <n v="6.4638888888888886"/>
    <s v="Data Analyst"/>
    <x v="5"/>
    <s v="Active"/>
    <s v="Full-Time"/>
    <s v="Zone C"/>
    <s v="Part-Time"/>
    <x v="2"/>
    <s v="Field Operations"/>
    <d v="1951-12-11T00:00:00"/>
    <s v="MA"/>
    <x v="1"/>
    <s v="Asian"/>
    <s v="Widowed"/>
    <s v="Fully Meets"/>
    <n v="3"/>
    <n v="4"/>
    <s v="Poor"/>
    <d v="2023-04-02T00:00:00"/>
    <n v="1"/>
    <s v="Low"/>
    <n v="4"/>
    <s v="Low"/>
    <n v="3"/>
    <s v="Low"/>
    <d v="2023-01-06T00:00:00"/>
    <s v="Leadership Development"/>
    <s v="Internal"/>
    <s v="Completed"/>
    <n v="3"/>
    <n v="623.75"/>
    <n v="68"/>
    <x v="1"/>
  </r>
  <r>
    <n v="2313"/>
    <d v="2021-09-13T00:00:00"/>
    <n v="4.666666666666667"/>
    <s v="Data Analyst"/>
    <x v="6"/>
    <s v="Active"/>
    <s v="Part-Time"/>
    <s v="Zone C"/>
    <s v="Full-Time"/>
    <x v="2"/>
    <s v="Shop (Fleet)"/>
    <d v="2000-10-30T00:00:00"/>
    <s v="MA"/>
    <x v="1"/>
    <s v="Asian"/>
    <s v="Divorced"/>
    <s v="Fully Meets"/>
    <n v="3"/>
    <n v="2"/>
    <s v="Excellent"/>
    <d v="2023-04-04T00:00:00"/>
    <n v="5"/>
    <s v="High"/>
    <n v="2"/>
    <s v="High"/>
    <n v="3"/>
    <s v="High"/>
    <d v="2023-02-04T00:00:00"/>
    <s v="Project Management"/>
    <s v="External"/>
    <s v="Passed"/>
    <n v="1"/>
    <n v="802.99"/>
    <n v="21"/>
    <x v="2"/>
  </r>
  <r>
    <n v="2314"/>
    <d v="2019-08-19T00:00:00"/>
    <n v="6.7333333333333334"/>
    <s v="Data Analyst"/>
    <x v="2"/>
    <s v="Active"/>
    <s v="Part-Time"/>
    <s v="Zone C"/>
    <s v="Part-Time"/>
    <x v="2"/>
    <s v="Field Operations"/>
    <d v="1961-10-18T00:00:00"/>
    <s v="MA"/>
    <x v="0"/>
    <s v="Asian"/>
    <s v="Married"/>
    <s v="Fully Meets"/>
    <n v="3"/>
    <n v="1"/>
    <s v="Excellent"/>
    <d v="2023-06-23T00:00:00"/>
    <n v="4"/>
    <s v="High"/>
    <n v="1"/>
    <s v="High"/>
    <n v="3"/>
    <s v="High"/>
    <d v="2022-11-18T00:00:00"/>
    <s v="Communication Skills"/>
    <s v="External"/>
    <s v="Failed"/>
    <n v="1"/>
    <n v="725.98"/>
    <n v="58"/>
    <x v="1"/>
  </r>
  <r>
    <n v="2315"/>
    <d v="2022-06-12T00:00:00"/>
    <n v="3.9194444444444443"/>
    <s v="Production Manager"/>
    <x v="0"/>
    <s v="Active"/>
    <s v="Full-Time"/>
    <s v="Zone A"/>
    <s v="Full-Time"/>
    <x v="0"/>
    <s v="Project Management - Con"/>
    <d v="1986-02-19T00:00:00"/>
    <s v="MA"/>
    <x v="0"/>
    <s v="Other"/>
    <s v="Married"/>
    <s v="Fully Meets"/>
    <n v="3"/>
    <n v="4"/>
    <s v="Poor"/>
    <d v="2022-08-10T00:00:00"/>
    <n v="4"/>
    <s v="Low"/>
    <n v="3"/>
    <s v="Low"/>
    <n v="2"/>
    <s v="Low"/>
    <d v="2022-12-05T00:00:00"/>
    <s v="Customer Service"/>
    <s v="External"/>
    <s v="Incomplete"/>
    <n v="1"/>
    <n v="252.59"/>
    <n v="36"/>
    <x v="0"/>
  </r>
  <r>
    <n v="2316"/>
    <d v="2021-07-21T00:00:00"/>
    <n v="4.8111111111111109"/>
    <s v="Production Manager"/>
    <x v="7"/>
    <s v="Active"/>
    <s v="Full-Time"/>
    <s v="Zone B"/>
    <s v="Full-Time"/>
    <x v="0"/>
    <s v="Field Operations"/>
    <d v="1973-09-29T00:00:00"/>
    <s v="MA"/>
    <x v="1"/>
    <s v="Asian"/>
    <s v="Divorced"/>
    <s v="Fully Meets"/>
    <n v="3"/>
    <n v="2"/>
    <s v="Excellent"/>
    <d v="2022-09-06T00:00:00"/>
    <n v="4"/>
    <s v="High"/>
    <n v="2"/>
    <s v="High"/>
    <n v="5"/>
    <s v="High"/>
    <d v="2023-05-23T00:00:00"/>
    <s v="Communication Skills"/>
    <s v="Internal"/>
    <s v="Failed"/>
    <n v="1"/>
    <n v="731.84"/>
    <n v="48"/>
    <x v="0"/>
  </r>
  <r>
    <n v="2317"/>
    <d v="2020-11-13T00:00:00"/>
    <n v="5.5"/>
    <s v="Production Manager"/>
    <x v="1"/>
    <s v="Active"/>
    <s v="Full-Time"/>
    <s v="Zone A"/>
    <s v="Temporary"/>
    <x v="0"/>
    <s v="Yard (Material Handling)"/>
    <d v="2044-06-16T00:00:00"/>
    <s v="MA"/>
    <x v="0"/>
    <s v="Black"/>
    <s v="Single"/>
    <s v="Fully Meets"/>
    <n v="3"/>
    <n v="1"/>
    <s v="Excellent"/>
    <d v="2023-02-07T00:00:00"/>
    <n v="2"/>
    <s v="High"/>
    <n v="2"/>
    <s v="High"/>
    <n v="1"/>
    <s v="High"/>
    <d v="2023-02-09T00:00:00"/>
    <s v="Customer Service"/>
    <s v="External"/>
    <s v="Failed"/>
    <n v="1"/>
    <n v="787.01"/>
    <n v="76"/>
    <x v="1"/>
  </r>
  <r>
    <n v="2318"/>
    <d v="2022-02-20T00:00:00"/>
    <n v="4.2305555555555552"/>
    <s v="Production Manager"/>
    <x v="8"/>
    <s v="Active"/>
    <s v="Part-Time"/>
    <s v="Zone A"/>
    <s v="Temporary"/>
    <x v="0"/>
    <s v="Field Operations"/>
    <d v="1957-03-25T00:00:00"/>
    <s v="MA"/>
    <x v="0"/>
    <s v="White"/>
    <s v="Widowed"/>
    <s v="Fully Meets"/>
    <n v="3"/>
    <n v="2"/>
    <s v="Excellent"/>
    <d v="2022-12-20T00:00:00"/>
    <n v="2"/>
    <s v="High"/>
    <n v="1"/>
    <s v="High"/>
    <n v="5"/>
    <s v="High"/>
    <d v="2023-06-22T00:00:00"/>
    <s v="Communication Skills"/>
    <s v="External"/>
    <s v="Incomplete"/>
    <n v="2"/>
    <n v="303.8"/>
    <n v="65"/>
    <x v="1"/>
  </r>
  <r>
    <n v="2319"/>
    <d v="2019-03-28T00:00:00"/>
    <n v="7.125"/>
    <s v="Production Manager"/>
    <x v="3"/>
    <s v="Terminated"/>
    <s v="Contract"/>
    <s v="Zone A"/>
    <s v="Part-Time"/>
    <x v="0"/>
    <s v="General - Sga"/>
    <d v="1983-02-18T00:00:00"/>
    <s v="MA"/>
    <x v="0"/>
    <s v="White"/>
    <s v="Widowed"/>
    <s v="Fully Meets"/>
    <n v="3"/>
    <n v="5"/>
    <s v="Poor"/>
    <d v="2023-03-29T00:00:00"/>
    <n v="5"/>
    <s v="Low"/>
    <n v="4"/>
    <s v="Low"/>
    <n v="3"/>
    <s v="Low"/>
    <d v="2022-12-21T00:00:00"/>
    <s v="Customer Service"/>
    <s v="Internal"/>
    <s v="Passed"/>
    <n v="3"/>
    <n v="832.15"/>
    <n v="36"/>
    <x v="0"/>
  </r>
  <r>
    <n v="2320"/>
    <d v="2022-10-26T00:00:00"/>
    <n v="3.5472222222222221"/>
    <s v="Production Manager"/>
    <x v="9"/>
    <s v="Terminated"/>
    <s v="Part-Time"/>
    <s v="Zone A"/>
    <s v="Full-Time"/>
    <x v="0"/>
    <s v="Fielders"/>
    <d v="1964-09-09T00:00:00"/>
    <s v="MA"/>
    <x v="0"/>
    <s v="White"/>
    <s v="Single"/>
    <s v="Fully Meets"/>
    <n v="3"/>
    <n v="4"/>
    <s v="Poor"/>
    <d v="2023-02-12T00:00:00"/>
    <n v="5"/>
    <s v="Low"/>
    <n v="1"/>
    <s v="Low"/>
    <n v="3"/>
    <s v="Low"/>
    <d v="2023-07-25T00:00:00"/>
    <s v="Communication Skills"/>
    <s v="External"/>
    <s v="Incomplete"/>
    <n v="5"/>
    <n v="509.71"/>
    <n v="58"/>
    <x v="1"/>
  </r>
  <r>
    <n v="2321"/>
    <d v="2023-05-10T00:00:00"/>
    <n v="3.0083333333333333"/>
    <s v="Production Manager"/>
    <x v="5"/>
    <s v="Active"/>
    <s v="Full-Time"/>
    <s v="Zone C"/>
    <s v="Full-Time"/>
    <x v="0"/>
    <s v="Field Operations"/>
    <d v="1951-08-21T00:00:00"/>
    <s v="MA"/>
    <x v="0"/>
    <s v="Black"/>
    <s v="Divorced"/>
    <s v="Fully Meets"/>
    <n v="3"/>
    <n v="2"/>
    <s v="Excellent"/>
    <d v="2022-11-07T00:00:00"/>
    <n v="4"/>
    <s v="High"/>
    <n v="2"/>
    <s v="High"/>
    <n v="5"/>
    <s v="High"/>
    <d v="2022-09-06T00:00:00"/>
    <s v="Communication Skills"/>
    <s v="Internal"/>
    <s v="Incomplete"/>
    <n v="3"/>
    <n v="781.95"/>
    <n v="72"/>
    <x v="1"/>
  </r>
  <r>
    <n v="2322"/>
    <d v="2022-09-01T00:00:00"/>
    <n v="3.7"/>
    <s v="Production Manager"/>
    <x v="6"/>
    <s v="Active"/>
    <s v="Contract"/>
    <s v="Zone C"/>
    <s v="Part-Time"/>
    <x v="0"/>
    <s v="Field Operations"/>
    <d v="1963-04-27T00:00:00"/>
    <s v="MA"/>
    <x v="0"/>
    <s v="Asian"/>
    <s v="Divorced"/>
    <s v="Fully Meets"/>
    <n v="3"/>
    <n v="5"/>
    <s v="Poor"/>
    <d v="2022-08-20T00:00:00"/>
    <n v="4"/>
    <s v="Low"/>
    <n v="3"/>
    <s v="Low"/>
    <n v="4"/>
    <s v="Low"/>
    <d v="2023-03-04T00:00:00"/>
    <s v="Communication Skills"/>
    <s v="Internal"/>
    <s v="Completed"/>
    <n v="3"/>
    <n v="178.4"/>
    <n v="59"/>
    <x v="1"/>
  </r>
  <r>
    <n v="2323"/>
    <d v="2021-04-21T00:00:00"/>
    <n v="5.0611111111111109"/>
    <s v="Production Manager"/>
    <x v="2"/>
    <s v="Active"/>
    <s v="Part-Time"/>
    <s v="Zone C"/>
    <s v="Temporary"/>
    <x v="0"/>
    <s v="Project Management - Con"/>
    <d v="1959-07-05T00:00:00"/>
    <s v="MA"/>
    <x v="0"/>
    <s v="Asian"/>
    <s v="Divorced"/>
    <s v="Fully Meets"/>
    <n v="3"/>
    <n v="5"/>
    <s v="Poor"/>
    <d v="2022-11-21T00:00:00"/>
    <n v="2"/>
    <s v="Low"/>
    <n v="1"/>
    <s v="Low"/>
    <n v="3"/>
    <s v="Low"/>
    <d v="2022-12-30T00:00:00"/>
    <s v="Project Management"/>
    <s v="External"/>
    <s v="Incomplete"/>
    <n v="3"/>
    <n v="964.4"/>
    <n v="62"/>
    <x v="1"/>
  </r>
  <r>
    <n v="2324"/>
    <d v="2021-07-23T00:00:00"/>
    <n v="4.8055555555555554"/>
    <s v="Production Manager"/>
    <x v="4"/>
    <s v="Terminated"/>
    <s v="Part-Time"/>
    <s v="Zone A"/>
    <s v="Temporary"/>
    <x v="0"/>
    <s v="General - Con"/>
    <d v="1996-07-17T00:00:00"/>
    <s v="MA"/>
    <x v="0"/>
    <s v="Black"/>
    <s v="Widowed"/>
    <s v="Fully Meets"/>
    <n v="3"/>
    <n v="4"/>
    <s v="Poor"/>
    <d v="2023-06-24T00:00:00"/>
    <n v="1"/>
    <s v="Low"/>
    <n v="2"/>
    <s v="Low"/>
    <n v="4"/>
    <s v="Low"/>
    <d v="2023-04-29T00:00:00"/>
    <s v="Communication Skills"/>
    <s v="External"/>
    <s v="Incomplete"/>
    <n v="1"/>
    <n v="299.75"/>
    <n v="25"/>
    <x v="2"/>
  </r>
  <r>
    <n v="2325"/>
    <d v="2020-12-29T00:00:00"/>
    <n v="5.3722222222222218"/>
    <s v="Production Manager"/>
    <x v="0"/>
    <s v="Active"/>
    <s v="Part-Time"/>
    <s v="Zone A"/>
    <s v="Temporary"/>
    <x v="0"/>
    <s v="Field Operations"/>
    <d v="1999-10-20T00:00:00"/>
    <s v="MA"/>
    <x v="0"/>
    <s v="Asian"/>
    <s v="Divorced"/>
    <s v="Fully Meets"/>
    <n v="3"/>
    <n v="1"/>
    <s v="Excellent"/>
    <d v="2022-12-27T00:00:00"/>
    <n v="4"/>
    <s v="High"/>
    <n v="4"/>
    <s v="High"/>
    <n v="1"/>
    <s v="High"/>
    <d v="2023-01-04T00:00:00"/>
    <s v="Project Management"/>
    <s v="Internal"/>
    <s v="Completed"/>
    <n v="2"/>
    <n v="745.68"/>
    <n v="21"/>
    <x v="2"/>
  </r>
  <r>
    <n v="2326"/>
    <d v="2022-08-08T00:00:00"/>
    <n v="3.7638888888888888"/>
    <s v="President &amp; CEO"/>
    <x v="7"/>
    <s v="Active"/>
    <s v="Contract"/>
    <s v="Zone A"/>
    <s v="Temporary"/>
    <x v="0"/>
    <s v="Project Management - Con"/>
    <d v="2047-11-19T00:00:00"/>
    <s v="MA"/>
    <x v="0"/>
    <s v="Black"/>
    <s v="Single"/>
    <s v="Fully Meets"/>
    <n v="3"/>
    <n v="2"/>
    <s v="Excellent"/>
    <d v="2023-04-19T00:00:00"/>
    <n v="3"/>
    <s v="High"/>
    <n v="1"/>
    <s v="High"/>
    <n v="4"/>
    <s v="High"/>
    <d v="2023-01-06T00:00:00"/>
    <s v="Customer Service"/>
    <s v="External"/>
    <s v="Completed"/>
    <n v="5"/>
    <n v="263.20999999999998"/>
    <n v="75"/>
    <x v="1"/>
  </r>
  <r>
    <n v="2327"/>
    <d v="2020-07-30T00:00:00"/>
    <n v="5.7861111111111114"/>
    <s v="Network Engineer"/>
    <x v="1"/>
    <s v="Active"/>
    <s v="Full-Time"/>
    <s v="Zone A"/>
    <s v="Part-Time"/>
    <x v="0"/>
    <s v="Field Operations"/>
    <d v="1971-11-27T00:00:00"/>
    <s v="MA"/>
    <x v="1"/>
    <s v="Black"/>
    <s v="Married"/>
    <s v="Fully Meets"/>
    <n v="3"/>
    <n v="4"/>
    <s v="Poor"/>
    <d v="2023-03-29T00:00:00"/>
    <n v="4"/>
    <s v="Low"/>
    <n v="1"/>
    <s v="Low"/>
    <n v="2"/>
    <s v="Low"/>
    <d v="2022-10-20T00:00:00"/>
    <s v="Customer Service"/>
    <s v="External"/>
    <s v="Incomplete"/>
    <n v="1"/>
    <n v="802.98"/>
    <n v="49"/>
    <x v="0"/>
  </r>
  <r>
    <n v="2328"/>
    <d v="2019-03-18T00:00:00"/>
    <n v="7.1527777777777777"/>
    <s v="Network Engineer"/>
    <x v="8"/>
    <s v="Active"/>
    <s v="Full-Time"/>
    <s v="Zone B"/>
    <s v="Part-Time"/>
    <x v="0"/>
    <s v="General - Con"/>
    <d v="1980-05-26T00:00:00"/>
    <s v="MA"/>
    <x v="1"/>
    <s v="Asian"/>
    <s v="Divorced"/>
    <s v="Fully Meets"/>
    <n v="3"/>
    <n v="4"/>
    <s v="Poor"/>
    <d v="2022-09-02T00:00:00"/>
    <n v="1"/>
    <s v="Low"/>
    <n v="4"/>
    <s v="Low"/>
    <n v="3"/>
    <s v="Low"/>
    <d v="2023-03-01T00:00:00"/>
    <s v="Communication Skills"/>
    <s v="Internal"/>
    <s v="Passed"/>
    <n v="3"/>
    <n v="960.9"/>
    <n v="39"/>
    <x v="0"/>
  </r>
  <r>
    <n v="2329"/>
    <d v="2019-07-25T00:00:00"/>
    <n v="6.8"/>
    <s v="Network Engineer"/>
    <x v="3"/>
    <s v="Active"/>
    <s v="Full-Time"/>
    <s v="Zone A"/>
    <s v="Full-Time"/>
    <x v="3"/>
    <s v="Aerial"/>
    <d v="1962-10-26T00:00:00"/>
    <s v="MA"/>
    <x v="1"/>
    <s v="Asian"/>
    <s v="Single"/>
    <s v="Fully Meets"/>
    <n v="3"/>
    <n v="2"/>
    <s v="Excellent"/>
    <d v="2022-09-02T00:00:00"/>
    <n v="2"/>
    <s v="High"/>
    <n v="3"/>
    <s v="High"/>
    <n v="1"/>
    <s v="High"/>
    <d v="2023-01-21T00:00:00"/>
    <s v="Leadership Development"/>
    <s v="External"/>
    <s v="Incomplete"/>
    <n v="2"/>
    <n v="209.86"/>
    <n v="57"/>
    <x v="1"/>
  </r>
  <r>
    <n v="2330"/>
    <d v="2021-10-16T00:00:00"/>
    <n v="4.5750000000000002"/>
    <s v="Data Analyst"/>
    <x v="7"/>
    <s v="Active"/>
    <s v="Full-Time"/>
    <s v="Zone C"/>
    <s v="Part-Time"/>
    <x v="0"/>
    <s v="Executive"/>
    <d v="1957-12-13T00:00:00"/>
    <s v="MA"/>
    <x v="1"/>
    <s v="Other"/>
    <s v="Married"/>
    <s v="Fully Meets"/>
    <n v="3"/>
    <n v="2"/>
    <s v="Excellent"/>
    <d v="2022-09-11T00:00:00"/>
    <n v="3"/>
    <s v="High"/>
    <n v="4"/>
    <s v="High"/>
    <n v="5"/>
    <s v="High"/>
    <d v="2023-03-21T00:00:00"/>
    <s v="Customer Service"/>
    <s v="Internal"/>
    <s v="Passed"/>
    <n v="2"/>
    <n v="942.81"/>
    <n v="64"/>
    <x v="1"/>
  </r>
  <r>
    <n v="2331"/>
    <d v="2019-12-06T00:00:00"/>
    <n v="6.4361111111111109"/>
    <s v="Data Analyst"/>
    <x v="3"/>
    <s v="Active"/>
    <s v="Contract"/>
    <s v="Zone C"/>
    <s v="Part-Time"/>
    <x v="0"/>
    <s v="Wireline Construction"/>
    <d v="1952-02-14T00:00:00"/>
    <s v="MA"/>
    <x v="1"/>
    <s v="Black"/>
    <s v="Divorced"/>
    <s v="Fully Meets"/>
    <n v="3"/>
    <n v="1"/>
    <s v="Excellent"/>
    <d v="2022-12-11T00:00:00"/>
    <n v="2"/>
    <s v="High"/>
    <n v="5"/>
    <s v="High"/>
    <n v="3"/>
    <s v="High"/>
    <d v="2023-01-16T00:00:00"/>
    <s v="Technical Skills"/>
    <s v="Internal"/>
    <s v="Failed"/>
    <n v="3"/>
    <n v="108.2"/>
    <n v="67"/>
    <x v="1"/>
  </r>
  <r>
    <n v="2332"/>
    <d v="2019-06-29T00:00:00"/>
    <n v="6.8722222222222218"/>
    <s v="Data Analyst "/>
    <x v="5"/>
    <s v="Active"/>
    <s v="Contract"/>
    <s v="Zone C"/>
    <s v="Full-Time"/>
    <x v="0"/>
    <s v="Fielders"/>
    <d v="1971-08-21T00:00:00"/>
    <s v="MA"/>
    <x v="1"/>
    <s v="White"/>
    <s v="Widowed"/>
    <s v="Fully Meets"/>
    <n v="3"/>
    <n v="4"/>
    <s v="Poor"/>
    <d v="2022-11-02T00:00:00"/>
    <n v="1"/>
    <s v="Low"/>
    <n v="1"/>
    <s v="Low"/>
    <n v="1"/>
    <s v="Low"/>
    <d v="2022-11-29T00:00:00"/>
    <s v="Communication Skills"/>
    <s v="Internal"/>
    <s v="Completed"/>
    <n v="3"/>
    <n v="144.68"/>
    <n v="48"/>
    <x v="0"/>
  </r>
  <r>
    <n v="2333"/>
    <d v="2019-04-03T00:00:00"/>
    <n v="7.1111111111111107"/>
    <s v="Data Analyst"/>
    <x v="4"/>
    <s v="Active"/>
    <s v="Full-Time"/>
    <s v="Zone C"/>
    <s v="Temporary"/>
    <x v="2"/>
    <s v="Yard (Material Handling)"/>
    <d v="1951-07-19T00:00:00"/>
    <s v="MA"/>
    <x v="0"/>
    <s v="Asian"/>
    <s v="Divorced"/>
    <s v="Fully Meets"/>
    <n v="3"/>
    <n v="1"/>
    <s v="Excellent"/>
    <d v="2023-04-19T00:00:00"/>
    <n v="5"/>
    <s v="High"/>
    <n v="4"/>
    <s v="High"/>
    <n v="2"/>
    <s v="High"/>
    <d v="2023-04-01T00:00:00"/>
    <s v="Technical Skills"/>
    <s v="Internal"/>
    <s v="Failed"/>
    <n v="4"/>
    <n v="769.76"/>
    <n v="68"/>
    <x v="1"/>
  </r>
  <r>
    <n v="2334"/>
    <d v="2021-07-21T00:00:00"/>
    <n v="4.8111111111111109"/>
    <s v="Data Analyst"/>
    <x v="0"/>
    <s v="Active"/>
    <s v="Contract"/>
    <s v="Zone A"/>
    <s v="Temporary"/>
    <x v="2"/>
    <s v="Engineers"/>
    <d v="1983-02-19T00:00:00"/>
    <s v="MA"/>
    <x v="1"/>
    <s v="Asian"/>
    <s v="Single"/>
    <s v="Fully Meets"/>
    <n v="3"/>
    <n v="4"/>
    <s v="Poor"/>
    <d v="2022-12-01T00:00:00"/>
    <n v="3"/>
    <s v="Low"/>
    <n v="3"/>
    <s v="Low"/>
    <n v="5"/>
    <s v="Low"/>
    <d v="2023-03-21T00:00:00"/>
    <s v="Project Management"/>
    <s v="Internal"/>
    <s v="Failed"/>
    <n v="5"/>
    <n v="860.16"/>
    <n v="38"/>
    <x v="0"/>
  </r>
  <r>
    <n v="2335"/>
    <d v="2022-07-27T00:00:00"/>
    <n v="3.7944444444444443"/>
    <s v="Data Analyst"/>
    <x v="1"/>
    <s v="Active"/>
    <s v="Full-Time"/>
    <s v="Zone C"/>
    <s v="Temporary"/>
    <x v="2"/>
    <s v="General - Con"/>
    <d v="2044-11-19T00:00:00"/>
    <s v="MA"/>
    <x v="1"/>
    <s v="White"/>
    <s v="Divorced"/>
    <s v="Fully Meets"/>
    <n v="3"/>
    <n v="4"/>
    <s v="Poor"/>
    <d v="2023-03-24T00:00:00"/>
    <n v="1"/>
    <s v="Low"/>
    <n v="5"/>
    <s v="Low"/>
    <n v="5"/>
    <s v="Low"/>
    <d v="2022-09-01T00:00:00"/>
    <s v="Communication Skills"/>
    <s v="Internal"/>
    <s v="Completed"/>
    <n v="4"/>
    <n v="957.24"/>
    <n v="78"/>
    <x v="1"/>
  </r>
  <r>
    <n v="2336"/>
    <d v="2019-10-06T00:00:00"/>
    <n v="6.6027777777777779"/>
    <s v="Production Manager"/>
    <x v="0"/>
    <s v="Active"/>
    <s v="Contract"/>
    <s v="Zone A"/>
    <s v="Full-Time"/>
    <x v="0"/>
    <s v="General - Con"/>
    <d v="1984-05-06T00:00:00"/>
    <s v="MA"/>
    <x v="0"/>
    <s v="Other"/>
    <s v="Single"/>
    <s v="Fully Meets"/>
    <n v="3"/>
    <n v="4"/>
    <s v="Poor"/>
    <d v="2022-08-10T00:00:00"/>
    <n v="5"/>
    <s v="Low"/>
    <n v="1"/>
    <s v="Low"/>
    <n v="5"/>
    <s v="Low"/>
    <d v="2023-02-06T00:00:00"/>
    <s v="Communication Skills"/>
    <s v="External"/>
    <s v="Completed"/>
    <n v="3"/>
    <n v="301.02999999999997"/>
    <n v="35"/>
    <x v="0"/>
  </r>
  <r>
    <n v="2337"/>
    <d v="2021-04-16T00:00:00"/>
    <n v="5.0750000000000002"/>
    <s v="Production Manager"/>
    <x v="7"/>
    <s v="Active"/>
    <s v="Full-Time"/>
    <s v="Zone C"/>
    <s v="Part-Time"/>
    <x v="0"/>
    <s v="Engineers"/>
    <d v="1989-01-25T00:00:00"/>
    <s v="MA"/>
    <x v="1"/>
    <s v="Other"/>
    <s v="Single"/>
    <s v="Fully Meets"/>
    <n v="3"/>
    <n v="4"/>
    <s v="Poor"/>
    <d v="2023-07-09T00:00:00"/>
    <n v="1"/>
    <s v="Low"/>
    <n v="4"/>
    <s v="Low"/>
    <n v="3"/>
    <s v="Low"/>
    <d v="2023-07-15T00:00:00"/>
    <s v="Project Management"/>
    <s v="Internal"/>
    <s v="Incomplete"/>
    <n v="2"/>
    <n v="366.82"/>
    <n v="32"/>
    <x v="0"/>
  </r>
  <r>
    <n v="2338"/>
    <d v="2018-10-10T00:00:00"/>
    <n v="7.5916666666666668"/>
    <s v="Production Manager"/>
    <x v="1"/>
    <s v="Active"/>
    <s v="Part-Time"/>
    <s v="Zone C"/>
    <s v="Temporary"/>
    <x v="0"/>
    <s v="Project Management - Con"/>
    <d v="1971-08-06T00:00:00"/>
    <s v="MA"/>
    <x v="0"/>
    <s v="Other"/>
    <s v="Married"/>
    <s v="Fully Meets"/>
    <n v="3"/>
    <n v="4"/>
    <s v="Poor"/>
    <d v="2022-09-09T00:00:00"/>
    <n v="2"/>
    <s v="Low"/>
    <n v="3"/>
    <s v="Low"/>
    <n v="5"/>
    <s v="Low"/>
    <d v="2023-06-18T00:00:00"/>
    <s v="Customer Service"/>
    <s v="External"/>
    <s v="Completed"/>
    <n v="2"/>
    <n v="819.8"/>
    <n v="47"/>
    <x v="0"/>
  </r>
  <r>
    <n v="2339"/>
    <d v="2022-07-25T00:00:00"/>
    <n v="3.8"/>
    <s v="Production Manager"/>
    <x v="8"/>
    <s v="Terminated"/>
    <s v="Full-Time"/>
    <s v="Zone B"/>
    <s v="Part-Time"/>
    <x v="0"/>
    <s v="General - Sga"/>
    <d v="1972-08-06T00:00:00"/>
    <s v="MA"/>
    <x v="0"/>
    <s v="Black"/>
    <s v="Married"/>
    <s v="Fully Meets"/>
    <n v="3"/>
    <n v="1"/>
    <s v="Excellent"/>
    <d v="2023-03-22T00:00:00"/>
    <n v="3"/>
    <s v="High"/>
    <n v="1"/>
    <s v="High"/>
    <n v="5"/>
    <s v="High"/>
    <d v="2022-12-02T00:00:00"/>
    <s v="Leadership Development"/>
    <s v="Internal"/>
    <s v="Failed"/>
    <n v="5"/>
    <n v="369.94"/>
    <n v="50"/>
    <x v="0"/>
  </r>
  <r>
    <n v="2340"/>
    <d v="2021-03-17T00:00:00"/>
    <n v="5.1555555555555559"/>
    <s v="Production Manager"/>
    <x v="3"/>
    <s v="Terminated"/>
    <s v="Contract"/>
    <s v="Zone A"/>
    <s v="Temporary"/>
    <x v="0"/>
    <s v="General - Con"/>
    <d v="2001-02-27T00:00:00"/>
    <s v="MA"/>
    <x v="0"/>
    <s v="White"/>
    <s v="Single"/>
    <s v="Fully Meets"/>
    <n v="3"/>
    <n v="5"/>
    <s v="Poor"/>
    <d v="2023-05-23T00:00:00"/>
    <n v="4"/>
    <s v="Low"/>
    <n v="5"/>
    <s v="Low"/>
    <n v="3"/>
    <s v="Low"/>
    <d v="2023-05-05T00:00:00"/>
    <s v="Project Management"/>
    <s v="External"/>
    <s v="Failed"/>
    <n v="1"/>
    <n v="811.91"/>
    <n v="20"/>
    <x v="2"/>
  </r>
  <r>
    <n v="2341"/>
    <d v="2018-10-13T00:00:00"/>
    <n v="7.583333333333333"/>
    <s v="Production Manager"/>
    <x v="9"/>
    <s v="Active"/>
    <s v="Full-Time"/>
    <s v="Zone A"/>
    <s v="Full-Time"/>
    <x v="0"/>
    <s v="General - Sga"/>
    <d v="1984-11-02T00:00:00"/>
    <s v="MA"/>
    <x v="0"/>
    <s v="Hispanic"/>
    <s v="Divorced"/>
    <s v="Fully Meets"/>
    <n v="3"/>
    <n v="2"/>
    <s v="Excellent"/>
    <d v="2022-10-14T00:00:00"/>
    <n v="1"/>
    <s v="High"/>
    <n v="5"/>
    <s v="High"/>
    <n v="2"/>
    <s v="High"/>
    <d v="2023-04-06T00:00:00"/>
    <s v="Communication Skills"/>
    <s v="Internal"/>
    <s v="Failed"/>
    <n v="2"/>
    <n v="121.05"/>
    <n v="34"/>
    <x v="0"/>
  </r>
  <r>
    <n v="2342"/>
    <d v="2020-01-09T00:00:00"/>
    <n v="6.3444444444444441"/>
    <s v="Production Manager"/>
    <x v="5"/>
    <s v="Active"/>
    <s v="Part-Time"/>
    <s v="Zone C"/>
    <s v="Temporary"/>
    <x v="0"/>
    <s v="Field Operations"/>
    <d v="1967-05-14T00:00:00"/>
    <s v="MA"/>
    <x v="0"/>
    <s v="Other"/>
    <s v="Single"/>
    <s v="Fully Meets"/>
    <n v="3"/>
    <n v="5"/>
    <s v="Poor"/>
    <d v="2023-07-24T00:00:00"/>
    <n v="1"/>
    <s v="Low"/>
    <n v="4"/>
    <s v="Low"/>
    <n v="3"/>
    <s v="Low"/>
    <d v="2023-05-30T00:00:00"/>
    <s v="Communication Skills"/>
    <s v="Internal"/>
    <s v="Completed"/>
    <n v="1"/>
    <n v="704.53"/>
    <n v="53"/>
    <x v="1"/>
  </r>
  <r>
    <n v="2343"/>
    <d v="2019-09-18T00:00:00"/>
    <n v="6.6527777777777777"/>
    <s v="Production Manager"/>
    <x v="6"/>
    <s v="Active"/>
    <s v="Full-Time"/>
    <s v="Zone B"/>
    <s v="Temporary"/>
    <x v="0"/>
    <s v="Wireless"/>
    <d v="1998-10-17T00:00:00"/>
    <s v="MA"/>
    <x v="0"/>
    <s v="Hispanic"/>
    <s v="Single"/>
    <s v="Fully Meets"/>
    <n v="3"/>
    <n v="4"/>
    <s v="Poor"/>
    <d v="2022-11-22T00:00:00"/>
    <n v="1"/>
    <s v="Low"/>
    <n v="3"/>
    <s v="Low"/>
    <n v="4"/>
    <s v="Low"/>
    <d v="2023-05-31T00:00:00"/>
    <s v="Customer Service"/>
    <s v="Internal"/>
    <s v="Completed"/>
    <n v="5"/>
    <n v="959.22"/>
    <n v="21"/>
    <x v="2"/>
  </r>
  <r>
    <n v="2344"/>
    <d v="2019-10-26T00:00:00"/>
    <n v="6.5472222222222225"/>
    <s v="Production Manager"/>
    <x v="2"/>
    <s v="Active"/>
    <s v="Contract"/>
    <s v="Zone C"/>
    <s v="Temporary"/>
    <x v="0"/>
    <s v="Yard (Material Handling)"/>
    <d v="1991-08-23T00:00:00"/>
    <s v="MA"/>
    <x v="0"/>
    <s v="Other"/>
    <s v="Divorced"/>
    <s v="Fully Meets"/>
    <n v="3"/>
    <n v="1"/>
    <s v="Excellent"/>
    <d v="2023-02-08T00:00:00"/>
    <n v="2"/>
    <s v="High"/>
    <n v="5"/>
    <s v="High"/>
    <n v="5"/>
    <s v="High"/>
    <d v="2023-03-13T00:00:00"/>
    <s v="Technical Skills"/>
    <s v="External"/>
    <s v="Completed"/>
    <n v="2"/>
    <n v="967.05"/>
    <n v="28"/>
    <x v="0"/>
  </r>
  <r>
    <n v="2345"/>
    <d v="2020-09-14T00:00:00"/>
    <n v="5.6638888888888888"/>
    <s v="Production Manager"/>
    <x v="4"/>
    <s v="Terminated"/>
    <s v="Full-Time"/>
    <s v="Zone B"/>
    <s v="Temporary"/>
    <x v="0"/>
    <s v="Field Operations"/>
    <d v="1971-01-10T00:00:00"/>
    <s v="MA"/>
    <x v="0"/>
    <s v="Hispanic"/>
    <s v="Married"/>
    <s v="Fully Meets"/>
    <n v="3"/>
    <n v="2"/>
    <s v="Excellent"/>
    <d v="2023-01-14T00:00:00"/>
    <n v="2"/>
    <s v="High"/>
    <n v="1"/>
    <s v="High"/>
    <n v="5"/>
    <s v="High"/>
    <d v="2022-10-09T00:00:00"/>
    <s v="Project Management"/>
    <s v="External"/>
    <s v="Incomplete"/>
    <n v="3"/>
    <n v="379.57"/>
    <n v="49"/>
    <x v="0"/>
  </r>
  <r>
    <n v="2346"/>
    <d v="2023-04-09T00:00:00"/>
    <n v="3.0944444444444446"/>
    <s v="Production Manager"/>
    <x v="0"/>
    <s v="Active"/>
    <s v="Part-Time"/>
    <s v="Zone A"/>
    <s v="Full-Time"/>
    <x v="0"/>
    <s v="Field Operations"/>
    <d v="1984-02-28T00:00:00"/>
    <s v="MA"/>
    <x v="0"/>
    <s v="Hispanic"/>
    <s v="Widowed"/>
    <s v="Fully Meets"/>
    <n v="3"/>
    <n v="4"/>
    <s v="Poor"/>
    <d v="2023-02-06T00:00:00"/>
    <n v="5"/>
    <s v="Low"/>
    <n v="3"/>
    <s v="Low"/>
    <n v="1"/>
    <s v="Low"/>
    <d v="2022-10-02T00:00:00"/>
    <s v="Customer Service"/>
    <s v="External"/>
    <s v="Completed"/>
    <n v="3"/>
    <n v="811.14"/>
    <n v="39"/>
    <x v="0"/>
  </r>
  <r>
    <n v="2347"/>
    <d v="2019-10-25T00:00:00"/>
    <n v="6.55"/>
    <s v="President &amp; CEO"/>
    <x v="7"/>
    <s v="Active"/>
    <s v="Full-Time"/>
    <s v="Zone A"/>
    <s v="Part-Time"/>
    <x v="0"/>
    <s v="Field Operations"/>
    <d v="1977-11-07T00:00:00"/>
    <s v="MA"/>
    <x v="0"/>
    <s v="White"/>
    <s v="Single"/>
    <s v="Fully Meets"/>
    <n v="3"/>
    <n v="1"/>
    <s v="Excellent"/>
    <d v="2023-01-09T00:00:00"/>
    <n v="2"/>
    <s v="High"/>
    <n v="3"/>
    <s v="High"/>
    <n v="2"/>
    <s v="High"/>
    <d v="2022-12-14T00:00:00"/>
    <s v="Communication Skills"/>
    <s v="Internal"/>
    <s v="Passed"/>
    <n v="1"/>
    <n v="780.53"/>
    <n v="42"/>
    <x v="0"/>
  </r>
  <r>
    <n v="2348"/>
    <d v="2022-06-25T00:00:00"/>
    <n v="3.8833333333333333"/>
    <s v="Network Engineer"/>
    <x v="1"/>
    <s v="Active"/>
    <s v="Part-Time"/>
    <s v="Zone C"/>
    <s v="Full-Time"/>
    <x v="0"/>
    <s v="Field Operations"/>
    <d v="1976-02-21T00:00:00"/>
    <s v="MA"/>
    <x v="1"/>
    <s v="Asian"/>
    <s v="Single"/>
    <s v="Fully Meets"/>
    <n v="3"/>
    <n v="1"/>
    <s v="Excellent"/>
    <d v="2022-10-12T00:00:00"/>
    <n v="4"/>
    <s v="High"/>
    <n v="4"/>
    <s v="High"/>
    <n v="2"/>
    <s v="High"/>
    <d v="2023-04-13T00:00:00"/>
    <s v="Technical Skills"/>
    <s v="Internal"/>
    <s v="Passed"/>
    <n v="1"/>
    <n v="927.52"/>
    <n v="46"/>
    <x v="0"/>
  </r>
  <r>
    <n v="2349"/>
    <d v="2023-01-26T00:00:00"/>
    <n v="3.2972222222222221"/>
    <s v="Network Engineer"/>
    <x v="8"/>
    <s v="Active"/>
    <s v="Part-Time"/>
    <s v="Zone C"/>
    <s v="Full-Time"/>
    <x v="0"/>
    <s v="General - Con"/>
    <d v="1956-06-03T00:00:00"/>
    <s v="MA"/>
    <x v="1"/>
    <s v="Black"/>
    <s v="Widowed"/>
    <s v="Fully Meets"/>
    <n v="3"/>
    <n v="4"/>
    <s v="Poor"/>
    <d v="2022-11-05T00:00:00"/>
    <n v="5"/>
    <s v="Low"/>
    <n v="5"/>
    <s v="Low"/>
    <n v="1"/>
    <s v="Low"/>
    <d v="2023-04-22T00:00:00"/>
    <s v="Communication Skills"/>
    <s v="Internal"/>
    <s v="Completed"/>
    <n v="2"/>
    <n v="317.31"/>
    <n v="67"/>
    <x v="1"/>
  </r>
  <r>
    <n v="2350"/>
    <d v="2020-02-19T00:00:00"/>
    <n v="6.2333333333333334"/>
    <s v="Network Engineer"/>
    <x v="3"/>
    <s v="Active"/>
    <s v="Part-Time"/>
    <s v="Zone A"/>
    <s v="Temporary"/>
    <x v="3"/>
    <s v="Wireline Construction"/>
    <d v="1973-04-24T00:00:00"/>
    <s v="MA"/>
    <x v="1"/>
    <s v="Black"/>
    <s v="Divorced"/>
    <s v="Fully Meets"/>
    <n v="3"/>
    <n v="2"/>
    <s v="Excellent"/>
    <d v="2022-08-24T00:00:00"/>
    <n v="1"/>
    <s v="High"/>
    <n v="4"/>
    <s v="High"/>
    <n v="5"/>
    <s v="High"/>
    <d v="2023-03-09T00:00:00"/>
    <s v="Leadership Development"/>
    <s v="Internal"/>
    <s v="Failed"/>
    <n v="3"/>
    <n v="858.34"/>
    <n v="47"/>
    <x v="0"/>
  </r>
  <r>
    <n v="2351"/>
    <d v="2019-12-24T00:00:00"/>
    <n v="6.3861111111111111"/>
    <s v="Data Analyst"/>
    <x v="1"/>
    <s v="Active"/>
    <s v="Contract"/>
    <s v="Zone B"/>
    <s v="Temporary"/>
    <x v="0"/>
    <s v="Engineers"/>
    <d v="2043-02-27T00:00:00"/>
    <s v="MA"/>
    <x v="1"/>
    <s v="Hispanic"/>
    <s v="Widowed"/>
    <s v="Fully Meets"/>
    <n v="3"/>
    <n v="4"/>
    <s v="Poor"/>
    <d v="2023-02-21T00:00:00"/>
    <n v="3"/>
    <s v="Low"/>
    <n v="3"/>
    <s v="Low"/>
    <n v="5"/>
    <s v="Low"/>
    <d v="2023-03-11T00:00:00"/>
    <s v="Communication Skills"/>
    <s v="Internal"/>
    <s v="Incomplete"/>
    <n v="4"/>
    <n v="173.96"/>
    <n v="76"/>
    <x v="1"/>
  </r>
  <r>
    <n v="2352"/>
    <d v="2020-10-16T00:00:00"/>
    <n v="5.5750000000000002"/>
    <s v="Data Analyst"/>
    <x v="8"/>
    <s v="Active"/>
    <s v="Full-Time"/>
    <s v="Zone B"/>
    <s v="Temporary"/>
    <x v="0"/>
    <s v="General - Con"/>
    <d v="1993-12-31T00:00:00"/>
    <s v="MA"/>
    <x v="1"/>
    <s v="White"/>
    <s v="Widowed"/>
    <s v="Fully Meets"/>
    <n v="3"/>
    <n v="2"/>
    <s v="Excellent"/>
    <d v="2023-07-11T00:00:00"/>
    <n v="2"/>
    <s v="High"/>
    <n v="3"/>
    <s v="High"/>
    <n v="3"/>
    <s v="High"/>
    <d v="2022-09-11T00:00:00"/>
    <s v="Communication Skills"/>
    <s v="External"/>
    <s v="Completed"/>
    <n v="4"/>
    <n v="889.07"/>
    <n v="27"/>
    <x v="0"/>
  </r>
  <r>
    <n v="2353"/>
    <d v="2018-09-07T00:00:00"/>
    <n v="7.6833333333333336"/>
    <s v="Data Analyst "/>
    <x v="3"/>
    <s v="Active"/>
    <s v="Part-Time"/>
    <s v="Zone B"/>
    <s v="Full-Time"/>
    <x v="2"/>
    <s v="Field Operations"/>
    <d v="1997-07-26T00:00:00"/>
    <s v="MA"/>
    <x v="0"/>
    <s v="Hispanic"/>
    <s v="Married"/>
    <s v="Fully Meets"/>
    <n v="3"/>
    <n v="2"/>
    <s v="Excellent"/>
    <d v="2022-10-17T00:00:00"/>
    <n v="2"/>
    <s v="High"/>
    <n v="4"/>
    <s v="High"/>
    <n v="3"/>
    <s v="High"/>
    <d v="2023-07-18T00:00:00"/>
    <s v="Technical Skills"/>
    <s v="Internal"/>
    <s v="Failed"/>
    <n v="3"/>
    <n v="198.56"/>
    <n v="21"/>
    <x v="2"/>
  </r>
  <r>
    <n v="2354"/>
    <d v="2022-01-07T00:00:00"/>
    <n v="4.3499999999999996"/>
    <s v="Data Analyst"/>
    <x v="9"/>
    <s v="Active"/>
    <s v="Part-Time"/>
    <s v="Zone C"/>
    <s v="Full-Time"/>
    <x v="2"/>
    <s v="Wireline Construction"/>
    <d v="1971-09-02T00:00:00"/>
    <s v="MA"/>
    <x v="0"/>
    <s v="White"/>
    <s v="Divorced"/>
    <s v="Fully Meets"/>
    <n v="3"/>
    <n v="2"/>
    <s v="Excellent"/>
    <d v="2023-06-10T00:00:00"/>
    <n v="5"/>
    <s v="High"/>
    <n v="1"/>
    <s v="High"/>
    <n v="1"/>
    <s v="High"/>
    <d v="2023-06-13T00:00:00"/>
    <s v="Communication Skills"/>
    <s v="External"/>
    <s v="Completed"/>
    <n v="5"/>
    <n v="572.14"/>
    <n v="51"/>
    <x v="1"/>
  </r>
  <r>
    <n v="2355"/>
    <d v="2019-03-25T00:00:00"/>
    <n v="7.1333333333333337"/>
    <s v="Data Analyst"/>
    <x v="5"/>
    <s v="Active"/>
    <s v="Contract"/>
    <s v="Zone C"/>
    <s v="Temporary"/>
    <x v="2"/>
    <s v="Field Operations"/>
    <d v="2043-01-17T00:00:00"/>
    <s v="MA"/>
    <x v="1"/>
    <s v="Asian"/>
    <s v="Single"/>
    <s v="Fully Meets"/>
    <n v="3"/>
    <n v="1"/>
    <s v="Excellent"/>
    <d v="2022-11-15T00:00:00"/>
    <n v="1"/>
    <s v="High"/>
    <n v="1"/>
    <s v="High"/>
    <n v="4"/>
    <s v="High"/>
    <d v="2023-07-16T00:00:00"/>
    <s v="Customer Service"/>
    <s v="External"/>
    <s v="Failed"/>
    <n v="3"/>
    <n v="945.93"/>
    <n v="76"/>
    <x v="1"/>
  </r>
  <r>
    <n v="2356"/>
    <d v="2021-11-18T00:00:00"/>
    <n v="4.4861111111111107"/>
    <s v="Data Analyst"/>
    <x v="6"/>
    <s v="Active"/>
    <s v="Part-Time"/>
    <s v="Zone C"/>
    <s v="Temporary"/>
    <x v="2"/>
    <s v="Catv"/>
    <d v="1955-07-14T00:00:00"/>
    <s v="MA"/>
    <x v="1"/>
    <s v="Black"/>
    <s v="Single"/>
    <s v="Fully Meets"/>
    <n v="3"/>
    <n v="4"/>
    <s v="Poor"/>
    <d v="2023-03-07T00:00:00"/>
    <n v="4"/>
    <s v="Low"/>
    <n v="1"/>
    <s v="Low"/>
    <n v="1"/>
    <s v="Low"/>
    <d v="2023-05-25T00:00:00"/>
    <s v="Technical Skills"/>
    <s v="External"/>
    <s v="Passed"/>
    <n v="4"/>
    <n v="668.66"/>
    <n v="66"/>
    <x v="1"/>
  </r>
  <r>
    <n v="2357"/>
    <d v="2022-12-31T00:00:00"/>
    <n v="3.3694444444444445"/>
    <s v="Production Manager"/>
    <x v="2"/>
    <s v="Active"/>
    <s v="Contract"/>
    <s v="Zone B"/>
    <s v="Temporary"/>
    <x v="0"/>
    <s v="General - Con"/>
    <d v="2043-09-15T00:00:00"/>
    <s v="MA"/>
    <x v="0"/>
    <s v="Black"/>
    <s v="Married"/>
    <s v="Fully Meets"/>
    <n v="3"/>
    <n v="1"/>
    <s v="Excellent"/>
    <d v="2022-11-12T00:00:00"/>
    <n v="1"/>
    <s v="High"/>
    <n v="2"/>
    <s v="High"/>
    <n v="3"/>
    <s v="High"/>
    <d v="2023-05-17T00:00:00"/>
    <s v="Leadership Development"/>
    <s v="Internal"/>
    <s v="Failed"/>
    <n v="3"/>
    <n v="483.49"/>
    <n v="79"/>
    <x v="1"/>
  </r>
  <r>
    <n v="2358"/>
    <d v="2020-05-14T00:00:00"/>
    <n v="5.9972222222222218"/>
    <s v="Production Manager"/>
    <x v="9"/>
    <s v="Active"/>
    <s v="Part-Time"/>
    <s v="Zone B"/>
    <s v="Temporary"/>
    <x v="0"/>
    <s v="Executive"/>
    <d v="1993-03-20T00:00:00"/>
    <s v="MA"/>
    <x v="1"/>
    <s v="Black"/>
    <s v="Married"/>
    <s v="Fully Meets"/>
    <n v="3"/>
    <n v="4"/>
    <s v="Poor"/>
    <d v="2022-09-07T00:00:00"/>
    <n v="5"/>
    <s v="Low"/>
    <n v="3"/>
    <s v="Low"/>
    <n v="3"/>
    <s v="Low"/>
    <d v="2023-04-14T00:00:00"/>
    <s v="Project Management"/>
    <s v="External"/>
    <s v="Incomplete"/>
    <n v="3"/>
    <n v="164.22"/>
    <n v="27"/>
    <x v="0"/>
  </r>
  <r>
    <n v="2359"/>
    <d v="2020-12-13T00:00:00"/>
    <n v="5.416666666666667"/>
    <s v="Production Manager"/>
    <x v="7"/>
    <s v="Active"/>
    <s v="Full-Time"/>
    <s v="Zone B"/>
    <s v="Part-Time"/>
    <x v="0"/>
    <s v="Engineers"/>
    <d v="1996-07-01T00:00:00"/>
    <s v="MA"/>
    <x v="0"/>
    <s v="Other"/>
    <s v="Married"/>
    <s v="Fully Meets"/>
    <n v="3"/>
    <n v="2"/>
    <s v="Excellent"/>
    <d v="2023-07-08T00:00:00"/>
    <n v="4"/>
    <s v="High"/>
    <n v="4"/>
    <s v="High"/>
    <n v="3"/>
    <s v="High"/>
    <d v="2023-05-30T00:00:00"/>
    <s v="Technical Skills"/>
    <s v="External"/>
    <s v="Failed"/>
    <n v="3"/>
    <n v="850.73"/>
    <n v="24"/>
    <x v="2"/>
  </r>
  <r>
    <n v="2360"/>
    <d v="2021-11-16T00:00:00"/>
    <n v="4.4916666666666663"/>
    <s v="Production Manager"/>
    <x v="3"/>
    <s v="Terminated"/>
    <s v="Part-Time"/>
    <s v="Zone B"/>
    <s v="Part-Time"/>
    <x v="0"/>
    <s v="Fielders"/>
    <d v="1990-10-06T00:00:00"/>
    <s v="MA"/>
    <x v="0"/>
    <s v="Asian"/>
    <s v="Widowed"/>
    <s v="Fully Meets"/>
    <n v="3"/>
    <n v="1"/>
    <s v="Excellent"/>
    <d v="2023-02-07T00:00:00"/>
    <n v="4"/>
    <s v="High"/>
    <n v="4"/>
    <s v="High"/>
    <n v="3"/>
    <s v="High"/>
    <d v="2022-10-13T00:00:00"/>
    <s v="Project Management"/>
    <s v="Internal"/>
    <s v="Passed"/>
    <n v="1"/>
    <n v="400.62"/>
    <n v="31"/>
    <x v="0"/>
  </r>
  <r>
    <n v="2361"/>
    <d v="2022-12-01T00:00:00"/>
    <n v="3.45"/>
    <s v="Production Manager"/>
    <x v="5"/>
    <s v="Terminated"/>
    <s v="Full-Time"/>
    <s v="Zone C"/>
    <s v="Full-Time"/>
    <x v="0"/>
    <s v="Project Management - Con"/>
    <d v="1996-12-05T00:00:00"/>
    <s v="MA"/>
    <x v="0"/>
    <s v="Asian"/>
    <s v="Divorced"/>
    <s v="Fully Meets"/>
    <n v="3"/>
    <n v="2"/>
    <s v="Excellent"/>
    <d v="2023-02-12T00:00:00"/>
    <n v="4"/>
    <s v="High"/>
    <n v="4"/>
    <s v="High"/>
    <n v="2"/>
    <s v="High"/>
    <d v="2022-09-08T00:00:00"/>
    <s v="Customer Service"/>
    <s v="External"/>
    <s v="Failed"/>
    <n v="4"/>
    <n v="148.29"/>
    <n v="26"/>
    <x v="0"/>
  </r>
  <r>
    <n v="2362"/>
    <d v="2020-10-30T00:00:00"/>
    <n v="5.5361111111111114"/>
    <s v="Production Manager"/>
    <x v="4"/>
    <s v="Active"/>
    <s v="Full-Time"/>
    <s v="Zone C"/>
    <s v="Part-Time"/>
    <x v="0"/>
    <s v="Field Operations"/>
    <d v="1974-05-06T00:00:00"/>
    <s v="MA"/>
    <x v="0"/>
    <s v="Asian"/>
    <s v="Married"/>
    <s v="Fully Meets"/>
    <n v="3"/>
    <n v="2"/>
    <s v="Excellent"/>
    <d v="2023-01-21T00:00:00"/>
    <n v="5"/>
    <s v="High"/>
    <n v="4"/>
    <s v="High"/>
    <n v="5"/>
    <s v="High"/>
    <d v="2023-02-06T00:00:00"/>
    <s v="Project Management"/>
    <s v="Internal"/>
    <s v="Incomplete"/>
    <n v="3"/>
    <n v="543.65"/>
    <n v="46"/>
    <x v="0"/>
  </r>
  <r>
    <n v="2363"/>
    <d v="2021-02-08T00:00:00"/>
    <n v="5.2638888888888893"/>
    <s v="Production Manager"/>
    <x v="0"/>
    <s v="Active"/>
    <s v="Full-Time"/>
    <s v="Zone C"/>
    <s v="Temporary"/>
    <x v="0"/>
    <s v="Wireline Construction"/>
    <d v="1983-02-17T00:00:00"/>
    <s v="MA"/>
    <x v="0"/>
    <s v="Hispanic"/>
    <s v="Widowed"/>
    <s v="Fully Meets"/>
    <n v="3"/>
    <n v="2"/>
    <s v="Excellent"/>
    <d v="2023-07-16T00:00:00"/>
    <n v="2"/>
    <s v="High"/>
    <n v="5"/>
    <s v="High"/>
    <n v="1"/>
    <s v="High"/>
    <d v="2023-02-04T00:00:00"/>
    <s v="Communication Skills"/>
    <s v="External"/>
    <s v="Incomplete"/>
    <n v="3"/>
    <n v="282.26"/>
    <n v="38"/>
    <x v="0"/>
  </r>
  <r>
    <n v="2364"/>
    <d v="2019-08-05T00:00:00"/>
    <n v="6.7722222222222221"/>
    <s v="Production Manager"/>
    <x v="1"/>
    <s v="Active"/>
    <s v="Full-Time"/>
    <s v="Zone A"/>
    <s v="Temporary"/>
    <x v="0"/>
    <s v="Field Operations"/>
    <d v="1960-08-24T00:00:00"/>
    <s v="MA"/>
    <x v="1"/>
    <s v="Black"/>
    <s v="Widowed"/>
    <s v="Fully Meets"/>
    <n v="3"/>
    <n v="5"/>
    <s v="Poor"/>
    <d v="2023-02-02T00:00:00"/>
    <n v="4"/>
    <s v="Low"/>
    <n v="2"/>
    <s v="Low"/>
    <n v="4"/>
    <s v="Low"/>
    <d v="2022-12-04T00:00:00"/>
    <s v="Project Management"/>
    <s v="External"/>
    <s v="Completed"/>
    <n v="3"/>
    <n v="123.81"/>
    <n v="59"/>
    <x v="1"/>
  </r>
  <r>
    <n v="2365"/>
    <d v="2018-11-29T00:00:00"/>
    <n v="7.4555555555555557"/>
    <s v="Production Manager"/>
    <x v="8"/>
    <s v="Terminated"/>
    <s v="Contract"/>
    <s v="Zone A"/>
    <s v="Temporary"/>
    <x v="0"/>
    <s v="Engineers"/>
    <d v="1953-08-25T00:00:00"/>
    <s v="MA"/>
    <x v="0"/>
    <s v="Black"/>
    <s v="Married"/>
    <s v="Fully Meets"/>
    <n v="3"/>
    <n v="1"/>
    <s v="Excellent"/>
    <d v="2022-09-07T00:00:00"/>
    <n v="1"/>
    <s v="High"/>
    <n v="1"/>
    <s v="High"/>
    <n v="1"/>
    <s v="High"/>
    <d v="2022-08-11T00:00:00"/>
    <s v="Communication Skills"/>
    <s v="External"/>
    <s v="Passed"/>
    <n v="5"/>
    <n v="355.8"/>
    <n v="65"/>
    <x v="1"/>
  </r>
  <r>
    <n v="2366"/>
    <d v="2018-11-16T00:00:00"/>
    <n v="7.4916666666666663"/>
    <s v="Production Manager"/>
    <x v="6"/>
    <s v="Terminated"/>
    <s v="Full-Time"/>
    <s v="Zone B"/>
    <s v="Part-Time"/>
    <x v="0"/>
    <s v="Fielders"/>
    <d v="2044-07-22T00:00:00"/>
    <s v="MA"/>
    <x v="0"/>
    <s v="Asian"/>
    <s v="Divorced"/>
    <s v="Fully Meets"/>
    <n v="3"/>
    <n v="2"/>
    <s v="Excellent"/>
    <d v="2023-04-30T00:00:00"/>
    <n v="4"/>
    <s v="High"/>
    <n v="2"/>
    <s v="High"/>
    <n v="5"/>
    <s v="High"/>
    <d v="2022-08-16T00:00:00"/>
    <s v="Project Management"/>
    <s v="Internal"/>
    <s v="Incomplete"/>
    <n v="3"/>
    <n v="184.59"/>
    <n v="74"/>
    <x v="1"/>
  </r>
  <r>
    <n v="2367"/>
    <d v="2020-08-23T00:00:00"/>
    <n v="5.7222222222222223"/>
    <s v="Production Manager"/>
    <x v="2"/>
    <s v="Active"/>
    <s v="Contract"/>
    <s v="Zone C"/>
    <s v="Part-Time"/>
    <x v="0"/>
    <s v="Wireline Construction"/>
    <d v="1959-07-29T00:00:00"/>
    <s v="MA"/>
    <x v="0"/>
    <s v="Hispanic"/>
    <s v="Widowed"/>
    <s v="Fully Meets"/>
    <n v="3"/>
    <n v="5"/>
    <s v="Poor"/>
    <d v="2022-10-26T00:00:00"/>
    <n v="3"/>
    <s v="Low"/>
    <n v="2"/>
    <s v="Low"/>
    <n v="5"/>
    <s v="Low"/>
    <d v="2023-04-27T00:00:00"/>
    <s v="Project Management"/>
    <s v="Internal"/>
    <s v="Completed"/>
    <n v="3"/>
    <n v="249.77"/>
    <n v="61"/>
    <x v="1"/>
  </r>
  <r>
    <n v="2368"/>
    <d v="2020-08-22T00:00:00"/>
    <n v="5.7249999999999996"/>
    <s v="President &amp; CEO"/>
    <x v="9"/>
    <s v="Active"/>
    <s v="Full-Time"/>
    <s v="Zone B"/>
    <s v="Temporary"/>
    <x v="0"/>
    <s v="Wireline Construction"/>
    <d v="1950-03-31T00:00:00"/>
    <s v="MA"/>
    <x v="0"/>
    <s v="White"/>
    <s v="Single"/>
    <s v="Fully Meets"/>
    <n v="3"/>
    <n v="1"/>
    <s v="Excellent"/>
    <d v="2022-11-06T00:00:00"/>
    <n v="5"/>
    <s v="High"/>
    <n v="2"/>
    <s v="High"/>
    <n v="1"/>
    <s v="High"/>
    <d v="2023-03-30T00:00:00"/>
    <s v="Technical Skills"/>
    <s v="External"/>
    <s v="Completed"/>
    <n v="4"/>
    <n v="285.54000000000002"/>
    <n v="70"/>
    <x v="1"/>
  </r>
  <r>
    <n v="2369"/>
    <d v="2021-10-19T00:00:00"/>
    <n v="4.5666666666666664"/>
    <s v="Network Engineer"/>
    <x v="7"/>
    <s v="Active"/>
    <s v="Part-Time"/>
    <s v="Zone B"/>
    <s v="Full-Time"/>
    <x v="0"/>
    <s v="Field Operations"/>
    <d v="1987-09-16T00:00:00"/>
    <s v="MA"/>
    <x v="1"/>
    <s v="Other"/>
    <s v="Divorced"/>
    <s v="Fully Meets"/>
    <n v="3"/>
    <n v="5"/>
    <s v="Poor"/>
    <d v="2023-02-18T00:00:00"/>
    <n v="5"/>
    <s v="Low"/>
    <n v="2"/>
    <s v="Low"/>
    <n v="4"/>
    <s v="Low"/>
    <d v="2023-07-26T00:00:00"/>
    <s v="Leadership Development"/>
    <s v="External"/>
    <s v="Failed"/>
    <n v="5"/>
    <n v="711.15"/>
    <n v="34"/>
    <x v="0"/>
  </r>
  <r>
    <n v="2370"/>
    <d v="2020-02-21T00:00:00"/>
    <n v="6.2277777777777779"/>
    <s v="Network Engineer"/>
    <x v="3"/>
    <s v="Active"/>
    <s v="Contract"/>
    <s v="Zone B"/>
    <s v="Full-Time"/>
    <x v="0"/>
    <s v="Field Operations"/>
    <d v="1952-01-31T00:00:00"/>
    <s v="MA"/>
    <x v="1"/>
    <s v="Other"/>
    <s v="Widowed"/>
    <s v="Fully Meets"/>
    <n v="3"/>
    <n v="5"/>
    <s v="Poor"/>
    <d v="2022-10-03T00:00:00"/>
    <n v="1"/>
    <s v="Low"/>
    <n v="2"/>
    <s v="Low"/>
    <n v="4"/>
    <s v="Low"/>
    <d v="2023-06-07T00:00:00"/>
    <s v="Leadership Development"/>
    <s v="External"/>
    <s v="Incomplete"/>
    <n v="3"/>
    <n v="644.97"/>
    <n v="68"/>
    <x v="1"/>
  </r>
  <r>
    <n v="2371"/>
    <d v="2022-11-21T00:00:00"/>
    <n v="3.4777777777777779"/>
    <s v="Data Analyst"/>
    <x v="1"/>
    <s v="Active"/>
    <s v="Contract"/>
    <s v="Zone B"/>
    <s v="Temporary"/>
    <x v="0"/>
    <s v="Field Operations"/>
    <d v="2000-05-30T00:00:00"/>
    <s v="MA"/>
    <x v="1"/>
    <s v="White"/>
    <s v="Married"/>
    <s v="Fully Meets"/>
    <n v="3"/>
    <n v="1"/>
    <s v="Excellent"/>
    <d v="2023-01-10T00:00:00"/>
    <n v="2"/>
    <s v="High"/>
    <n v="1"/>
    <s v="High"/>
    <n v="5"/>
    <s v="High"/>
    <d v="2023-04-19T00:00:00"/>
    <s v="Customer Service"/>
    <s v="Internal"/>
    <s v="Passed"/>
    <n v="4"/>
    <n v="133.56"/>
    <n v="22"/>
    <x v="2"/>
  </r>
  <r>
    <n v="2372"/>
    <d v="2019-08-05T00:00:00"/>
    <n v="6.7722222222222221"/>
    <s v="Data Analyst"/>
    <x v="0"/>
    <s v="Active"/>
    <s v="Full-Time"/>
    <s v="Zone A"/>
    <s v="Part-Time"/>
    <x v="0"/>
    <s v="Field Operations"/>
    <d v="1992-03-10T00:00:00"/>
    <s v="MA"/>
    <x v="0"/>
    <s v="Hispanic"/>
    <s v="Single"/>
    <s v="Fully Meets"/>
    <n v="3"/>
    <n v="2"/>
    <s v="Excellent"/>
    <d v="2023-08-02T00:00:00"/>
    <n v="3"/>
    <s v="High"/>
    <n v="4"/>
    <s v="High"/>
    <n v="5"/>
    <s v="High"/>
    <d v="2023-01-27T00:00:00"/>
    <s v="Leadership Development"/>
    <s v="Internal"/>
    <s v="Completed"/>
    <n v="2"/>
    <n v="784.93"/>
    <n v="27"/>
    <x v="0"/>
  </r>
  <r>
    <n v="2373"/>
    <d v="2020-11-05T00:00:00"/>
    <n v="5.5222222222222221"/>
    <s v="Data Analyst "/>
    <x v="4"/>
    <s v="Active"/>
    <s v="Full-Time"/>
    <s v="Zone A"/>
    <s v="Full-Time"/>
    <x v="2"/>
    <s v="Catv"/>
    <d v="1982-10-22T00:00:00"/>
    <s v="MA"/>
    <x v="0"/>
    <s v="Other"/>
    <s v="Divorced"/>
    <s v="Fully Meets"/>
    <n v="3"/>
    <n v="2"/>
    <s v="Excellent"/>
    <d v="2023-07-21T00:00:00"/>
    <n v="3"/>
    <s v="High"/>
    <n v="5"/>
    <s v="High"/>
    <n v="5"/>
    <s v="High"/>
    <d v="2023-02-16T00:00:00"/>
    <s v="Project Management"/>
    <s v="External"/>
    <s v="Completed"/>
    <n v="4"/>
    <n v="801.63"/>
    <n v="38"/>
    <x v="0"/>
  </r>
  <r>
    <n v="2374"/>
    <d v="2021-06-12T00:00:00"/>
    <n v="4.9194444444444443"/>
    <s v="Data Analyst"/>
    <x v="5"/>
    <s v="Active"/>
    <s v="Part-Time"/>
    <s v="Zone A"/>
    <s v="Part-Time"/>
    <x v="2"/>
    <s v="Field Operations"/>
    <d v="1962-08-09T00:00:00"/>
    <s v="MA"/>
    <x v="0"/>
    <s v="Asian"/>
    <s v="Divorced"/>
    <s v="Fully Meets"/>
    <n v="3"/>
    <n v="2"/>
    <s v="Excellent"/>
    <d v="2023-01-16T00:00:00"/>
    <n v="1"/>
    <s v="High"/>
    <n v="2"/>
    <s v="High"/>
    <n v="1"/>
    <s v="High"/>
    <d v="2023-05-01T00:00:00"/>
    <s v="Customer Service"/>
    <s v="External"/>
    <s v="Incomplete"/>
    <n v="2"/>
    <n v="650.48"/>
    <n v="59"/>
    <x v="1"/>
  </r>
  <r>
    <n v="2375"/>
    <d v="2018-09-13T00:00:00"/>
    <n v="7.666666666666667"/>
    <s v="Data Analyst"/>
    <x v="3"/>
    <s v="Active"/>
    <s v="Contract"/>
    <s v="Zone B"/>
    <s v="Full-Time"/>
    <x v="2"/>
    <s v="General - Con"/>
    <d v="1958-11-02T00:00:00"/>
    <s v="MA"/>
    <x v="1"/>
    <s v="Black"/>
    <s v="Single"/>
    <s v="Fully Meets"/>
    <n v="3"/>
    <n v="1"/>
    <s v="Excellent"/>
    <d v="2022-08-14T00:00:00"/>
    <n v="2"/>
    <s v="High"/>
    <n v="4"/>
    <s v="High"/>
    <n v="2"/>
    <s v="High"/>
    <d v="2022-11-20T00:00:00"/>
    <s v="Project Management"/>
    <s v="External"/>
    <s v="Failed"/>
    <n v="5"/>
    <n v="770.33"/>
    <n v="60"/>
    <x v="1"/>
  </r>
  <r>
    <n v="2376"/>
    <d v="2023-04-09T00:00:00"/>
    <n v="3.0944444444444446"/>
    <s v="Production Manager"/>
    <x v="0"/>
    <s v="Active"/>
    <s v="Full-Time"/>
    <s v="Zone A"/>
    <s v="Temporary"/>
    <x v="0"/>
    <s v="Field Operations"/>
    <d v="1983-10-10T00:00:00"/>
    <s v="MA"/>
    <x v="0"/>
    <s v="Asian"/>
    <s v="Divorced"/>
    <s v="Fully Meets"/>
    <n v="3"/>
    <n v="4"/>
    <s v="Poor"/>
    <d v="2022-12-07T00:00:00"/>
    <n v="5"/>
    <s v="Low"/>
    <n v="2"/>
    <s v="Low"/>
    <n v="4"/>
    <s v="Low"/>
    <d v="2023-04-26T00:00:00"/>
    <s v="Communication Skills"/>
    <s v="Internal"/>
    <s v="Completed"/>
    <n v="5"/>
    <n v="755.69"/>
    <n v="40"/>
    <x v="0"/>
  </r>
  <r>
    <n v="2377"/>
    <d v="2021-01-09T00:00:00"/>
    <n v="5.3444444444444441"/>
    <s v="Production Manager"/>
    <x v="7"/>
    <s v="Active"/>
    <s v="Contract"/>
    <s v="Zone B"/>
    <s v="Part-Time"/>
    <x v="0"/>
    <s v="Executive"/>
    <d v="1960-06-14T00:00:00"/>
    <s v="MA"/>
    <x v="1"/>
    <s v="White"/>
    <s v="Single"/>
    <s v="Fully Meets"/>
    <n v="3"/>
    <n v="4"/>
    <s v="Poor"/>
    <d v="2022-12-31T00:00:00"/>
    <n v="1"/>
    <s v="Low"/>
    <n v="2"/>
    <s v="Low"/>
    <n v="1"/>
    <s v="Low"/>
    <d v="2022-12-25T00:00:00"/>
    <s v="Leadership Development"/>
    <s v="External"/>
    <s v="Failed"/>
    <n v="1"/>
    <n v="921.26"/>
    <n v="61"/>
    <x v="1"/>
  </r>
  <r>
    <n v="2378"/>
    <d v="2020-03-23T00:00:00"/>
    <n v="6.1388888888888893"/>
    <s v="Production Manager"/>
    <x v="1"/>
    <s v="Active"/>
    <s v="Part-Time"/>
    <s v="Zone A"/>
    <s v="Full-Time"/>
    <x v="0"/>
    <s v="Project Management - Eng"/>
    <d v="2044-11-23T00:00:00"/>
    <s v="MA"/>
    <x v="0"/>
    <s v="Other"/>
    <s v="Married"/>
    <s v="Fully Meets"/>
    <n v="3"/>
    <n v="2"/>
    <s v="Excellent"/>
    <d v="2023-07-04T00:00:00"/>
    <n v="2"/>
    <s v="High"/>
    <n v="5"/>
    <s v="High"/>
    <n v="3"/>
    <s v="High"/>
    <d v="2023-04-07T00:00:00"/>
    <s v="Leadership Development"/>
    <s v="Internal"/>
    <s v="Passed"/>
    <n v="3"/>
    <n v="751.79"/>
    <n v="76"/>
    <x v="1"/>
  </r>
  <r>
    <n v="2379"/>
    <d v="2019-10-19T00:00:00"/>
    <n v="6.5666666666666664"/>
    <s v="Production Manager"/>
    <x v="8"/>
    <s v="Terminated"/>
    <s v="Full-Time"/>
    <s v="Zone C"/>
    <s v="Part-Time"/>
    <x v="0"/>
    <s v="Fielders"/>
    <d v="1991-12-22T00:00:00"/>
    <s v="MA"/>
    <x v="0"/>
    <s v="Asian"/>
    <s v="Divorced"/>
    <s v="Fully Meets"/>
    <n v="3"/>
    <n v="2"/>
    <s v="Excellent"/>
    <d v="2023-07-01T00:00:00"/>
    <n v="2"/>
    <s v="High"/>
    <n v="5"/>
    <s v="High"/>
    <n v="1"/>
    <s v="High"/>
    <d v="2022-08-24T00:00:00"/>
    <s v="Communication Skills"/>
    <s v="External"/>
    <s v="Completed"/>
    <n v="4"/>
    <n v="146.18"/>
    <n v="28"/>
    <x v="0"/>
  </r>
  <r>
    <n v="2380"/>
    <d v="2023-07-02T00:00:00"/>
    <n v="2.8638888888888889"/>
    <s v="Production Manager"/>
    <x v="3"/>
    <s v="Active"/>
    <s v="Full-Time"/>
    <s v="Zone A"/>
    <s v="Temporary"/>
    <x v="0"/>
    <s v="General - Con"/>
    <d v="1956-12-19T00:00:00"/>
    <s v="MA"/>
    <x v="0"/>
    <s v="Other"/>
    <s v="Married"/>
    <s v="Fully Meets"/>
    <n v="3"/>
    <n v="2"/>
    <s v="Excellent"/>
    <d v="2022-10-25T00:00:00"/>
    <n v="2"/>
    <s v="High"/>
    <n v="1"/>
    <s v="High"/>
    <n v="3"/>
    <s v="High"/>
    <d v="2022-11-03T00:00:00"/>
    <s v="Customer Service"/>
    <s v="Internal"/>
    <s v="Completed"/>
    <n v="5"/>
    <n v="910.96"/>
    <n v="67"/>
    <x v="1"/>
  </r>
  <r>
    <n v="2381"/>
    <d v="2019-08-29T00:00:00"/>
    <n v="6.7055555555555557"/>
    <s v="Production Manager"/>
    <x v="9"/>
    <s v="Active"/>
    <s v="Part-Time"/>
    <s v="Zone B"/>
    <s v="Part-Time"/>
    <x v="0"/>
    <s v="Catv"/>
    <d v="1988-04-08T00:00:00"/>
    <s v="MA"/>
    <x v="0"/>
    <s v="Other"/>
    <s v="Divorced"/>
    <s v="Fully Meets"/>
    <n v="3"/>
    <n v="2"/>
    <s v="Excellent"/>
    <d v="2023-02-15T00:00:00"/>
    <n v="2"/>
    <s v="High"/>
    <n v="3"/>
    <s v="High"/>
    <n v="3"/>
    <s v="High"/>
    <d v="2023-01-27T00:00:00"/>
    <s v="Technical Skills"/>
    <s v="External"/>
    <s v="Passed"/>
    <n v="1"/>
    <n v="404.78"/>
    <n v="31"/>
    <x v="0"/>
  </r>
  <r>
    <n v="2382"/>
    <d v="2023-07-17T00:00:00"/>
    <n v="2.8222222222222224"/>
    <s v="Production Manager"/>
    <x v="5"/>
    <s v="Active"/>
    <s v="Part-Time"/>
    <s v="Zone C"/>
    <s v="Temporary"/>
    <x v="0"/>
    <s v="Catv"/>
    <d v="2043-12-10T00:00:00"/>
    <s v="MA"/>
    <x v="1"/>
    <s v="Asian"/>
    <s v="Single"/>
    <s v="Fully Meets"/>
    <n v="3"/>
    <n v="1"/>
    <s v="Excellent"/>
    <d v="2022-11-19T00:00:00"/>
    <n v="4"/>
    <s v="High"/>
    <n v="3"/>
    <s v="High"/>
    <n v="4"/>
    <s v="High"/>
    <d v="2023-08-01T00:00:00"/>
    <s v="Project Management"/>
    <s v="Internal"/>
    <s v="Completed"/>
    <n v="1"/>
    <n v="751.78"/>
    <n v="80"/>
    <x v="1"/>
  </r>
  <r>
    <n v="2383"/>
    <d v="2020-02-02T00:00:00"/>
    <n v="6.2805555555555559"/>
    <s v="Production Manager"/>
    <x v="6"/>
    <s v="Active"/>
    <s v="Full-Time"/>
    <s v="Zone A"/>
    <s v="Full-Time"/>
    <x v="0"/>
    <s v="Field Operations"/>
    <d v="1973-04-08T00:00:00"/>
    <s v="MA"/>
    <x v="1"/>
    <s v="Asian"/>
    <s v="Widowed"/>
    <s v="Fully Meets"/>
    <n v="3"/>
    <n v="4"/>
    <s v="Poor"/>
    <d v="2022-11-21T00:00:00"/>
    <n v="5"/>
    <s v="Low"/>
    <n v="3"/>
    <s v="Low"/>
    <n v="5"/>
    <s v="Low"/>
    <d v="2022-08-09T00:00:00"/>
    <s v="Customer Service"/>
    <s v="External"/>
    <s v="Incomplete"/>
    <n v="1"/>
    <n v="374.73"/>
    <n v="47"/>
    <x v="0"/>
  </r>
  <r>
    <n v="2384"/>
    <d v="2021-10-14T00:00:00"/>
    <n v="4.5805555555555557"/>
    <s v="Production Manager"/>
    <x v="2"/>
    <s v="Terminated"/>
    <s v="Full-Time"/>
    <s v="Zone A"/>
    <s v="Temporary"/>
    <x v="0"/>
    <s v="Field Operations"/>
    <d v="1979-09-11T00:00:00"/>
    <s v="MA"/>
    <x v="0"/>
    <s v="Hispanic"/>
    <s v="Married"/>
    <s v="Fully Meets"/>
    <n v="3"/>
    <n v="5"/>
    <s v="Poor"/>
    <d v="2022-09-03T00:00:00"/>
    <n v="2"/>
    <s v="Low"/>
    <n v="2"/>
    <s v="Low"/>
    <n v="2"/>
    <s v="Low"/>
    <d v="2022-10-03T00:00:00"/>
    <s v="Communication Skills"/>
    <s v="Internal"/>
    <s v="Failed"/>
    <n v="3"/>
    <n v="166.1"/>
    <n v="42"/>
    <x v="0"/>
  </r>
  <r>
    <n v="2385"/>
    <d v="2020-04-10T00:00:00"/>
    <n v="6.0916666666666668"/>
    <s v="Production Manager"/>
    <x v="4"/>
    <s v="Active"/>
    <s v="Contract"/>
    <s v="Zone A"/>
    <s v="Part-Time"/>
    <x v="0"/>
    <s v="Yard (Material Handling)"/>
    <d v="1953-11-19T00:00:00"/>
    <s v="MA"/>
    <x v="0"/>
    <s v="Asian"/>
    <s v="Single"/>
    <s v="Fully Meets"/>
    <n v="3"/>
    <n v="2"/>
    <s v="Excellent"/>
    <d v="2023-01-15T00:00:00"/>
    <n v="2"/>
    <s v="High"/>
    <n v="1"/>
    <s v="High"/>
    <n v="3"/>
    <s v="High"/>
    <d v="2023-03-31T00:00:00"/>
    <s v="Technical Skills"/>
    <s v="Internal"/>
    <s v="Incomplete"/>
    <n v="1"/>
    <n v="574.91"/>
    <n v="67"/>
    <x v="1"/>
  </r>
  <r>
    <n v="2386"/>
    <d v="2018-12-14T00:00:00"/>
    <n v="7.4138888888888888"/>
    <s v="Production Manager"/>
    <x v="0"/>
    <s v="Active"/>
    <s v="Part-Time"/>
    <s v="Zone B"/>
    <s v="Part-Time"/>
    <x v="0"/>
    <s v="Finance &amp; Accounting"/>
    <d v="1975-12-25T00:00:00"/>
    <s v="MA"/>
    <x v="0"/>
    <s v="Black"/>
    <s v="Widowed"/>
    <s v="Fully Meets"/>
    <n v="3"/>
    <n v="1"/>
    <s v="Excellent"/>
    <d v="2022-12-16T00:00:00"/>
    <n v="1"/>
    <s v="High"/>
    <n v="4"/>
    <s v="High"/>
    <n v="3"/>
    <s v="High"/>
    <d v="2022-09-28T00:00:00"/>
    <s v="Customer Service"/>
    <s v="External"/>
    <s v="Failed"/>
    <n v="3"/>
    <n v="390.96"/>
    <n v="43"/>
    <x v="0"/>
  </r>
  <r>
    <n v="2387"/>
    <d v="2022-06-27T00:00:00"/>
    <n v="3.8777777777777778"/>
    <s v="President &amp; CEO"/>
    <x v="7"/>
    <s v="Active"/>
    <s v="Contract"/>
    <s v="Zone C"/>
    <s v="Temporary"/>
    <x v="0"/>
    <s v="Safety"/>
    <d v="1994-05-28T00:00:00"/>
    <s v="MA"/>
    <x v="1"/>
    <s v="Hispanic"/>
    <s v="Widowed"/>
    <s v="Fully Meets"/>
    <n v="3"/>
    <n v="1"/>
    <s v="Excellent"/>
    <d v="2023-01-06T00:00:00"/>
    <n v="1"/>
    <s v="High"/>
    <n v="2"/>
    <s v="High"/>
    <n v="5"/>
    <s v="High"/>
    <d v="2023-03-05T00:00:00"/>
    <s v="Communication Skills"/>
    <s v="Internal"/>
    <s v="Failed"/>
    <n v="2"/>
    <n v="459.27"/>
    <n v="28"/>
    <x v="0"/>
  </r>
  <r>
    <n v="2388"/>
    <d v="2020-09-07T00:00:00"/>
    <n v="5.6833333333333336"/>
    <s v="Network Engineer"/>
    <x v="1"/>
    <s v="Active"/>
    <s v="Contract"/>
    <s v="Zone C"/>
    <s v="Temporary"/>
    <x v="0"/>
    <s v="Fielders"/>
    <d v="1953-05-15T00:00:00"/>
    <s v="MA"/>
    <x v="1"/>
    <s v="Other"/>
    <s v="Single"/>
    <s v="Fully Meets"/>
    <n v="3"/>
    <n v="2"/>
    <s v="Excellent"/>
    <d v="2023-06-06T00:00:00"/>
    <n v="5"/>
    <s v="High"/>
    <n v="2"/>
    <s v="High"/>
    <n v="4"/>
    <s v="High"/>
    <d v="2023-06-30T00:00:00"/>
    <s v="Project Management"/>
    <s v="Internal"/>
    <s v="Completed"/>
    <n v="4"/>
    <n v="949.32"/>
    <n v="67"/>
    <x v="1"/>
  </r>
  <r>
    <n v="2389"/>
    <d v="2019-11-03T00:00:00"/>
    <n v="6.5277777777777777"/>
    <s v="Data Analyst"/>
    <x v="1"/>
    <s v="Active"/>
    <s v="Contract"/>
    <s v="Zone C"/>
    <s v="Part-Time"/>
    <x v="0"/>
    <s v="General - Eng"/>
    <d v="1976-05-22T00:00:00"/>
    <s v="MA"/>
    <x v="1"/>
    <s v="White"/>
    <s v="Widowed"/>
    <s v="Fully Meets"/>
    <n v="3"/>
    <n v="2"/>
    <s v="Excellent"/>
    <d v="2023-06-06T00:00:00"/>
    <n v="1"/>
    <s v="High"/>
    <n v="4"/>
    <s v="High"/>
    <n v="2"/>
    <s v="High"/>
    <d v="2023-07-28T00:00:00"/>
    <s v="Technical Skills"/>
    <s v="Internal"/>
    <s v="Completed"/>
    <n v="1"/>
    <n v="718.39"/>
    <n v="43"/>
    <x v="0"/>
  </r>
  <r>
    <n v="2390"/>
    <d v="2020-05-15T00:00:00"/>
    <n v="5.9944444444444445"/>
    <s v="Data Analyst"/>
    <x v="8"/>
    <s v="Active"/>
    <s v="Part-Time"/>
    <s v="Zone C"/>
    <s v="Part-Time"/>
    <x v="0"/>
    <s v="Engineers"/>
    <d v="2043-02-13T00:00:00"/>
    <s v="MA"/>
    <x v="0"/>
    <s v="Asian"/>
    <s v="Divorced"/>
    <s v="Fully Meets"/>
    <n v="3"/>
    <n v="1"/>
    <s v="Excellent"/>
    <d v="2022-10-18T00:00:00"/>
    <n v="1"/>
    <s v="High"/>
    <n v="5"/>
    <s v="High"/>
    <n v="4"/>
    <s v="High"/>
    <d v="2023-07-19T00:00:00"/>
    <s v="Customer Service"/>
    <s v="External"/>
    <s v="Completed"/>
    <n v="5"/>
    <n v="923.06"/>
    <n v="77"/>
    <x v="1"/>
  </r>
  <r>
    <n v="2391"/>
    <d v="2023-04-28T00:00:00"/>
    <n v="3.0416666666666665"/>
    <s v="Data Analyst "/>
    <x v="3"/>
    <s v="Active"/>
    <s v="Part-Time"/>
    <s v="Zone B"/>
    <s v="Full-Time"/>
    <x v="2"/>
    <s v="Splicing"/>
    <d v="1964-02-11T00:00:00"/>
    <s v="MA"/>
    <x v="0"/>
    <s v="Asian"/>
    <s v="Widowed"/>
    <s v="Fully Meets"/>
    <n v="3"/>
    <n v="1"/>
    <s v="Excellent"/>
    <d v="2023-06-22T00:00:00"/>
    <n v="3"/>
    <s v="High"/>
    <n v="3"/>
    <s v="High"/>
    <n v="3"/>
    <s v="High"/>
    <d v="2022-12-10T00:00:00"/>
    <s v="Technical Skills"/>
    <s v="External"/>
    <s v="Failed"/>
    <n v="3"/>
    <n v="363.35"/>
    <n v="59"/>
    <x v="1"/>
  </r>
  <r>
    <n v="2392"/>
    <d v="2019-08-05T00:00:00"/>
    <n v="6.7722222222222221"/>
    <s v="Data Analyst"/>
    <x v="4"/>
    <s v="Active"/>
    <s v="Full-Time"/>
    <s v="Zone A"/>
    <s v="Full-Time"/>
    <x v="2"/>
    <s v="People Services"/>
    <d v="2044-09-27T00:00:00"/>
    <s v="MA"/>
    <x v="1"/>
    <s v="Black"/>
    <s v="Single"/>
    <s v="Fully Meets"/>
    <n v="3"/>
    <n v="1"/>
    <s v="Excellent"/>
    <d v="2023-06-19T00:00:00"/>
    <n v="4"/>
    <s v="High"/>
    <n v="3"/>
    <s v="High"/>
    <n v="2"/>
    <s v="High"/>
    <d v="2022-12-17T00:00:00"/>
    <s v="Customer Service"/>
    <s v="External"/>
    <s v="Failed"/>
    <n v="5"/>
    <n v="652.9"/>
    <n v="75"/>
    <x v="1"/>
  </r>
  <r>
    <n v="2393"/>
    <d v="2018-12-05T00:00:00"/>
    <n v="7.4388888888888891"/>
    <s v="Production Manager"/>
    <x v="6"/>
    <s v="Active"/>
    <s v="Full-Time"/>
    <s v="Zone C"/>
    <s v="Part-Time"/>
    <x v="0"/>
    <s v="Engineers"/>
    <d v="1993-09-04T00:00:00"/>
    <s v="MA"/>
    <x v="0"/>
    <s v="Other"/>
    <s v="Widowed"/>
    <s v="Fully Meets"/>
    <n v="3"/>
    <n v="5"/>
    <s v="Poor"/>
    <d v="2023-05-12T00:00:00"/>
    <n v="3"/>
    <s v="Low"/>
    <n v="2"/>
    <s v="Low"/>
    <n v="2"/>
    <s v="Low"/>
    <d v="2023-02-27T00:00:00"/>
    <s v="Project Management"/>
    <s v="External"/>
    <s v="Completed"/>
    <n v="5"/>
    <n v="803.82"/>
    <n v="25"/>
    <x v="2"/>
  </r>
  <r>
    <n v="2394"/>
    <d v="2022-04-25T00:00:00"/>
    <n v="4.05"/>
    <s v="Production Manager"/>
    <x v="2"/>
    <s v="Active"/>
    <s v="Full-Time"/>
    <s v="Zone C"/>
    <s v="Full-Time"/>
    <x v="0"/>
    <s v="Field Operations"/>
    <d v="1980-09-17T00:00:00"/>
    <s v="MA"/>
    <x v="1"/>
    <s v="White"/>
    <s v="Single"/>
    <s v="Fully Meets"/>
    <n v="3"/>
    <n v="2"/>
    <s v="Excellent"/>
    <d v="2022-11-18T00:00:00"/>
    <n v="4"/>
    <s v="High"/>
    <n v="1"/>
    <s v="High"/>
    <n v="1"/>
    <s v="High"/>
    <d v="2022-09-22T00:00:00"/>
    <s v="Customer Service"/>
    <s v="Internal"/>
    <s v="Completed"/>
    <n v="1"/>
    <n v="661.88"/>
    <n v="42"/>
    <x v="0"/>
  </r>
  <r>
    <n v="2395"/>
    <d v="2019-12-10T00:00:00"/>
    <n v="6.4249999999999998"/>
    <s v="Production Manager"/>
    <x v="9"/>
    <s v="Active"/>
    <s v="Part-Time"/>
    <s v="Zone C"/>
    <s v="Part-Time"/>
    <x v="0"/>
    <s v="General - Eng"/>
    <d v="1983-06-24T00:00:00"/>
    <s v="MA"/>
    <x v="1"/>
    <s v="Black"/>
    <s v="Divorced"/>
    <s v="Fully Meets"/>
    <n v="3"/>
    <n v="1"/>
    <s v="Excellent"/>
    <d v="2023-02-23T00:00:00"/>
    <n v="1"/>
    <s v="High"/>
    <n v="1"/>
    <s v="High"/>
    <n v="4"/>
    <s v="High"/>
    <d v="2023-03-29T00:00:00"/>
    <s v="Customer Service"/>
    <s v="External"/>
    <s v="Completed"/>
    <n v="5"/>
    <n v="337.08"/>
    <n v="36"/>
    <x v="0"/>
  </r>
  <r>
    <n v="2396"/>
    <d v="2022-06-30T00:00:00"/>
    <n v="3.8694444444444445"/>
    <s v="Production Manager"/>
    <x v="7"/>
    <s v="Terminated"/>
    <s v="Contract"/>
    <s v="Zone C"/>
    <s v="Part-Time"/>
    <x v="0"/>
    <s v="General - Eng"/>
    <d v="1960-07-18T00:00:00"/>
    <s v="MA"/>
    <x v="0"/>
    <s v="Other"/>
    <s v="Single"/>
    <s v="Fully Meets"/>
    <n v="3"/>
    <n v="1"/>
    <s v="Excellent"/>
    <d v="2022-12-14T00:00:00"/>
    <n v="3"/>
    <s v="High"/>
    <n v="4"/>
    <s v="High"/>
    <n v="2"/>
    <s v="High"/>
    <d v="2022-11-22T00:00:00"/>
    <s v="Project Management"/>
    <s v="External"/>
    <s v="Completed"/>
    <n v="5"/>
    <n v="887.46"/>
    <n v="62"/>
    <x v="1"/>
  </r>
  <r>
    <n v="2397"/>
    <d v="2018-09-19T00:00:00"/>
    <n v="7.65"/>
    <s v="Production Manager"/>
    <x v="3"/>
    <s v="Active"/>
    <s v="Part-Time"/>
    <s v="Zone B"/>
    <s v="Full-Time"/>
    <x v="0"/>
    <s v="Field Operations"/>
    <d v="1990-08-22T00:00:00"/>
    <s v="MA"/>
    <x v="0"/>
    <s v="Other"/>
    <s v="Widowed"/>
    <s v="Fully Meets"/>
    <n v="3"/>
    <n v="2"/>
    <s v="Excellent"/>
    <d v="2022-09-08T00:00:00"/>
    <n v="2"/>
    <s v="High"/>
    <n v="5"/>
    <s v="High"/>
    <n v="2"/>
    <s v="High"/>
    <d v="2022-11-10T00:00:00"/>
    <s v="Project Management"/>
    <s v="External"/>
    <s v="Completed"/>
    <n v="5"/>
    <n v="514.94000000000005"/>
    <n v="28"/>
    <x v="0"/>
  </r>
  <r>
    <n v="2398"/>
    <d v="2019-07-08T00:00:00"/>
    <n v="6.8472222222222223"/>
    <s v="Production Manager"/>
    <x v="5"/>
    <s v="Active"/>
    <s v="Contract"/>
    <s v="Zone C"/>
    <s v="Temporary"/>
    <x v="0"/>
    <s v="General - Con"/>
    <d v="1959-06-11T00:00:00"/>
    <s v="MA"/>
    <x v="0"/>
    <s v="White"/>
    <s v="Widowed"/>
    <s v="Fully Meets"/>
    <n v="3"/>
    <n v="5"/>
    <s v="Poor"/>
    <d v="2023-01-07T00:00:00"/>
    <n v="4"/>
    <s v="Low"/>
    <n v="3"/>
    <s v="Low"/>
    <n v="3"/>
    <s v="Low"/>
    <d v="2022-12-13T00:00:00"/>
    <s v="Technical Skills"/>
    <s v="External"/>
    <s v="Incomplete"/>
    <n v="3"/>
    <n v="304.35000000000002"/>
    <n v="60"/>
    <x v="1"/>
  </r>
  <r>
    <n v="2399"/>
    <d v="2023-05-25T00:00:00"/>
    <n v="2.9666666666666668"/>
    <s v="Production Manager"/>
    <x v="9"/>
    <s v="Active"/>
    <s v="Full-Time"/>
    <s v="Zone B"/>
    <s v="Part-Time"/>
    <x v="0"/>
    <s v="Wireline Construction"/>
    <d v="1958-06-13T00:00:00"/>
    <s v="MA"/>
    <x v="1"/>
    <s v="White"/>
    <s v="Married"/>
    <s v="Fully Meets"/>
    <n v="3"/>
    <n v="4"/>
    <s v="Poor"/>
    <d v="2022-11-29T00:00:00"/>
    <n v="1"/>
    <s v="Low"/>
    <n v="4"/>
    <s v="Low"/>
    <n v="2"/>
    <s v="Low"/>
    <d v="2023-03-15T00:00:00"/>
    <s v="Customer Service"/>
    <s v="External"/>
    <s v="Passed"/>
    <n v="1"/>
    <n v="329.83"/>
    <n v="65"/>
    <x v="1"/>
  </r>
  <r>
    <n v="2400"/>
    <d v="2018-11-03T00:00:00"/>
    <n v="7.5277777777777777"/>
    <s v="Production Manager"/>
    <x v="5"/>
    <s v="Active"/>
    <s v="Contract"/>
    <s v="Zone A"/>
    <s v="Part-Time"/>
    <x v="0"/>
    <s v="General - Sga"/>
    <d v="1961-06-12T00:00:00"/>
    <s v="MA"/>
    <x v="1"/>
    <s v="Black"/>
    <s v="Married"/>
    <s v="Fully Meets"/>
    <n v="3"/>
    <n v="2"/>
    <s v="Excellent"/>
    <d v="2023-03-28T00:00:00"/>
    <n v="4"/>
    <s v="High"/>
    <n v="4"/>
    <s v="High"/>
    <n v="3"/>
    <s v="High"/>
    <d v="2023-07-23T00:00:00"/>
    <s v="Communication Skills"/>
    <s v="External"/>
    <s v="Completed"/>
    <n v="4"/>
    <n v="872.57"/>
    <n v="57"/>
    <x v="1"/>
  </r>
  <r>
    <n v="2401"/>
    <d v="2022-11-09T00:00:00"/>
    <n v="3.5111111111111111"/>
    <s v="Production Manager"/>
    <x v="6"/>
    <s v="Terminated"/>
    <s v="Full-Time"/>
    <s v="Zone C"/>
    <s v="Part-Time"/>
    <x v="0"/>
    <s v="Field Operations"/>
    <d v="2045-09-23T00:00:00"/>
    <s v="MA"/>
    <x v="0"/>
    <s v="Asian"/>
    <s v="Divorced"/>
    <s v="Fully Meets"/>
    <n v="3"/>
    <n v="5"/>
    <s v="Poor"/>
    <d v="2022-12-23T00:00:00"/>
    <n v="1"/>
    <s v="Low"/>
    <n v="1"/>
    <s v="Low"/>
    <n v="3"/>
    <s v="Low"/>
    <d v="2022-11-01T00:00:00"/>
    <s v="Customer Service"/>
    <s v="Internal"/>
    <s v="Failed"/>
    <n v="4"/>
    <n v="935.2"/>
    <n v="77"/>
    <x v="1"/>
  </r>
  <r>
    <n v="2402"/>
    <d v="2022-04-14T00:00:00"/>
    <n v="4.0805555555555557"/>
    <s v="Production Manager"/>
    <x v="2"/>
    <s v="Terminated"/>
    <s v="Full-Time"/>
    <s v="Zone C"/>
    <s v="Full-Time"/>
    <x v="0"/>
    <s v="Shop (Fleet)"/>
    <d v="1985-09-19T00:00:00"/>
    <s v="MA"/>
    <x v="0"/>
    <s v="Black"/>
    <s v="Widowed"/>
    <s v="Fully Meets"/>
    <n v="3"/>
    <n v="2"/>
    <s v="Excellent"/>
    <d v="2022-10-29T00:00:00"/>
    <n v="3"/>
    <s v="High"/>
    <n v="2"/>
    <s v="High"/>
    <n v="2"/>
    <s v="High"/>
    <d v="2023-02-18T00:00:00"/>
    <s v="Communication Skills"/>
    <s v="External"/>
    <s v="Failed"/>
    <n v="1"/>
    <n v="478.73"/>
    <n v="37"/>
    <x v="0"/>
  </r>
  <r>
    <n v="2403"/>
    <d v="2020-08-06T00:00:00"/>
    <n v="5.7694444444444448"/>
    <s v="Production Manager"/>
    <x v="4"/>
    <s v="Active"/>
    <s v="Full-Time"/>
    <s v="Zone C"/>
    <s v="Temporary"/>
    <x v="0"/>
    <s v="Finance &amp; Accounting"/>
    <d v="1958-03-22T00:00:00"/>
    <s v="MA"/>
    <x v="0"/>
    <s v="Hispanic"/>
    <s v="Married"/>
    <s v="Fully Meets"/>
    <n v="3"/>
    <n v="4"/>
    <s v="Poor"/>
    <d v="2022-11-07T00:00:00"/>
    <n v="3"/>
    <s v="Low"/>
    <n v="3"/>
    <s v="Low"/>
    <n v="3"/>
    <s v="Low"/>
    <d v="2022-08-25T00:00:00"/>
    <s v="Technical Skills"/>
    <s v="External"/>
    <s v="Failed"/>
    <n v="5"/>
    <n v="766.04"/>
    <n v="62"/>
    <x v="1"/>
  </r>
  <r>
    <n v="2404"/>
    <d v="2019-06-26T00:00:00"/>
    <n v="6.8805555555555555"/>
    <s v="Production Manager"/>
    <x v="0"/>
    <s v="Active"/>
    <s v="Contract"/>
    <s v="Zone C"/>
    <s v="Temporary"/>
    <x v="0"/>
    <s v="General - Con"/>
    <d v="2049-05-19T00:00:00"/>
    <s v="MA"/>
    <x v="0"/>
    <s v="White"/>
    <s v="Divorced"/>
    <s v="Fully Meets"/>
    <n v="3"/>
    <n v="2"/>
    <s v="Excellent"/>
    <d v="2023-05-01T00:00:00"/>
    <n v="3"/>
    <s v="High"/>
    <n v="3"/>
    <s v="High"/>
    <n v="1"/>
    <s v="High"/>
    <d v="2023-04-21T00:00:00"/>
    <s v="Project Management"/>
    <s v="External"/>
    <s v="Failed"/>
    <n v="3"/>
    <n v="561.63"/>
    <n v="70"/>
    <x v="1"/>
  </r>
  <r>
    <n v="2405"/>
    <d v="2020-09-13T00:00:00"/>
    <n v="5.666666666666667"/>
    <s v="President &amp; CEO"/>
    <x v="7"/>
    <s v="Terminated"/>
    <s v="Full-Time"/>
    <s v="Zone B"/>
    <s v="Part-Time"/>
    <x v="0"/>
    <s v="Field Operations"/>
    <d v="1950-04-06T00:00:00"/>
    <s v="MA"/>
    <x v="1"/>
    <s v="White"/>
    <s v="Divorced"/>
    <s v="Fully Meets"/>
    <n v="3"/>
    <n v="4"/>
    <s v="Poor"/>
    <d v="2023-07-25T00:00:00"/>
    <n v="4"/>
    <s v="Low"/>
    <n v="1"/>
    <s v="Low"/>
    <n v="2"/>
    <s v="Low"/>
    <d v="2023-03-19T00:00:00"/>
    <s v="Technical Skills"/>
    <s v="External"/>
    <s v="Completed"/>
    <n v="1"/>
    <n v="722.5"/>
    <n v="70"/>
    <x v="1"/>
  </r>
  <r>
    <n v="2406"/>
    <d v="2018-11-13T00:00:00"/>
    <n v="7.5"/>
    <s v="Network Engineer"/>
    <x v="1"/>
    <s v="Active"/>
    <s v="Part-Time"/>
    <s v="Zone B"/>
    <s v="Part-Time"/>
    <x v="0"/>
    <s v="Engineers"/>
    <d v="1971-03-25T00:00:00"/>
    <s v="MA"/>
    <x v="1"/>
    <s v="Black"/>
    <s v="Widowed"/>
    <s v="Fully Meets"/>
    <n v="3"/>
    <n v="1"/>
    <s v="Excellent"/>
    <d v="2023-02-24T00:00:00"/>
    <n v="1"/>
    <s v="High"/>
    <n v="4"/>
    <s v="High"/>
    <n v="4"/>
    <s v="High"/>
    <d v="2023-05-19T00:00:00"/>
    <s v="Communication Skills"/>
    <s v="Internal"/>
    <s v="Failed"/>
    <n v="1"/>
    <n v="100.04"/>
    <n v="47"/>
    <x v="0"/>
  </r>
  <r>
    <n v="2407"/>
    <d v="2019-10-06T00:00:00"/>
    <n v="6.6027777777777779"/>
    <s v="Data Analyst"/>
    <x v="1"/>
    <s v="Active"/>
    <s v="Full-Time"/>
    <s v="Zone C"/>
    <s v="Temporary"/>
    <x v="0"/>
    <s v="Finance &amp; Accounting"/>
    <d v="1953-04-17T00:00:00"/>
    <s v="MA"/>
    <x v="1"/>
    <s v="Other"/>
    <s v="Widowed"/>
    <s v="Fully Meets"/>
    <n v="3"/>
    <n v="4"/>
    <s v="Poor"/>
    <d v="2022-09-23T00:00:00"/>
    <n v="3"/>
    <s v="Low"/>
    <n v="5"/>
    <s v="Low"/>
    <n v="5"/>
    <s v="Low"/>
    <d v="2022-11-15T00:00:00"/>
    <s v="Project Management"/>
    <s v="Internal"/>
    <s v="Completed"/>
    <n v="2"/>
    <n v="545.35"/>
    <n v="66"/>
    <x v="1"/>
  </r>
  <r>
    <n v="2408"/>
    <d v="2021-09-15T00:00:00"/>
    <n v="4.6611111111111114"/>
    <s v="Data Analyst"/>
    <x v="8"/>
    <s v="Active"/>
    <s v="Full-Time"/>
    <s v="Zone B"/>
    <s v="Part-Time"/>
    <x v="2"/>
    <s v="Field Operations"/>
    <d v="1962-01-10T00:00:00"/>
    <s v="MA"/>
    <x v="0"/>
    <s v="Black"/>
    <s v="Divorced"/>
    <s v="Fully Meets"/>
    <n v="3"/>
    <n v="5"/>
    <s v="Poor"/>
    <d v="2022-08-26T00:00:00"/>
    <n v="2"/>
    <s v="Low"/>
    <n v="5"/>
    <s v="Low"/>
    <n v="5"/>
    <s v="Low"/>
    <d v="2022-09-04T00:00:00"/>
    <s v="Project Management"/>
    <s v="Internal"/>
    <s v="Failed"/>
    <n v="1"/>
    <n v="968.87"/>
    <n v="59"/>
    <x v="1"/>
  </r>
  <r>
    <n v="2409"/>
    <d v="2020-02-06T00:00:00"/>
    <n v="6.2694444444444448"/>
    <s v="Data Analyst "/>
    <x v="3"/>
    <s v="Active"/>
    <s v="Full-Time"/>
    <s v="Zone B"/>
    <s v="Full-Time"/>
    <x v="2"/>
    <s v="Engineers"/>
    <d v="1996-10-30T00:00:00"/>
    <s v="MA"/>
    <x v="0"/>
    <s v="White"/>
    <s v="Single"/>
    <s v="Fully Meets"/>
    <n v="3"/>
    <n v="4"/>
    <s v="Poor"/>
    <d v="2023-01-11T00:00:00"/>
    <n v="3"/>
    <s v="Low"/>
    <n v="3"/>
    <s v="Low"/>
    <n v="3"/>
    <s v="Low"/>
    <d v="2023-04-07T00:00:00"/>
    <s v="Customer Service"/>
    <s v="External"/>
    <s v="Passed"/>
    <n v="1"/>
    <n v="949.78"/>
    <n v="24"/>
    <x v="2"/>
  </r>
  <r>
    <n v="2410"/>
    <d v="2022-10-21T00:00:00"/>
    <n v="3.5611111111111109"/>
    <s v="Data Analyst"/>
    <x v="9"/>
    <s v="Active"/>
    <s v="Full-Time"/>
    <s v="Zone B"/>
    <s v="Part-Time"/>
    <x v="2"/>
    <s v="Engineers"/>
    <d v="1957-11-19T00:00:00"/>
    <s v="MA"/>
    <x v="1"/>
    <s v="White"/>
    <s v="Divorced"/>
    <s v="Fully Meets"/>
    <n v="3"/>
    <n v="2"/>
    <s v="Excellent"/>
    <d v="2023-05-03T00:00:00"/>
    <n v="4"/>
    <s v="High"/>
    <n v="4"/>
    <s v="High"/>
    <n v="1"/>
    <s v="High"/>
    <d v="2022-09-24T00:00:00"/>
    <s v="Technical Skills"/>
    <s v="External"/>
    <s v="Failed"/>
    <n v="3"/>
    <n v="341.65"/>
    <n v="65"/>
    <x v="1"/>
  </r>
  <r>
    <n v="2411"/>
    <d v="2022-10-11T00:00:00"/>
    <n v="3.588888888888889"/>
    <s v="Production Manager"/>
    <x v="6"/>
    <s v="Active"/>
    <s v="Part-Time"/>
    <s v="Zone B"/>
    <s v="Temporary"/>
    <x v="0"/>
    <s v="General - Con"/>
    <d v="1994-07-16T00:00:00"/>
    <s v="MA"/>
    <x v="0"/>
    <s v="Black"/>
    <s v="Widowed"/>
    <s v="Fully Meets"/>
    <n v="3"/>
    <n v="2"/>
    <s v="Excellent"/>
    <d v="2023-01-23T00:00:00"/>
    <n v="2"/>
    <s v="High"/>
    <n v="3"/>
    <s v="High"/>
    <n v="3"/>
    <s v="High"/>
    <d v="2023-02-27T00:00:00"/>
    <s v="Project Management"/>
    <s v="External"/>
    <s v="Failed"/>
    <n v="4"/>
    <n v="798.7"/>
    <n v="28"/>
    <x v="0"/>
  </r>
  <r>
    <n v="2412"/>
    <d v="2022-01-30T00:00:00"/>
    <n v="4.2861111111111114"/>
    <s v="Production Manager"/>
    <x v="2"/>
    <s v="Active"/>
    <s v="Full-Time"/>
    <s v="Zone B"/>
    <s v="Part-Time"/>
    <x v="0"/>
    <s v="Engineers"/>
    <d v="1994-10-13T00:00:00"/>
    <s v="MA"/>
    <x v="1"/>
    <s v="White"/>
    <s v="Widowed"/>
    <s v="Fully Meets"/>
    <n v="3"/>
    <n v="2"/>
    <s v="Excellent"/>
    <d v="2023-04-10T00:00:00"/>
    <n v="5"/>
    <s v="High"/>
    <n v="4"/>
    <s v="High"/>
    <n v="5"/>
    <s v="High"/>
    <d v="2023-01-21T00:00:00"/>
    <s v="Project Management"/>
    <s v="Internal"/>
    <s v="Passed"/>
    <n v="5"/>
    <n v="859"/>
    <n v="28"/>
    <x v="0"/>
  </r>
  <r>
    <n v="2413"/>
    <d v="2022-07-27T00:00:00"/>
    <n v="3.7944444444444443"/>
    <s v="Production Manager"/>
    <x v="9"/>
    <s v="Active"/>
    <s v="Full-Time"/>
    <s v="Zone B"/>
    <s v="Temporary"/>
    <x v="0"/>
    <s v="General - Con"/>
    <d v="2042-04-10T00:00:00"/>
    <s v="MA"/>
    <x v="0"/>
    <s v="White"/>
    <s v="Single"/>
    <s v="Fully Meets"/>
    <n v="3"/>
    <n v="4"/>
    <s v="Poor"/>
    <d v="2022-11-08T00:00:00"/>
    <n v="4"/>
    <s v="Low"/>
    <n v="2"/>
    <s v="Low"/>
    <n v="2"/>
    <s v="Low"/>
    <d v="2022-09-01T00:00:00"/>
    <s v="Communication Skills"/>
    <s v="External"/>
    <s v="Failed"/>
    <n v="1"/>
    <n v="193.51"/>
    <n v="80"/>
    <x v="1"/>
  </r>
  <r>
    <n v="2414"/>
    <d v="2022-05-26T00:00:00"/>
    <n v="3.963888888888889"/>
    <s v="Production Manager"/>
    <x v="7"/>
    <s v="Active"/>
    <s v="Part-Time"/>
    <s v="Zone B"/>
    <s v="Part-Time"/>
    <x v="0"/>
    <s v="General - Con"/>
    <d v="1952-07-16T00:00:00"/>
    <s v="MA"/>
    <x v="0"/>
    <s v="Asian"/>
    <s v="Single"/>
    <s v="Fully Meets"/>
    <n v="3"/>
    <n v="2"/>
    <s v="Excellent"/>
    <d v="2022-09-05T00:00:00"/>
    <n v="1"/>
    <s v="High"/>
    <n v="1"/>
    <s v="High"/>
    <n v="5"/>
    <s v="High"/>
    <d v="2022-09-01T00:00:00"/>
    <s v="Technical Skills"/>
    <s v="External"/>
    <s v="Failed"/>
    <n v="5"/>
    <n v="506.08"/>
    <n v="70"/>
    <x v="1"/>
  </r>
  <r>
    <n v="2415"/>
    <d v="2021-02-08T00:00:00"/>
    <n v="5.2638888888888893"/>
    <s v="Production Manager"/>
    <x v="3"/>
    <s v="Active"/>
    <s v="Full-Time"/>
    <s v="Zone B"/>
    <s v="Full-Time"/>
    <x v="0"/>
    <s v="Field Operations"/>
    <d v="1952-09-10T00:00:00"/>
    <s v="MA"/>
    <x v="0"/>
    <s v="White"/>
    <s v="Married"/>
    <s v="Fully Meets"/>
    <n v="3"/>
    <n v="4"/>
    <s v="Poor"/>
    <d v="2023-02-08T00:00:00"/>
    <n v="1"/>
    <s v="Low"/>
    <n v="2"/>
    <s v="Low"/>
    <n v="5"/>
    <s v="Low"/>
    <d v="2022-08-18T00:00:00"/>
    <s v="Customer Service"/>
    <s v="Internal"/>
    <s v="Failed"/>
    <n v="4"/>
    <n v="938.18"/>
    <n v="69"/>
    <x v="1"/>
  </r>
  <r>
    <n v="2416"/>
    <d v="2022-06-06T00:00:00"/>
    <n v="3.9361111111111109"/>
    <s v="Production Manager"/>
    <x v="5"/>
    <s v="Active"/>
    <s v="Contract"/>
    <s v="Zone C"/>
    <s v="Full-Time"/>
    <x v="0"/>
    <s v="General - Con"/>
    <d v="1994-06-08T00:00:00"/>
    <s v="MA"/>
    <x v="1"/>
    <s v="Asian"/>
    <s v="Single"/>
    <s v="Fully Meets"/>
    <n v="3"/>
    <n v="2"/>
    <s v="Excellent"/>
    <d v="2022-11-01T00:00:00"/>
    <n v="4"/>
    <s v="High"/>
    <n v="5"/>
    <s v="High"/>
    <n v="1"/>
    <s v="High"/>
    <d v="2023-05-06T00:00:00"/>
    <s v="Communication Skills"/>
    <s v="Internal"/>
    <s v="Failed"/>
    <n v="2"/>
    <n v="344.8"/>
    <n v="28"/>
    <x v="0"/>
  </r>
  <r>
    <n v="2417"/>
    <d v="2021-02-27T00:00:00"/>
    <n v="5.2111111111111112"/>
    <s v="Production Manager"/>
    <x v="4"/>
    <s v="Active"/>
    <s v="Contract"/>
    <s v="Zone C"/>
    <s v="Full-Time"/>
    <x v="0"/>
    <s v="Engineers"/>
    <d v="1986-11-10T00:00:00"/>
    <s v="MA"/>
    <x v="1"/>
    <s v="White"/>
    <s v="Single"/>
    <s v="Fully Meets"/>
    <n v="3"/>
    <n v="4"/>
    <s v="Poor"/>
    <d v="2022-09-17T00:00:00"/>
    <n v="2"/>
    <s v="Low"/>
    <n v="3"/>
    <s v="Low"/>
    <n v="4"/>
    <s v="Low"/>
    <d v="2022-10-31T00:00:00"/>
    <s v="Communication Skills"/>
    <s v="External"/>
    <s v="Passed"/>
    <n v="4"/>
    <n v="587.29"/>
    <n v="35"/>
    <x v="0"/>
  </r>
  <r>
    <n v="2418"/>
    <d v="2022-01-26T00:00:00"/>
    <n v="4.2972222222222225"/>
    <s v="Production Manager"/>
    <x v="0"/>
    <s v="Terminated"/>
    <s v="Contract"/>
    <s v="Zone B"/>
    <s v="Temporary"/>
    <x v="0"/>
    <s v="Project Management - Con"/>
    <d v="2042-06-20T00:00:00"/>
    <s v="MA"/>
    <x v="1"/>
    <s v="Black"/>
    <s v="Married"/>
    <s v="Fully Meets"/>
    <n v="3"/>
    <n v="1"/>
    <s v="Excellent"/>
    <d v="2023-03-08T00:00:00"/>
    <n v="3"/>
    <s v="High"/>
    <n v="2"/>
    <s v="High"/>
    <n v="5"/>
    <s v="High"/>
    <d v="2023-01-27T00:00:00"/>
    <s v="Technical Skills"/>
    <s v="External"/>
    <s v="Failed"/>
    <n v="5"/>
    <n v="966.19"/>
    <n v="80"/>
    <x v="1"/>
  </r>
  <r>
    <n v="2419"/>
    <d v="2020-04-01T00:00:00"/>
    <n v="6.1166666666666663"/>
    <s v="Production Manager"/>
    <x v="1"/>
    <s v="Active"/>
    <s v="Part-Time"/>
    <s v="Zone A"/>
    <s v="Temporary"/>
    <x v="0"/>
    <s v="Wireline Construction"/>
    <d v="2000-08-16T00:00:00"/>
    <s v="MA"/>
    <x v="0"/>
    <s v="White"/>
    <s v="Married"/>
    <s v="Fully Meets"/>
    <n v="3"/>
    <n v="2"/>
    <s v="Excellent"/>
    <d v="2022-12-22T00:00:00"/>
    <n v="2"/>
    <s v="High"/>
    <n v="2"/>
    <s v="High"/>
    <n v="1"/>
    <s v="High"/>
    <d v="2023-07-05T00:00:00"/>
    <s v="Project Management"/>
    <s v="External"/>
    <s v="Completed"/>
    <n v="4"/>
    <n v="433.85"/>
    <n v="20"/>
    <x v="2"/>
  </r>
  <r>
    <n v="2420"/>
    <d v="2020-06-03T00:00:00"/>
    <n v="5.9444444444444446"/>
    <s v="Production Manager"/>
    <x v="8"/>
    <s v="Active"/>
    <s v="Contract"/>
    <s v="Zone B"/>
    <s v="Full-Time"/>
    <x v="0"/>
    <s v="Project Management - Con"/>
    <d v="2049-04-01T00:00:00"/>
    <s v="MA"/>
    <x v="0"/>
    <s v="White"/>
    <s v="Single"/>
    <s v="Fully Meets"/>
    <n v="3"/>
    <n v="5"/>
    <s v="Poor"/>
    <d v="2023-05-07T00:00:00"/>
    <n v="4"/>
    <s v="Low"/>
    <n v="3"/>
    <s v="Low"/>
    <n v="1"/>
    <s v="Low"/>
    <d v="2023-01-29T00:00:00"/>
    <s v="Project Management"/>
    <s v="Internal"/>
    <s v="Passed"/>
    <n v="3"/>
    <n v="684.64"/>
    <n v="71"/>
    <x v="1"/>
  </r>
  <r>
    <n v="2421"/>
    <d v="2021-11-20T00:00:00"/>
    <n v="4.4805555555555552"/>
    <s v="Production Manager"/>
    <x v="6"/>
    <s v="Active"/>
    <s v="Full-Time"/>
    <s v="Zone C"/>
    <s v="Part-Time"/>
    <x v="0"/>
    <s v="Engineers"/>
    <d v="1986-09-03T00:00:00"/>
    <s v="MA"/>
    <x v="0"/>
    <s v="Asian"/>
    <s v="Married"/>
    <s v="Fully Meets"/>
    <n v="3"/>
    <n v="2"/>
    <s v="Excellent"/>
    <d v="2023-04-03T00:00:00"/>
    <n v="1"/>
    <s v="High"/>
    <n v="3"/>
    <s v="High"/>
    <n v="5"/>
    <s v="High"/>
    <d v="2023-07-08T00:00:00"/>
    <s v="Customer Service"/>
    <s v="Internal"/>
    <s v="Completed"/>
    <n v="3"/>
    <n v="442.48"/>
    <n v="35"/>
    <x v="0"/>
  </r>
  <r>
    <n v="2422"/>
    <d v="2021-12-21T00:00:00"/>
    <n v="4.3944444444444448"/>
    <s v="Production Manager"/>
    <x v="2"/>
    <s v="Terminated"/>
    <s v="Part-Time"/>
    <s v="Zone A"/>
    <s v="Temporary"/>
    <x v="0"/>
    <s v="General - Con"/>
    <d v="2049-03-16T00:00:00"/>
    <s v="MA"/>
    <x v="1"/>
    <s v="Hispanic"/>
    <s v="Widowed"/>
    <s v="Fully Meets"/>
    <n v="3"/>
    <n v="2"/>
    <s v="Excellent"/>
    <d v="2022-10-18T00:00:00"/>
    <n v="5"/>
    <s v="High"/>
    <n v="4"/>
    <s v="High"/>
    <n v="5"/>
    <s v="High"/>
    <d v="2022-08-29T00:00:00"/>
    <s v="Leadership Development"/>
    <s v="External"/>
    <s v="Failed"/>
    <n v="1"/>
    <n v="400.73"/>
    <n v="72"/>
    <x v="1"/>
  </r>
  <r>
    <n v="2423"/>
    <d v="2018-10-10T00:00:00"/>
    <n v="7.5916666666666668"/>
    <s v="President &amp; CEO"/>
    <x v="9"/>
    <s v="Active"/>
    <s v="Contract"/>
    <s v="Zone A"/>
    <s v="Full-Time"/>
    <x v="0"/>
    <s v="General - Con"/>
    <d v="1977-11-10T00:00:00"/>
    <s v="MA"/>
    <x v="1"/>
    <s v="Asian"/>
    <s v="Divorced"/>
    <s v="Fully Meets"/>
    <n v="3"/>
    <n v="1"/>
    <s v="Excellent"/>
    <d v="2023-04-06T00:00:00"/>
    <n v="3"/>
    <s v="High"/>
    <n v="3"/>
    <s v="High"/>
    <n v="5"/>
    <s v="High"/>
    <d v="2023-06-15T00:00:00"/>
    <s v="Technical Skills"/>
    <s v="Internal"/>
    <s v="Failed"/>
    <n v="5"/>
    <n v="523.75"/>
    <n v="41"/>
    <x v="0"/>
  </r>
  <r>
    <n v="2424"/>
    <d v="2019-02-26T00:00:00"/>
    <n v="7.2138888888888886"/>
    <s v="Network Engineer"/>
    <x v="7"/>
    <s v="Active"/>
    <s v="Full-Time"/>
    <s v="Zone C"/>
    <s v="Full-Time"/>
    <x v="3"/>
    <s v="Engineers"/>
    <d v="1974-08-18T00:00:00"/>
    <s v="MA"/>
    <x v="1"/>
    <s v="Hispanic"/>
    <s v="Divorced"/>
    <s v="Fully Meets"/>
    <n v="3"/>
    <n v="2"/>
    <s v="Excellent"/>
    <d v="2023-02-25T00:00:00"/>
    <n v="2"/>
    <s v="High"/>
    <n v="1"/>
    <s v="High"/>
    <n v="4"/>
    <s v="High"/>
    <d v="2022-10-18T00:00:00"/>
    <s v="Customer Service"/>
    <s v="Internal"/>
    <s v="Failed"/>
    <n v="1"/>
    <n v="292.85000000000002"/>
    <n v="45"/>
    <x v="0"/>
  </r>
  <r>
    <n v="2425"/>
    <d v="2022-06-19T00:00:00"/>
    <n v="3.9"/>
    <s v="Director of Operations"/>
    <x v="8"/>
    <s v="Active"/>
    <s v="Contract"/>
    <s v="Zone C"/>
    <s v="Full-Time"/>
    <x v="0"/>
    <s v="Wireline Construction"/>
    <d v="1982-06-15T00:00:00"/>
    <s v="MA"/>
    <x v="1"/>
    <s v="Asian"/>
    <s v="Divorced"/>
    <s v="Fully Meets"/>
    <n v="3"/>
    <n v="2"/>
    <s v="Excellent"/>
    <d v="2023-03-28T00:00:00"/>
    <n v="2"/>
    <s v="High"/>
    <n v="2"/>
    <s v="High"/>
    <n v="2"/>
    <s v="High"/>
    <d v="2023-04-23T00:00:00"/>
    <s v="Technical Skills"/>
    <s v="External"/>
    <s v="Failed"/>
    <n v="3"/>
    <n v="136.76"/>
    <n v="40"/>
    <x v="0"/>
  </r>
  <r>
    <n v="2426"/>
    <d v="2020-07-20T00:00:00"/>
    <n v="5.8138888888888891"/>
    <s v="Data Analyst"/>
    <x v="1"/>
    <s v="Active"/>
    <s v="Full-Time"/>
    <s v="Zone C"/>
    <s v="Part-Time"/>
    <x v="0"/>
    <s v="General - Con"/>
    <d v="1959-03-03T00:00:00"/>
    <s v="MA"/>
    <x v="0"/>
    <s v="White"/>
    <s v="Widowed"/>
    <s v="Fully Meets"/>
    <n v="3"/>
    <n v="2"/>
    <s v="Excellent"/>
    <d v="2022-10-21T00:00:00"/>
    <n v="5"/>
    <s v="High"/>
    <n v="5"/>
    <s v="High"/>
    <n v="3"/>
    <s v="High"/>
    <d v="2022-11-21T00:00:00"/>
    <s v="Leadership Development"/>
    <s v="External"/>
    <s v="Incomplete"/>
    <n v="4"/>
    <n v="107.48"/>
    <n v="61"/>
    <x v="1"/>
  </r>
  <r>
    <n v="2427"/>
    <d v="2020-01-17T00:00:00"/>
    <n v="6.322222222222222"/>
    <s v="Data Analyst"/>
    <x v="0"/>
    <s v="Active"/>
    <s v="Part-Time"/>
    <s v="Zone C"/>
    <s v="Full-Time"/>
    <x v="2"/>
    <s v="Field Operations"/>
    <d v="1956-11-22T00:00:00"/>
    <s v="MA"/>
    <x v="0"/>
    <s v="Asian"/>
    <s v="Divorced"/>
    <s v="Fully Meets"/>
    <n v="3"/>
    <n v="5"/>
    <s v="Poor"/>
    <d v="2023-04-14T00:00:00"/>
    <n v="2"/>
    <s v="Low"/>
    <n v="2"/>
    <s v="Low"/>
    <n v="1"/>
    <s v="Low"/>
    <d v="2023-01-27T00:00:00"/>
    <s v="Communication Skills"/>
    <s v="Internal"/>
    <s v="Passed"/>
    <n v="2"/>
    <n v="528.76"/>
    <n v="64"/>
    <x v="1"/>
  </r>
  <r>
    <n v="2428"/>
    <d v="2021-06-04T00:00:00"/>
    <n v="4.9416666666666664"/>
    <s v="Data Analyst "/>
    <x v="4"/>
    <s v="Active"/>
    <s v="Part-Time"/>
    <s v="Zone B"/>
    <s v="Temporary"/>
    <x v="2"/>
    <s v="Yard (Material Handling)"/>
    <d v="1963-01-22T00:00:00"/>
    <s v="MA"/>
    <x v="0"/>
    <s v="White"/>
    <s v="Divorced"/>
    <s v="Fully Meets"/>
    <n v="3"/>
    <n v="4"/>
    <s v="Poor"/>
    <d v="2022-11-30T00:00:00"/>
    <n v="2"/>
    <s v="Low"/>
    <n v="5"/>
    <s v="Low"/>
    <n v="5"/>
    <s v="Low"/>
    <d v="2023-07-13T00:00:00"/>
    <s v="Customer Service"/>
    <s v="External"/>
    <s v="Passed"/>
    <n v="4"/>
    <n v="549.79999999999995"/>
    <n v="58"/>
    <x v="1"/>
  </r>
  <r>
    <n v="2429"/>
    <d v="2019-04-19T00:00:00"/>
    <n v="7.0666666666666664"/>
    <s v="Production Manager"/>
    <x v="4"/>
    <s v="Active"/>
    <s v="Part-Time"/>
    <s v="Zone C"/>
    <s v="Temporary"/>
    <x v="0"/>
    <s v="Field Operations"/>
    <d v="1999-05-01T00:00:00"/>
    <s v="MA"/>
    <x v="1"/>
    <s v="Black"/>
    <s v="Widowed"/>
    <s v="Fully Meets"/>
    <n v="3"/>
    <n v="4"/>
    <s v="Poor"/>
    <d v="2022-11-06T00:00:00"/>
    <n v="3"/>
    <s v="Low"/>
    <n v="4"/>
    <s v="Low"/>
    <n v="2"/>
    <s v="Low"/>
    <d v="2022-12-09T00:00:00"/>
    <s v="Communication Skills"/>
    <s v="External"/>
    <s v="Completed"/>
    <n v="5"/>
    <n v="308.10000000000002"/>
    <n v="20"/>
    <x v="2"/>
  </r>
  <r>
    <n v="2430"/>
    <d v="2018-11-17T00:00:00"/>
    <n v="7.4888888888888889"/>
    <s v="Production Manager"/>
    <x v="0"/>
    <s v="Active"/>
    <s v="Full-Time"/>
    <s v="Zone B"/>
    <s v="Part-Time"/>
    <x v="0"/>
    <s v="General - Con"/>
    <d v="2048-04-25T00:00:00"/>
    <s v="MA"/>
    <x v="1"/>
    <s v="White"/>
    <s v="Single"/>
    <s v="Fully Meets"/>
    <n v="3"/>
    <n v="2"/>
    <s v="Excellent"/>
    <d v="2022-09-22T00:00:00"/>
    <n v="2"/>
    <s v="High"/>
    <n v="1"/>
    <s v="High"/>
    <n v="1"/>
    <s v="High"/>
    <d v="2023-05-26T00:00:00"/>
    <s v="Technical Skills"/>
    <s v="External"/>
    <s v="Passed"/>
    <n v="2"/>
    <n v="622.08000000000004"/>
    <n v="70"/>
    <x v="1"/>
  </r>
  <r>
    <n v="2431"/>
    <d v="2022-08-18T00:00:00"/>
    <n v="3.7361111111111112"/>
    <s v="Production Manager"/>
    <x v="7"/>
    <s v="Active"/>
    <s v="Contract"/>
    <s v="Zone A"/>
    <s v="Full-Time"/>
    <x v="0"/>
    <s v="General - Con"/>
    <d v="2042-03-12T00:00:00"/>
    <s v="MA"/>
    <x v="0"/>
    <s v="Asian"/>
    <s v="Widowed"/>
    <s v="Fully Meets"/>
    <n v="3"/>
    <n v="4"/>
    <s v="Poor"/>
    <d v="2022-10-31T00:00:00"/>
    <n v="4"/>
    <s v="Low"/>
    <n v="2"/>
    <s v="Low"/>
    <n v="5"/>
    <s v="Low"/>
    <d v="2023-03-17T00:00:00"/>
    <s v="Customer Service"/>
    <s v="External"/>
    <s v="Incomplete"/>
    <n v="3"/>
    <n v="730.23"/>
    <n v="80"/>
    <x v="1"/>
  </r>
  <r>
    <n v="2432"/>
    <d v="2023-02-10T00:00:00"/>
    <n v="3.2583333333333333"/>
    <s v="Production Manager"/>
    <x v="1"/>
    <s v="Terminated"/>
    <s v="Contract"/>
    <s v="Zone C"/>
    <s v="Full-Time"/>
    <x v="0"/>
    <s v="Yard (Material Handling)"/>
    <d v="1963-04-18T00:00:00"/>
    <s v="MA"/>
    <x v="0"/>
    <s v="Asian"/>
    <s v="Married"/>
    <s v="Fully Meets"/>
    <n v="3"/>
    <n v="2"/>
    <s v="Excellent"/>
    <d v="2023-07-30T00:00:00"/>
    <n v="1"/>
    <s v="High"/>
    <n v="1"/>
    <s v="High"/>
    <n v="2"/>
    <s v="High"/>
    <d v="2022-08-17T00:00:00"/>
    <s v="Customer Service"/>
    <s v="External"/>
    <s v="Failed"/>
    <n v="1"/>
    <n v="353.71"/>
    <n v="60"/>
    <x v="1"/>
  </r>
  <r>
    <n v="2433"/>
    <d v="2020-04-22T00:00:00"/>
    <n v="6.0583333333333336"/>
    <s v="Production Manager"/>
    <x v="8"/>
    <s v="Active"/>
    <s v="Contract"/>
    <s v="Zone C"/>
    <s v="Temporary"/>
    <x v="0"/>
    <s v="Engineers"/>
    <d v="1976-08-30T00:00:00"/>
    <s v="MA"/>
    <x v="1"/>
    <s v="White"/>
    <s v="Widowed"/>
    <s v="Fully Meets"/>
    <n v="3"/>
    <n v="1"/>
    <s v="Excellent"/>
    <d v="2022-08-05T00:00:00"/>
    <n v="1"/>
    <s v="High"/>
    <n v="5"/>
    <s v="High"/>
    <n v="3"/>
    <s v="High"/>
    <d v="2023-04-20T00:00:00"/>
    <s v="Technical Skills"/>
    <s v="Internal"/>
    <s v="Completed"/>
    <n v="4"/>
    <n v="580.82000000000005"/>
    <n v="44"/>
    <x v="0"/>
  </r>
  <r>
    <n v="2434"/>
    <d v="2023-01-14T00:00:00"/>
    <n v="3.3305555555555557"/>
    <s v="Production Manager"/>
    <x v="3"/>
    <s v="Active"/>
    <s v="Part-Time"/>
    <s v="Zone A"/>
    <s v="Full-Time"/>
    <x v="0"/>
    <s v="General - Con"/>
    <d v="1991-09-22T00:00:00"/>
    <s v="MA"/>
    <x v="1"/>
    <s v="Asian"/>
    <s v="Single"/>
    <s v="Fully Meets"/>
    <n v="3"/>
    <n v="5"/>
    <s v="Poor"/>
    <d v="2022-08-14T00:00:00"/>
    <n v="5"/>
    <s v="Low"/>
    <n v="2"/>
    <s v="Low"/>
    <n v="5"/>
    <s v="Low"/>
    <d v="2022-09-06T00:00:00"/>
    <s v="Leadership Development"/>
    <s v="External"/>
    <s v="Failed"/>
    <n v="4"/>
    <n v="810.59"/>
    <n v="32"/>
    <x v="0"/>
  </r>
  <r>
    <n v="2435"/>
    <d v="2023-03-13T00:00:00"/>
    <n v="3.1666666666666665"/>
    <s v="Production Manager"/>
    <x v="9"/>
    <s v="Terminated"/>
    <s v="Full-Time"/>
    <s v="Zone C"/>
    <s v="Part-Time"/>
    <x v="0"/>
    <s v="Engineers"/>
    <d v="1982-06-05T00:00:00"/>
    <s v="MA"/>
    <x v="1"/>
    <s v="Other"/>
    <s v="Widowed"/>
    <s v="Fully Meets"/>
    <n v="3"/>
    <n v="2"/>
    <s v="Excellent"/>
    <d v="2023-01-29T00:00:00"/>
    <n v="1"/>
    <s v="High"/>
    <n v="3"/>
    <s v="High"/>
    <n v="2"/>
    <s v="High"/>
    <d v="2023-03-26T00:00:00"/>
    <s v="Communication Skills"/>
    <s v="Internal"/>
    <s v="Incomplete"/>
    <n v="5"/>
    <n v="150.58000000000001"/>
    <n v="41"/>
    <x v="0"/>
  </r>
  <r>
    <n v="2436"/>
    <d v="2022-12-30T00:00:00"/>
    <n v="3.3694444444444445"/>
    <s v="Production Manager"/>
    <x v="5"/>
    <s v="Terminated"/>
    <s v="Full-Time"/>
    <s v="Zone B"/>
    <s v="Part-Time"/>
    <x v="0"/>
    <s v="Field Operations"/>
    <d v="1958-04-23T00:00:00"/>
    <s v="MA"/>
    <x v="1"/>
    <s v="Asian"/>
    <s v="Widowed"/>
    <s v="Fully Meets"/>
    <n v="3"/>
    <n v="4"/>
    <s v="Poor"/>
    <d v="2022-11-04T00:00:00"/>
    <n v="1"/>
    <s v="Low"/>
    <n v="3"/>
    <s v="Low"/>
    <n v="3"/>
    <s v="Low"/>
    <d v="2023-05-09T00:00:00"/>
    <s v="Project Management"/>
    <s v="External"/>
    <s v="Failed"/>
    <n v="5"/>
    <n v="985.02"/>
    <n v="64"/>
    <x v="1"/>
  </r>
  <r>
    <n v="2437"/>
    <d v="2020-06-04T00:00:00"/>
    <n v="5.9416666666666664"/>
    <s v="Production Manager"/>
    <x v="6"/>
    <s v="Terminated"/>
    <s v="Full-Time"/>
    <s v="Zone A"/>
    <s v="Full-Time"/>
    <x v="0"/>
    <s v="Shop (Fleet)"/>
    <d v="1977-05-30T00:00:00"/>
    <s v="MA"/>
    <x v="0"/>
    <s v="Other"/>
    <s v="Single"/>
    <s v="Fully Meets"/>
    <n v="3"/>
    <n v="2"/>
    <s v="Excellent"/>
    <d v="2022-10-17T00:00:00"/>
    <n v="3"/>
    <s v="High"/>
    <n v="5"/>
    <s v="High"/>
    <n v="2"/>
    <s v="High"/>
    <d v="2023-05-02T00:00:00"/>
    <s v="Customer Service"/>
    <s v="External"/>
    <s v="Completed"/>
    <n v="2"/>
    <n v="669.99"/>
    <n v="43"/>
    <x v="0"/>
  </r>
  <r>
    <n v="2438"/>
    <d v="2022-03-13T00:00:00"/>
    <n v="4.166666666666667"/>
    <s v="Production Manager"/>
    <x v="2"/>
    <s v="Active"/>
    <s v="Contract"/>
    <s v="Zone A"/>
    <s v="Full-Time"/>
    <x v="0"/>
    <s v="Wireless"/>
    <d v="1964-09-22T00:00:00"/>
    <s v="MA"/>
    <x v="0"/>
    <s v="Black"/>
    <s v="Divorced"/>
    <s v="Fully Meets"/>
    <n v="3"/>
    <n v="5"/>
    <s v="Poor"/>
    <d v="2022-11-09T00:00:00"/>
    <n v="4"/>
    <s v="Low"/>
    <n v="1"/>
    <s v="Low"/>
    <n v="4"/>
    <s v="Low"/>
    <d v="2022-11-14T00:00:00"/>
    <s v="Customer Service"/>
    <s v="External"/>
    <s v="Failed"/>
    <n v="1"/>
    <n v="101.26"/>
    <n v="58"/>
    <x v="1"/>
  </r>
  <r>
    <n v="2439"/>
    <d v="2021-08-21T00:00:00"/>
    <n v="4.7277777777777779"/>
    <s v="Production Manager"/>
    <x v="4"/>
    <s v="Active"/>
    <s v="Contract"/>
    <s v="Zone B"/>
    <s v="Part-Time"/>
    <x v="0"/>
    <s v="Engineers"/>
    <d v="2044-05-10T00:00:00"/>
    <s v="MA"/>
    <x v="0"/>
    <s v="White"/>
    <s v="Single"/>
    <s v="Fully Meets"/>
    <n v="3"/>
    <n v="5"/>
    <s v="Poor"/>
    <d v="2022-08-15T00:00:00"/>
    <n v="4"/>
    <s v="Low"/>
    <n v="3"/>
    <s v="Low"/>
    <n v="5"/>
    <s v="Low"/>
    <d v="2022-10-29T00:00:00"/>
    <s v="Project Management"/>
    <s v="External"/>
    <s v="Failed"/>
    <n v="4"/>
    <n v="816.24"/>
    <n v="77"/>
    <x v="1"/>
  </r>
  <r>
    <n v="2440"/>
    <d v="2021-05-15T00:00:00"/>
    <n v="4.9944444444444445"/>
    <s v="Production Manager"/>
    <x v="0"/>
    <s v="Active"/>
    <s v="Contract"/>
    <s v="Zone B"/>
    <s v="Temporary"/>
    <x v="0"/>
    <s v="General - Con"/>
    <d v="1962-07-23T00:00:00"/>
    <s v="MA"/>
    <x v="1"/>
    <s v="Other"/>
    <s v="Divorced"/>
    <s v="Fully Meets"/>
    <n v="3"/>
    <n v="1"/>
    <s v="Excellent"/>
    <d v="2023-03-08T00:00:00"/>
    <n v="2"/>
    <s v="High"/>
    <n v="5"/>
    <s v="High"/>
    <n v="2"/>
    <s v="High"/>
    <d v="2022-11-24T00:00:00"/>
    <s v="Communication Skills"/>
    <s v="Internal"/>
    <s v="Failed"/>
    <n v="4"/>
    <n v="809.02"/>
    <n v="59"/>
    <x v="1"/>
  </r>
  <r>
    <n v="2441"/>
    <d v="2021-07-14T00:00:00"/>
    <n v="4.8305555555555557"/>
    <s v="President &amp; CEO"/>
    <x v="7"/>
    <s v="Active"/>
    <s v="Contract"/>
    <s v="Zone B"/>
    <s v="Part-Time"/>
    <x v="0"/>
    <s v="General - Sga"/>
    <d v="1973-12-19T00:00:00"/>
    <s v="MA"/>
    <x v="1"/>
    <s v="Hispanic"/>
    <s v="Married"/>
    <s v="Fully Meets"/>
    <n v="3"/>
    <n v="2"/>
    <s v="Excellent"/>
    <d v="2022-10-17T00:00:00"/>
    <n v="2"/>
    <s v="High"/>
    <n v="4"/>
    <s v="High"/>
    <n v="2"/>
    <s v="High"/>
    <d v="2022-10-17T00:00:00"/>
    <s v="Project Management"/>
    <s v="External"/>
    <s v="Passed"/>
    <n v="5"/>
    <n v="559.08000000000004"/>
    <n v="48"/>
    <x v="0"/>
  </r>
  <r>
    <n v="2442"/>
    <d v="2023-01-31T00:00:00"/>
    <n v="3.286111111111111"/>
    <s v="Director of Operations"/>
    <x v="7"/>
    <s v="Active"/>
    <s v="Contract"/>
    <s v="Zone C"/>
    <s v="Full-Time"/>
    <x v="0"/>
    <s v="Executive"/>
    <d v="1973-04-16T00:00:00"/>
    <s v="MA"/>
    <x v="0"/>
    <s v="Black"/>
    <s v="Divorced"/>
    <s v="Fully Meets"/>
    <n v="3"/>
    <n v="1"/>
    <s v="Excellent"/>
    <d v="2023-01-26T00:00:00"/>
    <n v="2"/>
    <s v="High"/>
    <n v="1"/>
    <s v="High"/>
    <n v="5"/>
    <s v="High"/>
    <d v="2023-01-18T00:00:00"/>
    <s v="Communication Skills"/>
    <s v="Internal"/>
    <s v="Failed"/>
    <n v="2"/>
    <n v="688.8"/>
    <n v="50"/>
    <x v="0"/>
  </r>
  <r>
    <n v="2443"/>
    <d v="2020-07-27T00:00:00"/>
    <n v="5.7944444444444443"/>
    <s v="Data Analyst"/>
    <x v="1"/>
    <s v="Active"/>
    <s v="Part-Time"/>
    <s v="Zone B"/>
    <s v="Full-Time"/>
    <x v="0"/>
    <s v="Wireline Construction"/>
    <d v="1976-03-28T00:00:00"/>
    <s v="MA"/>
    <x v="0"/>
    <s v="White"/>
    <s v="Widowed"/>
    <s v="Fully Meets"/>
    <n v="3"/>
    <n v="1"/>
    <s v="Excellent"/>
    <d v="2022-08-17T00:00:00"/>
    <n v="4"/>
    <s v="High"/>
    <n v="3"/>
    <s v="High"/>
    <n v="5"/>
    <s v="High"/>
    <d v="2022-12-30T00:00:00"/>
    <s v="Project Management"/>
    <s v="External"/>
    <s v="Completed"/>
    <n v="5"/>
    <n v="300.20999999999998"/>
    <n v="44"/>
    <x v="0"/>
  </r>
  <r>
    <n v="2444"/>
    <d v="2023-04-16T00:00:00"/>
    <n v="3.0750000000000002"/>
    <s v="Data Analyst"/>
    <x v="8"/>
    <s v="Active"/>
    <s v="Part-Time"/>
    <s v="Zone C"/>
    <s v="Part-Time"/>
    <x v="2"/>
    <s v="Wireline Construction"/>
    <d v="1957-09-07T00:00:00"/>
    <s v="MA"/>
    <x v="0"/>
    <s v="Black"/>
    <s v="Single"/>
    <s v="Fully Meets"/>
    <n v="3"/>
    <n v="4"/>
    <s v="Poor"/>
    <d v="2023-08-05T00:00:00"/>
    <n v="1"/>
    <s v="Low"/>
    <n v="1"/>
    <s v="Low"/>
    <n v="5"/>
    <s v="Low"/>
    <d v="2022-11-03T00:00:00"/>
    <s v="Project Management"/>
    <s v="External"/>
    <s v="Completed"/>
    <n v="1"/>
    <n v="851.57"/>
    <n v="66"/>
    <x v="1"/>
  </r>
  <r>
    <n v="2445"/>
    <d v="2019-12-30T00:00:00"/>
    <n v="6.3694444444444445"/>
    <s v="Production Manager"/>
    <x v="8"/>
    <s v="Active"/>
    <s v="Contract"/>
    <s v="Zone B"/>
    <s v="Temporary"/>
    <x v="0"/>
    <s v="General - Con"/>
    <d v="1969-12-31T00:00:00"/>
    <s v="MA"/>
    <x v="0"/>
    <s v="Asian"/>
    <s v="Widowed"/>
    <s v="Fully Meets"/>
    <n v="3"/>
    <n v="2"/>
    <s v="Excellent"/>
    <d v="2022-11-20T00:00:00"/>
    <n v="3"/>
    <s v="High"/>
    <n v="4"/>
    <s v="High"/>
    <n v="5"/>
    <s v="High"/>
    <d v="2023-05-11T00:00:00"/>
    <s v="Leadership Development"/>
    <s v="External"/>
    <s v="Failed"/>
    <n v="1"/>
    <n v="833.89"/>
    <n v="50"/>
    <x v="0"/>
  </r>
  <r>
    <n v="2446"/>
    <d v="2021-12-06T00:00:00"/>
    <n v="4.4361111111111109"/>
    <s v="Production Manager"/>
    <x v="6"/>
    <s v="Active"/>
    <s v="Contract"/>
    <s v="Zone C"/>
    <s v="Full-Time"/>
    <x v="0"/>
    <s v="Executive"/>
    <d v="2048-10-20T00:00:00"/>
    <s v="MA"/>
    <x v="1"/>
    <s v="Black"/>
    <s v="Divorced"/>
    <s v="Fully Meets"/>
    <n v="3"/>
    <n v="5"/>
    <s v="Poor"/>
    <d v="2023-06-09T00:00:00"/>
    <n v="1"/>
    <s v="Low"/>
    <n v="2"/>
    <s v="Low"/>
    <n v="5"/>
    <s v="Low"/>
    <d v="2023-06-19T00:00:00"/>
    <s v="Communication Skills"/>
    <s v="External"/>
    <s v="Passed"/>
    <n v="1"/>
    <n v="129.32"/>
    <n v="73"/>
    <x v="1"/>
  </r>
  <r>
    <n v="2447"/>
    <d v="2020-02-02T00:00:00"/>
    <n v="6.2805555555555559"/>
    <s v="Production Manager"/>
    <x v="2"/>
    <s v="Active"/>
    <s v="Full-Time"/>
    <s v="Zone A"/>
    <s v="Full-Time"/>
    <x v="0"/>
    <s v="Engineers"/>
    <d v="1992-04-13T00:00:00"/>
    <s v="MA"/>
    <x v="0"/>
    <s v="White"/>
    <s v="Widowed"/>
    <s v="Fully Meets"/>
    <n v="3"/>
    <n v="4"/>
    <s v="Poor"/>
    <d v="2023-02-01T00:00:00"/>
    <n v="5"/>
    <s v="Low"/>
    <n v="3"/>
    <s v="Low"/>
    <n v="4"/>
    <s v="Low"/>
    <d v="2022-08-21T00:00:00"/>
    <s v="Technical Skills"/>
    <s v="Internal"/>
    <s v="Completed"/>
    <n v="1"/>
    <n v="505.6"/>
    <n v="28"/>
    <x v="0"/>
  </r>
  <r>
    <n v="2448"/>
    <d v="2020-10-23T00:00:00"/>
    <n v="5.5555555555555554"/>
    <s v="Production Manager"/>
    <x v="9"/>
    <s v="Terminated"/>
    <s v="Full-Time"/>
    <s v="Zone C"/>
    <s v="Part-Time"/>
    <x v="0"/>
    <s v="General - Eng"/>
    <d v="1989-01-17T00:00:00"/>
    <s v="MA"/>
    <x v="0"/>
    <s v="Asian"/>
    <s v="Single"/>
    <s v="Fully Meets"/>
    <n v="3"/>
    <n v="4"/>
    <s v="Poor"/>
    <d v="2023-04-14T00:00:00"/>
    <n v="2"/>
    <s v="Low"/>
    <n v="2"/>
    <s v="Low"/>
    <n v="5"/>
    <s v="Low"/>
    <d v="2022-09-29T00:00:00"/>
    <s v="Customer Service"/>
    <s v="Internal"/>
    <s v="Passed"/>
    <n v="5"/>
    <n v="633.54"/>
    <n v="31"/>
    <x v="0"/>
  </r>
  <r>
    <n v="2449"/>
    <d v="2020-04-29T00:00:00"/>
    <n v="6.0388888888888888"/>
    <s v="Production Manager"/>
    <x v="7"/>
    <s v="Terminated"/>
    <s v="Part-Time"/>
    <s v="Zone B"/>
    <s v="Temporary"/>
    <x v="0"/>
    <s v="Aerial"/>
    <d v="1986-02-10T00:00:00"/>
    <s v="MA"/>
    <x v="0"/>
    <s v="Hispanic"/>
    <s v="Single"/>
    <s v="Fully Meets"/>
    <n v="3"/>
    <n v="4"/>
    <s v="Poor"/>
    <d v="2023-01-28T00:00:00"/>
    <n v="4"/>
    <s v="Low"/>
    <n v="5"/>
    <s v="Low"/>
    <n v="3"/>
    <s v="Low"/>
    <d v="2023-01-18T00:00:00"/>
    <s v="Project Management"/>
    <s v="External"/>
    <s v="Passed"/>
    <n v="4"/>
    <n v="485.29"/>
    <n v="34"/>
    <x v="0"/>
  </r>
  <r>
    <n v="2450"/>
    <d v="2022-08-18T00:00:00"/>
    <n v="3.7361111111111112"/>
    <s v="Production Manager"/>
    <x v="3"/>
    <s v="Active"/>
    <s v="Full-Time"/>
    <s v="Zone A"/>
    <s v="Part-Time"/>
    <x v="0"/>
    <s v="Aerial"/>
    <d v="1996-10-15T00:00:00"/>
    <s v="MA"/>
    <x v="1"/>
    <s v="Asian"/>
    <s v="Single"/>
    <s v="Fully Meets"/>
    <n v="3"/>
    <n v="1"/>
    <s v="Excellent"/>
    <d v="2023-01-21T00:00:00"/>
    <n v="5"/>
    <s v="High"/>
    <n v="3"/>
    <s v="High"/>
    <n v="2"/>
    <s v="High"/>
    <d v="2023-01-18T00:00:00"/>
    <s v="Project Management"/>
    <s v="Internal"/>
    <s v="Completed"/>
    <n v="5"/>
    <n v="302.62"/>
    <n v="26"/>
    <x v="0"/>
  </r>
  <r>
    <n v="2451"/>
    <d v="2020-09-08T00:00:00"/>
    <n v="5.6805555555555554"/>
    <s v="Production Manager"/>
    <x v="5"/>
    <s v="Active"/>
    <s v="Contract"/>
    <s v="Zone A"/>
    <s v="Temporary"/>
    <x v="0"/>
    <s v="Splicing"/>
    <d v="2043-11-14T00:00:00"/>
    <s v="MA"/>
    <x v="1"/>
    <s v="Black"/>
    <s v="Married"/>
    <s v="Fully Meets"/>
    <n v="3"/>
    <n v="5"/>
    <s v="Poor"/>
    <d v="2023-03-17T00:00:00"/>
    <n v="5"/>
    <s v="Low"/>
    <n v="3"/>
    <s v="Low"/>
    <n v="1"/>
    <s v="Low"/>
    <d v="2023-07-31T00:00:00"/>
    <s v="Communication Skills"/>
    <s v="External"/>
    <s v="Incomplete"/>
    <n v="1"/>
    <n v="510.72"/>
    <n v="77"/>
    <x v="1"/>
  </r>
  <r>
    <n v="2452"/>
    <d v="2022-10-14T00:00:00"/>
    <n v="3.5805555555555557"/>
    <s v="Production Manager"/>
    <x v="4"/>
    <s v="Active"/>
    <s v="Full-Time"/>
    <s v="Zone C"/>
    <s v="Part-Time"/>
    <x v="0"/>
    <s v="Project Management - Con"/>
    <d v="1972-10-23T00:00:00"/>
    <s v="MA"/>
    <x v="1"/>
    <s v="Asian"/>
    <s v="Married"/>
    <s v="Fully Meets"/>
    <n v="3"/>
    <n v="2"/>
    <s v="Excellent"/>
    <d v="2022-09-02T00:00:00"/>
    <n v="3"/>
    <s v="High"/>
    <n v="3"/>
    <s v="High"/>
    <n v="1"/>
    <s v="High"/>
    <d v="2023-06-29T00:00:00"/>
    <s v="Communication Skills"/>
    <s v="Internal"/>
    <s v="Incomplete"/>
    <n v="3"/>
    <n v="241.25"/>
    <n v="50"/>
    <x v="0"/>
  </r>
  <r>
    <n v="2453"/>
    <d v="2023-05-13T00:00:00"/>
    <n v="3"/>
    <s v="Production Manager"/>
    <x v="0"/>
    <s v="Active"/>
    <s v="Full-Time"/>
    <s v="Zone C"/>
    <s v="Full-Time"/>
    <x v="0"/>
    <s v="Underground"/>
    <d v="1988-09-22T00:00:00"/>
    <s v="MA"/>
    <x v="1"/>
    <s v="Other"/>
    <s v="Widowed"/>
    <s v="Fully Meets"/>
    <n v="3"/>
    <n v="1"/>
    <s v="Excellent"/>
    <d v="2022-12-23T00:00:00"/>
    <n v="3"/>
    <s v="High"/>
    <n v="3"/>
    <s v="High"/>
    <n v="3"/>
    <s v="High"/>
    <d v="2022-11-28T00:00:00"/>
    <s v="Technical Skills"/>
    <s v="External"/>
    <s v="Incomplete"/>
    <n v="3"/>
    <n v="285.55"/>
    <n v="35"/>
    <x v="0"/>
  </r>
  <r>
    <n v="2454"/>
    <d v="2021-02-28T00:00:00"/>
    <n v="5.2027777777777775"/>
    <s v="Production Manager"/>
    <x v="1"/>
    <s v="Active"/>
    <s v="Full-Time"/>
    <s v="Zone A"/>
    <s v="Part-Time"/>
    <x v="0"/>
    <s v="Fielders"/>
    <d v="1989-03-12T00:00:00"/>
    <s v="MA"/>
    <x v="0"/>
    <s v="Asian"/>
    <s v="Married"/>
    <s v="Fully Meets"/>
    <n v="3"/>
    <n v="5"/>
    <s v="Poor"/>
    <d v="2022-09-24T00:00:00"/>
    <n v="1"/>
    <s v="Low"/>
    <n v="4"/>
    <s v="Low"/>
    <n v="3"/>
    <s v="Low"/>
    <d v="2022-10-06T00:00:00"/>
    <s v="Leadership Development"/>
    <s v="Internal"/>
    <s v="Completed"/>
    <n v="1"/>
    <n v="524.51"/>
    <n v="32"/>
    <x v="0"/>
  </r>
  <r>
    <n v="2455"/>
    <d v="2020-03-03T00:00:00"/>
    <n v="6.1944444444444446"/>
    <s v="Production Manager"/>
    <x v="8"/>
    <s v="Active"/>
    <s v="Full-Time"/>
    <s v="Zone B"/>
    <s v="Full-Time"/>
    <x v="0"/>
    <s v="General - Con"/>
    <d v="1991-12-06T00:00:00"/>
    <s v="MA"/>
    <x v="0"/>
    <s v="Hispanic"/>
    <s v="Single"/>
    <s v="Fully Meets"/>
    <n v="3"/>
    <n v="2"/>
    <s v="Excellent"/>
    <d v="2023-06-11T00:00:00"/>
    <n v="3"/>
    <s v="High"/>
    <n v="3"/>
    <s v="High"/>
    <n v="1"/>
    <s v="High"/>
    <d v="2023-06-08T00:00:00"/>
    <s v="Customer Service"/>
    <s v="External"/>
    <s v="Completed"/>
    <n v="4"/>
    <n v="218.61"/>
    <n v="29"/>
    <x v="0"/>
  </r>
  <r>
    <n v="2456"/>
    <d v="2021-11-29T00:00:00"/>
    <n v="4.4555555555555557"/>
    <s v="Production Manager"/>
    <x v="6"/>
    <s v="Active"/>
    <s v="Full-Time"/>
    <s v="Zone A"/>
    <s v="Full-Time"/>
    <x v="0"/>
    <s v="Wireline Construction"/>
    <d v="1970-08-27T00:00:00"/>
    <s v="MA"/>
    <x v="1"/>
    <s v="Asian"/>
    <s v="Single"/>
    <s v="Fully Meets"/>
    <n v="3"/>
    <n v="5"/>
    <s v="Poor"/>
    <d v="2022-09-22T00:00:00"/>
    <n v="4"/>
    <s v="Low"/>
    <n v="5"/>
    <s v="Low"/>
    <n v="3"/>
    <s v="Low"/>
    <d v="2022-08-22T00:00:00"/>
    <s v="Customer Service"/>
    <s v="External"/>
    <s v="Failed"/>
    <n v="2"/>
    <n v="263.3"/>
    <n v="51"/>
    <x v="1"/>
  </r>
  <r>
    <n v="2457"/>
    <d v="2018-08-24T00:00:00"/>
    <n v="7.7194444444444441"/>
    <s v="Production Manager"/>
    <x v="2"/>
    <s v="Active"/>
    <s v="Part-Time"/>
    <s v="Zone A"/>
    <s v="Part-Time"/>
    <x v="0"/>
    <s v="Field Operations"/>
    <d v="1961-04-14T00:00:00"/>
    <s v="MA"/>
    <x v="1"/>
    <s v="Hispanic"/>
    <s v="Single"/>
    <s v="Fully Meets"/>
    <n v="3"/>
    <n v="2"/>
    <s v="Excellent"/>
    <d v="2023-04-27T00:00:00"/>
    <n v="3"/>
    <s v="High"/>
    <n v="2"/>
    <s v="High"/>
    <n v="3"/>
    <s v="High"/>
    <d v="2023-05-19T00:00:00"/>
    <s v="Technical Skills"/>
    <s v="Internal"/>
    <s v="Incomplete"/>
    <n v="5"/>
    <n v="423.81"/>
    <n v="57"/>
    <x v="1"/>
  </r>
  <r>
    <n v="2458"/>
    <d v="2020-10-21T00:00:00"/>
    <n v="5.5611111111111109"/>
    <s v="President &amp; CEO"/>
    <x v="9"/>
    <s v="Active"/>
    <s v="Part-Time"/>
    <s v="Zone B"/>
    <s v="Temporary"/>
    <x v="0"/>
    <s v="Shop (Fleet)"/>
    <d v="1979-03-10T00:00:00"/>
    <s v="MA"/>
    <x v="1"/>
    <s v="Other"/>
    <s v="Widowed"/>
    <s v="Fully Meets"/>
    <n v="3"/>
    <n v="2"/>
    <s v="Excellent"/>
    <d v="2022-09-19T00:00:00"/>
    <n v="5"/>
    <s v="High"/>
    <n v="3"/>
    <s v="High"/>
    <n v="1"/>
    <s v="High"/>
    <d v="2023-05-20T00:00:00"/>
    <s v="Customer Service"/>
    <s v="Internal"/>
    <s v="Failed"/>
    <n v="5"/>
    <n v="912.62"/>
    <n v="41"/>
    <x v="0"/>
  </r>
  <r>
    <n v="2459"/>
    <d v="2020-12-15T00:00:00"/>
    <n v="5.4111111111111114"/>
    <s v="Director of Operations"/>
    <x v="7"/>
    <s v="Active"/>
    <s v="Full-Time"/>
    <s v="Zone A"/>
    <s v="Temporary"/>
    <x v="0"/>
    <s v="Field Operations"/>
    <d v="1995-07-10T00:00:00"/>
    <s v="RI"/>
    <x v="0"/>
    <s v="Asian"/>
    <s v="Married"/>
    <s v="Fully Meets"/>
    <n v="3"/>
    <n v="4"/>
    <s v="Poor"/>
    <d v="2022-10-14T00:00:00"/>
    <n v="5"/>
    <s v="Low"/>
    <n v="5"/>
    <s v="Low"/>
    <n v="5"/>
    <s v="Low"/>
    <d v="2022-11-27T00:00:00"/>
    <s v="Project Management"/>
    <s v="External"/>
    <s v="Failed"/>
    <n v="4"/>
    <n v="973.11"/>
    <n v="25"/>
    <x v="2"/>
  </r>
  <r>
    <n v="2460"/>
    <d v="2018-09-05T00:00:00"/>
    <n v="7.6888888888888891"/>
    <s v="Data Analyst"/>
    <x v="1"/>
    <s v="Active"/>
    <s v="Contract"/>
    <s v="Zone C"/>
    <s v="Full-Time"/>
    <x v="2"/>
    <s v="Finance &amp; Accounting"/>
    <d v="1959-10-21T00:00:00"/>
    <s v="MA"/>
    <x v="0"/>
    <s v="White"/>
    <s v="Widowed"/>
    <s v="Fully Meets"/>
    <n v="3"/>
    <n v="2"/>
    <s v="Excellent"/>
    <d v="2023-03-24T00:00:00"/>
    <n v="3"/>
    <s v="High"/>
    <n v="4"/>
    <s v="High"/>
    <n v="2"/>
    <s v="High"/>
    <d v="2022-11-25T00:00:00"/>
    <s v="Communication Skills"/>
    <s v="External"/>
    <s v="Passed"/>
    <n v="5"/>
    <n v="637.58000000000004"/>
    <n v="59"/>
    <x v="1"/>
  </r>
  <r>
    <n v="2461"/>
    <d v="2021-09-27T00:00:00"/>
    <n v="4.6277777777777782"/>
    <s v="Shared Services Manager"/>
    <x v="1"/>
    <s v="Active"/>
    <s v="Part-Time"/>
    <s v="Zone A"/>
    <s v="Full-Time"/>
    <x v="5"/>
    <s v="Splicing"/>
    <d v="1979-06-05T00:00:00"/>
    <s v="MA"/>
    <x v="1"/>
    <s v="Black"/>
    <s v="Divorced"/>
    <s v="Fully Meets"/>
    <n v="3"/>
    <n v="5"/>
    <s v="Poor"/>
    <d v="2022-12-03T00:00:00"/>
    <n v="3"/>
    <s v="Low"/>
    <n v="2"/>
    <s v="Low"/>
    <n v="4"/>
    <s v="Low"/>
    <d v="2023-07-13T00:00:00"/>
    <s v="Communication Skills"/>
    <s v="External"/>
    <s v="Completed"/>
    <n v="2"/>
    <n v="103.04"/>
    <n v="42"/>
    <x v="0"/>
  </r>
  <r>
    <n v="2462"/>
    <d v="2020-01-09T00:00:00"/>
    <n v="6.3444444444444441"/>
    <s v="Production Manager"/>
    <x v="6"/>
    <s v="Active"/>
    <s v="Part-Time"/>
    <s v="Zone C"/>
    <s v="Full-Time"/>
    <x v="0"/>
    <s v="General - Con"/>
    <d v="2048-11-03T00:00:00"/>
    <s v="MA"/>
    <x v="0"/>
    <s v="White"/>
    <s v="Married"/>
    <s v="Fully Meets"/>
    <n v="3"/>
    <n v="2"/>
    <s v="Excellent"/>
    <d v="2023-05-09T00:00:00"/>
    <n v="4"/>
    <s v="High"/>
    <n v="1"/>
    <s v="High"/>
    <n v="2"/>
    <s v="High"/>
    <d v="2023-02-05T00:00:00"/>
    <s v="Customer Service"/>
    <s v="External"/>
    <s v="Completed"/>
    <n v="3"/>
    <n v="758.62"/>
    <n v="72"/>
    <x v="1"/>
  </r>
  <r>
    <n v="2463"/>
    <d v="2018-12-06T00:00:00"/>
    <n v="7.4361111111111109"/>
    <s v="Production Manager"/>
    <x v="2"/>
    <s v="Active"/>
    <s v="Part-Time"/>
    <s v="Zone A"/>
    <s v="Part-Time"/>
    <x v="0"/>
    <s v="Fielders"/>
    <d v="1986-04-03T00:00:00"/>
    <s v="MA"/>
    <x v="0"/>
    <s v="Hispanic"/>
    <s v="Widowed"/>
    <s v="Fully Meets"/>
    <n v="3"/>
    <n v="4"/>
    <s v="Poor"/>
    <d v="2022-12-04T00:00:00"/>
    <n v="3"/>
    <s v="Low"/>
    <n v="5"/>
    <s v="Low"/>
    <n v="5"/>
    <s v="Low"/>
    <d v="2023-06-02T00:00:00"/>
    <s v="Leadership Development"/>
    <s v="Internal"/>
    <s v="Passed"/>
    <n v="3"/>
    <n v="792.67"/>
    <n v="32"/>
    <x v="0"/>
  </r>
  <r>
    <n v="2464"/>
    <d v="2022-08-11T00:00:00"/>
    <n v="3.7555555555555555"/>
    <s v="Production Manager"/>
    <x v="4"/>
    <s v="Active"/>
    <s v="Full-Time"/>
    <s v="Zone B"/>
    <s v="Temporary"/>
    <x v="0"/>
    <s v="Field Operations"/>
    <d v="1955-05-24T00:00:00"/>
    <s v="MA"/>
    <x v="1"/>
    <s v="White"/>
    <s v="Widowed"/>
    <s v="Fully Meets"/>
    <n v="3"/>
    <n v="2"/>
    <s v="Excellent"/>
    <d v="2023-02-18T00:00:00"/>
    <n v="2"/>
    <s v="High"/>
    <n v="3"/>
    <s v="High"/>
    <n v="2"/>
    <s v="High"/>
    <d v="2023-07-14T00:00:00"/>
    <s v="Leadership Development"/>
    <s v="External"/>
    <s v="Passed"/>
    <n v="1"/>
    <n v="795.5"/>
    <n v="67"/>
    <x v="1"/>
  </r>
  <r>
    <n v="2465"/>
    <d v="2020-04-13T00:00:00"/>
    <n v="6.083333333333333"/>
    <s v="Production Manager"/>
    <x v="0"/>
    <s v="Active"/>
    <s v="Contract"/>
    <s v="Zone A"/>
    <s v="Full-Time"/>
    <x v="0"/>
    <s v="Field Operations"/>
    <d v="1961-11-09T00:00:00"/>
    <s v="MA"/>
    <x v="0"/>
    <s v="White"/>
    <s v="Single"/>
    <s v="Fully Meets"/>
    <n v="3"/>
    <n v="2"/>
    <s v="Excellent"/>
    <d v="2023-01-06T00:00:00"/>
    <n v="3"/>
    <s v="High"/>
    <n v="3"/>
    <s v="High"/>
    <n v="1"/>
    <s v="High"/>
    <d v="2023-07-22T00:00:00"/>
    <s v="Project Management"/>
    <s v="Internal"/>
    <s v="Incomplete"/>
    <n v="3"/>
    <n v="475.26"/>
    <n v="59"/>
    <x v="1"/>
  </r>
  <r>
    <n v="2466"/>
    <d v="2021-11-14T00:00:00"/>
    <n v="4.4972222222222218"/>
    <s v="Production Manager"/>
    <x v="7"/>
    <s v="Terminated"/>
    <s v="Contract"/>
    <s v="Zone A"/>
    <s v="Full-Time"/>
    <x v="0"/>
    <s v="Fielders"/>
    <d v="1967-09-13T00:00:00"/>
    <s v="MA"/>
    <x v="0"/>
    <s v="White"/>
    <s v="Widowed"/>
    <s v="Fully Meets"/>
    <n v="3"/>
    <n v="2"/>
    <s v="Excellent"/>
    <d v="2022-09-14T00:00:00"/>
    <n v="2"/>
    <s v="High"/>
    <n v="4"/>
    <s v="High"/>
    <n v="1"/>
    <s v="High"/>
    <d v="2022-11-04T00:00:00"/>
    <s v="Customer Service"/>
    <s v="External"/>
    <s v="Failed"/>
    <n v="3"/>
    <n v="652.89"/>
    <n v="54"/>
    <x v="1"/>
  </r>
  <r>
    <n v="2467"/>
    <d v="2022-03-17T00:00:00"/>
    <n v="4.1555555555555559"/>
    <s v="Production Manager"/>
    <x v="1"/>
    <s v="Terminated"/>
    <s v="Full-Time"/>
    <s v="Zone B"/>
    <s v="Full-Time"/>
    <x v="0"/>
    <s v="Engineers"/>
    <d v="1979-01-02T00:00:00"/>
    <s v="MA"/>
    <x v="0"/>
    <s v="Other"/>
    <s v="Married"/>
    <s v="Fully Meets"/>
    <n v="3"/>
    <n v="5"/>
    <s v="Poor"/>
    <d v="2022-08-14T00:00:00"/>
    <n v="1"/>
    <s v="Low"/>
    <n v="1"/>
    <s v="Low"/>
    <n v="4"/>
    <s v="Low"/>
    <d v="2023-03-08T00:00:00"/>
    <s v="Customer Service"/>
    <s v="External"/>
    <s v="Passed"/>
    <n v="1"/>
    <n v="832.16"/>
    <n v="43"/>
    <x v="0"/>
  </r>
  <r>
    <n v="2468"/>
    <d v="2019-05-06T00:00:00"/>
    <n v="7.0194444444444448"/>
    <s v="Production Manager"/>
    <x v="8"/>
    <s v="Active"/>
    <s v="Part-Time"/>
    <s v="Zone A"/>
    <s v="Part-Time"/>
    <x v="0"/>
    <s v="General - Con"/>
    <d v="1957-11-15T00:00:00"/>
    <s v="MA"/>
    <x v="1"/>
    <s v="Hispanic"/>
    <s v="Married"/>
    <s v="Fully Meets"/>
    <n v="3"/>
    <n v="5"/>
    <s v="Poor"/>
    <d v="2023-03-23T00:00:00"/>
    <n v="5"/>
    <s v="Low"/>
    <n v="4"/>
    <s v="Low"/>
    <n v="3"/>
    <s v="Low"/>
    <d v="2023-02-24T00:00:00"/>
    <s v="Communication Skills"/>
    <s v="Internal"/>
    <s v="Passed"/>
    <n v="3"/>
    <n v="629.25"/>
    <n v="62"/>
    <x v="1"/>
  </r>
  <r>
    <n v="2469"/>
    <d v="2021-11-27T00:00:00"/>
    <n v="4.4611111111111112"/>
    <s v="Production Manager"/>
    <x v="3"/>
    <s v="Active"/>
    <s v="Part-Time"/>
    <s v="Zone C"/>
    <s v="Part-Time"/>
    <x v="0"/>
    <s v="Field Operations"/>
    <d v="2001-02-04T00:00:00"/>
    <s v="MA"/>
    <x v="1"/>
    <s v="Hispanic"/>
    <s v="Divorced"/>
    <s v="Fully Meets"/>
    <n v="3"/>
    <n v="4"/>
    <s v="Poor"/>
    <d v="2023-04-13T00:00:00"/>
    <n v="2"/>
    <s v="Low"/>
    <n v="1"/>
    <s v="Low"/>
    <n v="5"/>
    <s v="Low"/>
    <d v="2022-09-15T00:00:00"/>
    <s v="Project Management"/>
    <s v="External"/>
    <s v="Completed"/>
    <n v="5"/>
    <n v="780.71"/>
    <n v="20"/>
    <x v="2"/>
  </r>
  <r>
    <n v="2470"/>
    <d v="2021-02-09T00:00:00"/>
    <n v="5.2611111111111111"/>
    <s v="Production Manager"/>
    <x v="4"/>
    <s v="Active"/>
    <s v="Full-Time"/>
    <s v="Zone C"/>
    <s v="Temporary"/>
    <x v="0"/>
    <s v="General - Con"/>
    <d v="1988-10-24T00:00:00"/>
    <s v="MA"/>
    <x v="1"/>
    <s v="Asian"/>
    <s v="Single"/>
    <s v="Fully Meets"/>
    <n v="3"/>
    <n v="5"/>
    <s v="Poor"/>
    <d v="2022-10-21T00:00:00"/>
    <n v="5"/>
    <s v="Low"/>
    <n v="5"/>
    <s v="Low"/>
    <n v="2"/>
    <s v="Low"/>
    <d v="2023-04-05T00:00:00"/>
    <s v="Communication Skills"/>
    <s v="Internal"/>
    <s v="Completed"/>
    <n v="2"/>
    <n v="999"/>
    <n v="33"/>
    <x v="0"/>
  </r>
  <r>
    <n v="2471"/>
    <d v="2022-01-06T00:00:00"/>
    <n v="4.3527777777777779"/>
    <s v="Production Manager"/>
    <x v="0"/>
    <s v="Active"/>
    <s v="Part-Time"/>
    <s v="Zone C"/>
    <s v="Part-Time"/>
    <x v="0"/>
    <s v="Fielders"/>
    <d v="1959-07-25T00:00:00"/>
    <s v="MA"/>
    <x v="1"/>
    <s v="Other"/>
    <s v="Divorced"/>
    <s v="Fully Meets"/>
    <n v="3"/>
    <n v="2"/>
    <s v="Excellent"/>
    <d v="2023-01-23T00:00:00"/>
    <n v="5"/>
    <s v="High"/>
    <n v="5"/>
    <s v="High"/>
    <n v="3"/>
    <s v="High"/>
    <d v="2022-08-06T00:00:00"/>
    <s v="Leadership Development"/>
    <s v="External"/>
    <s v="Passed"/>
    <n v="3"/>
    <n v="489.29"/>
    <n v="63"/>
    <x v="1"/>
  </r>
  <r>
    <n v="2472"/>
    <d v="2023-07-28T00:00:00"/>
    <n v="2.7916666666666665"/>
    <s v="Production Manager"/>
    <x v="1"/>
    <s v="Active"/>
    <s v="Full-Time"/>
    <s v="Zone B"/>
    <s v="Temporary"/>
    <x v="0"/>
    <s v="Aerial"/>
    <d v="1975-10-26T00:00:00"/>
    <s v="MA"/>
    <x v="0"/>
    <s v="Asian"/>
    <s v="Married"/>
    <s v="Fully Meets"/>
    <n v="3"/>
    <n v="2"/>
    <s v="Excellent"/>
    <d v="2023-06-22T00:00:00"/>
    <n v="5"/>
    <s v="High"/>
    <n v="2"/>
    <s v="High"/>
    <n v="3"/>
    <s v="High"/>
    <d v="2023-04-28T00:00:00"/>
    <s v="Project Management"/>
    <s v="External"/>
    <s v="Failed"/>
    <n v="1"/>
    <n v="942.75"/>
    <n v="48"/>
    <x v="0"/>
  </r>
  <r>
    <n v="2473"/>
    <d v="2021-03-27T00:00:00"/>
    <n v="5.1277777777777782"/>
    <s v="Production Manager"/>
    <x v="8"/>
    <s v="Active"/>
    <s v="Contract"/>
    <s v="Zone B"/>
    <s v="Full-Time"/>
    <x v="0"/>
    <s v="Corp Operations"/>
    <d v="1982-07-15T00:00:00"/>
    <s v="MA"/>
    <x v="1"/>
    <s v="Hispanic"/>
    <s v="Single"/>
    <s v="Fully Meets"/>
    <n v="3"/>
    <n v="4"/>
    <s v="Poor"/>
    <d v="2022-09-16T00:00:00"/>
    <n v="4"/>
    <s v="Low"/>
    <n v="4"/>
    <s v="Low"/>
    <n v="3"/>
    <s v="Low"/>
    <d v="2022-11-02T00:00:00"/>
    <s v="Leadership Development"/>
    <s v="Internal"/>
    <s v="Completed"/>
    <n v="5"/>
    <n v="938.63"/>
    <n v="39"/>
    <x v="0"/>
  </r>
  <r>
    <n v="2474"/>
    <d v="2023-03-12T00:00:00"/>
    <n v="3.1694444444444443"/>
    <s v="Production Manager"/>
    <x v="6"/>
    <s v="Active"/>
    <s v="Contract"/>
    <s v="Zone A"/>
    <s v="Temporary"/>
    <x v="0"/>
    <s v="Field Operations"/>
    <d v="1959-01-13T00:00:00"/>
    <s v="MA"/>
    <x v="1"/>
    <s v="Black"/>
    <s v="Married"/>
    <s v="Fully Meets"/>
    <n v="3"/>
    <n v="4"/>
    <s v="Poor"/>
    <d v="2023-06-12T00:00:00"/>
    <n v="4"/>
    <s v="Low"/>
    <n v="5"/>
    <s v="Low"/>
    <n v="2"/>
    <s v="Low"/>
    <d v="2022-11-18T00:00:00"/>
    <s v="Project Management"/>
    <s v="Internal"/>
    <s v="Completed"/>
    <n v="5"/>
    <n v="543.64"/>
    <n v="64"/>
    <x v="1"/>
  </r>
  <r>
    <n v="2475"/>
    <d v="2022-10-05T00:00:00"/>
    <n v="3.6055555555555556"/>
    <s v="Production Manager"/>
    <x v="2"/>
    <s v="Terminated"/>
    <s v="Part-Time"/>
    <s v="Zone C"/>
    <s v="Temporary"/>
    <x v="0"/>
    <s v="General - Con"/>
    <d v="2042-02-26T00:00:00"/>
    <s v="MA"/>
    <x v="1"/>
    <s v="White"/>
    <s v="Single"/>
    <s v="Fully Meets"/>
    <n v="3"/>
    <n v="4"/>
    <s v="Poor"/>
    <d v="2023-05-18T00:00:00"/>
    <n v="1"/>
    <s v="Low"/>
    <n v="4"/>
    <s v="Low"/>
    <n v="1"/>
    <s v="Low"/>
    <d v="2022-11-30T00:00:00"/>
    <s v="Leadership Development"/>
    <s v="Internal"/>
    <s v="Failed"/>
    <n v="2"/>
    <n v="117.83"/>
    <n v="80"/>
    <x v="1"/>
  </r>
  <r>
    <n v="2476"/>
    <d v="2021-10-01T00:00:00"/>
    <n v="4.6166666666666663"/>
    <s v="President &amp; CEO"/>
    <x v="9"/>
    <s v="Active"/>
    <s v="Part-Time"/>
    <s v="Zone B"/>
    <s v="Full-Time"/>
    <x v="3"/>
    <s v="Yard (Material Handling)"/>
    <d v="1967-07-11T00:00:00"/>
    <s v="MA"/>
    <x v="1"/>
    <s v="Other"/>
    <s v="Single"/>
    <s v="Fully Meets"/>
    <n v="3"/>
    <n v="2"/>
    <s v="Excellent"/>
    <d v="2023-03-18T00:00:00"/>
    <n v="3"/>
    <s v="High"/>
    <n v="5"/>
    <s v="High"/>
    <n v="5"/>
    <s v="High"/>
    <d v="2023-06-29T00:00:00"/>
    <s v="Technical Skills"/>
    <s v="External"/>
    <s v="Completed"/>
    <n v="3"/>
    <n v="350.21"/>
    <n v="54"/>
    <x v="1"/>
  </r>
  <r>
    <n v="2477"/>
    <d v="2022-01-31T00:00:00"/>
    <n v="4.2861111111111114"/>
    <s v="Director of Sales"/>
    <x v="2"/>
    <s v="Active"/>
    <s v="Contract"/>
    <s v="Zone A"/>
    <s v="Full-Time"/>
    <x v="1"/>
    <s v="Field Operations"/>
    <d v="1982-09-14T00:00:00"/>
    <s v="RI"/>
    <x v="0"/>
    <s v="Asian"/>
    <s v="Divorced"/>
    <s v="Fully Meets"/>
    <n v="3"/>
    <n v="2"/>
    <s v="Excellent"/>
    <d v="2023-01-09T00:00:00"/>
    <n v="4"/>
    <s v="High"/>
    <n v="4"/>
    <s v="High"/>
    <n v="3"/>
    <s v="High"/>
    <d v="2022-10-26T00:00:00"/>
    <s v="Leadership Development"/>
    <s v="Internal"/>
    <s v="Passed"/>
    <n v="4"/>
    <n v="961.47"/>
    <n v="40"/>
    <x v="0"/>
  </r>
  <r>
    <n v="2478"/>
    <d v="2020-06-01T00:00:00"/>
    <n v="5.95"/>
    <s v="Director of Operations"/>
    <x v="9"/>
    <s v="Active"/>
    <s v="Full-Time"/>
    <s v="Zone A"/>
    <s v="Temporary"/>
    <x v="0"/>
    <s v="General - Con"/>
    <d v="1994-07-26T00:00:00"/>
    <s v="RI"/>
    <x v="0"/>
    <s v="White"/>
    <s v="Single"/>
    <s v="Fully Meets"/>
    <n v="3"/>
    <n v="5"/>
    <s v="Poor"/>
    <d v="2023-01-30T00:00:00"/>
    <n v="4"/>
    <s v="Low"/>
    <n v="4"/>
    <s v="Low"/>
    <n v="1"/>
    <s v="Low"/>
    <d v="2022-09-26T00:00:00"/>
    <s v="Customer Service"/>
    <s v="Internal"/>
    <s v="Passed"/>
    <n v="4"/>
    <n v="548.17999999999995"/>
    <n v="26"/>
    <x v="0"/>
  </r>
  <r>
    <n v="2479"/>
    <d v="2023-04-18T00:00:00"/>
    <n v="3.0694444444444446"/>
    <s v="Data Analyst"/>
    <x v="7"/>
    <s v="Active"/>
    <s v="Contract"/>
    <s v="Zone C"/>
    <s v="Part-Time"/>
    <x v="2"/>
    <s v="General - Con"/>
    <d v="2046-12-17T00:00:00"/>
    <s v="MA"/>
    <x v="0"/>
    <s v="Hispanic"/>
    <s v="Divorced"/>
    <s v="Fully Meets"/>
    <n v="3"/>
    <n v="4"/>
    <s v="Poor"/>
    <d v="2022-10-31T00:00:00"/>
    <n v="2"/>
    <s v="Low"/>
    <n v="1"/>
    <s v="Low"/>
    <n v="2"/>
    <s v="Low"/>
    <d v="2023-06-18T00:00:00"/>
    <s v="Technical Skills"/>
    <s v="Internal"/>
    <s v="Passed"/>
    <n v="2"/>
    <n v="439.17"/>
    <n v="77"/>
    <x v="1"/>
  </r>
  <r>
    <n v="2480"/>
    <d v="2020-07-25T00:00:00"/>
    <n v="5.8"/>
    <s v="IT Director"/>
    <x v="0"/>
    <s v="Active"/>
    <s v="Part-Time"/>
    <s v="Zone C"/>
    <s v="Part-Time"/>
    <x v="2"/>
    <s v="Splicing"/>
    <d v="1977-03-26T00:00:00"/>
    <s v="MA"/>
    <x v="1"/>
    <s v="White"/>
    <s v="Widowed"/>
    <s v="Fully Meets"/>
    <n v="3"/>
    <n v="2"/>
    <s v="Excellent"/>
    <d v="2023-02-12T00:00:00"/>
    <n v="3"/>
    <s v="High"/>
    <n v="2"/>
    <s v="High"/>
    <n v="3"/>
    <s v="High"/>
    <d v="2023-01-11T00:00:00"/>
    <s v="Customer Service"/>
    <s v="External"/>
    <s v="Passed"/>
    <n v="1"/>
    <n v="610.88"/>
    <n v="43"/>
    <x v="0"/>
  </r>
  <r>
    <n v="2481"/>
    <d v="2018-12-12T00:00:00"/>
    <n v="7.4194444444444443"/>
    <s v="IT Manager - DB"/>
    <x v="2"/>
    <s v="Active"/>
    <s v="Full-Time"/>
    <s v="Zone A"/>
    <s v="Part-Time"/>
    <x v="2"/>
    <s v="Aerial"/>
    <d v="1997-07-03T00:00:00"/>
    <s v="MA"/>
    <x v="1"/>
    <s v="Black"/>
    <s v="Divorced"/>
    <s v="Fully Meets"/>
    <n v="3"/>
    <n v="1"/>
    <s v="Excellent"/>
    <d v="2022-08-07T00:00:00"/>
    <n v="2"/>
    <s v="High"/>
    <n v="5"/>
    <s v="High"/>
    <n v="1"/>
    <s v="High"/>
    <d v="2022-11-11T00:00:00"/>
    <s v="Technical Skills"/>
    <s v="External"/>
    <s v="Incomplete"/>
    <n v="4"/>
    <n v="994.03"/>
    <n v="21"/>
    <x v="2"/>
  </r>
  <r>
    <n v="2482"/>
    <d v="2018-09-01T00:00:00"/>
    <n v="7.7"/>
    <s v="IT Manager - Support"/>
    <x v="9"/>
    <s v="Active"/>
    <s v="Contract"/>
    <s v="Zone C"/>
    <s v="Full-Time"/>
    <x v="2"/>
    <s v="Isp"/>
    <d v="1950-04-17T00:00:00"/>
    <s v="MA"/>
    <x v="1"/>
    <s v="Black"/>
    <s v="Married"/>
    <s v="Fully Meets"/>
    <n v="3"/>
    <n v="4"/>
    <s v="Poor"/>
    <d v="2023-01-19T00:00:00"/>
    <n v="4"/>
    <s v="Low"/>
    <n v="2"/>
    <s v="Low"/>
    <n v="5"/>
    <s v="Low"/>
    <d v="2023-05-23T00:00:00"/>
    <s v="Customer Service"/>
    <s v="External"/>
    <s v="Incomplete"/>
    <n v="4"/>
    <n v="688.55"/>
    <n v="68"/>
    <x v="1"/>
  </r>
  <r>
    <n v="2483"/>
    <d v="2019-11-24T00:00:00"/>
    <n v="6.4694444444444441"/>
    <s v="IT Manager - Infra"/>
    <x v="5"/>
    <s v="Active"/>
    <s v="Part-Time"/>
    <s v="Zone A"/>
    <s v="Temporary"/>
    <x v="2"/>
    <s v="Fielders"/>
    <d v="2044-05-22T00:00:00"/>
    <s v="MA"/>
    <x v="1"/>
    <s v="Black"/>
    <s v="Divorced"/>
    <s v="Fully Meets"/>
    <n v="3"/>
    <n v="2"/>
    <s v="Excellent"/>
    <d v="2023-03-08T00:00:00"/>
    <n v="5"/>
    <s v="High"/>
    <n v="1"/>
    <s v="High"/>
    <n v="3"/>
    <s v="High"/>
    <d v="2022-10-22T00:00:00"/>
    <s v="Communication Skills"/>
    <s v="Internal"/>
    <s v="Failed"/>
    <n v="4"/>
    <n v="889.91"/>
    <n v="75"/>
    <x v="1"/>
  </r>
  <r>
    <n v="2484"/>
    <d v="2021-12-26T00:00:00"/>
    <n v="4.3805555555555555"/>
    <s v="BI Director"/>
    <x v="7"/>
    <s v="Active"/>
    <s v="Part-Time"/>
    <s v="Zone A"/>
    <s v="Part-Time"/>
    <x v="2"/>
    <s v="Field Operations"/>
    <d v="2047-11-27T00:00:00"/>
    <s v="MA"/>
    <x v="1"/>
    <s v="Black"/>
    <s v="Single"/>
    <s v="Fully Meets"/>
    <n v="3"/>
    <n v="4"/>
    <s v="Poor"/>
    <d v="2023-06-01T00:00:00"/>
    <n v="1"/>
    <s v="Low"/>
    <n v="2"/>
    <s v="Low"/>
    <n v="2"/>
    <s v="Low"/>
    <d v="2023-04-03T00:00:00"/>
    <s v="Communication Skills"/>
    <s v="External"/>
    <s v="Failed"/>
    <n v="3"/>
    <n v="163.61000000000001"/>
    <n v="74"/>
    <x v="1"/>
  </r>
  <r>
    <n v="2485"/>
    <d v="2020-03-04T00:00:00"/>
    <n v="6.1916666666666664"/>
    <s v="Software Engineering Manager"/>
    <x v="6"/>
    <s v="Active"/>
    <s v="Part-Time"/>
    <s v="Zone B"/>
    <s v="Part-Time"/>
    <x v="4"/>
    <s v="Wireless"/>
    <d v="2045-10-25T00:00:00"/>
    <s v="MA"/>
    <x v="1"/>
    <s v="White"/>
    <s v="Widowed"/>
    <s v="Fully Meets"/>
    <n v="3"/>
    <n v="4"/>
    <s v="Poor"/>
    <d v="2023-05-14T00:00:00"/>
    <n v="3"/>
    <s v="Low"/>
    <n v="5"/>
    <s v="Low"/>
    <n v="5"/>
    <s v="Low"/>
    <d v="2022-08-30T00:00:00"/>
    <s v="Communication Skills"/>
    <s v="Internal"/>
    <s v="Completed"/>
    <n v="2"/>
    <n v="642.67999999999995"/>
    <n v="75"/>
    <x v="1"/>
  </r>
  <r>
    <n v="2486"/>
    <d v="2020-05-03T00:00:00"/>
    <n v="6.0277777777777777"/>
    <s v="IT Manager - DB"/>
    <x v="3"/>
    <s v="Active"/>
    <s v="Part-Time"/>
    <s v="Zone A"/>
    <s v="Temporary"/>
    <x v="2"/>
    <s v="General - Con"/>
    <d v="1985-08-24T00:00:00"/>
    <s v="MA"/>
    <x v="1"/>
    <s v="Black"/>
    <s v="Married"/>
    <s v="Fully Meets"/>
    <n v="3"/>
    <n v="5"/>
    <s v="Poor"/>
    <d v="2022-12-31T00:00:00"/>
    <n v="1"/>
    <s v="Low"/>
    <n v="1"/>
    <s v="Low"/>
    <n v="5"/>
    <s v="Low"/>
    <d v="2023-05-11T00:00:00"/>
    <s v="Technical Skills"/>
    <s v="Internal"/>
    <s v="Passed"/>
    <n v="4"/>
    <n v="703.29"/>
    <n v="35"/>
    <x v="0"/>
  </r>
  <r>
    <n v="2487"/>
    <d v="2019-07-20T00:00:00"/>
    <n v="6.8138888888888891"/>
    <s v="IT Manager - DB"/>
    <x v="9"/>
    <s v="Active"/>
    <s v="Part-Time"/>
    <s v="Zone A"/>
    <s v="Temporary"/>
    <x v="2"/>
    <s v="Splicing"/>
    <d v="1978-12-09T00:00:00"/>
    <s v="MA"/>
    <x v="1"/>
    <s v="White"/>
    <s v="Single"/>
    <s v="Fully Meets"/>
    <n v="3"/>
    <n v="4"/>
    <s v="Poor"/>
    <d v="2023-05-06T00:00:00"/>
    <n v="1"/>
    <s v="Low"/>
    <n v="1"/>
    <s v="Low"/>
    <n v="4"/>
    <s v="Low"/>
    <d v="2022-11-26T00:00:00"/>
    <s v="Technical Skills"/>
    <s v="Internal"/>
    <s v="Failed"/>
    <n v="4"/>
    <n v="102.96"/>
    <n v="41"/>
    <x v="0"/>
  </r>
  <r>
    <n v="2488"/>
    <d v="2022-05-26T00:00:00"/>
    <n v="3.963888888888889"/>
    <s v="IT Director"/>
    <x v="2"/>
    <s v="Active"/>
    <s v="Contract"/>
    <s v="Zone A"/>
    <s v="Full-Time"/>
    <x v="2"/>
    <s v="Field Operations"/>
    <d v="1989-01-31T00:00:00"/>
    <s v="MA"/>
    <x v="1"/>
    <s v="Other"/>
    <s v="Married"/>
    <s v="Fully Meets"/>
    <n v="3"/>
    <n v="1"/>
    <s v="Excellent"/>
    <d v="2023-01-10T00:00:00"/>
    <n v="2"/>
    <s v="High"/>
    <n v="4"/>
    <s v="High"/>
    <n v="5"/>
    <s v="High"/>
    <d v="2022-12-03T00:00:00"/>
    <s v="Customer Service"/>
    <s v="External"/>
    <s v="Completed"/>
    <n v="5"/>
    <n v="278.95999999999998"/>
    <n v="33"/>
    <x v="0"/>
  </r>
  <r>
    <n v="2489"/>
    <d v="2021-07-24T00:00:00"/>
    <n v="4.802777777777778"/>
    <s v="Director of Sales"/>
    <x v="6"/>
    <s v="Active"/>
    <s v="Contract"/>
    <s v="Zone A"/>
    <s v="Part-Time"/>
    <x v="2"/>
    <s v="Field Operations"/>
    <d v="1954-07-23T00:00:00"/>
    <s v="MA"/>
    <x v="1"/>
    <s v="Hispanic"/>
    <s v="Single"/>
    <s v="Fully Meets"/>
    <n v="3"/>
    <n v="5"/>
    <s v="Poor"/>
    <d v="2022-09-22T00:00:00"/>
    <n v="1"/>
    <s v="Low"/>
    <n v="3"/>
    <s v="Low"/>
    <n v="2"/>
    <s v="Low"/>
    <d v="2023-03-30T00:00:00"/>
    <s v="Communication Skills"/>
    <s v="Internal"/>
    <s v="Incomplete"/>
    <n v="4"/>
    <n v="168.1"/>
    <n v="67"/>
    <x v="1"/>
  </r>
  <r>
    <n v="2490"/>
    <d v="2021-09-27T00:00:00"/>
    <n v="4.6277777777777782"/>
    <s v="Director of Operations"/>
    <x v="8"/>
    <s v="Active"/>
    <s v="Contract"/>
    <s v="Zone A"/>
    <s v="Part-Time"/>
    <x v="2"/>
    <s v="General - Con"/>
    <d v="1954-07-21T00:00:00"/>
    <s v="MA"/>
    <x v="1"/>
    <s v="Other"/>
    <s v="Widowed"/>
    <s v="Fully Meets"/>
    <n v="3"/>
    <n v="4"/>
    <s v="Poor"/>
    <d v="2023-01-25T00:00:00"/>
    <n v="2"/>
    <s v="Low"/>
    <n v="2"/>
    <s v="Low"/>
    <n v="4"/>
    <s v="Low"/>
    <d v="2023-06-04T00:00:00"/>
    <s v="Leadership Development"/>
    <s v="Internal"/>
    <s v="Incomplete"/>
    <n v="1"/>
    <n v="886.63"/>
    <n v="67"/>
    <x v="1"/>
  </r>
  <r>
    <n v="2491"/>
    <d v="2019-04-07T00:00:00"/>
    <n v="7.1"/>
    <s v="Software Engineer"/>
    <x v="4"/>
    <s v="Active"/>
    <s v="Contract"/>
    <s v="Zone A"/>
    <s v="Full-Time"/>
    <x v="4"/>
    <s v="General - Con"/>
    <d v="2044-05-28T00:00:00"/>
    <s v="MA"/>
    <x v="1"/>
    <s v="Black"/>
    <s v="Single"/>
    <s v="Fully Meets"/>
    <n v="3"/>
    <n v="1"/>
    <s v="Excellent"/>
    <d v="2023-02-23T00:00:00"/>
    <n v="4"/>
    <s v="High"/>
    <n v="5"/>
    <s v="High"/>
    <n v="2"/>
    <s v="High"/>
    <d v="2023-06-27T00:00:00"/>
    <s v="Customer Service"/>
    <s v="External"/>
    <s v="Incomplete"/>
    <n v="5"/>
    <n v="721.79"/>
    <n v="75"/>
    <x v="1"/>
  </r>
  <r>
    <n v="2492"/>
    <d v="2019-07-20T00:00:00"/>
    <n v="6.8138888888888891"/>
    <s v="Software Engineer"/>
    <x v="0"/>
    <s v="Active"/>
    <s v="Full-Time"/>
    <s v="Zone C"/>
    <s v="Temporary"/>
    <x v="4"/>
    <s v="General - Con"/>
    <d v="1957-12-04T00:00:00"/>
    <s v="MA"/>
    <x v="1"/>
    <s v="White"/>
    <s v="Married"/>
    <s v="Fully Meets"/>
    <n v="3"/>
    <n v="2"/>
    <s v="Excellent"/>
    <d v="2023-01-02T00:00:00"/>
    <n v="3"/>
    <s v="High"/>
    <n v="2"/>
    <s v="High"/>
    <n v="5"/>
    <s v="High"/>
    <d v="2022-11-14T00:00:00"/>
    <s v="Leadership Development"/>
    <s v="External"/>
    <s v="Completed"/>
    <n v="4"/>
    <n v="765.32"/>
    <n v="62"/>
    <x v="1"/>
  </r>
  <r>
    <n v="2493"/>
    <d v="2022-12-03T00:00:00"/>
    <n v="3.4444444444444446"/>
    <s v="Software Engineer"/>
    <x v="7"/>
    <s v="Active"/>
    <s v="Contract"/>
    <s v="Zone C"/>
    <s v="Full-Time"/>
    <x v="4"/>
    <s v="Field Operations"/>
    <d v="1981-05-16T00:00:00"/>
    <s v="MA"/>
    <x v="1"/>
    <s v="Black"/>
    <s v="Divorced"/>
    <s v="Fully Meets"/>
    <n v="3"/>
    <n v="4"/>
    <s v="Poor"/>
    <d v="2023-01-23T00:00:00"/>
    <n v="1"/>
    <s v="Low"/>
    <n v="3"/>
    <s v="Low"/>
    <n v="1"/>
    <s v="Low"/>
    <d v="2023-01-07T00:00:00"/>
    <s v="Communication Skills"/>
    <s v="Internal"/>
    <s v="Completed"/>
    <n v="2"/>
    <n v="443.46"/>
    <n v="41"/>
    <x v="0"/>
  </r>
  <r>
    <n v="2494"/>
    <d v="2020-04-04T00:00:00"/>
    <n v="6.1083333333333334"/>
    <s v="IT Manager - DB"/>
    <x v="8"/>
    <s v="Active"/>
    <s v="Contract"/>
    <s v="Zone A"/>
    <s v="Temporary"/>
    <x v="2"/>
    <s v="Field Operations"/>
    <d v="1978-08-04T00:00:00"/>
    <s v="MA"/>
    <x v="1"/>
    <s v="Asian"/>
    <s v="Married"/>
    <s v="Fully Meets"/>
    <n v="3"/>
    <n v="4"/>
    <s v="Poor"/>
    <d v="2022-11-06T00:00:00"/>
    <n v="1"/>
    <s v="Low"/>
    <n v="1"/>
    <s v="Low"/>
    <n v="1"/>
    <s v="Low"/>
    <d v="2022-11-06T00:00:00"/>
    <s v="Customer Service"/>
    <s v="Internal"/>
    <s v="Incomplete"/>
    <n v="2"/>
    <n v="203.97"/>
    <n v="42"/>
    <x v="0"/>
  </r>
  <r>
    <n v="2495"/>
    <d v="2020-03-08T00:00:00"/>
    <n v="6.1805555555555554"/>
    <s v="IT Director"/>
    <x v="6"/>
    <s v="Active"/>
    <s v="Contract"/>
    <s v="Zone B"/>
    <s v="Part-Time"/>
    <x v="2"/>
    <s v="Fielders"/>
    <d v="1970-01-26T00:00:00"/>
    <s v="MA"/>
    <x v="1"/>
    <s v="Black"/>
    <s v="Married"/>
    <s v="Fully Meets"/>
    <n v="3"/>
    <n v="1"/>
    <s v="Excellent"/>
    <d v="2023-01-10T00:00:00"/>
    <n v="5"/>
    <s v="High"/>
    <n v="1"/>
    <s v="High"/>
    <n v="2"/>
    <s v="High"/>
    <d v="2022-08-27T00:00:00"/>
    <s v="Project Management"/>
    <s v="Internal"/>
    <s v="Incomplete"/>
    <n v="3"/>
    <n v="180.44"/>
    <n v="50"/>
    <x v="0"/>
  </r>
  <r>
    <n v="2496"/>
    <d v="2020-09-28T00:00:00"/>
    <n v="5.625"/>
    <s v="Director of Sales"/>
    <x v="2"/>
    <s v="Active"/>
    <s v="Part-Time"/>
    <s v="Zone B"/>
    <s v="Temporary"/>
    <x v="2"/>
    <s v="Underground"/>
    <d v="1961-03-18T00:00:00"/>
    <s v="MA"/>
    <x v="1"/>
    <s v="Other"/>
    <s v="Single"/>
    <s v="Fully Meets"/>
    <n v="3"/>
    <n v="2"/>
    <s v="Excellent"/>
    <d v="2022-12-15T00:00:00"/>
    <n v="2"/>
    <s v="High"/>
    <n v="3"/>
    <s v="High"/>
    <n v="3"/>
    <s v="High"/>
    <d v="2023-02-12T00:00:00"/>
    <s v="Technical Skills"/>
    <s v="Internal"/>
    <s v="Passed"/>
    <n v="3"/>
    <n v="647.25"/>
    <n v="59"/>
    <x v="1"/>
  </r>
  <r>
    <n v="2497"/>
    <d v="2021-07-14T00:00:00"/>
    <n v="4.8305555555555557"/>
    <s v="Director of Operations"/>
    <x v="9"/>
    <s v="Active"/>
    <s v="Full-Time"/>
    <s v="Zone C"/>
    <s v="Temporary"/>
    <x v="2"/>
    <s v="Field Operations"/>
    <d v="1955-09-05T00:00:00"/>
    <s v="MA"/>
    <x v="1"/>
    <s v="White"/>
    <s v="Single"/>
    <s v="Fully Meets"/>
    <n v="3"/>
    <n v="4"/>
    <s v="Poor"/>
    <d v="2022-10-27T00:00:00"/>
    <n v="5"/>
    <s v="Low"/>
    <n v="2"/>
    <s v="Low"/>
    <n v="5"/>
    <s v="Low"/>
    <d v="2022-09-07T00:00:00"/>
    <s v="Customer Service"/>
    <s v="Internal"/>
    <s v="Passed"/>
    <n v="4"/>
    <n v="833.99"/>
    <n v="66"/>
    <x v="1"/>
  </r>
  <r>
    <n v="2498"/>
    <d v="2019-10-17T00:00:00"/>
    <n v="6.572222222222222"/>
    <s v="BI Developer"/>
    <x v="9"/>
    <s v="Terminated"/>
    <s v="Full-Time"/>
    <s v="Zone A"/>
    <s v="Temporary"/>
    <x v="2"/>
    <s v="Field Operations"/>
    <d v="1999-09-08T00:00:00"/>
    <s v="MA"/>
    <x v="0"/>
    <s v="Asian"/>
    <s v="Divorced"/>
    <s v="Fully Meets"/>
    <n v="3"/>
    <n v="4"/>
    <s v="Poor"/>
    <d v="2023-07-05T00:00:00"/>
    <n v="5"/>
    <s v="Low"/>
    <n v="3"/>
    <s v="Low"/>
    <n v="5"/>
    <s v="Low"/>
    <d v="2022-11-30T00:00:00"/>
    <s v="Project Management"/>
    <s v="Internal"/>
    <s v="Incomplete"/>
    <n v="4"/>
    <n v="825.58"/>
    <n v="20"/>
    <x v="2"/>
  </r>
  <r>
    <n v="2499"/>
    <d v="2023-04-08T00:00:00"/>
    <n v="3.0972222222222223"/>
    <s v="Software Engineer"/>
    <x v="2"/>
    <s v="Active"/>
    <s v="Contract"/>
    <s v="Zone B"/>
    <s v="Full-Time"/>
    <x v="4"/>
    <s v="Project Management - Con"/>
    <d v="1989-09-04T00:00:00"/>
    <s v="MA"/>
    <x v="1"/>
    <s v="Asian"/>
    <s v="Married"/>
    <s v="Fully Meets"/>
    <n v="3"/>
    <n v="4"/>
    <s v="Poor"/>
    <d v="2023-05-01T00:00:00"/>
    <n v="5"/>
    <s v="Low"/>
    <n v="5"/>
    <s v="Low"/>
    <n v="3"/>
    <s v="Low"/>
    <d v="2022-10-12T00:00:00"/>
    <s v="Project Management"/>
    <s v="Internal"/>
    <s v="Failed"/>
    <n v="2"/>
    <n v="190.49"/>
    <n v="34"/>
    <x v="0"/>
  </r>
  <r>
    <n v="2500"/>
    <d v="2019-07-25T00:00:00"/>
    <n v="6.8"/>
    <s v="Software Engineer"/>
    <x v="4"/>
    <s v="Active"/>
    <s v="Full-Time"/>
    <s v="Zone C"/>
    <s v="Part-Time"/>
    <x v="4"/>
    <s v="Field Operations"/>
    <d v="2048-06-17T00:00:00"/>
    <s v="MA"/>
    <x v="1"/>
    <s v="Hispanic"/>
    <s v="Married"/>
    <s v="Fully Meets"/>
    <n v="3"/>
    <n v="2"/>
    <s v="Excellent"/>
    <d v="2023-07-01T00:00:00"/>
    <n v="1"/>
    <s v="High"/>
    <n v="3"/>
    <s v="High"/>
    <n v="5"/>
    <s v="High"/>
    <d v="2023-07-08T00:00:00"/>
    <s v="Project Management"/>
    <s v="Internal"/>
    <s v="Completed"/>
    <n v="3"/>
    <n v="961.33"/>
    <n v="71"/>
    <x v="1"/>
  </r>
  <r>
    <n v="2501"/>
    <d v="2022-12-25T00:00:00"/>
    <n v="3.3833333333333333"/>
    <s v="Software Engineer"/>
    <x v="0"/>
    <s v="Active"/>
    <s v="Full-Time"/>
    <s v="Zone A"/>
    <s v="Temporary"/>
    <x v="4"/>
    <s v="Finance &amp; Accounting"/>
    <d v="1952-10-12T00:00:00"/>
    <s v="MA"/>
    <x v="1"/>
    <s v="Black"/>
    <s v="Divorced"/>
    <s v="Fully Meets"/>
    <n v="3"/>
    <n v="2"/>
    <s v="Excellent"/>
    <d v="2023-01-21T00:00:00"/>
    <n v="1"/>
    <s v="High"/>
    <n v="5"/>
    <s v="High"/>
    <n v="3"/>
    <s v="High"/>
    <d v="2022-09-20T00:00:00"/>
    <s v="Communication Skills"/>
    <s v="Internal"/>
    <s v="Completed"/>
    <n v="2"/>
    <n v="608.46"/>
    <n v="70"/>
    <x v="1"/>
  </r>
  <r>
    <n v="2502"/>
    <d v="2019-01-27T00:00:00"/>
    <n v="7.2944444444444443"/>
    <s v="Software Engineer"/>
    <x v="7"/>
    <s v="Active"/>
    <s v="Part-Time"/>
    <s v="Zone C"/>
    <s v="Temporary"/>
    <x v="4"/>
    <s v="Wireline Construction"/>
    <d v="1999-06-06T00:00:00"/>
    <s v="MA"/>
    <x v="1"/>
    <s v="White"/>
    <s v="Divorced"/>
    <s v="Fully Meets"/>
    <n v="3"/>
    <n v="2"/>
    <s v="Excellent"/>
    <d v="2023-07-21T00:00:00"/>
    <n v="3"/>
    <s v="High"/>
    <n v="3"/>
    <s v="High"/>
    <n v="5"/>
    <s v="High"/>
    <d v="2022-08-08T00:00:00"/>
    <s v="Technical Skills"/>
    <s v="Internal"/>
    <s v="Passed"/>
    <n v="3"/>
    <n v="971.57"/>
    <n v="20"/>
    <x v="2"/>
  </r>
  <r>
    <n v="2503"/>
    <d v="2021-12-26T00:00:00"/>
    <n v="4.3805555555555555"/>
    <s v="IT Manager - DB"/>
    <x v="2"/>
    <s v="Active"/>
    <s v="Contract"/>
    <s v="Zone C"/>
    <s v="Temporary"/>
    <x v="2"/>
    <s v="General - Con"/>
    <d v="2049-12-23T00:00:00"/>
    <s v="MA"/>
    <x v="1"/>
    <s v="White"/>
    <s v="Married"/>
    <s v="Fully Meets"/>
    <n v="3"/>
    <n v="5"/>
    <s v="Poor"/>
    <d v="2022-12-06T00:00:00"/>
    <n v="1"/>
    <s v="Low"/>
    <n v="1"/>
    <s v="Low"/>
    <n v="1"/>
    <s v="Low"/>
    <d v="2023-05-14T00:00:00"/>
    <s v="Technical Skills"/>
    <s v="External"/>
    <s v="Incomplete"/>
    <n v="3"/>
    <n v="354.28"/>
    <n v="72"/>
    <x v="1"/>
  </r>
  <r>
    <n v="2504"/>
    <d v="2023-01-12T00:00:00"/>
    <n v="3.3361111111111112"/>
    <s v="IT Director"/>
    <x v="4"/>
    <s v="Active"/>
    <s v="Full-Time"/>
    <s v="Zone A"/>
    <s v="Part-Time"/>
    <x v="2"/>
    <s v="Engineers"/>
    <d v="1976-02-16T00:00:00"/>
    <s v="MA"/>
    <x v="1"/>
    <s v="Black"/>
    <s v="Single"/>
    <s v="Fully Meets"/>
    <n v="3"/>
    <n v="4"/>
    <s v="Poor"/>
    <d v="2022-10-22T00:00:00"/>
    <n v="1"/>
    <s v="Low"/>
    <n v="5"/>
    <s v="Low"/>
    <n v="3"/>
    <s v="Low"/>
    <d v="2022-09-02T00:00:00"/>
    <s v="Communication Skills"/>
    <s v="Internal"/>
    <s v="Failed"/>
    <n v="5"/>
    <n v="108.02"/>
    <n v="47"/>
    <x v="0"/>
  </r>
  <r>
    <n v="2505"/>
    <d v="2019-07-02T00:00:00"/>
    <n v="6.8638888888888889"/>
    <s v="Director of Sales"/>
    <x v="0"/>
    <s v="Active"/>
    <s v="Contract"/>
    <s v="Zone B"/>
    <s v="Temporary"/>
    <x v="2"/>
    <s v="Splicing"/>
    <d v="1988-05-01T00:00:00"/>
    <s v="MA"/>
    <x v="1"/>
    <s v="Asian"/>
    <s v="Single"/>
    <s v="Fully Meets"/>
    <n v="3"/>
    <n v="1"/>
    <s v="Excellent"/>
    <d v="2022-10-30T00:00:00"/>
    <n v="3"/>
    <s v="High"/>
    <n v="2"/>
    <s v="High"/>
    <n v="3"/>
    <s v="High"/>
    <d v="2022-11-23T00:00:00"/>
    <s v="Communication Skills"/>
    <s v="External"/>
    <s v="Completed"/>
    <n v="5"/>
    <n v="508.85"/>
    <n v="31"/>
    <x v="0"/>
  </r>
  <r>
    <n v="2506"/>
    <d v="2022-06-30T00:00:00"/>
    <n v="3.8694444444444445"/>
    <s v="Director of Operations"/>
    <x v="7"/>
    <s v="Active"/>
    <s v="Full-Time"/>
    <s v="Zone C"/>
    <s v="Full-Time"/>
    <x v="2"/>
    <s v="Field Operations"/>
    <d v="2047-07-12T00:00:00"/>
    <s v="MA"/>
    <x v="1"/>
    <s v="White"/>
    <s v="Single"/>
    <s v="Fully Meets"/>
    <n v="3"/>
    <n v="5"/>
    <s v="Poor"/>
    <d v="2022-09-04T00:00:00"/>
    <n v="3"/>
    <s v="Low"/>
    <n v="3"/>
    <s v="Low"/>
    <n v="2"/>
    <s v="Low"/>
    <d v="2023-02-13T00:00:00"/>
    <s v="Communication Skills"/>
    <s v="Internal"/>
    <s v="Passed"/>
    <n v="3"/>
    <n v="811.4"/>
    <n v="75"/>
    <x v="1"/>
  </r>
  <r>
    <n v="2507"/>
    <d v="2023-01-05T00:00:00"/>
    <n v="3.3555555555555556"/>
    <s v="BI Developer"/>
    <x v="0"/>
    <s v="Terminated"/>
    <s v="Part-Time"/>
    <s v="Zone B"/>
    <s v="Temporary"/>
    <x v="2"/>
    <s v="Aerial"/>
    <d v="1985-09-06T00:00:00"/>
    <s v="MA"/>
    <x v="0"/>
    <s v="White"/>
    <s v="Single"/>
    <s v="Fully Meets"/>
    <n v="3"/>
    <n v="5"/>
    <s v="Poor"/>
    <d v="2023-07-31T00:00:00"/>
    <n v="2"/>
    <s v="Low"/>
    <n v="3"/>
    <s v="Low"/>
    <n v="4"/>
    <s v="Low"/>
    <d v="2022-12-06T00:00:00"/>
    <s v="Technical Skills"/>
    <s v="External"/>
    <s v="Incomplete"/>
    <n v="2"/>
    <n v="680.09"/>
    <n v="38"/>
    <x v="0"/>
  </r>
  <r>
    <n v="2508"/>
    <d v="2018-11-18T00:00:00"/>
    <n v="7.4861111111111107"/>
    <s v="BI Developer"/>
    <x v="7"/>
    <s v="Active"/>
    <s v="Full-Time"/>
    <s v="Zone A"/>
    <s v="Part-Time"/>
    <x v="2"/>
    <s v="Field Operations"/>
    <d v="1972-06-20T00:00:00"/>
    <s v="MA"/>
    <x v="1"/>
    <s v="Other"/>
    <s v="Single"/>
    <s v="Fully Meets"/>
    <n v="3"/>
    <n v="5"/>
    <s v="Poor"/>
    <d v="2023-07-01T00:00:00"/>
    <n v="1"/>
    <s v="Low"/>
    <n v="4"/>
    <s v="Low"/>
    <n v="1"/>
    <s v="Low"/>
    <d v="2023-04-25T00:00:00"/>
    <s v="Technical Skills"/>
    <s v="External"/>
    <s v="Completed"/>
    <n v="3"/>
    <n v="133.88"/>
    <n v="46"/>
    <x v="0"/>
  </r>
  <r>
    <n v="2509"/>
    <d v="2020-09-21T00:00:00"/>
    <n v="5.6444444444444448"/>
    <s v="Software Engineer"/>
    <x v="1"/>
    <s v="Active"/>
    <s v="Part-Time"/>
    <s v="Zone C"/>
    <s v="Full-Time"/>
    <x v="4"/>
    <s v="Billable Consultants"/>
    <d v="1998-03-19T00:00:00"/>
    <s v="MA"/>
    <x v="0"/>
    <s v="Hispanic"/>
    <s v="Married"/>
    <s v="Fully Meets"/>
    <n v="3"/>
    <n v="2"/>
    <s v="Excellent"/>
    <d v="2023-03-10T00:00:00"/>
    <n v="1"/>
    <s v="High"/>
    <n v="2"/>
    <s v="High"/>
    <n v="3"/>
    <s v="High"/>
    <d v="2023-02-08T00:00:00"/>
    <s v="Communication Skills"/>
    <s v="Internal"/>
    <s v="Completed"/>
    <n v="1"/>
    <n v="433.69"/>
    <n v="22"/>
    <x v="2"/>
  </r>
  <r>
    <n v="2510"/>
    <d v="2019-11-25T00:00:00"/>
    <n v="6.4666666666666668"/>
    <s v="Software Engineer"/>
    <x v="8"/>
    <s v="Active"/>
    <s v="Contract"/>
    <s v="Zone C"/>
    <s v="Temporary"/>
    <x v="4"/>
    <s v="Aerial"/>
    <d v="1988-03-24T00:00:00"/>
    <s v="MA"/>
    <x v="1"/>
    <s v="Asian"/>
    <s v="Single"/>
    <s v="Fully Meets"/>
    <n v="3"/>
    <n v="1"/>
    <s v="Excellent"/>
    <d v="2022-09-10T00:00:00"/>
    <n v="2"/>
    <s v="High"/>
    <n v="2"/>
    <s v="High"/>
    <n v="2"/>
    <s v="High"/>
    <d v="2022-08-22T00:00:00"/>
    <s v="Customer Service"/>
    <s v="Internal"/>
    <s v="Completed"/>
    <n v="2"/>
    <n v="580.84"/>
    <n v="31"/>
    <x v="0"/>
  </r>
  <r>
    <n v="2511"/>
    <d v="2021-02-05T00:00:00"/>
    <n v="5.2722222222222221"/>
    <s v="Software Engineer"/>
    <x v="6"/>
    <s v="Active"/>
    <s v="Full-Time"/>
    <s v="Zone C"/>
    <s v="Part-Time"/>
    <x v="4"/>
    <s v="Engineers"/>
    <d v="2046-12-27T00:00:00"/>
    <s v="MA"/>
    <x v="1"/>
    <s v="Asian"/>
    <s v="Single"/>
    <s v="Fully Meets"/>
    <n v="3"/>
    <n v="4"/>
    <s v="Poor"/>
    <d v="2023-06-24T00:00:00"/>
    <n v="4"/>
    <s v="Low"/>
    <n v="3"/>
    <s v="Low"/>
    <n v="1"/>
    <s v="Low"/>
    <d v="2023-04-20T00:00:00"/>
    <s v="Technical Skills"/>
    <s v="External"/>
    <s v="Incomplete"/>
    <n v="4"/>
    <n v="830.45"/>
    <n v="75"/>
    <x v="1"/>
  </r>
  <r>
    <n v="2512"/>
    <d v="2023-04-16T00:00:00"/>
    <n v="3.0750000000000002"/>
    <s v="Software Engineer"/>
    <x v="2"/>
    <s v="Active"/>
    <s v="Part-Time"/>
    <s v="Zone B"/>
    <s v="Temporary"/>
    <x v="4"/>
    <s v="Field Operations"/>
    <d v="1967-03-06T00:00:00"/>
    <s v="MA"/>
    <x v="1"/>
    <s v="Hispanic"/>
    <s v="Widowed"/>
    <s v="Fully Meets"/>
    <n v="3"/>
    <n v="4"/>
    <s v="Poor"/>
    <d v="2022-09-02T00:00:00"/>
    <n v="1"/>
    <s v="Low"/>
    <n v="4"/>
    <s v="Low"/>
    <n v="2"/>
    <s v="Low"/>
    <d v="2023-02-19T00:00:00"/>
    <s v="Communication Skills"/>
    <s v="External"/>
    <s v="Failed"/>
    <n v="5"/>
    <n v="802.2"/>
    <n v="56"/>
    <x v="1"/>
  </r>
  <r>
    <n v="2513"/>
    <d v="2021-08-19T00:00:00"/>
    <n v="4.7333333333333334"/>
    <s v="IT Manager - DB"/>
    <x v="9"/>
    <s v="Active"/>
    <s v="Full-Time"/>
    <s v="Zone A"/>
    <s v="Full-Time"/>
    <x v="2"/>
    <s v="General - Eng"/>
    <d v="2041-10-18T00:00:00"/>
    <s v="MA"/>
    <x v="1"/>
    <s v="Asian"/>
    <s v="Divorced"/>
    <s v="Fully Meets"/>
    <n v="3"/>
    <n v="2"/>
    <s v="Excellent"/>
    <d v="2023-03-28T00:00:00"/>
    <n v="5"/>
    <s v="High"/>
    <n v="2"/>
    <s v="High"/>
    <n v="4"/>
    <s v="High"/>
    <d v="2022-12-05T00:00:00"/>
    <s v="Communication Skills"/>
    <s v="Internal"/>
    <s v="Failed"/>
    <n v="4"/>
    <n v="337.06"/>
    <n v="80"/>
    <x v="1"/>
  </r>
  <r>
    <n v="2514"/>
    <d v="2022-01-14T00:00:00"/>
    <n v="4.3305555555555557"/>
    <s v="IT Director"/>
    <x v="2"/>
    <s v="Active"/>
    <s v="Part-Time"/>
    <s v="Zone A"/>
    <s v="Full-Time"/>
    <x v="2"/>
    <s v="Engineers"/>
    <d v="1957-09-09T00:00:00"/>
    <s v="MA"/>
    <x v="1"/>
    <s v="White"/>
    <s v="Single"/>
    <s v="Fully Meets"/>
    <n v="3"/>
    <n v="1"/>
    <s v="Excellent"/>
    <d v="2023-06-10T00:00:00"/>
    <n v="5"/>
    <s v="High"/>
    <n v="2"/>
    <s v="High"/>
    <n v="2"/>
    <s v="High"/>
    <d v="2023-06-14T00:00:00"/>
    <s v="Technical Skills"/>
    <s v="Internal"/>
    <s v="Incomplete"/>
    <n v="3"/>
    <n v="538.16"/>
    <n v="65"/>
    <x v="1"/>
  </r>
  <r>
    <n v="2515"/>
    <d v="2018-09-11T00:00:00"/>
    <n v="7.6722222222222225"/>
    <s v="Director of Sales"/>
    <x v="6"/>
    <s v="Active"/>
    <s v="Contract"/>
    <s v="Zone A"/>
    <s v="Full-Time"/>
    <x v="2"/>
    <s v="General - Sga"/>
    <d v="1996-06-10T00:00:00"/>
    <s v="MA"/>
    <x v="1"/>
    <s v="Hispanic"/>
    <s v="Single"/>
    <s v="Fully Meets"/>
    <n v="3"/>
    <n v="4"/>
    <s v="Poor"/>
    <d v="2023-03-28T00:00:00"/>
    <n v="1"/>
    <s v="Low"/>
    <n v="1"/>
    <s v="Low"/>
    <n v="1"/>
    <s v="Low"/>
    <d v="2023-07-19T00:00:00"/>
    <s v="Technical Skills"/>
    <s v="Internal"/>
    <s v="Passed"/>
    <n v="1"/>
    <n v="190.1"/>
    <n v="22"/>
    <x v="2"/>
  </r>
  <r>
    <n v="2516"/>
    <d v="2022-02-18T00:00:00"/>
    <n v="4.2361111111111107"/>
    <s v="Director of Operations"/>
    <x v="8"/>
    <s v="Active"/>
    <s v="Full-Time"/>
    <s v="Zone C"/>
    <s v="Temporary"/>
    <x v="2"/>
    <s v="Field Operations"/>
    <d v="1989-07-25T00:00:00"/>
    <s v="MA"/>
    <x v="1"/>
    <s v="Hispanic"/>
    <s v="Widowed"/>
    <s v="Fully Meets"/>
    <n v="3"/>
    <n v="5"/>
    <s v="Poor"/>
    <d v="2023-05-15T00:00:00"/>
    <n v="5"/>
    <s v="Low"/>
    <n v="1"/>
    <s v="Low"/>
    <n v="5"/>
    <s v="Low"/>
    <d v="2023-01-31T00:00:00"/>
    <s v="Customer Service"/>
    <s v="Internal"/>
    <s v="Completed"/>
    <n v="1"/>
    <n v="397.27"/>
    <n v="33"/>
    <x v="0"/>
  </r>
  <r>
    <n v="2517"/>
    <d v="2019-12-01T00:00:00"/>
    <n v="6.45"/>
    <s v="BI Developer"/>
    <x v="0"/>
    <s v="Active"/>
    <s v="Full-Time"/>
    <s v="Zone A"/>
    <s v="Full-Time"/>
    <x v="2"/>
    <s v="Aerial"/>
    <d v="1963-02-10T00:00:00"/>
    <s v="MA"/>
    <x v="1"/>
    <s v="Asian"/>
    <s v="Single"/>
    <s v="Fully Meets"/>
    <n v="3"/>
    <n v="2"/>
    <s v="Excellent"/>
    <d v="2023-07-05T00:00:00"/>
    <n v="5"/>
    <s v="High"/>
    <n v="5"/>
    <s v="High"/>
    <n v="1"/>
    <s v="High"/>
    <d v="2023-04-01T00:00:00"/>
    <s v="Technical Skills"/>
    <s v="Internal"/>
    <s v="Incomplete"/>
    <n v="5"/>
    <n v="826.65"/>
    <n v="56"/>
    <x v="1"/>
  </r>
  <r>
    <n v="2518"/>
    <d v="2021-02-28T00:00:00"/>
    <n v="5.2027777777777775"/>
    <s v="BI Developer"/>
    <x v="7"/>
    <s v="Active"/>
    <s v="Full-Time"/>
    <s v="Zone A"/>
    <s v="Full-Time"/>
    <x v="2"/>
    <s v="Wireline Construction"/>
    <d v="1963-12-26T00:00:00"/>
    <s v="MA"/>
    <x v="1"/>
    <s v="White"/>
    <s v="Widowed"/>
    <s v="Fully Meets"/>
    <n v="3"/>
    <n v="4"/>
    <s v="Poor"/>
    <d v="2022-12-28T00:00:00"/>
    <n v="4"/>
    <s v="Low"/>
    <n v="2"/>
    <s v="Low"/>
    <n v="1"/>
    <s v="Low"/>
    <d v="2022-10-29T00:00:00"/>
    <s v="Customer Service"/>
    <s v="Internal"/>
    <s v="Completed"/>
    <n v="4"/>
    <n v="732.18"/>
    <n v="58"/>
    <x v="1"/>
  </r>
  <r>
    <n v="2519"/>
    <d v="2021-11-13T00:00:00"/>
    <n v="4.5"/>
    <s v="Software Engineer"/>
    <x v="6"/>
    <s v="Active"/>
    <s v="Part-Time"/>
    <s v="Zone A"/>
    <s v="Part-Time"/>
    <x v="4"/>
    <s v="Splicing"/>
    <d v="1963-05-14T00:00:00"/>
    <s v="MA"/>
    <x v="0"/>
    <s v="White"/>
    <s v="Married"/>
    <s v="Fully Meets"/>
    <n v="3"/>
    <n v="4"/>
    <s v="Poor"/>
    <d v="2022-09-03T00:00:00"/>
    <n v="3"/>
    <s v="Low"/>
    <n v="5"/>
    <s v="Low"/>
    <n v="5"/>
    <s v="Low"/>
    <d v="2023-02-08T00:00:00"/>
    <s v="Technical Skills"/>
    <s v="External"/>
    <s v="Failed"/>
    <n v="2"/>
    <n v="564.38"/>
    <n v="58"/>
    <x v="1"/>
  </r>
  <r>
    <n v="2520"/>
    <d v="2020-09-27T00:00:00"/>
    <n v="5.6277777777777782"/>
    <s v="Software Engineer"/>
    <x v="2"/>
    <s v="Active"/>
    <s v="Part-Time"/>
    <s v="Zone C"/>
    <s v="Part-Time"/>
    <x v="4"/>
    <s v="Project Management - Con"/>
    <d v="2048-06-17T00:00:00"/>
    <s v="MA"/>
    <x v="1"/>
    <s v="Asian"/>
    <s v="Divorced"/>
    <s v="Fully Meets"/>
    <n v="3"/>
    <n v="1"/>
    <s v="Excellent"/>
    <d v="2023-02-06T00:00:00"/>
    <n v="2"/>
    <s v="High"/>
    <n v="1"/>
    <s v="High"/>
    <n v="1"/>
    <s v="High"/>
    <d v="2023-02-07T00:00:00"/>
    <s v="Customer Service"/>
    <s v="Internal"/>
    <s v="Incomplete"/>
    <n v="2"/>
    <n v="512.02"/>
    <n v="72"/>
    <x v="1"/>
  </r>
  <r>
    <n v="2521"/>
    <d v="2022-09-03T00:00:00"/>
    <n v="3.6944444444444446"/>
    <s v="Software Engineer"/>
    <x v="4"/>
    <s v="Active"/>
    <s v="Contract"/>
    <s v="Zone C"/>
    <s v="Temporary"/>
    <x v="4"/>
    <s v="Engineers"/>
    <d v="1954-08-24T00:00:00"/>
    <s v="MA"/>
    <x v="1"/>
    <s v="White"/>
    <s v="Divorced"/>
    <s v="Fully Meets"/>
    <n v="3"/>
    <n v="1"/>
    <s v="Excellent"/>
    <d v="2023-06-07T00:00:00"/>
    <n v="4"/>
    <s v="High"/>
    <n v="4"/>
    <s v="High"/>
    <n v="4"/>
    <s v="High"/>
    <d v="2022-11-18T00:00:00"/>
    <s v="Project Management"/>
    <s v="Internal"/>
    <s v="Completed"/>
    <n v="1"/>
    <n v="599.41"/>
    <n v="68"/>
    <x v="1"/>
  </r>
  <r>
    <n v="2522"/>
    <d v="2020-10-09T00:00:00"/>
    <n v="5.5944444444444441"/>
    <s v="IT Manager - DB"/>
    <x v="2"/>
    <s v="Active"/>
    <s v="Full-Time"/>
    <s v="Zone C"/>
    <s v="Temporary"/>
    <x v="2"/>
    <s v="Field Operations"/>
    <d v="2049-01-21T00:00:00"/>
    <s v="MA"/>
    <x v="1"/>
    <s v="Other"/>
    <s v="Married"/>
    <s v="Fully Meets"/>
    <n v="3"/>
    <n v="4"/>
    <s v="Poor"/>
    <d v="2022-08-13T00:00:00"/>
    <n v="3"/>
    <s v="Low"/>
    <n v="3"/>
    <s v="Low"/>
    <n v="2"/>
    <s v="Low"/>
    <d v="2023-06-30T00:00:00"/>
    <s v="Communication Skills"/>
    <s v="Internal"/>
    <s v="Passed"/>
    <n v="4"/>
    <n v="839.04"/>
    <n v="71"/>
    <x v="1"/>
  </r>
  <r>
    <n v="2523"/>
    <d v="2021-11-06T00:00:00"/>
    <n v="4.5194444444444448"/>
    <s v="IT Director"/>
    <x v="4"/>
    <s v="Active"/>
    <s v="Full-Time"/>
    <s v="Zone A"/>
    <s v="Temporary"/>
    <x v="2"/>
    <s v="General - Con"/>
    <d v="1970-09-08T00:00:00"/>
    <s v="MA"/>
    <x v="1"/>
    <s v="Hispanic"/>
    <s v="Single"/>
    <s v="Fully Meets"/>
    <n v="3"/>
    <n v="5"/>
    <s v="Poor"/>
    <d v="2023-02-17T00:00:00"/>
    <n v="1"/>
    <s v="Low"/>
    <n v="1"/>
    <s v="Low"/>
    <n v="3"/>
    <s v="Low"/>
    <d v="2023-06-28T00:00:00"/>
    <s v="Customer Service"/>
    <s v="External"/>
    <s v="Incomplete"/>
    <n v="4"/>
    <n v="391.4"/>
    <n v="51"/>
    <x v="1"/>
  </r>
  <r>
    <n v="2524"/>
    <d v="2023-06-24T00:00:00"/>
    <n v="2.8861111111111111"/>
    <s v="Director of Sales"/>
    <x v="0"/>
    <s v="Active"/>
    <s v="Contract"/>
    <s v="Zone A"/>
    <s v="Part-Time"/>
    <x v="2"/>
    <s v="Finance &amp; Accounting"/>
    <d v="1969-03-17T00:00:00"/>
    <s v="MA"/>
    <x v="1"/>
    <s v="Black"/>
    <s v="Married"/>
    <s v="Fully Meets"/>
    <n v="3"/>
    <n v="1"/>
    <s v="Excellent"/>
    <d v="2023-07-10T00:00:00"/>
    <n v="3"/>
    <s v="High"/>
    <n v="3"/>
    <s v="High"/>
    <n v="4"/>
    <s v="High"/>
    <d v="2022-10-15T00:00:00"/>
    <s v="Leadership Development"/>
    <s v="Internal"/>
    <s v="Incomplete"/>
    <n v="1"/>
    <n v="569.5"/>
    <n v="54"/>
    <x v="1"/>
  </r>
  <r>
    <n v="2525"/>
    <d v="2021-09-15T00:00:00"/>
    <n v="4.6611111111111114"/>
    <s v="Director of Operations"/>
    <x v="7"/>
    <s v="Active"/>
    <s v="Full-Time"/>
    <s v="Zone B"/>
    <s v="Full-Time"/>
    <x v="1"/>
    <s v="General - Con"/>
    <d v="1952-02-07T00:00:00"/>
    <s v="MA"/>
    <x v="1"/>
    <s v="Other"/>
    <s v="Married"/>
    <s v="Fully Meets"/>
    <n v="3"/>
    <n v="2"/>
    <s v="Excellent"/>
    <d v="2023-07-23T00:00:00"/>
    <n v="2"/>
    <s v="High"/>
    <n v="5"/>
    <s v="High"/>
    <n v="1"/>
    <s v="High"/>
    <d v="2023-04-24T00:00:00"/>
    <s v="Leadership Development"/>
    <s v="External"/>
    <s v="Incomplete"/>
    <n v="3"/>
    <n v="450.81"/>
    <n v="69"/>
    <x v="1"/>
  </r>
  <r>
    <n v="2526"/>
    <d v="2022-10-14T00:00:00"/>
    <n v="3.5805555555555557"/>
    <s v="BI Developer"/>
    <x v="6"/>
    <s v="Active"/>
    <s v="Contract"/>
    <s v="Zone C"/>
    <s v="Part-Time"/>
    <x v="2"/>
    <s v="Engineers"/>
    <d v="1964-03-28T00:00:00"/>
    <s v="MA"/>
    <x v="0"/>
    <s v="Other"/>
    <s v="Single"/>
    <s v="Fully Meets"/>
    <n v="3"/>
    <n v="1"/>
    <s v="Excellent"/>
    <d v="2022-10-22T00:00:00"/>
    <n v="1"/>
    <s v="High"/>
    <n v="1"/>
    <s v="High"/>
    <n v="1"/>
    <s v="High"/>
    <d v="2023-06-23T00:00:00"/>
    <s v="Technical Skills"/>
    <s v="Internal"/>
    <s v="Passed"/>
    <n v="2"/>
    <n v="265.45999999999998"/>
    <n v="58"/>
    <x v="1"/>
  </r>
  <r>
    <n v="2527"/>
    <d v="2019-07-22T00:00:00"/>
    <n v="6.8083333333333336"/>
    <s v="BI Developer"/>
    <x v="2"/>
    <s v="Active"/>
    <s v="Full-Time"/>
    <s v="Zone A"/>
    <s v="Temporary"/>
    <x v="2"/>
    <s v="Engineers"/>
    <d v="1991-06-14T00:00:00"/>
    <s v="MA"/>
    <x v="1"/>
    <s v="Asian"/>
    <s v="Married"/>
    <s v="Fully Meets"/>
    <n v="3"/>
    <n v="2"/>
    <s v="Excellent"/>
    <d v="2022-10-28T00:00:00"/>
    <n v="3"/>
    <s v="High"/>
    <n v="4"/>
    <s v="High"/>
    <n v="5"/>
    <s v="High"/>
    <d v="2022-11-24T00:00:00"/>
    <s v="Technical Skills"/>
    <s v="Internal"/>
    <s v="Passed"/>
    <n v="2"/>
    <n v="462.98"/>
    <n v="28"/>
    <x v="0"/>
  </r>
  <r>
    <n v="2528"/>
    <d v="2023-03-20T00:00:00"/>
    <n v="3.1472222222222221"/>
    <s v="BI Developer"/>
    <x v="9"/>
    <s v="Active"/>
    <s v="Part-Time"/>
    <s v="Zone C"/>
    <s v="Part-Time"/>
    <x v="2"/>
    <s v="Project Management - Con"/>
    <d v="1985-06-09T00:00:00"/>
    <s v="MA"/>
    <x v="1"/>
    <s v="White"/>
    <s v="Married"/>
    <s v="Fully Meets"/>
    <n v="3"/>
    <n v="1"/>
    <s v="Excellent"/>
    <d v="2023-07-10T00:00:00"/>
    <n v="2"/>
    <s v="High"/>
    <n v="4"/>
    <s v="High"/>
    <n v="2"/>
    <s v="High"/>
    <d v="2023-07-25T00:00:00"/>
    <s v="Communication Skills"/>
    <s v="Internal"/>
    <s v="Passed"/>
    <n v="3"/>
    <n v="760.34"/>
    <n v="38"/>
    <x v="0"/>
  </r>
  <r>
    <n v="2529"/>
    <d v="2022-05-02T00:00:00"/>
    <n v="4.0305555555555559"/>
    <s v="Software Engineer"/>
    <x v="6"/>
    <s v="Active"/>
    <s v="Full-Time"/>
    <s v="Zone B"/>
    <s v="Part-Time"/>
    <x v="4"/>
    <s v="Underground"/>
    <d v="1953-05-17T00:00:00"/>
    <s v="MA"/>
    <x v="0"/>
    <s v="Other"/>
    <s v="Single"/>
    <s v="Fully Meets"/>
    <n v="3"/>
    <n v="2"/>
    <s v="Excellent"/>
    <d v="2022-12-08T00:00:00"/>
    <n v="4"/>
    <s v="High"/>
    <n v="5"/>
    <s v="High"/>
    <n v="1"/>
    <s v="High"/>
    <d v="2022-10-16T00:00:00"/>
    <s v="Communication Skills"/>
    <s v="External"/>
    <s v="Failed"/>
    <n v="1"/>
    <n v="383.84"/>
    <n v="69"/>
    <x v="1"/>
  </r>
  <r>
    <n v="2530"/>
    <d v="2022-10-20T00:00:00"/>
    <n v="3.5638888888888891"/>
    <s v="Software Engineer"/>
    <x v="2"/>
    <s v="Active"/>
    <s v="Part-Time"/>
    <s v="Zone C"/>
    <s v="Temporary"/>
    <x v="4"/>
    <s v="Yard (Material Handling)"/>
    <d v="1980-04-11T00:00:00"/>
    <s v="MA"/>
    <x v="1"/>
    <s v="White"/>
    <s v="Divorced"/>
    <s v="Fully Meets"/>
    <n v="3"/>
    <n v="2"/>
    <s v="Excellent"/>
    <d v="2023-07-18T00:00:00"/>
    <n v="4"/>
    <s v="High"/>
    <n v="1"/>
    <s v="High"/>
    <n v="1"/>
    <s v="High"/>
    <d v="2022-12-11T00:00:00"/>
    <s v="Technical Skills"/>
    <s v="External"/>
    <s v="Failed"/>
    <n v="4"/>
    <n v="723.57"/>
    <n v="42"/>
    <x v="0"/>
  </r>
  <r>
    <n v="2531"/>
    <d v="2023-07-24T00:00:00"/>
    <n v="2.8027777777777776"/>
    <s v="Software Engineer"/>
    <x v="4"/>
    <s v="Active"/>
    <s v="Part-Time"/>
    <s v="Zone B"/>
    <s v="Full-Time"/>
    <x v="4"/>
    <s v="Executive"/>
    <d v="1951-05-21T00:00:00"/>
    <s v="MA"/>
    <x v="1"/>
    <s v="Black"/>
    <s v="Widowed"/>
    <s v="Fully Meets"/>
    <n v="3"/>
    <n v="2"/>
    <s v="Excellent"/>
    <d v="2022-08-28T00:00:00"/>
    <n v="2"/>
    <s v="High"/>
    <n v="5"/>
    <s v="High"/>
    <n v="4"/>
    <s v="High"/>
    <d v="2022-11-01T00:00:00"/>
    <s v="Communication Skills"/>
    <s v="Internal"/>
    <s v="Incomplete"/>
    <n v="1"/>
    <n v="725.34"/>
    <n v="72"/>
    <x v="1"/>
  </r>
  <r>
    <n v="2532"/>
    <d v="2020-07-18T00:00:00"/>
    <n v="5.8194444444444446"/>
    <s v="IT Manager - DB"/>
    <x v="6"/>
    <s v="Active"/>
    <s v="Contract"/>
    <s v="Zone A"/>
    <s v="Part-Time"/>
    <x v="2"/>
    <s v="General - Con"/>
    <d v="1972-09-04T00:00:00"/>
    <s v="MA"/>
    <x v="1"/>
    <s v="Other"/>
    <s v="Widowed"/>
    <s v="Fully Meets"/>
    <n v="3"/>
    <n v="4"/>
    <s v="Poor"/>
    <d v="2023-03-26T00:00:00"/>
    <n v="1"/>
    <s v="Low"/>
    <n v="1"/>
    <s v="Low"/>
    <n v="4"/>
    <s v="Low"/>
    <d v="2023-05-18T00:00:00"/>
    <s v="Leadership Development"/>
    <s v="Internal"/>
    <s v="Incomplete"/>
    <n v="2"/>
    <n v="119.48"/>
    <n v="48"/>
    <x v="0"/>
  </r>
  <r>
    <n v="2533"/>
    <d v="2021-05-05T00:00:00"/>
    <n v="5.0222222222222221"/>
    <s v="IT Manager - DB"/>
    <x v="2"/>
    <s v="Active"/>
    <s v="Full-Time"/>
    <s v="Zone A"/>
    <s v="Temporary"/>
    <x v="2"/>
    <s v="Field Operations"/>
    <d v="1966-06-13T00:00:00"/>
    <s v="MA"/>
    <x v="1"/>
    <s v="White"/>
    <s v="Divorced"/>
    <s v="Fully Meets"/>
    <n v="3"/>
    <n v="1"/>
    <s v="Excellent"/>
    <d v="2022-08-20T00:00:00"/>
    <n v="1"/>
    <s v="High"/>
    <n v="1"/>
    <s v="High"/>
    <n v="3"/>
    <s v="High"/>
    <d v="2023-07-22T00:00:00"/>
    <s v="Communication Skills"/>
    <s v="External"/>
    <s v="Completed"/>
    <n v="1"/>
    <n v="226.93"/>
    <n v="55"/>
    <x v="1"/>
  </r>
  <r>
    <n v="2534"/>
    <d v="2019-04-15T00:00:00"/>
    <n v="7.0777777777777775"/>
    <s v="IT Director"/>
    <x v="4"/>
    <s v="Active"/>
    <s v="Part-Time"/>
    <s v="Zone B"/>
    <s v="Temporary"/>
    <x v="2"/>
    <s v="Project Management - Con"/>
    <d v="1960-07-05T00:00:00"/>
    <s v="MA"/>
    <x v="1"/>
    <s v="Other"/>
    <s v="Divorced"/>
    <s v="Fully Meets"/>
    <n v="3"/>
    <n v="1"/>
    <s v="Excellent"/>
    <d v="2022-10-15T00:00:00"/>
    <n v="2"/>
    <s v="High"/>
    <n v="2"/>
    <s v="High"/>
    <n v="5"/>
    <s v="High"/>
    <d v="2022-08-22T00:00:00"/>
    <s v="Leadership Development"/>
    <s v="Internal"/>
    <s v="Passed"/>
    <n v="3"/>
    <n v="739.85"/>
    <n v="59"/>
    <x v="1"/>
  </r>
  <r>
    <n v="2535"/>
    <d v="2020-08-24T00:00:00"/>
    <n v="5.7194444444444441"/>
    <s v="Director of Sales"/>
    <x v="0"/>
    <s v="Active"/>
    <s v="Contract"/>
    <s v="Zone B"/>
    <s v="Part-Time"/>
    <x v="1"/>
    <s v="Field Operations"/>
    <d v="1978-09-22T00:00:00"/>
    <s v="MA"/>
    <x v="1"/>
    <s v="Other"/>
    <s v="Single"/>
    <s v="Fully Meets"/>
    <n v="3"/>
    <n v="2"/>
    <s v="Excellent"/>
    <d v="2022-08-06T00:00:00"/>
    <n v="2"/>
    <s v="High"/>
    <n v="5"/>
    <s v="High"/>
    <n v="2"/>
    <s v="High"/>
    <d v="2022-10-02T00:00:00"/>
    <s v="Project Management"/>
    <s v="Internal"/>
    <s v="Incomplete"/>
    <n v="2"/>
    <n v="369.68"/>
    <n v="42"/>
    <x v="0"/>
  </r>
  <r>
    <n v="2536"/>
    <d v="2022-12-31T00:00:00"/>
    <n v="3.3694444444444445"/>
    <s v="Director of Operations"/>
    <x v="7"/>
    <s v="Active"/>
    <s v="Contract"/>
    <s v="Zone C"/>
    <s v="Temporary"/>
    <x v="1"/>
    <s v="Field Operations"/>
    <d v="1951-02-03T00:00:00"/>
    <s v="MA"/>
    <x v="1"/>
    <s v="Hispanic"/>
    <s v="Married"/>
    <s v="Fully Meets"/>
    <n v="3"/>
    <n v="2"/>
    <s v="Excellent"/>
    <d v="2022-12-16T00:00:00"/>
    <n v="2"/>
    <s v="High"/>
    <n v="1"/>
    <s v="High"/>
    <n v="2"/>
    <s v="High"/>
    <d v="2022-08-26T00:00:00"/>
    <s v="Leadership Development"/>
    <s v="External"/>
    <s v="Completed"/>
    <n v="1"/>
    <n v="243.63"/>
    <n v="71"/>
    <x v="1"/>
  </r>
  <r>
    <n v="2537"/>
    <d v="2022-09-18T00:00:00"/>
    <n v="3.6527777777777777"/>
    <s v="BI Developer"/>
    <x v="2"/>
    <s v="Active"/>
    <s v="Full-Time"/>
    <s v="Zone A"/>
    <s v="Full-Time"/>
    <x v="2"/>
    <s v="Field Operations"/>
    <d v="1951-07-24T00:00:00"/>
    <s v="MA"/>
    <x v="0"/>
    <s v="White"/>
    <s v="Single"/>
    <s v="Fully Meets"/>
    <n v="3"/>
    <n v="2"/>
    <s v="Excellent"/>
    <d v="2023-07-26T00:00:00"/>
    <n v="4"/>
    <s v="High"/>
    <n v="5"/>
    <s v="High"/>
    <n v="4"/>
    <s v="High"/>
    <d v="2023-03-19T00:00:00"/>
    <s v="Project Management"/>
    <s v="External"/>
    <s v="Failed"/>
    <n v="5"/>
    <n v="475.8"/>
    <n v="71"/>
    <x v="1"/>
  </r>
  <r>
    <n v="2538"/>
    <d v="2019-09-14T00:00:00"/>
    <n v="6.6638888888888888"/>
    <s v="BI Developer"/>
    <x v="4"/>
    <s v="Active"/>
    <s v="Full-Time"/>
    <s v="Zone C"/>
    <s v="Part-Time"/>
    <x v="2"/>
    <s v="Wireline Construction"/>
    <d v="1986-02-19T00:00:00"/>
    <s v="MA"/>
    <x v="0"/>
    <s v="Hispanic"/>
    <s v="Single"/>
    <s v="Fully Meets"/>
    <n v="3"/>
    <n v="5"/>
    <s v="Poor"/>
    <d v="2022-10-02T00:00:00"/>
    <n v="5"/>
    <s v="Low"/>
    <n v="4"/>
    <s v="Low"/>
    <n v="5"/>
    <s v="Low"/>
    <d v="2023-04-06T00:00:00"/>
    <s v="Leadership Development"/>
    <s v="External"/>
    <s v="Passed"/>
    <n v="3"/>
    <n v="418.25"/>
    <n v="33"/>
    <x v="0"/>
  </r>
  <r>
    <n v="2539"/>
    <d v="2019-03-19T00:00:00"/>
    <n v="7.15"/>
    <s v="BI Developer"/>
    <x v="0"/>
    <s v="Active"/>
    <s v="Part-Time"/>
    <s v="Zone B"/>
    <s v="Temporary"/>
    <x v="2"/>
    <s v="Wireline Construction"/>
    <d v="1953-10-04T00:00:00"/>
    <s v="MA"/>
    <x v="1"/>
    <s v="Black"/>
    <s v="Married"/>
    <s v="Fully Meets"/>
    <n v="3"/>
    <n v="2"/>
    <s v="Excellent"/>
    <d v="2022-12-08T00:00:00"/>
    <n v="4"/>
    <s v="High"/>
    <n v="2"/>
    <s v="High"/>
    <n v="3"/>
    <s v="High"/>
    <d v="2022-11-10T00:00:00"/>
    <s v="Communication Skills"/>
    <s v="Internal"/>
    <s v="Passed"/>
    <n v="4"/>
    <n v="703.84"/>
    <n v="66"/>
    <x v="1"/>
  </r>
  <r>
    <n v="2540"/>
    <d v="2022-10-18T00:00:00"/>
    <n v="3.5694444444444446"/>
    <s v="Software Engineering Manager"/>
    <x v="0"/>
    <s v="Active"/>
    <s v="Contract"/>
    <s v="Zone B"/>
    <s v="Part-Time"/>
    <x v="4"/>
    <s v="Finance &amp; Accounting"/>
    <d v="1994-08-26T00:00:00"/>
    <s v="MA"/>
    <x v="0"/>
    <s v="Black"/>
    <s v="Divorced"/>
    <s v="Fully Meets"/>
    <n v="3"/>
    <n v="4"/>
    <s v="Poor"/>
    <d v="2023-04-16T00:00:00"/>
    <n v="3"/>
    <s v="Low"/>
    <n v="4"/>
    <s v="Low"/>
    <n v="4"/>
    <s v="Low"/>
    <d v="2022-10-12T00:00:00"/>
    <s v="Project Management"/>
    <s v="Internal"/>
    <s v="Failed"/>
    <n v="2"/>
    <n v="602.26"/>
    <n v="28"/>
    <x v="0"/>
  </r>
  <r>
    <n v="2541"/>
    <d v="2022-07-31T00:00:00"/>
    <n v="3.786111111111111"/>
    <s v="Software Engineer"/>
    <x v="1"/>
    <s v="Active"/>
    <s v="Full-Time"/>
    <s v="Zone B"/>
    <s v="Temporary"/>
    <x v="4"/>
    <s v="Engineers"/>
    <d v="1973-01-09T00:00:00"/>
    <s v="MA"/>
    <x v="0"/>
    <s v="Other"/>
    <s v="Married"/>
    <s v="Fully Meets"/>
    <n v="3"/>
    <n v="1"/>
    <s v="Excellent"/>
    <d v="2023-07-22T00:00:00"/>
    <n v="3"/>
    <s v="High"/>
    <n v="4"/>
    <s v="High"/>
    <n v="3"/>
    <s v="High"/>
    <d v="2022-08-11T00:00:00"/>
    <s v="Communication Skills"/>
    <s v="Internal"/>
    <s v="Passed"/>
    <n v="2"/>
    <n v="517.83000000000004"/>
    <n v="49"/>
    <x v="0"/>
  </r>
  <r>
    <n v="2542"/>
    <d v="2023-03-06T00:00:00"/>
    <n v="3.1861111111111109"/>
    <s v="Software Engineer"/>
    <x v="8"/>
    <s v="Active"/>
    <s v="Part-Time"/>
    <s v="Zone A"/>
    <s v="Part-Time"/>
    <x v="4"/>
    <s v="Engineers"/>
    <d v="1959-09-01T00:00:00"/>
    <s v="MA"/>
    <x v="1"/>
    <s v="Black"/>
    <s v="Single"/>
    <s v="Fully Meets"/>
    <n v="3"/>
    <n v="4"/>
    <s v="Poor"/>
    <d v="2022-09-21T00:00:00"/>
    <n v="2"/>
    <s v="Low"/>
    <n v="1"/>
    <s v="Low"/>
    <n v="3"/>
    <s v="Low"/>
    <d v="2022-08-21T00:00:00"/>
    <s v="Communication Skills"/>
    <s v="External"/>
    <s v="Completed"/>
    <n v="5"/>
    <n v="605.99"/>
    <n v="64"/>
    <x v="1"/>
  </r>
  <r>
    <n v="2543"/>
    <d v="2019-01-30T00:00:00"/>
    <n v="7.2861111111111114"/>
    <s v="Software Engineer"/>
    <x v="6"/>
    <s v="Terminated"/>
    <s v="Full-Time"/>
    <s v="Zone A"/>
    <s v="Full-Time"/>
    <x v="4"/>
    <s v="General - Con"/>
    <d v="1991-12-25T00:00:00"/>
    <s v="MA"/>
    <x v="1"/>
    <s v="White"/>
    <s v="Divorced"/>
    <s v="Fully Meets"/>
    <n v="3"/>
    <n v="2"/>
    <s v="Excellent"/>
    <d v="2023-07-06T00:00:00"/>
    <n v="3"/>
    <s v="High"/>
    <n v="4"/>
    <s v="High"/>
    <n v="3"/>
    <s v="High"/>
    <d v="2022-09-04T00:00:00"/>
    <s v="Communication Skills"/>
    <s v="Internal"/>
    <s v="Passed"/>
    <n v="1"/>
    <n v="100.45"/>
    <n v="28"/>
    <x v="0"/>
  </r>
  <r>
    <n v="2544"/>
    <d v="2023-05-22T00:00:00"/>
    <n v="2.9750000000000001"/>
    <s v="IT Manager - DB"/>
    <x v="7"/>
    <s v="Active"/>
    <s v="Full-Time"/>
    <s v="Zone C"/>
    <s v="Temporary"/>
    <x v="2"/>
    <s v="Splicing"/>
    <d v="2046-04-14T00:00:00"/>
    <s v="MA"/>
    <x v="1"/>
    <s v="White"/>
    <s v="Married"/>
    <s v="Fully Meets"/>
    <n v="3"/>
    <n v="1"/>
    <s v="Excellent"/>
    <d v="2023-07-07T00:00:00"/>
    <n v="2"/>
    <s v="High"/>
    <n v="3"/>
    <s v="High"/>
    <n v="2"/>
    <s v="High"/>
    <d v="2023-01-27T00:00:00"/>
    <s v="Communication Skills"/>
    <s v="Internal"/>
    <s v="Completed"/>
    <n v="2"/>
    <n v="767.56"/>
    <n v="77"/>
    <x v="1"/>
  </r>
  <r>
    <n v="2545"/>
    <d v="2018-12-22T00:00:00"/>
    <n v="7.3916666666666666"/>
    <s v="IT Manager - DB"/>
    <x v="9"/>
    <s v="Active"/>
    <s v="Contract"/>
    <s v="Zone B"/>
    <s v="Full-Time"/>
    <x v="2"/>
    <s v="Project Management - Con"/>
    <d v="1951-10-08T00:00:00"/>
    <s v="MA"/>
    <x v="1"/>
    <s v="Hispanic"/>
    <s v="Widowed"/>
    <s v="Fully Meets"/>
    <n v="3"/>
    <n v="4"/>
    <s v="Poor"/>
    <d v="2023-02-12T00:00:00"/>
    <n v="3"/>
    <s v="Low"/>
    <n v="2"/>
    <s v="Low"/>
    <n v="3"/>
    <s v="Low"/>
    <d v="2023-06-27T00:00:00"/>
    <s v="Leadership Development"/>
    <s v="Internal"/>
    <s v="Completed"/>
    <n v="1"/>
    <n v="352.45"/>
    <n v="67"/>
    <x v="1"/>
  </r>
  <r>
    <n v="2546"/>
    <d v="2022-11-08T00:00:00"/>
    <n v="3.5138888888888888"/>
    <s v="IT Director"/>
    <x v="2"/>
    <s v="Active"/>
    <s v="Part-Time"/>
    <s v="Zone A"/>
    <s v="Part-Time"/>
    <x v="2"/>
    <s v="Finance &amp; Accounting"/>
    <d v="1990-02-14T00:00:00"/>
    <s v="MA"/>
    <x v="1"/>
    <s v="Other"/>
    <s v="Married"/>
    <s v="Fully Meets"/>
    <n v="3"/>
    <n v="4"/>
    <s v="Poor"/>
    <d v="2022-11-06T00:00:00"/>
    <n v="4"/>
    <s v="Low"/>
    <n v="4"/>
    <s v="Low"/>
    <n v="5"/>
    <s v="Low"/>
    <d v="2023-05-22T00:00:00"/>
    <s v="Customer Service"/>
    <s v="Internal"/>
    <s v="Completed"/>
    <n v="3"/>
    <n v="463.57"/>
    <n v="32"/>
    <x v="0"/>
  </r>
  <r>
    <n v="2547"/>
    <d v="2021-07-03T00:00:00"/>
    <n v="4.8611111111111107"/>
    <s v="Director of Sales"/>
    <x v="6"/>
    <s v="Active"/>
    <s v="Full-Time"/>
    <s v="Zone A"/>
    <s v="Temporary"/>
    <x v="1"/>
    <s v="General - Con"/>
    <d v="1970-07-15T00:00:00"/>
    <s v="MA"/>
    <x v="1"/>
    <s v="Hispanic"/>
    <s v="Widowed"/>
    <s v="Fully Meets"/>
    <n v="3"/>
    <n v="4"/>
    <s v="Poor"/>
    <d v="2023-05-26T00:00:00"/>
    <n v="2"/>
    <s v="Low"/>
    <n v="5"/>
    <s v="Low"/>
    <n v="1"/>
    <s v="Low"/>
    <d v="2022-09-07T00:00:00"/>
    <s v="Leadership Development"/>
    <s v="Internal"/>
    <s v="Completed"/>
    <n v="4"/>
    <n v="372.08"/>
    <n v="51"/>
    <x v="1"/>
  </r>
  <r>
    <n v="2548"/>
    <d v="2018-11-14T00:00:00"/>
    <n v="7.4972222222222218"/>
    <s v="BI Developer"/>
    <x v="9"/>
    <s v="Active"/>
    <s v="Contract"/>
    <s v="Zone A"/>
    <s v="Temporary"/>
    <x v="2"/>
    <s v="General - Sga"/>
    <d v="1954-02-16T00:00:00"/>
    <s v="MA"/>
    <x v="0"/>
    <s v="Other"/>
    <s v="Divorced"/>
    <s v="Fully Meets"/>
    <n v="3"/>
    <n v="1"/>
    <s v="Excellent"/>
    <d v="2022-08-07T00:00:00"/>
    <n v="2"/>
    <s v="High"/>
    <n v="5"/>
    <s v="High"/>
    <n v="3"/>
    <s v="High"/>
    <d v="2023-01-14T00:00:00"/>
    <s v="Project Management"/>
    <s v="External"/>
    <s v="Failed"/>
    <n v="3"/>
    <n v="670.58"/>
    <n v="64"/>
    <x v="1"/>
  </r>
  <r>
    <n v="2549"/>
    <d v="2021-09-18T00:00:00"/>
    <n v="4.6527777777777777"/>
    <s v="BI Developer"/>
    <x v="2"/>
    <s v="Active"/>
    <s v="Contract"/>
    <s v="Zone A"/>
    <s v="Part-Time"/>
    <x v="2"/>
    <s v="Field Operations"/>
    <d v="1963-07-04T00:00:00"/>
    <s v="MA"/>
    <x v="0"/>
    <s v="White"/>
    <s v="Divorced"/>
    <s v="Fully Meets"/>
    <n v="3"/>
    <n v="5"/>
    <s v="Poor"/>
    <d v="2023-01-18T00:00:00"/>
    <n v="4"/>
    <s v="Low"/>
    <n v="3"/>
    <s v="Low"/>
    <n v="5"/>
    <s v="Low"/>
    <d v="2022-12-18T00:00:00"/>
    <s v="Project Management"/>
    <s v="Internal"/>
    <s v="Passed"/>
    <n v="2"/>
    <n v="399.97"/>
    <n v="58"/>
    <x v="1"/>
  </r>
  <r>
    <n v="2550"/>
    <d v="2020-11-19T00:00:00"/>
    <n v="5.4833333333333334"/>
    <s v="Software Engineering Manager"/>
    <x v="5"/>
    <s v="Active"/>
    <s v="Contract"/>
    <s v="Zone A"/>
    <s v="Part-Time"/>
    <x v="4"/>
    <s v="General - Con"/>
    <d v="1952-04-25T00:00:00"/>
    <s v="MA"/>
    <x v="0"/>
    <s v="White"/>
    <s v="Widowed"/>
    <s v="Fully Meets"/>
    <n v="3"/>
    <n v="5"/>
    <s v="Poor"/>
    <d v="2023-01-01T00:00:00"/>
    <n v="3"/>
    <s v="Low"/>
    <n v="1"/>
    <s v="Low"/>
    <n v="1"/>
    <s v="Low"/>
    <d v="2022-10-09T00:00:00"/>
    <s v="Project Management"/>
    <s v="Internal"/>
    <s v="Incomplete"/>
    <n v="5"/>
    <n v="997.89"/>
    <n v="68"/>
    <x v="1"/>
  </r>
  <r>
    <n v="2551"/>
    <d v="2023-05-04T00:00:00"/>
    <n v="3.0249999999999999"/>
    <s v="Software Engineer"/>
    <x v="6"/>
    <s v="Active"/>
    <s v="Full-Time"/>
    <s v="Zone B"/>
    <s v="Temporary"/>
    <x v="4"/>
    <s v="General - Con"/>
    <d v="1988-05-12T00:00:00"/>
    <s v="MA"/>
    <x v="0"/>
    <s v="Other"/>
    <s v="Widowed"/>
    <s v="Fully Meets"/>
    <n v="3"/>
    <n v="1"/>
    <s v="Excellent"/>
    <d v="2022-09-03T00:00:00"/>
    <n v="4"/>
    <s v="High"/>
    <n v="2"/>
    <s v="High"/>
    <n v="2"/>
    <s v="High"/>
    <d v="2023-08-02T00:00:00"/>
    <s v="Communication Skills"/>
    <s v="Internal"/>
    <s v="Completed"/>
    <n v="2"/>
    <n v="985"/>
    <n v="35"/>
    <x v="0"/>
  </r>
  <r>
    <n v="2552"/>
    <d v="2023-01-21T00:00:00"/>
    <n v="3.3111111111111109"/>
    <s v="Software Engineer"/>
    <x v="2"/>
    <s v="Active"/>
    <s v="Full-Time"/>
    <s v="Zone B"/>
    <s v="Temporary"/>
    <x v="4"/>
    <s v="Project Management - Con"/>
    <d v="1954-11-03T00:00:00"/>
    <s v="MA"/>
    <x v="1"/>
    <s v="White"/>
    <s v="Single"/>
    <s v="Fully Meets"/>
    <n v="3"/>
    <n v="5"/>
    <s v="Poor"/>
    <d v="2022-10-19T00:00:00"/>
    <n v="3"/>
    <s v="Low"/>
    <n v="2"/>
    <s v="Low"/>
    <n v="3"/>
    <s v="Low"/>
    <d v="2022-09-21T00:00:00"/>
    <s v="Customer Service"/>
    <s v="Internal"/>
    <s v="Completed"/>
    <n v="5"/>
    <n v="573.47"/>
    <n v="69"/>
    <x v="1"/>
  </r>
  <r>
    <n v="2553"/>
    <d v="2022-08-19T00:00:00"/>
    <n v="3.7333333333333334"/>
    <s v="IT Manager - DB"/>
    <x v="6"/>
    <s v="Active"/>
    <s v="Contract"/>
    <s v="Zone B"/>
    <s v="Part-Time"/>
    <x v="2"/>
    <s v="Aerial"/>
    <d v="1973-10-09T00:00:00"/>
    <s v="MA"/>
    <x v="1"/>
    <s v="Other"/>
    <s v="Divorced"/>
    <s v="Fully Meets"/>
    <n v="3"/>
    <n v="2"/>
    <s v="Excellent"/>
    <d v="2022-10-16T00:00:00"/>
    <n v="2"/>
    <s v="High"/>
    <n v="2"/>
    <s v="High"/>
    <n v="2"/>
    <s v="High"/>
    <d v="2022-10-03T00:00:00"/>
    <s v="Project Management"/>
    <s v="External"/>
    <s v="Failed"/>
    <n v="2"/>
    <n v="414.08"/>
    <n v="49"/>
    <x v="0"/>
  </r>
  <r>
    <n v="2554"/>
    <d v="2022-07-18T00:00:00"/>
    <n v="3.8194444444444446"/>
    <s v="IT Manager - DB"/>
    <x v="2"/>
    <s v="Active"/>
    <s v="Part-Time"/>
    <s v="Zone A"/>
    <s v="Full-Time"/>
    <x v="2"/>
    <s v="General - Eng"/>
    <d v="1991-10-03T00:00:00"/>
    <s v="MA"/>
    <x v="1"/>
    <s v="Hispanic"/>
    <s v="Widowed"/>
    <s v="Fully Meets"/>
    <n v="3"/>
    <n v="1"/>
    <s v="Excellent"/>
    <d v="2022-12-29T00:00:00"/>
    <n v="5"/>
    <s v="High"/>
    <n v="1"/>
    <s v="High"/>
    <n v="4"/>
    <s v="High"/>
    <d v="2023-07-29T00:00:00"/>
    <s v="Communication Skills"/>
    <s v="External"/>
    <s v="Completed"/>
    <n v="5"/>
    <n v="889.09"/>
    <n v="31"/>
    <x v="0"/>
  </r>
  <r>
    <n v="2555"/>
    <d v="2019-08-14T00:00:00"/>
    <n v="6.7472222222222218"/>
    <s v="IT Director"/>
    <x v="4"/>
    <s v="Active"/>
    <s v="Full-Time"/>
    <s v="Zone A"/>
    <s v="Temporary"/>
    <x v="2"/>
    <s v="Wireless"/>
    <d v="1956-10-26T00:00:00"/>
    <s v="MA"/>
    <x v="1"/>
    <s v="Other"/>
    <s v="Widowed"/>
    <s v="Fully Meets"/>
    <n v="3"/>
    <n v="2"/>
    <s v="Excellent"/>
    <d v="2023-05-14T00:00:00"/>
    <n v="5"/>
    <s v="High"/>
    <n v="1"/>
    <s v="High"/>
    <n v="4"/>
    <s v="High"/>
    <d v="2023-01-18T00:00:00"/>
    <s v="Technical Skills"/>
    <s v="Internal"/>
    <s v="Passed"/>
    <n v="3"/>
    <n v="650.08000000000004"/>
    <n v="63"/>
    <x v="1"/>
  </r>
  <r>
    <n v="2556"/>
    <d v="2020-12-10T00:00:00"/>
    <n v="5.4249999999999998"/>
    <s v="Director of Sales"/>
    <x v="0"/>
    <s v="Active"/>
    <s v="Part-Time"/>
    <s v="Zone A"/>
    <s v="Full-Time"/>
    <x v="1"/>
    <s v="Project Management - Eng"/>
    <d v="1996-04-25T00:00:00"/>
    <s v="MA"/>
    <x v="1"/>
    <s v="White"/>
    <s v="Married"/>
    <s v="Fully Meets"/>
    <n v="3"/>
    <n v="2"/>
    <s v="Excellent"/>
    <d v="2023-02-01T00:00:00"/>
    <n v="4"/>
    <s v="High"/>
    <n v="1"/>
    <s v="High"/>
    <n v="3"/>
    <s v="High"/>
    <d v="2022-08-19T00:00:00"/>
    <s v="Customer Service"/>
    <s v="Internal"/>
    <s v="Passed"/>
    <n v="5"/>
    <n v="283.57"/>
    <n v="24"/>
    <x v="2"/>
  </r>
  <r>
    <n v="2557"/>
    <d v="2019-09-20T00:00:00"/>
    <n v="6.6472222222222221"/>
    <s v="BI Developer"/>
    <x v="8"/>
    <s v="Active"/>
    <s v="Full-Time"/>
    <s v="Zone B"/>
    <s v="Temporary"/>
    <x v="2"/>
    <s v="Engineers"/>
    <d v="1964-06-17T00:00:00"/>
    <s v="MA"/>
    <x v="0"/>
    <s v="Black"/>
    <s v="Married"/>
    <s v="Fully Meets"/>
    <n v="3"/>
    <n v="2"/>
    <s v="Excellent"/>
    <d v="2022-09-04T00:00:00"/>
    <n v="1"/>
    <s v="High"/>
    <n v="3"/>
    <s v="High"/>
    <n v="1"/>
    <s v="High"/>
    <d v="2022-08-20T00:00:00"/>
    <s v="Technical Skills"/>
    <s v="Internal"/>
    <s v="Completed"/>
    <n v="1"/>
    <n v="908.5"/>
    <n v="55"/>
    <x v="1"/>
  </r>
  <r>
    <n v="2558"/>
    <d v="2021-11-19T00:00:00"/>
    <n v="4.4833333333333334"/>
    <s v="Software Engineering Manager"/>
    <x v="5"/>
    <s v="Active"/>
    <s v="Full-Time"/>
    <s v="Zone B"/>
    <s v="Full-Time"/>
    <x v="4"/>
    <s v="Field Operations"/>
    <d v="1965-11-25T00:00:00"/>
    <s v="MA"/>
    <x v="0"/>
    <s v="Asian"/>
    <s v="Widowed"/>
    <s v="Fully Meets"/>
    <n v="3"/>
    <n v="4"/>
    <s v="Poor"/>
    <d v="2022-12-15T00:00:00"/>
    <n v="2"/>
    <s v="Low"/>
    <n v="4"/>
    <s v="Low"/>
    <n v="5"/>
    <s v="Low"/>
    <d v="2022-11-07T00:00:00"/>
    <s v="Technical Skills"/>
    <s v="Internal"/>
    <s v="Failed"/>
    <n v="2"/>
    <n v="900.85"/>
    <n v="56"/>
    <x v="1"/>
  </r>
  <r>
    <n v="2559"/>
    <d v="2022-04-29T00:00:00"/>
    <n v="4.0388888888888888"/>
    <s v="Software Engineer"/>
    <x v="6"/>
    <s v="Active"/>
    <s v="Part-Time"/>
    <s v="Zone B"/>
    <s v="Full-Time"/>
    <x v="4"/>
    <s v="Field Operations"/>
    <d v="1957-11-23T00:00:00"/>
    <s v="MA"/>
    <x v="1"/>
    <s v="White"/>
    <s v="Widowed"/>
    <s v="Fully Meets"/>
    <n v="3"/>
    <n v="1"/>
    <s v="Excellent"/>
    <d v="2023-07-10T00:00:00"/>
    <n v="3"/>
    <s v="High"/>
    <n v="5"/>
    <s v="High"/>
    <n v="3"/>
    <s v="High"/>
    <d v="2022-09-19T00:00:00"/>
    <s v="Communication Skills"/>
    <s v="External"/>
    <s v="Passed"/>
    <n v="3"/>
    <n v="449.84"/>
    <n v="65"/>
    <x v="1"/>
  </r>
  <r>
    <n v="2560"/>
    <d v="2021-06-30T00:00:00"/>
    <n v="4.8694444444444445"/>
    <s v="IT Manager - Infra"/>
    <x v="5"/>
    <s v="Active"/>
    <s v="Part-Time"/>
    <s v="Zone A"/>
    <s v="Part-Time"/>
    <x v="2"/>
    <s v="Field Operations"/>
    <d v="1977-01-05T00:00:00"/>
    <s v="MA"/>
    <x v="1"/>
    <s v="Black"/>
    <s v="Widowed"/>
    <s v="Fully Meets"/>
    <n v="3"/>
    <n v="4"/>
    <s v="Poor"/>
    <d v="2022-10-19T00:00:00"/>
    <n v="5"/>
    <s v="Low"/>
    <n v="1"/>
    <s v="Low"/>
    <n v="5"/>
    <s v="Low"/>
    <d v="2023-08-03T00:00:00"/>
    <s v="Communication Skills"/>
    <s v="External"/>
    <s v="Failed"/>
    <n v="5"/>
    <n v="981.9"/>
    <n v="44"/>
    <x v="0"/>
  </r>
  <r>
    <n v="2561"/>
    <d v="2021-07-15T00:00:00"/>
    <n v="4.8277777777777775"/>
    <s v="IT Manager - DB"/>
    <x v="6"/>
    <s v="Active"/>
    <s v="Contract"/>
    <s v="Zone B"/>
    <s v="Temporary"/>
    <x v="2"/>
    <s v="General - Con"/>
    <d v="1956-06-11T00:00:00"/>
    <s v="MA"/>
    <x v="1"/>
    <s v="Hispanic"/>
    <s v="Married"/>
    <s v="Fully Meets"/>
    <n v="3"/>
    <n v="2"/>
    <s v="Excellent"/>
    <d v="2023-04-15T00:00:00"/>
    <n v="3"/>
    <s v="High"/>
    <n v="5"/>
    <s v="High"/>
    <n v="4"/>
    <s v="High"/>
    <d v="2022-12-19T00:00:00"/>
    <s v="Technical Skills"/>
    <s v="External"/>
    <s v="Failed"/>
    <n v="4"/>
    <n v="289.37"/>
    <n v="65"/>
    <x v="1"/>
  </r>
  <r>
    <n v="2562"/>
    <d v="2021-04-12T00:00:00"/>
    <n v="5.0861111111111112"/>
    <s v="IT Manager - DB"/>
    <x v="2"/>
    <s v="Active"/>
    <s v="Contract"/>
    <s v="Zone B"/>
    <s v="Full-Time"/>
    <x v="2"/>
    <s v="Field Operations"/>
    <d v="1967-11-18T00:00:00"/>
    <s v="MA"/>
    <x v="1"/>
    <s v="Other"/>
    <s v="Married"/>
    <s v="Fully Meets"/>
    <n v="3"/>
    <n v="4"/>
    <s v="Poor"/>
    <d v="2023-04-17T00:00:00"/>
    <n v="1"/>
    <s v="Low"/>
    <n v="4"/>
    <s v="Low"/>
    <n v="3"/>
    <s v="Low"/>
    <d v="2023-07-09T00:00:00"/>
    <s v="Customer Service"/>
    <s v="Internal"/>
    <s v="Failed"/>
    <n v="1"/>
    <n v="657.23"/>
    <n v="54"/>
    <x v="1"/>
  </r>
  <r>
    <n v="2563"/>
    <d v="2020-12-08T00:00:00"/>
    <n v="5.4305555555555554"/>
    <s v="IT Director"/>
    <x v="4"/>
    <s v="Active"/>
    <s v="Contract"/>
    <s v="Zone B"/>
    <s v="Temporary"/>
    <x v="2"/>
    <s v="Fielders"/>
    <d v="1953-11-17T00:00:00"/>
    <s v="MA"/>
    <x v="1"/>
    <s v="Other"/>
    <s v="Widowed"/>
    <s v="Fully Meets"/>
    <n v="3"/>
    <n v="2"/>
    <s v="Excellent"/>
    <d v="2022-09-24T00:00:00"/>
    <n v="2"/>
    <s v="High"/>
    <n v="2"/>
    <s v="High"/>
    <n v="4"/>
    <s v="High"/>
    <d v="2023-08-03T00:00:00"/>
    <s v="Customer Service"/>
    <s v="External"/>
    <s v="Passed"/>
    <n v="5"/>
    <n v="416.37"/>
    <n v="67"/>
    <x v="1"/>
  </r>
  <r>
    <n v="2564"/>
    <d v="2019-10-31T00:00:00"/>
    <n v="6.5361111111111114"/>
    <s v="Director of Sales"/>
    <x v="0"/>
    <s v="Active"/>
    <s v="Contract"/>
    <s v="Zone B"/>
    <s v="Full-Time"/>
    <x v="1"/>
    <s v="General - Con"/>
    <d v="1995-07-11T00:00:00"/>
    <s v="MA"/>
    <x v="1"/>
    <s v="Hispanic"/>
    <s v="Married"/>
    <s v="Fully Meets"/>
    <n v="3"/>
    <n v="1"/>
    <s v="Excellent"/>
    <d v="2022-12-11T00:00:00"/>
    <n v="1"/>
    <s v="High"/>
    <n v="4"/>
    <s v="High"/>
    <n v="4"/>
    <s v="High"/>
    <d v="2023-07-18T00:00:00"/>
    <s v="Leadership Development"/>
    <s v="Internal"/>
    <s v="Completed"/>
    <n v="4"/>
    <n v="624.9"/>
    <n v="24"/>
    <x v="2"/>
  </r>
  <r>
    <n v="2565"/>
    <d v="2020-01-22T00:00:00"/>
    <n v="6.3083333333333336"/>
    <s v="BI Developer"/>
    <x v="2"/>
    <s v="Active"/>
    <s v="Contract"/>
    <s v="Zone C"/>
    <s v="Temporary"/>
    <x v="2"/>
    <s v="Field Operations"/>
    <d v="1985-11-14T00:00:00"/>
    <s v="MA"/>
    <x v="0"/>
    <s v="White"/>
    <s v="Married"/>
    <s v="Fully Meets"/>
    <n v="3"/>
    <n v="2"/>
    <s v="Excellent"/>
    <d v="2022-08-17T00:00:00"/>
    <n v="2"/>
    <s v="High"/>
    <n v="5"/>
    <s v="High"/>
    <n v="4"/>
    <s v="High"/>
    <d v="2022-09-11T00:00:00"/>
    <s v="Communication Skills"/>
    <s v="Internal"/>
    <s v="Passed"/>
    <n v="2"/>
    <n v="559.05999999999995"/>
    <n v="35"/>
    <x v="0"/>
  </r>
  <r>
    <n v="2566"/>
    <d v="2022-09-20T00:00:00"/>
    <n v="3.6472222222222221"/>
    <s v="Software Engineering Manager"/>
    <x v="0"/>
    <s v="Active"/>
    <s v="Full-Time"/>
    <s v="Zone B"/>
    <s v="Full-Time"/>
    <x v="4"/>
    <s v="General - Con"/>
    <d v="1966-09-30T00:00:00"/>
    <s v="MA"/>
    <x v="1"/>
    <s v="Other"/>
    <s v="Married"/>
    <s v="Fully Meets"/>
    <n v="3"/>
    <n v="2"/>
    <s v="Excellent"/>
    <d v="2023-05-19T00:00:00"/>
    <n v="3"/>
    <s v="High"/>
    <n v="2"/>
    <s v="High"/>
    <n v="2"/>
    <s v="High"/>
    <d v="2023-07-29T00:00:00"/>
    <s v="Project Management"/>
    <s v="External"/>
    <s v="Incomplete"/>
    <n v="5"/>
    <n v="327.37"/>
    <n v="56"/>
    <x v="1"/>
  </r>
  <r>
    <n v="2567"/>
    <d v="2022-12-22T00:00:00"/>
    <n v="3.3916666666666666"/>
    <s v="IT Manager - Infra"/>
    <x v="0"/>
    <s v="Active"/>
    <s v="Full-Time"/>
    <s v="Zone B"/>
    <s v="Part-Time"/>
    <x v="2"/>
    <s v="Field Operations"/>
    <d v="1959-10-15T00:00:00"/>
    <s v="MA"/>
    <x v="1"/>
    <s v="Black"/>
    <s v="Widowed"/>
    <s v="Fully Meets"/>
    <n v="3"/>
    <n v="5"/>
    <s v="Poor"/>
    <d v="2022-08-17T00:00:00"/>
    <n v="4"/>
    <s v="Low"/>
    <n v="3"/>
    <s v="Low"/>
    <n v="5"/>
    <s v="Low"/>
    <d v="2022-10-24T00:00:00"/>
    <s v="Communication Skills"/>
    <s v="Internal"/>
    <s v="Failed"/>
    <n v="2"/>
    <n v="660.4"/>
    <n v="63"/>
    <x v="1"/>
  </r>
  <r>
    <n v="2568"/>
    <d v="2019-03-12T00:00:00"/>
    <n v="7.1694444444444443"/>
    <s v="IT Manager - DB"/>
    <x v="1"/>
    <s v="Active"/>
    <s v="Full-Time"/>
    <s v="Zone C"/>
    <s v="Full-Time"/>
    <x v="2"/>
    <s v="Aerial"/>
    <d v="1990-04-27T00:00:00"/>
    <s v="MA"/>
    <x v="1"/>
    <s v="Asian"/>
    <s v="Widowed"/>
    <s v="Fully Meets"/>
    <n v="3"/>
    <n v="4"/>
    <s v="Poor"/>
    <d v="2023-06-22T00:00:00"/>
    <n v="3"/>
    <s v="Low"/>
    <n v="5"/>
    <s v="Low"/>
    <n v="2"/>
    <s v="Low"/>
    <d v="2022-12-15T00:00:00"/>
    <s v="Leadership Development"/>
    <s v="External"/>
    <s v="Passed"/>
    <n v="5"/>
    <n v="477.46"/>
    <n v="29"/>
    <x v="0"/>
  </r>
  <r>
    <n v="2569"/>
    <d v="2021-10-07T00:00:00"/>
    <n v="4.5999999999999996"/>
    <s v="IT Manager - DB"/>
    <x v="8"/>
    <s v="Active"/>
    <s v="Full-Time"/>
    <s v="Zone C"/>
    <s v="Temporary"/>
    <x v="2"/>
    <s v="General - Con"/>
    <d v="1995-03-28T00:00:00"/>
    <s v="MA"/>
    <x v="1"/>
    <s v="Black"/>
    <s v="Single"/>
    <s v="Fully Meets"/>
    <n v="3"/>
    <n v="2"/>
    <s v="Excellent"/>
    <d v="2023-05-28T00:00:00"/>
    <n v="3"/>
    <s v="High"/>
    <n v="4"/>
    <s v="High"/>
    <n v="3"/>
    <s v="High"/>
    <d v="2023-01-15T00:00:00"/>
    <s v="Project Management"/>
    <s v="Internal"/>
    <s v="Completed"/>
    <n v="2"/>
    <n v="694.21"/>
    <n v="26"/>
    <x v="0"/>
  </r>
  <r>
    <n v="2570"/>
    <d v="2019-06-16T00:00:00"/>
    <n v="6.9083333333333332"/>
    <s v="IT Director"/>
    <x v="6"/>
    <s v="Active"/>
    <s v="Contract"/>
    <s v="Zone A"/>
    <s v="Full-Time"/>
    <x v="2"/>
    <s v="Field Operations"/>
    <d v="1991-11-18T00:00:00"/>
    <s v="MA"/>
    <x v="1"/>
    <s v="Black"/>
    <s v="Single"/>
    <s v="Fully Meets"/>
    <n v="3"/>
    <n v="4"/>
    <s v="Poor"/>
    <d v="2023-04-15T00:00:00"/>
    <n v="3"/>
    <s v="Low"/>
    <n v="3"/>
    <s v="Low"/>
    <n v="1"/>
    <s v="Low"/>
    <d v="2023-05-23T00:00:00"/>
    <s v="Customer Service"/>
    <s v="Internal"/>
    <s v="Incomplete"/>
    <n v="2"/>
    <n v="737.84"/>
    <n v="28"/>
    <x v="0"/>
  </r>
  <r>
    <n v="2571"/>
    <d v="2021-03-17T00:00:00"/>
    <n v="5.1555555555555559"/>
    <s v="BI Director"/>
    <x v="7"/>
    <s v="Active"/>
    <s v="Part-Time"/>
    <s v="Zone A"/>
    <s v="Full-Time"/>
    <x v="2"/>
    <s v="Field Operations"/>
    <d v="1989-02-11T00:00:00"/>
    <s v="MA"/>
    <x v="0"/>
    <s v="Asian"/>
    <s v="Divorced"/>
    <s v="Fully Meets"/>
    <n v="3"/>
    <n v="2"/>
    <s v="Excellent"/>
    <d v="2023-06-19T00:00:00"/>
    <n v="3"/>
    <s v="High"/>
    <n v="3"/>
    <s v="High"/>
    <n v="5"/>
    <s v="High"/>
    <d v="2022-08-15T00:00:00"/>
    <s v="Technical Skills"/>
    <s v="Internal"/>
    <s v="Failed"/>
    <n v="2"/>
    <n v="919.95"/>
    <n v="32"/>
    <x v="0"/>
  </r>
  <r>
    <n v="2572"/>
    <d v="2022-08-07T00:00:00"/>
    <n v="3.7666666666666666"/>
    <s v="BI Developer"/>
    <x v="9"/>
    <s v="Active"/>
    <s v="Contract"/>
    <s v="Zone A"/>
    <s v="Temporary"/>
    <x v="2"/>
    <s v="Engineers"/>
    <d v="1994-05-20T00:00:00"/>
    <s v="MA"/>
    <x v="1"/>
    <s v="Asian"/>
    <s v="Widowed"/>
    <s v="Fully Meets"/>
    <n v="3"/>
    <n v="4"/>
    <s v="Poor"/>
    <d v="2022-10-19T00:00:00"/>
    <n v="1"/>
    <s v="Low"/>
    <n v="1"/>
    <s v="Low"/>
    <n v="2"/>
    <s v="Low"/>
    <d v="2022-09-02T00:00:00"/>
    <s v="Technical Skills"/>
    <s v="Internal"/>
    <s v="Completed"/>
    <n v="5"/>
    <n v="797.82"/>
    <n v="28"/>
    <x v="0"/>
  </r>
  <r>
    <n v="2573"/>
    <d v="2020-01-17T00:00:00"/>
    <n v="6.322222222222222"/>
    <s v="Area Sales Manager"/>
    <x v="6"/>
    <s v="Terminated"/>
    <s v="Contract"/>
    <s v="Zone A"/>
    <s v="Temporary"/>
    <x v="1"/>
    <s v="Field Operations"/>
    <d v="1987-01-02T00:00:00"/>
    <s v="VA"/>
    <x v="0"/>
    <s v="Black"/>
    <s v="Divorced"/>
    <s v="Fully Meets"/>
    <n v="3"/>
    <n v="4"/>
    <s v="Poor"/>
    <d v="2023-04-24T00:00:00"/>
    <n v="1"/>
    <s v="Low"/>
    <n v="4"/>
    <s v="Low"/>
    <n v="3"/>
    <s v="Low"/>
    <d v="2022-09-27T00:00:00"/>
    <s v="Customer Service"/>
    <s v="Internal"/>
    <s v="Passed"/>
    <n v="2"/>
    <n v="806.47"/>
    <n v="33"/>
    <x v="0"/>
  </r>
  <r>
    <n v="2574"/>
    <d v="2022-06-11T00:00:00"/>
    <n v="3.9222222222222221"/>
    <s v="Area Sales Manager"/>
    <x v="1"/>
    <s v="Active"/>
    <s v="Full-Time"/>
    <s v="Zone C"/>
    <s v="Full-Time"/>
    <x v="1"/>
    <s v="Billable Consultants"/>
    <d v="1971-11-18T00:00:00"/>
    <s v="UT"/>
    <x v="1"/>
    <s v="Hispanic"/>
    <s v="Widowed"/>
    <s v="Fully Meets"/>
    <n v="3"/>
    <n v="2"/>
    <s v="Excellent"/>
    <d v="2023-03-20T00:00:00"/>
    <n v="3"/>
    <s v="High"/>
    <n v="1"/>
    <s v="High"/>
    <n v="4"/>
    <s v="High"/>
    <d v="2023-07-18T00:00:00"/>
    <s v="Technical Skills"/>
    <s v="External"/>
    <s v="Failed"/>
    <n v="1"/>
    <n v="376.59"/>
    <n v="51"/>
    <x v="1"/>
  </r>
  <r>
    <n v="2575"/>
    <d v="2021-03-03T00:00:00"/>
    <n v="5.1944444444444446"/>
    <s v="Area Sales Manager"/>
    <x v="9"/>
    <s v="Active"/>
    <s v="Contract"/>
    <s v="Zone C"/>
    <s v="Temporary"/>
    <x v="1"/>
    <s v="Splicing"/>
    <d v="1951-06-21T00:00:00"/>
    <s v="ID"/>
    <x v="1"/>
    <s v="Other"/>
    <s v="Widowed"/>
    <s v="Fully Meets"/>
    <n v="3"/>
    <n v="4"/>
    <s v="Poor"/>
    <d v="2023-05-26T00:00:00"/>
    <n v="4"/>
    <s v="Low"/>
    <n v="3"/>
    <s v="Low"/>
    <n v="4"/>
    <s v="Low"/>
    <d v="2023-02-26T00:00:00"/>
    <s v="Communication Skills"/>
    <s v="Internal"/>
    <s v="Incomplete"/>
    <n v="2"/>
    <n v="157.16999999999999"/>
    <n v="70"/>
    <x v="1"/>
  </r>
  <r>
    <n v="2576"/>
    <d v="2020-04-16T00:00:00"/>
    <n v="6.0750000000000002"/>
    <s v="Area Sales Manager"/>
    <x v="0"/>
    <s v="Active"/>
    <s v="Contract"/>
    <s v="Zone B"/>
    <s v="Part-Time"/>
    <x v="1"/>
    <s v="General - Sga"/>
    <d v="1969-12-27T00:00:00"/>
    <s v="MT"/>
    <x v="0"/>
    <s v="Asian"/>
    <s v="Widowed"/>
    <s v="Fully Meets"/>
    <n v="3"/>
    <n v="1"/>
    <s v="Excellent"/>
    <d v="2022-11-19T00:00:00"/>
    <n v="2"/>
    <s v="High"/>
    <n v="4"/>
    <s v="High"/>
    <n v="1"/>
    <s v="High"/>
    <d v="2023-02-23T00:00:00"/>
    <s v="Leadership Development"/>
    <s v="External"/>
    <s v="Incomplete"/>
    <n v="2"/>
    <n v="608.82000000000005"/>
    <n v="51"/>
    <x v="1"/>
  </r>
  <r>
    <n v="2577"/>
    <d v="2022-09-22T00:00:00"/>
    <n v="3.6416666666666666"/>
    <s v="Area Sales Manager"/>
    <x v="9"/>
    <s v="Active"/>
    <s v="Full-Time"/>
    <s v="Zone A"/>
    <s v="Temporary"/>
    <x v="1"/>
    <s v="Wireline Construction"/>
    <d v="1963-07-28T00:00:00"/>
    <s v="WA"/>
    <x v="0"/>
    <s v="Other"/>
    <s v="Married"/>
    <s v="Fully Meets"/>
    <n v="3"/>
    <n v="2"/>
    <s v="Excellent"/>
    <d v="2022-09-18T00:00:00"/>
    <n v="5"/>
    <s v="High"/>
    <n v="2"/>
    <s v="High"/>
    <n v="4"/>
    <s v="High"/>
    <d v="2023-07-04T00:00:00"/>
    <s v="Communication Skills"/>
    <s v="Internal"/>
    <s v="Failed"/>
    <n v="5"/>
    <n v="928.48"/>
    <n v="59"/>
    <x v="1"/>
  </r>
  <r>
    <n v="2578"/>
    <d v="2023-05-30T00:00:00"/>
    <n v="2.9527777777777779"/>
    <s v="Area Sales Manager"/>
    <x v="8"/>
    <s v="Active"/>
    <s v="Part-Time"/>
    <s v="Zone A"/>
    <s v="Full-Time"/>
    <x v="1"/>
    <s v="Shop (Fleet)"/>
    <d v="1996-01-28T00:00:00"/>
    <s v="VT"/>
    <x v="0"/>
    <s v="Black"/>
    <s v="Single"/>
    <s v="Fully Meets"/>
    <n v="3"/>
    <n v="5"/>
    <s v="Poor"/>
    <d v="2023-06-17T00:00:00"/>
    <n v="4"/>
    <s v="Low"/>
    <n v="5"/>
    <s v="Low"/>
    <n v="3"/>
    <s v="Low"/>
    <d v="2022-10-10T00:00:00"/>
    <s v="Customer Service"/>
    <s v="External"/>
    <s v="Incomplete"/>
    <n v="1"/>
    <n v="812.01"/>
    <n v="27"/>
    <x v="0"/>
  </r>
  <r>
    <n v="2579"/>
    <d v="2021-01-14T00:00:00"/>
    <n v="5.3305555555555557"/>
    <s v="Area Sales Manager"/>
    <x v="8"/>
    <s v="Active"/>
    <s v="Full-Time"/>
    <s v="Zone C"/>
    <s v="Full-Time"/>
    <x v="1"/>
    <s v="General - Eng"/>
    <d v="1977-06-29T00:00:00"/>
    <s v="AZ"/>
    <x v="0"/>
    <s v="White"/>
    <s v="Married"/>
    <s v="Fully Meets"/>
    <n v="3"/>
    <n v="2"/>
    <s v="Excellent"/>
    <d v="2023-08-05T00:00:00"/>
    <n v="3"/>
    <s v="High"/>
    <n v="4"/>
    <s v="High"/>
    <n v="4"/>
    <s v="High"/>
    <d v="2022-10-02T00:00:00"/>
    <s v="Project Management"/>
    <s v="External"/>
    <s v="Incomplete"/>
    <n v="4"/>
    <n v="941.61"/>
    <n v="44"/>
    <x v="0"/>
  </r>
  <r>
    <n v="2580"/>
    <d v="2020-04-29T00:00:00"/>
    <n v="6.0388888888888888"/>
    <s v="Area Sales Manager"/>
    <x v="4"/>
    <s v="Active"/>
    <s v="Full-Time"/>
    <s v="Zone A"/>
    <s v="Part-Time"/>
    <x v="1"/>
    <s v="Finance &amp; Accounting"/>
    <d v="1954-04-07T00:00:00"/>
    <s v="NH"/>
    <x v="1"/>
    <s v="White"/>
    <s v="Single"/>
    <s v="Fully Meets"/>
    <n v="3"/>
    <n v="2"/>
    <s v="Excellent"/>
    <d v="2022-10-28T00:00:00"/>
    <n v="1"/>
    <s v="High"/>
    <n v="2"/>
    <s v="High"/>
    <n v="4"/>
    <s v="High"/>
    <d v="2023-03-07T00:00:00"/>
    <s v="Communication Skills"/>
    <s v="Internal"/>
    <s v="Incomplete"/>
    <n v="1"/>
    <n v="227.13"/>
    <n v="66"/>
    <x v="1"/>
  </r>
  <r>
    <n v="2581"/>
    <d v="2021-07-07T00:00:00"/>
    <n v="4.8499999999999996"/>
    <s v="Area Sales Manager"/>
    <x v="8"/>
    <s v="Active"/>
    <s v="Full-Time"/>
    <s v="Zone A"/>
    <s v="Full-Time"/>
    <x v="1"/>
    <s v="Field Operations"/>
    <d v="1970-11-12T00:00:00"/>
    <s v="AL"/>
    <x v="1"/>
    <s v="Other"/>
    <s v="Divorced"/>
    <s v="Fully Meets"/>
    <n v="3"/>
    <n v="1"/>
    <s v="Excellent"/>
    <d v="2023-02-20T00:00:00"/>
    <n v="2"/>
    <s v="High"/>
    <n v="3"/>
    <s v="High"/>
    <n v="4"/>
    <s v="High"/>
    <d v="2023-05-13T00:00:00"/>
    <s v="Project Management"/>
    <s v="External"/>
    <s v="Passed"/>
    <n v="1"/>
    <n v="257.39999999999998"/>
    <n v="51"/>
    <x v="1"/>
  </r>
  <r>
    <n v="2582"/>
    <d v="2020-07-28T00:00:00"/>
    <n v="5.791666666666667"/>
    <s v="Area Sales Manager"/>
    <x v="8"/>
    <s v="Active"/>
    <s v="Part-Time"/>
    <s v="Zone C"/>
    <s v="Temporary"/>
    <x v="1"/>
    <s v="Wireline Construction"/>
    <d v="1992-08-31T00:00:00"/>
    <s v="OH"/>
    <x v="0"/>
    <s v="Hispanic"/>
    <s v="Single"/>
    <s v="Fully Meets"/>
    <n v="3"/>
    <n v="1"/>
    <s v="Excellent"/>
    <d v="2022-09-20T00:00:00"/>
    <n v="3"/>
    <s v="High"/>
    <n v="2"/>
    <s v="High"/>
    <n v="5"/>
    <s v="High"/>
    <d v="2023-03-17T00:00:00"/>
    <s v="Leadership Development"/>
    <s v="Internal"/>
    <s v="Incomplete"/>
    <n v="2"/>
    <n v="360.65"/>
    <n v="28"/>
    <x v="0"/>
  </r>
  <r>
    <n v="2583"/>
    <d v="2020-09-16T00:00:00"/>
    <n v="5.6583333333333332"/>
    <s v="Area Sales Manager"/>
    <x v="9"/>
    <s v="Active"/>
    <s v="Contract"/>
    <s v="Zone B"/>
    <s v="Temporary"/>
    <x v="1"/>
    <s v="Engineers"/>
    <d v="1996-02-29T00:00:00"/>
    <s v="NY"/>
    <x v="1"/>
    <s v="Black"/>
    <s v="Married"/>
    <s v="Fully Meets"/>
    <n v="3"/>
    <n v="5"/>
    <s v="Poor"/>
    <d v="2023-05-20T00:00:00"/>
    <n v="5"/>
    <s v="Low"/>
    <n v="5"/>
    <s v="Low"/>
    <n v="3"/>
    <s v="Low"/>
    <d v="2023-05-25T00:00:00"/>
    <s v="Customer Service"/>
    <s v="External"/>
    <s v="Completed"/>
    <n v="5"/>
    <n v="892.97"/>
    <n v="24"/>
    <x v="2"/>
  </r>
  <r>
    <n v="2584"/>
    <d v="2023-04-23T00:00:00"/>
    <n v="3.0555555555555554"/>
    <s v="Area Sales Manager"/>
    <x v="3"/>
    <s v="Active"/>
    <s v="Part-Time"/>
    <s v="Zone C"/>
    <s v="Part-Time"/>
    <x v="1"/>
    <s v="Engineers"/>
    <d v="1956-09-27T00:00:00"/>
    <s v="ME"/>
    <x v="1"/>
    <s v="White"/>
    <s v="Single"/>
    <s v="Fully Meets"/>
    <n v="3"/>
    <n v="4"/>
    <s v="Poor"/>
    <d v="2023-07-20T00:00:00"/>
    <n v="4"/>
    <s v="Low"/>
    <n v="4"/>
    <s v="Low"/>
    <n v="5"/>
    <s v="Low"/>
    <d v="2023-03-16T00:00:00"/>
    <s v="Technical Skills"/>
    <s v="Internal"/>
    <s v="Incomplete"/>
    <n v="4"/>
    <n v="746.93"/>
    <n v="67"/>
    <x v="1"/>
  </r>
  <r>
    <n v="2585"/>
    <d v="2021-06-04T00:00:00"/>
    <n v="4.9416666666666664"/>
    <s v="Area Sales Manager"/>
    <x v="9"/>
    <s v="Active"/>
    <s v="Contract"/>
    <s v="Zone A"/>
    <s v="Temporary"/>
    <x v="1"/>
    <s v="General - Con"/>
    <d v="2001-05-21T00:00:00"/>
    <s v="TN"/>
    <x v="1"/>
    <s v="Asian"/>
    <s v="Divorced"/>
    <s v="Fully Meets"/>
    <n v="3"/>
    <n v="2"/>
    <s v="Excellent"/>
    <d v="2023-05-03T00:00:00"/>
    <n v="5"/>
    <s v="High"/>
    <n v="1"/>
    <s v="High"/>
    <n v="4"/>
    <s v="High"/>
    <d v="2023-02-18T00:00:00"/>
    <s v="Customer Service"/>
    <s v="External"/>
    <s v="Incomplete"/>
    <n v="1"/>
    <n v="909.6"/>
    <n v="20"/>
    <x v="2"/>
  </r>
  <r>
    <n v="2586"/>
    <d v="2020-04-15T00:00:00"/>
    <n v="6.0777777777777775"/>
    <s v="Area Sales Manager"/>
    <x v="0"/>
    <s v="Active"/>
    <s v="Full-Time"/>
    <s v="Zone B"/>
    <s v="Temporary"/>
    <x v="1"/>
    <s v="Field Operations"/>
    <d v="1980-04-25T00:00:00"/>
    <s v="NC"/>
    <x v="1"/>
    <s v="Asian"/>
    <s v="Divorced"/>
    <s v="Fully Meets"/>
    <n v="3"/>
    <n v="4"/>
    <s v="Poor"/>
    <d v="2022-11-04T00:00:00"/>
    <n v="2"/>
    <s v="Low"/>
    <n v="4"/>
    <s v="Low"/>
    <n v="2"/>
    <s v="Low"/>
    <d v="2022-08-05T00:00:00"/>
    <s v="Customer Service"/>
    <s v="Internal"/>
    <s v="Completed"/>
    <n v="5"/>
    <n v="222.04"/>
    <n v="40"/>
    <x v="0"/>
  </r>
  <r>
    <n v="2587"/>
    <d v="2019-09-04T00:00:00"/>
    <n v="6.6916666666666664"/>
    <s v="Area Sales Manager"/>
    <x v="6"/>
    <s v="Active"/>
    <s v="Full-Time"/>
    <s v="Zone A"/>
    <s v="Part-Time"/>
    <x v="1"/>
    <s v="Field Operations"/>
    <d v="2000-07-31T00:00:00"/>
    <s v="MA"/>
    <x v="1"/>
    <s v="Other"/>
    <s v="Widowed"/>
    <s v="Fully Meets"/>
    <n v="3"/>
    <n v="5"/>
    <s v="Poor"/>
    <d v="2022-11-24T00:00:00"/>
    <n v="4"/>
    <s v="Low"/>
    <n v="4"/>
    <s v="Low"/>
    <n v="4"/>
    <s v="Low"/>
    <d v="2023-01-27T00:00:00"/>
    <s v="Project Management"/>
    <s v="Internal"/>
    <s v="Failed"/>
    <n v="3"/>
    <n v="583.69000000000005"/>
    <n v="19"/>
    <x v="2"/>
  </r>
  <r>
    <n v="2588"/>
    <d v="2020-08-18T00:00:00"/>
    <n v="5.7361111111111107"/>
    <s v="Area Sales Manager"/>
    <x v="2"/>
    <s v="Active"/>
    <s v="Full-Time"/>
    <s v="Zone C"/>
    <s v="Full-Time"/>
    <x v="1"/>
    <s v="Field Operations"/>
    <d v="1988-07-24T00:00:00"/>
    <s v="MA"/>
    <x v="1"/>
    <s v="Other"/>
    <s v="Single"/>
    <s v="Fully Meets"/>
    <n v="3"/>
    <n v="5"/>
    <s v="Poor"/>
    <d v="2022-12-12T00:00:00"/>
    <n v="5"/>
    <s v="Low"/>
    <n v="1"/>
    <s v="Low"/>
    <n v="5"/>
    <s v="Low"/>
    <d v="2023-07-09T00:00:00"/>
    <s v="Communication Skills"/>
    <s v="Internal"/>
    <s v="Passed"/>
    <n v="3"/>
    <n v="856.44"/>
    <n v="32"/>
    <x v="0"/>
  </r>
  <r>
    <n v="2589"/>
    <d v="2020-12-05T00:00:00"/>
    <n v="5.4388888888888891"/>
    <s v="Area Sales Manager"/>
    <x v="4"/>
    <s v="Active"/>
    <s v="Contract"/>
    <s v="Zone A"/>
    <s v="Temporary"/>
    <x v="1"/>
    <s v="Fielders"/>
    <d v="1950-12-26T00:00:00"/>
    <s v="AZ"/>
    <x v="1"/>
    <s v="Asian"/>
    <s v="Single"/>
    <s v="Fully Meets"/>
    <n v="3"/>
    <n v="5"/>
    <s v="Poor"/>
    <d v="2022-11-25T00:00:00"/>
    <n v="2"/>
    <s v="Low"/>
    <n v="5"/>
    <s v="Low"/>
    <n v="1"/>
    <s v="Low"/>
    <d v="2023-04-03T00:00:00"/>
    <s v="Communication Skills"/>
    <s v="External"/>
    <s v="Completed"/>
    <n v="4"/>
    <n v="919.1"/>
    <n v="70"/>
    <x v="1"/>
  </r>
  <r>
    <n v="2590"/>
    <d v="2023-01-13T00:00:00"/>
    <n v="3.3333333333333335"/>
    <s v="Area Sales Manager"/>
    <x v="0"/>
    <s v="Active"/>
    <s v="Part-Time"/>
    <s v="Zone A"/>
    <s v="Full-Time"/>
    <x v="1"/>
    <s v="Engineers"/>
    <d v="1998-02-07T00:00:00"/>
    <s v="AZ"/>
    <x v="1"/>
    <s v="Asian"/>
    <s v="Married"/>
    <s v="Fully Meets"/>
    <n v="3"/>
    <n v="5"/>
    <s v="Poor"/>
    <d v="2022-08-28T00:00:00"/>
    <n v="1"/>
    <s v="Low"/>
    <n v="1"/>
    <s v="Low"/>
    <n v="4"/>
    <s v="Low"/>
    <d v="2023-06-14T00:00:00"/>
    <s v="Leadership Development"/>
    <s v="External"/>
    <s v="Incomplete"/>
    <n v="3"/>
    <n v="606.76"/>
    <n v="25"/>
    <x v="2"/>
  </r>
  <r>
    <n v="2591"/>
    <d v="2019-09-17T00:00:00"/>
    <n v="6.6555555555555559"/>
    <s v="Area Sales Manager"/>
    <x v="7"/>
    <s v="Active"/>
    <s v="Full-Time"/>
    <s v="Zone B"/>
    <s v="Full-Time"/>
    <x v="1"/>
    <s v="General - Con"/>
    <d v="1993-08-08T00:00:00"/>
    <s v="AZ"/>
    <x v="1"/>
    <s v="Asian"/>
    <s v="Single"/>
    <s v="Fully Meets"/>
    <n v="3"/>
    <n v="4"/>
    <s v="Poor"/>
    <d v="2023-07-28T00:00:00"/>
    <n v="4"/>
    <s v="Low"/>
    <n v="5"/>
    <s v="Low"/>
    <n v="5"/>
    <s v="Low"/>
    <d v="2022-10-06T00:00:00"/>
    <s v="Customer Service"/>
    <s v="Internal"/>
    <s v="Completed"/>
    <n v="2"/>
    <n v="745.31"/>
    <n v="26"/>
    <x v="0"/>
  </r>
  <r>
    <n v="2592"/>
    <d v="2020-10-15T00:00:00"/>
    <n v="5.5777777777777775"/>
    <s v="Area Sales Manager"/>
    <x v="1"/>
    <s v="Active"/>
    <s v="Contract"/>
    <s v="Zone B"/>
    <s v="Part-Time"/>
    <x v="1"/>
    <s v="Field Operations"/>
    <d v="2049-06-12T00:00:00"/>
    <s v="TN"/>
    <x v="1"/>
    <s v="Asian"/>
    <s v="Single"/>
    <s v="Fully Meets"/>
    <n v="3"/>
    <n v="2"/>
    <s v="Excellent"/>
    <d v="2023-06-27T00:00:00"/>
    <n v="5"/>
    <s v="High"/>
    <n v="1"/>
    <s v="High"/>
    <n v="2"/>
    <s v="High"/>
    <d v="2023-02-10T00:00:00"/>
    <s v="Technical Skills"/>
    <s v="Internal"/>
    <s v="Incomplete"/>
    <n v="3"/>
    <n v="240.57"/>
    <n v="71"/>
    <x v="1"/>
  </r>
  <r>
    <n v="2593"/>
    <d v="2018-12-01T00:00:00"/>
    <n v="7.45"/>
    <s v="Area Sales Manager"/>
    <x v="8"/>
    <s v="Active"/>
    <s v="Contract"/>
    <s v="Zone A"/>
    <s v="Temporary"/>
    <x v="1"/>
    <s v="General - Con"/>
    <d v="1972-02-08T00:00:00"/>
    <s v="TN"/>
    <x v="1"/>
    <s v="Other"/>
    <s v="Widowed"/>
    <s v="Fully Meets"/>
    <n v="3"/>
    <n v="1"/>
    <s v="Excellent"/>
    <d v="2023-04-04T00:00:00"/>
    <n v="3"/>
    <s v="High"/>
    <n v="1"/>
    <s v="High"/>
    <n v="2"/>
    <s v="High"/>
    <d v="2022-08-16T00:00:00"/>
    <s v="Communication Skills"/>
    <s v="Internal"/>
    <s v="Failed"/>
    <n v="3"/>
    <n v="659.82"/>
    <n v="46"/>
    <x v="0"/>
  </r>
  <r>
    <n v="2594"/>
    <d v="2023-07-24T00:00:00"/>
    <n v="2.8027777777777776"/>
    <s v="Area Sales Manager"/>
    <x v="3"/>
    <s v="Active"/>
    <s v="Part-Time"/>
    <s v="Zone C"/>
    <s v="Temporary"/>
    <x v="1"/>
    <s v="Fielders"/>
    <d v="1956-03-27T00:00:00"/>
    <s v="TN"/>
    <x v="1"/>
    <s v="Other"/>
    <s v="Divorced"/>
    <s v="Fully Meets"/>
    <n v="3"/>
    <n v="1"/>
    <s v="Excellent"/>
    <d v="2022-12-04T00:00:00"/>
    <n v="1"/>
    <s v="High"/>
    <n v="5"/>
    <s v="High"/>
    <n v="3"/>
    <s v="High"/>
    <d v="2022-12-01T00:00:00"/>
    <s v="Communication Skills"/>
    <s v="Internal"/>
    <s v="Failed"/>
    <n v="3"/>
    <n v="273.94"/>
    <n v="67"/>
    <x v="1"/>
  </r>
  <r>
    <n v="2595"/>
    <d v="2019-10-08T00:00:00"/>
    <n v="6.5972222222222223"/>
    <s v="Area Sales Manager"/>
    <x v="9"/>
    <s v="Active"/>
    <s v="Part-Time"/>
    <s v="Zone A"/>
    <s v="Full-Time"/>
    <x v="1"/>
    <s v="Aerial"/>
    <d v="1998-03-25T00:00:00"/>
    <s v="TN"/>
    <x v="1"/>
    <s v="Asian"/>
    <s v="Divorced"/>
    <s v="Fully Meets"/>
    <n v="3"/>
    <n v="4"/>
    <s v="Poor"/>
    <d v="2022-12-18T00:00:00"/>
    <n v="3"/>
    <s v="Low"/>
    <n v="5"/>
    <s v="Low"/>
    <n v="4"/>
    <s v="Low"/>
    <d v="2022-08-12T00:00:00"/>
    <s v="Customer Service"/>
    <s v="External"/>
    <s v="Failed"/>
    <n v="4"/>
    <n v="920.91"/>
    <n v="21"/>
    <x v="2"/>
  </r>
  <r>
    <n v="2596"/>
    <d v="2021-10-16T00:00:00"/>
    <n v="4.5750000000000002"/>
    <s v="Area Sales Manager"/>
    <x v="5"/>
    <s v="Active"/>
    <s v="Contract"/>
    <s v="Zone A"/>
    <s v="Full-Time"/>
    <x v="1"/>
    <s v="Corp Operations"/>
    <d v="1977-05-20T00:00:00"/>
    <s v="ID"/>
    <x v="1"/>
    <s v="Black"/>
    <s v="Divorced"/>
    <s v="Fully Meets"/>
    <n v="3"/>
    <n v="2"/>
    <s v="Excellent"/>
    <d v="2023-06-06T00:00:00"/>
    <n v="4"/>
    <s v="High"/>
    <n v="1"/>
    <s v="High"/>
    <n v="2"/>
    <s v="High"/>
    <d v="2023-02-22T00:00:00"/>
    <s v="Communication Skills"/>
    <s v="External"/>
    <s v="Incomplete"/>
    <n v="2"/>
    <n v="114.28"/>
    <n v="44"/>
    <x v="0"/>
  </r>
  <r>
    <n v="2597"/>
    <d v="2020-04-03T00:00:00"/>
    <n v="6.1111111111111107"/>
    <s v="Area Sales Manager"/>
    <x v="6"/>
    <s v="Active"/>
    <s v="Contract"/>
    <s v="Zone A"/>
    <s v="Full-Time"/>
    <x v="1"/>
    <s v="Field Operations"/>
    <d v="2044-09-25T00:00:00"/>
    <s v="ID"/>
    <x v="1"/>
    <s v="Asian"/>
    <s v="Divorced"/>
    <s v="Fully Meets"/>
    <n v="3"/>
    <n v="2"/>
    <s v="Excellent"/>
    <d v="2023-05-08T00:00:00"/>
    <n v="4"/>
    <s v="High"/>
    <n v="5"/>
    <s v="High"/>
    <n v="4"/>
    <s v="High"/>
    <d v="2022-10-22T00:00:00"/>
    <s v="Communication Skills"/>
    <s v="External"/>
    <s v="Passed"/>
    <n v="3"/>
    <n v="242.28"/>
    <n v="76"/>
    <x v="1"/>
  </r>
  <r>
    <n v="2598"/>
    <d v="2020-01-08T00:00:00"/>
    <n v="6.3472222222222223"/>
    <s v="Area Sales Manager"/>
    <x v="2"/>
    <s v="Active"/>
    <s v="Part-Time"/>
    <s v="Zone A"/>
    <s v="Temporary"/>
    <x v="1"/>
    <s v="General - Con"/>
    <d v="1964-09-05T00:00:00"/>
    <s v="ID"/>
    <x v="1"/>
    <s v="Asian"/>
    <s v="Divorced"/>
    <s v="Fully Meets"/>
    <n v="3"/>
    <n v="4"/>
    <s v="Poor"/>
    <d v="2023-05-21T00:00:00"/>
    <n v="5"/>
    <s v="Low"/>
    <n v="3"/>
    <s v="Low"/>
    <n v="2"/>
    <s v="Low"/>
    <d v="2022-12-14T00:00:00"/>
    <s v="Customer Service"/>
    <s v="External"/>
    <s v="Completed"/>
    <n v="3"/>
    <n v="420.06"/>
    <n v="56"/>
    <x v="1"/>
  </r>
  <r>
    <n v="2599"/>
    <d v="2022-03-27T00:00:00"/>
    <n v="4.1277777777777782"/>
    <s v="Administrative Assistant"/>
    <x v="4"/>
    <s v="Active"/>
    <s v="Contract"/>
    <s v="Zone A"/>
    <s v="Temporary"/>
    <x v="1"/>
    <s v="Yard (Material Handling)"/>
    <d v="2042-07-11T00:00:00"/>
    <s v="ID"/>
    <x v="0"/>
    <s v="Black"/>
    <s v="Widowed"/>
    <s v="Fully Meets"/>
    <n v="3"/>
    <n v="2"/>
    <s v="Excellent"/>
    <d v="2023-03-31T00:00:00"/>
    <n v="1"/>
    <s v="High"/>
    <n v="4"/>
    <s v="High"/>
    <n v="2"/>
    <s v="High"/>
    <d v="2023-02-13T00:00:00"/>
    <s v="Customer Service"/>
    <s v="External"/>
    <s v="Failed"/>
    <n v="2"/>
    <n v="288.93"/>
    <n v="80"/>
    <x v="1"/>
  </r>
  <r>
    <n v="2600"/>
    <d v="2018-09-18T00:00:00"/>
    <n v="7.6527777777777777"/>
    <s v="Administrative Assistant"/>
    <x v="0"/>
    <s v="Active"/>
    <s v="Full-Time"/>
    <s v="Zone C"/>
    <s v="Temporary"/>
    <x v="1"/>
    <s v="Aerial"/>
    <d v="1965-01-16T00:00:00"/>
    <s v="WA"/>
    <x v="0"/>
    <s v="Asian"/>
    <s v="Widowed"/>
    <s v="Fully Meets"/>
    <n v="3"/>
    <n v="2"/>
    <s v="Excellent"/>
    <d v="2022-09-28T00:00:00"/>
    <n v="5"/>
    <s v="High"/>
    <n v="2"/>
    <s v="High"/>
    <n v="4"/>
    <s v="High"/>
    <d v="2023-05-14T00:00:00"/>
    <s v="Project Management"/>
    <s v="Internal"/>
    <s v="Completed"/>
    <n v="3"/>
    <n v="637.45000000000005"/>
    <n v="53"/>
    <x v="1"/>
  </r>
  <r>
    <n v="2601"/>
    <d v="2019-11-29T00:00:00"/>
    <n v="6.4555555555555557"/>
    <s v="Administrative Assistant"/>
    <x v="7"/>
    <s v="Active"/>
    <s v="Full-Time"/>
    <s v="Zone C"/>
    <s v="Part-Time"/>
    <x v="1"/>
    <s v="General - Con"/>
    <d v="2001-03-02T00:00:00"/>
    <s v="WA"/>
    <x v="0"/>
    <s v="Hispanic"/>
    <s v="Widowed"/>
    <s v="Fully Meets"/>
    <n v="3"/>
    <n v="1"/>
    <s v="Excellent"/>
    <d v="2022-10-06T00:00:00"/>
    <n v="3"/>
    <s v="High"/>
    <n v="5"/>
    <s v="High"/>
    <n v="5"/>
    <s v="High"/>
    <d v="2023-06-29T00:00:00"/>
    <s v="Communication Skills"/>
    <s v="External"/>
    <s v="Failed"/>
    <n v="5"/>
    <n v="944.24"/>
    <n v="18"/>
    <x v="2"/>
  </r>
  <r>
    <n v="2602"/>
    <d v="2019-04-16T00:00:00"/>
    <n v="7.0750000000000002"/>
    <s v="Accountant I"/>
    <x v="1"/>
    <s v="Active"/>
    <s v="Full-Time"/>
    <s v="Zone C"/>
    <s v="Full-Time"/>
    <x v="5"/>
    <s v="Wireline Construction"/>
    <d v="1982-08-07T00:00:00"/>
    <s v="MA"/>
    <x v="0"/>
    <s v="Other"/>
    <s v="Widowed"/>
    <s v="Fully Meets"/>
    <n v="3"/>
    <n v="2"/>
    <s v="Excellent"/>
    <d v="2023-02-10T00:00:00"/>
    <n v="5"/>
    <s v="High"/>
    <n v="5"/>
    <s v="High"/>
    <n v="2"/>
    <s v="High"/>
    <d v="2022-12-25T00:00:00"/>
    <s v="Leadership Development"/>
    <s v="Internal"/>
    <s v="Failed"/>
    <n v="4"/>
    <n v="364.41"/>
    <n v="37"/>
    <x v="0"/>
  </r>
  <r>
    <n v="2603"/>
    <d v="2019-03-05T00:00:00"/>
    <n v="7.1888888888888891"/>
    <s v="Area Sales Manager"/>
    <x v="6"/>
    <s v="Active"/>
    <s v="Part-Time"/>
    <s v="Zone A"/>
    <s v="Full-Time"/>
    <x v="1"/>
    <s v="Splicing"/>
    <d v="1999-06-08T00:00:00"/>
    <s v="MA"/>
    <x v="1"/>
    <s v="Other"/>
    <s v="Divorced"/>
    <s v="Fully Meets"/>
    <n v="3"/>
    <n v="2"/>
    <s v="Excellent"/>
    <d v="2022-12-04T00:00:00"/>
    <n v="4"/>
    <s v="High"/>
    <n v="1"/>
    <s v="High"/>
    <n v="4"/>
    <s v="High"/>
    <d v="2022-10-20T00:00:00"/>
    <s v="Communication Skills"/>
    <s v="Internal"/>
    <s v="Passed"/>
    <n v="5"/>
    <n v="605.84"/>
    <n v="20"/>
    <x v="2"/>
  </r>
  <r>
    <n v="2604"/>
    <d v="2018-12-20T00:00:00"/>
    <n v="7.3972222222222221"/>
    <s v="Area Sales Manager"/>
    <x v="2"/>
    <s v="Active"/>
    <s v="Contract"/>
    <s v="Zone C"/>
    <s v="Full-Time"/>
    <x v="1"/>
    <s v="Aerial"/>
    <d v="1987-03-10T00:00:00"/>
    <s v="MA"/>
    <x v="1"/>
    <s v="Other"/>
    <s v="Divorced"/>
    <s v="Fully Meets"/>
    <n v="3"/>
    <n v="5"/>
    <s v="Poor"/>
    <d v="2023-01-23T00:00:00"/>
    <n v="1"/>
    <s v="Low"/>
    <n v="1"/>
    <s v="Low"/>
    <n v="2"/>
    <s v="Low"/>
    <d v="2022-11-01T00:00:00"/>
    <s v="Leadership Development"/>
    <s v="Internal"/>
    <s v="Failed"/>
    <n v="5"/>
    <n v="990.59"/>
    <n v="31"/>
    <x v="0"/>
  </r>
  <r>
    <n v="2605"/>
    <d v="2021-03-08T00:00:00"/>
    <n v="5.1805555555555554"/>
    <s v="Area Sales Manager"/>
    <x v="4"/>
    <s v="Active"/>
    <s v="Full-Time"/>
    <s v="Zone C"/>
    <s v="Part-Time"/>
    <x v="1"/>
    <s v="Wireline Construction"/>
    <d v="1968-08-11T00:00:00"/>
    <s v="AZ"/>
    <x v="1"/>
    <s v="Black"/>
    <s v="Married"/>
    <s v="Fully Meets"/>
    <n v="3"/>
    <n v="4"/>
    <s v="Poor"/>
    <d v="2023-02-25T00:00:00"/>
    <n v="3"/>
    <s v="Low"/>
    <n v="4"/>
    <s v="Low"/>
    <n v="3"/>
    <s v="Low"/>
    <d v="2022-11-14T00:00:00"/>
    <s v="Project Management"/>
    <s v="External"/>
    <s v="Completed"/>
    <n v="4"/>
    <n v="549.19000000000005"/>
    <n v="53"/>
    <x v="1"/>
  </r>
  <r>
    <n v="2606"/>
    <d v="2020-10-23T00:00:00"/>
    <n v="5.5555555555555554"/>
    <s v="Area Sales Manager"/>
    <x v="0"/>
    <s v="Active"/>
    <s v="Full-Time"/>
    <s v="Zone C"/>
    <s v="Part-Time"/>
    <x v="1"/>
    <s v="Project Management - Con"/>
    <d v="1951-08-02T00:00:00"/>
    <s v="AZ"/>
    <x v="1"/>
    <s v="White"/>
    <s v="Single"/>
    <s v="Fully Meets"/>
    <n v="3"/>
    <n v="2"/>
    <s v="Excellent"/>
    <d v="2022-12-23T00:00:00"/>
    <n v="1"/>
    <s v="High"/>
    <n v="5"/>
    <s v="High"/>
    <n v="1"/>
    <s v="High"/>
    <d v="2022-11-15T00:00:00"/>
    <s v="Leadership Development"/>
    <s v="External"/>
    <s v="Incomplete"/>
    <n v="1"/>
    <n v="587.34"/>
    <n v="69"/>
    <x v="1"/>
  </r>
  <r>
    <n v="2607"/>
    <d v="2019-03-29T00:00:00"/>
    <n v="7.1222222222222218"/>
    <s v="Area Sales Manager"/>
    <x v="7"/>
    <s v="Active"/>
    <s v="Contract"/>
    <s v="Zone B"/>
    <s v="Part-Time"/>
    <x v="1"/>
    <s v="Fielders"/>
    <d v="1976-10-14T00:00:00"/>
    <s v="AL"/>
    <x v="1"/>
    <s v="White"/>
    <s v="Married"/>
    <s v="Fully Meets"/>
    <n v="3"/>
    <n v="2"/>
    <s v="Excellent"/>
    <d v="2023-02-26T00:00:00"/>
    <n v="3"/>
    <s v="High"/>
    <n v="1"/>
    <s v="High"/>
    <n v="2"/>
    <s v="High"/>
    <d v="2022-12-26T00:00:00"/>
    <s v="Technical Skills"/>
    <s v="External"/>
    <s v="Completed"/>
    <n v="3"/>
    <n v="918.96"/>
    <n v="43"/>
    <x v="0"/>
  </r>
  <r>
    <n v="2608"/>
    <d v="2020-10-25T00:00:00"/>
    <n v="5.55"/>
    <s v="Area Sales Manager"/>
    <x v="1"/>
    <s v="Active"/>
    <s v="Contract"/>
    <s v="Zone A"/>
    <s v="Full-Time"/>
    <x v="1"/>
    <s v="Field Operations"/>
    <d v="1977-12-01T00:00:00"/>
    <s v="TN"/>
    <x v="1"/>
    <s v="Asian"/>
    <s v="Married"/>
    <s v="Fully Meets"/>
    <n v="3"/>
    <n v="4"/>
    <s v="Poor"/>
    <d v="2022-08-07T00:00:00"/>
    <n v="1"/>
    <s v="Low"/>
    <n v="4"/>
    <s v="Low"/>
    <n v="5"/>
    <s v="Low"/>
    <d v="2023-01-21T00:00:00"/>
    <s v="Project Management"/>
    <s v="Internal"/>
    <s v="Incomplete"/>
    <n v="2"/>
    <n v="525.41"/>
    <n v="43"/>
    <x v="0"/>
  </r>
  <r>
    <n v="2609"/>
    <d v="2019-12-06T00:00:00"/>
    <n v="6.4361111111111109"/>
    <s v="Area Sales Manager"/>
    <x v="8"/>
    <s v="Active"/>
    <s v="Part-Time"/>
    <s v="Zone B"/>
    <s v="Temporary"/>
    <x v="1"/>
    <s v="General - Sga"/>
    <d v="1971-08-13T00:00:00"/>
    <s v="TN"/>
    <x v="1"/>
    <s v="Asian"/>
    <s v="Widowed"/>
    <s v="Fully Meets"/>
    <n v="3"/>
    <n v="2"/>
    <s v="Excellent"/>
    <d v="2023-04-29T00:00:00"/>
    <n v="3"/>
    <s v="High"/>
    <n v="3"/>
    <s v="High"/>
    <n v="4"/>
    <s v="High"/>
    <d v="2022-09-04T00:00:00"/>
    <s v="Communication Skills"/>
    <s v="External"/>
    <s v="Passed"/>
    <n v="1"/>
    <n v="484.08"/>
    <n v="48"/>
    <x v="0"/>
  </r>
  <r>
    <n v="2610"/>
    <d v="2022-09-23T00:00:00"/>
    <n v="3.6388888888888888"/>
    <s v="Area Sales Manager"/>
    <x v="3"/>
    <s v="Active"/>
    <s v="Full-Time"/>
    <s v="Zone B"/>
    <s v="Full-Time"/>
    <x v="1"/>
    <s v="General - Con"/>
    <d v="2047-12-30T00:00:00"/>
    <s v="TN"/>
    <x v="1"/>
    <s v="White"/>
    <s v="Widowed"/>
    <s v="Fully Meets"/>
    <n v="3"/>
    <n v="2"/>
    <s v="Excellent"/>
    <d v="2022-11-04T00:00:00"/>
    <n v="5"/>
    <s v="High"/>
    <n v="1"/>
    <s v="High"/>
    <n v="2"/>
    <s v="High"/>
    <d v="2023-06-25T00:00:00"/>
    <s v="Customer Service"/>
    <s v="External"/>
    <s v="Passed"/>
    <n v="5"/>
    <n v="184.63"/>
    <n v="75"/>
    <x v="1"/>
  </r>
  <r>
    <n v="2611"/>
    <d v="2019-12-26T00:00:00"/>
    <n v="6.3805555555555555"/>
    <s v="Area Sales Manager"/>
    <x v="9"/>
    <s v="Active"/>
    <s v="Part-Time"/>
    <s v="Zone A"/>
    <s v="Temporary"/>
    <x v="1"/>
    <s v="Wireline Construction"/>
    <d v="1956-09-22T00:00:00"/>
    <s v="TN"/>
    <x v="1"/>
    <s v="Black"/>
    <s v="Widowed"/>
    <s v="Fully Meets"/>
    <n v="3"/>
    <n v="2"/>
    <s v="Excellent"/>
    <d v="2023-06-25T00:00:00"/>
    <n v="5"/>
    <s v="High"/>
    <n v="3"/>
    <s v="High"/>
    <n v="1"/>
    <s v="High"/>
    <d v="2022-10-29T00:00:00"/>
    <s v="Customer Service"/>
    <s v="Internal"/>
    <s v="Failed"/>
    <n v="3"/>
    <n v="793.77"/>
    <n v="63"/>
    <x v="1"/>
  </r>
  <r>
    <n v="2612"/>
    <d v="2018-08-27T00:00:00"/>
    <n v="7.7111111111111112"/>
    <s v="Area Sales Manager"/>
    <x v="5"/>
    <s v="Active"/>
    <s v="Part-Time"/>
    <s v="Zone B"/>
    <s v="Part-Time"/>
    <x v="1"/>
    <s v="Field Operations"/>
    <d v="1963-07-01T00:00:00"/>
    <s v="ID"/>
    <x v="1"/>
    <s v="White"/>
    <s v="Married"/>
    <s v="Fully Meets"/>
    <n v="3"/>
    <n v="4"/>
    <s v="Poor"/>
    <d v="2023-03-26T00:00:00"/>
    <n v="2"/>
    <s v="Low"/>
    <n v="2"/>
    <s v="Low"/>
    <n v="5"/>
    <s v="Low"/>
    <d v="2023-04-23T00:00:00"/>
    <s v="Customer Service"/>
    <s v="Internal"/>
    <s v="Completed"/>
    <n v="3"/>
    <n v="301.02"/>
    <n v="55"/>
    <x v="1"/>
  </r>
  <r>
    <n v="2613"/>
    <d v="2022-12-12T00:00:00"/>
    <n v="3.4194444444444443"/>
    <s v="Area Sales Manager"/>
    <x v="6"/>
    <s v="Active"/>
    <s v="Part-Time"/>
    <s v="Zone B"/>
    <s v="Full-Time"/>
    <x v="1"/>
    <s v="Project Management - Eng"/>
    <d v="2044-07-16T00:00:00"/>
    <s v="ID"/>
    <x v="1"/>
    <s v="Black"/>
    <s v="Single"/>
    <s v="Fully Meets"/>
    <n v="3"/>
    <n v="5"/>
    <s v="Poor"/>
    <d v="2023-03-04T00:00:00"/>
    <n v="2"/>
    <s v="Low"/>
    <n v="1"/>
    <s v="Low"/>
    <n v="2"/>
    <s v="Low"/>
    <d v="2022-10-28T00:00:00"/>
    <s v="Leadership Development"/>
    <s v="Internal"/>
    <s v="Failed"/>
    <n v="3"/>
    <n v="253.86"/>
    <n v="78"/>
    <x v="1"/>
  </r>
  <r>
    <n v="2614"/>
    <d v="2021-05-13T00:00:00"/>
    <n v="5"/>
    <s v="Area Sales Manager"/>
    <x v="2"/>
    <s v="Active"/>
    <s v="Part-Time"/>
    <s v="Zone A"/>
    <s v="Full-Time"/>
    <x v="1"/>
    <s v="Field Operations"/>
    <d v="1987-03-14T00:00:00"/>
    <s v="ID"/>
    <x v="1"/>
    <s v="Black"/>
    <s v="Divorced"/>
    <s v="Fully Meets"/>
    <n v="3"/>
    <n v="5"/>
    <s v="Poor"/>
    <d v="2022-11-19T00:00:00"/>
    <n v="5"/>
    <s v="Low"/>
    <n v="1"/>
    <s v="Low"/>
    <n v="1"/>
    <s v="Low"/>
    <d v="2022-11-09T00:00:00"/>
    <s v="Project Management"/>
    <s v="External"/>
    <s v="Completed"/>
    <n v="2"/>
    <n v="468.59"/>
    <n v="34"/>
    <x v="0"/>
  </r>
  <r>
    <n v="2615"/>
    <d v="2021-03-31T00:00:00"/>
    <n v="5.1194444444444445"/>
    <s v="Administrative Assistant"/>
    <x v="4"/>
    <s v="Active"/>
    <s v="Contract"/>
    <s v="Zone B"/>
    <s v="Part-Time"/>
    <x v="1"/>
    <s v="Finance &amp; Accounting"/>
    <d v="1962-05-25T00:00:00"/>
    <s v="WA"/>
    <x v="0"/>
    <s v="Black"/>
    <s v="Single"/>
    <s v="Fully Meets"/>
    <n v="3"/>
    <n v="4"/>
    <s v="Poor"/>
    <d v="2022-12-05T00:00:00"/>
    <n v="5"/>
    <s v="Low"/>
    <n v="1"/>
    <s v="Low"/>
    <n v="3"/>
    <s v="Low"/>
    <d v="2023-03-10T00:00:00"/>
    <s v="Leadership Development"/>
    <s v="Internal"/>
    <s v="Completed"/>
    <n v="5"/>
    <n v="689.87"/>
    <n v="59"/>
    <x v="1"/>
  </r>
  <r>
    <n v="2616"/>
    <d v="2019-08-14T00:00:00"/>
    <n v="6.7472222222222218"/>
    <s v="Administrative Assistant"/>
    <x v="0"/>
    <s v="Active"/>
    <s v="Full-Time"/>
    <s v="Zone A"/>
    <s v="Part-Time"/>
    <x v="1"/>
    <s v="Engineers"/>
    <d v="1972-12-18T00:00:00"/>
    <s v="WA"/>
    <x v="0"/>
    <s v="Black"/>
    <s v="Married"/>
    <s v="Fully Meets"/>
    <n v="3"/>
    <n v="1"/>
    <s v="Excellent"/>
    <d v="2022-09-12T00:00:00"/>
    <n v="3"/>
    <s v="High"/>
    <n v="1"/>
    <s v="High"/>
    <n v="3"/>
    <s v="High"/>
    <d v="2023-04-16T00:00:00"/>
    <s v="Customer Service"/>
    <s v="External"/>
    <s v="Failed"/>
    <n v="5"/>
    <n v="428.33"/>
    <n v="47"/>
    <x v="0"/>
  </r>
  <r>
    <n v="2617"/>
    <d v="2020-08-02T00:00:00"/>
    <n v="5.7805555555555559"/>
    <s v="Administrative Assistant"/>
    <x v="7"/>
    <s v="Active"/>
    <s v="Full-Time"/>
    <s v="Zone C"/>
    <s v="Full-Time"/>
    <x v="1"/>
    <s v="Catv"/>
    <d v="1995-04-26T00:00:00"/>
    <s v="WA"/>
    <x v="0"/>
    <s v="Hispanic"/>
    <s v="Single"/>
    <s v="Fully Meets"/>
    <n v="3"/>
    <n v="4"/>
    <s v="Poor"/>
    <d v="2022-12-23T00:00:00"/>
    <n v="4"/>
    <s v="Low"/>
    <n v="4"/>
    <s v="Low"/>
    <n v="2"/>
    <s v="Low"/>
    <d v="2023-07-24T00:00:00"/>
    <s v="Project Management"/>
    <s v="External"/>
    <s v="Completed"/>
    <n v="2"/>
    <n v="806.47"/>
    <n v="25"/>
    <x v="2"/>
  </r>
  <r>
    <n v="2618"/>
    <d v="2019-06-04T00:00:00"/>
    <n v="6.9416666666666664"/>
    <s v="Accountant I"/>
    <x v="1"/>
    <s v="Active"/>
    <s v="Part-Time"/>
    <s v="Zone A"/>
    <s v="Full-Time"/>
    <x v="5"/>
    <s v="Wireline Construction"/>
    <d v="1994-11-20T00:00:00"/>
    <s v="MA"/>
    <x v="0"/>
    <s v="White"/>
    <s v="Married"/>
    <s v="Fully Meets"/>
    <n v="3"/>
    <n v="4"/>
    <s v="Poor"/>
    <d v="2023-08-01T00:00:00"/>
    <n v="5"/>
    <s v="Low"/>
    <n v="3"/>
    <s v="Low"/>
    <n v="3"/>
    <s v="Low"/>
    <d v="2023-01-23T00:00:00"/>
    <s v="Communication Skills"/>
    <s v="Internal"/>
    <s v="Passed"/>
    <n v="3"/>
    <n v="399.63"/>
    <n v="25"/>
    <x v="2"/>
  </r>
  <r>
    <n v="2619"/>
    <d v="2020-06-17T00:00:00"/>
    <n v="5.9055555555555559"/>
    <s v="Area Sales Manager"/>
    <x v="5"/>
    <s v="Active"/>
    <s v="Contract"/>
    <s v="Zone A"/>
    <s v="Temporary"/>
    <x v="1"/>
    <s v="Field Operations"/>
    <d v="2046-04-06T00:00:00"/>
    <s v="MA"/>
    <x v="1"/>
    <s v="Hispanic"/>
    <s v="Divorced"/>
    <s v="Fully Meets"/>
    <n v="3"/>
    <n v="5"/>
    <s v="Poor"/>
    <d v="2023-03-21T00:00:00"/>
    <n v="1"/>
    <s v="Low"/>
    <n v="2"/>
    <s v="Low"/>
    <n v="1"/>
    <s v="Low"/>
    <d v="2022-12-30T00:00:00"/>
    <s v="Technical Skills"/>
    <s v="Internal"/>
    <s v="Completed"/>
    <n v="3"/>
    <n v="440.24"/>
    <n v="74"/>
    <x v="1"/>
  </r>
  <r>
    <n v="2620"/>
    <d v="2021-03-04T00:00:00"/>
    <n v="5.1916666666666664"/>
    <s v="Area Sales Manager"/>
    <x v="6"/>
    <s v="Active"/>
    <s v="Full-Time"/>
    <s v="Zone B"/>
    <s v="Full-Time"/>
    <x v="1"/>
    <s v="General - Con"/>
    <d v="1973-10-02T00:00:00"/>
    <s v="MA"/>
    <x v="1"/>
    <s v="Asian"/>
    <s v="Married"/>
    <s v="Fully Meets"/>
    <n v="3"/>
    <n v="1"/>
    <s v="Excellent"/>
    <d v="2023-02-04T00:00:00"/>
    <n v="4"/>
    <s v="High"/>
    <n v="3"/>
    <s v="High"/>
    <n v="4"/>
    <s v="High"/>
    <d v="2023-01-24T00:00:00"/>
    <s v="Communication Skills"/>
    <s v="External"/>
    <s v="Passed"/>
    <n v="1"/>
    <n v="485.2"/>
    <n v="48"/>
    <x v="0"/>
  </r>
  <r>
    <n v="2621"/>
    <d v="2018-09-14T00:00:00"/>
    <n v="7.6638888888888888"/>
    <s v="Area Sales Manager"/>
    <x v="2"/>
    <s v="Active"/>
    <s v="Part-Time"/>
    <s v="Zone B"/>
    <s v="Temporary"/>
    <x v="1"/>
    <s v="Technology / It"/>
    <d v="2042-08-06T00:00:00"/>
    <s v="AZ"/>
    <x v="1"/>
    <s v="White"/>
    <s v="Single"/>
    <s v="Fully Meets"/>
    <n v="3"/>
    <n v="2"/>
    <s v="Excellent"/>
    <d v="2023-01-02T00:00:00"/>
    <n v="3"/>
    <s v="High"/>
    <n v="5"/>
    <s v="High"/>
    <n v="4"/>
    <s v="High"/>
    <d v="2023-03-03T00:00:00"/>
    <s v="Project Management"/>
    <s v="Internal"/>
    <s v="Incomplete"/>
    <n v="2"/>
    <n v="451.56"/>
    <n v="76"/>
    <x v="1"/>
  </r>
  <r>
    <n v="2622"/>
    <d v="2020-07-20T00:00:00"/>
    <n v="5.8138888888888891"/>
    <s v="Area Sales Manager"/>
    <x v="4"/>
    <s v="Active"/>
    <s v="Contract"/>
    <s v="Zone B"/>
    <s v="Full-Time"/>
    <x v="1"/>
    <s v="Executive"/>
    <d v="1991-09-30T00:00:00"/>
    <s v="AZ"/>
    <x v="1"/>
    <s v="Asian"/>
    <s v="Widowed"/>
    <s v="Fully Meets"/>
    <n v="3"/>
    <n v="4"/>
    <s v="Poor"/>
    <d v="2022-10-06T00:00:00"/>
    <n v="3"/>
    <s v="Low"/>
    <n v="5"/>
    <s v="Low"/>
    <n v="1"/>
    <s v="Low"/>
    <d v="2022-12-08T00:00:00"/>
    <s v="Leadership Development"/>
    <s v="External"/>
    <s v="Passed"/>
    <n v="5"/>
    <n v="159.37"/>
    <n v="29"/>
    <x v="0"/>
  </r>
  <r>
    <n v="2623"/>
    <d v="2020-05-21T00:00:00"/>
    <n v="5.9777777777777779"/>
    <s v="Area Sales Manager"/>
    <x v="0"/>
    <s v="Active"/>
    <s v="Contract"/>
    <s v="Zone C"/>
    <s v="Full-Time"/>
    <x v="1"/>
    <s v="Field Operations"/>
    <d v="1953-07-13T00:00:00"/>
    <s v="AZ"/>
    <x v="1"/>
    <s v="Asian"/>
    <s v="Divorced"/>
    <s v="Fully Meets"/>
    <n v="3"/>
    <n v="2"/>
    <s v="Excellent"/>
    <d v="2022-11-10T00:00:00"/>
    <n v="2"/>
    <s v="High"/>
    <n v="5"/>
    <s v="High"/>
    <n v="3"/>
    <s v="High"/>
    <d v="2022-08-28T00:00:00"/>
    <s v="Leadership Development"/>
    <s v="Internal"/>
    <s v="Incomplete"/>
    <n v="4"/>
    <n v="310.27999999999997"/>
    <n v="67"/>
    <x v="1"/>
  </r>
  <r>
    <n v="2624"/>
    <d v="2023-06-11T00:00:00"/>
    <n v="2.9222222222222221"/>
    <s v="Area Sales Manager"/>
    <x v="7"/>
    <s v="Active"/>
    <s v="Part-Time"/>
    <s v="Zone C"/>
    <s v="Temporary"/>
    <x v="1"/>
    <s v="Wireline Construction"/>
    <d v="1984-07-22T00:00:00"/>
    <s v="AL"/>
    <x v="1"/>
    <s v="Other"/>
    <s v="Single"/>
    <s v="Fully Meets"/>
    <n v="3"/>
    <n v="2"/>
    <s v="Excellent"/>
    <d v="2023-01-24T00:00:00"/>
    <n v="1"/>
    <s v="High"/>
    <n v="4"/>
    <s v="High"/>
    <n v="3"/>
    <s v="High"/>
    <d v="2022-11-04T00:00:00"/>
    <s v="Customer Service"/>
    <s v="Internal"/>
    <s v="Incomplete"/>
    <n v="2"/>
    <n v="227.91"/>
    <n v="39"/>
    <x v="0"/>
  </r>
  <r>
    <n v="2625"/>
    <d v="2022-11-27T00:00:00"/>
    <n v="3.4611111111111112"/>
    <s v="Area Sales Manager"/>
    <x v="1"/>
    <s v="Active"/>
    <s v="Full-Time"/>
    <s v="Zone B"/>
    <s v="Full-Time"/>
    <x v="1"/>
    <s v="Splicing"/>
    <d v="2043-11-09T00:00:00"/>
    <s v="TN"/>
    <x v="1"/>
    <s v="Asian"/>
    <s v="Divorced"/>
    <s v="Fully Meets"/>
    <n v="3"/>
    <n v="2"/>
    <s v="Excellent"/>
    <d v="2022-10-11T00:00:00"/>
    <n v="5"/>
    <s v="High"/>
    <n v="5"/>
    <s v="High"/>
    <n v="3"/>
    <s v="High"/>
    <d v="2022-10-01T00:00:00"/>
    <s v="Technical Skills"/>
    <s v="Internal"/>
    <s v="Failed"/>
    <n v="3"/>
    <n v="379.25"/>
    <n v="79"/>
    <x v="1"/>
  </r>
  <r>
    <n v="2626"/>
    <d v="2020-03-02T00:00:00"/>
    <n v="6.197222222222222"/>
    <s v="Area Sales Manager"/>
    <x v="8"/>
    <s v="Active"/>
    <s v="Full-Time"/>
    <s v="Zone C"/>
    <s v="Temporary"/>
    <x v="1"/>
    <s v="Project Management - Con"/>
    <d v="1976-09-04T00:00:00"/>
    <s v="TN"/>
    <x v="1"/>
    <s v="Asian"/>
    <s v="Widowed"/>
    <s v="Fully Meets"/>
    <n v="3"/>
    <n v="4"/>
    <s v="Poor"/>
    <d v="2022-10-23T00:00:00"/>
    <n v="1"/>
    <s v="Low"/>
    <n v="4"/>
    <s v="Low"/>
    <n v="2"/>
    <s v="Low"/>
    <d v="2023-01-05T00:00:00"/>
    <s v="Technical Skills"/>
    <s v="Internal"/>
    <s v="Incomplete"/>
    <n v="3"/>
    <n v="197.3"/>
    <n v="44"/>
    <x v="0"/>
  </r>
  <r>
    <n v="2627"/>
    <d v="2023-01-29T00:00:00"/>
    <n v="3.2888888888888888"/>
    <s v="Area Sales Manager"/>
    <x v="3"/>
    <s v="Active"/>
    <s v="Full-Time"/>
    <s v="Zone C"/>
    <s v="Part-Time"/>
    <x v="1"/>
    <s v="Wireline Construction"/>
    <d v="1990-05-26T00:00:00"/>
    <s v="TN"/>
    <x v="1"/>
    <s v="Other"/>
    <s v="Divorced"/>
    <s v="Fully Meets"/>
    <n v="3"/>
    <n v="4"/>
    <s v="Poor"/>
    <d v="2022-08-15T00:00:00"/>
    <n v="5"/>
    <s v="Low"/>
    <n v="3"/>
    <s v="Low"/>
    <n v="3"/>
    <s v="Low"/>
    <d v="2022-08-18T00:00:00"/>
    <s v="Customer Service"/>
    <s v="Internal"/>
    <s v="Completed"/>
    <n v="4"/>
    <n v="862.64"/>
    <n v="33"/>
    <x v="0"/>
  </r>
  <r>
    <n v="2628"/>
    <d v="2021-12-07T00:00:00"/>
    <n v="4.4333333333333336"/>
    <s v="Area Sales Manager"/>
    <x v="4"/>
    <s v="Active"/>
    <s v="Part-Time"/>
    <s v="Zone A"/>
    <s v="Temporary"/>
    <x v="1"/>
    <s v="Sales &amp; Marketing"/>
    <d v="1991-11-19T00:00:00"/>
    <s v="TN"/>
    <x v="1"/>
    <s v="Hispanic"/>
    <s v="Divorced"/>
    <s v="Fully Meets"/>
    <n v="3"/>
    <n v="2"/>
    <s v="Excellent"/>
    <d v="2022-12-06T00:00:00"/>
    <n v="5"/>
    <s v="High"/>
    <n v="4"/>
    <s v="High"/>
    <n v="2"/>
    <s v="High"/>
    <d v="2022-09-05T00:00:00"/>
    <s v="Technical Skills"/>
    <s v="Internal"/>
    <s v="Passed"/>
    <n v="1"/>
    <n v="896.12"/>
    <n v="30"/>
    <x v="0"/>
  </r>
  <r>
    <n v="2629"/>
    <d v="2023-03-19T00:00:00"/>
    <n v="3.15"/>
    <s v="Area Sales Manager"/>
    <x v="0"/>
    <s v="Active"/>
    <s v="Contract"/>
    <s v="Zone B"/>
    <s v="Temporary"/>
    <x v="1"/>
    <s v="Underground"/>
    <d v="1975-02-04T00:00:00"/>
    <s v="ID"/>
    <x v="1"/>
    <s v="White"/>
    <s v="Single"/>
    <s v="Fully Meets"/>
    <n v="3"/>
    <n v="1"/>
    <s v="Excellent"/>
    <d v="2022-10-24T00:00:00"/>
    <n v="1"/>
    <s v="High"/>
    <n v="5"/>
    <s v="High"/>
    <n v="4"/>
    <s v="High"/>
    <d v="2023-01-05T00:00:00"/>
    <s v="Communication Skills"/>
    <s v="External"/>
    <s v="Completed"/>
    <n v="4"/>
    <n v="750.65"/>
    <n v="48"/>
    <x v="0"/>
  </r>
  <r>
    <n v="2630"/>
    <d v="2022-06-10T00:00:00"/>
    <n v="3.9249999999999998"/>
    <s v="Area Sales Manager"/>
    <x v="1"/>
    <s v="Active"/>
    <s v="Part-Time"/>
    <s v="Zone B"/>
    <s v="Full-Time"/>
    <x v="1"/>
    <s v="Field Operations"/>
    <d v="1994-11-04T00:00:00"/>
    <s v="ID"/>
    <x v="1"/>
    <s v="Asian"/>
    <s v="Widowed"/>
    <s v="Fully Meets"/>
    <n v="3"/>
    <n v="5"/>
    <s v="Poor"/>
    <d v="2022-09-04T00:00:00"/>
    <n v="1"/>
    <s v="Low"/>
    <n v="5"/>
    <s v="Low"/>
    <n v="4"/>
    <s v="Low"/>
    <d v="2022-09-07T00:00:00"/>
    <s v="Technical Skills"/>
    <s v="External"/>
    <s v="Incomplete"/>
    <n v="4"/>
    <n v="424.19"/>
    <n v="28"/>
    <x v="0"/>
  </r>
  <r>
    <n v="2631"/>
    <d v="2021-03-03T00:00:00"/>
    <n v="5.1944444444444446"/>
    <s v="Area Sales Manager"/>
    <x v="8"/>
    <s v="Active"/>
    <s v="Full-Time"/>
    <s v="Zone C"/>
    <s v="Full-Time"/>
    <x v="1"/>
    <s v="Catv"/>
    <d v="1998-04-09T00:00:00"/>
    <s v="ID"/>
    <x v="0"/>
    <s v="Black"/>
    <s v="Widowed"/>
    <s v="Fully Meets"/>
    <n v="3"/>
    <n v="2"/>
    <s v="Excellent"/>
    <d v="2023-01-08T00:00:00"/>
    <n v="5"/>
    <s v="High"/>
    <n v="1"/>
    <s v="High"/>
    <n v="4"/>
    <s v="High"/>
    <d v="2022-10-11T00:00:00"/>
    <s v="Customer Service"/>
    <s v="External"/>
    <s v="Incomplete"/>
    <n v="4"/>
    <n v="775.32"/>
    <n v="23"/>
    <x v="2"/>
  </r>
  <r>
    <n v="2632"/>
    <d v="2022-03-06T00:00:00"/>
    <n v="4.1861111111111109"/>
    <s v="Administrative Assistant"/>
    <x v="6"/>
    <s v="Active"/>
    <s v="Contract"/>
    <s v="Zone C"/>
    <s v="Part-Time"/>
    <x v="1"/>
    <s v="Field Operations"/>
    <d v="1975-10-20T00:00:00"/>
    <s v="WA"/>
    <x v="0"/>
    <s v="Hispanic"/>
    <s v="Divorced"/>
    <s v="Fully Meets"/>
    <n v="3"/>
    <n v="4"/>
    <s v="Poor"/>
    <d v="2023-07-07T00:00:00"/>
    <n v="1"/>
    <s v="Low"/>
    <n v="4"/>
    <s v="Low"/>
    <n v="2"/>
    <s v="Low"/>
    <d v="2023-04-19T00:00:00"/>
    <s v="Customer Service"/>
    <s v="External"/>
    <s v="Incomplete"/>
    <n v="2"/>
    <n v="209.47"/>
    <n v="47"/>
    <x v="0"/>
  </r>
  <r>
    <n v="2633"/>
    <d v="2022-08-08T00:00:00"/>
    <n v="3.7638888888888888"/>
    <s v="Administrative Assistant"/>
    <x v="2"/>
    <s v="Active"/>
    <s v="Part-Time"/>
    <s v="Zone C"/>
    <s v="Full-Time"/>
    <x v="1"/>
    <s v="Project Management - Con"/>
    <d v="1985-09-09T00:00:00"/>
    <s v="WA"/>
    <x v="0"/>
    <s v="White"/>
    <s v="Single"/>
    <s v="Fully Meets"/>
    <n v="3"/>
    <n v="5"/>
    <s v="Poor"/>
    <d v="2023-07-01T00:00:00"/>
    <n v="5"/>
    <s v="Low"/>
    <n v="2"/>
    <s v="Low"/>
    <n v="3"/>
    <s v="Low"/>
    <d v="2023-02-09T00:00:00"/>
    <s v="Project Management"/>
    <s v="Internal"/>
    <s v="Completed"/>
    <n v="2"/>
    <n v="859.39"/>
    <n v="37"/>
    <x v="0"/>
  </r>
  <r>
    <n v="2634"/>
    <d v="2023-03-12T00:00:00"/>
    <n v="3.1694444444444443"/>
    <s v="Administrative Assistant"/>
    <x v="9"/>
    <s v="Active"/>
    <s v="Part-Time"/>
    <s v="Zone B"/>
    <s v="Temporary"/>
    <x v="1"/>
    <s v="Field Operations"/>
    <d v="2043-02-16T00:00:00"/>
    <s v="WA"/>
    <x v="0"/>
    <s v="Asian"/>
    <s v="Single"/>
    <s v="Fully Meets"/>
    <n v="3"/>
    <n v="4"/>
    <s v="Poor"/>
    <d v="2022-12-12T00:00:00"/>
    <n v="3"/>
    <s v="Low"/>
    <n v="5"/>
    <s v="Low"/>
    <n v="3"/>
    <s v="Low"/>
    <d v="2023-05-26T00:00:00"/>
    <s v="Project Management"/>
    <s v="External"/>
    <s v="Completed"/>
    <n v="1"/>
    <n v="532.85"/>
    <n v="80"/>
    <x v="1"/>
  </r>
  <r>
    <n v="2635"/>
    <d v="2019-05-01T00:00:00"/>
    <n v="7.0333333333333332"/>
    <s v="Accountant I"/>
    <x v="7"/>
    <s v="Active"/>
    <s v="Full-Time"/>
    <s v="Zone B"/>
    <s v="Temporary"/>
    <x v="5"/>
    <s v="General - Con"/>
    <d v="1957-07-26T00:00:00"/>
    <s v="MA"/>
    <x v="0"/>
    <s v="Asian"/>
    <s v="Divorced"/>
    <s v="Fully Meets"/>
    <n v="3"/>
    <n v="1"/>
    <s v="Excellent"/>
    <d v="2023-06-21T00:00:00"/>
    <n v="3"/>
    <s v="High"/>
    <n v="1"/>
    <s v="High"/>
    <n v="3"/>
    <s v="High"/>
    <d v="2023-02-03T00:00:00"/>
    <s v="Communication Skills"/>
    <s v="External"/>
    <s v="Passed"/>
    <n v="2"/>
    <n v="136.6"/>
    <n v="62"/>
    <x v="1"/>
  </r>
  <r>
    <n v="2636"/>
    <d v="2018-09-13T00:00:00"/>
    <n v="7.666666666666667"/>
    <s v="Area Sales Manager"/>
    <x v="9"/>
    <s v="Active"/>
    <s v="Full-Time"/>
    <s v="Zone B"/>
    <s v="Temporary"/>
    <x v="1"/>
    <s v="General - Eng"/>
    <d v="1970-11-20T00:00:00"/>
    <s v="MA"/>
    <x v="1"/>
    <s v="Asian"/>
    <s v="Married"/>
    <s v="Fully Meets"/>
    <n v="3"/>
    <n v="5"/>
    <s v="Poor"/>
    <d v="2022-12-20T00:00:00"/>
    <n v="5"/>
    <s v="Low"/>
    <n v="3"/>
    <s v="Low"/>
    <n v="3"/>
    <s v="Low"/>
    <d v="2023-07-14T00:00:00"/>
    <s v="Communication Skills"/>
    <s v="Internal"/>
    <s v="Passed"/>
    <n v="4"/>
    <n v="483.54"/>
    <n v="48"/>
    <x v="0"/>
  </r>
  <r>
    <n v="2637"/>
    <d v="2022-11-16T00:00:00"/>
    <n v="3.4916666666666667"/>
    <s v="Area Sales Manager"/>
    <x v="5"/>
    <s v="Active"/>
    <s v="Contract"/>
    <s v="Zone A"/>
    <s v="Temporary"/>
    <x v="1"/>
    <s v="Project Management - Con"/>
    <d v="1967-10-04T00:00:00"/>
    <s v="MA"/>
    <x v="1"/>
    <s v="Asian"/>
    <s v="Divorced"/>
    <s v="Fully Meets"/>
    <n v="3"/>
    <n v="5"/>
    <s v="Poor"/>
    <d v="2023-06-27T00:00:00"/>
    <n v="2"/>
    <s v="Low"/>
    <n v="2"/>
    <s v="Low"/>
    <n v="2"/>
    <s v="Low"/>
    <d v="2023-04-24T00:00:00"/>
    <s v="Communication Skills"/>
    <s v="Internal"/>
    <s v="Completed"/>
    <n v="1"/>
    <n v="709.79"/>
    <n v="55"/>
    <x v="1"/>
  </r>
  <r>
    <n v="2638"/>
    <d v="2021-11-20T00:00:00"/>
    <n v="4.4805555555555552"/>
    <s v="Area Sales Manager"/>
    <x v="6"/>
    <s v="Active"/>
    <s v="Contract"/>
    <s v="Zone B"/>
    <s v="Full-Time"/>
    <x v="1"/>
    <s v="Catv"/>
    <d v="1957-01-10T00:00:00"/>
    <s v="AZ"/>
    <x v="1"/>
    <s v="Asian"/>
    <s v="Divorced"/>
    <s v="Fully Meets"/>
    <n v="3"/>
    <n v="2"/>
    <s v="Excellent"/>
    <d v="2023-04-28T00:00:00"/>
    <n v="1"/>
    <s v="High"/>
    <n v="2"/>
    <s v="High"/>
    <n v="2"/>
    <s v="High"/>
    <d v="2023-05-28T00:00:00"/>
    <s v="Technical Skills"/>
    <s v="External"/>
    <s v="Passed"/>
    <n v="2"/>
    <n v="152.85"/>
    <n v="64"/>
    <x v="1"/>
  </r>
  <r>
    <n v="2639"/>
    <d v="2020-09-29T00:00:00"/>
    <n v="5.6222222222222218"/>
    <s v="Area Sales Manager"/>
    <x v="2"/>
    <s v="Active"/>
    <s v="Part-Time"/>
    <s v="Zone C"/>
    <s v="Temporary"/>
    <x v="1"/>
    <s v="Project Management - Con"/>
    <d v="1975-09-22T00:00:00"/>
    <s v="AZ"/>
    <x v="1"/>
    <s v="Asian"/>
    <s v="Married"/>
    <s v="Fully Meets"/>
    <n v="3"/>
    <n v="2"/>
    <s v="Excellent"/>
    <d v="2023-01-31T00:00:00"/>
    <n v="1"/>
    <s v="High"/>
    <n v="3"/>
    <s v="High"/>
    <n v="3"/>
    <s v="High"/>
    <d v="2023-02-19T00:00:00"/>
    <s v="Project Management"/>
    <s v="Internal"/>
    <s v="Completed"/>
    <n v="4"/>
    <n v="977.29"/>
    <n v="45"/>
    <x v="0"/>
  </r>
  <r>
    <n v="2640"/>
    <d v="2021-08-28T00:00:00"/>
    <n v="4.708333333333333"/>
    <s v="Area Sales Manager"/>
    <x v="4"/>
    <s v="Active"/>
    <s v="Contract"/>
    <s v="Zone B"/>
    <s v="Full-Time"/>
    <x v="1"/>
    <s v="Wireline Construction"/>
    <d v="1962-11-06T00:00:00"/>
    <s v="AZ"/>
    <x v="1"/>
    <s v="Black"/>
    <s v="Single"/>
    <s v="Fully Meets"/>
    <n v="3"/>
    <n v="4"/>
    <s v="Poor"/>
    <d v="2023-07-17T00:00:00"/>
    <n v="1"/>
    <s v="Low"/>
    <n v="5"/>
    <s v="Low"/>
    <n v="2"/>
    <s v="Low"/>
    <d v="2023-02-20T00:00:00"/>
    <s v="Project Management"/>
    <s v="Internal"/>
    <s v="Failed"/>
    <n v="4"/>
    <n v="237.14"/>
    <n v="59"/>
    <x v="1"/>
  </r>
  <r>
    <n v="2641"/>
    <d v="2021-04-28T00:00:00"/>
    <n v="5.041666666666667"/>
    <s v="Area Sales Manager"/>
    <x v="0"/>
    <s v="Active"/>
    <s v="Full-Time"/>
    <s v="Zone A"/>
    <s v="Full-Time"/>
    <x v="1"/>
    <s v="Aerial"/>
    <d v="1975-07-20T00:00:00"/>
    <s v="AZ"/>
    <x v="1"/>
    <s v="Asian"/>
    <s v="Married"/>
    <s v="Fully Meets"/>
    <n v="3"/>
    <n v="2"/>
    <s v="Excellent"/>
    <d v="2022-11-25T00:00:00"/>
    <n v="2"/>
    <s v="High"/>
    <n v="3"/>
    <s v="High"/>
    <n v="5"/>
    <s v="High"/>
    <d v="2022-08-25T00:00:00"/>
    <s v="Technical Skills"/>
    <s v="Internal"/>
    <s v="Passed"/>
    <n v="5"/>
    <n v="637.84"/>
    <n v="46"/>
    <x v="0"/>
  </r>
  <r>
    <n v="2642"/>
    <d v="2022-06-15T00:00:00"/>
    <n v="3.911111111111111"/>
    <s v="Area Sales Manager"/>
    <x v="7"/>
    <s v="Active"/>
    <s v="Full-Time"/>
    <s v="Zone C"/>
    <s v="Full-Time"/>
    <x v="1"/>
    <s v="Field Operations"/>
    <d v="1951-06-13T00:00:00"/>
    <s v="AL"/>
    <x v="1"/>
    <s v="Asian"/>
    <s v="Divorced"/>
    <s v="Fully Meets"/>
    <n v="3"/>
    <n v="4"/>
    <s v="Poor"/>
    <d v="2022-12-09T00:00:00"/>
    <n v="2"/>
    <s v="Low"/>
    <n v="3"/>
    <s v="Low"/>
    <n v="1"/>
    <s v="Low"/>
    <d v="2023-07-01T00:00:00"/>
    <s v="Project Management"/>
    <s v="Internal"/>
    <s v="Completed"/>
    <n v="1"/>
    <n v="889.73"/>
    <n v="71"/>
    <x v="1"/>
  </r>
  <r>
    <n v="2643"/>
    <d v="2022-04-15T00:00:00"/>
    <n v="4.0777777777777775"/>
    <s v="Area Sales Manager"/>
    <x v="1"/>
    <s v="Active"/>
    <s v="Full-Time"/>
    <s v="Zone A"/>
    <s v="Temporary"/>
    <x v="1"/>
    <s v="Wireline Construction"/>
    <d v="1966-12-24T00:00:00"/>
    <s v="TN"/>
    <x v="1"/>
    <s v="Black"/>
    <s v="Divorced"/>
    <s v="Fully Meets"/>
    <n v="3"/>
    <n v="5"/>
    <s v="Poor"/>
    <d v="2023-05-01T00:00:00"/>
    <n v="4"/>
    <s v="Low"/>
    <n v="3"/>
    <s v="Low"/>
    <n v="5"/>
    <s v="Low"/>
    <d v="2023-06-15T00:00:00"/>
    <s v="Project Management"/>
    <s v="Internal"/>
    <s v="Failed"/>
    <n v="2"/>
    <n v="357.94"/>
    <n v="56"/>
    <x v="1"/>
  </r>
  <r>
    <n v="2644"/>
    <d v="2020-07-19T00:00:00"/>
    <n v="5.8166666666666664"/>
    <s v="Area Sales Manager"/>
    <x v="8"/>
    <s v="Active"/>
    <s v="Full-Time"/>
    <s v="Zone C"/>
    <s v="Part-Time"/>
    <x v="1"/>
    <s v="Aerial"/>
    <d v="1999-01-23T00:00:00"/>
    <s v="TN"/>
    <x v="1"/>
    <s v="Other"/>
    <s v="Single"/>
    <s v="Fully Meets"/>
    <n v="3"/>
    <n v="5"/>
    <s v="Poor"/>
    <d v="2022-11-22T00:00:00"/>
    <n v="4"/>
    <s v="Low"/>
    <n v="1"/>
    <s v="Low"/>
    <n v="2"/>
    <s v="Low"/>
    <d v="2023-04-01T00:00:00"/>
    <s v="Customer Service"/>
    <s v="Internal"/>
    <s v="Incomplete"/>
    <n v="1"/>
    <n v="150.96"/>
    <n v="21"/>
    <x v="2"/>
  </r>
  <r>
    <n v="2645"/>
    <d v="2020-07-02T00:00:00"/>
    <n v="5.8638888888888889"/>
    <s v="Area Sales Manager"/>
    <x v="3"/>
    <s v="Active"/>
    <s v="Contract"/>
    <s v="Zone C"/>
    <s v="Temporary"/>
    <x v="1"/>
    <s v="Wireline Construction"/>
    <d v="2047-06-27T00:00:00"/>
    <s v="TN"/>
    <x v="1"/>
    <s v="Asian"/>
    <s v="Married"/>
    <s v="Fully Meets"/>
    <n v="3"/>
    <n v="4"/>
    <s v="Poor"/>
    <d v="2022-10-25T00:00:00"/>
    <n v="4"/>
    <s v="Low"/>
    <n v="3"/>
    <s v="Low"/>
    <n v="5"/>
    <s v="Low"/>
    <d v="2022-11-02T00:00:00"/>
    <s v="Technical Skills"/>
    <s v="Internal"/>
    <s v="Completed"/>
    <n v="2"/>
    <n v="933.2"/>
    <n v="73"/>
    <x v="1"/>
  </r>
  <r>
    <n v="2646"/>
    <d v="2019-08-04T00:00:00"/>
    <n v="6.7750000000000004"/>
    <s v="Area Sales Manager"/>
    <x v="9"/>
    <s v="Active"/>
    <s v="Contract"/>
    <s v="Zone A"/>
    <s v="Part-Time"/>
    <x v="1"/>
    <s v="Project Management - Con"/>
    <d v="2001-06-17T00:00:00"/>
    <s v="ID"/>
    <x v="1"/>
    <s v="Black"/>
    <s v="Widowed"/>
    <s v="Fully Meets"/>
    <n v="3"/>
    <n v="1"/>
    <s v="Excellent"/>
    <d v="2022-12-14T00:00:00"/>
    <n v="4"/>
    <s v="High"/>
    <n v="2"/>
    <s v="High"/>
    <n v="2"/>
    <s v="High"/>
    <d v="2023-07-15T00:00:00"/>
    <s v="Project Management"/>
    <s v="External"/>
    <s v="Failed"/>
    <n v="3"/>
    <n v="378.6"/>
    <n v="18"/>
    <x v="2"/>
  </r>
  <r>
    <n v="2647"/>
    <d v="2019-01-09T00:00:00"/>
    <n v="7.3444444444444441"/>
    <s v="Area Sales Manager"/>
    <x v="5"/>
    <s v="Active"/>
    <s v="Contract"/>
    <s v="Zone A"/>
    <s v="Temporary"/>
    <x v="1"/>
    <s v="Project Management - Con"/>
    <d v="1950-11-03T00:00:00"/>
    <s v="ID"/>
    <x v="1"/>
    <s v="Hispanic"/>
    <s v="Single"/>
    <s v="Fully Meets"/>
    <n v="3"/>
    <n v="5"/>
    <s v="Poor"/>
    <d v="2022-08-23T00:00:00"/>
    <n v="5"/>
    <s v="Low"/>
    <n v="5"/>
    <s v="Low"/>
    <n v="3"/>
    <s v="Low"/>
    <d v="2023-01-28T00:00:00"/>
    <s v="Project Management"/>
    <s v="Internal"/>
    <s v="Completed"/>
    <n v="5"/>
    <n v="162.93"/>
    <n v="69"/>
    <x v="1"/>
  </r>
  <r>
    <n v="2648"/>
    <d v="2022-10-01T00:00:00"/>
    <n v="3.6166666666666667"/>
    <s v="Area Sales Manager"/>
    <x v="6"/>
    <s v="Active"/>
    <s v="Part-Time"/>
    <s v="Zone A"/>
    <s v="Part-Time"/>
    <x v="1"/>
    <s v="Fielders"/>
    <d v="1994-07-05T00:00:00"/>
    <s v="ID"/>
    <x v="1"/>
    <s v="Other"/>
    <s v="Married"/>
    <s v="Fully Meets"/>
    <n v="3"/>
    <n v="2"/>
    <s v="Excellent"/>
    <d v="2023-04-22T00:00:00"/>
    <n v="4"/>
    <s v="High"/>
    <n v="2"/>
    <s v="High"/>
    <n v="1"/>
    <s v="High"/>
    <d v="2023-03-07T00:00:00"/>
    <s v="Project Management"/>
    <s v="External"/>
    <s v="Incomplete"/>
    <n v="3"/>
    <n v="294.91000000000003"/>
    <n v="28"/>
    <x v="0"/>
  </r>
  <r>
    <n v="2649"/>
    <d v="2020-09-28T00:00:00"/>
    <n v="5.625"/>
    <s v="Area Sales Manager"/>
    <x v="2"/>
    <s v="Active"/>
    <s v="Part-Time"/>
    <s v="Zone A"/>
    <s v="Full-Time"/>
    <x v="1"/>
    <s v="Project Management - Con"/>
    <d v="1973-03-21T00:00:00"/>
    <s v="NY"/>
    <x v="0"/>
    <s v="White"/>
    <s v="Widowed"/>
    <s v="Fully Meets"/>
    <n v="3"/>
    <n v="4"/>
    <s v="Poor"/>
    <d v="2022-12-26T00:00:00"/>
    <n v="4"/>
    <s v="Low"/>
    <n v="4"/>
    <s v="Low"/>
    <n v="1"/>
    <s v="Low"/>
    <d v="2022-09-25T00:00:00"/>
    <s v="Communication Skills"/>
    <s v="Internal"/>
    <s v="Passed"/>
    <n v="1"/>
    <n v="836.76"/>
    <n v="47"/>
    <x v="0"/>
  </r>
  <r>
    <n v="2650"/>
    <d v="2018-11-15T00:00:00"/>
    <n v="7.4944444444444445"/>
    <s v="Administrative Assistant"/>
    <x v="4"/>
    <s v="Active"/>
    <s v="Part-Time"/>
    <s v="Zone B"/>
    <s v="Full-Time"/>
    <x v="1"/>
    <s v="Project Management - Con"/>
    <d v="1964-08-15T00:00:00"/>
    <s v="WA"/>
    <x v="0"/>
    <s v="Black"/>
    <s v="Single"/>
    <s v="Fully Meets"/>
    <n v="3"/>
    <n v="1"/>
    <s v="Excellent"/>
    <d v="2023-03-24T00:00:00"/>
    <n v="1"/>
    <s v="High"/>
    <n v="1"/>
    <s v="High"/>
    <n v="1"/>
    <s v="High"/>
    <d v="2022-08-29T00:00:00"/>
    <s v="Communication Skills"/>
    <s v="Internal"/>
    <s v="Passed"/>
    <n v="1"/>
    <n v="136.22999999999999"/>
    <n v="54"/>
    <x v="1"/>
  </r>
  <r>
    <n v="2651"/>
    <d v="2020-11-24T00:00:00"/>
    <n v="5.4694444444444441"/>
    <s v="Administrative Assistant"/>
    <x v="0"/>
    <s v="Active"/>
    <s v="Contract"/>
    <s v="Zone C"/>
    <s v="Full-Time"/>
    <x v="1"/>
    <s v="Project Management - Con"/>
    <d v="1992-03-02T00:00:00"/>
    <s v="WA"/>
    <x v="0"/>
    <s v="Hispanic"/>
    <s v="Divorced"/>
    <s v="Fully Meets"/>
    <n v="3"/>
    <n v="2"/>
    <s v="Excellent"/>
    <d v="2023-05-31T00:00:00"/>
    <n v="1"/>
    <s v="High"/>
    <n v="3"/>
    <s v="High"/>
    <n v="2"/>
    <s v="High"/>
    <d v="2023-06-12T00:00:00"/>
    <s v="Customer Service"/>
    <s v="External"/>
    <s v="Completed"/>
    <n v="3"/>
    <n v="236.69"/>
    <n v="28"/>
    <x v="0"/>
  </r>
  <r>
    <n v="2652"/>
    <d v="2023-07-09T00:00:00"/>
    <n v="2.8444444444444446"/>
    <s v="Administrative Assistant"/>
    <x v="7"/>
    <s v="Active"/>
    <s v="Contract"/>
    <s v="Zone C"/>
    <s v="Temporary"/>
    <x v="1"/>
    <s v="General - Sga"/>
    <d v="1954-03-08T00:00:00"/>
    <s v="MA"/>
    <x v="0"/>
    <s v="Other"/>
    <s v="Widowed"/>
    <s v="Fully Meets"/>
    <n v="3"/>
    <n v="4"/>
    <s v="Poor"/>
    <d v="2022-11-11T00:00:00"/>
    <n v="1"/>
    <s v="Low"/>
    <n v="4"/>
    <s v="Low"/>
    <n v="2"/>
    <s v="Low"/>
    <d v="2022-10-23T00:00:00"/>
    <s v="Customer Service"/>
    <s v="External"/>
    <s v="Incomplete"/>
    <n v="1"/>
    <n v="424.44"/>
    <n v="69"/>
    <x v="1"/>
  </r>
  <r>
    <n v="2653"/>
    <d v="2023-04-20T00:00:00"/>
    <n v="3.0638888888888891"/>
    <s v="Area Sales Manager"/>
    <x v="9"/>
    <s v="Active"/>
    <s v="Full-Time"/>
    <s v="Zone C"/>
    <s v="Part-Time"/>
    <x v="1"/>
    <s v="Wireline Construction"/>
    <d v="2044-04-21T00:00:00"/>
    <s v="MA"/>
    <x v="1"/>
    <s v="White"/>
    <s v="Widowed"/>
    <s v="Fully Meets"/>
    <n v="3"/>
    <n v="1"/>
    <s v="Excellent"/>
    <d v="2023-02-23T00:00:00"/>
    <n v="4"/>
    <s v="High"/>
    <n v="5"/>
    <s v="High"/>
    <n v="3"/>
    <s v="High"/>
    <d v="2023-01-24T00:00:00"/>
    <s v="Technical Skills"/>
    <s v="Internal"/>
    <s v="Incomplete"/>
    <n v="3"/>
    <n v="139.71"/>
    <n v="79"/>
    <x v="1"/>
  </r>
  <r>
    <n v="2654"/>
    <d v="2019-08-22T00:00:00"/>
    <n v="6.7249999999999996"/>
    <s v="Area Sales Manager"/>
    <x v="5"/>
    <s v="Active"/>
    <s v="Full-Time"/>
    <s v="Zone C"/>
    <s v="Temporary"/>
    <x v="1"/>
    <s v="General - Con"/>
    <d v="1955-07-09T00:00:00"/>
    <s v="MA"/>
    <x v="1"/>
    <s v="Black"/>
    <s v="Divorced"/>
    <s v="Fully Meets"/>
    <n v="3"/>
    <n v="4"/>
    <s v="Poor"/>
    <d v="2023-03-07T00:00:00"/>
    <n v="4"/>
    <s v="Low"/>
    <n v="1"/>
    <s v="Low"/>
    <n v="3"/>
    <s v="Low"/>
    <d v="2023-03-18T00:00:00"/>
    <s v="Communication Skills"/>
    <s v="External"/>
    <s v="Passed"/>
    <n v="3"/>
    <n v="428.13"/>
    <n v="64"/>
    <x v="1"/>
  </r>
  <r>
    <n v="2655"/>
    <d v="2022-08-02T00:00:00"/>
    <n v="3.7805555555555554"/>
    <s v="Area Sales Manager"/>
    <x v="6"/>
    <s v="Active"/>
    <s v="Contract"/>
    <s v="Zone A"/>
    <s v="Part-Time"/>
    <x v="1"/>
    <s v="General - Con"/>
    <d v="1964-11-08T00:00:00"/>
    <s v="AZ"/>
    <x v="1"/>
    <s v="Black"/>
    <s v="Divorced"/>
    <s v="Fully Meets"/>
    <n v="3"/>
    <n v="2"/>
    <s v="Excellent"/>
    <d v="2022-08-29T00:00:00"/>
    <n v="2"/>
    <s v="High"/>
    <n v="5"/>
    <s v="High"/>
    <n v="5"/>
    <s v="High"/>
    <d v="2023-05-31T00:00:00"/>
    <s v="Project Management"/>
    <s v="External"/>
    <s v="Incomplete"/>
    <n v="3"/>
    <n v="972.66"/>
    <n v="58"/>
    <x v="1"/>
  </r>
  <r>
    <n v="2656"/>
    <d v="2018-10-31T00:00:00"/>
    <n v="7.5361111111111114"/>
    <s v="Area Sales Manager"/>
    <x v="2"/>
    <s v="Active"/>
    <s v="Part-Time"/>
    <s v="Zone B"/>
    <s v="Part-Time"/>
    <x v="1"/>
    <s v="Aerial"/>
    <d v="1957-02-10T00:00:00"/>
    <s v="AZ"/>
    <x v="1"/>
    <s v="Hispanic"/>
    <s v="Single"/>
    <s v="Fully Meets"/>
    <n v="3"/>
    <n v="4"/>
    <s v="Poor"/>
    <d v="2023-03-15T00:00:00"/>
    <n v="5"/>
    <s v="Low"/>
    <n v="4"/>
    <s v="Low"/>
    <n v="3"/>
    <s v="Low"/>
    <d v="2023-02-25T00:00:00"/>
    <s v="Communication Skills"/>
    <s v="External"/>
    <s v="Failed"/>
    <n v="1"/>
    <n v="877.57"/>
    <n v="61"/>
    <x v="1"/>
  </r>
  <r>
    <n v="2657"/>
    <d v="2021-11-23T00:00:00"/>
    <n v="4.4722222222222223"/>
    <s v="Area Sales Manager"/>
    <x v="4"/>
    <s v="Active"/>
    <s v="Contract"/>
    <s v="Zone B"/>
    <s v="Temporary"/>
    <x v="1"/>
    <s v="Isp"/>
    <d v="1995-06-06T00:00:00"/>
    <s v="AZ"/>
    <x v="1"/>
    <s v="White"/>
    <s v="Widowed"/>
    <s v="Fully Meets"/>
    <n v="3"/>
    <n v="2"/>
    <s v="Excellent"/>
    <d v="2023-03-04T00:00:00"/>
    <n v="4"/>
    <s v="High"/>
    <n v="3"/>
    <s v="High"/>
    <n v="3"/>
    <s v="High"/>
    <d v="2023-05-08T00:00:00"/>
    <s v="Project Management"/>
    <s v="External"/>
    <s v="Failed"/>
    <n v="3"/>
    <n v="751.13"/>
    <n v="26"/>
    <x v="0"/>
  </r>
  <r>
    <n v="2658"/>
    <d v="2023-07-01T00:00:00"/>
    <n v="2.8666666666666667"/>
    <s v="Area Sales Manager"/>
    <x v="0"/>
    <s v="Active"/>
    <s v="Full-Time"/>
    <s v="Zone A"/>
    <s v="Temporary"/>
    <x v="1"/>
    <s v="Engineers"/>
    <d v="1960-03-28T00:00:00"/>
    <s v="AZ"/>
    <x v="1"/>
    <s v="Black"/>
    <s v="Married"/>
    <s v="Fully Meets"/>
    <n v="3"/>
    <n v="2"/>
    <s v="Excellent"/>
    <d v="2022-10-22T00:00:00"/>
    <n v="3"/>
    <s v="High"/>
    <n v="1"/>
    <s v="High"/>
    <n v="1"/>
    <s v="High"/>
    <d v="2023-06-29T00:00:00"/>
    <s v="Technical Skills"/>
    <s v="External"/>
    <s v="Passed"/>
    <n v="1"/>
    <n v="471.89"/>
    <n v="63"/>
    <x v="1"/>
  </r>
  <r>
    <n v="2659"/>
    <d v="2022-07-18T00:00:00"/>
    <n v="3.8194444444444446"/>
    <s v="Area Sales Manager"/>
    <x v="7"/>
    <s v="Active"/>
    <s v="Part-Time"/>
    <s v="Zone B"/>
    <s v="Temporary"/>
    <x v="1"/>
    <s v="General - Con"/>
    <d v="1990-07-13T00:00:00"/>
    <s v="AL"/>
    <x v="1"/>
    <s v="Black"/>
    <s v="Single"/>
    <s v="Fully Meets"/>
    <n v="3"/>
    <n v="2"/>
    <s v="Excellent"/>
    <d v="2023-05-22T00:00:00"/>
    <n v="5"/>
    <s v="High"/>
    <n v="3"/>
    <s v="High"/>
    <n v="2"/>
    <s v="High"/>
    <d v="2022-08-30T00:00:00"/>
    <s v="Customer Service"/>
    <s v="External"/>
    <s v="Failed"/>
    <n v="3"/>
    <n v="957.63"/>
    <n v="32"/>
    <x v="0"/>
  </r>
  <r>
    <n v="2660"/>
    <d v="2019-08-09T00:00:00"/>
    <n v="6.7611111111111111"/>
    <s v="Area Sales Manager"/>
    <x v="1"/>
    <s v="Active"/>
    <s v="Part-Time"/>
    <s v="Zone C"/>
    <s v="Part-Time"/>
    <x v="1"/>
    <s v="Shop (Fleet)"/>
    <d v="1959-10-27T00:00:00"/>
    <s v="TN"/>
    <x v="1"/>
    <s v="Asian"/>
    <s v="Divorced"/>
    <s v="Fully Meets"/>
    <n v="3"/>
    <n v="4"/>
    <s v="Poor"/>
    <d v="2022-08-23T00:00:00"/>
    <n v="5"/>
    <s v="Low"/>
    <n v="1"/>
    <s v="Low"/>
    <n v="1"/>
    <s v="Low"/>
    <d v="2022-09-07T00:00:00"/>
    <s v="Project Management"/>
    <s v="External"/>
    <s v="Passed"/>
    <n v="1"/>
    <n v="788.33"/>
    <n v="60"/>
    <x v="1"/>
  </r>
  <r>
    <n v="2661"/>
    <d v="2021-07-06T00:00:00"/>
    <n v="4.8527777777777779"/>
    <s v="Area Sales Manager"/>
    <x v="8"/>
    <s v="Active"/>
    <s v="Part-Time"/>
    <s v="Zone A"/>
    <s v="Temporary"/>
    <x v="1"/>
    <s v="Engineers"/>
    <d v="1970-08-11T00:00:00"/>
    <s v="TN"/>
    <x v="1"/>
    <s v="Black"/>
    <s v="Married"/>
    <s v="Fully Meets"/>
    <n v="3"/>
    <n v="2"/>
    <s v="Excellent"/>
    <d v="2023-02-25T00:00:00"/>
    <n v="3"/>
    <s v="High"/>
    <n v="3"/>
    <s v="High"/>
    <n v="2"/>
    <s v="High"/>
    <d v="2023-01-12T00:00:00"/>
    <s v="Communication Skills"/>
    <s v="Internal"/>
    <s v="Completed"/>
    <n v="4"/>
    <n v="220.32"/>
    <n v="51"/>
    <x v="1"/>
  </r>
  <r>
    <n v="2662"/>
    <d v="2021-02-02T00:00:00"/>
    <n v="5.2805555555555559"/>
    <s v="Area Sales Manager"/>
    <x v="3"/>
    <s v="Active"/>
    <s v="Contract"/>
    <s v="Zone A"/>
    <s v="Part-Time"/>
    <x v="1"/>
    <s v="General - Con"/>
    <d v="2045-09-12T00:00:00"/>
    <s v="ID"/>
    <x v="1"/>
    <s v="Asian"/>
    <s v="Single"/>
    <s v="Fully Meets"/>
    <n v="3"/>
    <n v="2"/>
    <s v="Excellent"/>
    <d v="2023-07-08T00:00:00"/>
    <n v="4"/>
    <s v="High"/>
    <n v="1"/>
    <s v="High"/>
    <n v="1"/>
    <s v="High"/>
    <d v="2023-03-10T00:00:00"/>
    <s v="Project Management"/>
    <s v="External"/>
    <s v="Completed"/>
    <n v="5"/>
    <n v="406.1"/>
    <n v="76"/>
    <x v="1"/>
  </r>
  <r>
    <n v="2663"/>
    <d v="2023-01-06T00:00:00"/>
    <n v="3.3527777777777779"/>
    <s v="Area Sales Manager"/>
    <x v="9"/>
    <s v="Active"/>
    <s v="Part-Time"/>
    <s v="Zone B"/>
    <s v="Part-Time"/>
    <x v="1"/>
    <s v="Splicing"/>
    <d v="1971-07-21T00:00:00"/>
    <s v="ID"/>
    <x v="1"/>
    <s v="Hispanic"/>
    <s v="Divorced"/>
    <s v="Fully Meets"/>
    <n v="3"/>
    <n v="5"/>
    <s v="Poor"/>
    <d v="2022-08-07T00:00:00"/>
    <n v="3"/>
    <s v="Low"/>
    <n v="4"/>
    <s v="Low"/>
    <n v="1"/>
    <s v="Low"/>
    <d v="2022-12-17T00:00:00"/>
    <s v="Customer Service"/>
    <s v="External"/>
    <s v="Passed"/>
    <n v="4"/>
    <n v="819.64"/>
    <n v="52"/>
    <x v="1"/>
  </r>
  <r>
    <n v="2664"/>
    <d v="2021-11-13T00:00:00"/>
    <n v="4.5"/>
    <s v="Area Sales Manager"/>
    <x v="5"/>
    <s v="Active"/>
    <s v="Full-Time"/>
    <s v="Zone C"/>
    <s v="Full-Time"/>
    <x v="1"/>
    <s v="Project Management - Con"/>
    <d v="1961-06-25T00:00:00"/>
    <s v="ID"/>
    <x v="1"/>
    <s v="Hispanic"/>
    <s v="Divorced"/>
    <s v="Fully Meets"/>
    <n v="3"/>
    <n v="1"/>
    <s v="Excellent"/>
    <d v="2023-06-13T00:00:00"/>
    <n v="5"/>
    <s v="High"/>
    <n v="2"/>
    <s v="High"/>
    <n v="2"/>
    <s v="High"/>
    <d v="2022-09-13T00:00:00"/>
    <s v="Project Management"/>
    <s v="External"/>
    <s v="Incomplete"/>
    <n v="3"/>
    <n v="355.84"/>
    <n v="60"/>
    <x v="1"/>
  </r>
  <r>
    <n v="2665"/>
    <d v="2020-03-15T00:00:00"/>
    <n v="6.1611111111111114"/>
    <s v="Area Sales Manager"/>
    <x v="6"/>
    <s v="Active"/>
    <s v="Contract"/>
    <s v="Zone A"/>
    <s v="Part-Time"/>
    <x v="1"/>
    <s v="Splicing"/>
    <d v="1991-07-14T00:00:00"/>
    <s v="NY"/>
    <x v="1"/>
    <s v="Hispanic"/>
    <s v="Married"/>
    <s v="Fully Meets"/>
    <n v="3"/>
    <n v="4"/>
    <s v="Poor"/>
    <d v="2022-10-05T00:00:00"/>
    <n v="1"/>
    <s v="Low"/>
    <n v="5"/>
    <s v="Low"/>
    <n v="5"/>
    <s v="Low"/>
    <d v="2022-09-03T00:00:00"/>
    <s v="Communication Skills"/>
    <s v="Internal"/>
    <s v="Completed"/>
    <n v="4"/>
    <n v="786.38"/>
    <n v="29"/>
    <x v="0"/>
  </r>
  <r>
    <n v="2666"/>
    <d v="2018-11-07T00:00:00"/>
    <n v="7.5166666666666666"/>
    <s v="Area Sales Manager"/>
    <x v="2"/>
    <s v="Active"/>
    <s v="Part-Time"/>
    <s v="Zone C"/>
    <s v="Full-Time"/>
    <x v="1"/>
    <s v="Yard (Material Handling)"/>
    <d v="2046-01-19T00:00:00"/>
    <s v="WA"/>
    <x v="0"/>
    <s v="Other"/>
    <s v="Single"/>
    <s v="Fully Meets"/>
    <n v="3"/>
    <n v="4"/>
    <s v="Poor"/>
    <d v="2023-05-24T00:00:00"/>
    <n v="5"/>
    <s v="Low"/>
    <n v="5"/>
    <s v="Low"/>
    <n v="3"/>
    <s v="Low"/>
    <d v="2023-02-02T00:00:00"/>
    <s v="Project Management"/>
    <s v="Internal"/>
    <s v="Failed"/>
    <n v="2"/>
    <n v="460.62"/>
    <n v="72"/>
    <x v="1"/>
  </r>
  <r>
    <n v="2667"/>
    <d v="2019-10-03T00:00:00"/>
    <n v="6.6111111111111107"/>
    <s v="Administrative Assistant"/>
    <x v="4"/>
    <s v="Active"/>
    <s v="Full-Time"/>
    <s v="Zone B"/>
    <s v="Part-Time"/>
    <x v="1"/>
    <s v="Billable Consultants"/>
    <d v="1965-10-08T00:00:00"/>
    <s v="WA"/>
    <x v="0"/>
    <s v="Other"/>
    <s v="Widowed"/>
    <s v="Fully Meets"/>
    <n v="3"/>
    <n v="2"/>
    <s v="Excellent"/>
    <d v="2022-12-28T00:00:00"/>
    <n v="3"/>
    <s v="High"/>
    <n v="2"/>
    <s v="High"/>
    <n v="3"/>
    <s v="High"/>
    <d v="2023-02-05T00:00:00"/>
    <s v="Leadership Development"/>
    <s v="External"/>
    <s v="Passed"/>
    <n v="4"/>
    <n v="821.39"/>
    <n v="54"/>
    <x v="1"/>
  </r>
  <r>
    <n v="2668"/>
    <d v="2022-08-12T00:00:00"/>
    <n v="3.7527777777777778"/>
    <s v="Administrative Assistant"/>
    <x v="0"/>
    <s v="Active"/>
    <s v="Contract"/>
    <s v="Zone C"/>
    <s v="Part-Time"/>
    <x v="1"/>
    <s v="General - Con"/>
    <d v="1978-11-12T00:00:00"/>
    <s v="MA"/>
    <x v="0"/>
    <s v="Asian"/>
    <s v="Married"/>
    <s v="Fully Meets"/>
    <n v="3"/>
    <n v="2"/>
    <s v="Excellent"/>
    <d v="2023-04-28T00:00:00"/>
    <n v="4"/>
    <s v="High"/>
    <n v="4"/>
    <s v="High"/>
    <n v="1"/>
    <s v="High"/>
    <d v="2023-01-19T00:00:00"/>
    <s v="Project Management"/>
    <s v="Internal"/>
    <s v="Passed"/>
    <n v="3"/>
    <n v="968.31"/>
    <n v="44"/>
    <x v="0"/>
  </r>
  <r>
    <n v="2669"/>
    <d v="2018-12-22T00:00:00"/>
    <n v="7.3916666666666666"/>
    <s v="Administrative Assistant"/>
    <x v="7"/>
    <s v="Active"/>
    <s v="Part-Time"/>
    <s v="Zone C"/>
    <s v="Full-Time"/>
    <x v="1"/>
    <s v="Field Operations"/>
    <d v="1952-01-19T00:00:00"/>
    <s v="MA"/>
    <x v="0"/>
    <s v="Black"/>
    <s v="Single"/>
    <s v="Fully Meets"/>
    <n v="3"/>
    <n v="1"/>
    <s v="Excellent"/>
    <d v="2023-04-27T00:00:00"/>
    <n v="4"/>
    <s v="High"/>
    <n v="2"/>
    <s v="High"/>
    <n v="1"/>
    <s v="High"/>
    <d v="2023-03-17T00:00:00"/>
    <s v="Project Management"/>
    <s v="Internal"/>
    <s v="Completed"/>
    <n v="3"/>
    <n v="912.22"/>
    <n v="66"/>
    <x v="1"/>
  </r>
  <r>
    <n v="2670"/>
    <d v="2021-03-27T00:00:00"/>
    <n v="5.1277777777777782"/>
    <s v="Area Sales Manager"/>
    <x v="9"/>
    <s v="Active"/>
    <s v="Part-Time"/>
    <s v="Zone A"/>
    <s v="Full-Time"/>
    <x v="1"/>
    <s v="Engineers"/>
    <d v="1994-03-06T00:00:00"/>
    <s v="MA"/>
    <x v="1"/>
    <s v="Other"/>
    <s v="Widowed"/>
    <s v="Fully Meets"/>
    <n v="3"/>
    <n v="1"/>
    <s v="Excellent"/>
    <d v="2023-06-26T00:00:00"/>
    <n v="4"/>
    <s v="High"/>
    <n v="2"/>
    <s v="High"/>
    <n v="1"/>
    <s v="High"/>
    <d v="2023-06-28T00:00:00"/>
    <s v="Project Management"/>
    <s v="External"/>
    <s v="Completed"/>
    <n v="4"/>
    <n v="144.83000000000001"/>
    <n v="27"/>
    <x v="0"/>
  </r>
  <r>
    <n v="2671"/>
    <d v="2022-07-18T00:00:00"/>
    <n v="3.8194444444444446"/>
    <s v="Area Sales Manager"/>
    <x v="5"/>
    <s v="Active"/>
    <s v="Part-Time"/>
    <s v="Zone C"/>
    <s v="Temporary"/>
    <x v="1"/>
    <s v="Field Operations"/>
    <d v="2044-06-23T00:00:00"/>
    <s v="MA"/>
    <x v="1"/>
    <s v="Asian"/>
    <s v="Widowed"/>
    <s v="Fully Meets"/>
    <n v="3"/>
    <n v="5"/>
    <s v="Poor"/>
    <d v="2023-02-12T00:00:00"/>
    <n v="1"/>
    <s v="Low"/>
    <n v="2"/>
    <s v="Low"/>
    <n v="5"/>
    <s v="Low"/>
    <d v="2023-01-14T00:00:00"/>
    <s v="Project Management"/>
    <s v="Internal"/>
    <s v="Passed"/>
    <n v="4"/>
    <n v="425.59"/>
    <n v="78"/>
    <x v="1"/>
  </r>
  <r>
    <n v="2672"/>
    <d v="2020-04-09T00:00:00"/>
    <n v="6.0944444444444441"/>
    <s v="Area Sales Manager"/>
    <x v="6"/>
    <s v="Active"/>
    <s v="Contract"/>
    <s v="Zone A"/>
    <s v="Full-Time"/>
    <x v="1"/>
    <s v="Fielders"/>
    <d v="1999-07-23T00:00:00"/>
    <s v="AZ"/>
    <x v="1"/>
    <s v="Asian"/>
    <s v="Married"/>
    <s v="Fully Meets"/>
    <n v="3"/>
    <n v="1"/>
    <s v="Excellent"/>
    <d v="2023-06-04T00:00:00"/>
    <n v="5"/>
    <s v="High"/>
    <n v="2"/>
    <s v="High"/>
    <n v="2"/>
    <s v="High"/>
    <d v="2023-07-18T00:00:00"/>
    <s v="Project Management"/>
    <s v="Internal"/>
    <s v="Incomplete"/>
    <n v="2"/>
    <n v="118.43"/>
    <n v="21"/>
    <x v="2"/>
  </r>
  <r>
    <n v="2673"/>
    <d v="2022-01-07T00:00:00"/>
    <n v="4.3499999999999996"/>
    <s v="Area Sales Manager"/>
    <x v="2"/>
    <s v="Active"/>
    <s v="Full-Time"/>
    <s v="Zone B"/>
    <s v="Full-Time"/>
    <x v="1"/>
    <s v="Splicing"/>
    <d v="1999-07-19T00:00:00"/>
    <s v="AZ"/>
    <x v="1"/>
    <s v="Other"/>
    <s v="Single"/>
    <s v="Fully Meets"/>
    <n v="3"/>
    <n v="4"/>
    <s v="Poor"/>
    <d v="2022-10-13T00:00:00"/>
    <n v="5"/>
    <s v="Low"/>
    <n v="1"/>
    <s v="Low"/>
    <n v="1"/>
    <s v="Low"/>
    <d v="2023-05-11T00:00:00"/>
    <s v="Customer Service"/>
    <s v="Internal"/>
    <s v="Incomplete"/>
    <n v="2"/>
    <n v="281.27"/>
    <n v="23"/>
    <x v="2"/>
  </r>
  <r>
    <n v="2674"/>
    <d v="2022-07-15T00:00:00"/>
    <n v="3.8277777777777779"/>
    <s v="Area Sales Manager"/>
    <x v="4"/>
    <s v="Active"/>
    <s v="Part-Time"/>
    <s v="Zone A"/>
    <s v="Part-Time"/>
    <x v="1"/>
    <s v="Fielders"/>
    <d v="1968-12-16T00:00:00"/>
    <s v="AZ"/>
    <x v="1"/>
    <s v="White"/>
    <s v="Widowed"/>
    <s v="Fully Meets"/>
    <n v="3"/>
    <n v="1"/>
    <s v="Excellent"/>
    <d v="2022-11-06T00:00:00"/>
    <n v="1"/>
    <s v="High"/>
    <n v="1"/>
    <s v="High"/>
    <n v="4"/>
    <s v="High"/>
    <d v="2023-04-05T00:00:00"/>
    <s v="Customer Service"/>
    <s v="External"/>
    <s v="Incomplete"/>
    <n v="5"/>
    <n v="283.64999999999998"/>
    <n v="54"/>
    <x v="1"/>
  </r>
  <r>
    <n v="2675"/>
    <d v="2020-11-29T00:00:00"/>
    <n v="5.4555555555555557"/>
    <s v="Area Sales Manager"/>
    <x v="0"/>
    <s v="Active"/>
    <s v="Part-Time"/>
    <s v="Zone C"/>
    <s v="Part-Time"/>
    <x v="1"/>
    <s v="Engineers"/>
    <d v="2046-06-07T00:00:00"/>
    <s v="AL"/>
    <x v="1"/>
    <s v="Hispanic"/>
    <s v="Divorced"/>
    <s v="Fully Meets"/>
    <n v="3"/>
    <n v="5"/>
    <s v="Poor"/>
    <d v="2023-01-30T00:00:00"/>
    <n v="2"/>
    <s v="Low"/>
    <n v="4"/>
    <s v="Low"/>
    <n v="4"/>
    <s v="Low"/>
    <d v="2022-10-07T00:00:00"/>
    <s v="Customer Service"/>
    <s v="Internal"/>
    <s v="Completed"/>
    <n v="3"/>
    <n v="475.75"/>
    <n v="74"/>
    <x v="1"/>
  </r>
  <r>
    <n v="2676"/>
    <d v="2019-03-20T00:00:00"/>
    <n v="7.1472222222222221"/>
    <s v="Area Sales Manager"/>
    <x v="7"/>
    <s v="Active"/>
    <s v="Part-Time"/>
    <s v="Zone C"/>
    <s v="Part-Time"/>
    <x v="1"/>
    <s v="Engineers"/>
    <d v="1972-08-01T00:00:00"/>
    <s v="AL"/>
    <x v="1"/>
    <s v="Asian"/>
    <s v="Single"/>
    <s v="Fully Meets"/>
    <n v="3"/>
    <n v="2"/>
    <s v="Excellent"/>
    <d v="2022-10-16T00:00:00"/>
    <n v="4"/>
    <s v="High"/>
    <n v="3"/>
    <s v="High"/>
    <n v="4"/>
    <s v="High"/>
    <d v="2022-10-11T00:00:00"/>
    <s v="Leadership Development"/>
    <s v="External"/>
    <s v="Failed"/>
    <n v="3"/>
    <n v="188.07"/>
    <n v="47"/>
    <x v="0"/>
  </r>
  <r>
    <n v="2677"/>
    <d v="2019-03-16T00:00:00"/>
    <n v="7.1583333333333332"/>
    <s v="Area Sales Manager"/>
    <x v="1"/>
    <s v="Active"/>
    <s v="Contract"/>
    <s v="Zone B"/>
    <s v="Full-Time"/>
    <x v="1"/>
    <s v="Splicing"/>
    <d v="1990-10-13T00:00:00"/>
    <s v="TN"/>
    <x v="1"/>
    <s v="Hispanic"/>
    <s v="Divorced"/>
    <s v="Fully Meets"/>
    <n v="3"/>
    <n v="1"/>
    <s v="Excellent"/>
    <d v="2022-11-29T00:00:00"/>
    <n v="2"/>
    <s v="High"/>
    <n v="1"/>
    <s v="High"/>
    <n v="5"/>
    <s v="High"/>
    <d v="2022-12-30T00:00:00"/>
    <s v="Technical Skills"/>
    <s v="External"/>
    <s v="Incomplete"/>
    <n v="4"/>
    <n v="843.69"/>
    <n v="29"/>
    <x v="0"/>
  </r>
  <r>
    <n v="2678"/>
    <d v="2021-05-30T00:00:00"/>
    <n v="4.9527777777777775"/>
    <s v="Area Sales Manager"/>
    <x v="8"/>
    <s v="Active"/>
    <s v="Full-Time"/>
    <s v="Zone C"/>
    <s v="Part-Time"/>
    <x v="1"/>
    <s v="Field Operations"/>
    <d v="1966-05-01T00:00:00"/>
    <s v="ID"/>
    <x v="1"/>
    <s v="White"/>
    <s v="Single"/>
    <s v="Fully Meets"/>
    <n v="3"/>
    <n v="5"/>
    <s v="Poor"/>
    <d v="2023-07-18T00:00:00"/>
    <n v="5"/>
    <s v="Low"/>
    <n v="3"/>
    <s v="Low"/>
    <n v="3"/>
    <s v="Low"/>
    <d v="2023-04-06T00:00:00"/>
    <s v="Project Management"/>
    <s v="External"/>
    <s v="Failed"/>
    <n v="3"/>
    <n v="166.28"/>
    <n v="55"/>
    <x v="1"/>
  </r>
  <r>
    <n v="2679"/>
    <d v="2022-11-17T00:00:00"/>
    <n v="3.4888888888888889"/>
    <s v="Area Sales Manager"/>
    <x v="3"/>
    <s v="Active"/>
    <s v="Contract"/>
    <s v="Zone A"/>
    <s v="Part-Time"/>
    <x v="1"/>
    <s v="General - Con"/>
    <d v="1951-10-20T00:00:00"/>
    <s v="ID"/>
    <x v="1"/>
    <s v="Hispanic"/>
    <s v="Divorced"/>
    <s v="Fully Meets"/>
    <n v="3"/>
    <n v="5"/>
    <s v="Poor"/>
    <d v="2023-02-02T00:00:00"/>
    <n v="4"/>
    <s v="Low"/>
    <n v="4"/>
    <s v="Low"/>
    <n v="1"/>
    <s v="Low"/>
    <d v="2022-08-17T00:00:00"/>
    <s v="Communication Skills"/>
    <s v="External"/>
    <s v="Completed"/>
    <n v="2"/>
    <n v="119.62"/>
    <n v="71"/>
    <x v="1"/>
  </r>
  <r>
    <n v="2680"/>
    <d v="2020-12-25T00:00:00"/>
    <n v="5.3833333333333337"/>
    <s v="Area Sales Manager"/>
    <x v="9"/>
    <s v="Active"/>
    <s v="Contract"/>
    <s v="Zone A"/>
    <s v="Full-Time"/>
    <x v="1"/>
    <s v="Billable Consultants"/>
    <d v="2048-01-24T00:00:00"/>
    <s v="ID"/>
    <x v="1"/>
    <s v="Black"/>
    <s v="Single"/>
    <s v="Fully Meets"/>
    <n v="3"/>
    <n v="2"/>
    <s v="Excellent"/>
    <d v="2022-08-31T00:00:00"/>
    <n v="1"/>
    <s v="High"/>
    <n v="4"/>
    <s v="High"/>
    <n v="4"/>
    <s v="High"/>
    <d v="2023-05-11T00:00:00"/>
    <s v="Customer Service"/>
    <s v="Internal"/>
    <s v="Failed"/>
    <n v="2"/>
    <n v="400.81"/>
    <n v="72"/>
    <x v="1"/>
  </r>
  <r>
    <n v="2681"/>
    <d v="2020-06-16T00:00:00"/>
    <n v="5.9083333333333332"/>
    <s v="Area Sales Manager"/>
    <x v="5"/>
    <s v="Active"/>
    <s v="Part-Time"/>
    <s v="Zone C"/>
    <s v="Full-Time"/>
    <x v="1"/>
    <s v="Field Operations"/>
    <d v="1984-02-04T00:00:00"/>
    <s v="ID"/>
    <x v="1"/>
    <s v="Black"/>
    <s v="Married"/>
    <s v="Fully Meets"/>
    <n v="3"/>
    <n v="1"/>
    <s v="Excellent"/>
    <d v="2023-07-22T00:00:00"/>
    <n v="3"/>
    <s v="High"/>
    <n v="3"/>
    <s v="High"/>
    <n v="3"/>
    <s v="High"/>
    <d v="2023-01-26T00:00:00"/>
    <s v="Leadership Development"/>
    <s v="Internal"/>
    <s v="Completed"/>
    <n v="1"/>
    <n v="318.38"/>
    <n v="36"/>
    <x v="0"/>
  </r>
  <r>
    <n v="2682"/>
    <d v="2020-07-28T00:00:00"/>
    <n v="5.791666666666667"/>
    <s v="Area Sales Manager"/>
    <x v="6"/>
    <s v="Active"/>
    <s v="Contract"/>
    <s v="Zone A"/>
    <s v="Temporary"/>
    <x v="1"/>
    <s v="Field Operations"/>
    <d v="1976-06-05T00:00:00"/>
    <s v="NY"/>
    <x v="1"/>
    <s v="Asian"/>
    <s v="Widowed"/>
    <s v="Fully Meets"/>
    <n v="3"/>
    <n v="2"/>
    <s v="Excellent"/>
    <d v="2022-11-02T00:00:00"/>
    <n v="1"/>
    <s v="High"/>
    <n v="2"/>
    <s v="High"/>
    <n v="2"/>
    <s v="High"/>
    <d v="2023-05-05T00:00:00"/>
    <s v="Communication Skills"/>
    <s v="External"/>
    <s v="Failed"/>
    <n v="3"/>
    <n v="238.12"/>
    <n v="44"/>
    <x v="0"/>
  </r>
  <r>
    <n v="2683"/>
    <d v="2021-12-31T00:00:00"/>
    <n v="4.3694444444444445"/>
    <s v="Area Sales Manager"/>
    <x v="2"/>
    <s v="Active"/>
    <s v="Contract"/>
    <s v="Zone A"/>
    <s v="Temporary"/>
    <x v="1"/>
    <s v="General - Con"/>
    <d v="1952-10-14T00:00:00"/>
    <s v="WA"/>
    <x v="0"/>
    <s v="Other"/>
    <s v="Divorced"/>
    <s v="Fully Meets"/>
    <n v="3"/>
    <n v="4"/>
    <s v="Poor"/>
    <d v="2022-12-23T00:00:00"/>
    <n v="3"/>
    <s v="Low"/>
    <n v="4"/>
    <s v="Low"/>
    <n v="2"/>
    <s v="Low"/>
    <d v="2022-08-26T00:00:00"/>
    <s v="Technical Skills"/>
    <s v="External"/>
    <s v="Passed"/>
    <n v="2"/>
    <n v="412.34"/>
    <n v="69"/>
    <x v="1"/>
  </r>
  <r>
    <n v="2684"/>
    <d v="2022-02-07T00:00:00"/>
    <n v="4.2666666666666666"/>
    <s v="Administrative Assistant"/>
    <x v="4"/>
    <s v="Active"/>
    <s v="Full-Time"/>
    <s v="Zone C"/>
    <s v="Part-Time"/>
    <x v="1"/>
    <s v="General - Sga"/>
    <d v="1983-10-07T00:00:00"/>
    <s v="MA"/>
    <x v="0"/>
    <s v="White"/>
    <s v="Widowed"/>
    <s v="Fully Meets"/>
    <n v="3"/>
    <n v="5"/>
    <s v="Poor"/>
    <d v="2022-09-14T00:00:00"/>
    <n v="3"/>
    <s v="Low"/>
    <n v="4"/>
    <s v="Low"/>
    <n v="2"/>
    <s v="Low"/>
    <d v="2023-01-23T00:00:00"/>
    <s v="Communication Skills"/>
    <s v="Internal"/>
    <s v="Passed"/>
    <n v="5"/>
    <n v="776.58"/>
    <n v="39"/>
    <x v="0"/>
  </r>
  <r>
    <n v="2685"/>
    <d v="2021-11-23T00:00:00"/>
    <n v="4.4722222222222223"/>
    <s v="Administrative Assistant"/>
    <x v="0"/>
    <s v="Active"/>
    <s v="Full-Time"/>
    <s v="Zone B"/>
    <s v="Temporary"/>
    <x v="1"/>
    <s v="General - Sga"/>
    <d v="1964-08-08T00:00:00"/>
    <s v="MA"/>
    <x v="0"/>
    <s v="Black"/>
    <s v="Divorced"/>
    <s v="Fully Meets"/>
    <n v="3"/>
    <n v="2"/>
    <s v="Excellent"/>
    <d v="2023-07-09T00:00:00"/>
    <n v="3"/>
    <s v="High"/>
    <n v="1"/>
    <s v="High"/>
    <n v="1"/>
    <s v="High"/>
    <d v="2023-02-07T00:00:00"/>
    <s v="Project Management"/>
    <s v="External"/>
    <s v="Passed"/>
    <n v="4"/>
    <n v="231.34"/>
    <n v="57"/>
    <x v="1"/>
  </r>
  <r>
    <n v="2686"/>
    <d v="2021-08-15T00:00:00"/>
    <n v="4.7444444444444445"/>
    <s v="Area Sales Manager"/>
    <x v="9"/>
    <s v="Active"/>
    <s v="Contract"/>
    <s v="Zone C"/>
    <s v="Part-Time"/>
    <x v="1"/>
    <s v="Project Management - Con"/>
    <d v="1955-05-09T00:00:00"/>
    <s v="MA"/>
    <x v="1"/>
    <s v="Other"/>
    <s v="Single"/>
    <s v="Fully Meets"/>
    <n v="3"/>
    <n v="4"/>
    <s v="Poor"/>
    <d v="2023-01-23T00:00:00"/>
    <n v="5"/>
    <s v="Low"/>
    <n v="3"/>
    <s v="Low"/>
    <n v="4"/>
    <s v="Low"/>
    <d v="2022-11-12T00:00:00"/>
    <s v="Project Management"/>
    <s v="External"/>
    <s v="Completed"/>
    <n v="1"/>
    <n v="278.7"/>
    <n v="66"/>
    <x v="1"/>
  </r>
  <r>
    <n v="2687"/>
    <d v="2021-06-21T00:00:00"/>
    <n v="4.8944444444444448"/>
    <s v="Area Sales Manager"/>
    <x v="5"/>
    <s v="Active"/>
    <s v="Part-Time"/>
    <s v="Zone A"/>
    <s v="Full-Time"/>
    <x v="1"/>
    <s v="Engineers"/>
    <d v="2045-03-16T00:00:00"/>
    <s v="AZ"/>
    <x v="1"/>
    <s v="White"/>
    <s v="Single"/>
    <s v="Fully Meets"/>
    <n v="3"/>
    <n v="2"/>
    <s v="Excellent"/>
    <d v="2023-02-20T00:00:00"/>
    <n v="4"/>
    <s v="High"/>
    <n v="5"/>
    <s v="High"/>
    <n v="5"/>
    <s v="High"/>
    <d v="2023-07-20T00:00:00"/>
    <s v="Technical Skills"/>
    <s v="External"/>
    <s v="Incomplete"/>
    <n v="1"/>
    <n v="272.22000000000003"/>
    <n v="76"/>
    <x v="1"/>
  </r>
  <r>
    <n v="2688"/>
    <d v="2021-02-13T00:00:00"/>
    <n v="5.25"/>
    <s v="Area Sales Manager"/>
    <x v="6"/>
    <s v="Active"/>
    <s v="Contract"/>
    <s v="Zone B"/>
    <s v="Full-Time"/>
    <x v="1"/>
    <s v="Engineers"/>
    <d v="1967-02-09T00:00:00"/>
    <s v="AZ"/>
    <x v="1"/>
    <s v="Black"/>
    <s v="Married"/>
    <s v="Fully Meets"/>
    <n v="3"/>
    <n v="1"/>
    <s v="Excellent"/>
    <d v="2022-11-21T00:00:00"/>
    <n v="2"/>
    <s v="High"/>
    <n v="3"/>
    <s v="High"/>
    <n v="3"/>
    <s v="High"/>
    <d v="2022-11-18T00:00:00"/>
    <s v="Customer Service"/>
    <s v="External"/>
    <s v="Completed"/>
    <n v="2"/>
    <n v="638.6"/>
    <n v="54"/>
    <x v="1"/>
  </r>
  <r>
    <n v="2689"/>
    <d v="2020-12-28T00:00:00"/>
    <n v="5.375"/>
    <s v="Area Sales Manager"/>
    <x v="2"/>
    <s v="Active"/>
    <s v="Part-Time"/>
    <s v="Zone C"/>
    <s v="Part-Time"/>
    <x v="1"/>
    <s v="Wireline Construction"/>
    <d v="1954-05-09T00:00:00"/>
    <s v="AZ"/>
    <x v="1"/>
    <s v="Other"/>
    <s v="Single"/>
    <s v="Fully Meets"/>
    <n v="3"/>
    <n v="1"/>
    <s v="Excellent"/>
    <d v="2022-10-06T00:00:00"/>
    <n v="2"/>
    <s v="High"/>
    <n v="1"/>
    <s v="High"/>
    <n v="1"/>
    <s v="High"/>
    <d v="2023-07-12T00:00:00"/>
    <s v="Project Management"/>
    <s v="External"/>
    <s v="Passed"/>
    <n v="1"/>
    <n v="812.6"/>
    <n v="66"/>
    <x v="1"/>
  </r>
  <r>
    <n v="2690"/>
    <d v="2022-04-12T00:00:00"/>
    <n v="4.0861111111111112"/>
    <s v="Area Sales Manager"/>
    <x v="4"/>
    <s v="Active"/>
    <s v="Part-Time"/>
    <s v="Zone B"/>
    <s v="Part-Time"/>
    <x v="1"/>
    <s v="Project Management - Con"/>
    <d v="1997-04-14T00:00:00"/>
    <s v="AZ"/>
    <x v="1"/>
    <s v="Black"/>
    <s v="Married"/>
    <s v="Fully Meets"/>
    <n v="3"/>
    <n v="4"/>
    <s v="Poor"/>
    <d v="2022-10-29T00:00:00"/>
    <n v="1"/>
    <s v="Low"/>
    <n v="3"/>
    <s v="Low"/>
    <n v="2"/>
    <s v="Low"/>
    <d v="2023-02-23T00:00:00"/>
    <s v="Technical Skills"/>
    <s v="External"/>
    <s v="Completed"/>
    <n v="1"/>
    <n v="134.11000000000001"/>
    <n v="25"/>
    <x v="2"/>
  </r>
  <r>
    <n v="2691"/>
    <d v="2019-01-02T00:00:00"/>
    <n v="7.3638888888888889"/>
    <s v="Area Sales Manager"/>
    <x v="0"/>
    <s v="Active"/>
    <s v="Part-Time"/>
    <s v="Zone C"/>
    <s v="Full-Time"/>
    <x v="1"/>
    <s v="General - Sga"/>
    <d v="1972-11-29T00:00:00"/>
    <s v="AL"/>
    <x v="1"/>
    <s v="Black"/>
    <s v="Widowed"/>
    <s v="Fully Meets"/>
    <n v="3"/>
    <n v="1"/>
    <s v="Excellent"/>
    <d v="2022-12-21T00:00:00"/>
    <n v="4"/>
    <s v="High"/>
    <n v="1"/>
    <s v="High"/>
    <n v="1"/>
    <s v="High"/>
    <d v="2022-12-29T00:00:00"/>
    <s v="Project Management"/>
    <s v="External"/>
    <s v="Failed"/>
    <n v="3"/>
    <n v="934.3"/>
    <n v="47"/>
    <x v="0"/>
  </r>
  <r>
    <n v="2692"/>
    <d v="2020-08-01T00:00:00"/>
    <n v="5.7833333333333332"/>
    <s v="Area Sales Manager"/>
    <x v="7"/>
    <s v="Active"/>
    <s v="Full-Time"/>
    <s v="Zone A"/>
    <s v="Full-Time"/>
    <x v="1"/>
    <s v="Underground"/>
    <d v="1997-11-22T00:00:00"/>
    <s v="TN"/>
    <x v="1"/>
    <s v="White"/>
    <s v="Widowed"/>
    <s v="Fully Meets"/>
    <n v="3"/>
    <n v="4"/>
    <s v="Poor"/>
    <d v="2023-05-04T00:00:00"/>
    <n v="4"/>
    <s v="Low"/>
    <n v="5"/>
    <s v="Low"/>
    <n v="2"/>
    <s v="Low"/>
    <d v="2023-05-30T00:00:00"/>
    <s v="Communication Skills"/>
    <s v="External"/>
    <s v="Completed"/>
    <n v="1"/>
    <n v="614.11"/>
    <n v="23"/>
    <x v="2"/>
  </r>
  <r>
    <n v="2693"/>
    <d v="2020-10-14T00:00:00"/>
    <n v="5.5805555555555557"/>
    <s v="Area Sales Manager"/>
    <x v="1"/>
    <s v="Active"/>
    <s v="Part-Time"/>
    <s v="Zone C"/>
    <s v="Temporary"/>
    <x v="1"/>
    <s v="General - Sga"/>
    <d v="1987-09-26T00:00:00"/>
    <s v="TN"/>
    <x v="1"/>
    <s v="White"/>
    <s v="Married"/>
    <s v="Fully Meets"/>
    <n v="3"/>
    <n v="4"/>
    <s v="Poor"/>
    <d v="2022-11-06T00:00:00"/>
    <n v="2"/>
    <s v="Low"/>
    <n v="5"/>
    <s v="Low"/>
    <n v="2"/>
    <s v="Low"/>
    <d v="2023-05-16T00:00:00"/>
    <s v="Project Management"/>
    <s v="External"/>
    <s v="Failed"/>
    <n v="2"/>
    <n v="175.75"/>
    <n v="33"/>
    <x v="0"/>
  </r>
  <r>
    <n v="2694"/>
    <d v="2023-05-26T00:00:00"/>
    <n v="2.963888888888889"/>
    <s v="Area Sales Manager"/>
    <x v="8"/>
    <s v="Active"/>
    <s v="Full-Time"/>
    <s v="Zone C"/>
    <s v="Full-Time"/>
    <x v="1"/>
    <s v="Engineers"/>
    <d v="1980-12-15T00:00:00"/>
    <s v="ID"/>
    <x v="1"/>
    <s v="Black"/>
    <s v="Widowed"/>
    <s v="Fully Meets"/>
    <n v="3"/>
    <n v="4"/>
    <s v="Poor"/>
    <d v="2022-12-29T00:00:00"/>
    <n v="3"/>
    <s v="Low"/>
    <n v="4"/>
    <s v="Low"/>
    <n v="4"/>
    <s v="Low"/>
    <d v="2022-08-08T00:00:00"/>
    <s v="Customer Service"/>
    <s v="External"/>
    <s v="Failed"/>
    <n v="2"/>
    <n v="167.34"/>
    <n v="43"/>
    <x v="0"/>
  </r>
  <r>
    <n v="2695"/>
    <d v="2021-08-26T00:00:00"/>
    <n v="4.7138888888888886"/>
    <s v="Area Sales Manager"/>
    <x v="3"/>
    <s v="Active"/>
    <s v="Full-Time"/>
    <s v="Zone A"/>
    <s v="Temporary"/>
    <x v="1"/>
    <s v="Underground"/>
    <d v="1960-10-24T00:00:00"/>
    <s v="ID"/>
    <x v="1"/>
    <s v="Other"/>
    <s v="Married"/>
    <s v="Fully Meets"/>
    <n v="3"/>
    <n v="2"/>
    <s v="Excellent"/>
    <d v="2022-12-04T00:00:00"/>
    <n v="5"/>
    <s v="High"/>
    <n v="2"/>
    <s v="High"/>
    <n v="3"/>
    <s v="High"/>
    <d v="2023-01-25T00:00:00"/>
    <s v="Customer Service"/>
    <s v="External"/>
    <s v="Passed"/>
    <n v="2"/>
    <n v="123.83"/>
    <n v="61"/>
    <x v="1"/>
  </r>
  <r>
    <n v="2696"/>
    <d v="2022-11-20T00:00:00"/>
    <n v="3.4805555555555556"/>
    <s v="Area Sales Manager"/>
    <x v="9"/>
    <s v="Active"/>
    <s v="Contract"/>
    <s v="Zone A"/>
    <s v="Temporary"/>
    <x v="1"/>
    <s v="Project Management - Con"/>
    <d v="1953-03-09T00:00:00"/>
    <s v="ID"/>
    <x v="1"/>
    <s v="Other"/>
    <s v="Married"/>
    <s v="Fully Meets"/>
    <n v="3"/>
    <n v="4"/>
    <s v="Poor"/>
    <d v="2023-05-13T00:00:00"/>
    <n v="3"/>
    <s v="Low"/>
    <n v="1"/>
    <s v="Low"/>
    <n v="3"/>
    <s v="Low"/>
    <d v="2023-03-29T00:00:00"/>
    <s v="Technical Skills"/>
    <s v="External"/>
    <s v="Incomplete"/>
    <n v="2"/>
    <n v="932.48"/>
    <n v="69"/>
    <x v="1"/>
  </r>
  <r>
    <n v="2697"/>
    <d v="2020-02-22T00:00:00"/>
    <n v="6.2249999999999996"/>
    <s v="Area Sales Manager"/>
    <x v="5"/>
    <s v="Active"/>
    <s v="Full-Time"/>
    <s v="Zone A"/>
    <s v="Full-Time"/>
    <x v="1"/>
    <s v="Splicing"/>
    <d v="1964-02-08T00:00:00"/>
    <s v="NY"/>
    <x v="1"/>
    <s v="White"/>
    <s v="Married"/>
    <s v="Fully Meets"/>
    <n v="3"/>
    <n v="1"/>
    <s v="Excellent"/>
    <d v="2023-05-30T00:00:00"/>
    <n v="1"/>
    <s v="High"/>
    <n v="5"/>
    <s v="High"/>
    <n v="3"/>
    <s v="High"/>
    <d v="2023-02-19T00:00:00"/>
    <s v="Project Management"/>
    <s v="Internal"/>
    <s v="Completed"/>
    <n v="4"/>
    <n v="714.81"/>
    <n v="56"/>
    <x v="1"/>
  </r>
  <r>
    <n v="2698"/>
    <d v="2021-04-04T00:00:00"/>
    <n v="5.1083333333333334"/>
    <s v="Area Sales Manager"/>
    <x v="6"/>
    <s v="Active"/>
    <s v="Contract"/>
    <s v="Zone B"/>
    <s v="Full-Time"/>
    <x v="1"/>
    <s v="Field Operations"/>
    <d v="1969-02-01T00:00:00"/>
    <s v="NY"/>
    <x v="1"/>
    <s v="Hispanic"/>
    <s v="Single"/>
    <s v="Fully Meets"/>
    <n v="3"/>
    <n v="4"/>
    <s v="Poor"/>
    <d v="2023-05-24T00:00:00"/>
    <n v="5"/>
    <s v="Low"/>
    <n v="4"/>
    <s v="Low"/>
    <n v="5"/>
    <s v="Low"/>
    <d v="2022-12-12T00:00:00"/>
    <s v="Project Management"/>
    <s v="Internal"/>
    <s v="Incomplete"/>
    <n v="3"/>
    <n v="152.78"/>
    <n v="52"/>
    <x v="1"/>
  </r>
  <r>
    <n v="2699"/>
    <d v="2023-08-05T00:00:00"/>
    <n v="2.7722222222222221"/>
    <s v="Area Sales Manager"/>
    <x v="2"/>
    <s v="Active"/>
    <s v="Contract"/>
    <s v="Zone C"/>
    <s v="Temporary"/>
    <x v="1"/>
    <s v="Engineers"/>
    <d v="1985-08-24T00:00:00"/>
    <s v="WA"/>
    <x v="0"/>
    <s v="Other"/>
    <s v="Married"/>
    <s v="Fully Meets"/>
    <n v="3"/>
    <n v="5"/>
    <s v="Poor"/>
    <d v="2022-12-07T00:00:00"/>
    <n v="1"/>
    <s v="Low"/>
    <n v="1"/>
    <s v="Low"/>
    <n v="5"/>
    <s v="Low"/>
    <d v="2023-01-31T00:00:00"/>
    <s v="Technical Skills"/>
    <s v="External"/>
    <s v="Incomplete"/>
    <n v="2"/>
    <n v="717.16"/>
    <n v="38"/>
    <x v="0"/>
  </r>
  <r>
    <n v="2700"/>
    <d v="2023-01-10T00:00:00"/>
    <n v="3.3416666666666668"/>
    <s v="Administrative Assistant"/>
    <x v="4"/>
    <s v="Active"/>
    <s v="Full-Time"/>
    <s v="Zone B"/>
    <s v="Temporary"/>
    <x v="1"/>
    <s v="Project Management - Con"/>
    <d v="1992-09-01T00:00:00"/>
    <s v="MA"/>
    <x v="0"/>
    <s v="Other"/>
    <s v="Single"/>
    <s v="Fully Meets"/>
    <n v="3"/>
    <n v="4"/>
    <s v="Poor"/>
    <d v="2023-01-17T00:00:00"/>
    <n v="3"/>
    <s v="Low"/>
    <n v="5"/>
    <s v="Low"/>
    <n v="1"/>
    <s v="Low"/>
    <d v="2023-06-29T00:00:00"/>
    <s v="Technical Skills"/>
    <s v="External"/>
    <s v="Failed"/>
    <n v="1"/>
    <n v="272.58999999999997"/>
    <n v="31"/>
    <x v="0"/>
  </r>
  <r>
    <n v="2701"/>
    <d v="2019-04-19T00:00:00"/>
    <n v="7.0666666666666664"/>
    <s v="Administrative Assistant"/>
    <x v="0"/>
    <s v="Active"/>
    <s v="Contract"/>
    <s v="Zone A"/>
    <s v="Full-Time"/>
    <x v="1"/>
    <s v="Field Operations"/>
    <d v="1959-09-06T00:00:00"/>
    <s v="MA"/>
    <x v="0"/>
    <s v="Black"/>
    <s v="Married"/>
    <s v="Fully Meets"/>
    <n v="3"/>
    <n v="5"/>
    <s v="Poor"/>
    <d v="2023-07-20T00:00:00"/>
    <n v="5"/>
    <s v="Low"/>
    <n v="5"/>
    <s v="Low"/>
    <n v="3"/>
    <s v="Low"/>
    <d v="2023-04-20T00:00:00"/>
    <s v="Leadership Development"/>
    <s v="External"/>
    <s v="Incomplete"/>
    <n v="5"/>
    <n v="155.13999999999999"/>
    <n v="60"/>
    <x v="1"/>
  </r>
  <r>
    <n v="2702"/>
    <d v="2019-10-02T00:00:00"/>
    <n v="6.6138888888888889"/>
    <s v="Area Sales Manager"/>
    <x v="4"/>
    <s v="Active"/>
    <s v="Contract"/>
    <s v="Zone B"/>
    <s v="Full-Time"/>
    <x v="1"/>
    <s v="Aerial"/>
    <d v="1962-09-18T00:00:00"/>
    <s v="MA"/>
    <x v="1"/>
    <s v="Asian"/>
    <s v="Married"/>
    <s v="Fully Meets"/>
    <n v="3"/>
    <n v="2"/>
    <s v="Excellent"/>
    <d v="2023-04-12T00:00:00"/>
    <n v="5"/>
    <s v="High"/>
    <n v="1"/>
    <s v="High"/>
    <n v="2"/>
    <s v="High"/>
    <d v="2022-09-05T00:00:00"/>
    <s v="Communication Skills"/>
    <s v="Internal"/>
    <s v="Completed"/>
    <n v="1"/>
    <n v="328.74"/>
    <n v="57"/>
    <x v="1"/>
  </r>
  <r>
    <n v="2703"/>
    <d v="2018-11-14T00:00:00"/>
    <n v="7.4972222222222218"/>
    <s v="Area Sales Manager"/>
    <x v="0"/>
    <s v="Active"/>
    <s v="Full-Time"/>
    <s v="Zone A"/>
    <s v="Part-Time"/>
    <x v="1"/>
    <s v="General - Con"/>
    <d v="1986-04-07T00:00:00"/>
    <s v="AZ"/>
    <x v="1"/>
    <s v="Other"/>
    <s v="Single"/>
    <s v="Fully Meets"/>
    <n v="3"/>
    <n v="5"/>
    <s v="Poor"/>
    <d v="2023-05-27T00:00:00"/>
    <n v="1"/>
    <s v="Low"/>
    <n v="5"/>
    <s v="Low"/>
    <n v="4"/>
    <s v="Low"/>
    <d v="2023-03-31T00:00:00"/>
    <s v="Leadership Development"/>
    <s v="Internal"/>
    <s v="Passed"/>
    <n v="2"/>
    <n v="775.58"/>
    <n v="32"/>
    <x v="0"/>
  </r>
  <r>
    <n v="2704"/>
    <d v="2020-01-27T00:00:00"/>
    <n v="6.2944444444444443"/>
    <s v="Area Sales Manager"/>
    <x v="1"/>
    <s v="Active"/>
    <s v="Part-Time"/>
    <s v="Zone A"/>
    <s v="Full-Time"/>
    <x v="1"/>
    <s v="Field Operations"/>
    <d v="1998-07-30T00:00:00"/>
    <s v="AZ"/>
    <x v="1"/>
    <s v="Black"/>
    <s v="Widowed"/>
    <s v="Fully Meets"/>
    <n v="3"/>
    <n v="4"/>
    <s v="Poor"/>
    <d v="2022-09-14T00:00:00"/>
    <n v="2"/>
    <s v="Low"/>
    <n v="4"/>
    <s v="Low"/>
    <n v="4"/>
    <s v="Low"/>
    <d v="2022-12-10T00:00:00"/>
    <s v="Leadership Development"/>
    <s v="Internal"/>
    <s v="Incomplete"/>
    <n v="2"/>
    <n v="499.97"/>
    <n v="22"/>
    <x v="2"/>
  </r>
  <r>
    <n v="2705"/>
    <d v="2018-11-04T00:00:00"/>
    <n v="7.5250000000000004"/>
    <s v="Area Sales Manager"/>
    <x v="8"/>
    <s v="Active"/>
    <s v="Full-Time"/>
    <s v="Zone B"/>
    <s v="Temporary"/>
    <x v="1"/>
    <s v="General - Con"/>
    <d v="2000-10-24T00:00:00"/>
    <s v="AZ"/>
    <x v="0"/>
    <s v="Hispanic"/>
    <s v="Divorced"/>
    <s v="Fully Meets"/>
    <n v="3"/>
    <n v="2"/>
    <s v="Excellent"/>
    <d v="2023-07-08T00:00:00"/>
    <n v="3"/>
    <s v="High"/>
    <n v="2"/>
    <s v="High"/>
    <n v="2"/>
    <s v="High"/>
    <d v="2023-05-24T00:00:00"/>
    <s v="Communication Skills"/>
    <s v="External"/>
    <s v="Incomplete"/>
    <n v="1"/>
    <n v="826.31"/>
    <n v="18"/>
    <x v="2"/>
  </r>
  <r>
    <n v="2706"/>
    <d v="2018-12-13T00:00:00"/>
    <n v="7.416666666666667"/>
    <s v="Area Sales Manager"/>
    <x v="6"/>
    <s v="Active"/>
    <s v="Part-Time"/>
    <s v="Zone A"/>
    <s v="Part-Time"/>
    <x v="1"/>
    <s v="Field Operations"/>
    <d v="1975-09-24T00:00:00"/>
    <s v="NC"/>
    <x v="1"/>
    <s v="Asian"/>
    <s v="Widowed"/>
    <s v="Fully Meets"/>
    <n v="3"/>
    <n v="2"/>
    <s v="Excellent"/>
    <d v="2022-12-18T00:00:00"/>
    <n v="3"/>
    <s v="High"/>
    <n v="2"/>
    <s v="High"/>
    <n v="5"/>
    <s v="High"/>
    <d v="2023-03-28T00:00:00"/>
    <s v="Leadership Development"/>
    <s v="Internal"/>
    <s v="Failed"/>
    <n v="5"/>
    <n v="258.38"/>
    <n v="43"/>
    <x v="0"/>
  </r>
  <r>
    <n v="2707"/>
    <d v="2022-11-28T00:00:00"/>
    <n v="3.4583333333333335"/>
    <s v="Area Sales Manager"/>
    <x v="2"/>
    <s v="Active"/>
    <s v="Full-Time"/>
    <s v="Zone B"/>
    <s v="Part-Time"/>
    <x v="1"/>
    <s v="General - Con"/>
    <d v="1992-08-20T00:00:00"/>
    <s v="AL"/>
    <x v="1"/>
    <s v="White"/>
    <s v="Married"/>
    <s v="Fully Meets"/>
    <n v="3"/>
    <n v="4"/>
    <s v="Poor"/>
    <d v="2023-01-28T00:00:00"/>
    <n v="1"/>
    <s v="Low"/>
    <n v="2"/>
    <s v="Low"/>
    <n v="1"/>
    <s v="Low"/>
    <d v="2022-11-16T00:00:00"/>
    <s v="Customer Service"/>
    <s v="External"/>
    <s v="Incomplete"/>
    <n v="3"/>
    <n v="412.09"/>
    <n v="30"/>
    <x v="0"/>
  </r>
  <r>
    <n v="2708"/>
    <d v="2022-06-08T00:00:00"/>
    <n v="3.9305555555555554"/>
    <s v="Area Sales Manager"/>
    <x v="9"/>
    <s v="Active"/>
    <s v="Full-Time"/>
    <s v="Zone C"/>
    <s v="Part-Time"/>
    <x v="1"/>
    <s v="General - Con"/>
    <d v="1965-07-31T00:00:00"/>
    <s v="TN"/>
    <x v="1"/>
    <s v="Asian"/>
    <s v="Married"/>
    <s v="Fully Meets"/>
    <n v="3"/>
    <n v="2"/>
    <s v="Excellent"/>
    <d v="2023-01-15T00:00:00"/>
    <n v="1"/>
    <s v="High"/>
    <n v="3"/>
    <s v="High"/>
    <n v="5"/>
    <s v="High"/>
    <d v="2022-12-04T00:00:00"/>
    <s v="Leadership Development"/>
    <s v="Internal"/>
    <s v="Failed"/>
    <n v="5"/>
    <n v="294.23"/>
    <n v="57"/>
    <x v="1"/>
  </r>
  <r>
    <n v="2709"/>
    <d v="2022-04-03T00:00:00"/>
    <n v="4.1111111111111107"/>
    <s v="Area Sales Manager"/>
    <x v="7"/>
    <s v="Active"/>
    <s v="Full-Time"/>
    <s v="Zone A"/>
    <s v="Full-Time"/>
    <x v="1"/>
    <s v="Field Operations"/>
    <d v="1985-01-28T00:00:00"/>
    <s v="ID"/>
    <x v="1"/>
    <s v="Asian"/>
    <s v="Married"/>
    <s v="Fully Meets"/>
    <n v="3"/>
    <n v="2"/>
    <s v="Excellent"/>
    <d v="2022-08-28T00:00:00"/>
    <n v="1"/>
    <s v="High"/>
    <n v="2"/>
    <s v="High"/>
    <n v="2"/>
    <s v="High"/>
    <d v="2022-10-15T00:00:00"/>
    <s v="Technical Skills"/>
    <s v="Internal"/>
    <s v="Failed"/>
    <n v="2"/>
    <n v="415.45"/>
    <n v="37"/>
    <x v="0"/>
  </r>
  <r>
    <n v="2710"/>
    <d v="2022-02-28T00:00:00"/>
    <n v="4.2027777777777775"/>
    <s v="Area Sales Manager"/>
    <x v="3"/>
    <s v="Active"/>
    <s v="Part-Time"/>
    <s v="Zone C"/>
    <s v="Full-Time"/>
    <x v="1"/>
    <s v="Field Operations"/>
    <d v="1994-04-14T00:00:00"/>
    <s v="ID"/>
    <x v="1"/>
    <s v="Black"/>
    <s v="Single"/>
    <s v="Fully Meets"/>
    <n v="3"/>
    <n v="5"/>
    <s v="Poor"/>
    <d v="2022-08-12T00:00:00"/>
    <n v="4"/>
    <s v="Low"/>
    <n v="2"/>
    <s v="Low"/>
    <n v="3"/>
    <s v="Low"/>
    <d v="2023-07-20T00:00:00"/>
    <s v="Customer Service"/>
    <s v="Internal"/>
    <s v="Failed"/>
    <n v="5"/>
    <n v="807.71"/>
    <n v="28"/>
    <x v="0"/>
  </r>
  <r>
    <n v="2711"/>
    <d v="2021-08-19T00:00:00"/>
    <n v="4.7333333333333334"/>
    <s v="Area Sales Manager"/>
    <x v="5"/>
    <s v="Active"/>
    <s v="Contract"/>
    <s v="Zone C"/>
    <s v="Temporary"/>
    <x v="1"/>
    <s v="Field Operations"/>
    <d v="1973-06-09T00:00:00"/>
    <s v="ID"/>
    <x v="1"/>
    <s v="Black"/>
    <s v="Divorced"/>
    <s v="Fully Meets"/>
    <n v="3"/>
    <n v="2"/>
    <s v="Excellent"/>
    <d v="2023-02-07T00:00:00"/>
    <n v="4"/>
    <s v="High"/>
    <n v="2"/>
    <s v="High"/>
    <n v="5"/>
    <s v="High"/>
    <d v="2022-09-13T00:00:00"/>
    <s v="Leadership Development"/>
    <s v="Internal"/>
    <s v="Completed"/>
    <n v="1"/>
    <n v="408.39"/>
    <n v="48"/>
    <x v="0"/>
  </r>
  <r>
    <n v="2712"/>
    <d v="2018-08-19T00:00:00"/>
    <n v="7.7333333333333334"/>
    <s v="Area Sales Manager"/>
    <x v="9"/>
    <s v="Active"/>
    <s v="Full-Time"/>
    <s v="Zone A"/>
    <s v="Full-Time"/>
    <x v="1"/>
    <s v="General - Con"/>
    <d v="1992-07-08T00:00:00"/>
    <s v="NY"/>
    <x v="1"/>
    <s v="Other"/>
    <s v="Married"/>
    <s v="Fully Meets"/>
    <n v="3"/>
    <n v="1"/>
    <s v="Excellent"/>
    <d v="2023-06-24T00:00:00"/>
    <n v="3"/>
    <s v="High"/>
    <n v="2"/>
    <s v="High"/>
    <n v="5"/>
    <s v="High"/>
    <d v="2023-01-30T00:00:00"/>
    <s v="Communication Skills"/>
    <s v="External"/>
    <s v="Passed"/>
    <n v="1"/>
    <n v="741.6"/>
    <n v="26"/>
    <x v="0"/>
  </r>
  <r>
    <n v="2713"/>
    <d v="2019-10-15T00:00:00"/>
    <n v="6.5777777777777775"/>
    <s v="Area Sales Manager"/>
    <x v="5"/>
    <s v="Active"/>
    <s v="Full-Time"/>
    <s v="Zone A"/>
    <s v="Full-Time"/>
    <x v="1"/>
    <s v="Aerial"/>
    <d v="1997-02-09T00:00:00"/>
    <s v="NY"/>
    <x v="1"/>
    <s v="Black"/>
    <s v="Married"/>
    <s v="Fully Meets"/>
    <n v="3"/>
    <n v="5"/>
    <s v="Poor"/>
    <d v="2022-12-22T00:00:00"/>
    <n v="5"/>
    <s v="Low"/>
    <n v="2"/>
    <s v="Low"/>
    <n v="4"/>
    <s v="Low"/>
    <d v="2023-04-09T00:00:00"/>
    <s v="Technical Skills"/>
    <s v="External"/>
    <s v="Completed"/>
    <n v="3"/>
    <n v="193.48"/>
    <n v="22"/>
    <x v="2"/>
  </r>
  <r>
    <n v="2714"/>
    <d v="2023-02-23T00:00:00"/>
    <n v="3.2222222222222223"/>
    <s v="Area Sales Manager"/>
    <x v="6"/>
    <s v="Active"/>
    <s v="Part-Time"/>
    <s v="Zone C"/>
    <s v="Temporary"/>
    <x v="1"/>
    <s v="Field Operations"/>
    <d v="1972-07-11T00:00:00"/>
    <s v="WA"/>
    <x v="1"/>
    <s v="Asian"/>
    <s v="Widowed"/>
    <s v="Fully Meets"/>
    <n v="3"/>
    <n v="1"/>
    <s v="Excellent"/>
    <d v="2022-10-20T00:00:00"/>
    <n v="3"/>
    <s v="High"/>
    <n v="1"/>
    <s v="High"/>
    <n v="3"/>
    <s v="High"/>
    <d v="2023-01-08T00:00:00"/>
    <s v="Technical Skills"/>
    <s v="Internal"/>
    <s v="Incomplete"/>
    <n v="5"/>
    <n v="831.09"/>
    <n v="51"/>
    <x v="1"/>
  </r>
  <r>
    <n v="2715"/>
    <d v="2023-02-01T00:00:00"/>
    <n v="3.2833333333333332"/>
    <s v="Area Sales Manager"/>
    <x v="2"/>
    <s v="Active"/>
    <s v="Full-Time"/>
    <s v="Zone B"/>
    <s v="Temporary"/>
    <x v="1"/>
    <s v="Field Operations"/>
    <d v="1995-08-18T00:00:00"/>
    <s v="WA"/>
    <x v="0"/>
    <s v="Asian"/>
    <s v="Divorced"/>
    <s v="Fully Meets"/>
    <n v="3"/>
    <n v="4"/>
    <s v="Poor"/>
    <d v="2023-01-11T00:00:00"/>
    <n v="3"/>
    <s v="Low"/>
    <n v="5"/>
    <s v="Low"/>
    <n v="1"/>
    <s v="Low"/>
    <d v="2022-10-14T00:00:00"/>
    <s v="Customer Service"/>
    <s v="External"/>
    <s v="Completed"/>
    <n v="5"/>
    <n v="573.55999999999995"/>
    <n v="28"/>
    <x v="0"/>
  </r>
  <r>
    <n v="2716"/>
    <d v="2023-05-07T00:00:00"/>
    <n v="3.0166666666666666"/>
    <s v="Administrative Assistant"/>
    <x v="4"/>
    <s v="Active"/>
    <s v="Contract"/>
    <s v="Zone A"/>
    <s v="Temporary"/>
    <x v="1"/>
    <s v="Executive"/>
    <d v="1969-12-21T00:00:00"/>
    <s v="MA"/>
    <x v="0"/>
    <s v="Asian"/>
    <s v="Widowed"/>
    <s v="Fully Meets"/>
    <n v="3"/>
    <n v="2"/>
    <s v="Excellent"/>
    <d v="2022-09-28T00:00:00"/>
    <n v="3"/>
    <s v="High"/>
    <n v="2"/>
    <s v="High"/>
    <n v="2"/>
    <s v="High"/>
    <d v="2023-01-16T00:00:00"/>
    <s v="Leadership Development"/>
    <s v="Internal"/>
    <s v="Completed"/>
    <n v="4"/>
    <n v="247.11"/>
    <n v="54"/>
    <x v="1"/>
  </r>
  <r>
    <n v="2717"/>
    <d v="2020-05-26T00:00:00"/>
    <n v="5.9638888888888886"/>
    <s v="Area Sales Manager"/>
    <x v="9"/>
    <s v="Active"/>
    <s v="Full-Time"/>
    <s v="Zone A"/>
    <s v="Temporary"/>
    <x v="1"/>
    <s v="Field Operations"/>
    <d v="1995-11-05T00:00:00"/>
    <s v="MA"/>
    <x v="1"/>
    <s v="Black"/>
    <s v="Divorced"/>
    <s v="Fully Meets"/>
    <n v="3"/>
    <n v="1"/>
    <s v="Excellent"/>
    <d v="2023-07-25T00:00:00"/>
    <n v="1"/>
    <s v="High"/>
    <n v="1"/>
    <s v="High"/>
    <n v="2"/>
    <s v="High"/>
    <d v="2023-03-25T00:00:00"/>
    <s v="Communication Skills"/>
    <s v="Internal"/>
    <s v="Passed"/>
    <n v="5"/>
    <n v="866.13"/>
    <n v="25"/>
    <x v="2"/>
  </r>
  <r>
    <n v="2718"/>
    <d v="2022-02-09T00:00:00"/>
    <n v="4.2611111111111111"/>
    <s v="Area Sales Manager"/>
    <x v="5"/>
    <s v="Active"/>
    <s v="Part-Time"/>
    <s v="Zone A"/>
    <s v="Part-Time"/>
    <x v="1"/>
    <s v="Aerial"/>
    <d v="1999-01-26T00:00:00"/>
    <s v="AZ"/>
    <x v="1"/>
    <s v="Other"/>
    <s v="Married"/>
    <s v="Fully Meets"/>
    <n v="3"/>
    <n v="5"/>
    <s v="Poor"/>
    <d v="2023-06-01T00:00:00"/>
    <n v="3"/>
    <s v="Low"/>
    <n v="5"/>
    <s v="Low"/>
    <n v="5"/>
    <s v="Low"/>
    <d v="2022-11-13T00:00:00"/>
    <s v="Project Management"/>
    <s v="Internal"/>
    <s v="Incomplete"/>
    <n v="5"/>
    <n v="760.24"/>
    <n v="23"/>
    <x v="2"/>
  </r>
  <r>
    <n v="2719"/>
    <d v="2022-06-20T00:00:00"/>
    <n v="3.8972222222222221"/>
    <s v="Area Sales Manager"/>
    <x v="6"/>
    <s v="Active"/>
    <s v="Contract"/>
    <s v="Zone C"/>
    <s v="Temporary"/>
    <x v="1"/>
    <s v="Finance &amp; Accounting"/>
    <d v="1996-02-11T00:00:00"/>
    <s v="AZ"/>
    <x v="1"/>
    <s v="Hispanic"/>
    <s v="Divorced"/>
    <s v="Fully Meets"/>
    <n v="3"/>
    <n v="4"/>
    <s v="Poor"/>
    <d v="2022-11-09T00:00:00"/>
    <n v="5"/>
    <s v="Low"/>
    <n v="5"/>
    <s v="Low"/>
    <n v="5"/>
    <s v="Low"/>
    <d v="2023-07-25T00:00:00"/>
    <s v="Leadership Development"/>
    <s v="Internal"/>
    <s v="Passed"/>
    <n v="5"/>
    <n v="992.93"/>
    <n v="26"/>
    <x v="0"/>
  </r>
  <r>
    <n v="2720"/>
    <d v="2022-01-08T00:00:00"/>
    <n v="4.3472222222222223"/>
    <s v="Area Sales Manager"/>
    <x v="2"/>
    <s v="Active"/>
    <s v="Contract"/>
    <s v="Zone A"/>
    <s v="Temporary"/>
    <x v="1"/>
    <s v="Field Operations"/>
    <d v="1994-08-13T00:00:00"/>
    <s v="NC"/>
    <x v="0"/>
    <s v="Asian"/>
    <s v="Widowed"/>
    <s v="Fully Meets"/>
    <n v="3"/>
    <n v="4"/>
    <s v="Poor"/>
    <d v="2022-12-12T00:00:00"/>
    <n v="3"/>
    <s v="Low"/>
    <n v="3"/>
    <s v="Low"/>
    <n v="2"/>
    <s v="Low"/>
    <d v="2023-05-09T00:00:00"/>
    <s v="Customer Service"/>
    <s v="External"/>
    <s v="Failed"/>
    <n v="2"/>
    <n v="960.4"/>
    <n v="28"/>
    <x v="0"/>
  </r>
  <r>
    <n v="2721"/>
    <d v="2020-03-01T00:00:00"/>
    <n v="6.2"/>
    <s v="Area Sales Manager"/>
    <x v="4"/>
    <s v="Active"/>
    <s v="Full-Time"/>
    <s v="Zone A"/>
    <s v="Full-Time"/>
    <x v="1"/>
    <s v="Shop (Fleet)"/>
    <d v="1981-11-15T00:00:00"/>
    <s v="NC"/>
    <x v="1"/>
    <s v="Hispanic"/>
    <s v="Married"/>
    <s v="Fully Meets"/>
    <n v="3"/>
    <n v="4"/>
    <s v="Poor"/>
    <d v="2023-03-26T00:00:00"/>
    <n v="1"/>
    <s v="Low"/>
    <n v="4"/>
    <s v="Low"/>
    <n v="3"/>
    <s v="Low"/>
    <d v="2022-10-19T00:00:00"/>
    <s v="Project Management"/>
    <s v="Internal"/>
    <s v="Incomplete"/>
    <n v="4"/>
    <n v="173.54"/>
    <n v="39"/>
    <x v="0"/>
  </r>
  <r>
    <n v="2722"/>
    <d v="2020-10-05T00:00:00"/>
    <n v="5.6055555555555552"/>
    <s v="Area Sales Manager"/>
    <x v="0"/>
    <s v="Active"/>
    <s v="Contract"/>
    <s v="Zone C"/>
    <s v="Temporary"/>
    <x v="1"/>
    <s v="General - Con"/>
    <d v="1979-12-02T00:00:00"/>
    <s v="AL"/>
    <x v="1"/>
    <s v="White"/>
    <s v="Single"/>
    <s v="Fully Meets"/>
    <n v="3"/>
    <n v="2"/>
    <s v="Excellent"/>
    <d v="2022-12-18T00:00:00"/>
    <n v="3"/>
    <s v="High"/>
    <n v="4"/>
    <s v="High"/>
    <n v="2"/>
    <s v="High"/>
    <d v="2023-07-17T00:00:00"/>
    <s v="Leadership Development"/>
    <s v="External"/>
    <s v="Passed"/>
    <n v="1"/>
    <n v="334.08"/>
    <n v="41"/>
    <x v="0"/>
  </r>
  <r>
    <n v="2723"/>
    <d v="2021-05-12T00:00:00"/>
    <n v="5.0027777777777782"/>
    <s v="Area Sales Manager"/>
    <x v="7"/>
    <s v="Active"/>
    <s v="Part-Time"/>
    <s v="Zone C"/>
    <s v="Temporary"/>
    <x v="1"/>
    <s v="Field Operations"/>
    <d v="1975-03-17T00:00:00"/>
    <s v="TN"/>
    <x v="1"/>
    <s v="White"/>
    <s v="Widowed"/>
    <s v="Fully Meets"/>
    <n v="3"/>
    <n v="2"/>
    <s v="Excellent"/>
    <d v="2023-01-31T00:00:00"/>
    <n v="3"/>
    <s v="High"/>
    <n v="1"/>
    <s v="High"/>
    <n v="5"/>
    <s v="High"/>
    <d v="2023-07-22T00:00:00"/>
    <s v="Leadership Development"/>
    <s v="External"/>
    <s v="Incomplete"/>
    <n v="3"/>
    <n v="763.23"/>
    <n v="46"/>
    <x v="0"/>
  </r>
  <r>
    <n v="2724"/>
    <d v="2023-01-01T00:00:00"/>
    <n v="3.3666666666666667"/>
    <s v="Area Sales Manager"/>
    <x v="1"/>
    <s v="Active"/>
    <s v="Part-Time"/>
    <s v="Zone B"/>
    <s v="Temporary"/>
    <x v="1"/>
    <s v="Catv"/>
    <d v="2043-01-15T00:00:00"/>
    <s v="ID"/>
    <x v="1"/>
    <s v="Other"/>
    <s v="Divorced"/>
    <s v="Fully Meets"/>
    <n v="3"/>
    <n v="1"/>
    <s v="Excellent"/>
    <d v="2023-01-01T00:00:00"/>
    <n v="5"/>
    <s v="High"/>
    <n v="3"/>
    <s v="High"/>
    <n v="4"/>
    <s v="High"/>
    <d v="2023-06-03T00:00:00"/>
    <s v="Leadership Development"/>
    <s v="External"/>
    <s v="Completed"/>
    <n v="2"/>
    <n v="611.51"/>
    <n v="80"/>
    <x v="1"/>
  </r>
  <r>
    <n v="2725"/>
    <d v="2019-11-18T00:00:00"/>
    <n v="6.4861111111111107"/>
    <s v="Area Sales Manager"/>
    <x v="8"/>
    <s v="Active"/>
    <s v="Contract"/>
    <s v="Zone B"/>
    <s v="Full-Time"/>
    <x v="1"/>
    <s v="Field Operations"/>
    <d v="1969-07-21T00:00:00"/>
    <s v="ID"/>
    <x v="1"/>
    <s v="White"/>
    <s v="Single"/>
    <s v="Fully Meets"/>
    <n v="3"/>
    <n v="4"/>
    <s v="Poor"/>
    <d v="2023-01-30T00:00:00"/>
    <n v="4"/>
    <s v="Low"/>
    <n v="1"/>
    <s v="Low"/>
    <n v="5"/>
    <s v="Low"/>
    <d v="2022-12-29T00:00:00"/>
    <s v="Technical Skills"/>
    <s v="Internal"/>
    <s v="Incomplete"/>
    <n v="2"/>
    <n v="354.21"/>
    <n v="50"/>
    <x v="0"/>
  </r>
  <r>
    <n v="2726"/>
    <d v="2021-05-12T00:00:00"/>
    <n v="5.0027777777777782"/>
    <s v="Area Sales Manager"/>
    <x v="3"/>
    <s v="Active"/>
    <s v="Contract"/>
    <s v="Zone B"/>
    <s v="Full-Time"/>
    <x v="1"/>
    <s v="Wireline Construction"/>
    <d v="1971-02-23T00:00:00"/>
    <s v="NY"/>
    <x v="1"/>
    <s v="Asian"/>
    <s v="Single"/>
    <s v="Fully Meets"/>
    <n v="3"/>
    <n v="2"/>
    <s v="Excellent"/>
    <d v="2023-07-29T00:00:00"/>
    <n v="2"/>
    <s v="High"/>
    <n v="4"/>
    <s v="High"/>
    <n v="2"/>
    <s v="High"/>
    <d v="2023-01-16T00:00:00"/>
    <s v="Customer Service"/>
    <s v="External"/>
    <s v="Passed"/>
    <n v="3"/>
    <n v="502.39"/>
    <n v="50"/>
    <x v="0"/>
  </r>
  <r>
    <n v="2727"/>
    <d v="2020-02-14T00:00:00"/>
    <n v="6.2472222222222218"/>
    <s v="Area Sales Manager"/>
    <x v="9"/>
    <s v="Active"/>
    <s v="Contract"/>
    <s v="Zone C"/>
    <s v="Full-Time"/>
    <x v="1"/>
    <s v="General - Con"/>
    <d v="1984-10-12T00:00:00"/>
    <s v="NY"/>
    <x v="1"/>
    <s v="White"/>
    <s v="Divorced"/>
    <s v="Fully Meets"/>
    <n v="3"/>
    <n v="5"/>
    <s v="Poor"/>
    <d v="2023-06-17T00:00:00"/>
    <n v="1"/>
    <s v="Low"/>
    <n v="3"/>
    <s v="Low"/>
    <n v="3"/>
    <s v="Low"/>
    <d v="2022-12-31T00:00:00"/>
    <s v="Communication Skills"/>
    <s v="Internal"/>
    <s v="Incomplete"/>
    <n v="2"/>
    <n v="687.99"/>
    <n v="36"/>
    <x v="0"/>
  </r>
  <r>
    <n v="2728"/>
    <d v="2020-05-08T00:00:00"/>
    <n v="6.0138888888888893"/>
    <s v="Area Sales Manager"/>
    <x v="5"/>
    <s v="Active"/>
    <s v="Full-Time"/>
    <s v="Zone B"/>
    <s v="Full-Time"/>
    <x v="1"/>
    <s v="Splicing"/>
    <d v="1956-09-07T00:00:00"/>
    <s v="WA"/>
    <x v="1"/>
    <s v="Hispanic"/>
    <s v="Single"/>
    <s v="Fully Meets"/>
    <n v="3"/>
    <n v="2"/>
    <s v="Excellent"/>
    <d v="2022-12-03T00:00:00"/>
    <n v="3"/>
    <s v="High"/>
    <n v="2"/>
    <s v="High"/>
    <n v="1"/>
    <s v="High"/>
    <d v="2023-01-27T00:00:00"/>
    <s v="Project Management"/>
    <s v="Internal"/>
    <s v="Completed"/>
    <n v="5"/>
    <n v="877.47"/>
    <n v="64"/>
    <x v="1"/>
  </r>
  <r>
    <n v="2729"/>
    <d v="2018-12-10T00:00:00"/>
    <n v="7.4249999999999998"/>
    <s v="Area Sales Manager"/>
    <x v="6"/>
    <s v="Active"/>
    <s v="Part-Time"/>
    <s v="Zone B"/>
    <s v="Full-Time"/>
    <x v="1"/>
    <s v="Engineers"/>
    <d v="2048-03-10T00:00:00"/>
    <s v="WA"/>
    <x v="0"/>
    <s v="Hispanic"/>
    <s v="Divorced"/>
    <s v="Fully Meets"/>
    <n v="3"/>
    <n v="2"/>
    <s v="Excellent"/>
    <d v="2023-02-24T00:00:00"/>
    <n v="3"/>
    <s v="High"/>
    <n v="5"/>
    <s v="High"/>
    <n v="1"/>
    <s v="High"/>
    <d v="2023-07-06T00:00:00"/>
    <s v="Leadership Development"/>
    <s v="External"/>
    <s v="Passed"/>
    <n v="2"/>
    <n v="700.04"/>
    <n v="70"/>
    <x v="1"/>
  </r>
  <r>
    <n v="2730"/>
    <d v="2021-12-08T00:00:00"/>
    <n v="4.4305555555555554"/>
    <s v="Area Sales Manager"/>
    <x v="2"/>
    <s v="Active"/>
    <s v="Contract"/>
    <s v="Zone B"/>
    <s v="Part-Time"/>
    <x v="1"/>
    <s v="Underground"/>
    <d v="1967-07-28T00:00:00"/>
    <s v="VT"/>
    <x v="0"/>
    <s v="Hispanic"/>
    <s v="Single"/>
    <s v="Fully Meets"/>
    <n v="3"/>
    <n v="2"/>
    <s v="Excellent"/>
    <d v="2022-09-16T00:00:00"/>
    <n v="2"/>
    <s v="High"/>
    <n v="3"/>
    <s v="High"/>
    <n v="4"/>
    <s v="High"/>
    <d v="2023-05-20T00:00:00"/>
    <s v="Project Management"/>
    <s v="External"/>
    <s v="Incomplete"/>
    <n v="5"/>
    <n v="486.43"/>
    <n v="54"/>
    <x v="1"/>
  </r>
  <r>
    <n v="2731"/>
    <d v="2019-01-31T00:00:00"/>
    <n v="7.2861111111111114"/>
    <s v="Administrative Assistant"/>
    <x v="4"/>
    <s v="Active"/>
    <s v="Part-Time"/>
    <s v="Zone C"/>
    <s v="Full-Time"/>
    <x v="1"/>
    <s v="General - Con"/>
    <d v="2049-12-30T00:00:00"/>
    <s v="MA"/>
    <x v="0"/>
    <s v="Other"/>
    <s v="Married"/>
    <s v="Fully Meets"/>
    <n v="3"/>
    <n v="1"/>
    <s v="Excellent"/>
    <d v="2023-04-26T00:00:00"/>
    <n v="2"/>
    <s v="High"/>
    <n v="3"/>
    <s v="High"/>
    <n v="2"/>
    <s v="High"/>
    <d v="2023-04-20T00:00:00"/>
    <s v="Technical Skills"/>
    <s v="Internal"/>
    <s v="Failed"/>
    <n v="1"/>
    <n v="897.96"/>
    <n v="70"/>
    <x v="1"/>
  </r>
  <r>
    <n v="2732"/>
    <d v="2022-08-31T00:00:00"/>
    <n v="3.7027777777777779"/>
    <s v="Area Sales Manager"/>
    <x v="9"/>
    <s v="Active"/>
    <s v="Contract"/>
    <s v="Zone A"/>
    <s v="Full-Time"/>
    <x v="1"/>
    <s v="Shop (Fleet)"/>
    <d v="1989-04-07T00:00:00"/>
    <s v="ME"/>
    <x v="1"/>
    <s v="Black"/>
    <s v="Single"/>
    <s v="Fully Meets"/>
    <n v="3"/>
    <n v="2"/>
    <s v="Excellent"/>
    <d v="2022-11-04T00:00:00"/>
    <n v="1"/>
    <s v="High"/>
    <n v="5"/>
    <s v="High"/>
    <n v="3"/>
    <s v="High"/>
    <d v="2023-02-23T00:00:00"/>
    <s v="Customer Service"/>
    <s v="Internal"/>
    <s v="Completed"/>
    <n v="3"/>
    <n v="147.28"/>
    <n v="33"/>
    <x v="0"/>
  </r>
  <r>
    <n v="2733"/>
    <d v="2022-02-01T00:00:00"/>
    <n v="4.2833333333333332"/>
    <s v="Area Sales Manager"/>
    <x v="5"/>
    <s v="Active"/>
    <s v="Contract"/>
    <s v="Zone A"/>
    <s v="Temporary"/>
    <x v="1"/>
    <s v="General - Sga"/>
    <d v="1996-01-05T00:00:00"/>
    <s v="AZ"/>
    <x v="1"/>
    <s v="Black"/>
    <s v="Single"/>
    <s v="Fully Meets"/>
    <n v="3"/>
    <n v="5"/>
    <s v="Poor"/>
    <d v="2023-04-03T00:00:00"/>
    <n v="3"/>
    <s v="Low"/>
    <n v="4"/>
    <s v="Low"/>
    <n v="1"/>
    <s v="Low"/>
    <d v="2023-02-12T00:00:00"/>
    <s v="Leadership Development"/>
    <s v="Internal"/>
    <s v="Completed"/>
    <n v="5"/>
    <n v="612.96"/>
    <n v="26"/>
    <x v="0"/>
  </r>
  <r>
    <n v="2734"/>
    <d v="2020-12-02T00:00:00"/>
    <n v="5.447222222222222"/>
    <s v="Area Sales Manager"/>
    <x v="6"/>
    <s v="Active"/>
    <s v="Contract"/>
    <s v="Zone C"/>
    <s v="Part-Time"/>
    <x v="1"/>
    <s v="General - Con"/>
    <d v="2048-12-03T00:00:00"/>
    <s v="AZ"/>
    <x v="0"/>
    <s v="Black"/>
    <s v="Married"/>
    <s v="Fully Meets"/>
    <n v="3"/>
    <n v="4"/>
    <s v="Poor"/>
    <d v="2023-05-14T00:00:00"/>
    <n v="2"/>
    <s v="Low"/>
    <n v="2"/>
    <s v="Low"/>
    <n v="3"/>
    <s v="Low"/>
    <d v="2023-02-22T00:00:00"/>
    <s v="Communication Skills"/>
    <s v="External"/>
    <s v="Completed"/>
    <n v="5"/>
    <n v="953.92"/>
    <n v="72"/>
    <x v="1"/>
  </r>
  <r>
    <n v="2735"/>
    <d v="2020-10-16T00:00:00"/>
    <n v="5.5750000000000002"/>
    <s v="Area Sales Manager"/>
    <x v="2"/>
    <s v="Active"/>
    <s v="Contract"/>
    <s v="Zone B"/>
    <s v="Part-Time"/>
    <x v="1"/>
    <s v="Field Operations"/>
    <d v="2001-04-10T00:00:00"/>
    <s v="NC"/>
    <x v="0"/>
    <s v="Asian"/>
    <s v="Single"/>
    <s v="Fully Meets"/>
    <n v="3"/>
    <n v="2"/>
    <s v="Excellent"/>
    <d v="2023-06-02T00:00:00"/>
    <n v="5"/>
    <s v="High"/>
    <n v="1"/>
    <s v="High"/>
    <n v="2"/>
    <s v="High"/>
    <d v="2022-11-12T00:00:00"/>
    <s v="Leadership Development"/>
    <s v="External"/>
    <s v="Incomplete"/>
    <n v="1"/>
    <n v="519.23"/>
    <n v="19"/>
    <x v="2"/>
  </r>
  <r>
    <n v="2736"/>
    <d v="2020-05-27T00:00:00"/>
    <n v="5.9611111111111112"/>
    <s v="Area Sales Manager"/>
    <x v="4"/>
    <s v="Active"/>
    <s v="Contract"/>
    <s v="Zone A"/>
    <s v="Full-Time"/>
    <x v="1"/>
    <s v="General - Con"/>
    <d v="1963-02-13T00:00:00"/>
    <s v="AL"/>
    <x v="1"/>
    <s v="Other"/>
    <s v="Married"/>
    <s v="Fully Meets"/>
    <n v="3"/>
    <n v="5"/>
    <s v="Poor"/>
    <d v="2022-11-26T00:00:00"/>
    <n v="4"/>
    <s v="Low"/>
    <n v="2"/>
    <s v="Low"/>
    <n v="2"/>
    <s v="Low"/>
    <d v="2023-03-05T00:00:00"/>
    <s v="Technical Skills"/>
    <s v="Internal"/>
    <s v="Passed"/>
    <n v="1"/>
    <n v="297.94"/>
    <n v="57"/>
    <x v="1"/>
  </r>
  <r>
    <n v="2737"/>
    <d v="2021-08-20T00:00:00"/>
    <n v="4.7305555555555552"/>
    <s v="Area Sales Manager"/>
    <x v="0"/>
    <s v="Active"/>
    <s v="Full-Time"/>
    <s v="Zone C"/>
    <s v="Temporary"/>
    <x v="1"/>
    <s v="General - Con"/>
    <d v="1972-05-26T00:00:00"/>
    <s v="UT"/>
    <x v="1"/>
    <s v="Black"/>
    <s v="Married"/>
    <s v="Fully Meets"/>
    <n v="3"/>
    <n v="4"/>
    <s v="Poor"/>
    <d v="2022-09-20T00:00:00"/>
    <n v="5"/>
    <s v="Low"/>
    <n v="5"/>
    <s v="Low"/>
    <n v="3"/>
    <s v="Low"/>
    <d v="2023-04-18T00:00:00"/>
    <s v="Communication Skills"/>
    <s v="Internal"/>
    <s v="Failed"/>
    <n v="5"/>
    <n v="317.55"/>
    <n v="49"/>
    <x v="0"/>
  </r>
  <r>
    <n v="2738"/>
    <d v="2019-02-07T00:00:00"/>
    <n v="7.2666666666666666"/>
    <s v="Area Sales Manager"/>
    <x v="7"/>
    <s v="Active"/>
    <s v="Full-Time"/>
    <s v="Zone C"/>
    <s v="Full-Time"/>
    <x v="1"/>
    <s v="Field Operations"/>
    <d v="1957-09-23T00:00:00"/>
    <s v="TN"/>
    <x v="1"/>
    <s v="Hispanic"/>
    <s v="Married"/>
    <s v="Fully Meets"/>
    <n v="3"/>
    <n v="5"/>
    <s v="Poor"/>
    <d v="2023-03-16T00:00:00"/>
    <n v="4"/>
    <s v="Low"/>
    <n v="3"/>
    <s v="Low"/>
    <n v="1"/>
    <s v="Low"/>
    <d v="2022-10-01T00:00:00"/>
    <s v="Communication Skills"/>
    <s v="Internal"/>
    <s v="Incomplete"/>
    <n v="5"/>
    <n v="880.42"/>
    <n v="62"/>
    <x v="1"/>
  </r>
  <r>
    <n v="2739"/>
    <d v="2021-02-18T00:00:00"/>
    <n v="5.2361111111111107"/>
    <s v="Area Sales Manager"/>
    <x v="1"/>
    <s v="Active"/>
    <s v="Contract"/>
    <s v="Zone A"/>
    <s v="Part-Time"/>
    <x v="1"/>
    <s v="General - Con"/>
    <d v="2044-09-21T00:00:00"/>
    <s v="ID"/>
    <x v="1"/>
    <s v="Black"/>
    <s v="Single"/>
    <s v="Fully Meets"/>
    <n v="3"/>
    <n v="4"/>
    <s v="Poor"/>
    <d v="2023-06-26T00:00:00"/>
    <n v="1"/>
    <s v="Low"/>
    <n v="2"/>
    <s v="Low"/>
    <n v="5"/>
    <s v="Low"/>
    <d v="2022-08-21T00:00:00"/>
    <s v="Customer Service"/>
    <s v="Internal"/>
    <s v="Completed"/>
    <n v="1"/>
    <n v="457.71"/>
    <n v="77"/>
    <x v="1"/>
  </r>
  <r>
    <n v="2740"/>
    <d v="2022-12-02T00:00:00"/>
    <n v="3.4472222222222224"/>
    <s v="Area Sales Manager"/>
    <x v="8"/>
    <s v="Active"/>
    <s v="Full-Time"/>
    <s v="Zone B"/>
    <s v="Part-Time"/>
    <x v="1"/>
    <s v="General - Sga"/>
    <d v="1983-09-25T00:00:00"/>
    <s v="ID"/>
    <x v="1"/>
    <s v="Black"/>
    <s v="Single"/>
    <s v="Fully Meets"/>
    <n v="3"/>
    <n v="1"/>
    <s v="Excellent"/>
    <d v="2023-06-06T00:00:00"/>
    <n v="2"/>
    <s v="High"/>
    <n v="5"/>
    <s v="High"/>
    <n v="1"/>
    <s v="High"/>
    <d v="2023-05-17T00:00:00"/>
    <s v="Communication Skills"/>
    <s v="Internal"/>
    <s v="Completed"/>
    <n v="3"/>
    <n v="200.27"/>
    <n v="39"/>
    <x v="0"/>
  </r>
  <r>
    <n v="2741"/>
    <d v="2021-07-29T00:00:00"/>
    <n v="4.7888888888888888"/>
    <s v="Area Sales Manager"/>
    <x v="3"/>
    <s v="Active"/>
    <s v="Full-Time"/>
    <s v="Zone A"/>
    <s v="Part-Time"/>
    <x v="1"/>
    <s v="Wireline Construction"/>
    <d v="1974-10-27T00:00:00"/>
    <s v="NY"/>
    <x v="1"/>
    <s v="Asian"/>
    <s v="Divorced"/>
    <s v="Fully Meets"/>
    <n v="3"/>
    <n v="4"/>
    <s v="Poor"/>
    <d v="2022-10-09T00:00:00"/>
    <n v="4"/>
    <s v="Low"/>
    <n v="3"/>
    <s v="Low"/>
    <n v="1"/>
    <s v="Low"/>
    <d v="2022-09-26T00:00:00"/>
    <s v="Technical Skills"/>
    <s v="External"/>
    <s v="Failed"/>
    <n v="5"/>
    <n v="573.08000000000004"/>
    <n v="47"/>
    <x v="0"/>
  </r>
  <r>
    <n v="2742"/>
    <d v="2022-04-23T00:00:00"/>
    <n v="4.0555555555555554"/>
    <s v="Area Sales Manager"/>
    <x v="9"/>
    <s v="Active"/>
    <s v="Full-Time"/>
    <s v="Zone B"/>
    <s v="Full-Time"/>
    <x v="1"/>
    <s v="Field Operations"/>
    <d v="1991-10-09T00:00:00"/>
    <s v="NH"/>
    <x v="1"/>
    <s v="Asian"/>
    <s v="Married"/>
    <s v="Fully Meets"/>
    <n v="3"/>
    <n v="2"/>
    <s v="Excellent"/>
    <d v="2022-11-25T00:00:00"/>
    <n v="5"/>
    <s v="High"/>
    <n v="3"/>
    <s v="High"/>
    <n v="4"/>
    <s v="High"/>
    <d v="2022-09-05T00:00:00"/>
    <s v="Communication Skills"/>
    <s v="Internal"/>
    <s v="Incomplete"/>
    <n v="4"/>
    <n v="785.39"/>
    <n v="31"/>
    <x v="0"/>
  </r>
  <r>
    <n v="2743"/>
    <d v="2021-07-31T00:00:00"/>
    <n v="4.7861111111111114"/>
    <s v="Area Sales Manager"/>
    <x v="5"/>
    <s v="Active"/>
    <s v="Full-Time"/>
    <s v="Zone B"/>
    <s v="Temporary"/>
    <x v="1"/>
    <s v="Field Operations"/>
    <d v="1982-01-28T00:00:00"/>
    <s v="WA"/>
    <x v="1"/>
    <s v="Black"/>
    <s v="Married"/>
    <s v="Fully Meets"/>
    <n v="3"/>
    <n v="4"/>
    <s v="Poor"/>
    <d v="2022-08-31T00:00:00"/>
    <n v="3"/>
    <s v="Low"/>
    <n v="2"/>
    <s v="Low"/>
    <n v="5"/>
    <s v="Low"/>
    <d v="2023-04-20T00:00:00"/>
    <s v="Technical Skills"/>
    <s v="Internal"/>
    <s v="Failed"/>
    <n v="3"/>
    <n v="437.36"/>
    <n v="39"/>
    <x v="0"/>
  </r>
  <r>
    <n v="2744"/>
    <d v="2020-06-12T00:00:00"/>
    <n v="5.9194444444444443"/>
    <s v="Area Sales Manager"/>
    <x v="6"/>
    <s v="Active"/>
    <s v="Contract"/>
    <s v="Zone C"/>
    <s v="Full-Time"/>
    <x v="1"/>
    <s v="Field Operations"/>
    <d v="1954-07-21T00:00:00"/>
    <s v="VT"/>
    <x v="0"/>
    <s v="Asian"/>
    <s v="Married"/>
    <s v="Fully Meets"/>
    <n v="3"/>
    <n v="4"/>
    <s v="Poor"/>
    <d v="2023-06-25T00:00:00"/>
    <n v="2"/>
    <s v="Low"/>
    <n v="4"/>
    <s v="Low"/>
    <n v="2"/>
    <s v="Low"/>
    <d v="2022-10-29T00:00:00"/>
    <s v="Technical Skills"/>
    <s v="External"/>
    <s v="Incomplete"/>
    <n v="5"/>
    <n v="955.17"/>
    <n v="66"/>
    <x v="1"/>
  </r>
  <r>
    <n v="2745"/>
    <d v="2019-01-25T00:00:00"/>
    <n v="7.3"/>
    <s v="Area Sales Manager"/>
    <x v="2"/>
    <s v="Active"/>
    <s v="Contract"/>
    <s v="Zone B"/>
    <s v="Part-Time"/>
    <x v="1"/>
    <s v="Executive"/>
    <d v="2001-04-29T00:00:00"/>
    <s v="VA"/>
    <x v="0"/>
    <s v="Hispanic"/>
    <s v="Divorced"/>
    <s v="Fully Meets"/>
    <n v="3"/>
    <n v="5"/>
    <s v="Poor"/>
    <d v="2023-01-13T00:00:00"/>
    <n v="1"/>
    <s v="Low"/>
    <n v="2"/>
    <s v="Low"/>
    <n v="2"/>
    <s v="Low"/>
    <d v="2022-10-12T00:00:00"/>
    <s v="Technical Skills"/>
    <s v="Internal"/>
    <s v="Failed"/>
    <n v="3"/>
    <n v="542.55999999999995"/>
    <n v="18"/>
    <x v="2"/>
  </r>
  <r>
    <n v="2746"/>
    <d v="2020-10-24T00:00:00"/>
    <n v="5.552777777777778"/>
    <s v="Administrative Assistant"/>
    <x v="4"/>
    <s v="Terminated"/>
    <s v="Full-Time"/>
    <s v="Zone A"/>
    <s v="Full-Time"/>
    <x v="1"/>
    <s v="Project Management - Con"/>
    <d v="1977-05-17T00:00:00"/>
    <s v="MA"/>
    <x v="0"/>
    <s v="Hispanic"/>
    <s v="Widowed"/>
    <s v="Fully Meets"/>
    <n v="3"/>
    <n v="5"/>
    <s v="Poor"/>
    <d v="2023-07-13T00:00:00"/>
    <n v="4"/>
    <s v="Low"/>
    <n v="4"/>
    <s v="Low"/>
    <n v="5"/>
    <s v="Low"/>
    <d v="2023-02-12T00:00:00"/>
    <s v="Project Management"/>
    <s v="External"/>
    <s v="Incomplete"/>
    <n v="5"/>
    <n v="399.23"/>
    <n v="43"/>
    <x v="0"/>
  </r>
  <r>
    <n v="2747"/>
    <d v="2018-08-18T00:00:00"/>
    <n v="7.7361111111111107"/>
    <s v="Production Technician I"/>
    <x v="7"/>
    <s v="Active"/>
    <s v="Part-Time"/>
    <s v="Zone B"/>
    <s v="Part-Time"/>
    <x v="0"/>
    <s v="General - Con"/>
    <d v="1960-11-23T00:00:00"/>
    <s v="MA"/>
    <x v="0"/>
    <s v="Hispanic"/>
    <s v="Married"/>
    <s v="Fully Meets"/>
    <n v="3"/>
    <n v="4"/>
    <s v="Poor"/>
    <d v="2023-05-13T00:00:00"/>
    <n v="3"/>
    <s v="Low"/>
    <n v="1"/>
    <s v="Low"/>
    <n v="5"/>
    <s v="Low"/>
    <d v="2022-10-15T00:00:00"/>
    <s v="Technical Skills"/>
    <s v="External"/>
    <s v="Failed"/>
    <n v="2"/>
    <n v="677.74"/>
    <n v="58"/>
    <x v="1"/>
  </r>
  <r>
    <n v="2748"/>
    <d v="2022-07-11T00:00:00"/>
    <n v="3.838888888888889"/>
    <s v="Production Technician I"/>
    <x v="9"/>
    <s v="Active"/>
    <s v="Full-Time"/>
    <s v="Zone C"/>
    <s v="Full-Time"/>
    <x v="0"/>
    <s v="General - Sga"/>
    <d v="1964-06-15T00:00:00"/>
    <s v="MA"/>
    <x v="0"/>
    <s v="Hispanic"/>
    <s v="Widowed"/>
    <s v="Fully Meets"/>
    <n v="3"/>
    <n v="1"/>
    <s v="Excellent"/>
    <d v="2023-08-04T00:00:00"/>
    <n v="5"/>
    <s v="High"/>
    <n v="2"/>
    <s v="High"/>
    <n v="5"/>
    <s v="High"/>
    <d v="2023-01-14T00:00:00"/>
    <s v="Project Management"/>
    <s v="External"/>
    <s v="Completed"/>
    <n v="2"/>
    <n v="301.42"/>
    <n v="58"/>
    <x v="1"/>
  </r>
  <r>
    <n v="2749"/>
    <d v="2018-11-15T00:00:00"/>
    <n v="7.4944444444444445"/>
    <s v="Production Technician I"/>
    <x v="4"/>
    <s v="Terminated"/>
    <s v="Full-Time"/>
    <s v="Zone B"/>
    <s v="Part-Time"/>
    <x v="0"/>
    <s v="Technology / It"/>
    <d v="2049-04-08T00:00:00"/>
    <s v="MA"/>
    <x v="0"/>
    <s v="Black"/>
    <s v="Widowed"/>
    <s v="Fully Meets"/>
    <n v="3"/>
    <n v="5"/>
    <s v="Poor"/>
    <d v="2023-06-24T00:00:00"/>
    <n v="5"/>
    <s v="Low"/>
    <n v="3"/>
    <s v="Low"/>
    <n v="4"/>
    <s v="Low"/>
    <d v="2022-11-19T00:00:00"/>
    <s v="Customer Service"/>
    <s v="External"/>
    <s v="Failed"/>
    <n v="5"/>
    <n v="149.65"/>
    <n v="69"/>
    <x v="1"/>
  </r>
  <r>
    <n v="2750"/>
    <d v="2022-06-04T00:00:00"/>
    <n v="3.9416666666666669"/>
    <s v="Production Technician II"/>
    <x v="3"/>
    <s v="Active"/>
    <s v="Full-Time"/>
    <s v="Zone B"/>
    <s v="Full-Time"/>
    <x v="0"/>
    <s v="Field Operations"/>
    <d v="2049-04-03T00:00:00"/>
    <s v="MA"/>
    <x v="1"/>
    <s v="Asian"/>
    <s v="Divorced"/>
    <s v="Fully Meets"/>
    <n v="3"/>
    <n v="4"/>
    <s v="Poor"/>
    <d v="2023-07-11T00:00:00"/>
    <n v="3"/>
    <s v="Low"/>
    <n v="4"/>
    <s v="Low"/>
    <n v="4"/>
    <s v="Low"/>
    <d v="2023-02-27T00:00:00"/>
    <s v="Customer Service"/>
    <s v="Internal"/>
    <s v="Passed"/>
    <n v="1"/>
    <n v="462.45"/>
    <n v="73"/>
    <x v="1"/>
  </r>
  <r>
    <n v="2752"/>
    <d v="2022-10-21T00:00:00"/>
    <n v="3.5611111111111109"/>
    <s v="Production Technician I"/>
    <x v="3"/>
    <s v="Active"/>
    <s v="Part-Time"/>
    <s v="Zone A"/>
    <s v="Temporary"/>
    <x v="0"/>
    <s v="General - Con"/>
    <d v="1976-05-28T00:00:00"/>
    <s v="MA"/>
    <x v="1"/>
    <s v="Hispanic"/>
    <s v="Divorced"/>
    <s v="Fully Meets"/>
    <n v="3"/>
    <n v="4"/>
    <s v="Poor"/>
    <d v="2023-05-07T00:00:00"/>
    <n v="3"/>
    <s v="Low"/>
    <n v="5"/>
    <s v="Low"/>
    <n v="1"/>
    <s v="Low"/>
    <d v="2022-12-06T00:00:00"/>
    <s v="Customer Service"/>
    <s v="Internal"/>
    <s v="Incomplete"/>
    <n v="5"/>
    <n v="450.64"/>
    <n v="46"/>
    <x v="0"/>
  </r>
  <r>
    <n v="2753"/>
    <d v="2023-01-13T00:00:00"/>
    <n v="3.3333333333333335"/>
    <s v="Production Technician I"/>
    <x v="0"/>
    <s v="Active"/>
    <s v="Contract"/>
    <s v="Zone B"/>
    <s v="Part-Time"/>
    <x v="0"/>
    <s v="Field Operations"/>
    <d v="1984-06-11T00:00:00"/>
    <s v="MA"/>
    <x v="0"/>
    <s v="Black"/>
    <s v="Widowed"/>
    <s v="Fully Meets"/>
    <n v="3"/>
    <n v="4"/>
    <s v="Poor"/>
    <d v="2023-05-05T00:00:00"/>
    <n v="3"/>
    <s v="Low"/>
    <n v="1"/>
    <s v="Low"/>
    <n v="4"/>
    <s v="Low"/>
    <d v="2022-10-18T00:00:00"/>
    <s v="Communication Skills"/>
    <s v="Internal"/>
    <s v="Completed"/>
    <n v="1"/>
    <n v="437.7"/>
    <n v="39"/>
    <x v="0"/>
  </r>
  <r>
    <n v="2754"/>
    <d v="2020-04-05T00:00:00"/>
    <n v="6.1055555555555552"/>
    <s v="Production Technician I"/>
    <x v="7"/>
    <s v="Active"/>
    <s v="Full-Time"/>
    <s v="Zone C"/>
    <s v="Full-Time"/>
    <x v="0"/>
    <s v="Engineers"/>
    <d v="1977-05-05T00:00:00"/>
    <s v="MA"/>
    <x v="1"/>
    <s v="Other"/>
    <s v="Married"/>
    <s v="Fully Meets"/>
    <n v="3"/>
    <n v="2"/>
    <s v="Excellent"/>
    <d v="2023-02-14T00:00:00"/>
    <n v="1"/>
    <s v="High"/>
    <n v="5"/>
    <s v="High"/>
    <n v="1"/>
    <s v="High"/>
    <d v="2023-04-04T00:00:00"/>
    <s v="Project Management"/>
    <s v="Internal"/>
    <s v="Failed"/>
    <n v="1"/>
    <n v="823.08"/>
    <n v="43"/>
    <x v="0"/>
  </r>
  <r>
    <n v="2755"/>
    <d v="2022-05-26T00:00:00"/>
    <n v="3.963888888888889"/>
    <s v="Production Technician I"/>
    <x v="1"/>
    <s v="Active"/>
    <s v="Contract"/>
    <s v="Zone B"/>
    <s v="Temporary"/>
    <x v="0"/>
    <s v="General - Con"/>
    <d v="1955-11-20T00:00:00"/>
    <s v="MA"/>
    <x v="1"/>
    <s v="Other"/>
    <s v="Single"/>
    <s v="Fully Meets"/>
    <n v="3"/>
    <n v="2"/>
    <s v="Excellent"/>
    <d v="2022-12-15T00:00:00"/>
    <n v="5"/>
    <s v="High"/>
    <n v="5"/>
    <s v="High"/>
    <n v="4"/>
    <s v="High"/>
    <d v="2022-12-21T00:00:00"/>
    <s v="Technical Skills"/>
    <s v="Internal"/>
    <s v="Completed"/>
    <n v="4"/>
    <n v="118.68"/>
    <n v="67"/>
    <x v="1"/>
  </r>
  <r>
    <n v="2756"/>
    <d v="2021-05-05T00:00:00"/>
    <n v="5.0222222222222221"/>
    <s v="Production Technician II"/>
    <x v="3"/>
    <s v="Active"/>
    <s v="Part-Time"/>
    <s v="Zone A"/>
    <s v="Part-Time"/>
    <x v="0"/>
    <s v="Field Operations"/>
    <d v="1986-07-21T00:00:00"/>
    <s v="MA"/>
    <x v="1"/>
    <s v="White"/>
    <s v="Divorced"/>
    <s v="Fully Meets"/>
    <n v="3"/>
    <n v="2"/>
    <s v="Excellent"/>
    <d v="2022-10-30T00:00:00"/>
    <n v="1"/>
    <s v="High"/>
    <n v="3"/>
    <s v="High"/>
    <n v="1"/>
    <s v="High"/>
    <d v="2023-04-04T00:00:00"/>
    <s v="Communication Skills"/>
    <s v="External"/>
    <s v="Completed"/>
    <n v="5"/>
    <n v="120.79"/>
    <n v="35"/>
    <x v="0"/>
  </r>
  <r>
    <n v="2758"/>
    <d v="2018-12-20T00:00:00"/>
    <n v="7.3972222222222221"/>
    <s v="Production Technician I"/>
    <x v="3"/>
    <s v="Terminated"/>
    <s v="Part-Time"/>
    <s v="Zone A"/>
    <s v="Full-Time"/>
    <x v="0"/>
    <s v="Wireline Construction"/>
    <d v="2046-02-12T00:00:00"/>
    <s v="MA"/>
    <x v="1"/>
    <s v="Other"/>
    <s v="Divorced"/>
    <s v="Fully Meets"/>
    <n v="3"/>
    <n v="2"/>
    <s v="Excellent"/>
    <d v="2023-02-15T00:00:00"/>
    <n v="1"/>
    <s v="High"/>
    <n v="3"/>
    <s v="High"/>
    <n v="1"/>
    <s v="High"/>
    <d v="2023-05-17T00:00:00"/>
    <s v="Technical Skills"/>
    <s v="External"/>
    <s v="Incomplete"/>
    <n v="4"/>
    <n v="100.17"/>
    <n v="72"/>
    <x v="1"/>
  </r>
  <r>
    <n v="2759"/>
    <d v="2018-08-26T00:00:00"/>
    <n v="7.7138888888888886"/>
    <s v="Production Technician I"/>
    <x v="9"/>
    <s v="Active"/>
    <s v="Full-Time"/>
    <s v="Zone B"/>
    <s v="Full-Time"/>
    <x v="0"/>
    <s v="Aerial"/>
    <d v="1989-05-04T00:00:00"/>
    <s v="MA"/>
    <x v="1"/>
    <s v="White"/>
    <s v="Divorced"/>
    <s v="Fully Meets"/>
    <n v="3"/>
    <n v="2"/>
    <s v="Excellent"/>
    <d v="2022-11-06T00:00:00"/>
    <n v="3"/>
    <s v="High"/>
    <n v="1"/>
    <s v="High"/>
    <n v="3"/>
    <s v="High"/>
    <d v="2023-06-30T00:00:00"/>
    <s v="Project Management"/>
    <s v="Internal"/>
    <s v="Incomplete"/>
    <n v="1"/>
    <n v="662.8"/>
    <n v="29"/>
    <x v="0"/>
  </r>
  <r>
    <n v="2760"/>
    <d v="2020-12-06T00:00:00"/>
    <n v="5.4361111111111109"/>
    <s v="Production Technician II"/>
    <x v="4"/>
    <s v="Active"/>
    <s v="Part-Time"/>
    <s v="Zone B"/>
    <s v="Temporary"/>
    <x v="0"/>
    <s v="Fielders"/>
    <d v="1969-07-20T00:00:00"/>
    <s v="MA"/>
    <x v="1"/>
    <s v="Other"/>
    <s v="Single"/>
    <s v="Fully Meets"/>
    <n v="3"/>
    <n v="2"/>
    <s v="Excellent"/>
    <d v="2022-09-26T00:00:00"/>
    <n v="2"/>
    <s v="High"/>
    <n v="1"/>
    <s v="High"/>
    <n v="4"/>
    <s v="High"/>
    <d v="2023-05-03T00:00:00"/>
    <s v="Leadership Development"/>
    <s v="Internal"/>
    <s v="Completed"/>
    <n v="3"/>
    <n v="287.58999999999997"/>
    <n v="51"/>
    <x v="1"/>
  </r>
  <r>
    <n v="2761"/>
    <d v="2021-12-13T00:00:00"/>
    <n v="4.416666666666667"/>
    <s v="Production Technician I"/>
    <x v="1"/>
    <s v="Active"/>
    <s v="Contract"/>
    <s v="Zone C"/>
    <s v="Temporary"/>
    <x v="0"/>
    <s v="Wireline Construction"/>
    <d v="1997-02-07T00:00:00"/>
    <s v="MA"/>
    <x v="0"/>
    <s v="Asian"/>
    <s v="Married"/>
    <s v="Fully Meets"/>
    <n v="3"/>
    <n v="4"/>
    <s v="Poor"/>
    <d v="2023-02-15T00:00:00"/>
    <n v="1"/>
    <s v="Low"/>
    <n v="4"/>
    <s v="Low"/>
    <n v="3"/>
    <s v="Low"/>
    <d v="2022-11-26T00:00:00"/>
    <s v="Project Management"/>
    <s v="External"/>
    <s v="Incomplete"/>
    <n v="4"/>
    <n v="653.32000000000005"/>
    <n v="24"/>
    <x v="2"/>
  </r>
  <r>
    <n v="2762"/>
    <d v="2021-06-27T00:00:00"/>
    <n v="4.8777777777777782"/>
    <s v="Production Technician II"/>
    <x v="0"/>
    <s v="Terminated"/>
    <s v="Part-Time"/>
    <s v="Zone A"/>
    <s v="Temporary"/>
    <x v="0"/>
    <s v="Field Operations"/>
    <d v="2044-12-09T00:00:00"/>
    <s v="MA"/>
    <x v="0"/>
    <s v="Asian"/>
    <s v="Single"/>
    <s v="Fully Meets"/>
    <n v="3"/>
    <n v="4"/>
    <s v="Poor"/>
    <d v="2023-01-08T00:00:00"/>
    <n v="3"/>
    <s v="Low"/>
    <n v="1"/>
    <s v="Low"/>
    <n v="2"/>
    <s v="Low"/>
    <d v="2023-04-26T00:00:00"/>
    <s v="Leadership Development"/>
    <s v="Internal"/>
    <s v="Failed"/>
    <n v="3"/>
    <n v="254.85"/>
    <n v="77"/>
    <x v="1"/>
  </r>
  <r>
    <n v="2763"/>
    <d v="2019-10-19T00:00:00"/>
    <n v="6.5666666666666664"/>
    <s v="Production Technician I"/>
    <x v="6"/>
    <s v="Active"/>
    <s v="Part-Time"/>
    <s v="Zone C"/>
    <s v="Full-Time"/>
    <x v="0"/>
    <s v="Field Operations"/>
    <d v="1991-05-18T00:00:00"/>
    <s v="MA"/>
    <x v="0"/>
    <s v="Hispanic"/>
    <s v="Single"/>
    <s v="Fully Meets"/>
    <n v="3"/>
    <n v="2"/>
    <s v="Excellent"/>
    <d v="2022-08-05T00:00:00"/>
    <n v="4"/>
    <s v="High"/>
    <n v="2"/>
    <s v="High"/>
    <n v="4"/>
    <s v="High"/>
    <d v="2022-11-24T00:00:00"/>
    <s v="Technical Skills"/>
    <s v="External"/>
    <s v="Completed"/>
    <n v="4"/>
    <n v="430.35"/>
    <n v="28"/>
    <x v="0"/>
  </r>
  <r>
    <n v="2764"/>
    <d v="2022-11-26T00:00:00"/>
    <n v="3.463888888888889"/>
    <s v="Production Technician I"/>
    <x v="5"/>
    <s v="Active"/>
    <s v="Part-Time"/>
    <s v="Zone C"/>
    <s v="Full-Time"/>
    <x v="0"/>
    <s v="Engineers"/>
    <d v="1993-03-24T00:00:00"/>
    <s v="MA"/>
    <x v="1"/>
    <s v="Black"/>
    <s v="Single"/>
    <s v="Fully Meets"/>
    <n v="3"/>
    <n v="2"/>
    <s v="Excellent"/>
    <d v="2022-10-22T00:00:00"/>
    <n v="2"/>
    <s v="High"/>
    <n v="4"/>
    <s v="High"/>
    <n v="3"/>
    <s v="High"/>
    <d v="2023-06-14T00:00:00"/>
    <s v="Communication Skills"/>
    <s v="External"/>
    <s v="Incomplete"/>
    <n v="5"/>
    <n v="755.77"/>
    <n v="29"/>
    <x v="0"/>
  </r>
  <r>
    <n v="2765"/>
    <d v="2019-08-19T00:00:00"/>
    <n v="6.7333333333333334"/>
    <s v="Production Technician I"/>
    <x v="2"/>
    <s v="Active"/>
    <s v="Full-Time"/>
    <s v="Zone C"/>
    <s v="Full-Time"/>
    <x v="0"/>
    <s v="Wireline Construction"/>
    <d v="1967-07-09T00:00:00"/>
    <s v="MA"/>
    <x v="1"/>
    <s v="Black"/>
    <s v="Widowed"/>
    <s v="Fully Meets"/>
    <n v="3"/>
    <n v="4"/>
    <s v="Poor"/>
    <d v="2023-01-05T00:00:00"/>
    <n v="3"/>
    <s v="Low"/>
    <n v="1"/>
    <s v="Low"/>
    <n v="3"/>
    <s v="Low"/>
    <d v="2023-03-30T00:00:00"/>
    <s v="Customer Service"/>
    <s v="Internal"/>
    <s v="Incomplete"/>
    <n v="2"/>
    <n v="529.91"/>
    <n v="52"/>
    <x v="1"/>
  </r>
  <r>
    <n v="2766"/>
    <d v="2018-08-22T00:00:00"/>
    <n v="7.7249999999999996"/>
    <s v="Production Technician II"/>
    <x v="1"/>
    <s v="Terminated"/>
    <s v="Part-Time"/>
    <s v="Zone A"/>
    <s v="Full-Time"/>
    <x v="0"/>
    <s v="Engineers"/>
    <d v="1957-06-28T00:00:00"/>
    <s v="MA"/>
    <x v="0"/>
    <s v="Hispanic"/>
    <s v="Married"/>
    <s v="Fully Meets"/>
    <n v="3"/>
    <n v="2"/>
    <s v="Excellent"/>
    <d v="2022-09-22T00:00:00"/>
    <n v="3"/>
    <s v="High"/>
    <n v="5"/>
    <s v="High"/>
    <n v="5"/>
    <s v="High"/>
    <d v="2023-03-25T00:00:00"/>
    <s v="Technical Skills"/>
    <s v="External"/>
    <s v="Completed"/>
    <n v="1"/>
    <n v="440.14"/>
    <n v="61"/>
    <x v="1"/>
  </r>
  <r>
    <n v="2767"/>
    <d v="2022-05-04T00:00:00"/>
    <n v="4.0250000000000004"/>
    <s v="Production Technician I"/>
    <x v="4"/>
    <s v="Active"/>
    <s v="Full-Time"/>
    <s v="Zone A"/>
    <s v="Full-Time"/>
    <x v="0"/>
    <s v="Field Operations"/>
    <d v="2049-01-15T00:00:00"/>
    <s v="MA"/>
    <x v="0"/>
    <s v="Asian"/>
    <s v="Divorced"/>
    <s v="Fully Meets"/>
    <n v="3"/>
    <n v="2"/>
    <s v="Excellent"/>
    <d v="2022-12-14T00:00:00"/>
    <n v="3"/>
    <s v="High"/>
    <n v="3"/>
    <s v="High"/>
    <n v="4"/>
    <s v="High"/>
    <d v="2023-01-21T00:00:00"/>
    <s v="Customer Service"/>
    <s v="Internal"/>
    <s v="Passed"/>
    <n v="2"/>
    <n v="972.3"/>
    <n v="73"/>
    <x v="1"/>
  </r>
  <r>
    <n v="2768"/>
    <d v="2022-06-12T00:00:00"/>
    <n v="3.9194444444444443"/>
    <s v="Production Technician I"/>
    <x v="5"/>
    <s v="Active"/>
    <s v="Part-Time"/>
    <s v="Zone B"/>
    <s v="Temporary"/>
    <x v="0"/>
    <s v="Underground"/>
    <d v="1981-02-20T00:00:00"/>
    <s v="MA"/>
    <x v="1"/>
    <s v="Asian"/>
    <s v="Married"/>
    <s v="Fully Meets"/>
    <n v="3"/>
    <n v="2"/>
    <s v="Excellent"/>
    <d v="2022-08-20T00:00:00"/>
    <n v="2"/>
    <s v="High"/>
    <n v="1"/>
    <s v="High"/>
    <n v="5"/>
    <s v="High"/>
    <d v="2022-10-24T00:00:00"/>
    <s v="Project Management"/>
    <s v="Internal"/>
    <s v="Incomplete"/>
    <n v="5"/>
    <n v="176.6"/>
    <n v="41"/>
    <x v="0"/>
  </r>
  <r>
    <n v="2769"/>
    <d v="2018-11-08T00:00:00"/>
    <n v="7.5138888888888893"/>
    <s v="Production Technician I"/>
    <x v="6"/>
    <s v="Active"/>
    <s v="Contract"/>
    <s v="Zone A"/>
    <s v="Part-Time"/>
    <x v="0"/>
    <s v="Aerial"/>
    <d v="1950-08-31T00:00:00"/>
    <s v="MA"/>
    <x v="1"/>
    <s v="Other"/>
    <s v="Widowed"/>
    <s v="Fully Meets"/>
    <n v="3"/>
    <n v="4"/>
    <s v="Poor"/>
    <d v="2022-08-07T00:00:00"/>
    <n v="3"/>
    <s v="Low"/>
    <n v="1"/>
    <s v="Low"/>
    <n v="3"/>
    <s v="Low"/>
    <d v="2023-07-17T00:00:00"/>
    <s v="Project Management"/>
    <s v="Internal"/>
    <s v="Completed"/>
    <n v="1"/>
    <n v="747.74"/>
    <n v="68"/>
    <x v="1"/>
  </r>
  <r>
    <n v="2770"/>
    <d v="2021-07-05T00:00:00"/>
    <n v="4.8555555555555552"/>
    <s v="Production Technician I"/>
    <x v="2"/>
    <s v="Active"/>
    <s v="Part-Time"/>
    <s v="Zone A"/>
    <s v="Part-Time"/>
    <x v="0"/>
    <s v="Field Operations"/>
    <d v="2045-11-19T00:00:00"/>
    <s v="MA"/>
    <x v="1"/>
    <s v="Black"/>
    <s v="Divorced"/>
    <s v="Fully Meets"/>
    <n v="3"/>
    <n v="5"/>
    <s v="Poor"/>
    <d v="2023-02-25T00:00:00"/>
    <n v="1"/>
    <s v="Low"/>
    <n v="2"/>
    <s v="Low"/>
    <n v="3"/>
    <s v="Low"/>
    <d v="2023-07-07T00:00:00"/>
    <s v="Customer Service"/>
    <s v="External"/>
    <s v="Passed"/>
    <n v="5"/>
    <n v="451.03"/>
    <n v="76"/>
    <x v="1"/>
  </r>
  <r>
    <n v="2771"/>
    <d v="2020-07-08T00:00:00"/>
    <n v="5.8472222222222223"/>
    <s v="Production Technician I"/>
    <x v="4"/>
    <s v="Terminated"/>
    <s v="Full-Time"/>
    <s v="Zone A"/>
    <s v="Temporary"/>
    <x v="0"/>
    <s v="Wireline Construction"/>
    <d v="1950-03-10T00:00:00"/>
    <s v="MA"/>
    <x v="1"/>
    <s v="Other"/>
    <s v="Divorced"/>
    <s v="Fully Meets"/>
    <n v="3"/>
    <n v="5"/>
    <s v="Poor"/>
    <d v="2023-01-28T00:00:00"/>
    <n v="2"/>
    <s v="Low"/>
    <n v="4"/>
    <s v="Low"/>
    <n v="2"/>
    <s v="Low"/>
    <d v="2022-12-11T00:00:00"/>
    <s v="Technical Skills"/>
    <s v="Internal"/>
    <s v="Incomplete"/>
    <n v="5"/>
    <n v="255.16"/>
    <n v="70"/>
    <x v="1"/>
  </r>
  <r>
    <n v="2772"/>
    <d v="2020-03-13T00:00:00"/>
    <n v="6.166666666666667"/>
    <s v="Production Technician I"/>
    <x v="0"/>
    <s v="Active"/>
    <s v="Full-Time"/>
    <s v="Zone A"/>
    <s v="Temporary"/>
    <x v="0"/>
    <s v="Wireline Construction"/>
    <d v="1973-04-15T00:00:00"/>
    <s v="MA"/>
    <x v="1"/>
    <s v="Other"/>
    <s v="Married"/>
    <s v="Fully Meets"/>
    <n v="3"/>
    <n v="1"/>
    <s v="Excellent"/>
    <d v="2023-04-25T00:00:00"/>
    <n v="2"/>
    <s v="High"/>
    <n v="4"/>
    <s v="High"/>
    <n v="5"/>
    <s v="High"/>
    <d v="2023-02-06T00:00:00"/>
    <s v="Leadership Development"/>
    <s v="Internal"/>
    <s v="Passed"/>
    <n v="5"/>
    <n v="258.08"/>
    <n v="47"/>
    <x v="0"/>
  </r>
  <r>
    <n v="2773"/>
    <d v="2022-12-28T00:00:00"/>
    <n v="3.375"/>
    <s v="Production Technician I"/>
    <x v="7"/>
    <s v="Active"/>
    <s v="Full-Time"/>
    <s v="Zone B"/>
    <s v="Full-Time"/>
    <x v="0"/>
    <s v="Splicing"/>
    <d v="1964-06-20T00:00:00"/>
    <s v="MA"/>
    <x v="1"/>
    <s v="White"/>
    <s v="Widowed"/>
    <s v="Fully Meets"/>
    <n v="3"/>
    <n v="2"/>
    <s v="Excellent"/>
    <d v="2023-05-29T00:00:00"/>
    <n v="2"/>
    <s v="High"/>
    <n v="5"/>
    <s v="High"/>
    <n v="4"/>
    <s v="High"/>
    <d v="2023-02-02T00:00:00"/>
    <s v="Communication Skills"/>
    <s v="Internal"/>
    <s v="Completed"/>
    <n v="4"/>
    <n v="697.67"/>
    <n v="58"/>
    <x v="1"/>
  </r>
  <r>
    <n v="2774"/>
    <d v="2020-03-17T00:00:00"/>
    <n v="6.1555555555555559"/>
    <s v="Production Technician I"/>
    <x v="1"/>
    <s v="Active"/>
    <s v="Full-Time"/>
    <s v="Zone B"/>
    <s v="Part-Time"/>
    <x v="0"/>
    <s v="Field Operations"/>
    <d v="1993-06-05T00:00:00"/>
    <s v="MA"/>
    <x v="1"/>
    <s v="Other"/>
    <s v="Divorced"/>
    <s v="Fully Meets"/>
    <n v="3"/>
    <n v="5"/>
    <s v="Poor"/>
    <d v="2023-05-28T00:00:00"/>
    <n v="1"/>
    <s v="Low"/>
    <n v="5"/>
    <s v="Low"/>
    <n v="3"/>
    <s v="Low"/>
    <d v="2023-08-05T00:00:00"/>
    <s v="Communication Skills"/>
    <s v="Internal"/>
    <s v="Passed"/>
    <n v="5"/>
    <n v="694.23"/>
    <n v="27"/>
    <x v="0"/>
  </r>
  <r>
    <n v="2775"/>
    <d v="2023-01-07T00:00:00"/>
    <n v="3.35"/>
    <s v="Production Technician I"/>
    <x v="8"/>
    <s v="Active"/>
    <s v="Part-Time"/>
    <s v="Zone B"/>
    <s v="Temporary"/>
    <x v="0"/>
    <s v="Field Operations"/>
    <d v="1966-02-19T00:00:00"/>
    <s v="MA"/>
    <x v="0"/>
    <s v="White"/>
    <s v="Single"/>
    <s v="Fully Meets"/>
    <n v="3"/>
    <n v="2"/>
    <s v="Excellent"/>
    <d v="2023-08-04T00:00:00"/>
    <n v="1"/>
    <s v="High"/>
    <n v="4"/>
    <s v="High"/>
    <n v="3"/>
    <s v="High"/>
    <d v="2022-11-05T00:00:00"/>
    <s v="Technical Skills"/>
    <s v="Internal"/>
    <s v="Incomplete"/>
    <n v="1"/>
    <n v="703.45"/>
    <n v="57"/>
    <x v="1"/>
  </r>
  <r>
    <n v="2776"/>
    <d v="2021-12-22T00:00:00"/>
    <n v="4.3916666666666666"/>
    <s v="Production Technician I"/>
    <x v="3"/>
    <s v="Active"/>
    <s v="Full-Time"/>
    <s v="Zone B"/>
    <s v="Part-Time"/>
    <x v="0"/>
    <s v="General - Eng"/>
    <d v="1975-02-06T00:00:00"/>
    <s v="MA"/>
    <x v="1"/>
    <s v="White"/>
    <s v="Single"/>
    <s v="Fully Meets"/>
    <n v="3"/>
    <n v="4"/>
    <s v="Poor"/>
    <d v="2022-12-26T00:00:00"/>
    <n v="5"/>
    <s v="Low"/>
    <n v="3"/>
    <s v="Low"/>
    <n v="5"/>
    <s v="Low"/>
    <d v="2023-07-09T00:00:00"/>
    <s v="Leadership Development"/>
    <s v="External"/>
    <s v="Incomplete"/>
    <n v="1"/>
    <n v="134.44"/>
    <n v="46"/>
    <x v="0"/>
  </r>
  <r>
    <n v="2777"/>
    <d v="2020-04-29T00:00:00"/>
    <n v="6.0388888888888888"/>
    <s v="Production Technician I"/>
    <x v="9"/>
    <s v="Active"/>
    <s v="Part-Time"/>
    <s v="Zone B"/>
    <s v="Full-Time"/>
    <x v="0"/>
    <s v="General - Con"/>
    <d v="2044-07-31T00:00:00"/>
    <s v="MA"/>
    <x v="1"/>
    <s v="Hispanic"/>
    <s v="Single"/>
    <s v="Fully Meets"/>
    <n v="3"/>
    <n v="5"/>
    <s v="Poor"/>
    <d v="2023-08-02T00:00:00"/>
    <n v="5"/>
    <s v="Low"/>
    <n v="1"/>
    <s v="Low"/>
    <n v="3"/>
    <s v="Low"/>
    <d v="2023-07-25T00:00:00"/>
    <s v="Communication Skills"/>
    <s v="Internal"/>
    <s v="Failed"/>
    <n v="2"/>
    <n v="458.37"/>
    <n v="76"/>
    <x v="1"/>
  </r>
  <r>
    <n v="2778"/>
    <d v="2020-12-02T00:00:00"/>
    <n v="5.447222222222222"/>
    <s v="Production Technician I"/>
    <x v="5"/>
    <s v="Active"/>
    <s v="Part-Time"/>
    <s v="Zone C"/>
    <s v="Temporary"/>
    <x v="0"/>
    <s v="Wireless"/>
    <d v="1955-02-28T00:00:00"/>
    <s v="MA"/>
    <x v="1"/>
    <s v="Asian"/>
    <s v="Divorced"/>
    <s v="Fully Meets"/>
    <n v="3"/>
    <n v="5"/>
    <s v="Poor"/>
    <d v="2023-02-19T00:00:00"/>
    <n v="1"/>
    <s v="Low"/>
    <n v="1"/>
    <s v="Low"/>
    <n v="4"/>
    <s v="Low"/>
    <d v="2022-10-06T00:00:00"/>
    <s v="Project Management"/>
    <s v="External"/>
    <s v="Failed"/>
    <n v="5"/>
    <n v="594.73"/>
    <n v="65"/>
    <x v="1"/>
  </r>
  <r>
    <n v="2779"/>
    <d v="2021-12-08T00:00:00"/>
    <n v="4.4305555555555554"/>
    <s v="Production Technician I"/>
    <x v="6"/>
    <s v="Active"/>
    <s v="Contract"/>
    <s v="Zone A"/>
    <s v="Part-Time"/>
    <x v="0"/>
    <s v="Field Operations"/>
    <d v="1957-07-16T00:00:00"/>
    <s v="MA"/>
    <x v="1"/>
    <s v="Hispanic"/>
    <s v="Married"/>
    <s v="Fully Meets"/>
    <n v="3"/>
    <n v="2"/>
    <s v="Excellent"/>
    <d v="2022-08-28T00:00:00"/>
    <n v="4"/>
    <s v="High"/>
    <n v="1"/>
    <s v="High"/>
    <n v="1"/>
    <s v="High"/>
    <d v="2023-02-13T00:00:00"/>
    <s v="Leadership Development"/>
    <s v="Internal"/>
    <s v="Completed"/>
    <n v="3"/>
    <n v="330.68"/>
    <n v="64"/>
    <x v="1"/>
  </r>
  <r>
    <n v="2780"/>
    <d v="2022-04-13T00:00:00"/>
    <n v="4.083333333333333"/>
    <s v="Production Technician I"/>
    <x v="2"/>
    <s v="Active"/>
    <s v="Contract"/>
    <s v="Zone B"/>
    <s v="Part-Time"/>
    <x v="0"/>
    <s v="General - Con"/>
    <d v="1951-04-26T00:00:00"/>
    <s v="MA"/>
    <x v="1"/>
    <s v="White"/>
    <s v="Married"/>
    <s v="Fully Meets"/>
    <n v="3"/>
    <n v="4"/>
    <s v="Poor"/>
    <d v="2022-08-29T00:00:00"/>
    <n v="3"/>
    <s v="Low"/>
    <n v="5"/>
    <s v="Low"/>
    <n v="2"/>
    <s v="Low"/>
    <d v="2022-12-24T00:00:00"/>
    <s v="Communication Skills"/>
    <s v="Internal"/>
    <s v="Incomplete"/>
    <n v="3"/>
    <n v="625.69000000000005"/>
    <n v="71"/>
    <x v="1"/>
  </r>
  <r>
    <n v="2781"/>
    <d v="2020-12-23T00:00:00"/>
    <n v="5.3888888888888893"/>
    <s v="Production Technician I"/>
    <x v="4"/>
    <s v="Terminated"/>
    <s v="Contract"/>
    <s v="Zone A"/>
    <s v="Part-Time"/>
    <x v="0"/>
    <s v="Field Operations"/>
    <d v="1969-10-22T00:00:00"/>
    <s v="MA"/>
    <x v="1"/>
    <s v="Asian"/>
    <s v="Divorced"/>
    <s v="Fully Meets"/>
    <n v="3"/>
    <n v="4"/>
    <s v="Poor"/>
    <d v="2023-02-12T00:00:00"/>
    <n v="1"/>
    <s v="Low"/>
    <n v="2"/>
    <s v="Low"/>
    <n v="2"/>
    <s v="Low"/>
    <d v="2022-11-12T00:00:00"/>
    <s v="Leadership Development"/>
    <s v="Internal"/>
    <s v="Completed"/>
    <n v="5"/>
    <n v="437.26"/>
    <n v="51"/>
    <x v="1"/>
  </r>
  <r>
    <n v="2782"/>
    <d v="2019-03-31T00:00:00"/>
    <n v="7.1194444444444445"/>
    <s v="Production Technician I"/>
    <x v="0"/>
    <s v="Active"/>
    <s v="Full-Time"/>
    <s v="Zone C"/>
    <s v="Temporary"/>
    <x v="0"/>
    <s v="General - Con"/>
    <d v="1987-06-18T00:00:00"/>
    <s v="MA"/>
    <x v="0"/>
    <s v="Black"/>
    <s v="Single"/>
    <s v="Fully Meets"/>
    <n v="3"/>
    <n v="2"/>
    <s v="Excellent"/>
    <d v="2022-10-07T00:00:00"/>
    <n v="3"/>
    <s v="High"/>
    <n v="5"/>
    <s v="High"/>
    <n v="3"/>
    <s v="High"/>
    <d v="2022-10-17T00:00:00"/>
    <s v="Leadership Development"/>
    <s v="Internal"/>
    <s v="Passed"/>
    <n v="2"/>
    <n v="134.99"/>
    <n v="32"/>
    <x v="0"/>
  </r>
  <r>
    <n v="2783"/>
    <d v="2023-06-11T00:00:00"/>
    <n v="2.9222222222222221"/>
    <s v="Production Technician II"/>
    <x v="7"/>
    <s v="Active"/>
    <s v="Part-Time"/>
    <s v="Zone A"/>
    <s v="Temporary"/>
    <x v="0"/>
    <s v="Wireline Construction"/>
    <d v="1977-10-21T00:00:00"/>
    <s v="MA"/>
    <x v="1"/>
    <s v="White"/>
    <s v="Married"/>
    <s v="Fully Meets"/>
    <n v="3"/>
    <n v="1"/>
    <s v="Excellent"/>
    <d v="2023-01-06T00:00:00"/>
    <n v="3"/>
    <s v="High"/>
    <n v="1"/>
    <s v="High"/>
    <n v="1"/>
    <s v="High"/>
    <d v="2023-05-20T00:00:00"/>
    <s v="Technical Skills"/>
    <s v="External"/>
    <s v="Incomplete"/>
    <n v="4"/>
    <n v="880.21"/>
    <n v="46"/>
    <x v="0"/>
  </r>
  <r>
    <n v="2784"/>
    <d v="2021-05-20T00:00:00"/>
    <n v="4.9805555555555552"/>
    <s v="Production Technician II"/>
    <x v="3"/>
    <s v="Active"/>
    <s v="Contract"/>
    <s v="Zone B"/>
    <s v="Full-Time"/>
    <x v="0"/>
    <s v="Field Operations"/>
    <d v="1981-03-08T00:00:00"/>
    <s v="MA"/>
    <x v="1"/>
    <s v="White"/>
    <s v="Divorced"/>
    <s v="Fully Meets"/>
    <n v="3"/>
    <n v="2"/>
    <s v="Excellent"/>
    <d v="2023-01-09T00:00:00"/>
    <n v="4"/>
    <s v="High"/>
    <n v="3"/>
    <s v="High"/>
    <n v="4"/>
    <s v="High"/>
    <d v="2022-09-08T00:00:00"/>
    <s v="Customer Service"/>
    <s v="Internal"/>
    <s v="Completed"/>
    <n v="5"/>
    <n v="427.99"/>
    <n v="40"/>
    <x v="0"/>
  </r>
  <r>
    <n v="2785"/>
    <d v="2020-11-14T00:00:00"/>
    <n v="5.4972222222222218"/>
    <s v="Production Technician II"/>
    <x v="5"/>
    <s v="Active"/>
    <s v="Full-Time"/>
    <s v="Zone C"/>
    <s v="Full-Time"/>
    <x v="0"/>
    <s v="Field Operations"/>
    <d v="1967-07-06T00:00:00"/>
    <s v="MA"/>
    <x v="1"/>
    <s v="Hispanic"/>
    <s v="Widowed"/>
    <s v="Fully Meets"/>
    <n v="3"/>
    <n v="4"/>
    <s v="Poor"/>
    <d v="2022-08-15T00:00:00"/>
    <n v="3"/>
    <s v="Low"/>
    <n v="1"/>
    <s v="Low"/>
    <n v="5"/>
    <s v="Low"/>
    <d v="2022-11-26T00:00:00"/>
    <s v="Technical Skills"/>
    <s v="Internal"/>
    <s v="Completed"/>
    <n v="1"/>
    <n v="925.68"/>
    <n v="53"/>
    <x v="1"/>
  </r>
  <r>
    <n v="2786"/>
    <d v="2018-12-29T00:00:00"/>
    <n v="7.3722222222222218"/>
    <s v="Production Technician II"/>
    <x v="9"/>
    <s v="Active"/>
    <s v="Contract"/>
    <s v="Zone A"/>
    <s v="Full-Time"/>
    <x v="0"/>
    <s v="Field Operations"/>
    <d v="2000-07-13T00:00:00"/>
    <s v="MA"/>
    <x v="0"/>
    <s v="Asian"/>
    <s v="Widowed"/>
    <s v="Fully Meets"/>
    <n v="3"/>
    <n v="1"/>
    <s v="Excellent"/>
    <d v="2022-12-07T00:00:00"/>
    <n v="4"/>
    <s v="High"/>
    <n v="3"/>
    <s v="High"/>
    <n v="1"/>
    <s v="High"/>
    <d v="2023-06-16T00:00:00"/>
    <s v="Communication Skills"/>
    <s v="External"/>
    <s v="Incomplete"/>
    <n v="4"/>
    <n v="485.05"/>
    <n v="18"/>
    <x v="2"/>
  </r>
  <r>
    <n v="2787"/>
    <d v="2021-04-22T00:00:00"/>
    <n v="5.0583333333333336"/>
    <s v="Production Technician II"/>
    <x v="5"/>
    <s v="Active"/>
    <s v="Contract"/>
    <s v="Zone A"/>
    <s v="Full-Time"/>
    <x v="0"/>
    <s v="Executive"/>
    <d v="2048-12-10T00:00:00"/>
    <s v="MA"/>
    <x v="0"/>
    <s v="White"/>
    <s v="Divorced"/>
    <s v="Fully Meets"/>
    <n v="3"/>
    <n v="4"/>
    <s v="Poor"/>
    <d v="2023-04-10T00:00:00"/>
    <n v="4"/>
    <s v="Low"/>
    <n v="2"/>
    <s v="Low"/>
    <n v="5"/>
    <s v="Low"/>
    <d v="2023-04-18T00:00:00"/>
    <s v="Technical Skills"/>
    <s v="External"/>
    <s v="Passed"/>
    <n v="5"/>
    <n v="720.07"/>
    <n v="73"/>
    <x v="1"/>
  </r>
  <r>
    <n v="2788"/>
    <d v="2023-06-03T00:00:00"/>
    <n v="2.9444444444444446"/>
    <s v="Production Technician II"/>
    <x v="6"/>
    <s v="Terminated"/>
    <s v="Contract"/>
    <s v="Zone C"/>
    <s v="Full-Time"/>
    <x v="0"/>
    <s v="Project Management - Con"/>
    <d v="2049-02-07T00:00:00"/>
    <s v="MA"/>
    <x v="0"/>
    <s v="Black"/>
    <s v="Widowed"/>
    <s v="Fully Meets"/>
    <n v="3"/>
    <n v="1"/>
    <s v="Excellent"/>
    <d v="2023-05-29T00:00:00"/>
    <n v="4"/>
    <s v="High"/>
    <n v="1"/>
    <s v="High"/>
    <n v="3"/>
    <s v="High"/>
    <d v="2023-01-21T00:00:00"/>
    <s v="Project Management"/>
    <s v="External"/>
    <s v="Incomplete"/>
    <n v="5"/>
    <n v="161.15"/>
    <n v="74"/>
    <x v="1"/>
  </r>
  <r>
    <n v="2789"/>
    <d v="2021-04-26T00:00:00"/>
    <n v="5.0472222222222225"/>
    <s v="Production Technician I"/>
    <x v="0"/>
    <s v="Active"/>
    <s v="Contract"/>
    <s v="Zone B"/>
    <s v="Temporary"/>
    <x v="0"/>
    <s v="Wireless"/>
    <d v="2042-06-04T00:00:00"/>
    <s v="MA"/>
    <x v="1"/>
    <s v="Asian"/>
    <s v="Divorced"/>
    <s v="Fully Meets"/>
    <n v="3"/>
    <n v="4"/>
    <s v="Poor"/>
    <d v="2022-12-03T00:00:00"/>
    <n v="1"/>
    <s v="Low"/>
    <n v="2"/>
    <s v="Low"/>
    <n v="2"/>
    <s v="Low"/>
    <d v="2023-06-06T00:00:00"/>
    <s v="Project Management"/>
    <s v="Internal"/>
    <s v="Completed"/>
    <n v="4"/>
    <n v="899.17"/>
    <n v="79"/>
    <x v="1"/>
  </r>
  <r>
    <n v="2790"/>
    <d v="2019-04-30T00:00:00"/>
    <n v="7.0361111111111114"/>
    <s v="Production Technician I"/>
    <x v="1"/>
    <s v="Active"/>
    <s v="Contract"/>
    <s v="Zone B"/>
    <s v="Part-Time"/>
    <x v="0"/>
    <s v="Catv"/>
    <d v="1959-08-08T00:00:00"/>
    <s v="MA"/>
    <x v="1"/>
    <s v="Hispanic"/>
    <s v="Widowed"/>
    <s v="Fully Meets"/>
    <n v="3"/>
    <n v="4"/>
    <s v="Poor"/>
    <d v="2023-01-03T00:00:00"/>
    <n v="1"/>
    <s v="Low"/>
    <n v="5"/>
    <s v="Low"/>
    <n v="2"/>
    <s v="Low"/>
    <d v="2022-09-20T00:00:00"/>
    <s v="Communication Skills"/>
    <s v="External"/>
    <s v="Incomplete"/>
    <n v="1"/>
    <n v="438.31"/>
    <n v="60"/>
    <x v="1"/>
  </r>
  <r>
    <n v="2791"/>
    <d v="2021-07-04T00:00:00"/>
    <n v="4.8583333333333334"/>
    <s v="Production Technician I"/>
    <x v="8"/>
    <s v="Active"/>
    <s v="Contract"/>
    <s v="Zone B"/>
    <s v="Temporary"/>
    <x v="0"/>
    <s v="Field Operations"/>
    <d v="2046-10-28T00:00:00"/>
    <s v="MA"/>
    <x v="1"/>
    <s v="White"/>
    <s v="Widowed"/>
    <s v="Fully Meets"/>
    <n v="3"/>
    <n v="2"/>
    <s v="Excellent"/>
    <d v="2023-01-19T00:00:00"/>
    <n v="1"/>
    <s v="High"/>
    <n v="3"/>
    <s v="High"/>
    <n v="1"/>
    <s v="High"/>
    <d v="2023-04-08T00:00:00"/>
    <s v="Communication Skills"/>
    <s v="Internal"/>
    <s v="Passed"/>
    <n v="3"/>
    <n v="903.18"/>
    <n v="75"/>
    <x v="1"/>
  </r>
  <r>
    <n v="2792"/>
    <d v="2023-02-24T00:00:00"/>
    <n v="3.2194444444444446"/>
    <s v="Production Technician I"/>
    <x v="6"/>
    <s v="Active"/>
    <s v="Part-Time"/>
    <s v="Zone A"/>
    <s v="Temporary"/>
    <x v="0"/>
    <s v="Engineers"/>
    <d v="1953-05-10T00:00:00"/>
    <s v="MA"/>
    <x v="1"/>
    <s v="Black"/>
    <s v="Single"/>
    <s v="Fully Meets"/>
    <n v="3"/>
    <n v="1"/>
    <s v="Excellent"/>
    <d v="2022-09-09T00:00:00"/>
    <n v="3"/>
    <s v="High"/>
    <n v="4"/>
    <s v="High"/>
    <n v="4"/>
    <s v="High"/>
    <d v="2023-05-21T00:00:00"/>
    <s v="Technical Skills"/>
    <s v="External"/>
    <s v="Passed"/>
    <n v="2"/>
    <n v="607.80999999999995"/>
    <n v="70"/>
    <x v="1"/>
  </r>
  <r>
    <n v="2793"/>
    <d v="2021-03-02T00:00:00"/>
    <n v="5.197222222222222"/>
    <s v="Production Technician I"/>
    <x v="2"/>
    <s v="Active"/>
    <s v="Full-Time"/>
    <s v="Zone A"/>
    <s v="Full-Time"/>
    <x v="0"/>
    <s v="Yard (Material Handling)"/>
    <d v="1981-08-19T00:00:00"/>
    <s v="MA"/>
    <x v="1"/>
    <s v="Black"/>
    <s v="Divorced"/>
    <s v="Fully Meets"/>
    <n v="3"/>
    <n v="1"/>
    <s v="Excellent"/>
    <d v="2023-03-27T00:00:00"/>
    <n v="2"/>
    <s v="High"/>
    <n v="5"/>
    <s v="High"/>
    <n v="3"/>
    <s v="High"/>
    <d v="2022-10-09T00:00:00"/>
    <s v="Project Management"/>
    <s v="External"/>
    <s v="Incomplete"/>
    <n v="1"/>
    <n v="774.44"/>
    <n v="40"/>
    <x v="0"/>
  </r>
  <r>
    <n v="2794"/>
    <d v="2021-12-27T00:00:00"/>
    <n v="4.3777777777777782"/>
    <s v="Production Technician I"/>
    <x v="9"/>
    <s v="Active"/>
    <s v="Contract"/>
    <s v="Zone B"/>
    <s v="Temporary"/>
    <x v="0"/>
    <s v="Field Operations"/>
    <d v="1976-05-16T00:00:00"/>
    <s v="MA"/>
    <x v="1"/>
    <s v="Hispanic"/>
    <s v="Single"/>
    <s v="Fully Meets"/>
    <n v="3"/>
    <n v="5"/>
    <s v="Poor"/>
    <d v="2022-09-03T00:00:00"/>
    <n v="5"/>
    <s v="Low"/>
    <n v="4"/>
    <s v="Low"/>
    <n v="4"/>
    <s v="Low"/>
    <d v="2023-01-10T00:00:00"/>
    <s v="Customer Service"/>
    <s v="Internal"/>
    <s v="Incomplete"/>
    <n v="3"/>
    <n v="644.38"/>
    <n v="45"/>
    <x v="0"/>
  </r>
  <r>
    <n v="2795"/>
    <d v="2022-07-10T00:00:00"/>
    <n v="3.8416666666666668"/>
    <s v="Production Technician I"/>
    <x v="7"/>
    <s v="Active"/>
    <s v="Part-Time"/>
    <s v="Zone C"/>
    <s v="Temporary"/>
    <x v="0"/>
    <s v="General - Eng"/>
    <d v="2049-01-26T00:00:00"/>
    <s v="MA"/>
    <x v="0"/>
    <s v="Asian"/>
    <s v="Single"/>
    <s v="Fully Meets"/>
    <n v="3"/>
    <n v="4"/>
    <s v="Poor"/>
    <d v="2023-06-06T00:00:00"/>
    <n v="5"/>
    <s v="Low"/>
    <n v="1"/>
    <s v="Low"/>
    <n v="1"/>
    <s v="Low"/>
    <d v="2023-04-30T00:00:00"/>
    <s v="Customer Service"/>
    <s v="Internal"/>
    <s v="Failed"/>
    <n v="4"/>
    <n v="457.74"/>
    <n v="73"/>
    <x v="1"/>
  </r>
  <r>
    <n v="2796"/>
    <d v="2022-09-19T00:00:00"/>
    <n v="3.65"/>
    <s v="Production Technician I"/>
    <x v="3"/>
    <s v="Active"/>
    <s v="Contract"/>
    <s v="Zone A"/>
    <s v="Full-Time"/>
    <x v="0"/>
    <s v="Engineers"/>
    <d v="1991-09-01T00:00:00"/>
    <s v="MA"/>
    <x v="0"/>
    <s v="Asian"/>
    <s v="Married"/>
    <s v="Fully Meets"/>
    <n v="3"/>
    <n v="1"/>
    <s v="Excellent"/>
    <d v="2023-08-05T00:00:00"/>
    <n v="2"/>
    <s v="High"/>
    <n v="4"/>
    <s v="High"/>
    <n v="2"/>
    <s v="High"/>
    <d v="2022-10-19T00:00:00"/>
    <s v="Communication Skills"/>
    <s v="External"/>
    <s v="Incomplete"/>
    <n v="2"/>
    <n v="840.27"/>
    <n v="31"/>
    <x v="0"/>
  </r>
  <r>
    <n v="2797"/>
    <d v="2021-05-30T00:00:00"/>
    <n v="4.9527777777777775"/>
    <s v="Production Technician I"/>
    <x v="5"/>
    <s v="Active"/>
    <s v="Contract"/>
    <s v="Zone A"/>
    <s v="Temporary"/>
    <x v="0"/>
    <s v="Aerial"/>
    <d v="1964-11-13T00:00:00"/>
    <s v="MA"/>
    <x v="1"/>
    <s v="Other"/>
    <s v="Married"/>
    <s v="Exceeds"/>
    <n v="4"/>
    <n v="1"/>
    <s v="Excellent"/>
    <d v="2022-08-05T00:00:00"/>
    <n v="2"/>
    <s v="High"/>
    <n v="1"/>
    <s v="High"/>
    <n v="2"/>
    <s v="High"/>
    <d v="2022-12-18T00:00:00"/>
    <s v="Communication Skills"/>
    <s v="External"/>
    <s v="Failed"/>
    <n v="1"/>
    <n v="559.59"/>
    <n v="57"/>
    <x v="1"/>
  </r>
  <r>
    <n v="2798"/>
    <d v="2020-04-07T00:00:00"/>
    <n v="6.1"/>
    <s v="Production Technician I"/>
    <x v="4"/>
    <s v="Active"/>
    <s v="Contract"/>
    <s v="Zone A"/>
    <s v="Part-Time"/>
    <x v="0"/>
    <s v="Engineers"/>
    <d v="1969-05-17T00:00:00"/>
    <s v="MA"/>
    <x v="1"/>
    <s v="Asian"/>
    <s v="Divorced"/>
    <s v="Fully Meets"/>
    <n v="3"/>
    <n v="2"/>
    <s v="Excellent"/>
    <d v="2023-05-29T00:00:00"/>
    <n v="3"/>
    <s v="High"/>
    <n v="4"/>
    <s v="High"/>
    <n v="2"/>
    <s v="High"/>
    <d v="2023-04-24T00:00:00"/>
    <s v="Leadership Development"/>
    <s v="External"/>
    <s v="Completed"/>
    <n v="1"/>
    <n v="840.65"/>
    <n v="51"/>
    <x v="1"/>
  </r>
  <r>
    <n v="2799"/>
    <d v="2021-04-20T00:00:00"/>
    <n v="5.0638888888888891"/>
    <s v="Production Technician I"/>
    <x v="0"/>
    <s v="Active"/>
    <s v="Part-Time"/>
    <s v="Zone A"/>
    <s v="Part-Time"/>
    <x v="0"/>
    <s v="Engineers"/>
    <d v="1988-02-21T00:00:00"/>
    <s v="MA"/>
    <x v="1"/>
    <s v="White"/>
    <s v="Divorced"/>
    <s v="Fully Meets"/>
    <n v="3"/>
    <n v="2"/>
    <s v="Excellent"/>
    <d v="2023-02-01T00:00:00"/>
    <n v="2"/>
    <s v="High"/>
    <n v="1"/>
    <s v="High"/>
    <n v="1"/>
    <s v="High"/>
    <d v="2023-07-28T00:00:00"/>
    <s v="Communication Skills"/>
    <s v="Internal"/>
    <s v="Incomplete"/>
    <n v="1"/>
    <n v="543.46"/>
    <n v="33"/>
    <x v="0"/>
  </r>
  <r>
    <n v="2800"/>
    <d v="2019-08-02T00:00:00"/>
    <n v="6.7805555555555559"/>
    <s v="Production Technician I"/>
    <x v="1"/>
    <s v="Active"/>
    <s v="Contract"/>
    <s v="Zone B"/>
    <s v="Temporary"/>
    <x v="0"/>
    <s v="General - Con"/>
    <d v="2048-07-10T00:00:00"/>
    <s v="MA"/>
    <x v="1"/>
    <s v="Black"/>
    <s v="Married"/>
    <s v="Fully Meets"/>
    <n v="3"/>
    <n v="1"/>
    <s v="Excellent"/>
    <d v="2023-06-20T00:00:00"/>
    <n v="1"/>
    <s v="High"/>
    <n v="2"/>
    <s v="High"/>
    <n v="2"/>
    <s v="High"/>
    <d v="2022-12-20T00:00:00"/>
    <s v="Customer Service"/>
    <s v="External"/>
    <s v="Incomplete"/>
    <n v="1"/>
    <n v="729.03"/>
    <n v="71"/>
    <x v="1"/>
  </r>
  <r>
    <n v="2801"/>
    <d v="2022-01-11T00:00:00"/>
    <n v="4.3388888888888886"/>
    <s v="Production Technician I"/>
    <x v="8"/>
    <s v="Active"/>
    <s v="Full-Time"/>
    <s v="Zone C"/>
    <s v="Temporary"/>
    <x v="0"/>
    <s v="Field Operations"/>
    <d v="1995-09-28T00:00:00"/>
    <s v="MA"/>
    <x v="1"/>
    <s v="White"/>
    <s v="Divorced"/>
    <s v="Fully Meets"/>
    <n v="3"/>
    <n v="5"/>
    <s v="Poor"/>
    <d v="2022-09-20T00:00:00"/>
    <n v="1"/>
    <s v="Low"/>
    <n v="3"/>
    <s v="Low"/>
    <n v="4"/>
    <s v="Low"/>
    <d v="2023-06-14T00:00:00"/>
    <s v="Leadership Development"/>
    <s v="External"/>
    <s v="Incomplete"/>
    <n v="4"/>
    <n v="449.65"/>
    <n v="27"/>
    <x v="0"/>
  </r>
  <r>
    <n v="2802"/>
    <d v="2020-11-15T00:00:00"/>
    <n v="5.4944444444444445"/>
    <s v="Production Technician I"/>
    <x v="6"/>
    <s v="Active"/>
    <s v="Contract"/>
    <s v="Zone C"/>
    <s v="Part-Time"/>
    <x v="0"/>
    <s v="General - Con"/>
    <d v="1977-08-11T00:00:00"/>
    <s v="MA"/>
    <x v="0"/>
    <s v="White"/>
    <s v="Married"/>
    <s v="Fully Meets"/>
    <n v="3"/>
    <n v="4"/>
    <s v="Poor"/>
    <d v="2023-07-01T00:00:00"/>
    <n v="2"/>
    <s v="Low"/>
    <n v="3"/>
    <s v="Low"/>
    <n v="5"/>
    <s v="Low"/>
    <d v="2023-04-21T00:00:00"/>
    <s v="Technical Skills"/>
    <s v="External"/>
    <s v="Passed"/>
    <n v="3"/>
    <n v="213.38"/>
    <n v="43"/>
    <x v="0"/>
  </r>
  <r>
    <n v="2803"/>
    <d v="2020-05-08T00:00:00"/>
    <n v="6.0138888888888893"/>
    <s v="Production Technician I"/>
    <x v="2"/>
    <s v="Active"/>
    <s v="Part-Time"/>
    <s v="Zone B"/>
    <s v="Part-Time"/>
    <x v="0"/>
    <s v="General - Con"/>
    <d v="1965-09-03T00:00:00"/>
    <s v="MA"/>
    <x v="0"/>
    <s v="Asian"/>
    <s v="Married"/>
    <s v="Fully Meets"/>
    <n v="3"/>
    <n v="5"/>
    <s v="Poor"/>
    <d v="2022-11-04T00:00:00"/>
    <n v="4"/>
    <s v="Low"/>
    <n v="4"/>
    <s v="Low"/>
    <n v="5"/>
    <s v="Low"/>
    <d v="2023-01-29T00:00:00"/>
    <s v="Leadership Development"/>
    <s v="Internal"/>
    <s v="Failed"/>
    <n v="4"/>
    <n v="106.21"/>
    <n v="55"/>
    <x v="1"/>
  </r>
  <r>
    <n v="2804"/>
    <d v="2019-03-10T00:00:00"/>
    <n v="7.1749999999999998"/>
    <s v="Production Technician II"/>
    <x v="7"/>
    <s v="Active"/>
    <s v="Part-Time"/>
    <s v="Zone B"/>
    <s v="Full-Time"/>
    <x v="0"/>
    <s v="Project Management - Con"/>
    <d v="1953-03-01T00:00:00"/>
    <s v="MA"/>
    <x v="1"/>
    <s v="Hispanic"/>
    <s v="Married"/>
    <s v="Fully Meets"/>
    <n v="3"/>
    <n v="4"/>
    <s v="Poor"/>
    <d v="2022-12-05T00:00:00"/>
    <n v="5"/>
    <s v="Low"/>
    <n v="4"/>
    <s v="Low"/>
    <n v="2"/>
    <s v="Low"/>
    <d v="2023-01-26T00:00:00"/>
    <s v="Leadership Development"/>
    <s v="Internal"/>
    <s v="Completed"/>
    <n v="5"/>
    <n v="483.07"/>
    <n v="66"/>
    <x v="1"/>
  </r>
  <r>
    <n v="2805"/>
    <d v="2022-04-19T00:00:00"/>
    <n v="4.0666666666666664"/>
    <s v="Production Technician II"/>
    <x v="3"/>
    <s v="Active"/>
    <s v="Full-Time"/>
    <s v="Zone C"/>
    <s v="Part-Time"/>
    <x v="0"/>
    <s v="Field Operations"/>
    <d v="1988-07-30T00:00:00"/>
    <s v="MA"/>
    <x v="1"/>
    <s v="White"/>
    <s v="Widowed"/>
    <s v="Fully Meets"/>
    <n v="3"/>
    <n v="1"/>
    <s v="Excellent"/>
    <d v="2023-05-19T00:00:00"/>
    <n v="5"/>
    <s v="High"/>
    <n v="3"/>
    <s v="High"/>
    <n v="2"/>
    <s v="High"/>
    <d v="2023-07-18T00:00:00"/>
    <s v="Project Management"/>
    <s v="Internal"/>
    <s v="Passed"/>
    <n v="2"/>
    <n v="515.30999999999995"/>
    <n v="34"/>
    <x v="0"/>
  </r>
  <r>
    <n v="2806"/>
    <d v="2019-11-30T00:00:00"/>
    <n v="6.4527777777777775"/>
    <s v="Production Technician II"/>
    <x v="5"/>
    <s v="Active"/>
    <s v="Full-Time"/>
    <s v="Zone A"/>
    <s v="Part-Time"/>
    <x v="0"/>
    <s v="Catv"/>
    <d v="1962-06-22T00:00:00"/>
    <s v="MA"/>
    <x v="0"/>
    <s v="Asian"/>
    <s v="Divorced"/>
    <s v="Fully Meets"/>
    <n v="3"/>
    <n v="2"/>
    <s v="Excellent"/>
    <d v="2023-04-14T00:00:00"/>
    <n v="1"/>
    <s v="High"/>
    <n v="3"/>
    <s v="High"/>
    <n v="1"/>
    <s v="High"/>
    <d v="2023-05-27T00:00:00"/>
    <s v="Communication Skills"/>
    <s v="Internal"/>
    <s v="Incomplete"/>
    <n v="5"/>
    <n v="290.8"/>
    <n v="57"/>
    <x v="1"/>
  </r>
  <r>
    <n v="2807"/>
    <d v="2021-07-06T00:00:00"/>
    <n v="4.8527777777777779"/>
    <s v="Production Technician II"/>
    <x v="4"/>
    <s v="Terminated"/>
    <s v="Part-Time"/>
    <s v="Zone A"/>
    <s v="Part-Time"/>
    <x v="0"/>
    <s v="Wireline Construction"/>
    <d v="1977-04-17T00:00:00"/>
    <s v="MA"/>
    <x v="0"/>
    <s v="White"/>
    <s v="Married"/>
    <s v="Fully Meets"/>
    <n v="3"/>
    <n v="2"/>
    <s v="Excellent"/>
    <d v="2023-01-13T00:00:00"/>
    <n v="3"/>
    <s v="High"/>
    <n v="2"/>
    <s v="High"/>
    <n v="4"/>
    <s v="High"/>
    <d v="2023-04-16T00:00:00"/>
    <s v="Customer Service"/>
    <s v="Internal"/>
    <s v="Passed"/>
    <n v="4"/>
    <n v="977.46"/>
    <n v="44"/>
    <x v="0"/>
  </r>
  <r>
    <n v="2808"/>
    <d v="2018-11-27T00:00:00"/>
    <n v="7.4611111111111112"/>
    <s v="Production Technician II"/>
    <x v="0"/>
    <s v="Active"/>
    <s v="Part-Time"/>
    <s v="Zone B"/>
    <s v="Temporary"/>
    <x v="0"/>
    <s v="Billable Consultants"/>
    <d v="1993-12-25T00:00:00"/>
    <s v="MA"/>
    <x v="0"/>
    <s v="Asian"/>
    <s v="Divorced"/>
    <s v="Fully Meets"/>
    <n v="3"/>
    <n v="4"/>
    <s v="Poor"/>
    <d v="2023-03-13T00:00:00"/>
    <n v="5"/>
    <s v="Low"/>
    <n v="2"/>
    <s v="Low"/>
    <n v="4"/>
    <s v="Low"/>
    <d v="2022-09-23T00:00:00"/>
    <s v="Communication Skills"/>
    <s v="External"/>
    <s v="Passed"/>
    <n v="5"/>
    <n v="105.41"/>
    <n v="25"/>
    <x v="2"/>
  </r>
  <r>
    <n v="2809"/>
    <d v="2023-01-30T00:00:00"/>
    <n v="3.286111111111111"/>
    <s v="Production Technician I"/>
    <x v="5"/>
    <s v="Active"/>
    <s v="Full-Time"/>
    <s v="Zone C"/>
    <s v="Part-Time"/>
    <x v="0"/>
    <s v="Splicing"/>
    <d v="1964-02-24T00:00:00"/>
    <s v="MA"/>
    <x v="1"/>
    <s v="Hispanic"/>
    <s v="Single"/>
    <s v="Fully Meets"/>
    <n v="3"/>
    <n v="2"/>
    <s v="Excellent"/>
    <d v="2023-02-13T00:00:00"/>
    <n v="1"/>
    <s v="High"/>
    <n v="1"/>
    <s v="High"/>
    <n v="5"/>
    <s v="High"/>
    <d v="2022-12-21T00:00:00"/>
    <s v="Technical Skills"/>
    <s v="Internal"/>
    <s v="Failed"/>
    <n v="2"/>
    <n v="856.23"/>
    <n v="59"/>
    <x v="1"/>
  </r>
  <r>
    <n v="2810"/>
    <d v="2022-11-17T00:00:00"/>
    <n v="3.4888888888888889"/>
    <s v="Production Technician I"/>
    <x v="6"/>
    <s v="Active"/>
    <s v="Full-Time"/>
    <s v="Zone A"/>
    <s v="Part-Time"/>
    <x v="0"/>
    <s v="Field Operations"/>
    <d v="1959-04-10T00:00:00"/>
    <s v="MA"/>
    <x v="1"/>
    <s v="Other"/>
    <s v="Married"/>
    <s v="Fully Meets"/>
    <n v="3"/>
    <n v="4"/>
    <s v="Poor"/>
    <d v="2023-07-13T00:00:00"/>
    <n v="2"/>
    <s v="Low"/>
    <n v="5"/>
    <s v="Low"/>
    <n v="5"/>
    <s v="Low"/>
    <d v="2023-04-05T00:00:00"/>
    <s v="Technical Skills"/>
    <s v="Internal"/>
    <s v="Incomplete"/>
    <n v="3"/>
    <n v="964.33"/>
    <n v="63"/>
    <x v="1"/>
  </r>
  <r>
    <n v="2811"/>
    <d v="2018-08-13T00:00:00"/>
    <n v="7.75"/>
    <s v="Production Technician I"/>
    <x v="2"/>
    <s v="Active"/>
    <s v="Part-Time"/>
    <s v="Zone A"/>
    <s v="Full-Time"/>
    <x v="0"/>
    <s v="Field Operations"/>
    <d v="1996-01-04T00:00:00"/>
    <s v="MA"/>
    <x v="1"/>
    <s v="Hispanic"/>
    <s v="Widowed"/>
    <s v="Fully Meets"/>
    <n v="3"/>
    <n v="2"/>
    <s v="Excellent"/>
    <d v="2023-04-13T00:00:00"/>
    <n v="3"/>
    <s v="High"/>
    <n v="4"/>
    <s v="High"/>
    <n v="3"/>
    <s v="High"/>
    <d v="2022-11-04T00:00:00"/>
    <s v="Technical Skills"/>
    <s v="External"/>
    <s v="Completed"/>
    <n v="3"/>
    <n v="589.88"/>
    <n v="22"/>
    <x v="2"/>
  </r>
  <r>
    <n v="2812"/>
    <d v="2021-07-02T00:00:00"/>
    <n v="4.8638888888888889"/>
    <s v="Production Technician I"/>
    <x v="4"/>
    <s v="Terminated"/>
    <s v="Part-Time"/>
    <s v="Zone B"/>
    <s v="Temporary"/>
    <x v="0"/>
    <s v="General - Eng"/>
    <d v="2046-05-16T00:00:00"/>
    <s v="MA"/>
    <x v="1"/>
    <s v="White"/>
    <s v="Divorced"/>
    <s v="Fully Meets"/>
    <n v="3"/>
    <n v="4"/>
    <s v="Poor"/>
    <d v="2022-08-14T00:00:00"/>
    <n v="3"/>
    <s v="Low"/>
    <n v="2"/>
    <s v="Low"/>
    <n v="5"/>
    <s v="Low"/>
    <d v="2022-11-25T00:00:00"/>
    <s v="Leadership Development"/>
    <s v="External"/>
    <s v="Incomplete"/>
    <n v="4"/>
    <n v="663.36"/>
    <n v="75"/>
    <x v="1"/>
  </r>
  <r>
    <n v="2813"/>
    <d v="2022-06-28T00:00:00"/>
    <n v="3.875"/>
    <s v="Production Technician I"/>
    <x v="0"/>
    <s v="Active"/>
    <s v="Contract"/>
    <s v="Zone B"/>
    <s v="Full-Time"/>
    <x v="0"/>
    <s v="Wireline Construction"/>
    <d v="1973-08-27T00:00:00"/>
    <s v="MA"/>
    <x v="1"/>
    <s v="Other"/>
    <s v="Single"/>
    <s v="Fully Meets"/>
    <n v="3"/>
    <n v="1"/>
    <s v="Excellent"/>
    <d v="2022-08-28T00:00:00"/>
    <n v="4"/>
    <s v="High"/>
    <n v="4"/>
    <s v="High"/>
    <n v="2"/>
    <s v="High"/>
    <d v="2023-04-20T00:00:00"/>
    <s v="Technical Skills"/>
    <s v="Internal"/>
    <s v="Completed"/>
    <n v="2"/>
    <n v="249.88"/>
    <n v="49"/>
    <x v="0"/>
  </r>
  <r>
    <n v="2814"/>
    <d v="2019-01-25T00:00:00"/>
    <n v="7.3"/>
    <s v="Production Technician I"/>
    <x v="7"/>
    <s v="Active"/>
    <s v="Part-Time"/>
    <s v="Zone A"/>
    <s v="Temporary"/>
    <x v="0"/>
    <s v="Field Operations"/>
    <d v="1975-09-28T00:00:00"/>
    <s v="MA"/>
    <x v="1"/>
    <s v="Hispanic"/>
    <s v="Single"/>
    <s v="Fully Meets"/>
    <n v="3"/>
    <n v="2"/>
    <s v="Excellent"/>
    <d v="2023-07-13T00:00:00"/>
    <n v="4"/>
    <s v="High"/>
    <n v="1"/>
    <s v="High"/>
    <n v="1"/>
    <s v="High"/>
    <d v="2023-07-31T00:00:00"/>
    <s v="Leadership Development"/>
    <s v="Internal"/>
    <s v="Passed"/>
    <n v="2"/>
    <n v="809.89"/>
    <n v="44"/>
    <x v="0"/>
  </r>
  <r>
    <n v="2815"/>
    <d v="2023-07-23T00:00:00"/>
    <n v="2.8055555555555554"/>
    <s v="Production Technician I"/>
    <x v="1"/>
    <s v="Active"/>
    <s v="Contract"/>
    <s v="Zone C"/>
    <s v="Part-Time"/>
    <x v="0"/>
    <s v="Project Management - Con"/>
    <d v="1978-07-29T00:00:00"/>
    <s v="MA"/>
    <x v="0"/>
    <s v="Asian"/>
    <s v="Single"/>
    <s v="Fully Meets"/>
    <n v="3"/>
    <n v="4"/>
    <s v="Poor"/>
    <d v="2022-09-22T00:00:00"/>
    <n v="2"/>
    <s v="Low"/>
    <n v="5"/>
    <s v="Low"/>
    <n v="3"/>
    <s v="Low"/>
    <d v="2023-05-10T00:00:00"/>
    <s v="Project Management"/>
    <s v="Internal"/>
    <s v="Completed"/>
    <n v="5"/>
    <n v="224.58"/>
    <n v="45"/>
    <x v="0"/>
  </r>
  <r>
    <n v="2816"/>
    <d v="2022-07-25T00:00:00"/>
    <n v="3.8"/>
    <s v="Production Technician I"/>
    <x v="8"/>
    <s v="Active"/>
    <s v="Full-Time"/>
    <s v="Zone C"/>
    <s v="Temporary"/>
    <x v="0"/>
    <s v="General - Con"/>
    <d v="1992-12-04T00:00:00"/>
    <s v="MA"/>
    <x v="0"/>
    <s v="Black"/>
    <s v="Married"/>
    <s v="Fully Meets"/>
    <n v="3"/>
    <n v="5"/>
    <s v="Poor"/>
    <d v="2023-07-13T00:00:00"/>
    <n v="4"/>
    <s v="Low"/>
    <n v="2"/>
    <s v="Low"/>
    <n v="4"/>
    <s v="Low"/>
    <d v="2023-03-17T00:00:00"/>
    <s v="Project Management"/>
    <s v="External"/>
    <s v="Incomplete"/>
    <n v="3"/>
    <n v="251.78"/>
    <n v="30"/>
    <x v="0"/>
  </r>
  <r>
    <n v="2817"/>
    <d v="2023-01-11T00:00:00"/>
    <n v="3.338888888888889"/>
    <s v="Production Technician I"/>
    <x v="3"/>
    <s v="Active"/>
    <s v="Contract"/>
    <s v="Zone A"/>
    <s v="Part-Time"/>
    <x v="0"/>
    <s v="Field Operations"/>
    <d v="1998-09-12T00:00:00"/>
    <s v="MA"/>
    <x v="1"/>
    <s v="White"/>
    <s v="Widowed"/>
    <s v="Fully Meets"/>
    <n v="3"/>
    <n v="4"/>
    <s v="Poor"/>
    <d v="2022-08-12T00:00:00"/>
    <n v="4"/>
    <s v="Low"/>
    <n v="1"/>
    <s v="Low"/>
    <n v="5"/>
    <s v="Low"/>
    <d v="2023-01-13T00:00:00"/>
    <s v="Technical Skills"/>
    <s v="External"/>
    <s v="Failed"/>
    <n v="2"/>
    <n v="314"/>
    <n v="25"/>
    <x v="2"/>
  </r>
  <r>
    <n v="2818"/>
    <d v="2023-07-28T00:00:00"/>
    <n v="2.7916666666666665"/>
    <s v="Production Technician I"/>
    <x v="9"/>
    <s v="Active"/>
    <s v="Part-Time"/>
    <s v="Zone B"/>
    <s v="Temporary"/>
    <x v="0"/>
    <s v="Fielders"/>
    <d v="1964-01-19T00:00:00"/>
    <s v="MA"/>
    <x v="1"/>
    <s v="Hispanic"/>
    <s v="Single"/>
    <s v="Exceeds"/>
    <n v="4"/>
    <n v="2"/>
    <s v="Excellent"/>
    <d v="2023-06-21T00:00:00"/>
    <n v="4"/>
    <s v="High"/>
    <n v="3"/>
    <s v="High"/>
    <n v="3"/>
    <s v="High"/>
    <d v="2023-02-27T00:00:00"/>
    <s v="Technical Skills"/>
    <s v="External"/>
    <s v="Completed"/>
    <n v="5"/>
    <n v="453.51"/>
    <n v="59"/>
    <x v="1"/>
  </r>
  <r>
    <n v="2819"/>
    <d v="2023-05-06T00:00:00"/>
    <n v="3.0194444444444444"/>
    <s v="Production Technician I"/>
    <x v="5"/>
    <s v="Active"/>
    <s v="Full-Time"/>
    <s v="Zone C"/>
    <s v="Part-Time"/>
    <x v="0"/>
    <s v="General - Con"/>
    <d v="2000-02-03T00:00:00"/>
    <s v="MA"/>
    <x v="1"/>
    <s v="White"/>
    <s v="Widowed"/>
    <s v="Fully Meets"/>
    <n v="3"/>
    <n v="4"/>
    <s v="Poor"/>
    <d v="2022-12-31T00:00:00"/>
    <n v="2"/>
    <s v="Low"/>
    <n v="3"/>
    <s v="Low"/>
    <n v="4"/>
    <s v="Low"/>
    <d v="2023-07-31T00:00:00"/>
    <s v="Leadership Development"/>
    <s v="Internal"/>
    <s v="Failed"/>
    <n v="2"/>
    <n v="595.4"/>
    <n v="23"/>
    <x v="2"/>
  </r>
  <r>
    <n v="2820"/>
    <d v="2022-09-18T00:00:00"/>
    <n v="3.6527777777777777"/>
    <s v="Production Technician I"/>
    <x v="6"/>
    <s v="Active"/>
    <s v="Full-Time"/>
    <s v="Zone C"/>
    <s v="Temporary"/>
    <x v="0"/>
    <s v="Wireline Construction"/>
    <d v="1979-07-09T00:00:00"/>
    <s v="MA"/>
    <x v="1"/>
    <s v="Hispanic"/>
    <s v="Divorced"/>
    <s v="Fully Meets"/>
    <n v="3"/>
    <n v="2"/>
    <s v="Excellent"/>
    <d v="2022-10-16T00:00:00"/>
    <n v="2"/>
    <s v="High"/>
    <n v="1"/>
    <s v="High"/>
    <n v="5"/>
    <s v="High"/>
    <d v="2022-10-23T00:00:00"/>
    <s v="Project Management"/>
    <s v="External"/>
    <s v="Completed"/>
    <n v="2"/>
    <n v="606.29999999999995"/>
    <n v="43"/>
    <x v="0"/>
  </r>
  <r>
    <n v="2821"/>
    <d v="2019-09-08T00:00:00"/>
    <n v="6.6805555555555554"/>
    <s v="Production Technician I"/>
    <x v="2"/>
    <s v="Active"/>
    <s v="Full-Time"/>
    <s v="Zone B"/>
    <s v="Temporary"/>
    <x v="0"/>
    <s v="Field Operations"/>
    <d v="1998-09-22T00:00:00"/>
    <s v="MA"/>
    <x v="1"/>
    <s v="Hispanic"/>
    <s v="Single"/>
    <s v="Fully Meets"/>
    <n v="3"/>
    <n v="2"/>
    <s v="Excellent"/>
    <d v="2023-04-12T00:00:00"/>
    <n v="2"/>
    <s v="High"/>
    <n v="5"/>
    <s v="High"/>
    <n v="5"/>
    <s v="High"/>
    <d v="2023-03-06T00:00:00"/>
    <s v="Technical Skills"/>
    <s v="Internal"/>
    <s v="Incomplete"/>
    <n v="5"/>
    <n v="841.22"/>
    <n v="21"/>
    <x v="2"/>
  </r>
  <r>
    <n v="2822"/>
    <d v="2019-08-30T00:00:00"/>
    <n v="6.7027777777777775"/>
    <s v="Production Technician I"/>
    <x v="4"/>
    <s v="Active"/>
    <s v="Part-Time"/>
    <s v="Zone B"/>
    <s v="Part-Time"/>
    <x v="0"/>
    <s v="Aerial"/>
    <d v="1959-03-15T00:00:00"/>
    <s v="MA"/>
    <x v="0"/>
    <s v="White"/>
    <s v="Divorced"/>
    <s v="Fully Meets"/>
    <n v="3"/>
    <n v="4"/>
    <s v="Poor"/>
    <d v="2023-05-24T00:00:00"/>
    <n v="2"/>
    <s v="Low"/>
    <n v="3"/>
    <s v="Low"/>
    <n v="3"/>
    <s v="Low"/>
    <d v="2022-09-18T00:00:00"/>
    <s v="Communication Skills"/>
    <s v="Internal"/>
    <s v="Failed"/>
    <n v="4"/>
    <n v="912.5"/>
    <n v="60"/>
    <x v="1"/>
  </r>
  <r>
    <n v="2823"/>
    <d v="2023-05-22T00:00:00"/>
    <n v="2.9750000000000001"/>
    <s v="Production Technician I"/>
    <x v="0"/>
    <s v="Active"/>
    <s v="Contract"/>
    <s v="Zone B"/>
    <s v="Part-Time"/>
    <x v="0"/>
    <s v="General - Con"/>
    <d v="1985-12-07T00:00:00"/>
    <s v="MA"/>
    <x v="0"/>
    <s v="White"/>
    <s v="Divorced"/>
    <s v="Fully Meets"/>
    <n v="3"/>
    <n v="2"/>
    <s v="Excellent"/>
    <d v="2023-01-23T00:00:00"/>
    <n v="5"/>
    <s v="High"/>
    <n v="2"/>
    <s v="High"/>
    <n v="1"/>
    <s v="High"/>
    <d v="2022-09-04T00:00:00"/>
    <s v="Communication Skills"/>
    <s v="External"/>
    <s v="Incomplete"/>
    <n v="2"/>
    <n v="196.27"/>
    <n v="38"/>
    <x v="0"/>
  </r>
  <r>
    <n v="2824"/>
    <d v="2021-03-02T00:00:00"/>
    <n v="5.197222222222222"/>
    <s v="Production Technician II"/>
    <x v="1"/>
    <s v="Active"/>
    <s v="Part-Time"/>
    <s v="Zone A"/>
    <s v="Full-Time"/>
    <x v="0"/>
    <s v="Wireline Construction"/>
    <d v="1962-12-25T00:00:00"/>
    <s v="MA"/>
    <x v="1"/>
    <s v="Hispanic"/>
    <s v="Widowed"/>
    <s v="Fully Meets"/>
    <n v="3"/>
    <n v="5"/>
    <s v="Poor"/>
    <d v="2022-09-09T00:00:00"/>
    <n v="1"/>
    <s v="Low"/>
    <n v="4"/>
    <s v="Low"/>
    <n v="1"/>
    <s v="Low"/>
    <d v="2022-09-07T00:00:00"/>
    <s v="Project Management"/>
    <s v="Internal"/>
    <s v="Incomplete"/>
    <n v="1"/>
    <n v="224.09"/>
    <n v="59"/>
    <x v="1"/>
  </r>
  <r>
    <n v="2825"/>
    <d v="2023-02-13T00:00:00"/>
    <n v="3.25"/>
    <s v="Production Technician II"/>
    <x v="8"/>
    <s v="Active"/>
    <s v="Full-Time"/>
    <s v="Zone C"/>
    <s v="Temporary"/>
    <x v="0"/>
    <s v="Project Management - Eng"/>
    <d v="1982-12-29T00:00:00"/>
    <s v="MA"/>
    <x v="1"/>
    <s v="Hispanic"/>
    <s v="Widowed"/>
    <s v="Fully Meets"/>
    <n v="3"/>
    <n v="4"/>
    <s v="Poor"/>
    <d v="2023-02-22T00:00:00"/>
    <n v="5"/>
    <s v="Low"/>
    <n v="4"/>
    <s v="Low"/>
    <n v="4"/>
    <s v="Low"/>
    <d v="2022-11-02T00:00:00"/>
    <s v="Technical Skills"/>
    <s v="External"/>
    <s v="Completed"/>
    <n v="2"/>
    <n v="363.8"/>
    <n v="41"/>
    <x v="0"/>
  </r>
  <r>
    <n v="2827"/>
    <d v="2020-02-19T00:00:00"/>
    <n v="6.2333333333333334"/>
    <s v="Production Technician II"/>
    <x v="9"/>
    <s v="Terminated"/>
    <s v="Full-Time"/>
    <s v="Zone A"/>
    <s v="Full-Time"/>
    <x v="0"/>
    <s v="Field Operations"/>
    <d v="1980-08-09T00:00:00"/>
    <s v="MA"/>
    <x v="0"/>
    <s v="Other"/>
    <s v="Married"/>
    <s v="Fully Meets"/>
    <n v="3"/>
    <n v="4"/>
    <s v="Poor"/>
    <d v="2022-08-30T00:00:00"/>
    <n v="4"/>
    <s v="Low"/>
    <n v="4"/>
    <s v="Low"/>
    <n v="5"/>
    <s v="Low"/>
    <d v="2022-09-07T00:00:00"/>
    <s v="Leadership Development"/>
    <s v="Internal"/>
    <s v="Incomplete"/>
    <n v="1"/>
    <n v="629.85"/>
    <n v="40"/>
    <x v="0"/>
  </r>
  <r>
    <n v="2828"/>
    <d v="2021-10-15T00:00:00"/>
    <n v="4.5777777777777775"/>
    <s v="Production Technician II"/>
    <x v="5"/>
    <s v="Terminated"/>
    <s v="Full-Time"/>
    <s v="Zone A"/>
    <s v="Temporary"/>
    <x v="0"/>
    <s v="Field Operations"/>
    <d v="2044-05-11T00:00:00"/>
    <s v="MA"/>
    <x v="0"/>
    <s v="Black"/>
    <s v="Single"/>
    <s v="Fully Meets"/>
    <n v="3"/>
    <n v="2"/>
    <s v="Excellent"/>
    <d v="2023-02-26T00:00:00"/>
    <n v="5"/>
    <s v="High"/>
    <n v="5"/>
    <s v="High"/>
    <n v="3"/>
    <s v="High"/>
    <d v="2023-01-30T00:00:00"/>
    <s v="Communication Skills"/>
    <s v="Internal"/>
    <s v="Completed"/>
    <n v="3"/>
    <n v="915.92"/>
    <n v="77"/>
    <x v="1"/>
  </r>
  <r>
    <n v="2829"/>
    <d v="2022-11-16T00:00:00"/>
    <n v="3.4916666666666667"/>
    <s v="Production Technician I"/>
    <x v="5"/>
    <s v="Active"/>
    <s v="Part-Time"/>
    <s v="Zone B"/>
    <s v="Part-Time"/>
    <x v="0"/>
    <s v="Engineers"/>
    <d v="2047-04-14T00:00:00"/>
    <s v="MA"/>
    <x v="1"/>
    <s v="Other"/>
    <s v="Single"/>
    <s v="Fully Meets"/>
    <n v="3"/>
    <n v="2"/>
    <s v="Excellent"/>
    <d v="2023-02-07T00:00:00"/>
    <n v="2"/>
    <s v="High"/>
    <n v="5"/>
    <s v="High"/>
    <n v="3"/>
    <s v="High"/>
    <d v="2022-10-26T00:00:00"/>
    <s v="Customer Service"/>
    <s v="External"/>
    <s v="Passed"/>
    <n v="3"/>
    <n v="487.27"/>
    <n v="75"/>
    <x v="1"/>
  </r>
  <r>
    <n v="2830"/>
    <d v="2022-06-30T00:00:00"/>
    <n v="3.8694444444444445"/>
    <s v="Production Technician I"/>
    <x v="6"/>
    <s v="Active"/>
    <s v="Full-Time"/>
    <s v="Zone B"/>
    <s v="Part-Time"/>
    <x v="0"/>
    <s v="General - Eng"/>
    <d v="1994-05-26T00:00:00"/>
    <s v="MA"/>
    <x v="1"/>
    <s v="White"/>
    <s v="Married"/>
    <s v="Fully Meets"/>
    <n v="3"/>
    <n v="1"/>
    <s v="Excellent"/>
    <d v="2022-12-09T00:00:00"/>
    <n v="1"/>
    <s v="High"/>
    <n v="2"/>
    <s v="High"/>
    <n v="2"/>
    <s v="High"/>
    <d v="2022-12-06T00:00:00"/>
    <s v="Project Management"/>
    <s v="External"/>
    <s v="Completed"/>
    <n v="1"/>
    <n v="266.42"/>
    <n v="28"/>
    <x v="0"/>
  </r>
  <r>
    <n v="2831"/>
    <d v="2021-07-28T00:00:00"/>
    <n v="4.791666666666667"/>
    <s v="Production Technician I"/>
    <x v="2"/>
    <s v="Active"/>
    <s v="Full-Time"/>
    <s v="Zone C"/>
    <s v="Full-Time"/>
    <x v="0"/>
    <s v="Aerial"/>
    <d v="1952-04-29T00:00:00"/>
    <s v="MA"/>
    <x v="1"/>
    <s v="White"/>
    <s v="Widowed"/>
    <s v="Fully Meets"/>
    <n v="3"/>
    <n v="2"/>
    <s v="Excellent"/>
    <d v="2023-07-13T00:00:00"/>
    <n v="5"/>
    <s v="High"/>
    <n v="1"/>
    <s v="High"/>
    <n v="4"/>
    <s v="High"/>
    <d v="2023-02-09T00:00:00"/>
    <s v="Communication Skills"/>
    <s v="External"/>
    <s v="Incomplete"/>
    <n v="1"/>
    <n v="277.22000000000003"/>
    <n v="69"/>
    <x v="1"/>
  </r>
  <r>
    <n v="2832"/>
    <d v="2021-11-21T00:00:00"/>
    <n v="4.4777777777777779"/>
    <s v="Production Technician I"/>
    <x v="4"/>
    <s v="Active"/>
    <s v="Contract"/>
    <s v="Zone C"/>
    <s v="Full-Time"/>
    <x v="0"/>
    <s v="Field Operations"/>
    <d v="1975-01-03T00:00:00"/>
    <s v="MA"/>
    <x v="1"/>
    <s v="White"/>
    <s v="Married"/>
    <s v="Fully Meets"/>
    <n v="3"/>
    <n v="5"/>
    <s v="Poor"/>
    <d v="2022-11-14T00:00:00"/>
    <n v="4"/>
    <s v="Low"/>
    <n v="5"/>
    <s v="Low"/>
    <n v="5"/>
    <s v="Low"/>
    <d v="2022-12-23T00:00:00"/>
    <s v="Customer Service"/>
    <s v="Internal"/>
    <s v="Incomplete"/>
    <n v="1"/>
    <n v="545.87"/>
    <n v="46"/>
    <x v="0"/>
  </r>
  <r>
    <n v="2833"/>
    <d v="2020-10-12T00:00:00"/>
    <n v="5.5861111111111112"/>
    <s v="Production Technician I"/>
    <x v="0"/>
    <s v="Active"/>
    <s v="Contract"/>
    <s v="Zone A"/>
    <s v="Full-Time"/>
    <x v="0"/>
    <s v="General - Con"/>
    <d v="1989-03-25T00:00:00"/>
    <s v="MA"/>
    <x v="1"/>
    <s v="Asian"/>
    <s v="Married"/>
    <s v="Fully Meets"/>
    <n v="3"/>
    <n v="2"/>
    <s v="Excellent"/>
    <d v="2022-09-02T00:00:00"/>
    <n v="2"/>
    <s v="High"/>
    <n v="5"/>
    <s v="High"/>
    <n v="2"/>
    <s v="High"/>
    <d v="2022-08-24T00:00:00"/>
    <s v="Leadership Development"/>
    <s v="External"/>
    <s v="Incomplete"/>
    <n v="3"/>
    <n v="182.84"/>
    <n v="31"/>
    <x v="0"/>
  </r>
  <r>
    <n v="2834"/>
    <d v="2018-10-02T00:00:00"/>
    <n v="7.6138888888888889"/>
    <s v="Production Technician I"/>
    <x v="7"/>
    <s v="Active"/>
    <s v="Full-Time"/>
    <s v="Zone A"/>
    <s v="Full-Time"/>
    <x v="0"/>
    <s v="General - Con"/>
    <d v="2043-11-16T00:00:00"/>
    <s v="MA"/>
    <x v="0"/>
    <s v="Asian"/>
    <s v="Divorced"/>
    <s v="Fully Meets"/>
    <n v="3"/>
    <n v="5"/>
    <s v="Poor"/>
    <d v="2023-04-30T00:00:00"/>
    <n v="5"/>
    <s v="Low"/>
    <n v="3"/>
    <s v="Low"/>
    <n v="3"/>
    <s v="Low"/>
    <d v="2023-06-10T00:00:00"/>
    <s v="Technical Skills"/>
    <s v="External"/>
    <s v="Completed"/>
    <n v="4"/>
    <n v="149.66999999999999"/>
    <n v="75"/>
    <x v="1"/>
  </r>
  <r>
    <n v="2835"/>
    <d v="2021-07-17T00:00:00"/>
    <n v="4.822222222222222"/>
    <s v="Production Technician I"/>
    <x v="1"/>
    <s v="Active"/>
    <s v="Contract"/>
    <s v="Zone C"/>
    <s v="Part-Time"/>
    <x v="0"/>
    <s v="Engineers"/>
    <d v="1995-04-11T00:00:00"/>
    <s v="MA"/>
    <x v="0"/>
    <s v="White"/>
    <s v="Divorced"/>
    <s v="Fully Meets"/>
    <n v="3"/>
    <n v="5"/>
    <s v="Poor"/>
    <d v="2023-03-30T00:00:00"/>
    <n v="4"/>
    <s v="Low"/>
    <n v="5"/>
    <s v="Low"/>
    <n v="3"/>
    <s v="Low"/>
    <d v="2022-11-22T00:00:00"/>
    <s v="Customer Service"/>
    <s v="Internal"/>
    <s v="Completed"/>
    <n v="4"/>
    <n v="939.72"/>
    <n v="26"/>
    <x v="0"/>
  </r>
  <r>
    <n v="2836"/>
    <d v="2022-04-13T00:00:00"/>
    <n v="4.083333333333333"/>
    <s v="Production Technician I"/>
    <x v="8"/>
    <s v="Active"/>
    <s v="Contract"/>
    <s v="Zone C"/>
    <s v="Part-Time"/>
    <x v="0"/>
    <s v="Catv"/>
    <d v="1988-10-07T00:00:00"/>
    <s v="MA"/>
    <x v="0"/>
    <s v="Black"/>
    <s v="Divorced"/>
    <s v="Fully Meets"/>
    <n v="3"/>
    <n v="2"/>
    <s v="Excellent"/>
    <d v="2022-08-13T00:00:00"/>
    <n v="5"/>
    <s v="High"/>
    <n v="4"/>
    <s v="High"/>
    <n v="1"/>
    <s v="High"/>
    <d v="2023-05-18T00:00:00"/>
    <s v="Customer Service"/>
    <s v="External"/>
    <s v="Completed"/>
    <n v="5"/>
    <n v="410.04"/>
    <n v="34"/>
    <x v="0"/>
  </r>
  <r>
    <n v="2837"/>
    <d v="2021-03-20T00:00:00"/>
    <n v="5.1472222222222221"/>
    <s v="Production Technician I"/>
    <x v="3"/>
    <s v="Active"/>
    <s v="Part-Time"/>
    <s v="Zone C"/>
    <s v="Temporary"/>
    <x v="0"/>
    <s v="Splicing"/>
    <d v="2044-07-10T00:00:00"/>
    <s v="MA"/>
    <x v="1"/>
    <s v="Asian"/>
    <s v="Single"/>
    <s v="Fully Meets"/>
    <n v="3"/>
    <n v="4"/>
    <s v="Poor"/>
    <d v="2022-08-08T00:00:00"/>
    <n v="4"/>
    <s v="Low"/>
    <n v="1"/>
    <s v="Low"/>
    <n v="4"/>
    <s v="Low"/>
    <d v="2023-06-08T00:00:00"/>
    <s v="Communication Skills"/>
    <s v="External"/>
    <s v="Incomplete"/>
    <n v="1"/>
    <n v="945.59"/>
    <n v="77"/>
    <x v="1"/>
  </r>
  <r>
    <n v="2838"/>
    <d v="2021-09-09T00:00:00"/>
    <n v="4.677777777777778"/>
    <s v="Production Technician I"/>
    <x v="9"/>
    <s v="Active"/>
    <s v="Part-Time"/>
    <s v="Zone A"/>
    <s v="Temporary"/>
    <x v="0"/>
    <s v="General - Sga"/>
    <d v="2045-05-13T00:00:00"/>
    <s v="MA"/>
    <x v="1"/>
    <s v="Black"/>
    <s v="Single"/>
    <s v="Fully Meets"/>
    <n v="3"/>
    <n v="5"/>
    <s v="Poor"/>
    <d v="2023-07-03T00:00:00"/>
    <n v="4"/>
    <s v="Low"/>
    <n v="4"/>
    <s v="Low"/>
    <n v="2"/>
    <s v="Low"/>
    <d v="2023-05-18T00:00:00"/>
    <s v="Communication Skills"/>
    <s v="Internal"/>
    <s v="Completed"/>
    <n v="4"/>
    <n v="539.05999999999995"/>
    <n v="76"/>
    <x v="1"/>
  </r>
  <r>
    <n v="2839"/>
    <d v="2019-12-06T00:00:00"/>
    <n v="6.4361111111111109"/>
    <s v="Production Technician I"/>
    <x v="5"/>
    <s v="Active"/>
    <s v="Part-Time"/>
    <s v="Zone C"/>
    <s v="Part-Time"/>
    <x v="0"/>
    <s v="General - Con"/>
    <d v="1969-09-06T00:00:00"/>
    <s v="MA"/>
    <x v="1"/>
    <s v="Black"/>
    <s v="Married"/>
    <s v="Fully Meets"/>
    <n v="3"/>
    <n v="1"/>
    <s v="Excellent"/>
    <d v="2022-10-23T00:00:00"/>
    <n v="1"/>
    <s v="High"/>
    <n v="4"/>
    <s v="High"/>
    <n v="5"/>
    <s v="High"/>
    <d v="2022-08-07T00:00:00"/>
    <s v="Customer Service"/>
    <s v="External"/>
    <s v="Incomplete"/>
    <n v="2"/>
    <n v="837.22"/>
    <n v="50"/>
    <x v="0"/>
  </r>
  <r>
    <n v="2840"/>
    <d v="2023-04-26T00:00:00"/>
    <n v="3.0472222222222221"/>
    <s v="Production Technician I"/>
    <x v="6"/>
    <s v="Active"/>
    <s v="Contract"/>
    <s v="Zone B"/>
    <s v="Part-Time"/>
    <x v="0"/>
    <s v="Fielders"/>
    <d v="2000-04-29T00:00:00"/>
    <s v="MA"/>
    <x v="1"/>
    <s v="Hispanic"/>
    <s v="Divorced"/>
    <s v="Fully Meets"/>
    <n v="3"/>
    <n v="2"/>
    <s v="Excellent"/>
    <d v="2023-05-07T00:00:00"/>
    <n v="3"/>
    <s v="High"/>
    <n v="2"/>
    <s v="High"/>
    <n v="3"/>
    <s v="High"/>
    <d v="2022-10-04T00:00:00"/>
    <s v="Customer Service"/>
    <s v="Internal"/>
    <s v="Incomplete"/>
    <n v="3"/>
    <n v="360.08"/>
    <n v="23"/>
    <x v="2"/>
  </r>
  <r>
    <n v="2841"/>
    <d v="2019-04-06T00:00:00"/>
    <n v="7.1027777777777779"/>
    <s v="Production Technician I"/>
    <x v="2"/>
    <s v="Active"/>
    <s v="Contract"/>
    <s v="Zone B"/>
    <s v="Temporary"/>
    <x v="0"/>
    <s v="General - Con"/>
    <d v="1961-10-14T00:00:00"/>
    <s v="MA"/>
    <x v="1"/>
    <s v="Hispanic"/>
    <s v="Married"/>
    <s v="Fully Meets"/>
    <n v="3"/>
    <n v="5"/>
    <s v="Poor"/>
    <d v="2022-10-10T00:00:00"/>
    <n v="2"/>
    <s v="Low"/>
    <n v="2"/>
    <s v="Low"/>
    <n v="2"/>
    <s v="Low"/>
    <d v="2023-04-22T00:00:00"/>
    <s v="Customer Service"/>
    <s v="Internal"/>
    <s v="Completed"/>
    <n v="2"/>
    <n v="405.48"/>
    <n v="58"/>
    <x v="1"/>
  </r>
  <r>
    <n v="2842"/>
    <d v="2020-10-19T00:00:00"/>
    <n v="5.5666666666666664"/>
    <s v="Production Technician I"/>
    <x v="4"/>
    <s v="Terminated"/>
    <s v="Part-Time"/>
    <s v="Zone B"/>
    <s v="Temporary"/>
    <x v="0"/>
    <s v="General - Con"/>
    <d v="1965-07-16T00:00:00"/>
    <s v="MA"/>
    <x v="0"/>
    <s v="Black"/>
    <s v="Widowed"/>
    <s v="Fully Meets"/>
    <n v="3"/>
    <n v="1"/>
    <s v="Excellent"/>
    <d v="2022-11-10T00:00:00"/>
    <n v="2"/>
    <s v="High"/>
    <n v="1"/>
    <s v="High"/>
    <n v="5"/>
    <s v="High"/>
    <d v="2022-12-22T00:00:00"/>
    <s v="Project Management"/>
    <s v="Internal"/>
    <s v="Failed"/>
    <n v="4"/>
    <n v="577.78"/>
    <n v="55"/>
    <x v="1"/>
  </r>
  <r>
    <n v="2843"/>
    <d v="2021-11-22T00:00:00"/>
    <n v="4.4749999999999996"/>
    <s v="Production Technician II"/>
    <x v="7"/>
    <s v="Active"/>
    <s v="Full-Time"/>
    <s v="Zone C"/>
    <s v="Temporary"/>
    <x v="0"/>
    <s v="General - Con"/>
    <d v="2042-12-02T00:00:00"/>
    <s v="MA"/>
    <x v="1"/>
    <s v="Black"/>
    <s v="Married"/>
    <s v="Fully Meets"/>
    <n v="3"/>
    <n v="1"/>
    <s v="Excellent"/>
    <d v="2022-10-03T00:00:00"/>
    <n v="5"/>
    <s v="High"/>
    <n v="1"/>
    <s v="High"/>
    <n v="4"/>
    <s v="High"/>
    <d v="2022-10-01T00:00:00"/>
    <s v="Leadership Development"/>
    <s v="External"/>
    <s v="Completed"/>
    <n v="2"/>
    <n v="102.16"/>
    <n v="79"/>
    <x v="1"/>
  </r>
  <r>
    <n v="2845"/>
    <d v="2020-09-03T00:00:00"/>
    <n v="5.6944444444444446"/>
    <s v="Production Technician II"/>
    <x v="5"/>
    <s v="Active"/>
    <s v="Full-Time"/>
    <s v="Zone B"/>
    <s v="Part-Time"/>
    <x v="0"/>
    <s v="General - Con"/>
    <d v="1979-06-18T00:00:00"/>
    <s v="MA"/>
    <x v="0"/>
    <s v="White"/>
    <s v="Single"/>
    <s v="Fully Meets"/>
    <n v="3"/>
    <n v="4"/>
    <s v="Poor"/>
    <d v="2022-11-14T00:00:00"/>
    <n v="3"/>
    <s v="Low"/>
    <n v="4"/>
    <s v="Low"/>
    <n v="2"/>
    <s v="Low"/>
    <d v="2023-02-06T00:00:00"/>
    <s v="Customer Service"/>
    <s v="External"/>
    <s v="Completed"/>
    <n v="2"/>
    <n v="764.22"/>
    <n v="41"/>
    <x v="0"/>
  </r>
  <r>
    <n v="2846"/>
    <d v="2019-10-14T00:00:00"/>
    <n v="6.5805555555555557"/>
    <s v="Production Technician II"/>
    <x v="4"/>
    <s v="Terminated"/>
    <s v="Contract"/>
    <s v="Zone C"/>
    <s v="Full-Time"/>
    <x v="0"/>
    <s v="Wireless"/>
    <d v="1955-09-02T00:00:00"/>
    <s v="MA"/>
    <x v="0"/>
    <s v="White"/>
    <s v="Divorced"/>
    <s v="Fully Meets"/>
    <n v="3"/>
    <n v="5"/>
    <s v="Poor"/>
    <d v="2023-04-05T00:00:00"/>
    <n v="1"/>
    <s v="Low"/>
    <n v="1"/>
    <s v="Low"/>
    <n v="4"/>
    <s v="Low"/>
    <d v="2022-09-02T00:00:00"/>
    <s v="Communication Skills"/>
    <s v="Internal"/>
    <s v="Incomplete"/>
    <n v="2"/>
    <n v="326.54000000000002"/>
    <n v="64"/>
    <x v="1"/>
  </r>
  <r>
    <n v="2848"/>
    <d v="2022-03-13T00:00:00"/>
    <n v="4.166666666666667"/>
    <s v="Production Technician I"/>
    <x v="4"/>
    <s v="Terminated"/>
    <s v="Full-Time"/>
    <s v="Zone A"/>
    <s v="Temporary"/>
    <x v="0"/>
    <s v="Project Management - Con"/>
    <d v="2046-01-28T00:00:00"/>
    <s v="MA"/>
    <x v="1"/>
    <s v="White"/>
    <s v="Single"/>
    <s v="Exceeds"/>
    <n v="4"/>
    <n v="1"/>
    <s v="Excellent"/>
    <d v="2022-08-11T00:00:00"/>
    <n v="2"/>
    <s v="High"/>
    <n v="1"/>
    <s v="High"/>
    <n v="1"/>
    <s v="High"/>
    <d v="2023-07-21T00:00:00"/>
    <s v="Customer Service"/>
    <s v="Internal"/>
    <s v="Failed"/>
    <n v="2"/>
    <n v="510.12"/>
    <n v="76"/>
    <x v="1"/>
  </r>
  <r>
    <n v="2849"/>
    <d v="2018-10-02T00:00:00"/>
    <n v="7.6138888888888889"/>
    <s v="Production Technician I"/>
    <x v="0"/>
    <s v="Active"/>
    <s v="Part-Time"/>
    <s v="Zone C"/>
    <s v="Full-Time"/>
    <x v="0"/>
    <s v="General - Con"/>
    <d v="2049-07-27T00:00:00"/>
    <s v="MA"/>
    <x v="1"/>
    <s v="Hispanic"/>
    <s v="Single"/>
    <s v="Fully Meets"/>
    <n v="3"/>
    <n v="5"/>
    <s v="Poor"/>
    <d v="2023-02-09T00:00:00"/>
    <n v="5"/>
    <s v="Low"/>
    <n v="1"/>
    <s v="Low"/>
    <n v="1"/>
    <s v="Low"/>
    <d v="2023-05-06T00:00:00"/>
    <s v="Technical Skills"/>
    <s v="Internal"/>
    <s v="Failed"/>
    <n v="3"/>
    <n v="706.23"/>
    <n v="69"/>
    <x v="1"/>
  </r>
  <r>
    <n v="2850"/>
    <d v="2022-10-06T00:00:00"/>
    <n v="3.6027777777777779"/>
    <s v="Production Technician I"/>
    <x v="1"/>
    <s v="Active"/>
    <s v="Full-Time"/>
    <s v="Zone C"/>
    <s v="Part-Time"/>
    <x v="0"/>
    <s v="General - Con"/>
    <d v="1972-07-29T00:00:00"/>
    <s v="MA"/>
    <x v="1"/>
    <s v="Hispanic"/>
    <s v="Divorced"/>
    <s v="Exceeds"/>
    <n v="4"/>
    <n v="1"/>
    <s v="Excellent"/>
    <d v="2023-03-31T00:00:00"/>
    <n v="4"/>
    <s v="High"/>
    <n v="1"/>
    <s v="High"/>
    <n v="4"/>
    <s v="High"/>
    <d v="2023-04-26T00:00:00"/>
    <s v="Technical Skills"/>
    <s v="External"/>
    <s v="Passed"/>
    <n v="2"/>
    <n v="634.36"/>
    <n v="50"/>
    <x v="0"/>
  </r>
  <r>
    <n v="2851"/>
    <d v="2020-09-21T00:00:00"/>
    <n v="5.6444444444444448"/>
    <s v="Production Technician I"/>
    <x v="8"/>
    <s v="Active"/>
    <s v="Full-Time"/>
    <s v="Zone B"/>
    <s v="Part-Time"/>
    <x v="0"/>
    <s v="Field Operations"/>
    <d v="1967-03-05T00:00:00"/>
    <s v="MA"/>
    <x v="1"/>
    <s v="Black"/>
    <s v="Divorced"/>
    <s v="Fully Meets"/>
    <n v="3"/>
    <n v="4"/>
    <s v="Poor"/>
    <d v="2022-10-16T00:00:00"/>
    <n v="4"/>
    <s v="Low"/>
    <n v="3"/>
    <s v="Low"/>
    <n v="3"/>
    <s v="Low"/>
    <d v="2023-07-16T00:00:00"/>
    <s v="Communication Skills"/>
    <s v="Internal"/>
    <s v="Failed"/>
    <n v="2"/>
    <n v="718.77"/>
    <n v="53"/>
    <x v="1"/>
  </r>
  <r>
    <n v="2852"/>
    <d v="2021-12-06T00:00:00"/>
    <n v="4.4361111111111109"/>
    <s v="Production Technician I"/>
    <x v="6"/>
    <s v="Active"/>
    <s v="Part-Time"/>
    <s v="Zone C"/>
    <s v="Temporary"/>
    <x v="0"/>
    <s v="Field Operations"/>
    <d v="2046-11-20T00:00:00"/>
    <s v="MA"/>
    <x v="1"/>
    <s v="Other"/>
    <s v="Widowed"/>
    <s v="Fully Meets"/>
    <n v="3"/>
    <n v="1"/>
    <s v="Excellent"/>
    <d v="2023-02-02T00:00:00"/>
    <n v="2"/>
    <s v="High"/>
    <n v="1"/>
    <s v="High"/>
    <n v="2"/>
    <s v="High"/>
    <d v="2023-06-23T00:00:00"/>
    <s v="Communication Skills"/>
    <s v="Internal"/>
    <s v="Incomplete"/>
    <n v="3"/>
    <n v="820.39"/>
    <n v="75"/>
    <x v="1"/>
  </r>
  <r>
    <n v="2853"/>
    <d v="2022-11-16T00:00:00"/>
    <n v="3.4916666666666667"/>
    <s v="Production Technician I"/>
    <x v="2"/>
    <s v="Terminated"/>
    <s v="Contract"/>
    <s v="Zone B"/>
    <s v="Part-Time"/>
    <x v="0"/>
    <s v="General - Con"/>
    <d v="1994-04-06T00:00:00"/>
    <s v="MA"/>
    <x v="1"/>
    <s v="Other"/>
    <s v="Widowed"/>
    <s v="Needs Improvement"/>
    <n v="2"/>
    <n v="5"/>
    <s v="Poor"/>
    <d v="2023-07-31T00:00:00"/>
    <n v="5"/>
    <s v="Low"/>
    <n v="1"/>
    <s v="Low"/>
    <n v="1"/>
    <s v="Low"/>
    <d v="2023-01-01T00:00:00"/>
    <s v="Leadership Development"/>
    <s v="Internal"/>
    <s v="Passed"/>
    <n v="1"/>
    <n v="835.07"/>
    <n v="28"/>
    <x v="0"/>
  </r>
  <r>
    <n v="2854"/>
    <d v="2022-08-02T00:00:00"/>
    <n v="3.7805555555555554"/>
    <s v="Production Technician I"/>
    <x v="9"/>
    <s v="Active"/>
    <s v="Part-Time"/>
    <s v="Zone A"/>
    <s v="Full-Time"/>
    <x v="0"/>
    <s v="Executive"/>
    <d v="2045-12-18T00:00:00"/>
    <s v="MA"/>
    <x v="0"/>
    <s v="Hispanic"/>
    <s v="Married"/>
    <s v="Needs Improvement"/>
    <n v="2"/>
    <n v="2"/>
    <s v="Excellent"/>
    <d v="2023-03-05T00:00:00"/>
    <n v="1"/>
    <s v="High"/>
    <n v="3"/>
    <s v="High"/>
    <n v="4"/>
    <s v="High"/>
    <d v="2023-04-18T00:00:00"/>
    <s v="Project Management"/>
    <s v="External"/>
    <s v="Incomplete"/>
    <n v="4"/>
    <n v="670.82"/>
    <n v="77"/>
    <x v="1"/>
  </r>
  <r>
    <n v="2855"/>
    <d v="2022-01-19T00:00:00"/>
    <n v="4.3166666666666664"/>
    <s v="Production Technician I"/>
    <x v="7"/>
    <s v="Active"/>
    <s v="Part-Time"/>
    <s v="Zone C"/>
    <s v="Full-Time"/>
    <x v="0"/>
    <s v="Field Operations"/>
    <d v="1979-02-18T00:00:00"/>
    <s v="MA"/>
    <x v="0"/>
    <s v="Black"/>
    <s v="Single"/>
    <s v="Needs Improvement"/>
    <n v="2"/>
    <n v="4"/>
    <s v="Poor"/>
    <d v="2023-03-27T00:00:00"/>
    <n v="3"/>
    <s v="Low"/>
    <n v="5"/>
    <s v="Low"/>
    <n v="5"/>
    <s v="Low"/>
    <d v="2022-09-05T00:00:00"/>
    <s v="Technical Skills"/>
    <s v="External"/>
    <s v="Passed"/>
    <n v="1"/>
    <n v="596.23"/>
    <n v="43"/>
    <x v="0"/>
  </r>
  <r>
    <n v="2856"/>
    <d v="2022-04-09T00:00:00"/>
    <n v="4.0944444444444441"/>
    <s v="Production Technician I"/>
    <x v="3"/>
    <s v="Active"/>
    <s v="Full-Time"/>
    <s v="Zone A"/>
    <s v="Temporary"/>
    <x v="0"/>
    <s v="Sales &amp; Marketing"/>
    <d v="1952-08-16T00:00:00"/>
    <s v="MA"/>
    <x v="0"/>
    <s v="White"/>
    <s v="Married"/>
    <s v="Needs Improvement"/>
    <n v="2"/>
    <n v="5"/>
    <s v="Poor"/>
    <d v="2023-01-23T00:00:00"/>
    <n v="4"/>
    <s v="Low"/>
    <n v="5"/>
    <s v="Low"/>
    <n v="2"/>
    <s v="Low"/>
    <d v="2023-01-03T00:00:00"/>
    <s v="Customer Service"/>
    <s v="Internal"/>
    <s v="Completed"/>
    <n v="2"/>
    <n v="842.67"/>
    <n v="70"/>
    <x v="1"/>
  </r>
  <r>
    <n v="2857"/>
    <d v="2019-07-19T00:00:00"/>
    <n v="6.8166666666666664"/>
    <s v="Production Technician I"/>
    <x v="5"/>
    <s v="Active"/>
    <s v="Full-Time"/>
    <s v="Zone A"/>
    <s v="Part-Time"/>
    <x v="0"/>
    <s v="General - Con"/>
    <d v="1974-11-01T00:00:00"/>
    <s v="MA"/>
    <x v="1"/>
    <s v="White"/>
    <s v="Single"/>
    <s v="Fully Meets"/>
    <n v="3"/>
    <n v="2"/>
    <s v="Excellent"/>
    <d v="2022-12-24T00:00:00"/>
    <n v="5"/>
    <s v="High"/>
    <n v="2"/>
    <s v="High"/>
    <n v="5"/>
    <s v="High"/>
    <d v="2022-12-25T00:00:00"/>
    <s v="Customer Service"/>
    <s v="Internal"/>
    <s v="Completed"/>
    <n v="3"/>
    <n v="229.18"/>
    <n v="45"/>
    <x v="0"/>
  </r>
  <r>
    <n v="2858"/>
    <d v="2021-09-02T00:00:00"/>
    <n v="4.697222222222222"/>
    <s v="Production Technician I"/>
    <x v="4"/>
    <s v="Active"/>
    <s v="Full-Time"/>
    <s v="Zone C"/>
    <s v="Temporary"/>
    <x v="0"/>
    <s v="Engineers"/>
    <d v="1974-01-14T00:00:00"/>
    <s v="MA"/>
    <x v="1"/>
    <s v="Other"/>
    <s v="Married"/>
    <s v="Fully Meets"/>
    <n v="3"/>
    <n v="5"/>
    <s v="Poor"/>
    <d v="2023-07-12T00:00:00"/>
    <n v="1"/>
    <s v="Low"/>
    <n v="2"/>
    <s v="Low"/>
    <n v="5"/>
    <s v="Low"/>
    <d v="2022-11-10T00:00:00"/>
    <s v="Project Management"/>
    <s v="Internal"/>
    <s v="Failed"/>
    <n v="3"/>
    <n v="851.72"/>
    <n v="47"/>
    <x v="0"/>
  </r>
  <r>
    <n v="2859"/>
    <d v="2019-02-01T00:00:00"/>
    <n v="7.2833333333333332"/>
    <s v="Production Technician I"/>
    <x v="0"/>
    <s v="Active"/>
    <s v="Full-Time"/>
    <s v="Zone C"/>
    <s v="Part-Time"/>
    <x v="0"/>
    <s v="Field Operations"/>
    <d v="2045-03-07T00:00:00"/>
    <s v="MA"/>
    <x v="1"/>
    <s v="Other"/>
    <s v="Divorced"/>
    <s v="Needs Improvement"/>
    <n v="2"/>
    <n v="2"/>
    <s v="Excellent"/>
    <d v="2022-08-19T00:00:00"/>
    <n v="1"/>
    <s v="High"/>
    <n v="3"/>
    <s v="High"/>
    <n v="3"/>
    <s v="High"/>
    <d v="2022-09-23T00:00:00"/>
    <s v="Technical Skills"/>
    <s v="Internal"/>
    <s v="Completed"/>
    <n v="1"/>
    <n v="798.08"/>
    <n v="74"/>
    <x v="1"/>
  </r>
  <r>
    <n v="2860"/>
    <d v="2023-04-13T00:00:00"/>
    <n v="3.0833333333333335"/>
    <s v="Production Technician I"/>
    <x v="1"/>
    <s v="Active"/>
    <s v="Part-Time"/>
    <s v="Zone C"/>
    <s v="Part-Time"/>
    <x v="0"/>
    <s v="General - Con"/>
    <d v="1961-10-31T00:00:00"/>
    <s v="MA"/>
    <x v="1"/>
    <s v="Black"/>
    <s v="Married"/>
    <s v="Fully Meets"/>
    <n v="3"/>
    <n v="2"/>
    <s v="Excellent"/>
    <d v="2023-01-31T00:00:00"/>
    <n v="2"/>
    <s v="High"/>
    <n v="1"/>
    <s v="High"/>
    <n v="4"/>
    <s v="High"/>
    <d v="2022-09-13T00:00:00"/>
    <s v="Leadership Development"/>
    <s v="External"/>
    <s v="Passed"/>
    <n v="3"/>
    <n v="587.16"/>
    <n v="62"/>
    <x v="1"/>
  </r>
  <r>
    <n v="2861"/>
    <d v="2018-10-06T00:00:00"/>
    <n v="7.6027777777777779"/>
    <s v="Production Technician I"/>
    <x v="8"/>
    <s v="Active"/>
    <s v="Full-Time"/>
    <s v="Zone C"/>
    <s v="Full-Time"/>
    <x v="0"/>
    <s v="General - Con"/>
    <d v="1986-07-13T00:00:00"/>
    <s v="MA"/>
    <x v="1"/>
    <s v="White"/>
    <s v="Widowed"/>
    <s v="Fully Meets"/>
    <n v="3"/>
    <n v="2"/>
    <s v="Excellent"/>
    <d v="2023-07-21T00:00:00"/>
    <n v="2"/>
    <s v="High"/>
    <n v="4"/>
    <s v="High"/>
    <n v="5"/>
    <s v="High"/>
    <d v="2022-11-07T00:00:00"/>
    <s v="Project Management"/>
    <s v="External"/>
    <s v="Completed"/>
    <n v="2"/>
    <n v="828.48"/>
    <n v="32"/>
    <x v="0"/>
  </r>
  <r>
    <n v="2862"/>
    <d v="2020-03-24T00:00:00"/>
    <n v="6.1361111111111111"/>
    <s v="Production Technician II"/>
    <x v="7"/>
    <s v="Active"/>
    <s v="Part-Time"/>
    <s v="Zone B"/>
    <s v="Part-Time"/>
    <x v="0"/>
    <s v="Engineers"/>
    <d v="2043-07-14T00:00:00"/>
    <s v="MA"/>
    <x v="1"/>
    <s v="Other"/>
    <s v="Single"/>
    <s v="Fully Meets"/>
    <n v="3"/>
    <n v="4"/>
    <s v="Poor"/>
    <d v="2023-03-10T00:00:00"/>
    <n v="1"/>
    <s v="Low"/>
    <n v="2"/>
    <s v="Low"/>
    <n v="3"/>
    <s v="Low"/>
    <d v="2023-04-11T00:00:00"/>
    <s v="Communication Skills"/>
    <s v="Internal"/>
    <s v="Incomplete"/>
    <n v="3"/>
    <n v="192.39"/>
    <n v="77"/>
    <x v="1"/>
  </r>
  <r>
    <n v="2863"/>
    <d v="2021-10-08T00:00:00"/>
    <n v="4.5972222222222223"/>
    <s v="Production Technician II"/>
    <x v="1"/>
    <s v="Active"/>
    <s v="Full-Time"/>
    <s v="Zone B"/>
    <s v="Temporary"/>
    <x v="0"/>
    <s v="Yard (Material Handling)"/>
    <d v="2043-12-09T00:00:00"/>
    <s v="MA"/>
    <x v="1"/>
    <s v="Other"/>
    <s v="Widowed"/>
    <s v="Needs Improvement"/>
    <n v="2"/>
    <n v="4"/>
    <s v="Poor"/>
    <d v="2023-03-13T00:00:00"/>
    <n v="2"/>
    <s v="Low"/>
    <n v="2"/>
    <s v="Low"/>
    <n v="1"/>
    <s v="Low"/>
    <d v="2022-12-08T00:00:00"/>
    <s v="Customer Service"/>
    <s v="Internal"/>
    <s v="Completed"/>
    <n v="4"/>
    <n v="422.27"/>
    <n v="78"/>
    <x v="1"/>
  </r>
  <r>
    <n v="2864"/>
    <d v="2022-05-16T00:00:00"/>
    <n v="3.9916666666666667"/>
    <s v="Production Technician II"/>
    <x v="8"/>
    <s v="Active"/>
    <s v="Part-Time"/>
    <s v="Zone B"/>
    <s v="Full-Time"/>
    <x v="0"/>
    <s v="Field Operations"/>
    <d v="1995-12-26T00:00:00"/>
    <s v="MA"/>
    <x v="1"/>
    <s v="Asian"/>
    <s v="Single"/>
    <s v="Fully Meets"/>
    <n v="3"/>
    <n v="2"/>
    <s v="Excellent"/>
    <d v="2022-11-16T00:00:00"/>
    <n v="1"/>
    <s v="High"/>
    <n v="3"/>
    <s v="High"/>
    <n v="4"/>
    <s v="High"/>
    <d v="2023-06-16T00:00:00"/>
    <s v="Leadership Development"/>
    <s v="External"/>
    <s v="Failed"/>
    <n v="4"/>
    <n v="242.25"/>
    <n v="27"/>
    <x v="0"/>
  </r>
  <r>
    <n v="2865"/>
    <d v="2022-05-10T00:00:00"/>
    <n v="4.0083333333333337"/>
    <s v="Production Technician II"/>
    <x v="3"/>
    <s v="Terminated"/>
    <s v="Part-Time"/>
    <s v="Zone C"/>
    <s v="Part-Time"/>
    <x v="0"/>
    <s v="General - Con"/>
    <d v="1969-08-27T00:00:00"/>
    <s v="MA"/>
    <x v="0"/>
    <s v="White"/>
    <s v="Divorced"/>
    <s v="Fully Meets"/>
    <n v="3"/>
    <n v="1"/>
    <s v="Excellent"/>
    <d v="2022-10-23T00:00:00"/>
    <n v="2"/>
    <s v="High"/>
    <n v="2"/>
    <s v="High"/>
    <n v="3"/>
    <s v="High"/>
    <d v="2023-03-22T00:00:00"/>
    <s v="Customer Service"/>
    <s v="External"/>
    <s v="Passed"/>
    <n v="4"/>
    <n v="653.99"/>
    <n v="53"/>
    <x v="1"/>
  </r>
  <r>
    <n v="2866"/>
    <d v="2021-11-16T00:00:00"/>
    <n v="4.4916666666666663"/>
    <s v="Production Technician II"/>
    <x v="4"/>
    <s v="Active"/>
    <s v="Part-Time"/>
    <s v="Zone C"/>
    <s v="Temporary"/>
    <x v="0"/>
    <s v="Field Operations"/>
    <d v="1951-09-07T00:00:00"/>
    <s v="MA"/>
    <x v="0"/>
    <s v="Hispanic"/>
    <s v="Single"/>
    <s v="Fully Meets"/>
    <n v="3"/>
    <n v="2"/>
    <s v="Excellent"/>
    <d v="2023-07-09T00:00:00"/>
    <n v="3"/>
    <s v="High"/>
    <n v="3"/>
    <s v="High"/>
    <n v="2"/>
    <s v="High"/>
    <d v="2023-04-11T00:00:00"/>
    <s v="Project Management"/>
    <s v="External"/>
    <s v="Passed"/>
    <n v="5"/>
    <n v="792.46"/>
    <n v="70"/>
    <x v="1"/>
  </r>
  <r>
    <n v="2867"/>
    <d v="2019-02-25T00:00:00"/>
    <n v="7.2166666666666668"/>
    <s v="Production Technician II"/>
    <x v="0"/>
    <s v="Active"/>
    <s v="Part-Time"/>
    <s v="Zone A"/>
    <s v="Temporary"/>
    <x v="0"/>
    <s v="Technology / It"/>
    <d v="1994-06-15T00:00:00"/>
    <s v="MA"/>
    <x v="0"/>
    <s v="White"/>
    <s v="Single"/>
    <s v="Fully Meets"/>
    <n v="3"/>
    <n v="2"/>
    <s v="Excellent"/>
    <d v="2023-03-07T00:00:00"/>
    <n v="3"/>
    <s v="High"/>
    <n v="1"/>
    <s v="High"/>
    <n v="3"/>
    <s v="High"/>
    <d v="2023-02-21T00:00:00"/>
    <s v="Leadership Development"/>
    <s v="External"/>
    <s v="Incomplete"/>
    <n v="4"/>
    <n v="317.26"/>
    <n v="25"/>
    <x v="2"/>
  </r>
  <r>
    <n v="2868"/>
    <d v="2022-07-01T00:00:00"/>
    <n v="3.8666666666666667"/>
    <s v="Production Technician I"/>
    <x v="3"/>
    <s v="Active"/>
    <s v="Full-Time"/>
    <s v="Zone A"/>
    <s v="Temporary"/>
    <x v="0"/>
    <s v="Executive"/>
    <d v="2046-05-25T00:00:00"/>
    <s v="MA"/>
    <x v="1"/>
    <s v="Black"/>
    <s v="Married"/>
    <s v="Fully Meets"/>
    <n v="3"/>
    <n v="5"/>
    <s v="Poor"/>
    <d v="2023-02-13T00:00:00"/>
    <n v="3"/>
    <s v="Low"/>
    <n v="4"/>
    <s v="Low"/>
    <n v="1"/>
    <s v="Low"/>
    <d v="2023-06-17T00:00:00"/>
    <s v="Leadership Development"/>
    <s v="External"/>
    <s v="Failed"/>
    <n v="5"/>
    <n v="866.79"/>
    <n v="76"/>
    <x v="1"/>
  </r>
  <r>
    <n v="2869"/>
    <d v="2022-12-17T00:00:00"/>
    <n v="3.4055555555555554"/>
    <s v="Production Technician I"/>
    <x v="9"/>
    <s v="Active"/>
    <s v="Contract"/>
    <s v="Zone A"/>
    <s v="Full-Time"/>
    <x v="0"/>
    <s v="Aerial"/>
    <d v="2043-03-22T00:00:00"/>
    <s v="MA"/>
    <x v="1"/>
    <s v="Black"/>
    <s v="Widowed"/>
    <s v="Fully Meets"/>
    <n v="3"/>
    <n v="2"/>
    <s v="Excellent"/>
    <d v="2023-03-24T00:00:00"/>
    <n v="2"/>
    <s v="High"/>
    <n v="5"/>
    <s v="High"/>
    <n v="4"/>
    <s v="High"/>
    <d v="2023-05-04T00:00:00"/>
    <s v="Leadership Development"/>
    <s v="Internal"/>
    <s v="Completed"/>
    <n v="2"/>
    <n v="422.63"/>
    <n v="79"/>
    <x v="1"/>
  </r>
  <r>
    <n v="2870"/>
    <d v="2023-07-26T00:00:00"/>
    <n v="2.7972222222222221"/>
    <s v="Production Technician I"/>
    <x v="5"/>
    <s v="Active"/>
    <s v="Part-Time"/>
    <s v="Zone B"/>
    <s v="Part-Time"/>
    <x v="0"/>
    <s v="Sales &amp; Marketing"/>
    <d v="1950-09-08T00:00:00"/>
    <s v="MA"/>
    <x v="1"/>
    <s v="Black"/>
    <s v="Married"/>
    <s v="Fully Meets"/>
    <n v="3"/>
    <n v="4"/>
    <s v="Poor"/>
    <d v="2022-11-28T00:00:00"/>
    <n v="5"/>
    <s v="Low"/>
    <n v="3"/>
    <s v="Low"/>
    <n v="2"/>
    <s v="Low"/>
    <d v="2023-02-24T00:00:00"/>
    <s v="Project Management"/>
    <s v="Internal"/>
    <s v="Passed"/>
    <n v="5"/>
    <n v="413.42"/>
    <n v="73"/>
    <x v="1"/>
  </r>
  <r>
    <n v="2871"/>
    <d v="2022-03-11T00:00:00"/>
    <n v="4.1722222222222225"/>
    <s v="Production Technician I"/>
    <x v="6"/>
    <s v="Active"/>
    <s v="Contract"/>
    <s v="Zone A"/>
    <s v="Part-Time"/>
    <x v="0"/>
    <s v="Catv"/>
    <d v="1953-04-27T00:00:00"/>
    <s v="MA"/>
    <x v="1"/>
    <s v="Hispanic"/>
    <s v="Divorced"/>
    <s v="Fully Meets"/>
    <n v="3"/>
    <n v="5"/>
    <s v="Poor"/>
    <d v="2023-05-31T00:00:00"/>
    <n v="2"/>
    <s v="Low"/>
    <n v="5"/>
    <s v="Low"/>
    <n v="2"/>
    <s v="Low"/>
    <d v="2022-10-16T00:00:00"/>
    <s v="Communication Skills"/>
    <s v="External"/>
    <s v="Incomplete"/>
    <n v="5"/>
    <n v="900.02"/>
    <n v="69"/>
    <x v="1"/>
  </r>
  <r>
    <n v="2872"/>
    <d v="2020-06-29T00:00:00"/>
    <n v="5.8722222222222218"/>
    <s v="Production Technician I"/>
    <x v="2"/>
    <s v="Active"/>
    <s v="Contract"/>
    <s v="Zone B"/>
    <s v="Full-Time"/>
    <x v="0"/>
    <s v="Wireline Construction"/>
    <d v="1967-12-03T00:00:00"/>
    <s v="MA"/>
    <x v="1"/>
    <s v="Hispanic"/>
    <s v="Married"/>
    <s v="Fully Meets"/>
    <n v="3"/>
    <n v="2"/>
    <s v="Excellent"/>
    <d v="2023-06-08T00:00:00"/>
    <n v="3"/>
    <s v="High"/>
    <n v="5"/>
    <s v="High"/>
    <n v="1"/>
    <s v="High"/>
    <d v="2023-03-20T00:00:00"/>
    <s v="Communication Skills"/>
    <s v="Internal"/>
    <s v="Passed"/>
    <n v="3"/>
    <n v="573.84"/>
    <n v="53"/>
    <x v="1"/>
  </r>
  <r>
    <n v="2873"/>
    <d v="2022-03-28T00:00:00"/>
    <n v="4.125"/>
    <s v="Production Technician I"/>
    <x v="4"/>
    <s v="Active"/>
    <s v="Part-Time"/>
    <s v="Zone A"/>
    <s v="Full-Time"/>
    <x v="0"/>
    <s v="Field Operations"/>
    <d v="1998-09-12T00:00:00"/>
    <s v="MA"/>
    <x v="1"/>
    <s v="Hispanic"/>
    <s v="Divorced"/>
    <s v="Fully Meets"/>
    <n v="3"/>
    <n v="4"/>
    <s v="Poor"/>
    <d v="2022-12-15T00:00:00"/>
    <n v="4"/>
    <s v="Low"/>
    <n v="2"/>
    <s v="Low"/>
    <n v="3"/>
    <s v="Low"/>
    <d v="2023-06-05T00:00:00"/>
    <s v="Project Management"/>
    <s v="Internal"/>
    <s v="Failed"/>
    <n v="2"/>
    <n v="801.16"/>
    <n v="24"/>
    <x v="2"/>
  </r>
  <r>
    <n v="2874"/>
    <d v="2022-02-14T00:00:00"/>
    <n v="4.2472222222222218"/>
    <s v="Production Technician I"/>
    <x v="0"/>
    <s v="Active"/>
    <s v="Part-Time"/>
    <s v="Zone A"/>
    <s v="Full-Time"/>
    <x v="0"/>
    <s v="Fielders"/>
    <d v="1953-12-12T00:00:00"/>
    <s v="MA"/>
    <x v="1"/>
    <s v="White"/>
    <s v="Divorced"/>
    <s v="Fully Meets"/>
    <n v="3"/>
    <n v="1"/>
    <s v="Excellent"/>
    <d v="2023-03-14T00:00:00"/>
    <n v="3"/>
    <s v="High"/>
    <n v="5"/>
    <s v="High"/>
    <n v="1"/>
    <s v="High"/>
    <d v="2022-09-27T00:00:00"/>
    <s v="Project Management"/>
    <s v="Internal"/>
    <s v="Passed"/>
    <n v="5"/>
    <n v="107.25"/>
    <n v="69"/>
    <x v="1"/>
  </r>
  <r>
    <n v="2875"/>
    <d v="2020-12-25T00:00:00"/>
    <n v="5.3833333333333337"/>
    <s v="Production Technician I"/>
    <x v="7"/>
    <s v="Active"/>
    <s v="Full-Time"/>
    <s v="Zone C"/>
    <s v="Temporary"/>
    <x v="0"/>
    <s v="General - Con"/>
    <d v="1981-06-03T00:00:00"/>
    <s v="MA"/>
    <x v="0"/>
    <s v="Black"/>
    <s v="Divorced"/>
    <s v="Fully Meets"/>
    <n v="3"/>
    <n v="4"/>
    <s v="Poor"/>
    <d v="2023-06-12T00:00:00"/>
    <n v="3"/>
    <s v="Low"/>
    <n v="5"/>
    <s v="Low"/>
    <n v="4"/>
    <s v="Low"/>
    <d v="2022-09-17T00:00:00"/>
    <s v="Project Management"/>
    <s v="External"/>
    <s v="Incomplete"/>
    <n v="1"/>
    <n v="892.56"/>
    <n v="39"/>
    <x v="0"/>
  </r>
  <r>
    <n v="2876"/>
    <d v="2023-04-27T00:00:00"/>
    <n v="3.0444444444444443"/>
    <s v="Production Technician I"/>
    <x v="1"/>
    <s v="Active"/>
    <s v="Part-Time"/>
    <s v="Zone A"/>
    <s v="Temporary"/>
    <x v="0"/>
    <s v="Field Operations"/>
    <d v="1957-04-09T00:00:00"/>
    <s v="MA"/>
    <x v="0"/>
    <s v="Asian"/>
    <s v="Divorced"/>
    <s v="Fully Meets"/>
    <n v="3"/>
    <n v="4"/>
    <s v="Poor"/>
    <d v="2022-12-21T00:00:00"/>
    <n v="3"/>
    <s v="Low"/>
    <n v="3"/>
    <s v="Low"/>
    <n v="2"/>
    <s v="Low"/>
    <d v="2023-07-05T00:00:00"/>
    <s v="Project Management"/>
    <s v="External"/>
    <s v="Failed"/>
    <n v="1"/>
    <n v="429.89"/>
    <n v="66"/>
    <x v="1"/>
  </r>
  <r>
    <n v="2877"/>
    <d v="2022-11-11T00:00:00"/>
    <n v="3.5055555555555555"/>
    <s v="Production Technician I"/>
    <x v="8"/>
    <s v="Active"/>
    <s v="Contract"/>
    <s v="Zone B"/>
    <s v="Part-Time"/>
    <x v="0"/>
    <s v="Project Management - Con"/>
    <d v="2044-12-28T00:00:00"/>
    <s v="MA"/>
    <x v="0"/>
    <s v="Asian"/>
    <s v="Widowed"/>
    <s v="Fully Meets"/>
    <n v="3"/>
    <n v="2"/>
    <s v="Excellent"/>
    <d v="2023-03-02T00:00:00"/>
    <n v="2"/>
    <s v="High"/>
    <n v="4"/>
    <s v="High"/>
    <n v="1"/>
    <s v="High"/>
    <d v="2022-12-10T00:00:00"/>
    <s v="Customer Service"/>
    <s v="Internal"/>
    <s v="Failed"/>
    <n v="4"/>
    <n v="664.5"/>
    <n v="78"/>
    <x v="1"/>
  </r>
  <r>
    <n v="2878"/>
    <d v="2021-05-04T00:00:00"/>
    <n v="5.0250000000000004"/>
    <s v="Production Technician I"/>
    <x v="3"/>
    <s v="Active"/>
    <s v="Part-Time"/>
    <s v="Zone A"/>
    <s v="Part-Time"/>
    <x v="0"/>
    <s v="General - Sga"/>
    <d v="1957-08-11T00:00:00"/>
    <s v="MA"/>
    <x v="1"/>
    <s v="Black"/>
    <s v="Married"/>
    <s v="Fully Meets"/>
    <n v="3"/>
    <n v="2"/>
    <s v="Excellent"/>
    <d v="2022-12-09T00:00:00"/>
    <n v="2"/>
    <s v="High"/>
    <n v="3"/>
    <s v="High"/>
    <n v="3"/>
    <s v="High"/>
    <d v="2022-12-01T00:00:00"/>
    <s v="Project Management"/>
    <s v="Internal"/>
    <s v="Incomplete"/>
    <n v="5"/>
    <n v="925.8"/>
    <n v="64"/>
    <x v="1"/>
  </r>
  <r>
    <n v="2879"/>
    <d v="2018-12-20T00:00:00"/>
    <n v="7.3972222222222221"/>
    <s v="Production Technician I"/>
    <x v="9"/>
    <s v="Active"/>
    <s v="Full-Time"/>
    <s v="Zone A"/>
    <s v="Full-Time"/>
    <x v="0"/>
    <s v="Executive"/>
    <d v="1962-11-15T00:00:00"/>
    <s v="MA"/>
    <x v="1"/>
    <s v="Black"/>
    <s v="Married"/>
    <s v="Fully Meets"/>
    <n v="3"/>
    <n v="2"/>
    <s v="Excellent"/>
    <d v="2023-01-07T00:00:00"/>
    <n v="1"/>
    <s v="High"/>
    <n v="5"/>
    <s v="High"/>
    <n v="2"/>
    <s v="High"/>
    <d v="2023-06-15T00:00:00"/>
    <s v="Customer Service"/>
    <s v="External"/>
    <s v="Failed"/>
    <n v="3"/>
    <n v="118.94"/>
    <n v="56"/>
    <x v="1"/>
  </r>
  <r>
    <n v="2880"/>
    <d v="2021-06-11T00:00:00"/>
    <n v="4.9222222222222225"/>
    <s v="Production Technician I"/>
    <x v="5"/>
    <s v="Active"/>
    <s v="Contract"/>
    <s v="Zone A"/>
    <s v="Temporary"/>
    <x v="0"/>
    <s v="General - Con"/>
    <d v="2000-08-21T00:00:00"/>
    <s v="MA"/>
    <x v="0"/>
    <s v="Black"/>
    <s v="Single"/>
    <s v="Fully Meets"/>
    <n v="3"/>
    <n v="4"/>
    <s v="Poor"/>
    <d v="2023-01-13T00:00:00"/>
    <n v="1"/>
    <s v="Low"/>
    <n v="1"/>
    <s v="Low"/>
    <n v="2"/>
    <s v="Low"/>
    <d v="2023-02-15T00:00:00"/>
    <s v="Project Management"/>
    <s v="Internal"/>
    <s v="Failed"/>
    <n v="4"/>
    <n v="932.34"/>
    <n v="21"/>
    <x v="2"/>
  </r>
  <r>
    <n v="2881"/>
    <d v="2023-06-07T00:00:00"/>
    <n v="2.9333333333333331"/>
    <s v="Production Technician I"/>
    <x v="6"/>
    <s v="Active"/>
    <s v="Contract"/>
    <s v="Zone B"/>
    <s v="Full-Time"/>
    <x v="0"/>
    <s v="Field Operations"/>
    <d v="1956-04-22T00:00:00"/>
    <s v="MA"/>
    <x v="1"/>
    <s v="Asian"/>
    <s v="Divorced"/>
    <s v="Fully Meets"/>
    <n v="3"/>
    <n v="4"/>
    <s v="Poor"/>
    <d v="2022-10-20T00:00:00"/>
    <n v="5"/>
    <s v="Low"/>
    <n v="4"/>
    <s v="Low"/>
    <n v="1"/>
    <s v="Low"/>
    <d v="2023-05-18T00:00:00"/>
    <s v="Leadership Development"/>
    <s v="External"/>
    <s v="Incomplete"/>
    <n v="1"/>
    <n v="624.59"/>
    <n v="67"/>
    <x v="1"/>
  </r>
  <r>
    <n v="2882"/>
    <d v="2019-05-21T00:00:00"/>
    <n v="6.9777777777777779"/>
    <s v="Production Technician I"/>
    <x v="2"/>
    <s v="Terminated"/>
    <s v="Part-Time"/>
    <s v="Zone B"/>
    <s v="Full-Time"/>
    <x v="0"/>
    <s v="Shop (Fleet)"/>
    <d v="1978-11-29T00:00:00"/>
    <s v="MA"/>
    <x v="1"/>
    <s v="Asian"/>
    <s v="Widowed"/>
    <s v="Fully Meets"/>
    <n v="3"/>
    <n v="4"/>
    <s v="Poor"/>
    <d v="2023-01-10T00:00:00"/>
    <n v="3"/>
    <s v="Low"/>
    <n v="2"/>
    <s v="Low"/>
    <n v="5"/>
    <s v="Low"/>
    <d v="2023-04-21T00:00:00"/>
    <s v="Leadership Development"/>
    <s v="Internal"/>
    <s v="Failed"/>
    <n v="4"/>
    <n v="835.35"/>
    <n v="41"/>
    <x v="0"/>
  </r>
  <r>
    <n v="2883"/>
    <d v="2019-03-01T00:00:00"/>
    <n v="7.2"/>
    <s v="Production Technician II"/>
    <x v="0"/>
    <s v="Active"/>
    <s v="Part-Time"/>
    <s v="Zone C"/>
    <s v="Full-Time"/>
    <x v="0"/>
    <s v="General - Con"/>
    <d v="1960-07-02T00:00:00"/>
    <s v="MA"/>
    <x v="1"/>
    <s v="Hispanic"/>
    <s v="Married"/>
    <s v="Fully Meets"/>
    <n v="3"/>
    <n v="4"/>
    <s v="Poor"/>
    <d v="2023-06-14T00:00:00"/>
    <n v="4"/>
    <s v="Low"/>
    <n v="3"/>
    <s v="Low"/>
    <n v="4"/>
    <s v="Low"/>
    <d v="2023-05-11T00:00:00"/>
    <s v="Customer Service"/>
    <s v="External"/>
    <s v="Completed"/>
    <n v="4"/>
    <n v="597.63"/>
    <n v="59"/>
    <x v="1"/>
  </r>
  <r>
    <n v="2884"/>
    <d v="2022-02-26T00:00:00"/>
    <n v="4.2138888888888886"/>
    <s v="Production Technician II"/>
    <x v="7"/>
    <s v="Active"/>
    <s v="Part-Time"/>
    <s v="Zone A"/>
    <s v="Part-Time"/>
    <x v="0"/>
    <s v="Wireline Construction"/>
    <d v="1979-09-14T00:00:00"/>
    <s v="MA"/>
    <x v="1"/>
    <s v="Other"/>
    <s v="Married"/>
    <s v="Fully Meets"/>
    <n v="3"/>
    <n v="2"/>
    <s v="Excellent"/>
    <d v="2022-08-08T00:00:00"/>
    <n v="3"/>
    <s v="High"/>
    <n v="2"/>
    <s v="High"/>
    <n v="4"/>
    <s v="High"/>
    <d v="2023-05-01T00:00:00"/>
    <s v="Technical Skills"/>
    <s v="External"/>
    <s v="Passed"/>
    <n v="4"/>
    <n v="974.28"/>
    <n v="43"/>
    <x v="0"/>
  </r>
  <r>
    <n v="2886"/>
    <d v="2020-08-06T00:00:00"/>
    <n v="5.7694444444444448"/>
    <s v="Production Technician II"/>
    <x v="8"/>
    <s v="Active"/>
    <s v="Contract"/>
    <s v="Zone A"/>
    <s v="Temporary"/>
    <x v="0"/>
    <s v="Field Operations"/>
    <d v="1983-10-30T00:00:00"/>
    <s v="MA"/>
    <x v="1"/>
    <s v="Asian"/>
    <s v="Married"/>
    <s v="Fully Meets"/>
    <n v="3"/>
    <n v="2"/>
    <s v="Excellent"/>
    <d v="2023-02-17T00:00:00"/>
    <n v="5"/>
    <s v="High"/>
    <n v="5"/>
    <s v="High"/>
    <n v="1"/>
    <s v="High"/>
    <d v="2023-07-09T00:00:00"/>
    <s v="Technical Skills"/>
    <s v="External"/>
    <s v="Incomplete"/>
    <n v="4"/>
    <n v="263.04000000000002"/>
    <n v="37"/>
    <x v="0"/>
  </r>
  <r>
    <n v="2887"/>
    <d v="2020-01-28T00:00:00"/>
    <n v="6.291666666666667"/>
    <s v="Production Technician II"/>
    <x v="3"/>
    <s v="Terminated"/>
    <s v="Full-Time"/>
    <s v="Zone A"/>
    <s v="Temporary"/>
    <x v="0"/>
    <s v="Shop (Fleet)"/>
    <d v="1987-04-27T00:00:00"/>
    <s v="MA"/>
    <x v="0"/>
    <s v="Black"/>
    <s v="Married"/>
    <s v="Fully Meets"/>
    <n v="3"/>
    <n v="5"/>
    <s v="Poor"/>
    <d v="2023-06-24T00:00:00"/>
    <n v="5"/>
    <s v="Low"/>
    <n v="1"/>
    <s v="Low"/>
    <n v="1"/>
    <s v="Low"/>
    <d v="2023-04-15T00:00:00"/>
    <s v="Communication Skills"/>
    <s v="Internal"/>
    <s v="Completed"/>
    <n v="5"/>
    <n v="411.52"/>
    <n v="33"/>
    <x v="0"/>
  </r>
  <r>
    <n v="2890"/>
    <d v="2022-10-07T00:00:00"/>
    <n v="3.6"/>
    <s v="Production Technician I"/>
    <x v="3"/>
    <s v="Active"/>
    <s v="Full-Time"/>
    <s v="Zone A"/>
    <s v="Full-Time"/>
    <x v="0"/>
    <s v="General - Sga"/>
    <d v="1988-07-20T00:00:00"/>
    <s v="MA"/>
    <x v="1"/>
    <s v="Black"/>
    <s v="Single"/>
    <s v="Fully Meets"/>
    <n v="3"/>
    <n v="2"/>
    <s v="Excellent"/>
    <d v="2023-01-17T00:00:00"/>
    <n v="3"/>
    <s v="High"/>
    <n v="5"/>
    <s v="High"/>
    <n v="5"/>
    <s v="High"/>
    <d v="2022-10-10T00:00:00"/>
    <s v="Technical Skills"/>
    <s v="Internal"/>
    <s v="Completed"/>
    <n v="5"/>
    <n v="838.84"/>
    <n v="34"/>
    <x v="0"/>
  </r>
  <r>
    <n v="2891"/>
    <d v="2021-08-11T00:00:00"/>
    <n v="4.7555555555555555"/>
    <s v="Production Technician I"/>
    <x v="9"/>
    <s v="Active"/>
    <s v="Contract"/>
    <s v="Zone A"/>
    <s v="Temporary"/>
    <x v="0"/>
    <s v="Wireline Construction"/>
    <d v="1995-08-16T00:00:00"/>
    <s v="MA"/>
    <x v="1"/>
    <s v="Black"/>
    <s v="Widowed"/>
    <s v="Fully Meets"/>
    <n v="3"/>
    <n v="1"/>
    <s v="Excellent"/>
    <d v="2023-05-27T00:00:00"/>
    <n v="5"/>
    <s v="High"/>
    <n v="2"/>
    <s v="High"/>
    <n v="3"/>
    <s v="High"/>
    <d v="2022-12-31T00:00:00"/>
    <s v="Technical Skills"/>
    <s v="External"/>
    <s v="Incomplete"/>
    <n v="4"/>
    <n v="767.51"/>
    <n v="26"/>
    <x v="0"/>
  </r>
  <r>
    <n v="2892"/>
    <d v="2021-04-10T00:00:00"/>
    <n v="5.0916666666666668"/>
    <s v="Production Technician I"/>
    <x v="5"/>
    <s v="Active"/>
    <s v="Contract"/>
    <s v="Zone A"/>
    <s v="Full-Time"/>
    <x v="0"/>
    <s v="Catv"/>
    <d v="1960-12-06T00:00:00"/>
    <s v="MA"/>
    <x v="1"/>
    <s v="Hispanic"/>
    <s v="Divorced"/>
    <s v="Fully Meets"/>
    <n v="3"/>
    <n v="2"/>
    <s v="Excellent"/>
    <d v="2023-02-05T00:00:00"/>
    <n v="2"/>
    <s v="High"/>
    <n v="1"/>
    <s v="High"/>
    <n v="5"/>
    <s v="High"/>
    <d v="2022-08-10T00:00:00"/>
    <s v="Technical Skills"/>
    <s v="External"/>
    <s v="Passed"/>
    <n v="5"/>
    <n v="990.52"/>
    <n v="61"/>
    <x v="1"/>
  </r>
  <r>
    <n v="2893"/>
    <d v="2022-02-24T00:00:00"/>
    <n v="4.2194444444444441"/>
    <s v="Production Technician I"/>
    <x v="6"/>
    <s v="Active"/>
    <s v="Full-Time"/>
    <s v="Zone A"/>
    <s v="Temporary"/>
    <x v="0"/>
    <s v="Field Operations"/>
    <d v="2045-01-25T00:00:00"/>
    <s v="MA"/>
    <x v="1"/>
    <s v="White"/>
    <s v="Divorced"/>
    <s v="Fully Meets"/>
    <n v="3"/>
    <n v="2"/>
    <s v="Excellent"/>
    <d v="2022-10-14T00:00:00"/>
    <n v="3"/>
    <s v="High"/>
    <n v="1"/>
    <s v="High"/>
    <n v="1"/>
    <s v="High"/>
    <d v="2023-06-05T00:00:00"/>
    <s v="Leadership Development"/>
    <s v="Internal"/>
    <s v="Completed"/>
    <n v="5"/>
    <n v="205.24"/>
    <n v="77"/>
    <x v="1"/>
  </r>
  <r>
    <n v="2894"/>
    <d v="2022-07-01T00:00:00"/>
    <n v="3.8666666666666667"/>
    <s v="Production Technician I"/>
    <x v="2"/>
    <s v="Active"/>
    <s v="Part-Time"/>
    <s v="Zone B"/>
    <s v="Full-Time"/>
    <x v="0"/>
    <s v="Field Operations"/>
    <d v="2049-07-22T00:00:00"/>
    <s v="MA"/>
    <x v="1"/>
    <s v="White"/>
    <s v="Single"/>
    <s v="Fully Meets"/>
    <n v="3"/>
    <n v="4"/>
    <s v="Poor"/>
    <d v="2023-01-20T00:00:00"/>
    <n v="1"/>
    <s v="Low"/>
    <n v="4"/>
    <s v="Low"/>
    <n v="4"/>
    <s v="Low"/>
    <d v="2023-06-30T00:00:00"/>
    <s v="Customer Service"/>
    <s v="Internal"/>
    <s v="Completed"/>
    <n v="5"/>
    <n v="203.06"/>
    <n v="73"/>
    <x v="1"/>
  </r>
  <r>
    <n v="2895"/>
    <d v="2023-04-04T00:00:00"/>
    <n v="3.1083333333333334"/>
    <s v="Production Technician I"/>
    <x v="4"/>
    <s v="Terminated"/>
    <s v="Full-Time"/>
    <s v="Zone A"/>
    <s v="Temporary"/>
    <x v="0"/>
    <s v="Field Operations"/>
    <d v="1998-04-11T00:00:00"/>
    <s v="MA"/>
    <x v="1"/>
    <s v="Asian"/>
    <s v="Married"/>
    <s v="Fully Meets"/>
    <n v="3"/>
    <n v="2"/>
    <s v="Excellent"/>
    <d v="2023-05-31T00:00:00"/>
    <n v="1"/>
    <s v="High"/>
    <n v="2"/>
    <s v="High"/>
    <n v="5"/>
    <s v="High"/>
    <d v="2022-11-15T00:00:00"/>
    <s v="Project Management"/>
    <s v="External"/>
    <s v="Incomplete"/>
    <n v="4"/>
    <n v="555.6"/>
    <n v="25"/>
    <x v="2"/>
  </r>
  <r>
    <n v="2896"/>
    <d v="2021-10-25T00:00:00"/>
    <n v="4.55"/>
    <s v="Production Technician I"/>
    <x v="0"/>
    <s v="Active"/>
    <s v="Full-Time"/>
    <s v="Zone B"/>
    <s v="Part-Time"/>
    <x v="0"/>
    <s v="Field Operations"/>
    <d v="1979-11-28T00:00:00"/>
    <s v="MA"/>
    <x v="1"/>
    <s v="Other"/>
    <s v="Divorced"/>
    <s v="Fully Meets"/>
    <n v="3"/>
    <n v="4"/>
    <s v="Poor"/>
    <d v="2023-07-01T00:00:00"/>
    <n v="5"/>
    <s v="Low"/>
    <n v="4"/>
    <s v="Low"/>
    <n v="1"/>
    <s v="Low"/>
    <d v="2023-07-01T00:00:00"/>
    <s v="Technical Skills"/>
    <s v="Internal"/>
    <s v="Passed"/>
    <n v="5"/>
    <n v="794.92"/>
    <n v="42"/>
    <x v="0"/>
  </r>
  <r>
    <n v="2897"/>
    <d v="2022-03-04T00:00:00"/>
    <n v="4.1916666666666664"/>
    <s v="Production Technician I"/>
    <x v="7"/>
    <s v="Active"/>
    <s v="Full-Time"/>
    <s v="Zone C"/>
    <s v="Part-Time"/>
    <x v="0"/>
    <s v="Field Operations"/>
    <d v="1963-06-10T00:00:00"/>
    <s v="MA"/>
    <x v="0"/>
    <s v="Hispanic"/>
    <s v="Widowed"/>
    <s v="Fully Meets"/>
    <n v="3"/>
    <n v="4"/>
    <s v="Poor"/>
    <d v="2023-04-04T00:00:00"/>
    <n v="3"/>
    <s v="Low"/>
    <n v="5"/>
    <s v="Low"/>
    <n v="2"/>
    <s v="Low"/>
    <d v="2022-11-26T00:00:00"/>
    <s v="Leadership Development"/>
    <s v="Internal"/>
    <s v="Passed"/>
    <n v="2"/>
    <n v="926.17"/>
    <n v="59"/>
    <x v="1"/>
  </r>
  <r>
    <n v="2898"/>
    <d v="2019-12-20T00:00:00"/>
    <n v="6.3972222222222221"/>
    <s v="Production Technician I"/>
    <x v="1"/>
    <s v="Active"/>
    <s v="Contract"/>
    <s v="Zone A"/>
    <s v="Full-Time"/>
    <x v="0"/>
    <s v="Field Operations"/>
    <d v="1987-01-09T00:00:00"/>
    <s v="MA"/>
    <x v="0"/>
    <s v="Other"/>
    <s v="Single"/>
    <s v="Fully Meets"/>
    <n v="3"/>
    <n v="4"/>
    <s v="Poor"/>
    <d v="2022-11-20T00:00:00"/>
    <n v="1"/>
    <s v="Low"/>
    <n v="4"/>
    <s v="Low"/>
    <n v="3"/>
    <s v="Low"/>
    <d v="2023-06-22T00:00:00"/>
    <s v="Leadership Development"/>
    <s v="Internal"/>
    <s v="Completed"/>
    <n v="1"/>
    <n v="832.37"/>
    <n v="32"/>
    <x v="0"/>
  </r>
  <r>
    <n v="2899"/>
    <d v="2020-09-11T00:00:00"/>
    <n v="5.6722222222222225"/>
    <s v="Production Technician I"/>
    <x v="8"/>
    <s v="Active"/>
    <s v="Part-Time"/>
    <s v="Zone B"/>
    <s v="Part-Time"/>
    <x v="0"/>
    <s v="Project Management - Con"/>
    <d v="1992-04-29T00:00:00"/>
    <s v="MA"/>
    <x v="1"/>
    <s v="Other"/>
    <s v="Single"/>
    <s v="Fully Meets"/>
    <n v="3"/>
    <n v="5"/>
    <s v="Poor"/>
    <d v="2022-10-24T00:00:00"/>
    <n v="1"/>
    <s v="Low"/>
    <n v="5"/>
    <s v="Low"/>
    <n v="3"/>
    <s v="Low"/>
    <d v="2023-03-26T00:00:00"/>
    <s v="Leadership Development"/>
    <s v="Internal"/>
    <s v="Completed"/>
    <n v="5"/>
    <n v="128.80000000000001"/>
    <n v="28"/>
    <x v="0"/>
  </r>
  <r>
    <n v="2900"/>
    <d v="2021-10-31T00:00:00"/>
    <n v="4.5361111111111114"/>
    <s v="Production Technician I"/>
    <x v="3"/>
    <s v="Active"/>
    <s v="Part-Time"/>
    <s v="Zone B"/>
    <s v="Temporary"/>
    <x v="0"/>
    <s v="General - Con"/>
    <d v="1952-10-01T00:00:00"/>
    <s v="MA"/>
    <x v="1"/>
    <s v="White"/>
    <s v="Widowed"/>
    <s v="Exceeds"/>
    <n v="4"/>
    <n v="2"/>
    <s v="Excellent"/>
    <d v="2022-10-29T00:00:00"/>
    <n v="1"/>
    <s v="High"/>
    <n v="4"/>
    <s v="High"/>
    <n v="1"/>
    <s v="High"/>
    <d v="2023-01-16T00:00:00"/>
    <s v="Customer Service"/>
    <s v="External"/>
    <s v="Passed"/>
    <n v="4"/>
    <n v="255.02"/>
    <n v="69"/>
    <x v="1"/>
  </r>
  <r>
    <n v="2901"/>
    <d v="2018-10-21T00:00:00"/>
    <n v="7.5611111111111109"/>
    <s v="Production Technician I"/>
    <x v="9"/>
    <s v="Active"/>
    <s v="Part-Time"/>
    <s v="Zone A"/>
    <s v="Part-Time"/>
    <x v="0"/>
    <s v="Wireline Construction"/>
    <d v="1991-12-21T00:00:00"/>
    <s v="MA"/>
    <x v="0"/>
    <s v="White"/>
    <s v="Single"/>
    <s v="Fully Meets"/>
    <n v="3"/>
    <n v="4"/>
    <s v="Poor"/>
    <d v="2023-05-20T00:00:00"/>
    <n v="1"/>
    <s v="Low"/>
    <n v="4"/>
    <s v="Low"/>
    <n v="5"/>
    <s v="Low"/>
    <d v="2023-07-13T00:00:00"/>
    <s v="Leadership Development"/>
    <s v="Internal"/>
    <s v="Incomplete"/>
    <n v="4"/>
    <n v="674.34"/>
    <n v="27"/>
    <x v="0"/>
  </r>
  <r>
    <n v="2902"/>
    <d v="2021-01-07T00:00:00"/>
    <n v="5.35"/>
    <s v="Production Technician I"/>
    <x v="5"/>
    <s v="Active"/>
    <s v="Part-Time"/>
    <s v="Zone B"/>
    <s v="Part-Time"/>
    <x v="0"/>
    <s v="Field Operations"/>
    <d v="1961-03-11T00:00:00"/>
    <s v="MA"/>
    <x v="0"/>
    <s v="Black"/>
    <s v="Widowed"/>
    <s v="Fully Meets"/>
    <n v="3"/>
    <n v="1"/>
    <s v="Excellent"/>
    <d v="2022-10-23T00:00:00"/>
    <n v="5"/>
    <s v="High"/>
    <n v="4"/>
    <s v="High"/>
    <n v="3"/>
    <s v="High"/>
    <d v="2023-03-31T00:00:00"/>
    <s v="Project Management"/>
    <s v="External"/>
    <s v="Incomplete"/>
    <n v="2"/>
    <n v="778.36"/>
    <n v="60"/>
    <x v="1"/>
  </r>
  <r>
    <n v="2903"/>
    <d v="2023-02-09T00:00:00"/>
    <n v="3.2611111111111111"/>
    <s v="Production Technician I"/>
    <x v="6"/>
    <s v="Active"/>
    <s v="Part-Time"/>
    <s v="Zone A"/>
    <s v="Full-Time"/>
    <x v="0"/>
    <s v="Engineers"/>
    <d v="1998-02-26T00:00:00"/>
    <s v="MA"/>
    <x v="1"/>
    <s v="Asian"/>
    <s v="Single"/>
    <s v="Needs Improvement"/>
    <n v="2"/>
    <n v="5"/>
    <s v="Poor"/>
    <d v="2022-08-09T00:00:00"/>
    <n v="3"/>
    <s v="Low"/>
    <n v="3"/>
    <s v="Low"/>
    <n v="5"/>
    <s v="Low"/>
    <d v="2023-06-22T00:00:00"/>
    <s v="Customer Service"/>
    <s v="External"/>
    <s v="Failed"/>
    <n v="2"/>
    <n v="906.63"/>
    <n v="25"/>
    <x v="2"/>
  </r>
  <r>
    <n v="2904"/>
    <d v="2020-02-15T00:00:00"/>
    <n v="6.2444444444444445"/>
    <s v="Production Technician I"/>
    <x v="2"/>
    <s v="Terminated"/>
    <s v="Full-Time"/>
    <s v="Zone A"/>
    <s v="Part-Time"/>
    <x v="0"/>
    <s v="Project Management - Con"/>
    <d v="2046-10-05T00:00:00"/>
    <s v="MA"/>
    <x v="0"/>
    <s v="Other"/>
    <s v="Widowed"/>
    <s v="Exceeds"/>
    <n v="4"/>
    <n v="4"/>
    <s v="Poor"/>
    <d v="2022-08-27T00:00:00"/>
    <n v="4"/>
    <s v="Low"/>
    <n v="2"/>
    <s v="Low"/>
    <n v="4"/>
    <s v="Low"/>
    <d v="2023-05-06T00:00:00"/>
    <s v="Technical Skills"/>
    <s v="External"/>
    <s v="Failed"/>
    <n v="4"/>
    <n v="986.01"/>
    <n v="74"/>
    <x v="1"/>
  </r>
  <r>
    <n v="2905"/>
    <d v="2022-10-14T00:00:00"/>
    <n v="3.5805555555555557"/>
    <s v="Production Technician II"/>
    <x v="2"/>
    <s v="Active"/>
    <s v="Full-Time"/>
    <s v="Zone C"/>
    <s v="Full-Time"/>
    <x v="0"/>
    <s v="Yard (Material Handling)"/>
    <d v="1973-12-05T00:00:00"/>
    <s v="MA"/>
    <x v="1"/>
    <s v="Asian"/>
    <s v="Divorced"/>
    <s v="Fully Meets"/>
    <n v="3"/>
    <n v="1"/>
    <s v="Excellent"/>
    <d v="2022-09-10T00:00:00"/>
    <n v="2"/>
    <s v="High"/>
    <n v="5"/>
    <s v="High"/>
    <n v="1"/>
    <s v="High"/>
    <d v="2022-10-14T00:00:00"/>
    <s v="Leadership Development"/>
    <s v="External"/>
    <s v="Passed"/>
    <n v="5"/>
    <n v="846.88"/>
    <n v="49"/>
    <x v="0"/>
  </r>
  <r>
    <n v="2906"/>
    <d v="2018-10-02T00:00:00"/>
    <n v="7.6138888888888889"/>
    <s v="Production Technician II"/>
    <x v="9"/>
    <s v="Active"/>
    <s v="Contract"/>
    <s v="Zone B"/>
    <s v="Part-Time"/>
    <x v="0"/>
    <s v="Field Operations"/>
    <d v="1979-02-11T00:00:00"/>
    <s v="MA"/>
    <x v="1"/>
    <s v="Asian"/>
    <s v="Divorced"/>
    <s v="Needs Improvement"/>
    <n v="2"/>
    <n v="5"/>
    <s v="Poor"/>
    <d v="2023-07-15T00:00:00"/>
    <n v="2"/>
    <s v="Low"/>
    <n v="5"/>
    <s v="Low"/>
    <n v="4"/>
    <s v="Low"/>
    <d v="2022-12-06T00:00:00"/>
    <s v="Technical Skills"/>
    <s v="External"/>
    <s v="Incomplete"/>
    <n v="1"/>
    <n v="998.74"/>
    <n v="39"/>
    <x v="0"/>
  </r>
  <r>
    <n v="2907"/>
    <d v="2020-06-22T00:00:00"/>
    <n v="5.8916666666666666"/>
    <s v="Production Technician II"/>
    <x v="7"/>
    <s v="Active"/>
    <s v="Full-Time"/>
    <s v="Zone C"/>
    <s v="Part-Time"/>
    <x v="0"/>
    <s v="Yard (Material Handling)"/>
    <d v="1962-03-04T00:00:00"/>
    <s v="MA"/>
    <x v="1"/>
    <s v="White"/>
    <s v="Widowed"/>
    <s v="Needs Improvement"/>
    <n v="2"/>
    <n v="4"/>
    <s v="Poor"/>
    <d v="2023-03-15T00:00:00"/>
    <n v="1"/>
    <s v="Low"/>
    <n v="4"/>
    <s v="Low"/>
    <n v="5"/>
    <s v="Low"/>
    <d v="2023-02-12T00:00:00"/>
    <s v="Communication Skills"/>
    <s v="External"/>
    <s v="Completed"/>
    <n v="4"/>
    <n v="510.69"/>
    <n v="58"/>
    <x v="1"/>
  </r>
  <r>
    <n v="2908"/>
    <d v="2021-03-19T00:00:00"/>
    <n v="5.15"/>
    <s v="Production Technician II"/>
    <x v="3"/>
    <s v="Active"/>
    <s v="Contract"/>
    <s v="Zone C"/>
    <s v="Temporary"/>
    <x v="0"/>
    <s v="Project Management - Con"/>
    <d v="1980-04-06T00:00:00"/>
    <s v="MA"/>
    <x v="1"/>
    <s v="Asian"/>
    <s v="Single"/>
    <s v="Exceeds"/>
    <n v="4"/>
    <n v="1"/>
    <s v="Excellent"/>
    <d v="2023-05-14T00:00:00"/>
    <n v="4"/>
    <s v="High"/>
    <n v="2"/>
    <s v="High"/>
    <n v="5"/>
    <s v="High"/>
    <d v="2022-11-28T00:00:00"/>
    <s v="Leadership Development"/>
    <s v="External"/>
    <s v="Passed"/>
    <n v="1"/>
    <n v="100.55"/>
    <n v="41"/>
    <x v="0"/>
  </r>
  <r>
    <n v="2909"/>
    <d v="2019-03-28T00:00:00"/>
    <n v="7.125"/>
    <s v="Production Technician II"/>
    <x v="5"/>
    <s v="Active"/>
    <s v="Full-Time"/>
    <s v="Zone C"/>
    <s v="Part-Time"/>
    <x v="0"/>
    <s v="Field Operations"/>
    <d v="2041-10-02T00:00:00"/>
    <s v="MA"/>
    <x v="0"/>
    <s v="Hispanic"/>
    <s v="Single"/>
    <s v="Needs Improvement"/>
    <n v="2"/>
    <n v="1"/>
    <s v="Excellent"/>
    <d v="2023-02-13T00:00:00"/>
    <n v="2"/>
    <s v="High"/>
    <n v="4"/>
    <s v="High"/>
    <n v="4"/>
    <s v="High"/>
    <d v="2023-05-12T00:00:00"/>
    <s v="Technical Skills"/>
    <s v="Internal"/>
    <s v="Passed"/>
    <n v="4"/>
    <n v="818.39"/>
    <n v="78"/>
    <x v="1"/>
  </r>
  <r>
    <n v="2910"/>
    <d v="2022-05-01T00:00:00"/>
    <n v="4.0333333333333332"/>
    <s v="Production Technician II"/>
    <x v="4"/>
    <s v="Active"/>
    <s v="Part-Time"/>
    <s v="Zone A"/>
    <s v="Full-Time"/>
    <x v="0"/>
    <s v="Field Operations"/>
    <d v="2046-01-10T00:00:00"/>
    <s v="MA"/>
    <x v="0"/>
    <s v="White"/>
    <s v="Divorced"/>
    <s v="Exceeds"/>
    <n v="4"/>
    <n v="1"/>
    <s v="Excellent"/>
    <d v="2023-05-05T00:00:00"/>
    <n v="5"/>
    <s v="High"/>
    <n v="1"/>
    <s v="High"/>
    <n v="3"/>
    <s v="High"/>
    <d v="2022-09-19T00:00:00"/>
    <s v="Technical Skills"/>
    <s v="Internal"/>
    <s v="Incomplete"/>
    <n v="1"/>
    <n v="763.78"/>
    <n v="76"/>
    <x v="1"/>
  </r>
  <r>
    <n v="2911"/>
    <d v="2018-08-07T00:00:00"/>
    <n v="7.7666666666666666"/>
    <s v="Production Technician I"/>
    <x v="3"/>
    <s v="Active"/>
    <s v="Part-Time"/>
    <s v="Zone A"/>
    <s v="Full-Time"/>
    <x v="0"/>
    <s v="Finance &amp; Accounting"/>
    <d v="1952-12-17T00:00:00"/>
    <s v="MA"/>
    <x v="1"/>
    <s v="Asian"/>
    <s v="Divorced"/>
    <s v="Exceeds"/>
    <n v="4"/>
    <n v="2"/>
    <s v="Excellent"/>
    <d v="2022-10-27T00:00:00"/>
    <n v="5"/>
    <s v="High"/>
    <n v="2"/>
    <s v="High"/>
    <n v="2"/>
    <s v="High"/>
    <d v="2023-03-28T00:00:00"/>
    <s v="Technical Skills"/>
    <s v="Internal"/>
    <s v="Passed"/>
    <n v="1"/>
    <n v="292.36"/>
    <n v="66"/>
    <x v="1"/>
  </r>
  <r>
    <n v="2912"/>
    <d v="2022-05-01T00:00:00"/>
    <n v="4.0333333333333332"/>
    <s v="Production Technician I"/>
    <x v="9"/>
    <s v="Active"/>
    <s v="Full-Time"/>
    <s v="Zone C"/>
    <s v="Temporary"/>
    <x v="0"/>
    <s v="Project Management - Con"/>
    <d v="1962-05-30T00:00:00"/>
    <s v="MA"/>
    <x v="1"/>
    <s v="Black"/>
    <s v="Widowed"/>
    <s v="Needs Improvement"/>
    <n v="2"/>
    <n v="4"/>
    <s v="Poor"/>
    <d v="2023-07-07T00:00:00"/>
    <n v="3"/>
    <s v="Low"/>
    <n v="5"/>
    <s v="Low"/>
    <n v="3"/>
    <s v="Low"/>
    <d v="2023-01-11T00:00:00"/>
    <s v="Communication Skills"/>
    <s v="Internal"/>
    <s v="Completed"/>
    <n v="2"/>
    <n v="990.45"/>
    <n v="60"/>
    <x v="1"/>
  </r>
  <r>
    <n v="2913"/>
    <d v="2019-12-03T00:00:00"/>
    <n v="6.4444444444444446"/>
    <s v="Production Technician I"/>
    <x v="5"/>
    <s v="Active"/>
    <s v="Full-Time"/>
    <s v="Zone B"/>
    <s v="Part-Time"/>
    <x v="0"/>
    <s v="Splicing"/>
    <d v="1950-10-15T00:00:00"/>
    <s v="MA"/>
    <x v="1"/>
    <s v="Hispanic"/>
    <s v="Divorced"/>
    <s v="Needs Improvement"/>
    <n v="2"/>
    <n v="2"/>
    <s v="Excellent"/>
    <d v="2023-05-05T00:00:00"/>
    <n v="4"/>
    <s v="High"/>
    <n v="1"/>
    <s v="High"/>
    <n v="2"/>
    <s v="High"/>
    <d v="2022-12-01T00:00:00"/>
    <s v="Communication Skills"/>
    <s v="External"/>
    <s v="Completed"/>
    <n v="3"/>
    <n v="989.75"/>
    <n v="69"/>
    <x v="1"/>
  </r>
  <r>
    <n v="2914"/>
    <d v="2020-01-02T00:00:00"/>
    <n v="6.3638888888888889"/>
    <s v="Production Technician I"/>
    <x v="6"/>
    <s v="Active"/>
    <s v="Full-Time"/>
    <s v="Zone C"/>
    <s v="Part-Time"/>
    <x v="0"/>
    <s v="Splicing"/>
    <d v="1972-12-02T00:00:00"/>
    <s v="MA"/>
    <x v="1"/>
    <s v="Hispanic"/>
    <s v="Widowed"/>
    <s v="Exceeds"/>
    <n v="4"/>
    <n v="2"/>
    <s v="Excellent"/>
    <d v="2023-05-29T00:00:00"/>
    <n v="5"/>
    <s v="High"/>
    <n v="3"/>
    <s v="High"/>
    <n v="3"/>
    <s v="High"/>
    <d v="2022-10-15T00:00:00"/>
    <s v="Communication Skills"/>
    <s v="Internal"/>
    <s v="Failed"/>
    <n v="1"/>
    <n v="194.13"/>
    <n v="48"/>
    <x v="0"/>
  </r>
  <r>
    <n v="2915"/>
    <d v="2022-04-30T00:00:00"/>
    <n v="4.0361111111111114"/>
    <s v="Production Technician I"/>
    <x v="2"/>
    <s v="Terminated"/>
    <s v="Full-Time"/>
    <s v="Zone B"/>
    <s v="Part-Time"/>
    <x v="0"/>
    <s v="Field Operations"/>
    <d v="1992-09-03T00:00:00"/>
    <s v="MA"/>
    <x v="1"/>
    <s v="Asian"/>
    <s v="Widowed"/>
    <s v="Exceeds"/>
    <n v="4"/>
    <n v="1"/>
    <s v="Excellent"/>
    <d v="2023-04-29T00:00:00"/>
    <n v="3"/>
    <s v="High"/>
    <n v="4"/>
    <s v="High"/>
    <n v="2"/>
    <s v="High"/>
    <d v="2023-03-25T00:00:00"/>
    <s v="Technical Skills"/>
    <s v="Internal"/>
    <s v="Incomplete"/>
    <n v="2"/>
    <n v="993.79"/>
    <n v="30"/>
    <x v="0"/>
  </r>
  <r>
    <n v="2916"/>
    <d v="2020-07-04T00:00:00"/>
    <n v="5.8583333333333334"/>
    <s v="Production Technician I"/>
    <x v="4"/>
    <s v="Terminated"/>
    <s v="Part-Time"/>
    <s v="Zone C"/>
    <s v="Temporary"/>
    <x v="0"/>
    <s v="General - Sga"/>
    <d v="1953-01-27T00:00:00"/>
    <s v="MA"/>
    <x v="1"/>
    <s v="White"/>
    <s v="Single"/>
    <s v="Needs Improvement"/>
    <n v="2"/>
    <n v="2"/>
    <s v="Excellent"/>
    <d v="2023-02-20T00:00:00"/>
    <n v="4"/>
    <s v="High"/>
    <n v="4"/>
    <s v="High"/>
    <n v="2"/>
    <s v="High"/>
    <d v="2022-10-09T00:00:00"/>
    <s v="Technical Skills"/>
    <s v="Internal"/>
    <s v="Incomplete"/>
    <n v="2"/>
    <n v="932.4"/>
    <n v="67"/>
    <x v="1"/>
  </r>
  <r>
    <n v="2917"/>
    <d v="2020-02-05T00:00:00"/>
    <n v="6.2722222222222221"/>
    <s v="Production Technician I"/>
    <x v="0"/>
    <s v="Active"/>
    <s v="Contract"/>
    <s v="Zone A"/>
    <s v="Part-Time"/>
    <x v="0"/>
    <s v="Field Operations"/>
    <d v="1991-12-25T00:00:00"/>
    <s v="MA"/>
    <x v="1"/>
    <s v="Other"/>
    <s v="Widowed"/>
    <s v="Exceeds"/>
    <n v="4"/>
    <n v="4"/>
    <s v="Poor"/>
    <d v="2023-01-17T00:00:00"/>
    <n v="1"/>
    <s v="Low"/>
    <n v="4"/>
    <s v="Low"/>
    <n v="5"/>
    <s v="Low"/>
    <d v="2022-10-15T00:00:00"/>
    <s v="Customer Service"/>
    <s v="External"/>
    <s v="Passed"/>
    <n v="3"/>
    <n v="636.37"/>
    <n v="29"/>
    <x v="0"/>
  </r>
  <r>
    <n v="2918"/>
    <d v="2018-12-22T00:00:00"/>
    <n v="7.3916666666666666"/>
    <s v="Production Technician I"/>
    <x v="7"/>
    <s v="Active"/>
    <s v="Part-Time"/>
    <s v="Zone B"/>
    <s v="Full-Time"/>
    <x v="0"/>
    <s v="Field Operations"/>
    <d v="1979-05-08T00:00:00"/>
    <s v="MA"/>
    <x v="0"/>
    <s v="Black"/>
    <s v="Widowed"/>
    <s v="Exceeds"/>
    <n v="4"/>
    <n v="4"/>
    <s v="Poor"/>
    <d v="2022-12-11T00:00:00"/>
    <n v="4"/>
    <s v="Low"/>
    <n v="3"/>
    <s v="Low"/>
    <n v="1"/>
    <s v="Low"/>
    <d v="2022-08-28T00:00:00"/>
    <s v="Project Management"/>
    <s v="External"/>
    <s v="Failed"/>
    <n v="1"/>
    <n v="333.03"/>
    <n v="39"/>
    <x v="0"/>
  </r>
  <r>
    <n v="2919"/>
    <d v="2019-04-21T00:00:00"/>
    <n v="7.0611111111111109"/>
    <s v="Production Technician I"/>
    <x v="1"/>
    <s v="Active"/>
    <s v="Full-Time"/>
    <s v="Zone A"/>
    <s v="Part-Time"/>
    <x v="0"/>
    <s v="Field Operations"/>
    <d v="1988-11-07T00:00:00"/>
    <s v="MA"/>
    <x v="0"/>
    <s v="White"/>
    <s v="Single"/>
    <s v="Needs Improvement"/>
    <n v="2"/>
    <n v="5"/>
    <s v="Poor"/>
    <d v="2023-06-11T00:00:00"/>
    <n v="5"/>
    <s v="Low"/>
    <n v="1"/>
    <s v="Low"/>
    <n v="2"/>
    <s v="Low"/>
    <d v="2023-04-23T00:00:00"/>
    <s v="Technical Skills"/>
    <s v="Internal"/>
    <s v="Failed"/>
    <n v="1"/>
    <n v="195.63"/>
    <n v="31"/>
    <x v="0"/>
  </r>
  <r>
    <n v="2920"/>
    <d v="2020-04-03T00:00:00"/>
    <n v="6.1111111111111107"/>
    <s v="Production Technician I"/>
    <x v="8"/>
    <s v="Active"/>
    <s v="Full-Time"/>
    <s v="Zone A"/>
    <s v="Part-Time"/>
    <x v="0"/>
    <s v="Field Operations"/>
    <d v="1959-02-11T00:00:00"/>
    <s v="MA"/>
    <x v="1"/>
    <s v="Hispanic"/>
    <s v="Single"/>
    <s v="Exceeds"/>
    <n v="4"/>
    <n v="5"/>
    <s v="Poor"/>
    <d v="2023-02-04T00:00:00"/>
    <n v="2"/>
    <s v="Low"/>
    <n v="4"/>
    <s v="Low"/>
    <n v="4"/>
    <s v="Low"/>
    <d v="2022-09-27T00:00:00"/>
    <s v="Technical Skills"/>
    <s v="External"/>
    <s v="Completed"/>
    <n v="2"/>
    <n v="140.27000000000001"/>
    <n v="61"/>
    <x v="1"/>
  </r>
  <r>
    <n v="2921"/>
    <d v="2018-09-22T00:00:00"/>
    <n v="7.6416666666666666"/>
    <s v="Production Technician I"/>
    <x v="3"/>
    <s v="Active"/>
    <s v="Full-Time"/>
    <s v="Zone B"/>
    <s v="Part-Time"/>
    <x v="0"/>
    <s v="Aerial"/>
    <d v="1957-08-08T00:00:00"/>
    <s v="MA"/>
    <x v="0"/>
    <s v="Asian"/>
    <s v="Divorced"/>
    <s v="Exceeds"/>
    <n v="4"/>
    <n v="2"/>
    <s v="Excellent"/>
    <d v="2023-03-15T00:00:00"/>
    <n v="5"/>
    <s v="High"/>
    <n v="2"/>
    <s v="High"/>
    <n v="3"/>
    <s v="High"/>
    <d v="2023-01-11T00:00:00"/>
    <s v="Customer Service"/>
    <s v="External"/>
    <s v="Incomplete"/>
    <n v="1"/>
    <n v="465.54"/>
    <n v="61"/>
    <x v="1"/>
  </r>
  <r>
    <n v="2922"/>
    <d v="2022-10-14T00:00:00"/>
    <n v="3.5805555555555557"/>
    <s v="Production Technician I"/>
    <x v="4"/>
    <s v="Active"/>
    <s v="Part-Time"/>
    <s v="Zone B"/>
    <s v="Full-Time"/>
    <x v="0"/>
    <s v="General - Con"/>
    <d v="1993-04-25T00:00:00"/>
    <s v="MA"/>
    <x v="0"/>
    <s v="Other"/>
    <s v="Married"/>
    <s v="Exceeds"/>
    <n v="4"/>
    <n v="5"/>
    <s v="Poor"/>
    <d v="2023-04-29T00:00:00"/>
    <n v="4"/>
    <s v="Low"/>
    <n v="2"/>
    <s v="Low"/>
    <n v="5"/>
    <s v="Low"/>
    <d v="2023-05-19T00:00:00"/>
    <s v="Technical Skills"/>
    <s v="External"/>
    <s v="Incomplete"/>
    <n v="1"/>
    <n v="713.3"/>
    <n v="29"/>
    <x v="0"/>
  </r>
  <r>
    <n v="2923"/>
    <d v="2022-02-12T00:00:00"/>
    <n v="4.2527777777777782"/>
    <s v="Production Technician I"/>
    <x v="0"/>
    <s v="Active"/>
    <s v="Part-Time"/>
    <s v="Zone A"/>
    <s v="Part-Time"/>
    <x v="0"/>
    <s v="Field Operations"/>
    <d v="1980-07-01T00:00:00"/>
    <s v="MA"/>
    <x v="0"/>
    <s v="White"/>
    <s v="Married"/>
    <s v="Needs Improvement"/>
    <n v="2"/>
    <n v="4"/>
    <s v="Poor"/>
    <d v="2023-05-06T00:00:00"/>
    <n v="5"/>
    <s v="Low"/>
    <n v="1"/>
    <s v="Low"/>
    <n v="2"/>
    <s v="Low"/>
    <d v="2022-10-15T00:00:00"/>
    <s v="Technical Skills"/>
    <s v="Internal"/>
    <s v="Failed"/>
    <n v="4"/>
    <n v="632.73"/>
    <n v="42"/>
    <x v="0"/>
  </r>
  <r>
    <n v="2924"/>
    <d v="2021-03-23T00:00:00"/>
    <n v="5.1388888888888893"/>
    <s v="Production Technician I"/>
    <x v="1"/>
    <s v="Terminated"/>
    <s v="Contract"/>
    <s v="Zone B"/>
    <s v="Part-Time"/>
    <x v="0"/>
    <s v="Field Operations"/>
    <d v="1979-05-15T00:00:00"/>
    <s v="MA"/>
    <x v="1"/>
    <s v="Asian"/>
    <s v="Married"/>
    <s v="Exceeds"/>
    <n v="4"/>
    <n v="5"/>
    <s v="Poor"/>
    <d v="2023-05-16T00:00:00"/>
    <n v="5"/>
    <s v="Low"/>
    <n v="4"/>
    <s v="Low"/>
    <n v="4"/>
    <s v="Low"/>
    <d v="2022-10-31T00:00:00"/>
    <s v="Technical Skills"/>
    <s v="External"/>
    <s v="Failed"/>
    <n v="1"/>
    <n v="244.84"/>
    <n v="42"/>
    <x v="0"/>
  </r>
  <r>
    <n v="2925"/>
    <d v="2018-08-30T00:00:00"/>
    <n v="7.7027777777777775"/>
    <s v="Production Technician II"/>
    <x v="0"/>
    <s v="Active"/>
    <s v="Part-Time"/>
    <s v="Zone B"/>
    <s v="Temporary"/>
    <x v="0"/>
    <s v="General - Sga"/>
    <d v="1972-09-18T00:00:00"/>
    <s v="MA"/>
    <x v="1"/>
    <s v="Other"/>
    <s v="Divorced"/>
    <s v="Exceeds"/>
    <n v="4"/>
    <n v="4"/>
    <s v="Poor"/>
    <d v="2023-07-30T00:00:00"/>
    <n v="1"/>
    <s v="Low"/>
    <n v="3"/>
    <s v="Low"/>
    <n v="1"/>
    <s v="Low"/>
    <d v="2023-04-14T00:00:00"/>
    <s v="Communication Skills"/>
    <s v="External"/>
    <s v="Failed"/>
    <n v="4"/>
    <n v="689.93"/>
    <n v="46"/>
    <x v="0"/>
  </r>
  <r>
    <n v="2928"/>
    <d v="2021-01-10T00:00:00"/>
    <n v="5.3416666666666668"/>
    <s v="Production Technician II"/>
    <x v="8"/>
    <s v="Active"/>
    <s v="Full-Time"/>
    <s v="Zone B"/>
    <s v="Part-Time"/>
    <x v="0"/>
    <s v="General - Con"/>
    <d v="1972-04-12T00:00:00"/>
    <s v="MA"/>
    <x v="0"/>
    <s v="Hispanic"/>
    <s v="Divorced"/>
    <s v="Fully Meets"/>
    <n v="3"/>
    <n v="5"/>
    <s v="Poor"/>
    <d v="2022-08-28T00:00:00"/>
    <n v="5"/>
    <s v="Low"/>
    <n v="4"/>
    <s v="Low"/>
    <n v="1"/>
    <s v="Low"/>
    <d v="2023-06-21T00:00:00"/>
    <s v="Communication Skills"/>
    <s v="External"/>
    <s v="Incomplete"/>
    <n v="2"/>
    <n v="175.63"/>
    <n v="49"/>
    <x v="0"/>
  </r>
  <r>
    <n v="2929"/>
    <d v="2020-08-19T00:00:00"/>
    <n v="5.7333333333333334"/>
    <s v="Production Technician II"/>
    <x v="3"/>
    <s v="Terminated"/>
    <s v="Full-Time"/>
    <s v="Zone B"/>
    <s v="Temporary"/>
    <x v="0"/>
    <s v="Field Operations"/>
    <d v="1986-06-05T00:00:00"/>
    <s v="MA"/>
    <x v="0"/>
    <s v="White"/>
    <s v="Widowed"/>
    <s v="Needs Improvement"/>
    <n v="2"/>
    <n v="2"/>
    <s v="Excellent"/>
    <d v="2023-01-28T00:00:00"/>
    <n v="1"/>
    <s v="High"/>
    <n v="3"/>
    <s v="High"/>
    <n v="4"/>
    <s v="High"/>
    <d v="2022-09-23T00:00:00"/>
    <s v="Project Management"/>
    <s v="Internal"/>
    <s v="Passed"/>
    <n v="5"/>
    <n v="120.14"/>
    <n v="34"/>
    <x v="0"/>
  </r>
  <r>
    <n v="2930"/>
    <d v="2023-04-21T00:00:00"/>
    <n v="3.0611111111111109"/>
    <s v="Production Technician II"/>
    <x v="9"/>
    <s v="Active"/>
    <s v="Part-Time"/>
    <s v="Zone A"/>
    <s v="Full-Time"/>
    <x v="0"/>
    <s v="Wireless"/>
    <d v="1999-03-20T00:00:00"/>
    <s v="MA"/>
    <x v="0"/>
    <s v="Black"/>
    <s v="Widowed"/>
    <s v="Exceeds"/>
    <n v="4"/>
    <n v="2"/>
    <s v="Excellent"/>
    <d v="2023-06-19T00:00:00"/>
    <n v="1"/>
    <s v="High"/>
    <n v="4"/>
    <s v="High"/>
    <n v="2"/>
    <s v="High"/>
    <d v="2023-02-23T00:00:00"/>
    <s v="Technical Skills"/>
    <s v="External"/>
    <s v="Failed"/>
    <n v="5"/>
    <n v="871.29"/>
    <n v="24"/>
    <x v="2"/>
  </r>
  <r>
    <n v="2931"/>
    <d v="2020-01-29T00:00:00"/>
    <n v="6.2888888888888888"/>
    <s v="Production Technician I"/>
    <x v="8"/>
    <s v="Terminated"/>
    <s v="Full-Time"/>
    <s v="Zone B"/>
    <s v="Temporary"/>
    <x v="0"/>
    <s v="Field Operations"/>
    <d v="1969-07-11T00:00:00"/>
    <s v="MA"/>
    <x v="1"/>
    <s v="Hispanic"/>
    <s v="Single"/>
    <s v="Exceeds"/>
    <n v="4"/>
    <n v="2"/>
    <s v="Excellent"/>
    <d v="2022-09-20T00:00:00"/>
    <n v="5"/>
    <s v="High"/>
    <n v="4"/>
    <s v="High"/>
    <n v="4"/>
    <s v="High"/>
    <d v="2023-07-23T00:00:00"/>
    <s v="Leadership Development"/>
    <s v="External"/>
    <s v="Passed"/>
    <n v="1"/>
    <n v="485.84"/>
    <n v="51"/>
    <x v="1"/>
  </r>
  <r>
    <n v="2932"/>
    <d v="2021-08-19T00:00:00"/>
    <n v="4.7333333333333334"/>
    <s v="Production Technician I"/>
    <x v="3"/>
    <s v="Terminated"/>
    <s v="Part-Time"/>
    <s v="Zone A"/>
    <s v="Full-Time"/>
    <x v="0"/>
    <s v="Finance &amp; Accounting"/>
    <d v="2048-01-13T00:00:00"/>
    <s v="MA"/>
    <x v="1"/>
    <s v="Hispanic"/>
    <s v="Widowed"/>
    <s v="Fully Meets"/>
    <n v="3"/>
    <n v="4"/>
    <s v="Poor"/>
    <d v="2023-04-28T00:00:00"/>
    <n v="4"/>
    <s v="Low"/>
    <n v="4"/>
    <s v="Low"/>
    <n v="3"/>
    <s v="Low"/>
    <d v="2023-05-17T00:00:00"/>
    <s v="Communication Skills"/>
    <s v="External"/>
    <s v="Completed"/>
    <n v="2"/>
    <n v="275.36"/>
    <n v="73"/>
    <x v="1"/>
  </r>
  <r>
    <n v="2933"/>
    <d v="2021-03-18T00:00:00"/>
    <n v="5.1527777777777777"/>
    <s v="Production Technician I"/>
    <x v="9"/>
    <s v="Active"/>
    <s v="Full-Time"/>
    <s v="Zone A"/>
    <s v="Part-Time"/>
    <x v="0"/>
    <s v="Wireline Construction"/>
    <d v="2049-03-13T00:00:00"/>
    <s v="MA"/>
    <x v="1"/>
    <s v="White"/>
    <s v="Single"/>
    <s v="Needs Improvement"/>
    <n v="2"/>
    <n v="1"/>
    <s v="Excellent"/>
    <d v="2023-05-02T00:00:00"/>
    <n v="3"/>
    <s v="High"/>
    <n v="1"/>
    <s v="High"/>
    <n v="4"/>
    <s v="High"/>
    <d v="2023-07-02T00:00:00"/>
    <s v="Communication Skills"/>
    <s v="External"/>
    <s v="Incomplete"/>
    <n v="3"/>
    <n v="933.67"/>
    <n v="72"/>
    <x v="1"/>
  </r>
  <r>
    <n v="2934"/>
    <d v="2021-10-24T00:00:00"/>
    <n v="4.552777777777778"/>
    <s v="Production Technician I"/>
    <x v="5"/>
    <s v="Active"/>
    <s v="Contract"/>
    <s v="Zone B"/>
    <s v="Temporary"/>
    <x v="0"/>
    <s v="Field Operations"/>
    <d v="1963-11-14T00:00:00"/>
    <s v="MA"/>
    <x v="1"/>
    <s v="Asian"/>
    <s v="Widowed"/>
    <s v="Fully Meets"/>
    <n v="3"/>
    <n v="2"/>
    <s v="Excellent"/>
    <d v="2022-11-16T00:00:00"/>
    <n v="4"/>
    <s v="High"/>
    <n v="3"/>
    <s v="High"/>
    <n v="1"/>
    <s v="High"/>
    <d v="2023-03-14T00:00:00"/>
    <s v="Technical Skills"/>
    <s v="Internal"/>
    <s v="Passed"/>
    <n v="4"/>
    <n v="927.08"/>
    <n v="58"/>
    <x v="1"/>
  </r>
  <r>
    <n v="2935"/>
    <d v="2020-10-03T00:00:00"/>
    <n v="5.6111111111111107"/>
    <s v="Production Technician I"/>
    <x v="6"/>
    <s v="Active"/>
    <s v="Contract"/>
    <s v="Zone B"/>
    <s v="Part-Time"/>
    <x v="0"/>
    <s v="Wireline Construction"/>
    <d v="1995-12-09T00:00:00"/>
    <s v="MA"/>
    <x v="1"/>
    <s v="White"/>
    <s v="Divorced"/>
    <s v="Fully Meets"/>
    <n v="3"/>
    <n v="5"/>
    <s v="Poor"/>
    <d v="2023-02-14T00:00:00"/>
    <n v="5"/>
    <s v="Low"/>
    <n v="1"/>
    <s v="Low"/>
    <n v="1"/>
    <s v="Low"/>
    <d v="2023-07-25T00:00:00"/>
    <s v="Communication Skills"/>
    <s v="External"/>
    <s v="Passed"/>
    <n v="4"/>
    <n v="395.52"/>
    <n v="25"/>
    <x v="2"/>
  </r>
  <r>
    <n v="2936"/>
    <d v="2023-02-21T00:00:00"/>
    <n v="3.2277777777777779"/>
    <s v="Production Technician I"/>
    <x v="2"/>
    <s v="Active"/>
    <s v="Contract"/>
    <s v="Zone C"/>
    <s v="Part-Time"/>
    <x v="0"/>
    <s v="General - Con"/>
    <d v="1984-09-15T00:00:00"/>
    <s v="MA"/>
    <x v="1"/>
    <s v="Asian"/>
    <s v="Married"/>
    <s v="Needs Improvement"/>
    <n v="2"/>
    <n v="1"/>
    <s v="Excellent"/>
    <d v="2022-09-18T00:00:00"/>
    <n v="4"/>
    <s v="High"/>
    <n v="3"/>
    <s v="High"/>
    <n v="1"/>
    <s v="High"/>
    <d v="2022-12-23T00:00:00"/>
    <s v="Leadership Development"/>
    <s v="Internal"/>
    <s v="Completed"/>
    <n v="3"/>
    <n v="123.26"/>
    <n v="39"/>
    <x v="0"/>
  </r>
  <r>
    <n v="2937"/>
    <d v="2020-08-01T00:00:00"/>
    <n v="5.7833333333333332"/>
    <s v="Production Technician I"/>
    <x v="4"/>
    <s v="Active"/>
    <s v="Contract"/>
    <s v="Zone A"/>
    <s v="Temporary"/>
    <x v="0"/>
    <s v="Yard (Material Handling)"/>
    <d v="1952-07-23T00:00:00"/>
    <s v="MA"/>
    <x v="1"/>
    <s v="Black"/>
    <s v="Married"/>
    <s v="Needs Improvement"/>
    <n v="2"/>
    <n v="2"/>
    <s v="Excellent"/>
    <d v="2022-12-09T00:00:00"/>
    <n v="1"/>
    <s v="High"/>
    <n v="4"/>
    <s v="High"/>
    <n v="4"/>
    <s v="High"/>
    <d v="2023-07-25T00:00:00"/>
    <s v="Leadership Development"/>
    <s v="Internal"/>
    <s v="Completed"/>
    <n v="3"/>
    <n v="198.45"/>
    <n v="68"/>
    <x v="1"/>
  </r>
  <r>
    <n v="2938"/>
    <d v="2023-01-08T00:00:00"/>
    <n v="3.3472222222222223"/>
    <s v="Production Technician I"/>
    <x v="0"/>
    <s v="Active"/>
    <s v="Full-Time"/>
    <s v="Zone C"/>
    <s v="Full-Time"/>
    <x v="0"/>
    <s v="Aerial"/>
    <d v="1972-12-11T00:00:00"/>
    <s v="MA"/>
    <x v="1"/>
    <s v="White"/>
    <s v="Married"/>
    <s v="Needs Improvement"/>
    <n v="2"/>
    <n v="1"/>
    <s v="Excellent"/>
    <d v="2023-01-30T00:00:00"/>
    <n v="2"/>
    <s v="High"/>
    <n v="5"/>
    <s v="High"/>
    <n v="1"/>
    <s v="High"/>
    <d v="2023-05-18T00:00:00"/>
    <s v="Communication Skills"/>
    <s v="Internal"/>
    <s v="Passed"/>
    <n v="2"/>
    <n v="478.07"/>
    <n v="51"/>
    <x v="1"/>
  </r>
  <r>
    <n v="2939"/>
    <d v="2022-07-26T00:00:00"/>
    <n v="3.7972222222222221"/>
    <s v="Production Technician I"/>
    <x v="7"/>
    <s v="Active"/>
    <s v="Contract"/>
    <s v="Zone B"/>
    <s v="Full-Time"/>
    <x v="0"/>
    <s v="General - Eng"/>
    <d v="1980-07-23T00:00:00"/>
    <s v="MA"/>
    <x v="0"/>
    <s v="Hispanic"/>
    <s v="Single"/>
    <s v="Needs Improvement"/>
    <n v="2"/>
    <n v="2"/>
    <s v="Excellent"/>
    <d v="2023-04-13T00:00:00"/>
    <n v="4"/>
    <s v="High"/>
    <n v="3"/>
    <s v="High"/>
    <n v="3"/>
    <s v="High"/>
    <d v="2022-09-06T00:00:00"/>
    <s v="Project Management"/>
    <s v="External"/>
    <s v="Completed"/>
    <n v="3"/>
    <n v="285.5"/>
    <n v="42"/>
    <x v="0"/>
  </r>
  <r>
    <n v="2940"/>
    <d v="2020-08-31T00:00:00"/>
    <n v="5.7027777777777775"/>
    <s v="Production Technician I"/>
    <x v="1"/>
    <s v="Active"/>
    <s v="Contract"/>
    <s v="Zone A"/>
    <s v="Part-Time"/>
    <x v="0"/>
    <s v="Yard (Material Handling)"/>
    <d v="1972-12-05T00:00:00"/>
    <s v="MA"/>
    <x v="0"/>
    <s v="Black"/>
    <s v="Single"/>
    <s v="Needs Improvement"/>
    <n v="2"/>
    <n v="5"/>
    <s v="Poor"/>
    <d v="2023-04-18T00:00:00"/>
    <n v="5"/>
    <s v="Low"/>
    <n v="1"/>
    <s v="Low"/>
    <n v="3"/>
    <s v="Low"/>
    <d v="2023-06-14T00:00:00"/>
    <s v="Communication Skills"/>
    <s v="External"/>
    <s v="Passed"/>
    <n v="2"/>
    <n v="490.26"/>
    <n v="48"/>
    <x v="0"/>
  </r>
  <r>
    <n v="2941"/>
    <d v="2022-11-05T00:00:00"/>
    <n v="3.5222222222222221"/>
    <s v="Production Technician I"/>
    <x v="8"/>
    <s v="Active"/>
    <s v="Part-Time"/>
    <s v="Zone B"/>
    <s v="Full-Time"/>
    <x v="0"/>
    <s v="Engineers"/>
    <d v="1994-04-26T00:00:00"/>
    <s v="MA"/>
    <x v="1"/>
    <s v="Hispanic"/>
    <s v="Divorced"/>
    <s v="Needs Improvement"/>
    <n v="2"/>
    <n v="2"/>
    <s v="Excellent"/>
    <d v="2022-12-14T00:00:00"/>
    <n v="5"/>
    <s v="High"/>
    <n v="2"/>
    <s v="High"/>
    <n v="5"/>
    <s v="High"/>
    <d v="2022-11-11T00:00:00"/>
    <s v="Customer Service"/>
    <s v="Internal"/>
    <s v="Completed"/>
    <n v="3"/>
    <n v="828.68"/>
    <n v="28"/>
    <x v="0"/>
  </r>
  <r>
    <n v="2942"/>
    <d v="2019-05-30T00:00:00"/>
    <n v="6.9527777777777775"/>
    <s v="Production Technician I"/>
    <x v="3"/>
    <s v="Active"/>
    <s v="Full-Time"/>
    <s v="Zone C"/>
    <s v="Part-Time"/>
    <x v="0"/>
    <s v="General - Sga"/>
    <d v="2049-03-01T00:00:00"/>
    <s v="MA"/>
    <x v="0"/>
    <s v="Black"/>
    <s v="Widowed"/>
    <s v="Needs Improvement"/>
    <n v="2"/>
    <n v="2"/>
    <s v="Excellent"/>
    <d v="2022-10-17T00:00:00"/>
    <n v="3"/>
    <s v="High"/>
    <n v="3"/>
    <s v="High"/>
    <n v="4"/>
    <s v="High"/>
    <d v="2023-02-20T00:00:00"/>
    <s v="Technical Skills"/>
    <s v="External"/>
    <s v="Incomplete"/>
    <n v="2"/>
    <n v="858.29"/>
    <n v="70"/>
    <x v="1"/>
  </r>
  <r>
    <n v="2943"/>
    <d v="2019-12-09T00:00:00"/>
    <n v="6.427777777777778"/>
    <s v="Production Technician I"/>
    <x v="9"/>
    <s v="Active"/>
    <s v="Full-Time"/>
    <s v="Zone B"/>
    <s v="Part-Time"/>
    <x v="0"/>
    <s v="General - Sga"/>
    <d v="1963-02-14T00:00:00"/>
    <s v="MA"/>
    <x v="0"/>
    <s v="Other"/>
    <s v="Single"/>
    <s v="Needs Improvement"/>
    <n v="2"/>
    <n v="2"/>
    <s v="Excellent"/>
    <d v="2022-10-18T00:00:00"/>
    <n v="4"/>
    <s v="High"/>
    <n v="1"/>
    <s v="High"/>
    <n v="5"/>
    <s v="High"/>
    <d v="2023-04-04T00:00:00"/>
    <s v="Communication Skills"/>
    <s v="External"/>
    <s v="Completed"/>
    <n v="3"/>
    <n v="494.19"/>
    <n v="56"/>
    <x v="1"/>
  </r>
  <r>
    <n v="2944"/>
    <d v="2019-05-10T00:00:00"/>
    <n v="7.0083333333333337"/>
    <s v="Production Technician I"/>
    <x v="5"/>
    <s v="Active"/>
    <s v="Part-Time"/>
    <s v="Zone C"/>
    <s v="Part-Time"/>
    <x v="0"/>
    <s v="General - Eng"/>
    <d v="1952-04-08T00:00:00"/>
    <s v="MA"/>
    <x v="0"/>
    <s v="Other"/>
    <s v="Widowed"/>
    <s v="Needs Improvement"/>
    <n v="2"/>
    <n v="1"/>
    <s v="Excellent"/>
    <d v="2023-05-21T00:00:00"/>
    <n v="2"/>
    <s v="High"/>
    <n v="4"/>
    <s v="High"/>
    <n v="1"/>
    <s v="High"/>
    <d v="2023-02-17T00:00:00"/>
    <s v="Communication Skills"/>
    <s v="Internal"/>
    <s v="Passed"/>
    <n v="4"/>
    <n v="502.56"/>
    <n v="67"/>
    <x v="1"/>
  </r>
  <r>
    <n v="2945"/>
    <d v="2019-09-03T00:00:00"/>
    <n v="6.6944444444444446"/>
    <s v="Production Technician I"/>
    <x v="6"/>
    <s v="Terminated"/>
    <s v="Full-Time"/>
    <s v="Zone B"/>
    <s v="Temporary"/>
    <x v="0"/>
    <s v="Aerial"/>
    <d v="1976-08-21T00:00:00"/>
    <s v="MA"/>
    <x v="1"/>
    <s v="White"/>
    <s v="Widowed"/>
    <s v="Needs Improvement"/>
    <n v="2"/>
    <n v="4"/>
    <s v="Poor"/>
    <d v="2022-09-21T00:00:00"/>
    <n v="4"/>
    <s v="Low"/>
    <n v="2"/>
    <s v="Low"/>
    <n v="1"/>
    <s v="Low"/>
    <d v="2023-07-01T00:00:00"/>
    <s v="Communication Skills"/>
    <s v="External"/>
    <s v="Failed"/>
    <n v="5"/>
    <n v="826.82"/>
    <n v="43"/>
    <x v="0"/>
  </r>
  <r>
    <n v="2946"/>
    <d v="2018-09-13T00:00:00"/>
    <n v="7.666666666666667"/>
    <s v="Production Technician II"/>
    <x v="4"/>
    <s v="Active"/>
    <s v="Contract"/>
    <s v="Zone A"/>
    <s v="Full-Time"/>
    <x v="0"/>
    <s v="Splicing"/>
    <d v="1984-06-29T00:00:00"/>
    <s v="MA"/>
    <x v="1"/>
    <s v="Black"/>
    <s v="Divorced"/>
    <s v="Needs Improvement"/>
    <n v="2"/>
    <n v="2"/>
    <s v="Excellent"/>
    <d v="2023-01-20T00:00:00"/>
    <n v="4"/>
    <s v="High"/>
    <n v="5"/>
    <s v="High"/>
    <n v="3"/>
    <s v="High"/>
    <d v="2023-07-12T00:00:00"/>
    <s v="Leadership Development"/>
    <s v="Internal"/>
    <s v="Failed"/>
    <n v="4"/>
    <n v="655.83"/>
    <n v="34"/>
    <x v="0"/>
  </r>
  <r>
    <n v="2947"/>
    <d v="2021-06-10T00:00:00"/>
    <n v="4.9249999999999998"/>
    <s v="Production Technician II"/>
    <x v="0"/>
    <s v="Active"/>
    <s v="Part-Time"/>
    <s v="Zone C"/>
    <s v="Temporary"/>
    <x v="0"/>
    <s v="Wireline Construction"/>
    <d v="1958-08-18T00:00:00"/>
    <s v="MA"/>
    <x v="1"/>
    <s v="Asian"/>
    <s v="Divorced"/>
    <s v="Fully Meets"/>
    <n v="3"/>
    <n v="1"/>
    <s v="Excellent"/>
    <d v="2023-02-11T00:00:00"/>
    <n v="3"/>
    <s v="High"/>
    <n v="4"/>
    <s v="High"/>
    <n v="2"/>
    <s v="High"/>
    <d v="2022-08-13T00:00:00"/>
    <s v="Project Management"/>
    <s v="External"/>
    <s v="Incomplete"/>
    <n v="1"/>
    <n v="543.80999999999995"/>
    <n v="63"/>
    <x v="1"/>
  </r>
  <r>
    <n v="2950"/>
    <d v="2018-09-14T00:00:00"/>
    <n v="7.6638888888888888"/>
    <s v="Production Technician II"/>
    <x v="8"/>
    <s v="Terminated"/>
    <s v="Part-Time"/>
    <s v="Zone C"/>
    <s v="Temporary"/>
    <x v="0"/>
    <s v="People Services"/>
    <d v="2043-01-04T00:00:00"/>
    <s v="MA"/>
    <x v="0"/>
    <s v="White"/>
    <s v="Married"/>
    <s v="Needs Improvement"/>
    <n v="2"/>
    <n v="4"/>
    <s v="Poor"/>
    <d v="2022-08-21T00:00:00"/>
    <n v="3"/>
    <s v="Low"/>
    <n v="3"/>
    <s v="Low"/>
    <n v="5"/>
    <s v="Low"/>
    <d v="2023-03-19T00:00:00"/>
    <s v="Technical Skills"/>
    <s v="Internal"/>
    <s v="Completed"/>
    <n v="2"/>
    <n v="331.52"/>
    <n v="75"/>
    <x v="1"/>
  </r>
  <r>
    <n v="2951"/>
    <d v="2019-05-26T00:00:00"/>
    <n v="6.9638888888888886"/>
    <s v="Production Technician II"/>
    <x v="3"/>
    <s v="Active"/>
    <s v="Full-Time"/>
    <s v="Zone C"/>
    <s v="Part-Time"/>
    <x v="0"/>
    <s v="General - Con"/>
    <d v="2043-10-05T00:00:00"/>
    <s v="MA"/>
    <x v="0"/>
    <s v="Black"/>
    <s v="Widowed"/>
    <s v="Fully Meets"/>
    <n v="3"/>
    <n v="2"/>
    <s v="Excellent"/>
    <d v="2023-05-31T00:00:00"/>
    <n v="3"/>
    <s v="High"/>
    <n v="1"/>
    <s v="High"/>
    <n v="3"/>
    <s v="High"/>
    <d v="2022-09-07T00:00:00"/>
    <s v="Leadership Development"/>
    <s v="External"/>
    <s v="Passed"/>
    <n v="3"/>
    <n v="973.96"/>
    <n v="76"/>
    <x v="1"/>
  </r>
  <r>
    <n v="2952"/>
    <d v="2019-07-05T00:00:00"/>
    <n v="6.8555555555555552"/>
    <s v="Production Technician II"/>
    <x v="9"/>
    <s v="Active"/>
    <s v="Contract"/>
    <s v="Zone C"/>
    <s v="Full-Time"/>
    <x v="0"/>
    <s v="General - Eng"/>
    <d v="1952-04-26T00:00:00"/>
    <s v="MA"/>
    <x v="0"/>
    <s v="Black"/>
    <s v="Widowed"/>
    <s v="Fully Meets"/>
    <n v="3"/>
    <n v="4"/>
    <s v="Poor"/>
    <d v="2023-04-01T00:00:00"/>
    <n v="5"/>
    <s v="Low"/>
    <n v="3"/>
    <s v="Low"/>
    <n v="2"/>
    <s v="Low"/>
    <d v="2023-05-08T00:00:00"/>
    <s v="Communication Skills"/>
    <s v="Internal"/>
    <s v="Completed"/>
    <n v="3"/>
    <n v="149.09"/>
    <n v="67"/>
    <x v="1"/>
  </r>
  <r>
    <n v="2953"/>
    <d v="2019-11-05T00:00:00"/>
    <n v="6.5222222222222221"/>
    <s v="Production Technician I"/>
    <x v="3"/>
    <s v="Active"/>
    <s v="Full-Time"/>
    <s v="Zone B"/>
    <s v="Full-Time"/>
    <x v="0"/>
    <s v="Field Operations"/>
    <d v="1957-03-19T00:00:00"/>
    <s v="MA"/>
    <x v="1"/>
    <s v="Other"/>
    <s v="Widowed"/>
    <s v="Fully Meets"/>
    <n v="3"/>
    <n v="5"/>
    <s v="Poor"/>
    <d v="2023-06-01T00:00:00"/>
    <n v="2"/>
    <s v="Low"/>
    <n v="3"/>
    <s v="Low"/>
    <n v="4"/>
    <s v="Low"/>
    <d v="2022-12-11T00:00:00"/>
    <s v="Leadership Development"/>
    <s v="External"/>
    <s v="Incomplete"/>
    <n v="4"/>
    <n v="925.16"/>
    <n v="62"/>
    <x v="1"/>
  </r>
  <r>
    <n v="2954"/>
    <d v="2019-07-22T00:00:00"/>
    <n v="6.8083333333333336"/>
    <s v="Production Technician I"/>
    <x v="5"/>
    <s v="Active"/>
    <s v="Part-Time"/>
    <s v="Zone B"/>
    <s v="Part-Time"/>
    <x v="0"/>
    <s v="Field Operations"/>
    <d v="1955-08-10T00:00:00"/>
    <s v="MA"/>
    <x v="0"/>
    <s v="Black"/>
    <s v="Widowed"/>
    <s v="Fully Meets"/>
    <n v="3"/>
    <n v="2"/>
    <s v="Excellent"/>
    <d v="2023-07-24T00:00:00"/>
    <n v="5"/>
    <s v="High"/>
    <n v="2"/>
    <s v="High"/>
    <n v="1"/>
    <s v="High"/>
    <d v="2022-10-23T00:00:00"/>
    <s v="Project Management"/>
    <s v="External"/>
    <s v="Passed"/>
    <n v="2"/>
    <n v="833.13"/>
    <n v="64"/>
    <x v="1"/>
  </r>
  <r>
    <n v="2955"/>
    <d v="2020-09-21T00:00:00"/>
    <n v="5.6444444444444448"/>
    <s v="Production Technician I"/>
    <x v="9"/>
    <s v="Active"/>
    <s v="Full-Time"/>
    <s v="Zone A"/>
    <s v="Part-Time"/>
    <x v="0"/>
    <s v="General - Con"/>
    <d v="1959-06-14T00:00:00"/>
    <s v="MA"/>
    <x v="1"/>
    <s v="Other"/>
    <s v="Married"/>
    <s v="Fully Meets"/>
    <n v="3"/>
    <n v="1"/>
    <s v="Excellent"/>
    <d v="2023-06-12T00:00:00"/>
    <n v="5"/>
    <s v="High"/>
    <n v="2"/>
    <s v="High"/>
    <n v="3"/>
    <s v="High"/>
    <d v="2023-06-04T00:00:00"/>
    <s v="Project Management"/>
    <s v="External"/>
    <s v="Failed"/>
    <n v="5"/>
    <n v="191.49"/>
    <n v="61"/>
    <x v="1"/>
  </r>
  <r>
    <n v="2956"/>
    <d v="2019-11-11T00:00:00"/>
    <n v="6.5055555555555555"/>
    <s v="Production Technician I"/>
    <x v="5"/>
    <s v="Active"/>
    <s v="Part-Time"/>
    <s v="Zone C"/>
    <s v="Full-Time"/>
    <x v="0"/>
    <s v="Engineers"/>
    <d v="1999-12-15T00:00:00"/>
    <s v="MA"/>
    <x v="1"/>
    <s v="Hispanic"/>
    <s v="Widowed"/>
    <s v="Fully Meets"/>
    <n v="3"/>
    <n v="2"/>
    <s v="Excellent"/>
    <d v="2023-02-06T00:00:00"/>
    <n v="5"/>
    <s v="High"/>
    <n v="4"/>
    <s v="High"/>
    <n v="1"/>
    <s v="High"/>
    <d v="2022-10-13T00:00:00"/>
    <s v="Customer Service"/>
    <s v="External"/>
    <s v="Passed"/>
    <n v="3"/>
    <n v="474.15"/>
    <n v="20"/>
    <x v="2"/>
  </r>
  <r>
    <n v="2957"/>
    <d v="2021-02-08T00:00:00"/>
    <n v="5.2638888888888893"/>
    <s v="Production Technician I"/>
    <x v="6"/>
    <s v="Active"/>
    <s v="Part-Time"/>
    <s v="Zone B"/>
    <s v="Temporary"/>
    <x v="0"/>
    <s v="Field Operations"/>
    <d v="1960-01-13T00:00:00"/>
    <s v="MA"/>
    <x v="1"/>
    <s v="Hispanic"/>
    <s v="Single"/>
    <s v="Fully Meets"/>
    <n v="3"/>
    <n v="1"/>
    <s v="Excellent"/>
    <d v="2023-02-21T00:00:00"/>
    <n v="1"/>
    <s v="High"/>
    <n v="3"/>
    <s v="High"/>
    <n v="4"/>
    <s v="High"/>
    <d v="2022-08-30T00:00:00"/>
    <s v="Project Management"/>
    <s v="External"/>
    <s v="Failed"/>
    <n v="1"/>
    <n v="550.41999999999996"/>
    <n v="61"/>
    <x v="1"/>
  </r>
  <r>
    <n v="2958"/>
    <d v="2020-06-01T00:00:00"/>
    <n v="5.95"/>
    <s v="Production Technician I"/>
    <x v="2"/>
    <s v="Active"/>
    <s v="Contract"/>
    <s v="Zone C"/>
    <s v="Full-Time"/>
    <x v="0"/>
    <s v="People Services"/>
    <d v="2045-04-09T00:00:00"/>
    <s v="MA"/>
    <x v="1"/>
    <s v="Black"/>
    <s v="Divorced"/>
    <s v="Fully Meets"/>
    <n v="3"/>
    <n v="4"/>
    <s v="Poor"/>
    <d v="2023-05-16T00:00:00"/>
    <n v="1"/>
    <s v="Low"/>
    <n v="2"/>
    <s v="Low"/>
    <n v="4"/>
    <s v="Low"/>
    <d v="2023-02-09T00:00:00"/>
    <s v="Technical Skills"/>
    <s v="External"/>
    <s v="Incomplete"/>
    <n v="1"/>
    <n v="681.23"/>
    <n v="75"/>
    <x v="1"/>
  </r>
  <r>
    <n v="2959"/>
    <d v="2022-10-26T00:00:00"/>
    <n v="3.5472222222222221"/>
    <s v="Production Technician I"/>
    <x v="4"/>
    <s v="Terminated"/>
    <s v="Part-Time"/>
    <s v="Zone A"/>
    <s v="Temporary"/>
    <x v="0"/>
    <s v="Aerial"/>
    <d v="2042-08-30T00:00:00"/>
    <s v="MA"/>
    <x v="1"/>
    <s v="Hispanic"/>
    <s v="Widowed"/>
    <s v="Fully Meets"/>
    <n v="3"/>
    <n v="2"/>
    <s v="Excellent"/>
    <d v="2023-07-05T00:00:00"/>
    <n v="1"/>
    <s v="High"/>
    <n v="5"/>
    <s v="High"/>
    <n v="2"/>
    <s v="High"/>
    <d v="2023-07-06T00:00:00"/>
    <s v="Customer Service"/>
    <s v="Internal"/>
    <s v="Incomplete"/>
    <n v="5"/>
    <n v="657.64"/>
    <n v="80"/>
    <x v="1"/>
  </r>
  <r>
    <n v="2960"/>
    <d v="2019-02-12T00:00:00"/>
    <n v="7.2527777777777782"/>
    <s v="Production Technician I"/>
    <x v="0"/>
    <s v="Active"/>
    <s v="Full-Time"/>
    <s v="Zone C"/>
    <s v="Part-Time"/>
    <x v="0"/>
    <s v="General - Con"/>
    <d v="1976-09-21T00:00:00"/>
    <s v="MA"/>
    <x v="0"/>
    <s v="White"/>
    <s v="Divorced"/>
    <s v="Fully Meets"/>
    <n v="3"/>
    <n v="2"/>
    <s v="Excellent"/>
    <d v="2022-09-23T00:00:00"/>
    <n v="2"/>
    <s v="High"/>
    <n v="4"/>
    <s v="High"/>
    <n v="3"/>
    <s v="High"/>
    <d v="2022-12-16T00:00:00"/>
    <s v="Project Management"/>
    <s v="Internal"/>
    <s v="Incomplete"/>
    <n v="4"/>
    <n v="449.66"/>
    <n v="43"/>
    <x v="0"/>
  </r>
  <r>
    <n v="2961"/>
    <d v="2022-10-19T00:00:00"/>
    <n v="3.5666666666666669"/>
    <s v="Production Technician I"/>
    <x v="7"/>
    <s v="Active"/>
    <s v="Full-Time"/>
    <s v="Zone A"/>
    <s v="Full-Time"/>
    <x v="0"/>
    <s v="Field Operations"/>
    <d v="1977-12-20T00:00:00"/>
    <s v="MA"/>
    <x v="0"/>
    <s v="Asian"/>
    <s v="Divorced"/>
    <s v="Fully Meets"/>
    <n v="3"/>
    <n v="2"/>
    <s v="Excellent"/>
    <d v="2023-02-12T00:00:00"/>
    <n v="2"/>
    <s v="High"/>
    <n v="2"/>
    <s v="High"/>
    <n v="4"/>
    <s v="High"/>
    <d v="2023-01-19T00:00:00"/>
    <s v="Leadership Development"/>
    <s v="External"/>
    <s v="Passed"/>
    <n v="5"/>
    <n v="587.25"/>
    <n v="45"/>
    <x v="0"/>
  </r>
  <r>
    <n v="2962"/>
    <d v="2019-12-12T00:00:00"/>
    <n v="6.4194444444444443"/>
    <s v="Production Technician I"/>
    <x v="1"/>
    <s v="Active"/>
    <s v="Full-Time"/>
    <s v="Zone A"/>
    <s v="Full-Time"/>
    <x v="0"/>
    <s v="Engineers"/>
    <d v="1982-10-03T00:00:00"/>
    <s v="MA"/>
    <x v="0"/>
    <s v="Hispanic"/>
    <s v="Single"/>
    <s v="Fully Meets"/>
    <n v="3"/>
    <n v="1"/>
    <s v="Excellent"/>
    <d v="2022-12-19T00:00:00"/>
    <n v="1"/>
    <s v="High"/>
    <n v="2"/>
    <s v="High"/>
    <n v="3"/>
    <s v="High"/>
    <d v="2022-08-28T00:00:00"/>
    <s v="Customer Service"/>
    <s v="Internal"/>
    <s v="Failed"/>
    <n v="2"/>
    <n v="198.55"/>
    <n v="37"/>
    <x v="0"/>
  </r>
  <r>
    <n v="2963"/>
    <d v="2021-11-29T00:00:00"/>
    <n v="4.4555555555555557"/>
    <s v="Production Technician I"/>
    <x v="8"/>
    <s v="Active"/>
    <s v="Full-Time"/>
    <s v="Zone B"/>
    <s v="Full-Time"/>
    <x v="0"/>
    <s v="Field Operations"/>
    <d v="1975-09-04T00:00:00"/>
    <s v="MA"/>
    <x v="1"/>
    <s v="Other"/>
    <s v="Married"/>
    <s v="Fully Meets"/>
    <n v="3"/>
    <n v="2"/>
    <s v="Excellent"/>
    <d v="2022-10-02T00:00:00"/>
    <n v="1"/>
    <s v="High"/>
    <n v="3"/>
    <s v="High"/>
    <n v="2"/>
    <s v="High"/>
    <d v="2023-06-08T00:00:00"/>
    <s v="Customer Service"/>
    <s v="External"/>
    <s v="Completed"/>
    <n v="5"/>
    <n v="629.24"/>
    <n v="46"/>
    <x v="0"/>
  </r>
  <r>
    <n v="2964"/>
    <d v="2021-05-15T00:00:00"/>
    <n v="4.9944444444444445"/>
    <s v="Production Technician I"/>
    <x v="3"/>
    <s v="Active"/>
    <s v="Part-Time"/>
    <s v="Zone B"/>
    <s v="Full-Time"/>
    <x v="0"/>
    <s v="Field Operations"/>
    <d v="1958-06-02T00:00:00"/>
    <s v="MA"/>
    <x v="0"/>
    <s v="Other"/>
    <s v="Divorced"/>
    <s v="Fully Meets"/>
    <n v="3"/>
    <n v="2"/>
    <s v="Excellent"/>
    <d v="2022-12-15T00:00:00"/>
    <n v="4"/>
    <s v="High"/>
    <n v="1"/>
    <s v="High"/>
    <n v="3"/>
    <s v="High"/>
    <d v="2022-10-14T00:00:00"/>
    <s v="Communication Skills"/>
    <s v="Internal"/>
    <s v="Incomplete"/>
    <n v="2"/>
    <n v="614.05999999999995"/>
    <n v="63"/>
    <x v="1"/>
  </r>
  <r>
    <n v="2965"/>
    <d v="2023-01-27T00:00:00"/>
    <n v="3.2944444444444443"/>
    <s v="Production Technician I"/>
    <x v="9"/>
    <s v="Active"/>
    <s v="Contract"/>
    <s v="Zone B"/>
    <s v="Temporary"/>
    <x v="0"/>
    <s v="Field Operations"/>
    <d v="1957-01-04T00:00:00"/>
    <s v="MA"/>
    <x v="0"/>
    <s v="Hispanic"/>
    <s v="Divorced"/>
    <s v="Fully Meets"/>
    <n v="3"/>
    <n v="1"/>
    <s v="Excellent"/>
    <d v="2023-07-13T00:00:00"/>
    <n v="4"/>
    <s v="High"/>
    <n v="4"/>
    <s v="High"/>
    <n v="5"/>
    <s v="High"/>
    <d v="2023-03-07T00:00:00"/>
    <s v="Project Management"/>
    <s v="External"/>
    <s v="Completed"/>
    <n v="3"/>
    <n v="426.26"/>
    <n v="66"/>
    <x v="1"/>
  </r>
  <r>
    <n v="2966"/>
    <d v="2020-07-03T00:00:00"/>
    <n v="5.8611111111111107"/>
    <s v="Production Technician I"/>
    <x v="5"/>
    <s v="Active"/>
    <s v="Full-Time"/>
    <s v="Zone A"/>
    <s v="Temporary"/>
    <x v="0"/>
    <s v="Aerial"/>
    <d v="1961-04-23T00:00:00"/>
    <s v="MA"/>
    <x v="1"/>
    <s v="White"/>
    <s v="Divorced"/>
    <s v="Fully Meets"/>
    <n v="3"/>
    <n v="4"/>
    <s v="Poor"/>
    <d v="2023-03-06T00:00:00"/>
    <n v="5"/>
    <s v="Low"/>
    <n v="2"/>
    <s v="Low"/>
    <n v="5"/>
    <s v="Low"/>
    <d v="2022-10-17T00:00:00"/>
    <s v="Project Management"/>
    <s v="Internal"/>
    <s v="Passed"/>
    <n v="5"/>
    <n v="197.73"/>
    <n v="59"/>
    <x v="1"/>
  </r>
  <r>
    <n v="2967"/>
    <d v="2022-12-26T00:00:00"/>
    <n v="3.3805555555555555"/>
    <s v="Production Technician I"/>
    <x v="6"/>
    <s v="Active"/>
    <s v="Full-Time"/>
    <s v="Zone A"/>
    <s v="Part-Time"/>
    <x v="0"/>
    <s v="Field Operations"/>
    <d v="1983-12-06T00:00:00"/>
    <s v="MA"/>
    <x v="0"/>
    <s v="Other"/>
    <s v="Married"/>
    <s v="Fully Meets"/>
    <n v="3"/>
    <n v="4"/>
    <s v="Poor"/>
    <d v="2022-08-11T00:00:00"/>
    <n v="2"/>
    <s v="Low"/>
    <n v="3"/>
    <s v="Low"/>
    <n v="1"/>
    <s v="Low"/>
    <d v="2023-07-21T00:00:00"/>
    <s v="Customer Service"/>
    <s v="External"/>
    <s v="Incomplete"/>
    <n v="3"/>
    <n v="145.68"/>
    <n v="39"/>
    <x v="0"/>
  </r>
  <r>
    <n v="2968"/>
    <d v="2018-12-23T00:00:00"/>
    <n v="7.3888888888888893"/>
    <s v="Production Technician I"/>
    <x v="0"/>
    <s v="Active"/>
    <s v="Part-Time"/>
    <s v="Zone B"/>
    <s v="Temporary"/>
    <x v="0"/>
    <s v="General - Con"/>
    <d v="1981-06-05T00:00:00"/>
    <s v="MA"/>
    <x v="0"/>
    <s v="Black"/>
    <s v="Single"/>
    <s v="Fully Meets"/>
    <n v="3"/>
    <n v="4"/>
    <s v="Poor"/>
    <d v="2023-05-23T00:00:00"/>
    <n v="1"/>
    <s v="Low"/>
    <n v="5"/>
    <s v="Low"/>
    <n v="4"/>
    <s v="Low"/>
    <d v="2022-11-20T00:00:00"/>
    <s v="Customer Service"/>
    <s v="Internal"/>
    <s v="Failed"/>
    <n v="3"/>
    <n v="764.74"/>
    <n v="37"/>
    <x v="0"/>
  </r>
  <r>
    <n v="2969"/>
    <d v="2020-09-28T00:00:00"/>
    <n v="5.625"/>
    <s v="Production Technician II"/>
    <x v="5"/>
    <s v="Terminated"/>
    <s v="Contract"/>
    <s v="Zone A"/>
    <s v="Part-Time"/>
    <x v="0"/>
    <s v="General - Con"/>
    <d v="1987-12-28T00:00:00"/>
    <s v="MA"/>
    <x v="0"/>
    <s v="Hispanic"/>
    <s v="Married"/>
    <s v="Fully Meets"/>
    <n v="3"/>
    <n v="2"/>
    <s v="Excellent"/>
    <d v="2022-11-21T00:00:00"/>
    <n v="4"/>
    <s v="High"/>
    <n v="5"/>
    <s v="High"/>
    <n v="5"/>
    <s v="High"/>
    <d v="2022-10-18T00:00:00"/>
    <s v="Customer Service"/>
    <s v="Internal"/>
    <s v="Passed"/>
    <n v="3"/>
    <n v="405.4"/>
    <n v="33"/>
    <x v="0"/>
  </r>
  <r>
    <n v="2970"/>
    <d v="2020-09-16T00:00:00"/>
    <n v="5.6583333333333332"/>
    <s v="Production Technician I"/>
    <x v="8"/>
    <s v="Active"/>
    <s v="Full-Time"/>
    <s v="Zone B"/>
    <s v="Temporary"/>
    <x v="0"/>
    <s v="General - Con"/>
    <d v="1982-04-30T00:00:00"/>
    <s v="MA"/>
    <x v="0"/>
    <s v="Hispanic"/>
    <s v="Widowed"/>
    <s v="Fully Meets"/>
    <n v="3"/>
    <n v="5"/>
    <s v="Poor"/>
    <d v="2022-10-23T00:00:00"/>
    <n v="5"/>
    <s v="Low"/>
    <n v="5"/>
    <s v="Low"/>
    <n v="5"/>
    <s v="Low"/>
    <d v="2023-01-16T00:00:00"/>
    <s v="Leadership Development"/>
    <s v="External"/>
    <s v="Failed"/>
    <n v="4"/>
    <n v="689.49"/>
    <n v="38"/>
    <x v="0"/>
  </r>
  <r>
    <n v="2971"/>
    <d v="2020-02-09T00:00:00"/>
    <n v="6.2611111111111111"/>
    <s v="Production Technician II"/>
    <x v="3"/>
    <s v="Active"/>
    <s v="Contract"/>
    <s v="Zone C"/>
    <s v="Temporary"/>
    <x v="0"/>
    <s v="Aerial"/>
    <d v="1996-10-07T00:00:00"/>
    <s v="MA"/>
    <x v="0"/>
    <s v="White"/>
    <s v="Divorced"/>
    <s v="Fully Meets"/>
    <n v="3"/>
    <n v="1"/>
    <s v="Excellent"/>
    <d v="2022-10-14T00:00:00"/>
    <n v="3"/>
    <s v="High"/>
    <n v="5"/>
    <s v="High"/>
    <n v="4"/>
    <s v="High"/>
    <d v="2023-04-12T00:00:00"/>
    <s v="Project Management"/>
    <s v="Internal"/>
    <s v="Incomplete"/>
    <n v="2"/>
    <n v="141.13999999999999"/>
    <n v="24"/>
    <x v="2"/>
  </r>
  <r>
    <n v="2972"/>
    <d v="2023-02-13T00:00:00"/>
    <n v="3.25"/>
    <s v="Production Technician I"/>
    <x v="3"/>
    <s v="Active"/>
    <s v="Full-Time"/>
    <s v="Zone B"/>
    <s v="Part-Time"/>
    <x v="0"/>
    <s v="General - Con"/>
    <d v="2048-04-03T00:00:00"/>
    <s v="MA"/>
    <x v="0"/>
    <s v="Other"/>
    <s v="Widowed"/>
    <s v="Fully Meets"/>
    <n v="3"/>
    <n v="1"/>
    <s v="Excellent"/>
    <d v="2022-11-24T00:00:00"/>
    <n v="3"/>
    <s v="High"/>
    <n v="4"/>
    <s v="High"/>
    <n v="3"/>
    <s v="High"/>
    <d v="2023-03-01T00:00:00"/>
    <s v="Leadership Development"/>
    <s v="Internal"/>
    <s v="Passed"/>
    <n v="1"/>
    <n v="788.69"/>
    <n v="75"/>
    <x v="1"/>
  </r>
  <r>
    <n v="2973"/>
    <d v="2019-12-01T00:00:00"/>
    <n v="6.45"/>
    <s v="Production Technician I"/>
    <x v="7"/>
    <s v="Active"/>
    <s v="Part-Time"/>
    <s v="Zone C"/>
    <s v="Part-Time"/>
    <x v="0"/>
    <s v="General - Con"/>
    <d v="1951-06-14T00:00:00"/>
    <s v="MA"/>
    <x v="0"/>
    <s v="Other"/>
    <s v="Married"/>
    <s v="Fully Meets"/>
    <n v="3"/>
    <n v="5"/>
    <s v="Poor"/>
    <d v="2022-12-09T00:00:00"/>
    <n v="1"/>
    <s v="Low"/>
    <n v="3"/>
    <s v="Low"/>
    <n v="3"/>
    <s v="Low"/>
    <d v="2023-07-13T00:00:00"/>
    <s v="Technical Skills"/>
    <s v="Internal"/>
    <s v="Failed"/>
    <n v="5"/>
    <n v="458.81"/>
    <n v="68"/>
    <x v="1"/>
  </r>
  <r>
    <n v="2974"/>
    <d v="2022-11-04T00:00:00"/>
    <n v="3.5249999999999999"/>
    <s v="Production Technician I"/>
    <x v="7"/>
    <s v="Active"/>
    <s v="Full-Time"/>
    <s v="Zone C"/>
    <s v="Part-Time"/>
    <x v="0"/>
    <s v="Field Operations"/>
    <d v="2045-02-06T00:00:00"/>
    <s v="MA"/>
    <x v="0"/>
    <s v="Black"/>
    <s v="Single"/>
    <s v="Fully Meets"/>
    <n v="3"/>
    <n v="5"/>
    <s v="Poor"/>
    <d v="2022-11-26T00:00:00"/>
    <n v="4"/>
    <s v="Low"/>
    <n v="5"/>
    <s v="Low"/>
    <n v="4"/>
    <s v="Low"/>
    <d v="2023-04-27T00:00:00"/>
    <s v="Project Management"/>
    <s v="Internal"/>
    <s v="Passed"/>
    <n v="5"/>
    <n v="140.91"/>
    <n v="77"/>
    <x v="1"/>
  </r>
  <r>
    <n v="2975"/>
    <d v="2021-04-14T00:00:00"/>
    <n v="5.0805555555555557"/>
    <s v="Production Technician I"/>
    <x v="5"/>
    <s v="Active"/>
    <s v="Full-Time"/>
    <s v="Zone A"/>
    <s v="Temporary"/>
    <x v="0"/>
    <s v="Billable Consultants"/>
    <d v="2048-06-17T00:00:00"/>
    <s v="MA"/>
    <x v="1"/>
    <s v="Asian"/>
    <s v="Married"/>
    <s v="Fully Meets"/>
    <n v="3"/>
    <n v="4"/>
    <s v="Poor"/>
    <d v="2022-12-29T00:00:00"/>
    <n v="2"/>
    <s v="Low"/>
    <n v="3"/>
    <s v="Low"/>
    <n v="4"/>
    <s v="Low"/>
    <d v="2023-07-12T00:00:00"/>
    <s v="Leadership Development"/>
    <s v="External"/>
    <s v="Completed"/>
    <n v="5"/>
    <n v="551.76"/>
    <n v="73"/>
    <x v="1"/>
  </r>
  <r>
    <n v="2977"/>
    <d v="2020-08-28T00:00:00"/>
    <n v="5.708333333333333"/>
    <s v="Production Technician II"/>
    <x v="6"/>
    <s v="Active"/>
    <s v="Part-Time"/>
    <s v="Zone A"/>
    <s v="Temporary"/>
    <x v="0"/>
    <s v="Yard (Material Handling)"/>
    <d v="1987-12-10T00:00:00"/>
    <s v="MA"/>
    <x v="1"/>
    <s v="Black"/>
    <s v="Divorced"/>
    <s v="Fully Meets"/>
    <n v="3"/>
    <n v="2"/>
    <s v="Excellent"/>
    <d v="2023-03-21T00:00:00"/>
    <n v="2"/>
    <s v="High"/>
    <n v="4"/>
    <s v="High"/>
    <n v="3"/>
    <s v="High"/>
    <d v="2023-04-01T00:00:00"/>
    <s v="Project Management"/>
    <s v="Internal"/>
    <s v="Passed"/>
    <n v="4"/>
    <n v="640.04999999999995"/>
    <n v="33"/>
    <x v="0"/>
  </r>
  <r>
    <n v="2978"/>
    <d v="2022-08-16T00:00:00"/>
    <n v="3.7416666666666667"/>
    <s v="Production Technician I"/>
    <x v="0"/>
    <s v="Active"/>
    <s v="Full-Time"/>
    <s v="Zone C"/>
    <s v="Part-Time"/>
    <x v="0"/>
    <s v="Yard (Material Handling)"/>
    <d v="1981-09-11T00:00:00"/>
    <s v="MA"/>
    <x v="1"/>
    <s v="Hispanic"/>
    <s v="Divorced"/>
    <s v="Fully Meets"/>
    <n v="3"/>
    <n v="4"/>
    <s v="Poor"/>
    <d v="2022-08-29T00:00:00"/>
    <n v="5"/>
    <s v="Low"/>
    <n v="2"/>
    <s v="Low"/>
    <n v="4"/>
    <s v="Low"/>
    <d v="2022-11-02T00:00:00"/>
    <s v="Communication Skills"/>
    <s v="Internal"/>
    <s v="Failed"/>
    <n v="1"/>
    <n v="470.62"/>
    <n v="41"/>
    <x v="0"/>
  </r>
  <r>
    <n v="2979"/>
    <d v="2022-02-26T00:00:00"/>
    <n v="4.2138888888888886"/>
    <s v="Production Technician I"/>
    <x v="2"/>
    <s v="Active"/>
    <s v="Full-Time"/>
    <s v="Zone A"/>
    <s v="Temporary"/>
    <x v="0"/>
    <s v="Field Operations"/>
    <d v="2001-06-16T00:00:00"/>
    <s v="MA"/>
    <x v="0"/>
    <s v="Other"/>
    <s v="Widowed"/>
    <s v="Fully Meets"/>
    <n v="3"/>
    <n v="2"/>
    <s v="Excellent"/>
    <d v="2023-01-08T00:00:00"/>
    <n v="4"/>
    <s v="High"/>
    <n v="5"/>
    <s v="High"/>
    <n v="4"/>
    <s v="High"/>
    <d v="2023-06-10T00:00:00"/>
    <s v="Leadership Development"/>
    <s v="External"/>
    <s v="Failed"/>
    <n v="4"/>
    <n v="257.87"/>
    <n v="21"/>
    <x v="2"/>
  </r>
  <r>
    <n v="2980"/>
    <d v="2019-12-30T00:00:00"/>
    <n v="6.3694444444444445"/>
    <s v="Production Technician I"/>
    <x v="7"/>
    <s v="Active"/>
    <s v="Part-Time"/>
    <s v="Zone A"/>
    <s v="Temporary"/>
    <x v="0"/>
    <s v="General - Con"/>
    <d v="1957-09-09T00:00:00"/>
    <s v="MA"/>
    <x v="0"/>
    <s v="Hispanic"/>
    <s v="Divorced"/>
    <s v="Fully Meets"/>
    <n v="3"/>
    <n v="2"/>
    <s v="Excellent"/>
    <d v="2023-02-06T00:00:00"/>
    <n v="1"/>
    <s v="High"/>
    <n v="3"/>
    <s v="High"/>
    <n v="5"/>
    <s v="High"/>
    <d v="2023-02-17T00:00:00"/>
    <s v="Customer Service"/>
    <s v="External"/>
    <s v="Passed"/>
    <n v="4"/>
    <n v="970.09"/>
    <n v="62"/>
    <x v="1"/>
  </r>
  <r>
    <n v="2981"/>
    <d v="2022-07-23T00:00:00"/>
    <n v="3.8055555555555554"/>
    <s v="Production Technician I"/>
    <x v="3"/>
    <s v="Active"/>
    <s v="Part-Time"/>
    <s v="Zone B"/>
    <s v="Full-Time"/>
    <x v="0"/>
    <s v="Aerial"/>
    <d v="1979-12-25T00:00:00"/>
    <s v="MA"/>
    <x v="0"/>
    <s v="Black"/>
    <s v="Single"/>
    <s v="Fully Meets"/>
    <n v="3"/>
    <n v="1"/>
    <s v="Excellent"/>
    <d v="2022-09-21T00:00:00"/>
    <n v="5"/>
    <s v="High"/>
    <n v="3"/>
    <s v="High"/>
    <n v="2"/>
    <s v="High"/>
    <d v="2023-06-25T00:00:00"/>
    <s v="Communication Skills"/>
    <s v="External"/>
    <s v="Completed"/>
    <n v="2"/>
    <n v="197.96"/>
    <n v="43"/>
    <x v="0"/>
  </r>
  <r>
    <n v="2982"/>
    <d v="2018-10-14T00:00:00"/>
    <n v="7.5805555555555557"/>
    <s v="Production Technician II"/>
    <x v="5"/>
    <s v="Active"/>
    <s v="Full-Time"/>
    <s v="Zone B"/>
    <s v="Temporary"/>
    <x v="0"/>
    <s v="Field Operations"/>
    <d v="1952-01-24T00:00:00"/>
    <s v="MA"/>
    <x v="0"/>
    <s v="Other"/>
    <s v="Married"/>
    <s v="Fully Meets"/>
    <n v="3"/>
    <n v="2"/>
    <s v="Excellent"/>
    <d v="2022-09-13T00:00:00"/>
    <n v="5"/>
    <s v="High"/>
    <n v="4"/>
    <s v="High"/>
    <n v="3"/>
    <s v="High"/>
    <d v="2022-10-31T00:00:00"/>
    <s v="Project Management"/>
    <s v="External"/>
    <s v="Failed"/>
    <n v="2"/>
    <n v="166.78"/>
    <n v="66"/>
    <x v="1"/>
  </r>
  <r>
    <n v="2983"/>
    <d v="2021-02-20T00:00:00"/>
    <n v="5.2305555555555552"/>
    <s v="Production Technician II"/>
    <x v="2"/>
    <s v="Active"/>
    <s v="Full-Time"/>
    <s v="Zone C"/>
    <s v="Temporary"/>
    <x v="0"/>
    <s v="Splicing"/>
    <d v="1962-04-15T00:00:00"/>
    <s v="MA"/>
    <x v="1"/>
    <s v="Hispanic"/>
    <s v="Widowed"/>
    <s v="Fully Meets"/>
    <n v="3"/>
    <n v="2"/>
    <s v="Excellent"/>
    <d v="2023-07-01T00:00:00"/>
    <n v="4"/>
    <s v="High"/>
    <n v="5"/>
    <s v="High"/>
    <n v="4"/>
    <s v="High"/>
    <d v="2023-06-25T00:00:00"/>
    <s v="Project Management"/>
    <s v="External"/>
    <s v="Passed"/>
    <n v="4"/>
    <n v="267.60000000000002"/>
    <n v="59"/>
    <x v="1"/>
  </r>
  <r>
    <n v="2984"/>
    <d v="2020-03-28T00:00:00"/>
    <n v="6.125"/>
    <s v="Production Technician II"/>
    <x v="9"/>
    <s v="Active"/>
    <s v="Contract"/>
    <s v="Zone B"/>
    <s v="Temporary"/>
    <x v="0"/>
    <s v="Engineers"/>
    <d v="1975-04-03T00:00:00"/>
    <s v="MA"/>
    <x v="0"/>
    <s v="Black"/>
    <s v="Divorced"/>
    <s v="Fully Meets"/>
    <n v="3"/>
    <n v="5"/>
    <s v="Poor"/>
    <d v="2022-12-09T00:00:00"/>
    <n v="4"/>
    <s v="Low"/>
    <n v="1"/>
    <s v="Low"/>
    <n v="1"/>
    <s v="Low"/>
    <d v="2023-05-24T00:00:00"/>
    <s v="Project Management"/>
    <s v="Internal"/>
    <s v="Incomplete"/>
    <n v="1"/>
    <n v="671.21"/>
    <n v="45"/>
    <x v="0"/>
  </r>
  <r>
    <n v="2985"/>
    <d v="2019-02-05T00:00:00"/>
    <n v="7.2722222222222221"/>
    <s v="Production Technician I"/>
    <x v="7"/>
    <s v="Active"/>
    <s v="Contract"/>
    <s v="Zone A"/>
    <s v="Part-Time"/>
    <x v="0"/>
    <s v="General - Sga"/>
    <d v="1970-09-17T00:00:00"/>
    <s v="MA"/>
    <x v="1"/>
    <s v="Hispanic"/>
    <s v="Married"/>
    <s v="Fully Meets"/>
    <n v="3"/>
    <n v="1"/>
    <s v="Excellent"/>
    <d v="2023-07-14T00:00:00"/>
    <n v="3"/>
    <s v="High"/>
    <n v="5"/>
    <s v="High"/>
    <n v="2"/>
    <s v="High"/>
    <d v="2022-10-25T00:00:00"/>
    <s v="Customer Service"/>
    <s v="Internal"/>
    <s v="Failed"/>
    <n v="4"/>
    <n v="813.43"/>
    <n v="49"/>
    <x v="0"/>
  </r>
  <r>
    <n v="2986"/>
    <d v="2023-04-19T00:00:00"/>
    <n v="3.0666666666666669"/>
    <s v="Production Technician I"/>
    <x v="6"/>
    <s v="Active"/>
    <s v="Full-Time"/>
    <s v="Zone B"/>
    <s v="Temporary"/>
    <x v="0"/>
    <s v="General - Eng"/>
    <d v="1971-01-11T00:00:00"/>
    <s v="MA"/>
    <x v="0"/>
    <s v="Asian"/>
    <s v="Single"/>
    <s v="Fully Meets"/>
    <n v="3"/>
    <n v="1"/>
    <s v="Excellent"/>
    <d v="2023-07-12T00:00:00"/>
    <n v="4"/>
    <s v="High"/>
    <n v="5"/>
    <s v="High"/>
    <n v="3"/>
    <s v="High"/>
    <d v="2023-02-20T00:00:00"/>
    <s v="Communication Skills"/>
    <s v="Internal"/>
    <s v="Completed"/>
    <n v="1"/>
    <n v="501.89"/>
    <n v="52"/>
    <x v="1"/>
  </r>
  <r>
    <n v="2987"/>
    <d v="2020-09-24T00:00:00"/>
    <n v="5.6361111111111111"/>
    <s v="Production Technician I"/>
    <x v="3"/>
    <s v="Active"/>
    <s v="Contract"/>
    <s v="Zone B"/>
    <s v="Full-Time"/>
    <x v="0"/>
    <s v="Shop (Fleet)"/>
    <d v="1966-02-20T00:00:00"/>
    <s v="MA"/>
    <x v="1"/>
    <s v="Other"/>
    <s v="Single"/>
    <s v="Fully Meets"/>
    <n v="3"/>
    <n v="4"/>
    <s v="Poor"/>
    <d v="2023-07-06T00:00:00"/>
    <n v="4"/>
    <s v="Low"/>
    <n v="3"/>
    <s v="Low"/>
    <n v="3"/>
    <s v="Low"/>
    <d v="2023-01-20T00:00:00"/>
    <s v="Leadership Development"/>
    <s v="External"/>
    <s v="Failed"/>
    <n v="4"/>
    <n v="133.4"/>
    <n v="54"/>
    <x v="1"/>
  </r>
  <r>
    <n v="2988"/>
    <d v="2020-11-14T00:00:00"/>
    <n v="5.4972222222222218"/>
    <s v="Production Technician I"/>
    <x v="8"/>
    <s v="Active"/>
    <s v="Full-Time"/>
    <s v="Zone A"/>
    <s v="Part-Time"/>
    <x v="0"/>
    <s v="General - Con"/>
    <d v="1972-01-18T00:00:00"/>
    <s v="MA"/>
    <x v="1"/>
    <s v="Hispanic"/>
    <s v="Married"/>
    <s v="Fully Meets"/>
    <n v="3"/>
    <n v="1"/>
    <s v="Excellent"/>
    <d v="2023-07-15T00:00:00"/>
    <n v="4"/>
    <s v="High"/>
    <n v="4"/>
    <s v="High"/>
    <n v="4"/>
    <s v="High"/>
    <d v="2023-01-03T00:00:00"/>
    <s v="Customer Service"/>
    <s v="Internal"/>
    <s v="Failed"/>
    <n v="4"/>
    <n v="312.8"/>
    <n v="48"/>
    <x v="0"/>
  </r>
  <r>
    <n v="2989"/>
    <d v="2021-09-16T00:00:00"/>
    <n v="4.6583333333333332"/>
    <s v="Production Technician I"/>
    <x v="3"/>
    <s v="Active"/>
    <s v="Contract"/>
    <s v="Zone B"/>
    <s v="Temporary"/>
    <x v="0"/>
    <s v="Engineers"/>
    <d v="2042-05-26T00:00:00"/>
    <s v="MA"/>
    <x v="0"/>
    <s v="Hispanic"/>
    <s v="Widowed"/>
    <s v="Fully Meets"/>
    <n v="3"/>
    <n v="4"/>
    <s v="Poor"/>
    <d v="2023-06-18T00:00:00"/>
    <n v="2"/>
    <s v="Low"/>
    <n v="3"/>
    <s v="Low"/>
    <n v="3"/>
    <s v="Low"/>
    <d v="2022-11-24T00:00:00"/>
    <s v="Communication Skills"/>
    <s v="External"/>
    <s v="Failed"/>
    <n v="3"/>
    <n v="272.76"/>
    <n v="79"/>
    <x v="1"/>
  </r>
  <r>
    <n v="2990"/>
    <d v="2019-04-21T00:00:00"/>
    <n v="7.0611111111111109"/>
    <s v="Production Technician I"/>
    <x v="9"/>
    <s v="Active"/>
    <s v="Full-Time"/>
    <s v="Zone C"/>
    <s v="Part-Time"/>
    <x v="0"/>
    <s v="General - Con"/>
    <d v="1999-05-28T00:00:00"/>
    <s v="MA"/>
    <x v="0"/>
    <s v="White"/>
    <s v="Single"/>
    <s v="Fully Meets"/>
    <n v="3"/>
    <n v="2"/>
    <s v="Excellent"/>
    <d v="2023-05-21T00:00:00"/>
    <n v="2"/>
    <s v="High"/>
    <n v="2"/>
    <s v="High"/>
    <n v="3"/>
    <s v="High"/>
    <d v="2023-05-14T00:00:00"/>
    <s v="Project Management"/>
    <s v="External"/>
    <s v="Passed"/>
    <n v="3"/>
    <n v="494.03"/>
    <n v="20"/>
    <x v="2"/>
  </r>
  <r>
    <n v="2991"/>
    <d v="2020-03-13T00:00:00"/>
    <n v="6.166666666666667"/>
    <s v="Production Technician I"/>
    <x v="5"/>
    <s v="Active"/>
    <s v="Contract"/>
    <s v="Zone A"/>
    <s v="Full-Time"/>
    <x v="0"/>
    <s v="General - Con"/>
    <d v="1999-03-17T00:00:00"/>
    <s v="MA"/>
    <x v="0"/>
    <s v="White"/>
    <s v="Single"/>
    <s v="Exceeds"/>
    <n v="4"/>
    <n v="2"/>
    <s v="Excellent"/>
    <d v="2022-08-23T00:00:00"/>
    <n v="5"/>
    <s v="High"/>
    <n v="5"/>
    <s v="High"/>
    <n v="3"/>
    <s v="High"/>
    <d v="2022-12-02T00:00:00"/>
    <s v="Project Management"/>
    <s v="Internal"/>
    <s v="Completed"/>
    <n v="3"/>
    <n v="722.92"/>
    <n v="21"/>
    <x v="2"/>
  </r>
  <r>
    <n v="2992"/>
    <d v="2022-04-16T00:00:00"/>
    <n v="4.0750000000000002"/>
    <s v="Production Technician I"/>
    <x v="6"/>
    <s v="Active"/>
    <s v="Full-Time"/>
    <s v="Zone A"/>
    <s v="Part-Time"/>
    <x v="0"/>
    <s v="Field Operations"/>
    <d v="1973-10-18T00:00:00"/>
    <s v="MA"/>
    <x v="0"/>
    <s v="Asian"/>
    <s v="Married"/>
    <s v="Fully Meets"/>
    <n v="3"/>
    <n v="4"/>
    <s v="Poor"/>
    <d v="2022-12-07T00:00:00"/>
    <n v="1"/>
    <s v="Low"/>
    <n v="4"/>
    <s v="Low"/>
    <n v="2"/>
    <s v="Low"/>
    <d v="2023-02-03T00:00:00"/>
    <s v="Leadership Development"/>
    <s v="Internal"/>
    <s v="Passed"/>
    <n v="1"/>
    <n v="125.34"/>
    <n v="49"/>
    <x v="0"/>
  </r>
  <r>
    <n v="2993"/>
    <d v="2019-03-18T00:00:00"/>
    <n v="7.1527777777777777"/>
    <s v="Production Technician I"/>
    <x v="2"/>
    <s v="Active"/>
    <s v="Full-Time"/>
    <s v="Zone A"/>
    <s v="Full-Time"/>
    <x v="0"/>
    <s v="General - Con"/>
    <d v="2046-01-07T00:00:00"/>
    <s v="MA"/>
    <x v="1"/>
    <s v="White"/>
    <s v="Widowed"/>
    <s v="Fully Meets"/>
    <n v="3"/>
    <n v="4"/>
    <s v="Poor"/>
    <d v="2022-12-14T00:00:00"/>
    <n v="5"/>
    <s v="Low"/>
    <n v="5"/>
    <s v="Low"/>
    <n v="1"/>
    <s v="Low"/>
    <d v="2022-11-03T00:00:00"/>
    <s v="Communication Skills"/>
    <s v="Internal"/>
    <s v="Incomplete"/>
    <n v="3"/>
    <n v="559.24"/>
    <n v="73"/>
    <x v="1"/>
  </r>
  <r>
    <n v="2994"/>
    <d v="2022-02-18T00:00:00"/>
    <n v="4.2361111111111107"/>
    <s v="Production Technician I"/>
    <x v="4"/>
    <s v="Active"/>
    <s v="Part-Time"/>
    <s v="Zone B"/>
    <s v="Temporary"/>
    <x v="0"/>
    <s v="Engineers"/>
    <d v="1953-05-10T00:00:00"/>
    <s v="MA"/>
    <x v="1"/>
    <s v="Other"/>
    <s v="Married"/>
    <s v="Fully Meets"/>
    <n v="3"/>
    <n v="4"/>
    <s v="Poor"/>
    <d v="2022-12-16T00:00:00"/>
    <n v="5"/>
    <s v="Low"/>
    <n v="5"/>
    <s v="Low"/>
    <n v="3"/>
    <s v="Low"/>
    <d v="2022-12-14T00:00:00"/>
    <s v="Project Management"/>
    <s v="External"/>
    <s v="Incomplete"/>
    <n v="1"/>
    <n v="936.24"/>
    <n v="69"/>
    <x v="1"/>
  </r>
  <r>
    <n v="2995"/>
    <d v="2018-09-03T00:00:00"/>
    <n v="7.6944444444444446"/>
    <s v="Production Technician I"/>
    <x v="0"/>
    <s v="Active"/>
    <s v="Full-Time"/>
    <s v="Zone A"/>
    <s v="Full-Time"/>
    <x v="0"/>
    <s v="General - Con"/>
    <d v="1954-10-17T00:00:00"/>
    <s v="MA"/>
    <x v="1"/>
    <s v="Other"/>
    <s v="Single"/>
    <s v="Needs Improvement"/>
    <n v="2"/>
    <n v="4"/>
    <s v="Poor"/>
    <d v="2023-01-19T00:00:00"/>
    <n v="1"/>
    <s v="Low"/>
    <n v="5"/>
    <s v="Low"/>
    <n v="2"/>
    <s v="Low"/>
    <d v="2023-07-03T00:00:00"/>
    <s v="Technical Skills"/>
    <s v="Internal"/>
    <s v="Passed"/>
    <n v="1"/>
    <n v="440.35"/>
    <n v="64"/>
    <x v="1"/>
  </r>
  <r>
    <n v="2996"/>
    <d v="2022-06-15T00:00:00"/>
    <n v="3.911111111111111"/>
    <s v="Production Technician I"/>
    <x v="7"/>
    <s v="Active"/>
    <s v="Contract"/>
    <s v="Zone B"/>
    <s v="Temporary"/>
    <x v="0"/>
    <s v="General - Con"/>
    <d v="1989-09-30T00:00:00"/>
    <s v="MA"/>
    <x v="0"/>
    <s v="Other"/>
    <s v="Widowed"/>
    <s v="Fully Meets"/>
    <n v="3"/>
    <n v="4"/>
    <s v="Poor"/>
    <d v="2022-08-27T00:00:00"/>
    <n v="3"/>
    <s v="Low"/>
    <n v="2"/>
    <s v="Low"/>
    <n v="2"/>
    <s v="Low"/>
    <d v="2022-09-30T00:00:00"/>
    <s v="Technical Skills"/>
    <s v="Internal"/>
    <s v="Passed"/>
    <n v="2"/>
    <n v="727.12"/>
    <n v="33"/>
    <x v="0"/>
  </r>
  <r>
    <n v="2997"/>
    <d v="2022-02-14T00:00:00"/>
    <n v="4.2472222222222218"/>
    <s v="Production Technician I"/>
    <x v="1"/>
    <s v="Active"/>
    <s v="Contract"/>
    <s v="Zone B"/>
    <s v="Part-Time"/>
    <x v="0"/>
    <s v="General - Con"/>
    <d v="1985-06-30T00:00:00"/>
    <s v="MA"/>
    <x v="0"/>
    <s v="Other"/>
    <s v="Married"/>
    <s v="Fully Meets"/>
    <n v="3"/>
    <n v="2"/>
    <s v="Excellent"/>
    <d v="2022-11-30T00:00:00"/>
    <n v="1"/>
    <s v="High"/>
    <n v="2"/>
    <s v="High"/>
    <n v="5"/>
    <s v="High"/>
    <d v="2023-02-16T00:00:00"/>
    <s v="Communication Skills"/>
    <s v="External"/>
    <s v="Completed"/>
    <n v="4"/>
    <n v="433.14"/>
    <n v="37"/>
    <x v="0"/>
  </r>
  <r>
    <n v="2998"/>
    <d v="2023-07-09T00:00:00"/>
    <n v="2.8444444444444446"/>
    <s v="Production Technician I"/>
    <x v="8"/>
    <s v="Active"/>
    <s v="Contract"/>
    <s v="Zone C"/>
    <s v="Part-Time"/>
    <x v="0"/>
    <s v="General - Con"/>
    <d v="1968-06-02T00:00:00"/>
    <s v="MA"/>
    <x v="1"/>
    <s v="White"/>
    <s v="Widowed"/>
    <s v="Needs Improvement"/>
    <n v="2"/>
    <n v="1"/>
    <s v="Excellent"/>
    <d v="2023-02-04T00:00:00"/>
    <n v="4"/>
    <s v="High"/>
    <n v="3"/>
    <s v="High"/>
    <n v="3"/>
    <s v="High"/>
    <d v="2022-10-17T00:00:00"/>
    <s v="Customer Service"/>
    <s v="External"/>
    <s v="Failed"/>
    <n v="1"/>
    <n v="764.14"/>
    <n v="55"/>
    <x v="1"/>
  </r>
  <r>
    <n v="2999"/>
    <d v="2018-10-28T00:00:00"/>
    <n v="7.541666666666667"/>
    <s v="Production Technician I"/>
    <x v="3"/>
    <s v="Active"/>
    <s v="Contract"/>
    <s v="Zone B"/>
    <s v="Part-Time"/>
    <x v="0"/>
    <s v="Field Operations"/>
    <d v="1970-03-16T00:00:00"/>
    <s v="MA"/>
    <x v="1"/>
    <s v="Asian"/>
    <s v="Divorced"/>
    <s v="Fully Meets"/>
    <n v="3"/>
    <n v="2"/>
    <s v="Excellent"/>
    <d v="2023-01-24T00:00:00"/>
    <n v="2"/>
    <s v="High"/>
    <n v="1"/>
    <s v="High"/>
    <n v="4"/>
    <s v="High"/>
    <d v="2023-06-14T00:00:00"/>
    <s v="Customer Service"/>
    <s v="Internal"/>
    <s v="Passed"/>
    <n v="5"/>
    <n v="800.21"/>
    <n v="48"/>
    <x v="0"/>
  </r>
  <r>
    <n v="3000"/>
    <d v="2022-07-09T00:00:00"/>
    <n v="3.8444444444444446"/>
    <s v="Production Technician I"/>
    <x v="9"/>
    <s v="Active"/>
    <s v="Contract"/>
    <s v="Zone B"/>
    <s v="Full-Time"/>
    <x v="0"/>
    <s v="Isp"/>
    <d v="1973-09-27T00:00:00"/>
    <s v="MA"/>
    <x v="1"/>
    <s v="Other"/>
    <s v="Single"/>
    <s v="Fully Meets"/>
    <n v="3"/>
    <n v="1"/>
    <s v="Excellent"/>
    <d v="2023-07-17T00:00:00"/>
    <n v="2"/>
    <s v="High"/>
    <n v="2"/>
    <s v="High"/>
    <n v="5"/>
    <s v="High"/>
    <d v="2023-05-11T00:00:00"/>
    <s v="Technical Skills"/>
    <s v="External"/>
    <s v="Incomplete"/>
    <n v="2"/>
    <n v="172.72"/>
    <n v="49"/>
    <x v="0"/>
  </r>
  <r>
    <n v="3001"/>
    <d v="2018-09-27T00:00:00"/>
    <n v="7.6277777777777782"/>
    <s v="Production Technician I"/>
    <x v="5"/>
    <s v="Active"/>
    <s v="Full-Time"/>
    <s v="Zone C"/>
    <s v="Part-Time"/>
    <x v="0"/>
    <s v="General - Con"/>
    <d v="2042-10-15T00:00:00"/>
    <s v="MA"/>
    <x v="1"/>
    <s v="Asian"/>
    <s v="Widowed"/>
    <s v="Fully Meets"/>
    <n v="3"/>
    <n v="5"/>
    <s v="Poor"/>
    <d v="2023-04-13T00:00:00"/>
    <n v="5"/>
    <s v="Low"/>
    <n v="4"/>
    <s v="Low"/>
    <n v="3"/>
    <s v="Low"/>
    <d v="2022-12-26T00:00:00"/>
    <s v="Communication Skills"/>
    <s v="Internal"/>
    <s v="Passed"/>
    <n v="5"/>
    <n v="346.93"/>
    <n v="76"/>
    <x v="1"/>
  </r>
  <r>
    <n v="3002"/>
    <d v="2020-10-27T00:00:00"/>
    <n v="5.5444444444444443"/>
    <s v="Production Technician II"/>
    <x v="4"/>
    <s v="Active"/>
    <s v="Full-Time"/>
    <s v="Zone A"/>
    <s v="Part-Time"/>
    <x v="0"/>
    <s v="General - Con"/>
    <d v="1991-05-16T00:00:00"/>
    <s v="MA"/>
    <x v="0"/>
    <s v="White"/>
    <s v="Widowed"/>
    <s v="Fully Meets"/>
    <n v="3"/>
    <n v="2"/>
    <s v="Excellent"/>
    <d v="2022-09-10T00:00:00"/>
    <n v="3"/>
    <s v="High"/>
    <n v="3"/>
    <s v="High"/>
    <n v="3"/>
    <s v="High"/>
    <d v="2023-02-05T00:00:00"/>
    <s v="Leadership Development"/>
    <s v="Internal"/>
    <s v="Passed"/>
    <n v="4"/>
    <n v="247.81"/>
    <n v="29"/>
    <x v="0"/>
  </r>
  <r>
    <n v="3003"/>
    <d v="2021-10-01T00:00:00"/>
    <n v="4.6166666666666663"/>
    <s v="Production Technician II"/>
    <x v="0"/>
    <s v="Active"/>
    <s v="Full-Time"/>
    <s v="Zone A"/>
    <s v="Part-Time"/>
    <x v="0"/>
    <s v="Field Operations"/>
    <d v="1990-08-31T00:00:00"/>
    <s v="MA"/>
    <x v="0"/>
    <s v="Other"/>
    <s v="Single"/>
    <s v="Fully Meets"/>
    <n v="3"/>
    <n v="5"/>
    <s v="Poor"/>
    <d v="2023-01-17T00:00:00"/>
    <n v="4"/>
    <s v="Low"/>
    <n v="3"/>
    <s v="Low"/>
    <n v="5"/>
    <s v="Low"/>
    <d v="2022-11-16T00:00:00"/>
    <s v="Technical Skills"/>
    <s v="Internal"/>
    <s v="Passed"/>
    <n v="4"/>
    <n v="144.84"/>
    <n v="31"/>
    <x v="0"/>
  </r>
  <r>
    <n v="3004"/>
    <d v="2019-08-29T00:00:00"/>
    <n v="6.7055555555555557"/>
    <s v="Production Technician II"/>
    <x v="1"/>
    <s v="Active"/>
    <s v="Full-Time"/>
    <s v="Zone B"/>
    <s v="Full-Time"/>
    <x v="0"/>
    <s v="General - Con"/>
    <d v="1996-01-24T00:00:00"/>
    <s v="MA"/>
    <x v="0"/>
    <s v="Asian"/>
    <s v="Divorced"/>
    <s v="Fully Meets"/>
    <n v="3"/>
    <n v="5"/>
    <s v="Poor"/>
    <d v="2022-10-21T00:00:00"/>
    <n v="4"/>
    <s v="Low"/>
    <n v="3"/>
    <s v="Low"/>
    <n v="4"/>
    <s v="Low"/>
    <d v="2023-03-07T00:00:00"/>
    <s v="Technical Skills"/>
    <s v="Internal"/>
    <s v="Incomplete"/>
    <n v="1"/>
    <n v="183.63"/>
    <n v="23"/>
    <x v="2"/>
  </r>
  <r>
    <n v="3005"/>
    <d v="2020-12-29T00:00:00"/>
    <n v="5.3722222222222218"/>
    <s v="Production Technician II"/>
    <x v="8"/>
    <s v="Active"/>
    <s v="Contract"/>
    <s v="Zone C"/>
    <s v="Part-Time"/>
    <x v="0"/>
    <s v="General - Con"/>
    <d v="2043-01-20T00:00:00"/>
    <s v="MA"/>
    <x v="0"/>
    <s v="Hispanic"/>
    <s v="Widowed"/>
    <s v="Fully Meets"/>
    <n v="3"/>
    <n v="2"/>
    <s v="Excellent"/>
    <d v="2023-01-18T00:00:00"/>
    <n v="4"/>
    <s v="High"/>
    <n v="5"/>
    <s v="High"/>
    <n v="1"/>
    <s v="High"/>
    <d v="2023-03-21T00:00:00"/>
    <s v="Communication Skills"/>
    <s v="Internal"/>
    <s v="Passed"/>
    <n v="5"/>
    <n v="997.4"/>
    <n v="77"/>
    <x v="1"/>
  </r>
  <r>
    <n v="3006"/>
    <d v="2022-10-04T00:00:00"/>
    <n v="3.6083333333333334"/>
    <s v="Production Technician II"/>
    <x v="6"/>
    <s v="Active"/>
    <s v="Part-Time"/>
    <s v="Zone C"/>
    <s v="Full-Time"/>
    <x v="0"/>
    <s v="Field Operations"/>
    <d v="1968-07-26T00:00:00"/>
    <s v="MA"/>
    <x v="0"/>
    <s v="Asian"/>
    <s v="Single"/>
    <s v="Fully Meets"/>
    <n v="3"/>
    <n v="1"/>
    <s v="Excellent"/>
    <d v="2023-02-28T00:00:00"/>
    <n v="3"/>
    <s v="High"/>
    <n v="5"/>
    <s v="High"/>
    <n v="2"/>
    <s v="High"/>
    <d v="2023-05-13T00:00:00"/>
    <s v="Communication Skills"/>
    <s v="External"/>
    <s v="Passed"/>
    <n v="3"/>
    <n v="415.18"/>
    <n v="54"/>
    <x v="1"/>
  </r>
  <r>
    <n v="3007"/>
    <d v="2019-03-21T00:00:00"/>
    <n v="7.1444444444444448"/>
    <s v="Production Technician II"/>
    <x v="2"/>
    <s v="Active"/>
    <s v="Part-Time"/>
    <s v="Zone A"/>
    <s v="Full-Time"/>
    <x v="0"/>
    <s v="General - Con"/>
    <d v="2049-10-13T00:00:00"/>
    <s v="MA"/>
    <x v="0"/>
    <s v="Black"/>
    <s v="Married"/>
    <s v="Fully Meets"/>
    <n v="3"/>
    <n v="2"/>
    <s v="Excellent"/>
    <d v="2023-05-15T00:00:00"/>
    <n v="2"/>
    <s v="High"/>
    <n v="5"/>
    <s v="High"/>
    <n v="3"/>
    <s v="High"/>
    <d v="2023-07-19T00:00:00"/>
    <s v="Customer Service"/>
    <s v="External"/>
    <s v="Incomplete"/>
    <n v="5"/>
    <n v="147.35"/>
    <n v="70"/>
    <x v="1"/>
  </r>
  <r>
    <n v="3008"/>
    <d v="2020-04-03T00:00:00"/>
    <n v="6.1111111111111107"/>
    <s v="Production Technician II"/>
    <x v="9"/>
    <s v="Active"/>
    <s v="Full-Time"/>
    <s v="Zone A"/>
    <s v="Full-Time"/>
    <x v="0"/>
    <s v="General - Sga"/>
    <d v="1977-03-06T00:00:00"/>
    <s v="MA"/>
    <x v="0"/>
    <s v="Black"/>
    <s v="Widowed"/>
    <s v="Fully Meets"/>
    <n v="3"/>
    <n v="4"/>
    <s v="Poor"/>
    <d v="2023-04-09T00:00:00"/>
    <n v="2"/>
    <s v="Low"/>
    <n v="1"/>
    <s v="Low"/>
    <n v="4"/>
    <s v="Low"/>
    <d v="2023-03-15T00:00:00"/>
    <s v="Leadership Development"/>
    <s v="Internal"/>
    <s v="Incomplete"/>
    <n v="3"/>
    <n v="967.08"/>
    <n v="43"/>
    <x v="0"/>
  </r>
  <r>
    <n v="3009"/>
    <d v="2019-06-02T00:00:00"/>
    <n v="6.947222222222222"/>
    <s v="Production Technician I"/>
    <x v="1"/>
    <s v="Active"/>
    <s v="Part-Time"/>
    <s v="Zone C"/>
    <s v="Part-Time"/>
    <x v="0"/>
    <s v="Billable Consultants"/>
    <d v="1997-05-01T00:00:00"/>
    <s v="MA"/>
    <x v="1"/>
    <s v="White"/>
    <s v="Married"/>
    <s v="Fully Meets"/>
    <n v="3"/>
    <n v="2"/>
    <s v="Excellent"/>
    <d v="2022-10-27T00:00:00"/>
    <n v="1"/>
    <s v="High"/>
    <n v="2"/>
    <s v="High"/>
    <n v="4"/>
    <s v="High"/>
    <d v="2022-11-20T00:00:00"/>
    <s v="Leadership Development"/>
    <s v="Internal"/>
    <s v="Incomplete"/>
    <n v="4"/>
    <n v="637.86"/>
    <n v="22"/>
    <x v="2"/>
  </r>
  <r>
    <n v="3013"/>
    <d v="2019-05-18T00:00:00"/>
    <n v="6.9861111111111107"/>
    <s v="Production Technician I"/>
    <x v="0"/>
    <s v="Active"/>
    <s v="Full-Time"/>
    <s v="Zone C"/>
    <s v="Full-Time"/>
    <x v="0"/>
    <s v="Splicing"/>
    <d v="1982-03-25T00:00:00"/>
    <s v="MA"/>
    <x v="0"/>
    <s v="Asian"/>
    <s v="Widowed"/>
    <s v="PIP"/>
    <n v="1"/>
    <n v="1"/>
    <s v="Excellent"/>
    <d v="2023-07-13T00:00:00"/>
    <n v="5"/>
    <s v="High"/>
    <n v="2"/>
    <s v="High"/>
    <n v="4"/>
    <s v="High"/>
    <d v="2023-05-23T00:00:00"/>
    <s v="Leadership Development"/>
    <s v="Internal"/>
    <s v="Incomplete"/>
    <n v="4"/>
    <n v="776.3"/>
    <n v="37"/>
    <x v="0"/>
  </r>
  <r>
    <n v="3014"/>
    <d v="2022-11-23T00:00:00"/>
    <n v="3.4722222222222223"/>
    <s v="Production Technician I"/>
    <x v="1"/>
    <s v="Active"/>
    <s v="Contract"/>
    <s v="Zone B"/>
    <s v="Temporary"/>
    <x v="0"/>
    <s v="Field Operations"/>
    <d v="1967-07-17T00:00:00"/>
    <s v="MA"/>
    <x v="1"/>
    <s v="Hispanic"/>
    <s v="Single"/>
    <s v="PIP"/>
    <n v="1"/>
    <n v="2"/>
    <s v="Excellent"/>
    <d v="2023-03-19T00:00:00"/>
    <n v="3"/>
    <s v="High"/>
    <n v="4"/>
    <s v="High"/>
    <n v="2"/>
    <s v="High"/>
    <d v="2023-02-01T00:00:00"/>
    <s v="Leadership Development"/>
    <s v="Internal"/>
    <s v="Completed"/>
    <n v="3"/>
    <n v="326.37"/>
    <n v="55"/>
    <x v="1"/>
  </r>
  <r>
    <n v="3015"/>
    <d v="2020-12-02T00:00:00"/>
    <n v="5.447222222222222"/>
    <s v="Production Technician I"/>
    <x v="8"/>
    <s v="Active"/>
    <s v="Part-Time"/>
    <s v="Zone C"/>
    <s v="Part-Time"/>
    <x v="0"/>
    <s v="General - Sga"/>
    <d v="1976-06-14T00:00:00"/>
    <s v="MA"/>
    <x v="1"/>
    <s v="Hispanic"/>
    <s v="Single"/>
    <s v="PIP"/>
    <n v="1"/>
    <n v="2"/>
    <s v="Excellent"/>
    <d v="2022-12-04T00:00:00"/>
    <n v="5"/>
    <s v="High"/>
    <n v="5"/>
    <s v="High"/>
    <n v="5"/>
    <s v="High"/>
    <d v="2022-11-18T00:00:00"/>
    <s v="Customer Service"/>
    <s v="External"/>
    <s v="Completed"/>
    <n v="1"/>
    <n v="108.95"/>
    <n v="44"/>
    <x v="0"/>
  </r>
  <r>
    <n v="3016"/>
    <d v="2022-01-05T00:00:00"/>
    <n v="4.3555555555555552"/>
    <s v="Production Technician I"/>
    <x v="6"/>
    <s v="Active"/>
    <s v="Part-Time"/>
    <s v="Zone A"/>
    <s v="Part-Time"/>
    <x v="0"/>
    <s v="Finance &amp; Accounting"/>
    <d v="2000-07-02T00:00:00"/>
    <s v="MA"/>
    <x v="1"/>
    <s v="Black"/>
    <s v="Widowed"/>
    <s v="PIP"/>
    <n v="1"/>
    <n v="4"/>
    <s v="Poor"/>
    <d v="2022-11-29T00:00:00"/>
    <n v="3"/>
    <s v="Low"/>
    <n v="1"/>
    <s v="Low"/>
    <n v="2"/>
    <s v="Low"/>
    <d v="2023-01-26T00:00:00"/>
    <s v="Communication Skills"/>
    <s v="Internal"/>
    <s v="Completed"/>
    <n v="4"/>
    <n v="550.9"/>
    <n v="22"/>
    <x v="2"/>
  </r>
  <r>
    <n v="3017"/>
    <d v="2023-04-16T00:00:00"/>
    <n v="3.0750000000000002"/>
    <s v="Production Technician I"/>
    <x v="2"/>
    <s v="Active"/>
    <s v="Full-Time"/>
    <s v="Zone B"/>
    <s v="Full-Time"/>
    <x v="0"/>
    <s v="Field Operations"/>
    <d v="1994-12-12T00:00:00"/>
    <s v="MA"/>
    <x v="0"/>
    <s v="Other"/>
    <s v="Divorced"/>
    <s v="PIP"/>
    <n v="1"/>
    <n v="5"/>
    <s v="Poor"/>
    <d v="2022-09-28T00:00:00"/>
    <n v="3"/>
    <s v="Low"/>
    <n v="5"/>
    <s v="Low"/>
    <n v="3"/>
    <s v="Low"/>
    <d v="2022-08-19T00:00:00"/>
    <s v="Technical Skills"/>
    <s v="Internal"/>
    <s v="Incomplete"/>
    <n v="4"/>
    <n v="795.89"/>
    <n v="29"/>
    <x v="0"/>
  </r>
  <r>
    <n v="3018"/>
    <d v="2020-10-10T00:00:00"/>
    <n v="5.5916666666666668"/>
    <s v="Production Technician I"/>
    <x v="9"/>
    <s v="Active"/>
    <s v="Contract"/>
    <s v="Zone C"/>
    <s v="Part-Time"/>
    <x v="0"/>
    <s v="Project Management - Con"/>
    <d v="1974-06-13T00:00:00"/>
    <s v="MA"/>
    <x v="0"/>
    <s v="Black"/>
    <s v="Widowed"/>
    <s v="PIP"/>
    <n v="1"/>
    <n v="2"/>
    <s v="Excellent"/>
    <d v="2022-09-13T00:00:00"/>
    <n v="1"/>
    <s v="High"/>
    <n v="1"/>
    <s v="High"/>
    <n v="4"/>
    <s v="High"/>
    <d v="2023-04-02T00:00:00"/>
    <s v="Communication Skills"/>
    <s v="External"/>
    <s v="Passed"/>
    <n v="1"/>
    <n v="980.49"/>
    <n v="46"/>
    <x v="0"/>
  </r>
  <r>
    <n v="3019"/>
    <d v="2022-04-15T00:00:00"/>
    <n v="4.0777777777777775"/>
    <s v="Production Technician I"/>
    <x v="7"/>
    <s v="Active"/>
    <s v="Contract"/>
    <s v="Zone B"/>
    <s v="Full-Time"/>
    <x v="0"/>
    <s v="Finance &amp; Accounting"/>
    <d v="1979-09-21T00:00:00"/>
    <s v="MA"/>
    <x v="0"/>
    <s v="Asian"/>
    <s v="Married"/>
    <s v="PIP"/>
    <n v="1"/>
    <n v="2"/>
    <s v="Excellent"/>
    <d v="2022-09-11T00:00:00"/>
    <n v="3"/>
    <s v="High"/>
    <n v="4"/>
    <s v="High"/>
    <n v="2"/>
    <s v="High"/>
    <d v="2022-11-18T00:00:00"/>
    <s v="Technical Skills"/>
    <s v="External"/>
    <s v="Failed"/>
    <n v="1"/>
    <n v="155.46"/>
    <n v="43"/>
    <x v="0"/>
  </r>
  <r>
    <n v="3020"/>
    <d v="2023-07-25T00:00:00"/>
    <n v="2.8"/>
    <s v="Production Technician I"/>
    <x v="3"/>
    <s v="Active"/>
    <s v="Part-Time"/>
    <s v="Zone C"/>
    <s v="Part-Time"/>
    <x v="0"/>
    <s v="General - Con"/>
    <d v="2044-01-07T00:00:00"/>
    <s v="MA"/>
    <x v="1"/>
    <s v="Black"/>
    <s v="Widowed"/>
    <s v="PIP"/>
    <n v="1"/>
    <n v="2"/>
    <s v="Excellent"/>
    <d v="2023-07-28T00:00:00"/>
    <n v="2"/>
    <s v="High"/>
    <n v="5"/>
    <s v="High"/>
    <n v="1"/>
    <s v="High"/>
    <d v="2023-06-19T00:00:00"/>
    <s v="Project Management"/>
    <s v="External"/>
    <s v="Completed"/>
    <n v="2"/>
    <n v="367.74"/>
    <n v="79"/>
    <x v="1"/>
  </r>
  <r>
    <n v="3021"/>
    <d v="2020-08-31T00:00:00"/>
    <n v="5.7027777777777775"/>
    <s v="Production Technician I"/>
    <x v="5"/>
    <s v="Active"/>
    <s v="Contract"/>
    <s v="Zone A"/>
    <s v="Temporary"/>
    <x v="0"/>
    <s v="Wireline Construction"/>
    <d v="1987-05-14T00:00:00"/>
    <s v="MA"/>
    <x v="1"/>
    <s v="Other"/>
    <s v="Single"/>
    <s v="PIP"/>
    <n v="1"/>
    <n v="2"/>
    <s v="Excellent"/>
    <d v="2022-10-19T00:00:00"/>
    <n v="5"/>
    <s v="High"/>
    <n v="3"/>
    <s v="High"/>
    <n v="4"/>
    <s v="High"/>
    <d v="2023-08-04T00:00:00"/>
    <s v="Customer Service"/>
    <s v="External"/>
    <s v="Passed"/>
    <n v="3"/>
    <n v="115.55"/>
    <n v="33"/>
    <x v="0"/>
  </r>
  <r>
    <n v="3022"/>
    <d v="2018-10-10T00:00:00"/>
    <n v="7.5916666666666668"/>
    <s v="Production Technician I"/>
    <x v="4"/>
    <s v="Active"/>
    <s v="Full-Time"/>
    <s v="Zone C"/>
    <s v="Full-Time"/>
    <x v="0"/>
    <s v="Splicing"/>
    <d v="1976-07-16T00:00:00"/>
    <s v="MA"/>
    <x v="1"/>
    <s v="Other"/>
    <s v="Married"/>
    <s v="PIP"/>
    <n v="1"/>
    <n v="1"/>
    <s v="Excellent"/>
    <d v="2023-02-05T00:00:00"/>
    <n v="2"/>
    <s v="High"/>
    <n v="2"/>
    <s v="High"/>
    <n v="3"/>
    <s v="High"/>
    <d v="2022-12-15T00:00:00"/>
    <s v="Communication Skills"/>
    <s v="External"/>
    <s v="Completed"/>
    <n v="3"/>
    <n v="848.52"/>
    <n v="42"/>
    <x v="0"/>
  </r>
  <r>
    <n v="3023"/>
    <d v="2019-01-15T00:00:00"/>
    <n v="7.3277777777777775"/>
    <s v="Production Technician II"/>
    <x v="3"/>
    <s v="Terminated"/>
    <s v="Contract"/>
    <s v="Zone B"/>
    <s v="Part-Time"/>
    <x v="0"/>
    <s v="General - Con"/>
    <d v="1958-01-30T00:00:00"/>
    <s v="MA"/>
    <x v="0"/>
    <s v="Black"/>
    <s v="Widowed"/>
    <s v="PIP"/>
    <n v="1"/>
    <n v="2"/>
    <s v="Excellent"/>
    <d v="2022-09-19T00:00:00"/>
    <n v="3"/>
    <s v="High"/>
    <n v="5"/>
    <s v="High"/>
    <n v="3"/>
    <s v="High"/>
    <d v="2023-05-04T00:00:00"/>
    <s v="Project Management"/>
    <s v="Internal"/>
    <s v="Passed"/>
    <n v="5"/>
    <n v="321.61"/>
    <n v="61"/>
    <x v="1"/>
  </r>
  <r>
    <n v="3024"/>
    <d v="2021-12-26T00:00:00"/>
    <n v="4.3805555555555555"/>
    <s v="Production Technician II"/>
    <x v="4"/>
    <s v="Active"/>
    <s v="Contract"/>
    <s v="Zone A"/>
    <s v="Full-Time"/>
    <x v="0"/>
    <s v="Project Management - Con"/>
    <d v="1962-03-28T00:00:00"/>
    <s v="MA"/>
    <x v="0"/>
    <s v="Hispanic"/>
    <s v="Widowed"/>
    <s v="Fully Meets"/>
    <n v="3"/>
    <n v="2"/>
    <s v="Excellent"/>
    <d v="2023-03-05T00:00:00"/>
    <n v="4"/>
    <s v="High"/>
    <n v="5"/>
    <s v="High"/>
    <n v="5"/>
    <s v="High"/>
    <d v="2022-12-21T00:00:00"/>
    <s v="Technical Skills"/>
    <s v="External"/>
    <s v="Passed"/>
    <n v="4"/>
    <n v="957.12"/>
    <n v="59"/>
    <x v="1"/>
  </r>
  <r>
    <n v="3025"/>
    <d v="2022-05-23T00:00:00"/>
    <n v="3.9722222222222223"/>
    <s v="Production Technician II"/>
    <x v="0"/>
    <s v="Active"/>
    <s v="Contract"/>
    <s v="Zone C"/>
    <s v="Temporary"/>
    <x v="0"/>
    <s v="Project Management - Con"/>
    <d v="1999-03-29T00:00:00"/>
    <s v="MA"/>
    <x v="0"/>
    <s v="Black"/>
    <s v="Married"/>
    <s v="Fully Meets"/>
    <n v="3"/>
    <n v="1"/>
    <s v="Excellent"/>
    <d v="2023-01-25T00:00:00"/>
    <n v="3"/>
    <s v="High"/>
    <n v="4"/>
    <s v="High"/>
    <n v="5"/>
    <s v="High"/>
    <d v="2022-08-27T00:00:00"/>
    <s v="Communication Skills"/>
    <s v="External"/>
    <s v="Incomplete"/>
    <n v="3"/>
    <n v="177.63"/>
    <n v="23"/>
    <x v="2"/>
  </r>
  <r>
    <n v="3026"/>
    <d v="2022-08-23T00:00:00"/>
    <n v="3.7222222222222223"/>
    <s v="Production Technician II"/>
    <x v="1"/>
    <s v="Active"/>
    <s v="Contract"/>
    <s v="Zone C"/>
    <s v="Part-Time"/>
    <x v="0"/>
    <s v="Project Management - Con"/>
    <d v="2043-08-05T00:00:00"/>
    <s v="MA"/>
    <x v="0"/>
    <s v="Asian"/>
    <s v="Divorced"/>
    <s v="Fully Meets"/>
    <n v="3"/>
    <n v="2"/>
    <s v="Excellent"/>
    <d v="2022-10-17T00:00:00"/>
    <n v="3"/>
    <s v="High"/>
    <n v="2"/>
    <s v="High"/>
    <n v="4"/>
    <s v="High"/>
    <d v="2022-11-02T00:00:00"/>
    <s v="Customer Service"/>
    <s v="External"/>
    <s v="Passed"/>
    <n v="3"/>
    <n v="864.03"/>
    <n v="79"/>
    <x v="1"/>
  </r>
  <r>
    <n v="3027"/>
    <d v="2023-05-27T00:00:00"/>
    <n v="2.9611111111111112"/>
    <s v="Production Technician II"/>
    <x v="8"/>
    <s v="Active"/>
    <s v="Part-Time"/>
    <s v="Zone A"/>
    <s v="Full-Time"/>
    <x v="0"/>
    <s v="General - Eng"/>
    <d v="2043-05-08T00:00:00"/>
    <s v="MA"/>
    <x v="0"/>
    <s v="White"/>
    <s v="Single"/>
    <s v="Fully Meets"/>
    <n v="3"/>
    <n v="5"/>
    <s v="Poor"/>
    <d v="2023-02-17T00:00:00"/>
    <n v="3"/>
    <s v="Low"/>
    <n v="2"/>
    <s v="Low"/>
    <n v="4"/>
    <s v="Low"/>
    <d v="2023-07-05T00:00:00"/>
    <s v="Communication Skills"/>
    <s v="External"/>
    <s v="Incomplete"/>
    <n v="4"/>
    <n v="707.06"/>
    <n v="80"/>
    <x v="1"/>
  </r>
  <r>
    <n v="3028"/>
    <d v="2018-08-10T00:00:00"/>
    <n v="7.7583333333333337"/>
    <s v="Production Technician II"/>
    <x v="6"/>
    <s v="Terminated"/>
    <s v="Contract"/>
    <s v="Zone B"/>
    <s v="Temporary"/>
    <x v="0"/>
    <s v="Engineers"/>
    <d v="2000-05-02T00:00:00"/>
    <s v="MA"/>
    <x v="0"/>
    <s v="Asian"/>
    <s v="Married"/>
    <s v="Fully Meets"/>
    <n v="3"/>
    <n v="2"/>
    <s v="Excellent"/>
    <d v="2023-04-01T00:00:00"/>
    <n v="5"/>
    <s v="High"/>
    <n v="4"/>
    <s v="High"/>
    <n v="1"/>
    <s v="High"/>
    <d v="2022-10-20T00:00:00"/>
    <s v="Communication Skills"/>
    <s v="Internal"/>
    <s v="Completed"/>
    <n v="4"/>
    <n v="690.29"/>
    <n v="18"/>
    <x v="2"/>
  </r>
  <r>
    <n v="3029"/>
    <d v="2021-10-24T00:00:00"/>
    <n v="4.552777777777778"/>
    <s v="Production Technician II"/>
    <x v="2"/>
    <s v="Active"/>
    <s v="Contract"/>
    <s v="Zone C"/>
    <s v="Full-Time"/>
    <x v="0"/>
    <s v="Finance &amp; Accounting"/>
    <d v="1959-06-14T00:00:00"/>
    <s v="MA"/>
    <x v="0"/>
    <s v="Asian"/>
    <s v="Widowed"/>
    <s v="Fully Meets"/>
    <n v="3"/>
    <n v="4"/>
    <s v="Poor"/>
    <d v="2023-02-08T00:00:00"/>
    <n v="1"/>
    <s v="Low"/>
    <n v="1"/>
    <s v="Low"/>
    <n v="3"/>
    <s v="Low"/>
    <d v="2023-07-03T00:00:00"/>
    <s v="Project Management"/>
    <s v="External"/>
    <s v="Incomplete"/>
    <n v="1"/>
    <n v="721.83"/>
    <n v="62"/>
    <x v="1"/>
  </r>
  <r>
    <n v="3030"/>
    <d v="2022-07-05T00:00:00"/>
    <n v="3.8555555555555556"/>
    <s v="Production Technician II"/>
    <x v="9"/>
    <s v="Active"/>
    <s v="Full-Time"/>
    <s v="Zone C"/>
    <s v="Part-Time"/>
    <x v="0"/>
    <s v="Wireline Construction"/>
    <d v="1953-08-10T00:00:00"/>
    <s v="MA"/>
    <x v="0"/>
    <s v="White"/>
    <s v="Single"/>
    <s v="Fully Meets"/>
    <n v="3"/>
    <n v="1"/>
    <s v="Excellent"/>
    <d v="2022-12-05T00:00:00"/>
    <n v="2"/>
    <s v="High"/>
    <n v="2"/>
    <s v="High"/>
    <n v="5"/>
    <s v="High"/>
    <d v="2022-12-24T00:00:00"/>
    <s v="Technical Skills"/>
    <s v="Internal"/>
    <s v="Passed"/>
    <n v="2"/>
    <n v="287.33999999999997"/>
    <n v="69"/>
    <x v="1"/>
  </r>
  <r>
    <n v="3031"/>
    <d v="2022-01-22T00:00:00"/>
    <n v="4.3083333333333336"/>
    <s v="Production Technician I"/>
    <x v="7"/>
    <s v="Active"/>
    <s v="Contract"/>
    <s v="Zone B"/>
    <s v="Temporary"/>
    <x v="0"/>
    <s v="Project Management - Con"/>
    <d v="1960-07-13T00:00:00"/>
    <s v="MA"/>
    <x v="1"/>
    <s v="Asian"/>
    <s v="Married"/>
    <s v="Fully Meets"/>
    <n v="3"/>
    <n v="1"/>
    <s v="Excellent"/>
    <d v="2022-12-20T00:00:00"/>
    <n v="2"/>
    <s v="High"/>
    <n v="3"/>
    <s v="High"/>
    <n v="2"/>
    <s v="High"/>
    <d v="2022-12-31T00:00:00"/>
    <s v="Technical Skills"/>
    <s v="External"/>
    <s v="Incomplete"/>
    <n v="2"/>
    <n v="783.36"/>
    <n v="62"/>
    <x v="1"/>
  </r>
  <r>
    <n v="3034"/>
    <d v="2021-10-16T00:00:00"/>
    <n v="4.5750000000000002"/>
    <s v="Production Technician I"/>
    <x v="3"/>
    <s v="Active"/>
    <s v="Full-Time"/>
    <s v="Zone B"/>
    <s v="Temporary"/>
    <x v="0"/>
    <s v="Field Operations"/>
    <d v="1967-05-04T00:00:00"/>
    <s v="MA"/>
    <x v="0"/>
    <s v="White"/>
    <s v="Single"/>
    <s v="Fully Meets"/>
    <n v="3"/>
    <n v="2"/>
    <s v="Excellent"/>
    <d v="2022-10-11T00:00:00"/>
    <n v="1"/>
    <s v="High"/>
    <n v="4"/>
    <s v="High"/>
    <n v="2"/>
    <s v="High"/>
    <d v="2022-11-25T00:00:00"/>
    <s v="Leadership Development"/>
    <s v="Internal"/>
    <s v="Passed"/>
    <n v="2"/>
    <n v="947.76"/>
    <n v="54"/>
    <x v="1"/>
  </r>
  <r>
    <n v="3035"/>
    <d v="2019-06-14T00:00:00"/>
    <n v="6.9138888888888888"/>
    <s v="Production Technician I"/>
    <x v="9"/>
    <s v="Active"/>
    <s v="Contract"/>
    <s v="Zone C"/>
    <s v="Temporary"/>
    <x v="0"/>
    <s v="Engineers"/>
    <d v="1950-09-14T00:00:00"/>
    <s v="MA"/>
    <x v="0"/>
    <s v="Other"/>
    <s v="Divorced"/>
    <s v="Fully Meets"/>
    <n v="3"/>
    <n v="1"/>
    <s v="Excellent"/>
    <d v="2023-04-06T00:00:00"/>
    <n v="2"/>
    <s v="High"/>
    <n v="4"/>
    <s v="High"/>
    <n v="5"/>
    <s v="High"/>
    <d v="2023-05-09T00:00:00"/>
    <s v="Customer Service"/>
    <s v="Internal"/>
    <s v="Completed"/>
    <n v="1"/>
    <n v="498.19"/>
    <n v="69"/>
    <x v="1"/>
  </r>
  <r>
    <n v="3036"/>
    <d v="2020-07-05T00:00:00"/>
    <n v="5.8555555555555552"/>
    <s v="Production Technician I"/>
    <x v="5"/>
    <s v="Active"/>
    <s v="Full-Time"/>
    <s v="Zone B"/>
    <s v="Temporary"/>
    <x v="0"/>
    <s v="Technology / It"/>
    <d v="1957-06-28T00:00:00"/>
    <s v="MA"/>
    <x v="0"/>
    <s v="White"/>
    <s v="Widowed"/>
    <s v="Fully Meets"/>
    <n v="3"/>
    <n v="2"/>
    <s v="Excellent"/>
    <d v="2023-02-25T00:00:00"/>
    <n v="1"/>
    <s v="High"/>
    <n v="4"/>
    <s v="High"/>
    <n v="2"/>
    <s v="High"/>
    <d v="2023-06-19T00:00:00"/>
    <s v="Technical Skills"/>
    <s v="Internal"/>
    <s v="Failed"/>
    <n v="3"/>
    <n v="516.4"/>
    <n v="63"/>
    <x v="1"/>
  </r>
  <r>
    <n v="3037"/>
    <d v="2020-03-02T00:00:00"/>
    <n v="6.197222222222222"/>
    <s v="Production Technician I"/>
    <x v="6"/>
    <s v="Active"/>
    <s v="Full-Time"/>
    <s v="Zone C"/>
    <s v="Full-Time"/>
    <x v="0"/>
    <s v="Field Operations"/>
    <d v="1989-10-06T00:00:00"/>
    <s v="MA"/>
    <x v="1"/>
    <s v="Asian"/>
    <s v="Married"/>
    <s v="Fully Meets"/>
    <n v="3"/>
    <n v="4"/>
    <s v="Poor"/>
    <d v="2023-01-14T00:00:00"/>
    <n v="3"/>
    <s v="Low"/>
    <n v="4"/>
    <s v="Low"/>
    <n v="2"/>
    <s v="Low"/>
    <d v="2023-05-01T00:00:00"/>
    <s v="Leadership Development"/>
    <s v="Internal"/>
    <s v="Failed"/>
    <n v="5"/>
    <n v="374.69"/>
    <n v="31"/>
    <x v="0"/>
  </r>
  <r>
    <n v="3038"/>
    <d v="2020-11-11T00:00:00"/>
    <n v="5.5055555555555555"/>
    <s v="Production Technician I"/>
    <x v="2"/>
    <s v="Active"/>
    <s v="Part-Time"/>
    <s v="Zone B"/>
    <s v="Temporary"/>
    <x v="0"/>
    <s v="Field Operations"/>
    <d v="1955-08-20T00:00:00"/>
    <s v="MA"/>
    <x v="1"/>
    <s v="White"/>
    <s v="Divorced"/>
    <s v="Fully Meets"/>
    <n v="3"/>
    <n v="2"/>
    <s v="Excellent"/>
    <d v="2022-10-06T00:00:00"/>
    <n v="5"/>
    <s v="High"/>
    <n v="5"/>
    <s v="High"/>
    <n v="5"/>
    <s v="High"/>
    <d v="2022-08-17T00:00:00"/>
    <s v="Customer Service"/>
    <s v="Internal"/>
    <s v="Incomplete"/>
    <n v="5"/>
    <n v="244.22"/>
    <n v="65"/>
    <x v="1"/>
  </r>
  <r>
    <n v="3039"/>
    <d v="2019-12-22T00:00:00"/>
    <n v="6.3916666666666666"/>
    <s v="Production Technician I"/>
    <x v="4"/>
    <s v="Active"/>
    <s v="Contract"/>
    <s v="Zone B"/>
    <s v="Temporary"/>
    <x v="0"/>
    <s v="Project Management - Con"/>
    <d v="1966-03-24T00:00:00"/>
    <s v="MA"/>
    <x v="0"/>
    <s v="Other"/>
    <s v="Single"/>
    <s v="Fully Meets"/>
    <n v="3"/>
    <n v="5"/>
    <s v="Poor"/>
    <d v="2023-08-03T00:00:00"/>
    <n v="4"/>
    <s v="Low"/>
    <n v="2"/>
    <s v="Low"/>
    <n v="1"/>
    <s v="Low"/>
    <d v="2023-01-05T00:00:00"/>
    <s v="Leadership Development"/>
    <s v="Internal"/>
    <s v="Completed"/>
    <n v="2"/>
    <n v="130.81"/>
    <n v="53"/>
    <x v="1"/>
  </r>
  <r>
    <n v="3040"/>
    <d v="2020-12-14T00:00:00"/>
    <n v="5.4138888888888888"/>
    <s v="Production Technician I"/>
    <x v="0"/>
    <s v="Active"/>
    <s v="Full-Time"/>
    <s v="Zone A"/>
    <s v="Full-Time"/>
    <x v="0"/>
    <s v="Field Operations"/>
    <d v="1984-02-01T00:00:00"/>
    <s v="MA"/>
    <x v="0"/>
    <s v="White"/>
    <s v="Divorced"/>
    <s v="Fully Meets"/>
    <n v="3"/>
    <n v="5"/>
    <s v="Poor"/>
    <d v="2022-10-23T00:00:00"/>
    <n v="5"/>
    <s v="Low"/>
    <n v="1"/>
    <s v="Low"/>
    <n v="4"/>
    <s v="Low"/>
    <d v="2022-12-30T00:00:00"/>
    <s v="Technical Skills"/>
    <s v="Internal"/>
    <s v="Passed"/>
    <n v="5"/>
    <n v="321.02999999999997"/>
    <n v="36"/>
    <x v="0"/>
  </r>
  <r>
    <n v="3041"/>
    <d v="2020-06-20T00:00:00"/>
    <n v="5.8972222222222221"/>
    <s v="Production Technician I"/>
    <x v="7"/>
    <s v="Active"/>
    <s v="Contract"/>
    <s v="Zone C"/>
    <s v="Full-Time"/>
    <x v="0"/>
    <s v="General - Con"/>
    <d v="2000-04-22T00:00:00"/>
    <s v="MA"/>
    <x v="0"/>
    <s v="White"/>
    <s v="Single"/>
    <s v="Fully Meets"/>
    <n v="3"/>
    <n v="2"/>
    <s v="Excellent"/>
    <d v="2023-05-18T00:00:00"/>
    <n v="5"/>
    <s v="High"/>
    <n v="5"/>
    <s v="High"/>
    <n v="4"/>
    <s v="High"/>
    <d v="2023-07-28T00:00:00"/>
    <s v="Project Management"/>
    <s v="Internal"/>
    <s v="Completed"/>
    <n v="4"/>
    <n v="354.82"/>
    <n v="20"/>
    <x v="2"/>
  </r>
  <r>
    <n v="3042"/>
    <d v="2023-06-09T00:00:00"/>
    <n v="2.9277777777777776"/>
    <s v="Production Technician I"/>
    <x v="1"/>
    <s v="Active"/>
    <s v="Contract"/>
    <s v="Zone B"/>
    <s v="Temporary"/>
    <x v="0"/>
    <s v="Fielders"/>
    <d v="1961-06-24T00:00:00"/>
    <s v="MA"/>
    <x v="0"/>
    <s v="White"/>
    <s v="Widowed"/>
    <s v="Exceeds"/>
    <n v="4"/>
    <n v="4"/>
    <s v="Poor"/>
    <d v="2023-01-13T00:00:00"/>
    <n v="4"/>
    <s v="Low"/>
    <n v="1"/>
    <s v="Low"/>
    <n v="2"/>
    <s v="Low"/>
    <d v="2023-02-03T00:00:00"/>
    <s v="Technical Skills"/>
    <s v="Internal"/>
    <s v="Incomplete"/>
    <n v="2"/>
    <n v="513.54"/>
    <n v="62"/>
    <x v="1"/>
  </r>
  <r>
    <n v="3043"/>
    <d v="2022-09-25T00:00:00"/>
    <n v="3.6333333333333333"/>
    <s v="Production Technician I"/>
    <x v="8"/>
    <s v="Active"/>
    <s v="Contract"/>
    <s v="Zone C"/>
    <s v="Full-Time"/>
    <x v="0"/>
    <s v="Catv"/>
    <d v="1963-03-06T00:00:00"/>
    <s v="MA"/>
    <x v="1"/>
    <s v="Black"/>
    <s v="Widowed"/>
    <s v="Exceeds"/>
    <n v="4"/>
    <n v="2"/>
    <s v="Excellent"/>
    <d v="2023-05-01T00:00:00"/>
    <n v="5"/>
    <s v="High"/>
    <n v="3"/>
    <s v="High"/>
    <n v="3"/>
    <s v="High"/>
    <d v="2023-02-21T00:00:00"/>
    <s v="Customer Service"/>
    <s v="External"/>
    <s v="Completed"/>
    <n v="5"/>
    <n v="658.12"/>
    <n v="59"/>
    <x v="1"/>
  </r>
  <r>
    <n v="3044"/>
    <d v="2020-08-26T00:00:00"/>
    <n v="5.7138888888888886"/>
    <s v="Production Technician I"/>
    <x v="3"/>
    <s v="Active"/>
    <s v="Contract"/>
    <s v="Zone B"/>
    <s v="Part-Time"/>
    <x v="0"/>
    <s v="General - Con"/>
    <d v="1966-02-27T00:00:00"/>
    <s v="MA"/>
    <x v="1"/>
    <s v="White"/>
    <s v="Single"/>
    <s v="Exceeds"/>
    <n v="4"/>
    <n v="2"/>
    <s v="Excellent"/>
    <d v="2023-06-07T00:00:00"/>
    <n v="1"/>
    <s v="High"/>
    <n v="1"/>
    <s v="High"/>
    <n v="3"/>
    <s v="High"/>
    <d v="2022-12-20T00:00:00"/>
    <s v="Leadership Development"/>
    <s v="Internal"/>
    <s v="Passed"/>
    <n v="2"/>
    <n v="643.75"/>
    <n v="54"/>
    <x v="1"/>
  </r>
  <r>
    <n v="3045"/>
    <d v="2019-08-28T00:00:00"/>
    <n v="6.708333333333333"/>
    <s v="Production Technician I"/>
    <x v="9"/>
    <s v="Active"/>
    <s v="Full-Time"/>
    <s v="Zone C"/>
    <s v="Temporary"/>
    <x v="0"/>
    <s v="General - Eng"/>
    <d v="1968-02-10T00:00:00"/>
    <s v="MA"/>
    <x v="1"/>
    <s v="Other"/>
    <s v="Single"/>
    <s v="Exceeds"/>
    <n v="4"/>
    <n v="2"/>
    <s v="Excellent"/>
    <d v="2023-01-12T00:00:00"/>
    <n v="5"/>
    <s v="High"/>
    <n v="4"/>
    <s v="High"/>
    <n v="1"/>
    <s v="High"/>
    <d v="2023-03-03T00:00:00"/>
    <s v="Communication Skills"/>
    <s v="External"/>
    <s v="Incomplete"/>
    <n v="2"/>
    <n v="290.75"/>
    <n v="51"/>
    <x v="1"/>
  </r>
  <r>
    <n v="3046"/>
    <d v="2023-06-02T00:00:00"/>
    <n v="2.9472222222222224"/>
    <s v="Production Technician II"/>
    <x v="3"/>
    <s v="Terminated"/>
    <s v="Part-Time"/>
    <s v="Zone A"/>
    <s v="Full-Time"/>
    <x v="0"/>
    <s v="Wireline Construction"/>
    <d v="1983-06-05T00:00:00"/>
    <s v="MA"/>
    <x v="0"/>
    <s v="Other"/>
    <s v="Single"/>
    <s v="Exceeds"/>
    <n v="4"/>
    <n v="4"/>
    <s v="Poor"/>
    <d v="2023-03-06T00:00:00"/>
    <n v="2"/>
    <s v="Low"/>
    <n v="5"/>
    <s v="Low"/>
    <n v="3"/>
    <s v="Low"/>
    <d v="2023-01-14T00:00:00"/>
    <s v="Communication Skills"/>
    <s v="Internal"/>
    <s v="Passed"/>
    <n v="2"/>
    <n v="767.56"/>
    <n v="40"/>
    <x v="0"/>
  </r>
  <r>
    <n v="3047"/>
    <d v="2018-09-12T00:00:00"/>
    <n v="7.6694444444444443"/>
    <s v="Production Technician II"/>
    <x v="9"/>
    <s v="Active"/>
    <s v="Full-Time"/>
    <s v="Zone C"/>
    <s v="Full-Time"/>
    <x v="0"/>
    <s v="Engineers"/>
    <d v="1965-10-03T00:00:00"/>
    <s v="MA"/>
    <x v="0"/>
    <s v="White"/>
    <s v="Married"/>
    <s v="Exceeds"/>
    <n v="4"/>
    <n v="5"/>
    <s v="Poor"/>
    <d v="2022-11-13T00:00:00"/>
    <n v="4"/>
    <s v="Low"/>
    <n v="2"/>
    <s v="Low"/>
    <n v="1"/>
    <s v="Low"/>
    <d v="2023-06-13T00:00:00"/>
    <s v="Customer Service"/>
    <s v="External"/>
    <s v="Passed"/>
    <n v="1"/>
    <n v="507.74"/>
    <n v="53"/>
    <x v="1"/>
  </r>
  <r>
    <n v="3048"/>
    <d v="2023-07-15T00:00:00"/>
    <n v="2.8277777777777779"/>
    <s v="Production Technician II"/>
    <x v="5"/>
    <s v="Active"/>
    <s v="Contract"/>
    <s v="Zone B"/>
    <s v="Part-Time"/>
    <x v="0"/>
    <s v="Isp"/>
    <d v="1978-03-13T00:00:00"/>
    <s v="MA"/>
    <x v="0"/>
    <s v="White"/>
    <s v="Married"/>
    <s v="Fully Meets"/>
    <n v="3"/>
    <n v="2"/>
    <s v="Excellent"/>
    <d v="2023-02-04T00:00:00"/>
    <n v="2"/>
    <s v="High"/>
    <n v="2"/>
    <s v="High"/>
    <n v="3"/>
    <s v="High"/>
    <d v="2023-01-08T00:00:00"/>
    <s v="Customer Service"/>
    <s v="Internal"/>
    <s v="Completed"/>
    <n v="2"/>
    <n v="919.75"/>
    <n v="45"/>
    <x v="0"/>
  </r>
  <r>
    <n v="3049"/>
    <d v="2023-07-02T00:00:00"/>
    <n v="2.8638888888888889"/>
    <s v="Production Technician II"/>
    <x v="6"/>
    <s v="Active"/>
    <s v="Part-Time"/>
    <s v="Zone A"/>
    <s v="Temporary"/>
    <x v="0"/>
    <s v="General - Con"/>
    <d v="2048-05-12T00:00:00"/>
    <s v="MA"/>
    <x v="0"/>
    <s v="Asian"/>
    <s v="Married"/>
    <s v="Fully Meets"/>
    <n v="3"/>
    <n v="4"/>
    <s v="Poor"/>
    <d v="2022-10-10T00:00:00"/>
    <n v="5"/>
    <s v="Low"/>
    <n v="3"/>
    <s v="Low"/>
    <n v="2"/>
    <s v="Low"/>
    <d v="2023-01-20T00:00:00"/>
    <s v="Project Management"/>
    <s v="External"/>
    <s v="Incomplete"/>
    <n v="4"/>
    <n v="510.95"/>
    <n v="75"/>
    <x v="1"/>
  </r>
  <r>
    <n v="3050"/>
    <d v="2020-02-10T00:00:00"/>
    <n v="6.2583333333333337"/>
    <s v="Production Technician II"/>
    <x v="2"/>
    <s v="Active"/>
    <s v="Contract"/>
    <s v="Zone C"/>
    <s v="Full-Time"/>
    <x v="0"/>
    <s v="Splicing"/>
    <d v="1970-09-22T00:00:00"/>
    <s v="MA"/>
    <x v="0"/>
    <s v="White"/>
    <s v="Single"/>
    <s v="Fully Meets"/>
    <n v="3"/>
    <n v="4"/>
    <s v="Poor"/>
    <d v="2022-09-26T00:00:00"/>
    <n v="1"/>
    <s v="Low"/>
    <n v="3"/>
    <s v="Low"/>
    <n v="4"/>
    <s v="Low"/>
    <d v="2022-11-06T00:00:00"/>
    <s v="Project Management"/>
    <s v="External"/>
    <s v="Completed"/>
    <n v="2"/>
    <n v="826.19"/>
    <n v="50"/>
    <x v="0"/>
  </r>
  <r>
    <n v="3051"/>
    <d v="2021-08-27T00:00:00"/>
    <n v="4.7111111111111112"/>
    <s v="Production Technician II"/>
    <x v="4"/>
    <s v="Terminated"/>
    <s v="Contract"/>
    <s v="Zone B"/>
    <s v="Temporary"/>
    <x v="0"/>
    <s v="Underground"/>
    <d v="1972-02-13T00:00:00"/>
    <s v="MA"/>
    <x v="0"/>
    <s v="Asian"/>
    <s v="Widowed"/>
    <s v="Fully Meets"/>
    <n v="3"/>
    <n v="5"/>
    <s v="Poor"/>
    <d v="2023-02-09T00:00:00"/>
    <n v="3"/>
    <s v="Low"/>
    <n v="5"/>
    <s v="Low"/>
    <n v="5"/>
    <s v="Low"/>
    <d v="2023-05-02T00:00:00"/>
    <s v="Leadership Development"/>
    <s v="External"/>
    <s v="Incomplete"/>
    <n v="1"/>
    <n v="992.48"/>
    <n v="49"/>
    <x v="0"/>
  </r>
  <r>
    <n v="3052"/>
    <d v="2020-01-25T00:00:00"/>
    <n v="6.3"/>
    <s v="Production Technician II"/>
    <x v="0"/>
    <s v="Active"/>
    <s v="Full-Time"/>
    <s v="Zone A"/>
    <s v="Full-Time"/>
    <x v="0"/>
    <s v="General - Sga"/>
    <d v="2048-06-09T00:00:00"/>
    <s v="MA"/>
    <x v="0"/>
    <s v="White"/>
    <s v="Single"/>
    <s v="Fully Meets"/>
    <n v="3"/>
    <n v="5"/>
    <s v="Poor"/>
    <d v="2023-07-22T00:00:00"/>
    <n v="5"/>
    <s v="Low"/>
    <n v="1"/>
    <s v="Low"/>
    <n v="3"/>
    <s v="Low"/>
    <d v="2022-10-01T00:00:00"/>
    <s v="Technical Skills"/>
    <s v="External"/>
    <s v="Incomplete"/>
    <n v="3"/>
    <n v="824.73"/>
    <n v="72"/>
    <x v="1"/>
  </r>
  <r>
    <n v="3053"/>
    <d v="2020-03-26T00:00:00"/>
    <n v="6.1305555555555555"/>
    <s v="Production Technician II"/>
    <x v="7"/>
    <s v="Active"/>
    <s v="Part-Time"/>
    <s v="Zone A"/>
    <s v="Full-Time"/>
    <x v="0"/>
    <s v="General - Con"/>
    <d v="1958-01-04T00:00:00"/>
    <s v="MA"/>
    <x v="0"/>
    <s v="Asian"/>
    <s v="Widowed"/>
    <s v="Fully Meets"/>
    <n v="3"/>
    <n v="2"/>
    <s v="Excellent"/>
    <d v="2023-02-03T00:00:00"/>
    <n v="2"/>
    <s v="High"/>
    <n v="1"/>
    <s v="High"/>
    <n v="3"/>
    <s v="High"/>
    <d v="2023-07-04T00:00:00"/>
    <s v="Communication Skills"/>
    <s v="External"/>
    <s v="Failed"/>
    <n v="2"/>
    <n v="588.35"/>
    <n v="62"/>
    <x v="1"/>
  </r>
  <r>
    <n v="3054"/>
    <d v="2020-10-23T00:00:00"/>
    <n v="5.5555555555555554"/>
    <s v="Production Technician I"/>
    <x v="7"/>
    <s v="Active"/>
    <s v="Contract"/>
    <s v="Zone C"/>
    <s v="Full-Time"/>
    <x v="0"/>
    <s v="Field Operations"/>
    <d v="2049-10-26T00:00:00"/>
    <s v="MA"/>
    <x v="1"/>
    <s v="White"/>
    <s v="Married"/>
    <s v="Fully Meets"/>
    <n v="3"/>
    <n v="1"/>
    <s v="Excellent"/>
    <d v="2022-11-14T00:00:00"/>
    <n v="5"/>
    <s v="High"/>
    <n v="5"/>
    <s v="High"/>
    <n v="2"/>
    <s v="High"/>
    <d v="2023-06-07T00:00:00"/>
    <s v="Leadership Development"/>
    <s v="External"/>
    <s v="Incomplete"/>
    <n v="5"/>
    <n v="144.66"/>
    <n v="71"/>
    <x v="1"/>
  </r>
  <r>
    <n v="3056"/>
    <d v="2022-06-21T00:00:00"/>
    <n v="3.8944444444444444"/>
    <s v="Production Technician I"/>
    <x v="8"/>
    <s v="Active"/>
    <s v="Part-Time"/>
    <s v="Zone A"/>
    <s v="Temporary"/>
    <x v="0"/>
    <s v="Wireless"/>
    <d v="2043-10-29T00:00:00"/>
    <s v="MA"/>
    <x v="0"/>
    <s v="Other"/>
    <s v="Divorced"/>
    <s v="Fully Meets"/>
    <n v="3"/>
    <n v="5"/>
    <s v="Poor"/>
    <d v="2023-04-08T00:00:00"/>
    <n v="5"/>
    <s v="Low"/>
    <n v="5"/>
    <s v="Low"/>
    <n v="2"/>
    <s v="Low"/>
    <d v="2023-06-20T00:00:00"/>
    <s v="Communication Skills"/>
    <s v="External"/>
    <s v="Passed"/>
    <n v="1"/>
    <n v="535.51"/>
    <n v="79"/>
    <x v="1"/>
  </r>
  <r>
    <n v="3059"/>
    <d v="2021-03-28T00:00:00"/>
    <n v="5.125"/>
    <s v="Production Technician I"/>
    <x v="5"/>
    <s v="Active"/>
    <s v="Part-Time"/>
    <s v="Zone A"/>
    <s v="Temporary"/>
    <x v="0"/>
    <s v="Project Management - Con"/>
    <d v="1972-08-05T00:00:00"/>
    <s v="MA"/>
    <x v="0"/>
    <s v="White"/>
    <s v="Widowed"/>
    <s v="Fully Meets"/>
    <n v="3"/>
    <n v="1"/>
    <s v="Excellent"/>
    <d v="2023-03-28T00:00:00"/>
    <n v="2"/>
    <s v="High"/>
    <n v="1"/>
    <s v="High"/>
    <n v="3"/>
    <s v="High"/>
    <d v="2023-07-10T00:00:00"/>
    <s v="Communication Skills"/>
    <s v="External"/>
    <s v="Completed"/>
    <n v="1"/>
    <n v="164.35"/>
    <n v="49"/>
    <x v="0"/>
  </r>
  <r>
    <n v="3060"/>
    <d v="2020-08-29T00:00:00"/>
    <n v="5.7055555555555557"/>
    <s v="Production Technician I"/>
    <x v="6"/>
    <s v="Active"/>
    <s v="Part-Time"/>
    <s v="Zone A"/>
    <s v="Part-Time"/>
    <x v="0"/>
    <s v="Yard (Material Handling)"/>
    <d v="1951-01-03T00:00:00"/>
    <s v="MA"/>
    <x v="1"/>
    <s v="Asian"/>
    <s v="Widowed"/>
    <s v="Fully Meets"/>
    <n v="3"/>
    <n v="2"/>
    <s v="Excellent"/>
    <d v="2022-09-14T00:00:00"/>
    <n v="5"/>
    <s v="High"/>
    <n v="2"/>
    <s v="High"/>
    <n v="4"/>
    <s v="High"/>
    <d v="2022-08-30T00:00:00"/>
    <s v="Customer Service"/>
    <s v="Internal"/>
    <s v="Failed"/>
    <n v="3"/>
    <n v="165.67"/>
    <n v="69"/>
    <x v="1"/>
  </r>
  <r>
    <n v="3061"/>
    <d v="2023-01-03T00:00:00"/>
    <n v="3.3611111111111112"/>
    <s v="Production Technician I"/>
    <x v="2"/>
    <s v="Active"/>
    <s v="Part-Time"/>
    <s v="Zone C"/>
    <s v="Full-Time"/>
    <x v="0"/>
    <s v="Wireline Construction"/>
    <d v="1956-09-26T00:00:00"/>
    <s v="MA"/>
    <x v="1"/>
    <s v="Other"/>
    <s v="Married"/>
    <s v="Fully Meets"/>
    <n v="3"/>
    <n v="4"/>
    <s v="Poor"/>
    <d v="2023-07-19T00:00:00"/>
    <n v="5"/>
    <s v="Low"/>
    <n v="1"/>
    <s v="Low"/>
    <n v="3"/>
    <s v="Low"/>
    <d v="2022-09-10T00:00:00"/>
    <s v="Technical Skills"/>
    <s v="External"/>
    <s v="Incomplete"/>
    <n v="5"/>
    <n v="602.55999999999995"/>
    <n v="67"/>
    <x v="1"/>
  </r>
  <r>
    <n v="3062"/>
    <d v="2022-11-28T00:00:00"/>
    <n v="3.4583333333333335"/>
    <s v="Production Technician I"/>
    <x v="4"/>
    <s v="Active"/>
    <s v="Part-Time"/>
    <s v="Zone A"/>
    <s v="Temporary"/>
    <x v="0"/>
    <s v="General - Con"/>
    <d v="1987-11-16T00:00:00"/>
    <s v="MA"/>
    <x v="0"/>
    <s v="Asian"/>
    <s v="Divorced"/>
    <s v="Fully Meets"/>
    <n v="3"/>
    <n v="1"/>
    <s v="Excellent"/>
    <d v="2023-05-20T00:00:00"/>
    <n v="3"/>
    <s v="High"/>
    <n v="4"/>
    <s v="High"/>
    <n v="1"/>
    <s v="High"/>
    <d v="2023-07-26T00:00:00"/>
    <s v="Leadership Development"/>
    <s v="Internal"/>
    <s v="Passed"/>
    <n v="1"/>
    <n v="312.91000000000003"/>
    <n v="35"/>
    <x v="0"/>
  </r>
  <r>
    <n v="3063"/>
    <d v="2021-12-22T00:00:00"/>
    <n v="4.3916666666666666"/>
    <s v="Production Technician I"/>
    <x v="0"/>
    <s v="Active"/>
    <s v="Contract"/>
    <s v="Zone B"/>
    <s v="Part-Time"/>
    <x v="0"/>
    <s v="Field Operations"/>
    <d v="1983-10-21T00:00:00"/>
    <s v="MA"/>
    <x v="0"/>
    <s v="Other"/>
    <s v="Widowed"/>
    <s v="Fully Meets"/>
    <n v="3"/>
    <n v="5"/>
    <s v="Poor"/>
    <d v="2022-10-06T00:00:00"/>
    <n v="1"/>
    <s v="Low"/>
    <n v="5"/>
    <s v="Low"/>
    <n v="1"/>
    <s v="Low"/>
    <d v="2022-09-28T00:00:00"/>
    <s v="Project Management"/>
    <s v="External"/>
    <s v="Failed"/>
    <n v="3"/>
    <n v="767.52"/>
    <n v="38"/>
    <x v="0"/>
  </r>
  <r>
    <n v="3064"/>
    <d v="2023-07-08T00:00:00"/>
    <n v="2.8472222222222223"/>
    <s v="Production Technician I"/>
    <x v="7"/>
    <s v="Active"/>
    <s v="Contract"/>
    <s v="Zone A"/>
    <s v="Full-Time"/>
    <x v="0"/>
    <s v="Field Operations"/>
    <d v="1962-08-23T00:00:00"/>
    <s v="MA"/>
    <x v="0"/>
    <s v="Other"/>
    <s v="Divorced"/>
    <s v="Fully Meets"/>
    <n v="3"/>
    <n v="4"/>
    <s v="Poor"/>
    <d v="2022-12-02T00:00:00"/>
    <n v="2"/>
    <s v="Low"/>
    <n v="2"/>
    <s v="Low"/>
    <n v="5"/>
    <s v="Low"/>
    <d v="2023-07-31T00:00:00"/>
    <s v="Project Management"/>
    <s v="Internal"/>
    <s v="Incomplete"/>
    <n v="5"/>
    <n v="166.35"/>
    <n v="61"/>
    <x v="1"/>
  </r>
  <r>
    <n v="3065"/>
    <d v="2021-04-21T00:00:00"/>
    <n v="5.0611111111111109"/>
    <s v="Production Technician I"/>
    <x v="1"/>
    <s v="Active"/>
    <s v="Part-Time"/>
    <s v="Zone A"/>
    <s v="Temporary"/>
    <x v="0"/>
    <s v="Field Operations"/>
    <d v="1976-10-07T00:00:00"/>
    <s v="MA"/>
    <x v="0"/>
    <s v="Black"/>
    <s v="Divorced"/>
    <s v="Fully Meets"/>
    <n v="3"/>
    <n v="4"/>
    <s v="Poor"/>
    <d v="2022-12-01T00:00:00"/>
    <n v="3"/>
    <s v="Low"/>
    <n v="1"/>
    <s v="Low"/>
    <n v="2"/>
    <s v="Low"/>
    <d v="2023-06-11T00:00:00"/>
    <s v="Project Management"/>
    <s v="Internal"/>
    <s v="Incomplete"/>
    <n v="1"/>
    <n v="997.24"/>
    <n v="45"/>
    <x v="0"/>
  </r>
  <r>
    <n v="3066"/>
    <d v="2022-07-28T00:00:00"/>
    <n v="3.7916666666666665"/>
    <s v="Production Technician I"/>
    <x v="8"/>
    <s v="Active"/>
    <s v="Full-Time"/>
    <s v="Zone B"/>
    <s v="Full-Time"/>
    <x v="0"/>
    <s v="Field Operations"/>
    <d v="1967-04-12T00:00:00"/>
    <s v="MA"/>
    <x v="1"/>
    <s v="Hispanic"/>
    <s v="Divorced"/>
    <s v="Fully Meets"/>
    <n v="3"/>
    <n v="1"/>
    <s v="Excellent"/>
    <d v="2022-12-04T00:00:00"/>
    <n v="5"/>
    <s v="High"/>
    <n v="4"/>
    <s v="High"/>
    <n v="1"/>
    <s v="High"/>
    <d v="2022-10-18T00:00:00"/>
    <s v="Communication Skills"/>
    <s v="External"/>
    <s v="Failed"/>
    <n v="3"/>
    <n v="258.73"/>
    <n v="55"/>
    <x v="1"/>
  </r>
  <r>
    <n v="3067"/>
    <d v="2019-11-05T00:00:00"/>
    <n v="6.5222222222222221"/>
    <s v="Production Technician I"/>
    <x v="3"/>
    <s v="Active"/>
    <s v="Part-Time"/>
    <s v="Zone B"/>
    <s v="Part-Time"/>
    <x v="0"/>
    <s v="Field Operations"/>
    <d v="1982-03-21T00:00:00"/>
    <s v="MA"/>
    <x v="1"/>
    <s v="Hispanic"/>
    <s v="Single"/>
    <s v="Fully Meets"/>
    <n v="3"/>
    <n v="4"/>
    <s v="Poor"/>
    <d v="2022-12-26T00:00:00"/>
    <n v="3"/>
    <s v="Low"/>
    <n v="1"/>
    <s v="Low"/>
    <n v="2"/>
    <s v="Low"/>
    <d v="2022-09-01T00:00:00"/>
    <s v="Communication Skills"/>
    <s v="External"/>
    <s v="Completed"/>
    <n v="1"/>
    <n v="483.26"/>
    <n v="37"/>
    <x v="0"/>
  </r>
  <r>
    <n v="3068"/>
    <d v="2022-05-22T00:00:00"/>
    <n v="3.9750000000000001"/>
    <s v="Production Technician I"/>
    <x v="9"/>
    <s v="Terminated"/>
    <s v="Full-Time"/>
    <s v="Zone A"/>
    <s v="Temporary"/>
    <x v="0"/>
    <s v="Finance &amp; Accounting"/>
    <d v="2047-05-02T00:00:00"/>
    <s v="MA"/>
    <x v="1"/>
    <s v="Asian"/>
    <s v="Single"/>
    <s v="Fully Meets"/>
    <n v="3"/>
    <n v="5"/>
    <s v="Poor"/>
    <d v="2023-05-12T00:00:00"/>
    <n v="3"/>
    <s v="Low"/>
    <n v="2"/>
    <s v="Low"/>
    <n v="1"/>
    <s v="Low"/>
    <d v="2022-11-18T00:00:00"/>
    <s v="Customer Service"/>
    <s v="External"/>
    <s v="Completed"/>
    <n v="3"/>
    <n v="261.81"/>
    <n v="75"/>
    <x v="1"/>
  </r>
  <r>
    <n v="3069"/>
    <d v="2019-10-19T00:00:00"/>
    <n v="6.5666666666666664"/>
    <s v="Production Technician II"/>
    <x v="5"/>
    <s v="Active"/>
    <s v="Full-Time"/>
    <s v="Zone A"/>
    <s v="Temporary"/>
    <x v="0"/>
    <s v="General - Con"/>
    <d v="1999-02-14T00:00:00"/>
    <s v="MA"/>
    <x v="0"/>
    <s v="White"/>
    <s v="Married"/>
    <s v="Fully Meets"/>
    <n v="3"/>
    <n v="4"/>
    <s v="Poor"/>
    <d v="2023-05-14T00:00:00"/>
    <n v="1"/>
    <s v="Low"/>
    <n v="2"/>
    <s v="Low"/>
    <n v="3"/>
    <s v="Low"/>
    <d v="2023-05-10T00:00:00"/>
    <s v="Technical Skills"/>
    <s v="External"/>
    <s v="Incomplete"/>
    <n v="1"/>
    <n v="767.33"/>
    <n v="20"/>
    <x v="2"/>
  </r>
  <r>
    <n v="3070"/>
    <d v="2019-12-25T00:00:00"/>
    <n v="6.3833333333333337"/>
    <s v="Production Technician II"/>
    <x v="4"/>
    <s v="Active"/>
    <s v="Full-Time"/>
    <s v="Zone C"/>
    <s v="Temporary"/>
    <x v="0"/>
    <s v="Wireline Construction"/>
    <d v="1972-05-05T00:00:00"/>
    <s v="MA"/>
    <x v="0"/>
    <s v="White"/>
    <s v="Divorced"/>
    <s v="Fully Meets"/>
    <n v="3"/>
    <n v="1"/>
    <s v="Excellent"/>
    <d v="2023-04-15T00:00:00"/>
    <n v="1"/>
    <s v="High"/>
    <n v="5"/>
    <s v="High"/>
    <n v="4"/>
    <s v="High"/>
    <d v="2022-12-05T00:00:00"/>
    <s v="Communication Skills"/>
    <s v="External"/>
    <s v="Failed"/>
    <n v="5"/>
    <n v="848.76"/>
    <n v="47"/>
    <x v="0"/>
  </r>
  <r>
    <n v="3071"/>
    <d v="2022-11-04T00:00:00"/>
    <n v="3.5249999999999999"/>
    <s v="Production Technician II"/>
    <x v="0"/>
    <s v="Active"/>
    <s v="Full-Time"/>
    <s v="Zone B"/>
    <s v="Part-Time"/>
    <x v="0"/>
    <s v="General - Con"/>
    <d v="1956-01-26T00:00:00"/>
    <s v="MA"/>
    <x v="0"/>
    <s v="Black"/>
    <s v="Married"/>
    <s v="Fully Meets"/>
    <n v="3"/>
    <n v="2"/>
    <s v="Excellent"/>
    <d v="2022-09-19T00:00:00"/>
    <n v="1"/>
    <s v="High"/>
    <n v="4"/>
    <s v="High"/>
    <n v="2"/>
    <s v="High"/>
    <d v="2023-05-30T00:00:00"/>
    <s v="Project Management"/>
    <s v="External"/>
    <s v="Incomplete"/>
    <n v="4"/>
    <n v="647.01"/>
    <n v="66"/>
    <x v="1"/>
  </r>
  <r>
    <n v="3072"/>
    <d v="2023-04-26T00:00:00"/>
    <n v="3.0472222222222221"/>
    <s v="Production Technician II"/>
    <x v="1"/>
    <s v="Active"/>
    <s v="Full-Time"/>
    <s v="Zone B"/>
    <s v="Part-Time"/>
    <x v="0"/>
    <s v="Wireless"/>
    <d v="1986-02-15T00:00:00"/>
    <s v="MA"/>
    <x v="0"/>
    <s v="Asian"/>
    <s v="Divorced"/>
    <s v="Fully Meets"/>
    <n v="3"/>
    <n v="1"/>
    <s v="Excellent"/>
    <d v="2022-11-01T00:00:00"/>
    <n v="2"/>
    <s v="High"/>
    <n v="4"/>
    <s v="High"/>
    <n v="1"/>
    <s v="High"/>
    <d v="2023-01-19T00:00:00"/>
    <s v="Project Management"/>
    <s v="Internal"/>
    <s v="Failed"/>
    <n v="1"/>
    <n v="230.6"/>
    <n v="37"/>
    <x v="0"/>
  </r>
  <r>
    <n v="3073"/>
    <d v="2022-10-26T00:00:00"/>
    <n v="3.5472222222222221"/>
    <s v="Production Technician II"/>
    <x v="8"/>
    <s v="Terminated"/>
    <s v="Contract"/>
    <s v="Zone A"/>
    <s v="Part-Time"/>
    <x v="0"/>
    <s v="General - Con"/>
    <d v="1987-04-26T00:00:00"/>
    <s v="MA"/>
    <x v="0"/>
    <s v="Black"/>
    <s v="Single"/>
    <s v="Fully Meets"/>
    <n v="3"/>
    <n v="4"/>
    <s v="Poor"/>
    <d v="2023-01-03T00:00:00"/>
    <n v="2"/>
    <s v="Low"/>
    <n v="3"/>
    <s v="Low"/>
    <n v="5"/>
    <s v="Low"/>
    <d v="2023-01-28T00:00:00"/>
    <s v="Customer Service"/>
    <s v="Internal"/>
    <s v="Completed"/>
    <n v="1"/>
    <n v="681.4"/>
    <n v="35"/>
    <x v="0"/>
  </r>
  <r>
    <n v="3074"/>
    <d v="2020-07-14T00:00:00"/>
    <n v="5.8305555555555557"/>
    <s v="Production Technician II"/>
    <x v="6"/>
    <s v="Terminated"/>
    <s v="Contract"/>
    <s v="Zone A"/>
    <s v="Full-Time"/>
    <x v="0"/>
    <s v="Splicing"/>
    <d v="1963-10-04T00:00:00"/>
    <s v="MA"/>
    <x v="0"/>
    <s v="Hispanic"/>
    <s v="Single"/>
    <s v="Fully Meets"/>
    <n v="3"/>
    <n v="1"/>
    <s v="Excellent"/>
    <d v="2022-10-23T00:00:00"/>
    <n v="1"/>
    <s v="High"/>
    <n v="3"/>
    <s v="High"/>
    <n v="2"/>
    <s v="High"/>
    <d v="2023-07-03T00:00:00"/>
    <s v="Leadership Development"/>
    <s v="Internal"/>
    <s v="Passed"/>
    <n v="1"/>
    <n v="356.98"/>
    <n v="57"/>
    <x v="1"/>
  </r>
  <r>
    <n v="3075"/>
    <d v="2023-03-12T00:00:00"/>
    <n v="3.1694444444444443"/>
    <s v="Production Technician II"/>
    <x v="2"/>
    <s v="Active"/>
    <s v="Full-Time"/>
    <s v="Zone B"/>
    <s v="Part-Time"/>
    <x v="0"/>
    <s v="Fielders"/>
    <d v="1969-01-09T00:00:00"/>
    <s v="MA"/>
    <x v="0"/>
    <s v="Other"/>
    <s v="Single"/>
    <s v="Fully Meets"/>
    <n v="3"/>
    <n v="5"/>
    <s v="Poor"/>
    <d v="2023-07-20T00:00:00"/>
    <n v="5"/>
    <s v="Low"/>
    <n v="3"/>
    <s v="Low"/>
    <n v="1"/>
    <s v="Low"/>
    <d v="2023-02-20T00:00:00"/>
    <s v="Leadership Development"/>
    <s v="External"/>
    <s v="Completed"/>
    <n v="4"/>
    <n v="602.12"/>
    <n v="54"/>
    <x v="1"/>
  </r>
  <r>
    <n v="3076"/>
    <d v="2023-04-26T00:00:00"/>
    <n v="3.0472222222222221"/>
    <s v="Production Technician II"/>
    <x v="9"/>
    <s v="Active"/>
    <s v="Part-Time"/>
    <s v="Zone C"/>
    <s v="Full-Time"/>
    <x v="0"/>
    <s v="General - Con"/>
    <d v="1998-05-26T00:00:00"/>
    <s v="MA"/>
    <x v="1"/>
    <s v="White"/>
    <s v="Married"/>
    <s v="Fully Meets"/>
    <n v="3"/>
    <n v="5"/>
    <s v="Poor"/>
    <d v="2022-10-08T00:00:00"/>
    <n v="2"/>
    <s v="Low"/>
    <n v="1"/>
    <s v="Low"/>
    <n v="5"/>
    <s v="Low"/>
    <d v="2022-11-14T00:00:00"/>
    <s v="Communication Skills"/>
    <s v="External"/>
    <s v="Passed"/>
    <n v="5"/>
    <n v="547.83000000000004"/>
    <n v="25"/>
    <x v="2"/>
  </r>
  <r>
    <n v="3077"/>
    <d v="2022-09-17T00:00:00"/>
    <n v="3.6555555555555554"/>
    <s v="Production Technician I"/>
    <x v="0"/>
    <s v="Active"/>
    <s v="Contract"/>
    <s v="Zone A"/>
    <s v="Temporary"/>
    <x v="0"/>
    <s v="General - Con"/>
    <d v="1958-08-16T00:00:00"/>
    <s v="MA"/>
    <x v="1"/>
    <s v="Hispanic"/>
    <s v="Married"/>
    <s v="Fully Meets"/>
    <n v="3"/>
    <n v="1"/>
    <s v="Excellent"/>
    <d v="2023-07-05T00:00:00"/>
    <n v="2"/>
    <s v="High"/>
    <n v="1"/>
    <s v="High"/>
    <n v="2"/>
    <s v="High"/>
    <d v="2022-10-31T00:00:00"/>
    <s v="Project Management"/>
    <s v="External"/>
    <s v="Failed"/>
    <n v="3"/>
    <n v="726.88"/>
    <n v="64"/>
    <x v="1"/>
  </r>
  <r>
    <n v="3078"/>
    <d v="2021-01-08T00:00:00"/>
    <n v="5.3472222222222223"/>
    <s v="Production Technician I"/>
    <x v="7"/>
    <s v="Active"/>
    <s v="Contract"/>
    <s v="Zone B"/>
    <s v="Part-Time"/>
    <x v="0"/>
    <s v="General - Con"/>
    <d v="1960-04-14T00:00:00"/>
    <s v="MA"/>
    <x v="1"/>
    <s v="Black"/>
    <s v="Widowed"/>
    <s v="Fully Meets"/>
    <n v="3"/>
    <n v="1"/>
    <s v="Excellent"/>
    <d v="2023-01-28T00:00:00"/>
    <n v="1"/>
    <s v="High"/>
    <n v="1"/>
    <s v="High"/>
    <n v="5"/>
    <s v="High"/>
    <d v="2023-03-05T00:00:00"/>
    <s v="Leadership Development"/>
    <s v="Internal"/>
    <s v="Completed"/>
    <n v="1"/>
    <n v="548.95000000000005"/>
    <n v="61"/>
    <x v="1"/>
  </r>
  <r>
    <n v="3081"/>
    <d v="2020-10-20T00:00:00"/>
    <n v="5.5638888888888891"/>
    <s v="Production Technician I"/>
    <x v="3"/>
    <s v="Active"/>
    <s v="Part-Time"/>
    <s v="Zone C"/>
    <s v="Part-Time"/>
    <x v="0"/>
    <s v="Finance &amp; Accounting"/>
    <d v="1980-03-17T00:00:00"/>
    <s v="MA"/>
    <x v="1"/>
    <s v="White"/>
    <s v="Widowed"/>
    <s v="Fully Meets"/>
    <n v="3"/>
    <n v="2"/>
    <s v="Excellent"/>
    <d v="2023-04-20T00:00:00"/>
    <n v="3"/>
    <s v="High"/>
    <n v="3"/>
    <s v="High"/>
    <n v="1"/>
    <s v="High"/>
    <d v="2022-08-28T00:00:00"/>
    <s v="Customer Service"/>
    <s v="Internal"/>
    <s v="Completed"/>
    <n v="2"/>
    <n v="316.38"/>
    <n v="40"/>
    <x v="0"/>
  </r>
  <r>
    <n v="3082"/>
    <d v="2022-11-18T00:00:00"/>
    <n v="3.4861111111111112"/>
    <s v="Production Technician I"/>
    <x v="9"/>
    <s v="Active"/>
    <s v="Part-Time"/>
    <s v="Zone A"/>
    <s v="Part-Time"/>
    <x v="0"/>
    <s v="Field Operations"/>
    <d v="1988-10-04T00:00:00"/>
    <s v="MA"/>
    <x v="0"/>
    <s v="Other"/>
    <s v="Single"/>
    <s v="Fully Meets"/>
    <n v="3"/>
    <n v="1"/>
    <s v="Excellent"/>
    <d v="2023-07-30T00:00:00"/>
    <n v="4"/>
    <s v="High"/>
    <n v="3"/>
    <s v="High"/>
    <n v="4"/>
    <s v="High"/>
    <d v="2023-05-15T00:00:00"/>
    <s v="Project Management"/>
    <s v="External"/>
    <s v="Incomplete"/>
    <n v="4"/>
    <n v="696.51"/>
    <n v="34"/>
    <x v="0"/>
  </r>
  <r>
    <n v="3083"/>
    <d v="2023-01-14T00:00:00"/>
    <n v="3.3305555555555557"/>
    <s v="Production Technician I"/>
    <x v="5"/>
    <s v="Active"/>
    <s v="Contract"/>
    <s v="Zone C"/>
    <s v="Full-Time"/>
    <x v="0"/>
    <s v="Aerial"/>
    <d v="1967-05-24T00:00:00"/>
    <s v="MA"/>
    <x v="1"/>
    <s v="Asian"/>
    <s v="Widowed"/>
    <s v="Fully Meets"/>
    <n v="3"/>
    <n v="2"/>
    <s v="Excellent"/>
    <d v="2023-02-24T00:00:00"/>
    <n v="4"/>
    <s v="High"/>
    <n v="4"/>
    <s v="High"/>
    <n v="3"/>
    <s v="High"/>
    <d v="2023-05-08T00:00:00"/>
    <s v="Technical Skills"/>
    <s v="External"/>
    <s v="Completed"/>
    <n v="2"/>
    <n v="413.66"/>
    <n v="56"/>
    <x v="1"/>
  </r>
  <r>
    <n v="3084"/>
    <d v="2020-10-27T00:00:00"/>
    <n v="5.5444444444444443"/>
    <s v="Production Technician I"/>
    <x v="6"/>
    <s v="Active"/>
    <s v="Part-Time"/>
    <s v="Zone A"/>
    <s v="Temporary"/>
    <x v="0"/>
    <s v="General - Con"/>
    <d v="1996-06-29T00:00:00"/>
    <s v="MA"/>
    <x v="1"/>
    <s v="Black"/>
    <s v="Widowed"/>
    <s v="Fully Meets"/>
    <n v="3"/>
    <n v="4"/>
    <s v="Poor"/>
    <d v="2022-12-06T00:00:00"/>
    <n v="5"/>
    <s v="Low"/>
    <n v="3"/>
    <s v="Low"/>
    <n v="3"/>
    <s v="Low"/>
    <d v="2023-03-14T00:00:00"/>
    <s v="Customer Service"/>
    <s v="External"/>
    <s v="Completed"/>
    <n v="5"/>
    <n v="109.14"/>
    <n v="24"/>
    <x v="2"/>
  </r>
  <r>
    <n v="3085"/>
    <d v="2020-08-29T00:00:00"/>
    <n v="5.7055555555555557"/>
    <s v="Production Technician I"/>
    <x v="2"/>
    <s v="Active"/>
    <s v="Full-Time"/>
    <s v="Zone C"/>
    <s v="Full-Time"/>
    <x v="0"/>
    <s v="Field Operations"/>
    <d v="1963-03-04T00:00:00"/>
    <s v="MA"/>
    <x v="0"/>
    <s v="Asian"/>
    <s v="Single"/>
    <s v="Fully Meets"/>
    <n v="3"/>
    <n v="2"/>
    <s v="Excellent"/>
    <d v="2022-12-10T00:00:00"/>
    <n v="4"/>
    <s v="High"/>
    <n v="3"/>
    <s v="High"/>
    <n v="5"/>
    <s v="High"/>
    <d v="2023-02-23T00:00:00"/>
    <s v="Technical Skills"/>
    <s v="External"/>
    <s v="Failed"/>
    <n v="2"/>
    <n v="855.84"/>
    <n v="57"/>
    <x v="1"/>
  </r>
  <r>
    <n v="3086"/>
    <d v="2019-12-23T00:00:00"/>
    <n v="6.3888888888888893"/>
    <s v="Production Technician I"/>
    <x v="4"/>
    <s v="Active"/>
    <s v="Part-Time"/>
    <s v="Zone B"/>
    <s v="Temporary"/>
    <x v="0"/>
    <s v="Aerial"/>
    <d v="1987-03-29T00:00:00"/>
    <s v="MA"/>
    <x v="0"/>
    <s v="Asian"/>
    <s v="Divorced"/>
    <s v="Fully Meets"/>
    <n v="3"/>
    <n v="1"/>
    <s v="Excellent"/>
    <d v="2023-07-13T00:00:00"/>
    <n v="4"/>
    <s v="High"/>
    <n v="2"/>
    <s v="High"/>
    <n v="2"/>
    <s v="High"/>
    <d v="2023-06-27T00:00:00"/>
    <s v="Communication Skills"/>
    <s v="Internal"/>
    <s v="Incomplete"/>
    <n v="2"/>
    <n v="288.08999999999997"/>
    <n v="32"/>
    <x v="0"/>
  </r>
  <r>
    <n v="3087"/>
    <d v="2023-07-03T00:00:00"/>
    <n v="2.8611111111111112"/>
    <s v="Production Technician I"/>
    <x v="0"/>
    <s v="Active"/>
    <s v="Contract"/>
    <s v="Zone B"/>
    <s v="Part-Time"/>
    <x v="0"/>
    <s v="Project Management - Con"/>
    <d v="2048-02-08T00:00:00"/>
    <s v="MA"/>
    <x v="0"/>
    <s v="Black"/>
    <s v="Married"/>
    <s v="Fully Meets"/>
    <n v="3"/>
    <n v="4"/>
    <s v="Poor"/>
    <d v="2022-08-23T00:00:00"/>
    <n v="4"/>
    <s v="Low"/>
    <n v="3"/>
    <s v="Low"/>
    <n v="4"/>
    <s v="Low"/>
    <d v="2023-07-08T00:00:00"/>
    <s v="Communication Skills"/>
    <s v="Internal"/>
    <s v="Passed"/>
    <n v="2"/>
    <n v="776.34"/>
    <n v="75"/>
    <x v="1"/>
  </r>
  <r>
    <n v="3088"/>
    <d v="2022-09-26T00:00:00"/>
    <n v="3.6305555555555555"/>
    <s v="Production Technician I"/>
    <x v="7"/>
    <s v="Active"/>
    <s v="Part-Time"/>
    <s v="Zone B"/>
    <s v="Part-Time"/>
    <x v="0"/>
    <s v="Field Operations"/>
    <d v="2044-03-20T00:00:00"/>
    <s v="MA"/>
    <x v="0"/>
    <s v="Other"/>
    <s v="Married"/>
    <s v="Fully Meets"/>
    <n v="3"/>
    <n v="5"/>
    <s v="Poor"/>
    <d v="2022-11-05T00:00:00"/>
    <n v="5"/>
    <s v="Low"/>
    <n v="3"/>
    <s v="Low"/>
    <n v="5"/>
    <s v="Low"/>
    <d v="2023-05-25T00:00:00"/>
    <s v="Customer Service"/>
    <s v="External"/>
    <s v="Incomplete"/>
    <n v="3"/>
    <n v="732.88"/>
    <n v="78"/>
    <x v="1"/>
  </r>
  <r>
    <n v="3089"/>
    <d v="2020-05-09T00:00:00"/>
    <n v="6.0111111111111111"/>
    <s v="Production Technician I"/>
    <x v="1"/>
    <s v="Active"/>
    <s v="Contract"/>
    <s v="Zone A"/>
    <s v="Temporary"/>
    <x v="0"/>
    <s v="Field Operations"/>
    <d v="1963-05-16T00:00:00"/>
    <s v="MA"/>
    <x v="0"/>
    <s v="Black"/>
    <s v="Single"/>
    <s v="Fully Meets"/>
    <n v="3"/>
    <n v="4"/>
    <s v="Poor"/>
    <d v="2023-06-08T00:00:00"/>
    <n v="5"/>
    <s v="Low"/>
    <n v="3"/>
    <s v="Low"/>
    <n v="5"/>
    <s v="Low"/>
    <d v="2023-01-02T00:00:00"/>
    <s v="Leadership Development"/>
    <s v="Internal"/>
    <s v="Failed"/>
    <n v="4"/>
    <n v="788.1"/>
    <n v="57"/>
    <x v="1"/>
  </r>
  <r>
    <n v="3090"/>
    <d v="2023-03-08T00:00:00"/>
    <n v="3.1805555555555554"/>
    <s v="Production Technician I"/>
    <x v="8"/>
    <s v="Active"/>
    <s v="Part-Time"/>
    <s v="Zone B"/>
    <s v="Part-Time"/>
    <x v="0"/>
    <s v="Field Operations"/>
    <d v="1957-02-14T00:00:00"/>
    <s v="MA"/>
    <x v="1"/>
    <s v="Black"/>
    <s v="Married"/>
    <s v="Fully Meets"/>
    <n v="3"/>
    <n v="5"/>
    <s v="Poor"/>
    <d v="2023-01-15T00:00:00"/>
    <n v="3"/>
    <s v="Low"/>
    <n v="2"/>
    <s v="Low"/>
    <n v="4"/>
    <s v="Low"/>
    <d v="2022-11-24T00:00:00"/>
    <s v="Technical Skills"/>
    <s v="Internal"/>
    <s v="Incomplete"/>
    <n v="4"/>
    <n v="284.29000000000002"/>
    <n v="66"/>
    <x v="1"/>
  </r>
  <r>
    <n v="3091"/>
    <d v="2019-02-27T00:00:00"/>
    <n v="7.2111111111111112"/>
    <s v="Production Technician I"/>
    <x v="3"/>
    <s v="Terminated"/>
    <s v="Contract"/>
    <s v="Zone B"/>
    <s v="Part-Time"/>
    <x v="0"/>
    <s v="Billable Consultants"/>
    <d v="1958-03-06T00:00:00"/>
    <s v="MA"/>
    <x v="1"/>
    <s v="White"/>
    <s v="Single"/>
    <s v="Fully Meets"/>
    <n v="3"/>
    <n v="5"/>
    <s v="Poor"/>
    <d v="2023-02-10T00:00:00"/>
    <n v="2"/>
    <s v="Low"/>
    <n v="2"/>
    <s v="Low"/>
    <n v="4"/>
    <s v="Low"/>
    <d v="2022-11-10T00:00:00"/>
    <s v="Project Management"/>
    <s v="External"/>
    <s v="Completed"/>
    <n v="5"/>
    <n v="872.29"/>
    <n v="61"/>
    <x v="1"/>
  </r>
  <r>
    <n v="3092"/>
    <d v="2020-01-12T00:00:00"/>
    <n v="6.3361111111111112"/>
    <s v="Production Technician II"/>
    <x v="3"/>
    <s v="Active"/>
    <s v="Contract"/>
    <s v="Zone A"/>
    <s v="Full-Time"/>
    <x v="0"/>
    <s v="Field Operations"/>
    <d v="1979-12-10T00:00:00"/>
    <s v="MA"/>
    <x v="0"/>
    <s v="Other"/>
    <s v="Married"/>
    <s v="Fully Meets"/>
    <n v="3"/>
    <n v="2"/>
    <s v="Excellent"/>
    <d v="2023-04-15T00:00:00"/>
    <n v="4"/>
    <s v="High"/>
    <n v="4"/>
    <s v="High"/>
    <n v="1"/>
    <s v="High"/>
    <d v="2022-10-07T00:00:00"/>
    <s v="Leadership Development"/>
    <s v="Internal"/>
    <s v="Passed"/>
    <n v="1"/>
    <n v="372.99"/>
    <n v="41"/>
    <x v="0"/>
  </r>
  <r>
    <n v="3093"/>
    <d v="2019-06-29T00:00:00"/>
    <n v="6.8722222222222218"/>
    <s v="Production Technician II"/>
    <x v="9"/>
    <s v="Active"/>
    <s v="Full-Time"/>
    <s v="Zone B"/>
    <s v="Full-Time"/>
    <x v="0"/>
    <s v="Splicing"/>
    <d v="1976-09-21T00:00:00"/>
    <s v="MA"/>
    <x v="0"/>
    <s v="Asian"/>
    <s v="Divorced"/>
    <s v="Fully Meets"/>
    <n v="3"/>
    <n v="2"/>
    <s v="Excellent"/>
    <d v="2022-12-31T00:00:00"/>
    <n v="3"/>
    <s v="High"/>
    <n v="4"/>
    <s v="High"/>
    <n v="5"/>
    <s v="High"/>
    <d v="2023-04-25T00:00:00"/>
    <s v="Communication Skills"/>
    <s v="Internal"/>
    <s v="Passed"/>
    <n v="5"/>
    <n v="229.87"/>
    <n v="43"/>
    <x v="0"/>
  </r>
  <r>
    <n v="3094"/>
    <d v="2021-07-15T00:00:00"/>
    <n v="4.8277777777777775"/>
    <s v="Production Technician II"/>
    <x v="5"/>
    <s v="Active"/>
    <s v="Contract"/>
    <s v="Zone C"/>
    <s v="Full-Time"/>
    <x v="0"/>
    <s v="Engineers"/>
    <d v="1963-10-18T00:00:00"/>
    <s v="MA"/>
    <x v="0"/>
    <s v="Other"/>
    <s v="Widowed"/>
    <s v="Fully Meets"/>
    <n v="3"/>
    <n v="1"/>
    <s v="Excellent"/>
    <d v="2023-04-26T00:00:00"/>
    <n v="2"/>
    <s v="High"/>
    <n v="3"/>
    <s v="High"/>
    <n v="1"/>
    <s v="High"/>
    <d v="2023-03-01T00:00:00"/>
    <s v="Project Management"/>
    <s v="Internal"/>
    <s v="Failed"/>
    <n v="2"/>
    <n v="544.30999999999995"/>
    <n v="58"/>
    <x v="1"/>
  </r>
  <r>
    <n v="3095"/>
    <d v="2022-08-19T00:00:00"/>
    <n v="3.7333333333333334"/>
    <s v="Production Technician II"/>
    <x v="6"/>
    <s v="Active"/>
    <s v="Contract"/>
    <s v="Zone A"/>
    <s v="Part-Time"/>
    <x v="0"/>
    <s v="Field Operations"/>
    <d v="2043-03-11T00:00:00"/>
    <s v="MA"/>
    <x v="0"/>
    <s v="Other"/>
    <s v="Divorced"/>
    <s v="Fully Meets"/>
    <n v="3"/>
    <n v="4"/>
    <s v="Poor"/>
    <d v="2023-07-21T00:00:00"/>
    <n v="5"/>
    <s v="Low"/>
    <n v="2"/>
    <s v="Low"/>
    <n v="3"/>
    <s v="Low"/>
    <d v="2022-08-26T00:00:00"/>
    <s v="Communication Skills"/>
    <s v="Internal"/>
    <s v="Failed"/>
    <n v="4"/>
    <n v="461.79"/>
    <n v="79"/>
    <x v="1"/>
  </r>
  <r>
    <n v="3096"/>
    <d v="2019-09-23T00:00:00"/>
    <n v="6.6388888888888893"/>
    <s v="Production Technician II"/>
    <x v="2"/>
    <s v="Terminated"/>
    <s v="Contract"/>
    <s v="Zone B"/>
    <s v="Part-Time"/>
    <x v="0"/>
    <s v="Engineers"/>
    <d v="1974-09-07T00:00:00"/>
    <s v="MA"/>
    <x v="0"/>
    <s v="Hispanic"/>
    <s v="Single"/>
    <s v="Fully Meets"/>
    <n v="3"/>
    <n v="5"/>
    <s v="Poor"/>
    <d v="2023-05-05T00:00:00"/>
    <n v="1"/>
    <s v="Low"/>
    <n v="3"/>
    <s v="Low"/>
    <n v="2"/>
    <s v="Low"/>
    <d v="2023-04-29T00:00:00"/>
    <s v="Technical Skills"/>
    <s v="Internal"/>
    <s v="Failed"/>
    <n v="1"/>
    <n v="108.99"/>
    <n v="45"/>
    <x v="0"/>
  </r>
  <r>
    <n v="3097"/>
    <d v="2020-10-11T00:00:00"/>
    <n v="5.5888888888888886"/>
    <s v="Production Technician II"/>
    <x v="4"/>
    <s v="Terminated"/>
    <s v="Part-Time"/>
    <s v="Zone C"/>
    <s v="Temporary"/>
    <x v="0"/>
    <s v="Project Management - Con"/>
    <d v="1961-06-11T00:00:00"/>
    <s v="MA"/>
    <x v="0"/>
    <s v="White"/>
    <s v="Married"/>
    <s v="Fully Meets"/>
    <n v="3"/>
    <n v="4"/>
    <s v="Poor"/>
    <d v="2022-09-08T00:00:00"/>
    <n v="5"/>
    <s v="Low"/>
    <n v="3"/>
    <s v="Low"/>
    <n v="4"/>
    <s v="Low"/>
    <d v="2022-12-30T00:00:00"/>
    <s v="Project Management"/>
    <s v="Internal"/>
    <s v="Incomplete"/>
    <n v="5"/>
    <n v="166.08"/>
    <n v="59"/>
    <x v="1"/>
  </r>
  <r>
    <n v="3098"/>
    <d v="2021-08-18T00:00:00"/>
    <n v="4.7361111111111107"/>
    <s v="Production Technician II"/>
    <x v="0"/>
    <s v="Active"/>
    <s v="Full-Time"/>
    <s v="Zone A"/>
    <s v="Full-Time"/>
    <x v="0"/>
    <s v="Fielders"/>
    <d v="2044-06-09T00:00:00"/>
    <s v="MA"/>
    <x v="1"/>
    <s v="Black"/>
    <s v="Widowed"/>
    <s v="Fully Meets"/>
    <n v="3"/>
    <n v="4"/>
    <s v="Poor"/>
    <d v="2023-05-23T00:00:00"/>
    <n v="3"/>
    <s v="Low"/>
    <n v="5"/>
    <s v="Low"/>
    <n v="4"/>
    <s v="Low"/>
    <d v="2022-10-04T00:00:00"/>
    <s v="Leadership Development"/>
    <s v="External"/>
    <s v="Passed"/>
    <n v="1"/>
    <n v="801.69"/>
    <n v="77"/>
    <x v="1"/>
  </r>
  <r>
    <n v="3099"/>
    <d v="2022-12-17T00:00:00"/>
    <n v="3.4055555555555554"/>
    <s v="Production Technician I"/>
    <x v="0"/>
    <s v="Active"/>
    <s v="Full-Time"/>
    <s v="Zone A"/>
    <s v="Temporary"/>
    <x v="0"/>
    <s v="Fielders"/>
    <d v="1965-09-02T00:00:00"/>
    <s v="MA"/>
    <x v="1"/>
    <s v="Black"/>
    <s v="Divorced"/>
    <s v="Exceeds"/>
    <n v="4"/>
    <n v="4"/>
    <s v="Poor"/>
    <d v="2022-09-07T00:00:00"/>
    <n v="5"/>
    <s v="Low"/>
    <n v="4"/>
    <s v="Low"/>
    <n v="4"/>
    <s v="Low"/>
    <d v="2023-05-31T00:00:00"/>
    <s v="Technical Skills"/>
    <s v="Internal"/>
    <s v="Passed"/>
    <n v="4"/>
    <n v="355.34"/>
    <n v="57"/>
    <x v="1"/>
  </r>
  <r>
    <n v="3100"/>
    <d v="2020-10-25T00:00:00"/>
    <n v="5.55"/>
    <s v="Production Technician I"/>
    <x v="7"/>
    <s v="Active"/>
    <s v="Contract"/>
    <s v="Zone B"/>
    <s v="Temporary"/>
    <x v="0"/>
    <s v="General - Con"/>
    <d v="1950-06-08T00:00:00"/>
    <s v="MA"/>
    <x v="0"/>
    <s v="White"/>
    <s v="Single"/>
    <s v="Fully Meets"/>
    <n v="3"/>
    <n v="5"/>
    <s v="Poor"/>
    <d v="2023-04-25T00:00:00"/>
    <n v="1"/>
    <s v="Low"/>
    <n v="5"/>
    <s v="Low"/>
    <n v="2"/>
    <s v="Low"/>
    <d v="2023-07-16T00:00:00"/>
    <s v="Technical Skills"/>
    <s v="External"/>
    <s v="Incomplete"/>
    <n v="4"/>
    <n v="136.94"/>
    <n v="70"/>
    <x v="1"/>
  </r>
  <r>
    <n v="3101"/>
    <d v="2023-01-23T00:00:00"/>
    <n v="3.3055555555555554"/>
    <s v="Production Technician I"/>
    <x v="1"/>
    <s v="Active"/>
    <s v="Full-Time"/>
    <s v="Zone B"/>
    <s v="Full-Time"/>
    <x v="0"/>
    <s v="General - Con"/>
    <d v="1961-03-09T00:00:00"/>
    <s v="MA"/>
    <x v="0"/>
    <s v="Asian"/>
    <s v="Single"/>
    <s v="Fully Meets"/>
    <n v="3"/>
    <n v="2"/>
    <s v="Excellent"/>
    <d v="2023-06-08T00:00:00"/>
    <n v="5"/>
    <s v="High"/>
    <n v="4"/>
    <s v="High"/>
    <n v="1"/>
    <s v="High"/>
    <d v="2023-05-21T00:00:00"/>
    <s v="Technical Skills"/>
    <s v="Internal"/>
    <s v="Completed"/>
    <n v="4"/>
    <n v="849.63"/>
    <n v="62"/>
    <x v="1"/>
  </r>
  <r>
    <n v="3104"/>
    <d v="2022-05-29T00:00:00"/>
    <n v="3.9555555555555557"/>
    <s v="Production Technician I"/>
    <x v="9"/>
    <s v="Active"/>
    <s v="Contract"/>
    <s v="Zone C"/>
    <s v="Part-Time"/>
    <x v="0"/>
    <s v="General - Con"/>
    <d v="2044-01-14T00:00:00"/>
    <s v="MA"/>
    <x v="0"/>
    <s v="Black"/>
    <s v="Married"/>
    <s v="Fully Meets"/>
    <n v="3"/>
    <n v="2"/>
    <s v="Excellent"/>
    <d v="2022-10-11T00:00:00"/>
    <n v="5"/>
    <s v="High"/>
    <n v="2"/>
    <s v="High"/>
    <n v="3"/>
    <s v="High"/>
    <d v="2023-08-02T00:00:00"/>
    <s v="Project Management"/>
    <s v="Internal"/>
    <s v="Incomplete"/>
    <n v="3"/>
    <n v="852.79"/>
    <n v="78"/>
    <x v="1"/>
  </r>
  <r>
    <n v="3105"/>
    <d v="2020-06-07T00:00:00"/>
    <n v="5.9333333333333336"/>
    <s v="Production Technician I"/>
    <x v="5"/>
    <s v="Active"/>
    <s v="Full-Time"/>
    <s v="Zone B"/>
    <s v="Temporary"/>
    <x v="0"/>
    <s v="Fielders"/>
    <d v="2043-05-12T00:00:00"/>
    <s v="MA"/>
    <x v="1"/>
    <s v="Black"/>
    <s v="Married"/>
    <s v="Fully Meets"/>
    <n v="3"/>
    <n v="1"/>
    <s v="Excellent"/>
    <d v="2022-10-31T00:00:00"/>
    <n v="2"/>
    <s v="High"/>
    <n v="1"/>
    <s v="High"/>
    <n v="2"/>
    <s v="High"/>
    <d v="2022-08-30T00:00:00"/>
    <s v="Technical Skills"/>
    <s v="External"/>
    <s v="Failed"/>
    <n v="3"/>
    <n v="805.93"/>
    <n v="77"/>
    <x v="1"/>
  </r>
  <r>
    <n v="3106"/>
    <d v="2020-03-21T00:00:00"/>
    <n v="6.1444444444444448"/>
    <s v="Production Technician I"/>
    <x v="6"/>
    <s v="Active"/>
    <s v="Part-Time"/>
    <s v="Zone A"/>
    <s v="Temporary"/>
    <x v="0"/>
    <s v="Field Operations"/>
    <d v="2000-03-30T00:00:00"/>
    <s v="MA"/>
    <x v="1"/>
    <s v="Hispanic"/>
    <s v="Divorced"/>
    <s v="Fully Meets"/>
    <n v="3"/>
    <n v="4"/>
    <s v="Poor"/>
    <d v="2023-04-29T00:00:00"/>
    <n v="5"/>
    <s v="Low"/>
    <n v="1"/>
    <s v="Low"/>
    <n v="2"/>
    <s v="Low"/>
    <d v="2023-05-06T00:00:00"/>
    <s v="Communication Skills"/>
    <s v="External"/>
    <s v="Incomplete"/>
    <n v="3"/>
    <n v="957.31"/>
    <n v="20"/>
    <x v="2"/>
  </r>
  <r>
    <n v="3107"/>
    <d v="2021-06-21T00:00:00"/>
    <n v="4.8944444444444448"/>
    <s v="Production Technician I"/>
    <x v="2"/>
    <s v="Active"/>
    <s v="Full-Time"/>
    <s v="Zone A"/>
    <s v="Temporary"/>
    <x v="0"/>
    <s v="Wireline Construction"/>
    <d v="1971-12-26T00:00:00"/>
    <s v="MA"/>
    <x v="0"/>
    <s v="Black"/>
    <s v="Widowed"/>
    <s v="Fully Meets"/>
    <n v="3"/>
    <n v="4"/>
    <s v="Poor"/>
    <d v="2022-12-10T00:00:00"/>
    <n v="2"/>
    <s v="Low"/>
    <n v="1"/>
    <s v="Low"/>
    <n v="4"/>
    <s v="Low"/>
    <d v="2023-05-16T00:00:00"/>
    <s v="Leadership Development"/>
    <s v="Internal"/>
    <s v="Failed"/>
    <n v="1"/>
    <n v="855.26"/>
    <n v="50"/>
    <x v="0"/>
  </r>
  <r>
    <n v="3108"/>
    <d v="2021-10-22T00:00:00"/>
    <n v="4.5583333333333336"/>
    <s v="Production Technician I"/>
    <x v="4"/>
    <s v="Active"/>
    <s v="Full-Time"/>
    <s v="Zone B"/>
    <s v="Temporary"/>
    <x v="0"/>
    <s v="General - Con"/>
    <d v="2045-07-05T00:00:00"/>
    <s v="MA"/>
    <x v="0"/>
    <s v="Hispanic"/>
    <s v="Married"/>
    <s v="Fully Meets"/>
    <n v="3"/>
    <n v="2"/>
    <s v="Excellent"/>
    <d v="2023-07-15T00:00:00"/>
    <n v="1"/>
    <s v="High"/>
    <n v="4"/>
    <s v="High"/>
    <n v="1"/>
    <s v="High"/>
    <d v="2023-07-07T00:00:00"/>
    <s v="Customer Service"/>
    <s v="External"/>
    <s v="Completed"/>
    <n v="1"/>
    <n v="755.13"/>
    <n v="76"/>
    <x v="1"/>
  </r>
  <r>
    <n v="3109"/>
    <d v="2018-10-20T00:00:00"/>
    <n v="7.5638888888888891"/>
    <s v="Production Technician I"/>
    <x v="0"/>
    <s v="Active"/>
    <s v="Full-Time"/>
    <s v="Zone A"/>
    <s v="Temporary"/>
    <x v="0"/>
    <s v="Fielders"/>
    <d v="1999-04-25T00:00:00"/>
    <s v="MA"/>
    <x v="0"/>
    <s v="White"/>
    <s v="Married"/>
    <s v="PIP"/>
    <n v="1"/>
    <n v="2"/>
    <s v="Excellent"/>
    <d v="2022-10-06T00:00:00"/>
    <n v="1"/>
    <s v="High"/>
    <n v="2"/>
    <s v="High"/>
    <n v="1"/>
    <s v="High"/>
    <d v="2023-06-12T00:00:00"/>
    <s v="Customer Service"/>
    <s v="External"/>
    <s v="Failed"/>
    <n v="1"/>
    <n v="260.83999999999997"/>
    <n v="19"/>
    <x v="2"/>
  </r>
  <r>
    <n v="3110"/>
    <d v="2022-03-16T00:00:00"/>
    <n v="4.1583333333333332"/>
    <s v="Production Technician I"/>
    <x v="7"/>
    <s v="Active"/>
    <s v="Contract"/>
    <s v="Zone C"/>
    <s v="Full-Time"/>
    <x v="0"/>
    <s v="Wireline Construction"/>
    <d v="1956-02-11T00:00:00"/>
    <s v="MA"/>
    <x v="0"/>
    <s v="Hispanic"/>
    <s v="Single"/>
    <s v="Fully Meets"/>
    <n v="3"/>
    <n v="2"/>
    <s v="Excellent"/>
    <d v="2022-12-30T00:00:00"/>
    <n v="1"/>
    <s v="High"/>
    <n v="2"/>
    <s v="High"/>
    <n v="1"/>
    <s v="High"/>
    <d v="2022-10-29T00:00:00"/>
    <s v="Technical Skills"/>
    <s v="External"/>
    <s v="Completed"/>
    <n v="3"/>
    <n v="299.97000000000003"/>
    <n v="66"/>
    <x v="1"/>
  </r>
  <r>
    <n v="3111"/>
    <d v="2018-12-13T00:00:00"/>
    <n v="7.416666666666667"/>
    <s v="Production Technician I"/>
    <x v="1"/>
    <s v="Active"/>
    <s v="Part-Time"/>
    <s v="Zone B"/>
    <s v="Temporary"/>
    <x v="0"/>
    <s v="Field Operations"/>
    <d v="1958-05-07T00:00:00"/>
    <s v="MA"/>
    <x v="0"/>
    <s v="Other"/>
    <s v="Divorced"/>
    <s v="Fully Meets"/>
    <n v="3"/>
    <n v="1"/>
    <s v="Excellent"/>
    <d v="2023-07-27T00:00:00"/>
    <n v="2"/>
    <s v="High"/>
    <n v="5"/>
    <s v="High"/>
    <n v="2"/>
    <s v="High"/>
    <d v="2023-06-06T00:00:00"/>
    <s v="Leadership Development"/>
    <s v="Internal"/>
    <s v="Incomplete"/>
    <n v="1"/>
    <n v="374.9"/>
    <n v="60"/>
    <x v="1"/>
  </r>
  <r>
    <n v="3112"/>
    <d v="2021-10-08T00:00:00"/>
    <n v="4.5972222222222223"/>
    <s v="Production Technician I"/>
    <x v="8"/>
    <s v="Terminated"/>
    <s v="Part-Time"/>
    <s v="Zone B"/>
    <s v="Full-Time"/>
    <x v="0"/>
    <s v="Shop (Fleet)"/>
    <d v="2046-11-15T00:00:00"/>
    <s v="MA"/>
    <x v="1"/>
    <s v="Asian"/>
    <s v="Single"/>
    <s v="Fully Meets"/>
    <n v="3"/>
    <n v="4"/>
    <s v="Poor"/>
    <d v="2023-02-20T00:00:00"/>
    <n v="5"/>
    <s v="Low"/>
    <n v="2"/>
    <s v="Low"/>
    <n v="3"/>
    <s v="Low"/>
    <d v="2022-09-23T00:00:00"/>
    <s v="Technical Skills"/>
    <s v="Internal"/>
    <s v="Passed"/>
    <n v="5"/>
    <n v="168.79"/>
    <n v="75"/>
    <x v="1"/>
  </r>
  <r>
    <n v="3113"/>
    <d v="2019-02-03T00:00:00"/>
    <n v="7.2777777777777777"/>
    <s v="Production Technician II"/>
    <x v="3"/>
    <s v="Active"/>
    <s v="Contract"/>
    <s v="Zone C"/>
    <s v="Full-Time"/>
    <x v="0"/>
    <s v="Project Management - Con"/>
    <d v="1981-07-02T00:00:00"/>
    <s v="MA"/>
    <x v="0"/>
    <s v="White"/>
    <s v="Divorced"/>
    <s v="Fully Meets"/>
    <n v="3"/>
    <n v="4"/>
    <s v="Poor"/>
    <d v="2022-10-07T00:00:00"/>
    <n v="5"/>
    <s v="Low"/>
    <n v="2"/>
    <s v="Low"/>
    <n v="5"/>
    <s v="Low"/>
    <d v="2022-11-19T00:00:00"/>
    <s v="Leadership Development"/>
    <s v="Internal"/>
    <s v="Passed"/>
    <n v="5"/>
    <n v="236.27"/>
    <n v="38"/>
    <x v="0"/>
  </r>
  <r>
    <n v="3114"/>
    <d v="2018-09-30T00:00:00"/>
    <n v="7.6194444444444445"/>
    <s v="Production Technician II"/>
    <x v="9"/>
    <s v="Active"/>
    <s v="Contract"/>
    <s v="Zone C"/>
    <s v="Full-Time"/>
    <x v="0"/>
    <s v="Isp"/>
    <d v="1957-07-06T00:00:00"/>
    <s v="MA"/>
    <x v="0"/>
    <s v="Asian"/>
    <s v="Divorced"/>
    <s v="Fully Meets"/>
    <n v="3"/>
    <n v="2"/>
    <s v="Excellent"/>
    <d v="2022-08-24T00:00:00"/>
    <n v="2"/>
    <s v="High"/>
    <n v="2"/>
    <s v="High"/>
    <n v="2"/>
    <s v="High"/>
    <d v="2023-01-10T00:00:00"/>
    <s v="Technical Skills"/>
    <s v="Internal"/>
    <s v="Passed"/>
    <n v="5"/>
    <n v="569.5"/>
    <n v="61"/>
    <x v="1"/>
  </r>
  <r>
    <n v="3115"/>
    <d v="2021-07-12T00:00:00"/>
    <n v="4.8361111111111112"/>
    <s v="Production Technician II"/>
    <x v="5"/>
    <s v="Active"/>
    <s v="Contract"/>
    <s v="Zone A"/>
    <s v="Temporary"/>
    <x v="0"/>
    <s v="Project Management - Con"/>
    <d v="1964-01-01T00:00:00"/>
    <s v="MA"/>
    <x v="0"/>
    <s v="Hispanic"/>
    <s v="Divorced"/>
    <s v="Fully Meets"/>
    <n v="3"/>
    <n v="4"/>
    <s v="Poor"/>
    <d v="2023-06-29T00:00:00"/>
    <n v="1"/>
    <s v="Low"/>
    <n v="3"/>
    <s v="Low"/>
    <n v="5"/>
    <s v="Low"/>
    <d v="2023-07-02T00:00:00"/>
    <s v="Technical Skills"/>
    <s v="Internal"/>
    <s v="Incomplete"/>
    <n v="3"/>
    <n v="386.26"/>
    <n v="57"/>
    <x v="1"/>
  </r>
  <r>
    <n v="3116"/>
    <d v="2021-03-04T00:00:00"/>
    <n v="5.1916666666666664"/>
    <s v="Production Technician II"/>
    <x v="6"/>
    <s v="Active"/>
    <s v="Part-Time"/>
    <s v="Zone B"/>
    <s v="Temporary"/>
    <x v="0"/>
    <s v="Field Operations"/>
    <d v="1981-10-24T00:00:00"/>
    <s v="MA"/>
    <x v="0"/>
    <s v="Hispanic"/>
    <s v="Married"/>
    <s v="Fully Meets"/>
    <n v="3"/>
    <n v="5"/>
    <s v="Poor"/>
    <d v="2023-03-18T00:00:00"/>
    <n v="2"/>
    <s v="Low"/>
    <n v="1"/>
    <s v="Low"/>
    <n v="4"/>
    <s v="Low"/>
    <d v="2022-08-23T00:00:00"/>
    <s v="Project Management"/>
    <s v="External"/>
    <s v="Failed"/>
    <n v="4"/>
    <n v="323.12"/>
    <n v="40"/>
    <x v="0"/>
  </r>
  <r>
    <n v="3117"/>
    <d v="2019-10-27T00:00:00"/>
    <n v="6.5444444444444443"/>
    <s v="Production Technician II"/>
    <x v="2"/>
    <s v="Active"/>
    <s v="Part-Time"/>
    <s v="Zone C"/>
    <s v="Part-Time"/>
    <x v="0"/>
    <s v="General - Sga"/>
    <d v="2041-12-14T00:00:00"/>
    <s v="MA"/>
    <x v="0"/>
    <s v="White"/>
    <s v="Married"/>
    <s v="Fully Meets"/>
    <n v="3"/>
    <n v="2"/>
    <s v="Excellent"/>
    <d v="2022-08-30T00:00:00"/>
    <n v="2"/>
    <s v="High"/>
    <n v="3"/>
    <s v="High"/>
    <n v="1"/>
    <s v="High"/>
    <d v="2023-04-16T00:00:00"/>
    <s v="Communication Skills"/>
    <s v="External"/>
    <s v="Passed"/>
    <n v="5"/>
    <n v="461.57"/>
    <n v="78"/>
    <x v="1"/>
  </r>
  <r>
    <n v="3118"/>
    <d v="2019-01-28T00:00:00"/>
    <n v="7.291666666666667"/>
    <s v="Production Technician II"/>
    <x v="4"/>
    <s v="Terminated"/>
    <s v="Part-Time"/>
    <s v="Zone A"/>
    <s v="Full-Time"/>
    <x v="0"/>
    <s v="Catv"/>
    <d v="1956-12-14T00:00:00"/>
    <s v="MA"/>
    <x v="0"/>
    <s v="Black"/>
    <s v="Divorced"/>
    <s v="Fully Meets"/>
    <n v="3"/>
    <n v="2"/>
    <s v="Excellent"/>
    <d v="2022-10-25T00:00:00"/>
    <n v="3"/>
    <s v="High"/>
    <n v="2"/>
    <s v="High"/>
    <n v="3"/>
    <s v="High"/>
    <d v="2022-11-06T00:00:00"/>
    <s v="Technical Skills"/>
    <s v="External"/>
    <s v="Incomplete"/>
    <n v="2"/>
    <n v="543.74"/>
    <n v="63"/>
    <x v="1"/>
  </r>
  <r>
    <n v="3119"/>
    <d v="2021-01-10T00:00:00"/>
    <n v="5.3416666666666668"/>
    <s v="Production Technician I"/>
    <x v="6"/>
    <s v="Active"/>
    <s v="Part-Time"/>
    <s v="Zone C"/>
    <s v="Part-Time"/>
    <x v="0"/>
    <s v="General - Con"/>
    <d v="1993-06-05T00:00:00"/>
    <s v="MA"/>
    <x v="1"/>
    <s v="Other"/>
    <s v="Single"/>
    <s v="Fully Meets"/>
    <n v="3"/>
    <n v="5"/>
    <s v="Poor"/>
    <d v="2022-12-23T00:00:00"/>
    <n v="4"/>
    <s v="Low"/>
    <n v="5"/>
    <s v="Low"/>
    <n v="2"/>
    <s v="Low"/>
    <d v="2023-02-26T00:00:00"/>
    <s v="Leadership Development"/>
    <s v="External"/>
    <s v="Passed"/>
    <n v="1"/>
    <n v="899.2"/>
    <n v="28"/>
    <x v="0"/>
  </r>
  <r>
    <n v="3120"/>
    <d v="2021-08-05T00:00:00"/>
    <n v="4.7722222222222221"/>
    <s v="Production Technician I"/>
    <x v="2"/>
    <s v="Active"/>
    <s v="Part-Time"/>
    <s v="Zone A"/>
    <s v="Full-Time"/>
    <x v="0"/>
    <s v="Aerial"/>
    <d v="2046-02-03T00:00:00"/>
    <s v="MA"/>
    <x v="0"/>
    <s v="Asian"/>
    <s v="Widowed"/>
    <s v="Fully Meets"/>
    <n v="3"/>
    <n v="4"/>
    <s v="Poor"/>
    <d v="2023-04-10T00:00:00"/>
    <n v="1"/>
    <s v="Low"/>
    <n v="5"/>
    <s v="Low"/>
    <n v="3"/>
    <s v="Low"/>
    <d v="2023-07-05T00:00:00"/>
    <s v="Project Management"/>
    <s v="External"/>
    <s v="Incomplete"/>
    <n v="2"/>
    <n v="144.25"/>
    <n v="75"/>
    <x v="1"/>
  </r>
  <r>
    <n v="3121"/>
    <d v="2022-11-07T00:00:00"/>
    <n v="3.5166666666666666"/>
    <s v="Production Technician I"/>
    <x v="9"/>
    <s v="Active"/>
    <s v="Part-Time"/>
    <s v="Zone C"/>
    <s v="Full-Time"/>
    <x v="0"/>
    <s v="Project Management - Con"/>
    <d v="2049-10-17T00:00:00"/>
    <s v="MA"/>
    <x v="0"/>
    <s v="Black"/>
    <s v="Single"/>
    <s v="Fully Meets"/>
    <n v="3"/>
    <n v="4"/>
    <s v="Poor"/>
    <d v="2023-04-13T00:00:00"/>
    <n v="4"/>
    <s v="Low"/>
    <n v="1"/>
    <s v="Low"/>
    <n v="3"/>
    <s v="Low"/>
    <d v="2023-04-22T00:00:00"/>
    <s v="Leadership Development"/>
    <s v="External"/>
    <s v="Failed"/>
    <n v="1"/>
    <n v="854.54"/>
    <n v="73"/>
    <x v="1"/>
  </r>
  <r>
    <n v="3123"/>
    <d v="2021-07-12T00:00:00"/>
    <n v="4.8361111111111112"/>
    <s v="Production Technician I"/>
    <x v="3"/>
    <s v="Active"/>
    <s v="Full-Time"/>
    <s v="Zone C"/>
    <s v="Part-Time"/>
    <x v="0"/>
    <s v="Splicing"/>
    <d v="1951-05-03T00:00:00"/>
    <s v="MA"/>
    <x v="1"/>
    <s v="Hispanic"/>
    <s v="Married"/>
    <s v="Fully Meets"/>
    <n v="3"/>
    <n v="4"/>
    <s v="Poor"/>
    <d v="2023-07-12T00:00:00"/>
    <n v="5"/>
    <s v="Low"/>
    <n v="2"/>
    <s v="Low"/>
    <n v="2"/>
    <s v="Low"/>
    <d v="2023-01-01T00:00:00"/>
    <s v="Communication Skills"/>
    <s v="External"/>
    <s v="Failed"/>
    <n v="4"/>
    <n v="479"/>
    <n v="70"/>
    <x v="1"/>
  </r>
  <r>
    <n v="3126"/>
    <d v="2022-04-27T00:00:00"/>
    <n v="4.0444444444444443"/>
    <s v="Production Technician I"/>
    <x v="5"/>
    <s v="Active"/>
    <s v="Contract"/>
    <s v="Zone C"/>
    <s v="Full-Time"/>
    <x v="0"/>
    <s v="Project Management - Con"/>
    <d v="1978-07-02T00:00:00"/>
    <s v="MA"/>
    <x v="1"/>
    <s v="Black"/>
    <s v="Divorced"/>
    <s v="Fully Meets"/>
    <n v="3"/>
    <n v="2"/>
    <s v="Excellent"/>
    <d v="2022-08-19T00:00:00"/>
    <n v="4"/>
    <s v="High"/>
    <n v="5"/>
    <s v="High"/>
    <n v="1"/>
    <s v="High"/>
    <d v="2023-07-21T00:00:00"/>
    <s v="Communication Skills"/>
    <s v="External"/>
    <s v="Passed"/>
    <n v="4"/>
    <n v="667.54"/>
    <n v="44"/>
    <x v="0"/>
  </r>
  <r>
    <n v="3127"/>
    <d v="2022-06-14T00:00:00"/>
    <n v="3.9138888888888888"/>
    <s v="Production Technician I"/>
    <x v="6"/>
    <s v="Active"/>
    <s v="Part-Time"/>
    <s v="Zone A"/>
    <s v="Part-Time"/>
    <x v="0"/>
    <s v="Project Management - Con"/>
    <d v="1991-10-26T00:00:00"/>
    <s v="MA"/>
    <x v="1"/>
    <s v="White"/>
    <s v="Married"/>
    <s v="Fully Meets"/>
    <n v="3"/>
    <n v="2"/>
    <s v="Excellent"/>
    <d v="2023-04-09T00:00:00"/>
    <n v="4"/>
    <s v="High"/>
    <n v="5"/>
    <s v="High"/>
    <n v="5"/>
    <s v="High"/>
    <d v="2023-02-19T00:00:00"/>
    <s v="Project Management"/>
    <s v="External"/>
    <s v="Failed"/>
    <n v="5"/>
    <n v="309.74"/>
    <n v="31"/>
    <x v="0"/>
  </r>
  <r>
    <n v="3128"/>
    <d v="2019-01-13T00:00:00"/>
    <n v="7.333333333333333"/>
    <s v="Production Technician I"/>
    <x v="2"/>
    <s v="Active"/>
    <s v="Part-Time"/>
    <s v="Zone A"/>
    <s v="Temporary"/>
    <x v="0"/>
    <s v="Field Operations"/>
    <d v="1974-04-15T00:00:00"/>
    <s v="MA"/>
    <x v="0"/>
    <s v="Black"/>
    <s v="Widowed"/>
    <s v="Fully Meets"/>
    <n v="3"/>
    <n v="2"/>
    <s v="Excellent"/>
    <d v="2023-04-25T00:00:00"/>
    <n v="3"/>
    <s v="High"/>
    <n v="5"/>
    <s v="High"/>
    <n v="4"/>
    <s v="High"/>
    <d v="2023-02-28T00:00:00"/>
    <s v="Communication Skills"/>
    <s v="Internal"/>
    <s v="Completed"/>
    <n v="1"/>
    <n v="830.63"/>
    <n v="45"/>
    <x v="0"/>
  </r>
  <r>
    <n v="3129"/>
    <d v="2019-06-21T00:00:00"/>
    <n v="6.8944444444444448"/>
    <s v="Production Technician I"/>
    <x v="4"/>
    <s v="Active"/>
    <s v="Full-Time"/>
    <s v="Zone A"/>
    <s v="Part-Time"/>
    <x v="0"/>
    <s v="Underground"/>
    <d v="1985-07-11T00:00:00"/>
    <s v="MA"/>
    <x v="0"/>
    <s v="Black"/>
    <s v="Widowed"/>
    <s v="Fully Meets"/>
    <n v="3"/>
    <n v="5"/>
    <s v="Poor"/>
    <d v="2023-03-31T00:00:00"/>
    <n v="4"/>
    <s v="Low"/>
    <n v="2"/>
    <s v="Low"/>
    <n v="4"/>
    <s v="Low"/>
    <d v="2023-06-11T00:00:00"/>
    <s v="Technical Skills"/>
    <s v="Internal"/>
    <s v="Incomplete"/>
    <n v="4"/>
    <n v="277.31"/>
    <n v="34"/>
    <x v="0"/>
  </r>
  <r>
    <n v="3130"/>
    <d v="2020-08-10T00:00:00"/>
    <n v="5.7583333333333337"/>
    <s v="Production Technician I"/>
    <x v="0"/>
    <s v="Active"/>
    <s v="Part-Time"/>
    <s v="Zone A"/>
    <s v="Temporary"/>
    <x v="0"/>
    <s v="Wireline Construction"/>
    <d v="1981-05-09T00:00:00"/>
    <s v="MA"/>
    <x v="0"/>
    <s v="Black"/>
    <s v="Widowed"/>
    <s v="Fully Meets"/>
    <n v="3"/>
    <n v="5"/>
    <s v="Poor"/>
    <d v="2022-12-28T00:00:00"/>
    <n v="4"/>
    <s v="Low"/>
    <n v="3"/>
    <s v="Low"/>
    <n v="3"/>
    <s v="Low"/>
    <d v="2023-03-21T00:00:00"/>
    <s v="Customer Service"/>
    <s v="Internal"/>
    <s v="Incomplete"/>
    <n v="3"/>
    <n v="501.5"/>
    <n v="39"/>
    <x v="0"/>
  </r>
  <r>
    <n v="3131"/>
    <d v="2021-04-13T00:00:00"/>
    <n v="5.083333333333333"/>
    <s v="Production Technician I"/>
    <x v="7"/>
    <s v="Active"/>
    <s v="Contract"/>
    <s v="Zone C"/>
    <s v="Temporary"/>
    <x v="0"/>
    <s v="Wireline Construction"/>
    <d v="1954-01-28T00:00:00"/>
    <s v="MA"/>
    <x v="0"/>
    <s v="Hispanic"/>
    <s v="Single"/>
    <s v="Fully Meets"/>
    <n v="3"/>
    <n v="2"/>
    <s v="Excellent"/>
    <d v="2022-08-07T00:00:00"/>
    <n v="3"/>
    <s v="High"/>
    <n v="2"/>
    <s v="High"/>
    <n v="5"/>
    <s v="High"/>
    <d v="2023-01-15T00:00:00"/>
    <s v="Leadership Development"/>
    <s v="Internal"/>
    <s v="Completed"/>
    <n v="3"/>
    <n v="937.85"/>
    <n v="67"/>
    <x v="1"/>
  </r>
  <r>
    <n v="3132"/>
    <d v="2020-04-27T00:00:00"/>
    <n v="6.0444444444444443"/>
    <s v="Production Technician I"/>
    <x v="1"/>
    <s v="Active"/>
    <s v="Full-Time"/>
    <s v="Zone A"/>
    <s v="Full-Time"/>
    <x v="0"/>
    <s v="Field Operations"/>
    <d v="1979-09-20T00:00:00"/>
    <s v="MA"/>
    <x v="0"/>
    <s v="Asian"/>
    <s v="Divorced"/>
    <s v="Fully Meets"/>
    <n v="3"/>
    <n v="4"/>
    <s v="Poor"/>
    <d v="2023-06-19T00:00:00"/>
    <n v="2"/>
    <s v="Low"/>
    <n v="2"/>
    <s v="Low"/>
    <n v="1"/>
    <s v="Low"/>
    <d v="2023-03-16T00:00:00"/>
    <s v="Communication Skills"/>
    <s v="Internal"/>
    <s v="Incomplete"/>
    <n v="3"/>
    <n v="134.91999999999999"/>
    <n v="41"/>
    <x v="0"/>
  </r>
  <r>
    <n v="3133"/>
    <d v="2022-02-25T00:00:00"/>
    <n v="4.2166666666666668"/>
    <s v="Production Technician I"/>
    <x v="8"/>
    <s v="Terminated"/>
    <s v="Contract"/>
    <s v="Zone C"/>
    <s v="Part-Time"/>
    <x v="0"/>
    <s v="Project Management - Con"/>
    <d v="1958-10-23T00:00:00"/>
    <s v="MA"/>
    <x v="1"/>
    <s v="White"/>
    <s v="Married"/>
    <s v="Fully Meets"/>
    <n v="3"/>
    <n v="5"/>
    <s v="Poor"/>
    <d v="2022-09-21T00:00:00"/>
    <n v="1"/>
    <s v="Low"/>
    <n v="5"/>
    <s v="Low"/>
    <n v="1"/>
    <s v="Low"/>
    <d v="2022-10-10T00:00:00"/>
    <s v="Communication Skills"/>
    <s v="External"/>
    <s v="Incomplete"/>
    <n v="3"/>
    <n v="946.99"/>
    <n v="64"/>
    <x v="1"/>
  </r>
  <r>
    <n v="3134"/>
    <d v="2018-12-06T00:00:00"/>
    <n v="7.4361111111111109"/>
    <s v="Production Technician II"/>
    <x v="3"/>
    <s v="Active"/>
    <s v="Part-Time"/>
    <s v="Zone C"/>
    <s v="Full-Time"/>
    <x v="0"/>
    <s v="Fielders"/>
    <d v="2047-04-15T00:00:00"/>
    <s v="MA"/>
    <x v="0"/>
    <s v="Hispanic"/>
    <s v="Married"/>
    <s v="Exceeds"/>
    <n v="4"/>
    <n v="5"/>
    <s v="Poor"/>
    <d v="2022-11-20T00:00:00"/>
    <n v="3"/>
    <s v="Low"/>
    <n v="2"/>
    <s v="Low"/>
    <n v="1"/>
    <s v="Low"/>
    <d v="2023-03-18T00:00:00"/>
    <s v="Technical Skills"/>
    <s v="External"/>
    <s v="Completed"/>
    <n v="4"/>
    <n v="945.68"/>
    <n v="71"/>
    <x v="1"/>
  </r>
  <r>
    <n v="3135"/>
    <d v="2020-03-12T00:00:00"/>
    <n v="6.1694444444444443"/>
    <s v="Production Technician II"/>
    <x v="4"/>
    <s v="Active"/>
    <s v="Part-Time"/>
    <s v="Zone A"/>
    <s v="Temporary"/>
    <x v="0"/>
    <s v="Project Management - Con"/>
    <d v="1993-04-25T00:00:00"/>
    <s v="MA"/>
    <x v="0"/>
    <s v="White"/>
    <s v="Single"/>
    <s v="Fully Meets"/>
    <n v="3"/>
    <n v="4"/>
    <s v="Poor"/>
    <d v="2022-10-24T00:00:00"/>
    <n v="1"/>
    <s v="Low"/>
    <n v="2"/>
    <s v="Low"/>
    <n v="1"/>
    <s v="Low"/>
    <d v="2023-01-28T00:00:00"/>
    <s v="Communication Skills"/>
    <s v="Internal"/>
    <s v="Passed"/>
    <n v="5"/>
    <n v="142.21"/>
    <n v="27"/>
    <x v="0"/>
  </r>
  <r>
    <n v="3136"/>
    <d v="2022-11-16T00:00:00"/>
    <n v="3.4916666666666667"/>
    <s v="Production Technician II"/>
    <x v="0"/>
    <s v="Active"/>
    <s v="Full-Time"/>
    <s v="Zone B"/>
    <s v="Full-Time"/>
    <x v="0"/>
    <s v="Project Management - Con"/>
    <d v="1997-05-17T00:00:00"/>
    <s v="MA"/>
    <x v="0"/>
    <s v="Hispanic"/>
    <s v="Married"/>
    <s v="Fully Meets"/>
    <n v="3"/>
    <n v="4"/>
    <s v="Poor"/>
    <d v="2023-06-21T00:00:00"/>
    <n v="5"/>
    <s v="Low"/>
    <n v="3"/>
    <s v="Low"/>
    <n v="5"/>
    <s v="Low"/>
    <d v="2022-11-22T00:00:00"/>
    <s v="Project Management"/>
    <s v="External"/>
    <s v="Failed"/>
    <n v="2"/>
    <n v="386.95"/>
    <n v="25"/>
    <x v="2"/>
  </r>
  <r>
    <n v="3137"/>
    <d v="2018-12-09T00:00:00"/>
    <n v="7.427777777777778"/>
    <s v="Production Technician II"/>
    <x v="1"/>
    <s v="Terminated"/>
    <s v="Contract"/>
    <s v="Zone B"/>
    <s v="Temporary"/>
    <x v="0"/>
    <s v="Field Operations"/>
    <d v="1995-06-03T00:00:00"/>
    <s v="MA"/>
    <x v="0"/>
    <s v="Other"/>
    <s v="Single"/>
    <s v="Fully Meets"/>
    <n v="3"/>
    <n v="2"/>
    <s v="Excellent"/>
    <d v="2023-03-23T00:00:00"/>
    <n v="1"/>
    <s v="High"/>
    <n v="2"/>
    <s v="High"/>
    <n v="4"/>
    <s v="High"/>
    <d v="2023-06-11T00:00:00"/>
    <s v="Technical Skills"/>
    <s v="External"/>
    <s v="Passed"/>
    <n v="4"/>
    <n v="641.67999999999995"/>
    <n v="23"/>
    <x v="2"/>
  </r>
  <r>
    <n v="3138"/>
    <d v="2022-12-25T00:00:00"/>
    <n v="3.3833333333333333"/>
    <s v="Production Technician II"/>
    <x v="8"/>
    <s v="Terminated"/>
    <s v="Contract"/>
    <s v="Zone A"/>
    <s v="Full-Time"/>
    <x v="0"/>
    <s v="Field Operations"/>
    <d v="1987-04-07T00:00:00"/>
    <s v="MA"/>
    <x v="0"/>
    <s v="Black"/>
    <s v="Single"/>
    <s v="Fully Meets"/>
    <n v="3"/>
    <n v="4"/>
    <s v="Poor"/>
    <d v="2023-07-10T00:00:00"/>
    <n v="5"/>
    <s v="Low"/>
    <n v="3"/>
    <s v="Low"/>
    <n v="1"/>
    <s v="Low"/>
    <d v="2023-07-26T00:00:00"/>
    <s v="Project Management"/>
    <s v="Internal"/>
    <s v="Failed"/>
    <n v="2"/>
    <n v="295.67"/>
    <n v="35"/>
    <x v="0"/>
  </r>
  <r>
    <n v="3139"/>
    <d v="2021-11-19T00:00:00"/>
    <n v="4.4833333333333334"/>
    <s v="Production Technician II"/>
    <x v="6"/>
    <s v="Active"/>
    <s v="Part-Time"/>
    <s v="Zone A"/>
    <s v="Temporary"/>
    <x v="0"/>
    <s v="Field Operations"/>
    <d v="1971-08-11T00:00:00"/>
    <s v="MA"/>
    <x v="0"/>
    <s v="Asian"/>
    <s v="Single"/>
    <s v="Fully Meets"/>
    <n v="3"/>
    <n v="4"/>
    <s v="Poor"/>
    <d v="2022-11-29T00:00:00"/>
    <n v="3"/>
    <s v="Low"/>
    <n v="2"/>
    <s v="Low"/>
    <n v="1"/>
    <s v="Low"/>
    <d v="2023-04-23T00:00:00"/>
    <s v="Communication Skills"/>
    <s v="External"/>
    <s v="Completed"/>
    <n v="4"/>
    <n v="649.64"/>
    <n v="50"/>
    <x v="0"/>
  </r>
  <r>
    <n v="3140"/>
    <d v="2022-03-01T00:00:00"/>
    <n v="4.2"/>
    <s v="Production Technician I"/>
    <x v="2"/>
    <s v="Active"/>
    <s v="Contract"/>
    <s v="Zone C"/>
    <s v="Full-Time"/>
    <x v="0"/>
    <s v="Catv"/>
    <d v="1990-04-02T00:00:00"/>
    <s v="MA"/>
    <x v="1"/>
    <s v="Hispanic"/>
    <s v="Widowed"/>
    <s v="Fully Meets"/>
    <n v="3"/>
    <n v="5"/>
    <s v="Poor"/>
    <d v="2023-05-07T00:00:00"/>
    <n v="1"/>
    <s v="Low"/>
    <n v="1"/>
    <s v="Low"/>
    <n v="1"/>
    <s v="Low"/>
    <d v="2022-12-12T00:00:00"/>
    <s v="Technical Skills"/>
    <s v="External"/>
    <s v="Failed"/>
    <n v="1"/>
    <n v="402.77"/>
    <n v="32"/>
    <x v="0"/>
  </r>
  <r>
    <n v="3141"/>
    <d v="2021-03-17T00:00:00"/>
    <n v="5.1555555555555559"/>
    <s v="Production Technician I"/>
    <x v="4"/>
    <s v="Active"/>
    <s v="Full-Time"/>
    <s v="Zone B"/>
    <s v="Temporary"/>
    <x v="0"/>
    <s v="Field Operations"/>
    <d v="1970-07-10T00:00:00"/>
    <s v="MA"/>
    <x v="1"/>
    <s v="Black"/>
    <s v="Married"/>
    <s v="Exceeds"/>
    <n v="4"/>
    <n v="2"/>
    <s v="Excellent"/>
    <d v="2023-02-16T00:00:00"/>
    <n v="3"/>
    <s v="High"/>
    <n v="1"/>
    <s v="High"/>
    <n v="4"/>
    <s v="High"/>
    <d v="2023-04-01T00:00:00"/>
    <s v="Leadership Development"/>
    <s v="Internal"/>
    <s v="Incomplete"/>
    <n v="3"/>
    <n v="311.92"/>
    <n v="51"/>
    <x v="1"/>
  </r>
  <r>
    <n v="3142"/>
    <d v="2021-02-10T00:00:00"/>
    <n v="5.2583333333333337"/>
    <s v="Production Technician I"/>
    <x v="0"/>
    <s v="Active"/>
    <s v="Full-Time"/>
    <s v="Zone B"/>
    <s v="Part-Time"/>
    <x v="0"/>
    <s v="General - Con"/>
    <d v="2049-07-20T00:00:00"/>
    <s v="MA"/>
    <x v="0"/>
    <s v="White"/>
    <s v="Single"/>
    <s v="Fully Meets"/>
    <n v="3"/>
    <n v="4"/>
    <s v="Poor"/>
    <d v="2022-08-10T00:00:00"/>
    <n v="4"/>
    <s v="Low"/>
    <n v="5"/>
    <s v="Low"/>
    <n v="1"/>
    <s v="Low"/>
    <d v="2023-01-09T00:00:00"/>
    <s v="Communication Skills"/>
    <s v="External"/>
    <s v="Incomplete"/>
    <n v="5"/>
    <n v="730.99"/>
    <n v="72"/>
    <x v="1"/>
  </r>
  <r>
    <n v="3143"/>
    <d v="2018-09-28T00:00:00"/>
    <n v="7.625"/>
    <s v="Production Technician I"/>
    <x v="7"/>
    <s v="Active"/>
    <s v="Full-Time"/>
    <s v="Zone A"/>
    <s v="Temporary"/>
    <x v="0"/>
    <s v="Aerial"/>
    <d v="2047-06-25T00:00:00"/>
    <s v="MA"/>
    <x v="0"/>
    <s v="Black"/>
    <s v="Widowed"/>
    <s v="Fully Meets"/>
    <n v="3"/>
    <n v="2"/>
    <s v="Excellent"/>
    <d v="2023-07-31T00:00:00"/>
    <n v="1"/>
    <s v="High"/>
    <n v="4"/>
    <s v="High"/>
    <n v="1"/>
    <s v="High"/>
    <d v="2023-05-22T00:00:00"/>
    <s v="Project Management"/>
    <s v="Internal"/>
    <s v="Incomplete"/>
    <n v="3"/>
    <n v="330.04"/>
    <n v="71"/>
    <x v="1"/>
  </r>
  <r>
    <n v="3144"/>
    <d v="2021-02-09T00:00:00"/>
    <n v="5.2611111111111111"/>
    <s v="Production Technician I"/>
    <x v="1"/>
    <s v="Active"/>
    <s v="Contract"/>
    <s v="Zone C"/>
    <s v="Part-Time"/>
    <x v="0"/>
    <s v="Engineers"/>
    <d v="1956-09-19T00:00:00"/>
    <s v="MA"/>
    <x v="1"/>
    <s v="Hispanic"/>
    <s v="Married"/>
    <s v="Exceeds"/>
    <n v="4"/>
    <n v="2"/>
    <s v="Excellent"/>
    <d v="2022-12-18T00:00:00"/>
    <n v="3"/>
    <s v="High"/>
    <n v="4"/>
    <s v="High"/>
    <n v="3"/>
    <s v="High"/>
    <d v="2023-07-15T00:00:00"/>
    <s v="Communication Skills"/>
    <s v="Internal"/>
    <s v="Passed"/>
    <n v="3"/>
    <n v="848.99"/>
    <n v="65"/>
    <x v="1"/>
  </r>
  <r>
    <n v="3146"/>
    <d v="2018-12-16T00:00:00"/>
    <n v="7.4083333333333332"/>
    <s v="Production Technician I"/>
    <x v="3"/>
    <s v="Active"/>
    <s v="Part-Time"/>
    <s v="Zone C"/>
    <s v="Temporary"/>
    <x v="0"/>
    <s v="Project Management - Con"/>
    <d v="1978-10-18T00:00:00"/>
    <s v="MA"/>
    <x v="0"/>
    <s v="White"/>
    <s v="Widowed"/>
    <s v="Fully Meets"/>
    <n v="3"/>
    <n v="4"/>
    <s v="Poor"/>
    <d v="2022-09-05T00:00:00"/>
    <n v="5"/>
    <s v="Low"/>
    <n v="1"/>
    <s v="Low"/>
    <n v="1"/>
    <s v="Low"/>
    <d v="2023-03-06T00:00:00"/>
    <s v="Technical Skills"/>
    <s v="External"/>
    <s v="Passed"/>
    <n v="5"/>
    <n v="560.03"/>
    <n v="40"/>
    <x v="0"/>
  </r>
  <r>
    <n v="3147"/>
    <d v="2023-07-17T00:00:00"/>
    <n v="2.8222222222222224"/>
    <s v="Production Technician I"/>
    <x v="9"/>
    <s v="Active"/>
    <s v="Contract"/>
    <s v="Zone B"/>
    <s v="Temporary"/>
    <x v="0"/>
    <s v="General - Sga"/>
    <d v="1999-04-23T00:00:00"/>
    <s v="MA"/>
    <x v="1"/>
    <s v="Hispanic"/>
    <s v="Divorced"/>
    <s v="Fully Meets"/>
    <n v="3"/>
    <n v="5"/>
    <s v="Poor"/>
    <d v="2023-07-24T00:00:00"/>
    <n v="2"/>
    <s v="Low"/>
    <n v="2"/>
    <s v="Low"/>
    <n v="5"/>
    <s v="Low"/>
    <d v="2022-12-20T00:00:00"/>
    <s v="Project Management"/>
    <s v="External"/>
    <s v="Completed"/>
    <n v="4"/>
    <n v="820.65"/>
    <n v="24"/>
    <x v="2"/>
  </r>
  <r>
    <n v="3148"/>
    <d v="2020-05-28T00:00:00"/>
    <n v="5.958333333333333"/>
    <s v="Production Technician I"/>
    <x v="5"/>
    <s v="Active"/>
    <s v="Full-Time"/>
    <s v="Zone C"/>
    <s v="Temporary"/>
    <x v="0"/>
    <s v="Aerial"/>
    <d v="1950-03-01T00:00:00"/>
    <s v="MA"/>
    <x v="1"/>
    <s v="White"/>
    <s v="Single"/>
    <s v="Exceeds"/>
    <n v="4"/>
    <n v="2"/>
    <s v="Excellent"/>
    <d v="2023-06-24T00:00:00"/>
    <n v="4"/>
    <s v="High"/>
    <n v="5"/>
    <s v="High"/>
    <n v="1"/>
    <s v="High"/>
    <d v="2023-04-10T00:00:00"/>
    <s v="Communication Skills"/>
    <s v="External"/>
    <s v="Completed"/>
    <n v="2"/>
    <n v="727.06"/>
    <n v="70"/>
    <x v="1"/>
  </r>
  <r>
    <n v="3149"/>
    <d v="2021-03-01T00:00:00"/>
    <n v="5.2"/>
    <s v="Production Technician I"/>
    <x v="6"/>
    <s v="Active"/>
    <s v="Full-Time"/>
    <s v="Zone A"/>
    <s v="Part-Time"/>
    <x v="0"/>
    <s v="Field Operations"/>
    <d v="1983-09-27T00:00:00"/>
    <s v="MA"/>
    <x v="0"/>
    <s v="Black"/>
    <s v="Single"/>
    <s v="Exceeds"/>
    <n v="4"/>
    <n v="2"/>
    <s v="Excellent"/>
    <d v="2023-03-31T00:00:00"/>
    <n v="2"/>
    <s v="High"/>
    <n v="1"/>
    <s v="High"/>
    <n v="4"/>
    <s v="High"/>
    <d v="2023-07-07T00:00:00"/>
    <s v="Customer Service"/>
    <s v="Internal"/>
    <s v="Failed"/>
    <n v="2"/>
    <n v="858.12"/>
    <n v="38"/>
    <x v="0"/>
  </r>
  <r>
    <n v="3150"/>
    <d v="2022-02-12T00:00:00"/>
    <n v="4.2527777777777782"/>
    <s v="Production Technician I"/>
    <x v="2"/>
    <s v="Active"/>
    <s v="Full-Time"/>
    <s v="Zone C"/>
    <s v="Part-Time"/>
    <x v="0"/>
    <s v="Aerial"/>
    <d v="1955-08-02T00:00:00"/>
    <s v="MA"/>
    <x v="0"/>
    <s v="Asian"/>
    <s v="Widowed"/>
    <s v="Fully Meets"/>
    <n v="3"/>
    <n v="2"/>
    <s v="Excellent"/>
    <d v="2022-08-29T00:00:00"/>
    <n v="3"/>
    <s v="High"/>
    <n v="2"/>
    <s v="High"/>
    <n v="2"/>
    <s v="High"/>
    <d v="2023-01-28T00:00:00"/>
    <s v="Customer Service"/>
    <s v="External"/>
    <s v="Failed"/>
    <n v="4"/>
    <n v="781.04"/>
    <n v="67"/>
    <x v="1"/>
  </r>
  <r>
    <n v="3151"/>
    <d v="2022-02-26T00:00:00"/>
    <n v="4.2138888888888886"/>
    <s v="Production Technician I"/>
    <x v="4"/>
    <s v="Active"/>
    <s v="Part-Time"/>
    <s v="Zone C"/>
    <s v="Temporary"/>
    <x v="0"/>
    <s v="Field Operations"/>
    <d v="1965-11-15T00:00:00"/>
    <s v="MA"/>
    <x v="0"/>
    <s v="White"/>
    <s v="Widowed"/>
    <s v="Exceeds"/>
    <n v="4"/>
    <n v="4"/>
    <s v="Poor"/>
    <d v="2023-02-24T00:00:00"/>
    <n v="3"/>
    <s v="Low"/>
    <n v="3"/>
    <s v="Low"/>
    <n v="1"/>
    <s v="Low"/>
    <d v="2022-10-06T00:00:00"/>
    <s v="Project Management"/>
    <s v="Internal"/>
    <s v="Passed"/>
    <n v="2"/>
    <n v="978.88"/>
    <n v="57"/>
    <x v="1"/>
  </r>
  <r>
    <n v="3152"/>
    <d v="2022-07-05T00:00:00"/>
    <n v="3.8555555555555556"/>
    <s v="Production Technician I"/>
    <x v="0"/>
    <s v="Active"/>
    <s v="Contract"/>
    <s v="Zone C"/>
    <s v="Temporary"/>
    <x v="0"/>
    <s v="Field Operations"/>
    <d v="1953-12-29T00:00:00"/>
    <s v="MA"/>
    <x v="0"/>
    <s v="Black"/>
    <s v="Widowed"/>
    <s v="Exceeds"/>
    <n v="4"/>
    <n v="5"/>
    <s v="Poor"/>
    <d v="2023-04-28T00:00:00"/>
    <n v="1"/>
    <s v="Low"/>
    <n v="3"/>
    <s v="Low"/>
    <n v="1"/>
    <s v="Low"/>
    <d v="2023-03-24T00:00:00"/>
    <s v="Communication Skills"/>
    <s v="Internal"/>
    <s v="Failed"/>
    <n v="4"/>
    <n v="955.95"/>
    <n v="69"/>
    <x v="1"/>
  </r>
  <r>
    <n v="3153"/>
    <d v="2019-11-29T00:00:00"/>
    <n v="6.4555555555555557"/>
    <s v="Production Technician I"/>
    <x v="7"/>
    <s v="Active"/>
    <s v="Part-Time"/>
    <s v="Zone A"/>
    <s v="Full-Time"/>
    <x v="0"/>
    <s v="Field Operations"/>
    <d v="1994-12-13T00:00:00"/>
    <s v="MA"/>
    <x v="0"/>
    <s v="Other"/>
    <s v="Single"/>
    <s v="Fully Meets"/>
    <n v="3"/>
    <n v="4"/>
    <s v="Poor"/>
    <d v="2022-11-04T00:00:00"/>
    <n v="1"/>
    <s v="Low"/>
    <n v="5"/>
    <s v="Low"/>
    <n v="3"/>
    <s v="Low"/>
    <d v="2023-07-11T00:00:00"/>
    <s v="Communication Skills"/>
    <s v="External"/>
    <s v="Passed"/>
    <n v="5"/>
    <n v="897.64"/>
    <n v="25"/>
    <x v="2"/>
  </r>
  <r>
    <n v="3154"/>
    <d v="2019-02-22T00:00:00"/>
    <n v="7.2249999999999996"/>
    <s v="Production Technician I"/>
    <x v="1"/>
    <s v="Active"/>
    <s v="Full-Time"/>
    <s v="Zone B"/>
    <s v="Temporary"/>
    <x v="0"/>
    <s v="Engineers"/>
    <d v="2049-05-21T00:00:00"/>
    <s v="MA"/>
    <x v="0"/>
    <s v="Black"/>
    <s v="Single"/>
    <s v="Fully Meets"/>
    <n v="3"/>
    <n v="2"/>
    <s v="Excellent"/>
    <d v="2023-06-03T00:00:00"/>
    <n v="1"/>
    <s v="High"/>
    <n v="3"/>
    <s v="High"/>
    <n v="5"/>
    <s v="High"/>
    <d v="2023-05-25T00:00:00"/>
    <s v="Customer Service"/>
    <s v="External"/>
    <s v="Passed"/>
    <n v="4"/>
    <n v="418.08"/>
    <n v="70"/>
    <x v="1"/>
  </r>
  <r>
    <n v="3155"/>
    <d v="2020-07-16T00:00:00"/>
    <n v="5.8250000000000002"/>
    <s v="Production Technician I"/>
    <x v="8"/>
    <s v="Terminated"/>
    <s v="Contract"/>
    <s v="Zone B"/>
    <s v="Temporary"/>
    <x v="0"/>
    <s v="General - Con"/>
    <d v="1951-03-14T00:00:00"/>
    <s v="MA"/>
    <x v="1"/>
    <s v="Black"/>
    <s v="Married"/>
    <s v="Fully Meets"/>
    <n v="3"/>
    <n v="2"/>
    <s v="Excellent"/>
    <d v="2022-08-18T00:00:00"/>
    <n v="2"/>
    <s v="High"/>
    <n v="5"/>
    <s v="High"/>
    <n v="4"/>
    <s v="High"/>
    <d v="2022-08-27T00:00:00"/>
    <s v="Communication Skills"/>
    <s v="External"/>
    <s v="Failed"/>
    <n v="5"/>
    <n v="336.64"/>
    <n v="69"/>
    <x v="1"/>
  </r>
  <r>
    <n v="3156"/>
    <d v="2019-07-18T00:00:00"/>
    <n v="6.8194444444444446"/>
    <s v="Production Technician II"/>
    <x v="8"/>
    <s v="Terminated"/>
    <s v="Contract"/>
    <s v="Zone B"/>
    <s v="Part-Time"/>
    <x v="0"/>
    <s v="General - Con"/>
    <d v="1962-07-16T00:00:00"/>
    <s v="MA"/>
    <x v="0"/>
    <s v="Black"/>
    <s v="Married"/>
    <s v="Fully Meets"/>
    <n v="3"/>
    <n v="5"/>
    <s v="Poor"/>
    <d v="2023-01-27T00:00:00"/>
    <n v="4"/>
    <s v="Low"/>
    <n v="2"/>
    <s v="Low"/>
    <n v="2"/>
    <s v="Low"/>
    <d v="2023-04-02T00:00:00"/>
    <s v="Communication Skills"/>
    <s v="External"/>
    <s v="Failed"/>
    <n v="4"/>
    <n v="171.46"/>
    <n v="57"/>
    <x v="1"/>
  </r>
  <r>
    <n v="3157"/>
    <d v="2019-03-10T00:00:00"/>
    <n v="7.1749999999999998"/>
    <s v="Production Technician II"/>
    <x v="3"/>
    <s v="Active"/>
    <s v="Contract"/>
    <s v="Zone A"/>
    <s v="Full-Time"/>
    <x v="0"/>
    <s v="Billable Consultants"/>
    <d v="1984-03-16T00:00:00"/>
    <s v="MA"/>
    <x v="0"/>
    <s v="White"/>
    <s v="Divorced"/>
    <s v="Exceeds"/>
    <n v="4"/>
    <n v="5"/>
    <s v="Poor"/>
    <d v="2023-04-11T00:00:00"/>
    <n v="4"/>
    <s v="Low"/>
    <n v="1"/>
    <s v="Low"/>
    <n v="3"/>
    <s v="Low"/>
    <d v="2023-05-26T00:00:00"/>
    <s v="Project Management"/>
    <s v="Internal"/>
    <s v="Incomplete"/>
    <n v="3"/>
    <n v="401.9"/>
    <n v="35"/>
    <x v="0"/>
  </r>
  <r>
    <n v="3158"/>
    <d v="2023-05-30T00:00:00"/>
    <n v="2.9527777777777779"/>
    <s v="Production Technician II"/>
    <x v="9"/>
    <s v="Active"/>
    <s v="Part-Time"/>
    <s v="Zone A"/>
    <s v="Full-Time"/>
    <x v="0"/>
    <s v="General - Sga"/>
    <d v="1976-01-21T00:00:00"/>
    <s v="MA"/>
    <x v="0"/>
    <s v="Hispanic"/>
    <s v="Divorced"/>
    <s v="Exceeds"/>
    <n v="4"/>
    <n v="2"/>
    <s v="Excellent"/>
    <d v="2023-02-02T00:00:00"/>
    <n v="1"/>
    <s v="High"/>
    <n v="1"/>
    <s v="High"/>
    <n v="3"/>
    <s v="High"/>
    <d v="2022-12-19T00:00:00"/>
    <s v="Communication Skills"/>
    <s v="Internal"/>
    <s v="Passed"/>
    <n v="5"/>
    <n v="266.62"/>
    <n v="47"/>
    <x v="0"/>
  </r>
  <r>
    <n v="3159"/>
    <d v="2018-08-23T00:00:00"/>
    <n v="7.7222222222222223"/>
    <s v="Production Technician II"/>
    <x v="5"/>
    <s v="Active"/>
    <s v="Full-Time"/>
    <s v="Zone B"/>
    <s v="Part-Time"/>
    <x v="0"/>
    <s v="Field Operations"/>
    <d v="1978-05-29T00:00:00"/>
    <s v="MA"/>
    <x v="0"/>
    <s v="Asian"/>
    <s v="Married"/>
    <s v="Fully Meets"/>
    <n v="3"/>
    <n v="4"/>
    <s v="Poor"/>
    <d v="2023-04-23T00:00:00"/>
    <n v="1"/>
    <s v="Low"/>
    <n v="1"/>
    <s v="Low"/>
    <n v="2"/>
    <s v="Low"/>
    <d v="2023-04-19T00:00:00"/>
    <s v="Technical Skills"/>
    <s v="External"/>
    <s v="Failed"/>
    <n v="2"/>
    <n v="913.36"/>
    <n v="40"/>
    <x v="0"/>
  </r>
  <r>
    <n v="3160"/>
    <d v="2019-03-06T00:00:00"/>
    <n v="7.1861111111111109"/>
    <s v="Production Technician II"/>
    <x v="6"/>
    <s v="Active"/>
    <s v="Full-Time"/>
    <s v="Zone A"/>
    <s v="Part-Time"/>
    <x v="0"/>
    <s v="Splicing"/>
    <d v="1951-04-18T00:00:00"/>
    <s v="MA"/>
    <x v="0"/>
    <s v="Other"/>
    <s v="Single"/>
    <s v="Exceeds"/>
    <n v="4"/>
    <n v="4"/>
    <s v="Poor"/>
    <d v="2022-08-20T00:00:00"/>
    <n v="5"/>
    <s v="Low"/>
    <n v="5"/>
    <s v="Low"/>
    <n v="3"/>
    <s v="Low"/>
    <d v="2023-01-11T00:00:00"/>
    <s v="Leadership Development"/>
    <s v="Internal"/>
    <s v="Failed"/>
    <n v="3"/>
    <n v="619.29"/>
    <n v="68"/>
    <x v="1"/>
  </r>
  <r>
    <n v="3161"/>
    <d v="2023-08-01T00:00:00"/>
    <n v="2.7833333333333332"/>
    <s v="Production Technician II"/>
    <x v="2"/>
    <s v="Terminated"/>
    <s v="Full-Time"/>
    <s v="Zone C"/>
    <s v="Full-Time"/>
    <x v="0"/>
    <s v="General - Con"/>
    <d v="1983-04-17T00:00:00"/>
    <s v="MA"/>
    <x v="0"/>
    <s v="Black"/>
    <s v="Divorced"/>
    <s v="Fully Meets"/>
    <n v="3"/>
    <n v="1"/>
    <s v="Excellent"/>
    <d v="2023-07-15T00:00:00"/>
    <n v="1"/>
    <s v="High"/>
    <n v="5"/>
    <s v="High"/>
    <n v="4"/>
    <s v="High"/>
    <d v="2022-09-15T00:00:00"/>
    <s v="Customer Service"/>
    <s v="External"/>
    <s v="Passed"/>
    <n v="3"/>
    <n v="398.98"/>
    <n v="40"/>
    <x v="0"/>
  </r>
  <r>
    <n v="3162"/>
    <d v="2020-02-24T00:00:00"/>
    <n v="6.2194444444444441"/>
    <s v="Production Technician II"/>
    <x v="4"/>
    <s v="Active"/>
    <s v="Part-Time"/>
    <s v="Zone A"/>
    <s v="Temporary"/>
    <x v="0"/>
    <s v="Isp"/>
    <d v="1997-08-27T00:00:00"/>
    <s v="MA"/>
    <x v="1"/>
    <s v="White"/>
    <s v="Single"/>
    <s v="Fully Meets"/>
    <n v="3"/>
    <n v="5"/>
    <s v="Poor"/>
    <d v="2023-03-20T00:00:00"/>
    <n v="4"/>
    <s v="Low"/>
    <n v="4"/>
    <s v="Low"/>
    <n v="2"/>
    <s v="Low"/>
    <d v="2023-07-24T00:00:00"/>
    <s v="Technical Skills"/>
    <s v="Internal"/>
    <s v="Failed"/>
    <n v="5"/>
    <n v="569.76"/>
    <n v="23"/>
    <x v="2"/>
  </r>
  <r>
    <n v="3163"/>
    <d v="2019-09-26T00:00:00"/>
    <n v="6.6305555555555555"/>
    <s v="Production Technician I"/>
    <x v="2"/>
    <s v="Active"/>
    <s v="Contract"/>
    <s v="Zone A"/>
    <s v="Full-Time"/>
    <x v="0"/>
    <s v="Catv"/>
    <d v="1979-03-13T00:00:00"/>
    <s v="MA"/>
    <x v="1"/>
    <s v="Black"/>
    <s v="Married"/>
    <s v="Fully Meets"/>
    <n v="3"/>
    <n v="4"/>
    <s v="Poor"/>
    <d v="2023-03-19T00:00:00"/>
    <n v="2"/>
    <s v="Low"/>
    <n v="4"/>
    <s v="Low"/>
    <n v="5"/>
    <s v="Low"/>
    <d v="2022-10-01T00:00:00"/>
    <s v="Project Management"/>
    <s v="Internal"/>
    <s v="Passed"/>
    <n v="4"/>
    <n v="807.32"/>
    <n v="40"/>
    <x v="0"/>
  </r>
  <r>
    <n v="3164"/>
    <d v="2022-12-07T00:00:00"/>
    <n v="3.4333333333333331"/>
    <s v="Production Technician I"/>
    <x v="4"/>
    <s v="Terminated"/>
    <s v="Full-Time"/>
    <s v="Zone C"/>
    <s v="Temporary"/>
    <x v="0"/>
    <s v="Field Operations"/>
    <d v="1997-03-18T00:00:00"/>
    <s v="MA"/>
    <x v="0"/>
    <s v="Other"/>
    <s v="Married"/>
    <s v="Fully Meets"/>
    <n v="3"/>
    <n v="5"/>
    <s v="Poor"/>
    <d v="2022-10-02T00:00:00"/>
    <n v="4"/>
    <s v="Low"/>
    <n v="2"/>
    <s v="Low"/>
    <n v="3"/>
    <s v="Low"/>
    <d v="2023-02-10T00:00:00"/>
    <s v="Project Management"/>
    <s v="External"/>
    <s v="Passed"/>
    <n v="3"/>
    <n v="981.17"/>
    <n v="25"/>
    <x v="2"/>
  </r>
  <r>
    <n v="3165"/>
    <d v="2019-03-08T00:00:00"/>
    <n v="7.1805555555555554"/>
    <s v="Production Technician I"/>
    <x v="0"/>
    <s v="Active"/>
    <s v="Part-Time"/>
    <s v="Zone C"/>
    <s v="Full-Time"/>
    <x v="0"/>
    <s v="Field Operations"/>
    <d v="1994-12-24T00:00:00"/>
    <s v="MA"/>
    <x v="0"/>
    <s v="Black"/>
    <s v="Single"/>
    <s v="Fully Meets"/>
    <n v="3"/>
    <n v="2"/>
    <s v="Excellent"/>
    <d v="2023-06-17T00:00:00"/>
    <n v="1"/>
    <s v="High"/>
    <n v="5"/>
    <s v="High"/>
    <n v="5"/>
    <s v="High"/>
    <d v="2022-08-28T00:00:00"/>
    <s v="Leadership Development"/>
    <s v="External"/>
    <s v="Failed"/>
    <n v="4"/>
    <n v="972.9"/>
    <n v="25"/>
    <x v="2"/>
  </r>
  <r>
    <n v="3166"/>
    <d v="2019-08-06T00:00:00"/>
    <n v="6.7694444444444448"/>
    <s v="Production Technician I"/>
    <x v="7"/>
    <s v="Active"/>
    <s v="Part-Time"/>
    <s v="Zone A"/>
    <s v="Full-Time"/>
    <x v="0"/>
    <s v="Field Operations"/>
    <d v="1993-11-02T00:00:00"/>
    <s v="MA"/>
    <x v="0"/>
    <s v="White"/>
    <s v="Single"/>
    <s v="Exceeds"/>
    <n v="4"/>
    <n v="2"/>
    <s v="Excellent"/>
    <d v="2023-01-26T00:00:00"/>
    <n v="2"/>
    <s v="High"/>
    <n v="4"/>
    <s v="High"/>
    <n v="1"/>
    <s v="High"/>
    <d v="2023-01-27T00:00:00"/>
    <s v="Project Management"/>
    <s v="Internal"/>
    <s v="Incomplete"/>
    <n v="4"/>
    <n v="928.71"/>
    <n v="26"/>
    <x v="0"/>
  </r>
  <r>
    <n v="3167"/>
    <d v="2019-06-19T00:00:00"/>
    <n v="6.9"/>
    <s v="Production Technician I"/>
    <x v="1"/>
    <s v="Active"/>
    <s v="Full-Time"/>
    <s v="Zone B"/>
    <s v="Part-Time"/>
    <x v="0"/>
    <s v="Splicing"/>
    <d v="2043-09-19T00:00:00"/>
    <s v="MA"/>
    <x v="1"/>
    <s v="Other"/>
    <s v="Divorced"/>
    <s v="Exceeds"/>
    <n v="4"/>
    <n v="4"/>
    <s v="Poor"/>
    <d v="2023-02-27T00:00:00"/>
    <n v="5"/>
    <s v="Low"/>
    <n v="2"/>
    <s v="Low"/>
    <n v="1"/>
    <s v="Low"/>
    <d v="2023-01-15T00:00:00"/>
    <s v="Leadership Development"/>
    <s v="External"/>
    <s v="Passed"/>
    <n v="1"/>
    <n v="975.21"/>
    <n v="76"/>
    <x v="1"/>
  </r>
  <r>
    <n v="3169"/>
    <d v="2019-06-08T00:00:00"/>
    <n v="6.9305555555555554"/>
    <s v="Production Technician I"/>
    <x v="3"/>
    <s v="Active"/>
    <s v="Part-Time"/>
    <s v="Zone B"/>
    <s v="Part-Time"/>
    <x v="0"/>
    <s v="Aerial"/>
    <d v="1951-04-03T00:00:00"/>
    <s v="MA"/>
    <x v="0"/>
    <s v="Other"/>
    <s v="Single"/>
    <s v="Exceeds"/>
    <n v="4"/>
    <n v="4"/>
    <s v="Poor"/>
    <d v="2023-04-27T00:00:00"/>
    <n v="3"/>
    <s v="Low"/>
    <n v="2"/>
    <s v="Low"/>
    <n v="3"/>
    <s v="Low"/>
    <d v="2023-02-25T00:00:00"/>
    <s v="Communication Skills"/>
    <s v="Internal"/>
    <s v="Completed"/>
    <n v="4"/>
    <n v="109.96"/>
    <n v="68"/>
    <x v="1"/>
  </r>
  <r>
    <n v="3170"/>
    <d v="2022-01-28T00:00:00"/>
    <n v="4.291666666666667"/>
    <s v="Production Technician I"/>
    <x v="9"/>
    <s v="Active"/>
    <s v="Full-Time"/>
    <s v="Zone C"/>
    <s v="Full-Time"/>
    <x v="0"/>
    <s v="Field Operations"/>
    <d v="1992-01-23T00:00:00"/>
    <s v="MA"/>
    <x v="1"/>
    <s v="Asian"/>
    <s v="Married"/>
    <s v="Fully Meets"/>
    <n v="3"/>
    <n v="2"/>
    <s v="Excellent"/>
    <d v="2022-11-28T00:00:00"/>
    <n v="1"/>
    <s v="High"/>
    <n v="3"/>
    <s v="High"/>
    <n v="2"/>
    <s v="High"/>
    <d v="2022-08-28T00:00:00"/>
    <s v="Technical Skills"/>
    <s v="External"/>
    <s v="Failed"/>
    <n v="2"/>
    <n v="361.28"/>
    <n v="30"/>
    <x v="0"/>
  </r>
  <r>
    <n v="3171"/>
    <d v="2020-08-26T00:00:00"/>
    <n v="5.7138888888888886"/>
    <s v="Production Technician I"/>
    <x v="5"/>
    <s v="Active"/>
    <s v="Part-Time"/>
    <s v="Zone A"/>
    <s v="Part-Time"/>
    <x v="0"/>
    <s v="Engineers"/>
    <d v="1995-02-25T00:00:00"/>
    <s v="MA"/>
    <x v="0"/>
    <s v="White"/>
    <s v="Widowed"/>
    <s v="Fully Meets"/>
    <n v="3"/>
    <n v="5"/>
    <s v="Poor"/>
    <d v="2023-01-08T00:00:00"/>
    <n v="4"/>
    <s v="Low"/>
    <n v="1"/>
    <s v="Low"/>
    <n v="5"/>
    <s v="Low"/>
    <d v="2023-06-30T00:00:00"/>
    <s v="Leadership Development"/>
    <s v="External"/>
    <s v="Failed"/>
    <n v="4"/>
    <n v="248.66"/>
    <n v="25"/>
    <x v="2"/>
  </r>
  <r>
    <n v="3172"/>
    <d v="2019-04-22T00:00:00"/>
    <n v="7.0583333333333336"/>
    <s v="Production Technician I"/>
    <x v="6"/>
    <s v="Active"/>
    <s v="Contract"/>
    <s v="Zone C"/>
    <s v="Part-Time"/>
    <x v="0"/>
    <s v="Shop (Fleet)"/>
    <d v="1983-07-09T00:00:00"/>
    <s v="MA"/>
    <x v="0"/>
    <s v="Asian"/>
    <s v="Divorced"/>
    <s v="Fully Meets"/>
    <n v="3"/>
    <n v="4"/>
    <s v="Poor"/>
    <d v="2022-09-02T00:00:00"/>
    <n v="2"/>
    <s v="Low"/>
    <n v="3"/>
    <s v="Low"/>
    <n v="1"/>
    <s v="Low"/>
    <d v="2022-12-25T00:00:00"/>
    <s v="Customer Service"/>
    <s v="External"/>
    <s v="Failed"/>
    <n v="5"/>
    <n v="742.18"/>
    <n v="36"/>
    <x v="0"/>
  </r>
  <r>
    <n v="3173"/>
    <d v="2022-12-21T00:00:00"/>
    <n v="3.3944444444444444"/>
    <s v="Production Technician I"/>
    <x v="2"/>
    <s v="Active"/>
    <s v="Contract"/>
    <s v="Zone A"/>
    <s v="Part-Time"/>
    <x v="0"/>
    <s v="Billable Consultants"/>
    <d v="1957-03-14T00:00:00"/>
    <s v="MA"/>
    <x v="0"/>
    <s v="Asian"/>
    <s v="Married"/>
    <s v="Fully Meets"/>
    <n v="3"/>
    <n v="1"/>
    <s v="Excellent"/>
    <d v="2023-07-13T00:00:00"/>
    <n v="5"/>
    <s v="High"/>
    <n v="4"/>
    <s v="High"/>
    <n v="3"/>
    <s v="High"/>
    <d v="2023-06-01T00:00:00"/>
    <s v="Communication Skills"/>
    <s v="External"/>
    <s v="Incomplete"/>
    <n v="3"/>
    <n v="573.30999999999995"/>
    <n v="65"/>
    <x v="1"/>
  </r>
  <r>
    <n v="3174"/>
    <d v="2022-10-12T00:00:00"/>
    <n v="3.5861111111111112"/>
    <s v="Production Technician I"/>
    <x v="4"/>
    <s v="Active"/>
    <s v="Full-Time"/>
    <s v="Zone C"/>
    <s v="Part-Time"/>
    <x v="0"/>
    <s v="Catv"/>
    <d v="1961-06-13T00:00:00"/>
    <s v="MA"/>
    <x v="0"/>
    <s v="Hispanic"/>
    <s v="Single"/>
    <s v="Fully Meets"/>
    <n v="3"/>
    <n v="5"/>
    <s v="Poor"/>
    <d v="2023-01-02T00:00:00"/>
    <n v="1"/>
    <s v="Low"/>
    <n v="5"/>
    <s v="Low"/>
    <n v="5"/>
    <s v="Low"/>
    <d v="2022-12-09T00:00:00"/>
    <s v="Communication Skills"/>
    <s v="External"/>
    <s v="Completed"/>
    <n v="4"/>
    <n v="860.91"/>
    <n v="61"/>
    <x v="1"/>
  </r>
  <r>
    <n v="3175"/>
    <d v="2023-07-23T00:00:00"/>
    <n v="2.8055555555555554"/>
    <s v="Production Technician I"/>
    <x v="0"/>
    <s v="Active"/>
    <s v="Full-Time"/>
    <s v="Zone B"/>
    <s v="Full-Time"/>
    <x v="0"/>
    <s v="Fielders"/>
    <d v="2047-07-11T00:00:00"/>
    <s v="MA"/>
    <x v="0"/>
    <s v="Asian"/>
    <s v="Single"/>
    <s v="Fully Meets"/>
    <n v="3"/>
    <n v="1"/>
    <s v="Excellent"/>
    <d v="2023-02-03T00:00:00"/>
    <n v="5"/>
    <s v="High"/>
    <n v="4"/>
    <s v="High"/>
    <n v="1"/>
    <s v="High"/>
    <d v="2023-05-22T00:00:00"/>
    <s v="Technical Skills"/>
    <s v="External"/>
    <s v="Failed"/>
    <n v="4"/>
    <n v="686.77"/>
    <n v="76"/>
    <x v="1"/>
  </r>
  <r>
    <n v="3176"/>
    <d v="2018-12-13T00:00:00"/>
    <n v="7.416666666666667"/>
    <s v="Production Technician I"/>
    <x v="7"/>
    <s v="Active"/>
    <s v="Full-Time"/>
    <s v="Zone A"/>
    <s v="Full-Time"/>
    <x v="0"/>
    <s v="Project Management - Con"/>
    <d v="2000-02-24T00:00:00"/>
    <s v="MA"/>
    <x v="0"/>
    <s v="Other"/>
    <s v="Widowed"/>
    <s v="Exceeds"/>
    <n v="4"/>
    <n v="1"/>
    <s v="Excellent"/>
    <d v="2023-02-09T00:00:00"/>
    <n v="5"/>
    <s v="High"/>
    <n v="3"/>
    <s v="High"/>
    <n v="5"/>
    <s v="High"/>
    <d v="2023-01-24T00:00:00"/>
    <s v="Leadership Development"/>
    <s v="External"/>
    <s v="Passed"/>
    <n v="5"/>
    <n v="638.26"/>
    <n v="18"/>
    <x v="2"/>
  </r>
  <r>
    <n v="3177"/>
    <d v="2019-09-30T00:00:00"/>
    <n v="6.6194444444444445"/>
    <s v="Production Technician I"/>
    <x v="1"/>
    <s v="Terminated"/>
    <s v="Full-Time"/>
    <s v="Zone A"/>
    <s v="Full-Time"/>
    <x v="0"/>
    <s v="Project Management - Con"/>
    <d v="2000-03-13T00:00:00"/>
    <s v="MA"/>
    <x v="0"/>
    <s v="Asian"/>
    <s v="Single"/>
    <s v="Fully Meets"/>
    <n v="3"/>
    <n v="1"/>
    <s v="Excellent"/>
    <d v="2023-04-20T00:00:00"/>
    <n v="3"/>
    <s v="High"/>
    <n v="4"/>
    <s v="High"/>
    <n v="2"/>
    <s v="High"/>
    <d v="2023-03-25T00:00:00"/>
    <s v="Leadership Development"/>
    <s v="External"/>
    <s v="Incomplete"/>
    <n v="2"/>
    <n v="423.71"/>
    <n v="19"/>
    <x v="2"/>
  </r>
  <r>
    <n v="3178"/>
    <d v="2020-01-24T00:00:00"/>
    <n v="6.302777777777778"/>
    <s v="Production Technician II"/>
    <x v="8"/>
    <s v="Terminated"/>
    <s v="Part-Time"/>
    <s v="Zone C"/>
    <s v="Part-Time"/>
    <x v="0"/>
    <s v="Field Operations"/>
    <d v="1990-04-30T00:00:00"/>
    <s v="MA"/>
    <x v="0"/>
    <s v="White"/>
    <s v="Married"/>
    <s v="PIP"/>
    <n v="1"/>
    <n v="1"/>
    <s v="Excellent"/>
    <d v="2022-10-07T00:00:00"/>
    <n v="5"/>
    <s v="High"/>
    <n v="2"/>
    <s v="High"/>
    <n v="1"/>
    <s v="High"/>
    <d v="2023-05-02T00:00:00"/>
    <s v="Communication Skills"/>
    <s v="Internal"/>
    <s v="Incomplete"/>
    <n v="3"/>
    <n v="708.78"/>
    <n v="30"/>
    <x v="0"/>
  </r>
  <r>
    <n v="3179"/>
    <d v="2020-12-23T00:00:00"/>
    <n v="5.3888888888888893"/>
    <s v="Production Technician II"/>
    <x v="3"/>
    <s v="Active"/>
    <s v="Full-Time"/>
    <s v="Zone C"/>
    <s v="Full-Time"/>
    <x v="0"/>
    <s v="Field Operations"/>
    <d v="2041-12-22T00:00:00"/>
    <s v="MA"/>
    <x v="1"/>
    <s v="Black"/>
    <s v="Divorced"/>
    <s v="Fully Meets"/>
    <n v="3"/>
    <n v="2"/>
    <s v="Excellent"/>
    <d v="2023-05-27T00:00:00"/>
    <n v="5"/>
    <s v="High"/>
    <n v="2"/>
    <s v="High"/>
    <n v="1"/>
    <s v="High"/>
    <d v="2023-05-03T00:00:00"/>
    <s v="Leadership Development"/>
    <s v="Internal"/>
    <s v="Passed"/>
    <n v="2"/>
    <n v="376.96"/>
    <n v="79"/>
    <x v="1"/>
  </r>
  <r>
    <n v="3180"/>
    <d v="2019-06-07T00:00:00"/>
    <n v="6.9333333333333336"/>
    <s v="Production Technician II"/>
    <x v="9"/>
    <s v="Terminated"/>
    <s v="Full-Time"/>
    <s v="Zone B"/>
    <s v="Temporary"/>
    <x v="0"/>
    <s v="Field Operations"/>
    <d v="1997-10-27T00:00:00"/>
    <s v="MA"/>
    <x v="0"/>
    <s v="Hispanic"/>
    <s v="Divorced"/>
    <s v="Fully Meets"/>
    <n v="3"/>
    <n v="4"/>
    <s v="Poor"/>
    <d v="2023-01-30T00:00:00"/>
    <n v="2"/>
    <s v="Low"/>
    <n v="1"/>
    <s v="Low"/>
    <n v="1"/>
    <s v="Low"/>
    <d v="2023-07-03T00:00:00"/>
    <s v="Project Management"/>
    <s v="External"/>
    <s v="Completed"/>
    <n v="1"/>
    <n v="829.59"/>
    <n v="22"/>
    <x v="2"/>
  </r>
  <r>
    <n v="3181"/>
    <d v="2019-12-25T00:00:00"/>
    <n v="6.3833333333333337"/>
    <s v="Production Technician II"/>
    <x v="5"/>
    <s v="Active"/>
    <s v="Contract"/>
    <s v="Zone C"/>
    <s v="Temporary"/>
    <x v="0"/>
    <s v="General - Con"/>
    <d v="1959-07-17T00:00:00"/>
    <s v="MA"/>
    <x v="0"/>
    <s v="Other"/>
    <s v="Single"/>
    <s v="Fully Meets"/>
    <n v="3"/>
    <n v="4"/>
    <s v="Poor"/>
    <d v="2023-04-05T00:00:00"/>
    <n v="5"/>
    <s v="Low"/>
    <n v="4"/>
    <s v="Low"/>
    <n v="1"/>
    <s v="Low"/>
    <d v="2023-01-13T00:00:00"/>
    <s v="Leadership Development"/>
    <s v="Internal"/>
    <s v="Incomplete"/>
    <n v="4"/>
    <n v="900.21"/>
    <n v="60"/>
    <x v="1"/>
  </r>
  <r>
    <n v="3182"/>
    <d v="2023-01-26T00:00:00"/>
    <n v="3.2972222222222221"/>
    <s v="Production Technician II"/>
    <x v="6"/>
    <s v="Active"/>
    <s v="Contract"/>
    <s v="Zone B"/>
    <s v="Temporary"/>
    <x v="0"/>
    <s v="Field Operations"/>
    <d v="1971-11-21T00:00:00"/>
    <s v="MA"/>
    <x v="0"/>
    <s v="White"/>
    <s v="Married"/>
    <s v="PIP"/>
    <n v="1"/>
    <n v="2"/>
    <s v="Excellent"/>
    <d v="2022-08-15T00:00:00"/>
    <n v="3"/>
    <s v="High"/>
    <n v="3"/>
    <s v="High"/>
    <n v="4"/>
    <s v="High"/>
    <d v="2023-05-02T00:00:00"/>
    <s v="Technical Skills"/>
    <s v="Internal"/>
    <s v="Passed"/>
    <n v="2"/>
    <n v="825.61"/>
    <n v="52"/>
    <x v="1"/>
  </r>
  <r>
    <n v="3183"/>
    <d v="2022-11-03T00:00:00"/>
    <n v="3.5277777777777777"/>
    <s v="Production Technician II"/>
    <x v="2"/>
    <s v="Terminated"/>
    <s v="Full-Time"/>
    <s v="Zone A"/>
    <s v="Temporary"/>
    <x v="0"/>
    <s v="Engineers"/>
    <d v="1953-02-15T00:00:00"/>
    <s v="MA"/>
    <x v="1"/>
    <s v="Other"/>
    <s v="Single"/>
    <s v="PIP"/>
    <n v="1"/>
    <n v="3"/>
    <s v="Average"/>
    <d v="2023-05-06T00:00:00"/>
    <n v="1"/>
    <s v="Moderate"/>
    <n v="1"/>
    <s v="Moderate"/>
    <n v="4"/>
    <s v="Moderate"/>
    <d v="2023-07-28T00:00:00"/>
    <s v="Customer Service"/>
    <s v="External"/>
    <s v="Completed"/>
    <n v="1"/>
    <n v="205.22"/>
    <n v="69"/>
    <x v="1"/>
  </r>
  <r>
    <n v="3184"/>
    <d v="2022-05-13T00:00:00"/>
    <n v="4"/>
    <s v="Production Technician I"/>
    <x v="8"/>
    <s v="Active"/>
    <s v="Part-Time"/>
    <s v="Zone A"/>
    <s v="Full-Time"/>
    <x v="0"/>
    <s v="Field Operations"/>
    <d v="1972-05-21T00:00:00"/>
    <s v="MA"/>
    <x v="0"/>
    <s v="Hispanic"/>
    <s v="Single"/>
    <s v="PIP"/>
    <n v="1"/>
    <n v="5"/>
    <s v="Poor"/>
    <d v="2023-07-03T00:00:00"/>
    <n v="3"/>
    <s v="Low"/>
    <n v="1"/>
    <s v="Low"/>
    <n v="4"/>
    <s v="Low"/>
    <d v="2022-09-09T00:00:00"/>
    <s v="Technical Skills"/>
    <s v="Internal"/>
    <s v="Failed"/>
    <n v="3"/>
    <n v="441.79"/>
    <n v="50"/>
    <x v="0"/>
  </r>
  <r>
    <n v="3185"/>
    <d v="2020-09-23T00:00:00"/>
    <n v="5.6388888888888893"/>
    <s v="Production Technician I"/>
    <x v="6"/>
    <s v="Terminated"/>
    <s v="Contract"/>
    <s v="Zone C"/>
    <s v="Temporary"/>
    <x v="0"/>
    <s v="Field Operations"/>
    <d v="1999-11-10T00:00:00"/>
    <s v="MA"/>
    <x v="0"/>
    <s v="Other"/>
    <s v="Divorced"/>
    <s v="PIP"/>
    <n v="1"/>
    <n v="2"/>
    <s v="Excellent"/>
    <d v="2022-08-20T00:00:00"/>
    <n v="5"/>
    <s v="High"/>
    <n v="4"/>
    <s v="High"/>
    <n v="5"/>
    <s v="High"/>
    <d v="2022-11-28T00:00:00"/>
    <s v="Communication Skills"/>
    <s v="External"/>
    <s v="Passed"/>
    <n v="3"/>
    <n v="491.87"/>
    <n v="21"/>
    <x v="2"/>
  </r>
  <r>
    <n v="3186"/>
    <d v="2021-08-29T00:00:00"/>
    <n v="4.7055555555555557"/>
    <s v="Production Technician I"/>
    <x v="2"/>
    <s v="Active"/>
    <s v="Part-Time"/>
    <s v="Zone A"/>
    <s v="Full-Time"/>
    <x v="0"/>
    <s v="Aerial"/>
    <d v="1967-05-03T00:00:00"/>
    <s v="MA"/>
    <x v="0"/>
    <s v="Black"/>
    <s v="Divorced"/>
    <s v="Fully Meets"/>
    <n v="3"/>
    <n v="2"/>
    <s v="Excellent"/>
    <d v="2023-06-12T00:00:00"/>
    <n v="5"/>
    <s v="High"/>
    <n v="2"/>
    <s v="High"/>
    <n v="3"/>
    <s v="High"/>
    <d v="2023-04-10T00:00:00"/>
    <s v="Technical Skills"/>
    <s v="Internal"/>
    <s v="Failed"/>
    <n v="4"/>
    <n v="927.48"/>
    <n v="54"/>
    <x v="1"/>
  </r>
  <r>
    <n v="3187"/>
    <d v="2022-12-13T00:00:00"/>
    <n v="3.4166666666666665"/>
    <s v="Production Technician I"/>
    <x v="9"/>
    <s v="Active"/>
    <s v="Contract"/>
    <s v="Zone C"/>
    <s v="Full-Time"/>
    <x v="0"/>
    <s v="Wireline Construction"/>
    <d v="1962-04-08T00:00:00"/>
    <s v="MA"/>
    <x v="0"/>
    <s v="Black"/>
    <s v="Single"/>
    <s v="PIP"/>
    <n v="1"/>
    <n v="3"/>
    <s v="Average"/>
    <d v="2023-01-02T00:00:00"/>
    <n v="4"/>
    <s v="Moderate"/>
    <n v="2"/>
    <s v="Moderate"/>
    <n v="2"/>
    <s v="Moderate"/>
    <d v="2023-07-26T00:00:00"/>
    <s v="Leadership Development"/>
    <s v="Internal"/>
    <s v="Completed"/>
    <n v="3"/>
    <n v="831.15"/>
    <n v="60"/>
    <x v="1"/>
  </r>
  <r>
    <n v="3188"/>
    <d v="2022-11-06T00:00:00"/>
    <n v="3.5194444444444444"/>
    <s v="Production Technician I"/>
    <x v="7"/>
    <s v="Active"/>
    <s v="Part-Time"/>
    <s v="Zone C"/>
    <s v="Part-Time"/>
    <x v="0"/>
    <s v="Field Operations"/>
    <d v="1978-11-04T00:00:00"/>
    <s v="MA"/>
    <x v="1"/>
    <s v="Hispanic"/>
    <s v="Divorced"/>
    <s v="Fully Meets"/>
    <n v="3"/>
    <n v="4"/>
    <s v="Poor"/>
    <d v="2023-07-23T00:00:00"/>
    <n v="5"/>
    <s v="Low"/>
    <n v="2"/>
    <s v="Low"/>
    <n v="4"/>
    <s v="Low"/>
    <d v="2023-05-16T00:00:00"/>
    <s v="Leadership Development"/>
    <s v="Internal"/>
    <s v="Incomplete"/>
    <n v="3"/>
    <n v="976.9"/>
    <n v="44"/>
    <x v="0"/>
  </r>
  <r>
    <n v="3189"/>
    <d v="2023-08-04T00:00:00"/>
    <n v="2.7749999999999999"/>
    <s v="Production Technician I"/>
    <x v="3"/>
    <s v="Active"/>
    <s v="Full-Time"/>
    <s v="Zone C"/>
    <s v="Temporary"/>
    <x v="0"/>
    <s v="Project Management - Con"/>
    <d v="1964-07-21T00:00:00"/>
    <s v="MA"/>
    <x v="0"/>
    <s v="Asian"/>
    <s v="Married"/>
    <s v="PIP"/>
    <n v="1"/>
    <n v="1"/>
    <s v="Excellent"/>
    <d v="2023-02-17T00:00:00"/>
    <n v="4"/>
    <s v="High"/>
    <n v="3"/>
    <s v="High"/>
    <n v="4"/>
    <s v="High"/>
    <d v="2022-09-11T00:00:00"/>
    <s v="Leadership Development"/>
    <s v="Internal"/>
    <s v="Passed"/>
    <n v="5"/>
    <n v="574.76"/>
    <n v="59"/>
    <x v="1"/>
  </r>
  <r>
    <n v="3190"/>
    <d v="2020-11-15T00:00:00"/>
    <n v="5.4944444444444445"/>
    <s v="Production Technician I"/>
    <x v="5"/>
    <s v="Active"/>
    <s v="Contract"/>
    <s v="Zone C"/>
    <s v="Part-Time"/>
    <x v="0"/>
    <s v="General - Con"/>
    <d v="1998-02-10T00:00:00"/>
    <s v="MA"/>
    <x v="1"/>
    <s v="White"/>
    <s v="Divorced"/>
    <s v="PIP"/>
    <n v="1"/>
    <n v="2"/>
    <s v="Excellent"/>
    <d v="2022-10-15T00:00:00"/>
    <n v="4"/>
    <s v="High"/>
    <n v="5"/>
    <s v="High"/>
    <n v="5"/>
    <s v="High"/>
    <d v="2023-07-13T00:00:00"/>
    <s v="Leadership Development"/>
    <s v="External"/>
    <s v="Passed"/>
    <n v="3"/>
    <n v="911.6"/>
    <n v="22"/>
    <x v="2"/>
  </r>
  <r>
    <n v="3191"/>
    <d v="2022-07-06T00:00:00"/>
    <n v="3.8527777777777779"/>
    <s v="Production Technician I"/>
    <x v="4"/>
    <s v="Active"/>
    <s v="Part-Time"/>
    <s v="Zone A"/>
    <s v="Part-Time"/>
    <x v="0"/>
    <s v="Technology / It"/>
    <d v="2045-01-28T00:00:00"/>
    <s v="MA"/>
    <x v="1"/>
    <s v="Black"/>
    <s v="Married"/>
    <s v="Fully Meets"/>
    <n v="3"/>
    <n v="2"/>
    <s v="Excellent"/>
    <d v="2023-02-24T00:00:00"/>
    <n v="1"/>
    <s v="High"/>
    <n v="2"/>
    <s v="High"/>
    <n v="2"/>
    <s v="High"/>
    <d v="2023-02-05T00:00:00"/>
    <s v="Project Management"/>
    <s v="External"/>
    <s v="Incomplete"/>
    <n v="3"/>
    <n v="476.39"/>
    <n v="77"/>
    <x v="1"/>
  </r>
  <r>
    <n v="3192"/>
    <d v="2019-04-21T00:00:00"/>
    <n v="7.0611111111111109"/>
    <s v="Production Technician I"/>
    <x v="0"/>
    <s v="Active"/>
    <s v="Full-Time"/>
    <s v="Zone A"/>
    <s v="Part-Time"/>
    <x v="0"/>
    <s v="Aerial"/>
    <d v="1997-01-12T00:00:00"/>
    <s v="MA"/>
    <x v="0"/>
    <s v="Black"/>
    <s v="Single"/>
    <s v="Fully Meets"/>
    <n v="3"/>
    <n v="3"/>
    <s v="Average"/>
    <d v="2023-06-26T00:00:00"/>
    <n v="5"/>
    <s v="Moderate"/>
    <n v="4"/>
    <s v="Moderate"/>
    <n v="1"/>
    <s v="Moderate"/>
    <d v="2022-08-28T00:00:00"/>
    <s v="Technical Skills"/>
    <s v="Internal"/>
    <s v="Incomplete"/>
    <n v="1"/>
    <n v="752.12"/>
    <n v="22"/>
    <x v="2"/>
  </r>
  <r>
    <n v="3193"/>
    <d v="2021-08-28T00:00:00"/>
    <n v="4.708333333333333"/>
    <s v="Production Technician I"/>
    <x v="1"/>
    <s v="Active"/>
    <s v="Full-Time"/>
    <s v="Zone C"/>
    <s v="Temporary"/>
    <x v="0"/>
    <s v="General - Con"/>
    <d v="2046-01-24T00:00:00"/>
    <s v="MA"/>
    <x v="0"/>
    <s v="Black"/>
    <s v="Divorced"/>
    <s v="PIP"/>
    <n v="1"/>
    <n v="3"/>
    <s v="Average"/>
    <d v="2023-08-05T00:00:00"/>
    <n v="1"/>
    <s v="Moderate"/>
    <n v="1"/>
    <s v="Moderate"/>
    <n v="5"/>
    <s v="Moderate"/>
    <d v="2023-04-16T00:00:00"/>
    <s v="Project Management"/>
    <s v="External"/>
    <s v="Completed"/>
    <n v="3"/>
    <n v="240.94"/>
    <n v="75"/>
    <x v="1"/>
  </r>
  <r>
    <n v="3194"/>
    <d v="2021-03-25T00:00:00"/>
    <n v="5.1333333333333337"/>
    <s v="Production Technician I"/>
    <x v="8"/>
    <s v="Active"/>
    <s v="Contract"/>
    <s v="Zone B"/>
    <s v="Full-Time"/>
    <x v="0"/>
    <s v="Field Operations"/>
    <d v="1995-08-11T00:00:00"/>
    <s v="MA"/>
    <x v="0"/>
    <s v="Asian"/>
    <s v="Divorced"/>
    <s v="Fully Meets"/>
    <n v="3"/>
    <n v="1"/>
    <s v="Excellent"/>
    <d v="2022-12-26T00:00:00"/>
    <n v="2"/>
    <s v="High"/>
    <n v="5"/>
    <s v="High"/>
    <n v="5"/>
    <s v="High"/>
    <d v="2023-01-23T00:00:00"/>
    <s v="Leadership Development"/>
    <s v="Internal"/>
    <s v="Passed"/>
    <n v="5"/>
    <n v="143.28"/>
    <n v="26"/>
    <x v="0"/>
  </r>
  <r>
    <n v="3195"/>
    <d v="2020-07-16T00:00:00"/>
    <n v="5.8250000000000002"/>
    <s v="Production Technician I"/>
    <x v="6"/>
    <s v="Active"/>
    <s v="Full-Time"/>
    <s v="Zone A"/>
    <s v="Full-Time"/>
    <x v="0"/>
    <s v="General - Con"/>
    <d v="1981-01-31T00:00:00"/>
    <s v="MA"/>
    <x v="0"/>
    <s v="White"/>
    <s v="Divorced"/>
    <s v="Fully Meets"/>
    <n v="3"/>
    <n v="2"/>
    <s v="Excellent"/>
    <d v="2023-03-23T00:00:00"/>
    <n v="5"/>
    <s v="High"/>
    <n v="4"/>
    <s v="High"/>
    <n v="1"/>
    <s v="High"/>
    <d v="2023-06-28T00:00:00"/>
    <s v="Customer Service"/>
    <s v="External"/>
    <s v="Failed"/>
    <n v="1"/>
    <n v="556.09"/>
    <n v="39"/>
    <x v="0"/>
  </r>
  <r>
    <n v="3196"/>
    <d v="2018-11-28T00:00:00"/>
    <n v="7.458333333333333"/>
    <s v="Production Technician I"/>
    <x v="2"/>
    <s v="Active"/>
    <s v="Full-Time"/>
    <s v="Zone B"/>
    <s v="Temporary"/>
    <x v="0"/>
    <s v="Engineers"/>
    <d v="1974-11-12T00:00:00"/>
    <s v="MA"/>
    <x v="0"/>
    <s v="Other"/>
    <s v="Divorced"/>
    <s v="Fully Meets"/>
    <n v="3"/>
    <n v="2"/>
    <s v="Excellent"/>
    <d v="2022-10-31T00:00:00"/>
    <n v="3"/>
    <s v="High"/>
    <n v="3"/>
    <s v="High"/>
    <n v="1"/>
    <s v="High"/>
    <d v="2023-06-06T00:00:00"/>
    <s v="Customer Service"/>
    <s v="Internal"/>
    <s v="Passed"/>
    <n v="5"/>
    <n v="518.62"/>
    <n v="44"/>
    <x v="0"/>
  </r>
  <r>
    <n v="3197"/>
    <d v="2019-06-27T00:00:00"/>
    <n v="6.8777777777777782"/>
    <s v="Production Technician I"/>
    <x v="9"/>
    <s v="Active"/>
    <s v="Contract"/>
    <s v="Zone A"/>
    <s v="Full-Time"/>
    <x v="0"/>
    <s v="General - Con"/>
    <d v="1977-03-31T00:00:00"/>
    <s v="MA"/>
    <x v="0"/>
    <s v="Hispanic"/>
    <s v="Divorced"/>
    <s v="PIP"/>
    <n v="1"/>
    <n v="1"/>
    <s v="Excellent"/>
    <d v="2022-09-20T00:00:00"/>
    <n v="5"/>
    <s v="High"/>
    <n v="5"/>
    <s v="High"/>
    <n v="2"/>
    <s v="High"/>
    <d v="2022-11-10T00:00:00"/>
    <s v="Customer Service"/>
    <s v="Internal"/>
    <s v="Failed"/>
    <n v="4"/>
    <n v="694.79"/>
    <n v="42"/>
    <x v="0"/>
  </r>
  <r>
    <n v="3198"/>
    <d v="2023-01-04T00:00:00"/>
    <n v="3.3583333333333334"/>
    <s v="Production Technician I"/>
    <x v="7"/>
    <s v="Active"/>
    <s v="Contract"/>
    <s v="Zone A"/>
    <s v="Temporary"/>
    <x v="0"/>
    <s v="General - Con"/>
    <d v="1979-09-24T00:00:00"/>
    <s v="MA"/>
    <x v="0"/>
    <s v="Asian"/>
    <s v="Married"/>
    <s v="Fully Meets"/>
    <n v="3"/>
    <n v="2"/>
    <s v="Excellent"/>
    <d v="2023-01-04T00:00:00"/>
    <n v="1"/>
    <s v="High"/>
    <n v="3"/>
    <s v="High"/>
    <n v="1"/>
    <s v="High"/>
    <d v="2023-06-01T00:00:00"/>
    <s v="Communication Skills"/>
    <s v="Internal"/>
    <s v="Completed"/>
    <n v="2"/>
    <n v="445.34"/>
    <n v="44"/>
    <x v="0"/>
  </r>
  <r>
    <n v="3199"/>
    <d v="2018-11-22T00:00:00"/>
    <n v="7.4749999999999996"/>
    <s v="Production Technician I"/>
    <x v="4"/>
    <s v="Active"/>
    <s v="Full-Time"/>
    <s v="Zone B"/>
    <s v="Full-Time"/>
    <x v="0"/>
    <s v="Engineers"/>
    <d v="1978-01-17T00:00:00"/>
    <s v="MA"/>
    <x v="0"/>
    <s v="Hispanic"/>
    <s v="Married"/>
    <s v="Fully Meets"/>
    <n v="3"/>
    <n v="2"/>
    <s v="Excellent"/>
    <d v="2022-08-31T00:00:00"/>
    <n v="1"/>
    <s v="High"/>
    <n v="4"/>
    <s v="High"/>
    <n v="4"/>
    <s v="High"/>
    <d v="2022-09-23T00:00:00"/>
    <s v="Technical Skills"/>
    <s v="Internal"/>
    <s v="Incomplete"/>
    <n v="5"/>
    <n v="609.17999999999995"/>
    <n v="40"/>
    <x v="0"/>
  </r>
  <r>
    <n v="3200"/>
    <d v="2021-01-08T00:00:00"/>
    <n v="5.3472222222222223"/>
    <s v="Production Technician II"/>
    <x v="2"/>
    <s v="Active"/>
    <s v="Part-Time"/>
    <s v="Zone B"/>
    <s v="Temporary"/>
    <x v="0"/>
    <s v="Billable Consultants"/>
    <d v="1975-07-26T00:00:00"/>
    <s v="MA"/>
    <x v="1"/>
    <s v="Asian"/>
    <s v="Married"/>
    <s v="Fully Meets"/>
    <n v="3"/>
    <n v="4"/>
    <s v="Poor"/>
    <d v="2023-05-28T00:00:00"/>
    <n v="5"/>
    <s v="Low"/>
    <n v="1"/>
    <s v="Low"/>
    <n v="3"/>
    <s v="Low"/>
    <d v="2023-03-18T00:00:00"/>
    <s v="Communication Skills"/>
    <s v="Internal"/>
    <s v="Completed"/>
    <n v="1"/>
    <n v="473.02"/>
    <n v="46"/>
    <x v="0"/>
  </r>
  <r>
    <n v="3201"/>
    <d v="2022-11-18T00:00:00"/>
    <n v="3.4861111111111112"/>
    <s v="Production Technician I"/>
    <x v="1"/>
    <s v="Active"/>
    <s v="Part-Time"/>
    <s v="Zone A"/>
    <s v="Part-Time"/>
    <x v="0"/>
    <s v="Aerial"/>
    <d v="1984-07-16T00:00:00"/>
    <s v="MA"/>
    <x v="0"/>
    <s v="Asian"/>
    <s v="Widowed"/>
    <s v="Fully Meets"/>
    <n v="3"/>
    <n v="4"/>
    <s v="Poor"/>
    <d v="2022-12-27T00:00:00"/>
    <n v="1"/>
    <s v="Low"/>
    <n v="4"/>
    <s v="Low"/>
    <n v="5"/>
    <s v="Low"/>
    <d v="2023-06-05T00:00:00"/>
    <s v="Leadership Development"/>
    <s v="Internal"/>
    <s v="Failed"/>
    <n v="2"/>
    <n v="758.46"/>
    <n v="38"/>
    <x v="0"/>
  </r>
  <r>
    <n v="3202"/>
    <d v="2020-06-21T00:00:00"/>
    <n v="5.8944444444444448"/>
    <s v="Production Technician I"/>
    <x v="5"/>
    <s v="Terminated"/>
    <s v="Contract"/>
    <s v="Zone A"/>
    <s v="Full-Time"/>
    <x v="0"/>
    <s v="Engineers"/>
    <d v="1999-03-28T00:00:00"/>
    <s v="MA"/>
    <x v="0"/>
    <s v="Other"/>
    <s v="Single"/>
    <s v="Fully Meets"/>
    <n v="3"/>
    <n v="4"/>
    <s v="Poor"/>
    <d v="2022-12-25T00:00:00"/>
    <n v="2"/>
    <s v="Low"/>
    <n v="5"/>
    <s v="Low"/>
    <n v="1"/>
    <s v="Low"/>
    <d v="2022-08-30T00:00:00"/>
    <s v="Customer Service"/>
    <s v="Internal"/>
    <s v="Passed"/>
    <n v="3"/>
    <n v="194.06"/>
    <n v="21"/>
    <x v="2"/>
  </r>
  <r>
    <n v="3203"/>
    <d v="2021-01-19T00:00:00"/>
    <n v="5.3166666666666664"/>
    <s v="Production Technician I"/>
    <x v="9"/>
    <s v="Terminated"/>
    <s v="Contract"/>
    <s v="Zone C"/>
    <s v="Part-Time"/>
    <x v="0"/>
    <s v="General - Sga"/>
    <d v="1961-09-10T00:00:00"/>
    <s v="MA"/>
    <x v="0"/>
    <s v="White"/>
    <s v="Single"/>
    <s v="Fully Meets"/>
    <n v="3"/>
    <n v="4"/>
    <s v="Poor"/>
    <d v="2022-11-11T00:00:00"/>
    <n v="4"/>
    <s v="Low"/>
    <n v="4"/>
    <s v="Low"/>
    <n v="2"/>
    <s v="Low"/>
    <d v="2022-09-01T00:00:00"/>
    <s v="Project Management"/>
    <s v="External"/>
    <s v="Passed"/>
    <n v="2"/>
    <n v="317.06"/>
    <n v="60"/>
    <x v="1"/>
  </r>
  <r>
    <n v="3204"/>
    <d v="2023-06-04T00:00:00"/>
    <n v="2.9416666666666669"/>
    <s v="Production Technician I"/>
    <x v="4"/>
    <s v="Active"/>
    <s v="Contract"/>
    <s v="Zone C"/>
    <s v="Full-Time"/>
    <x v="0"/>
    <s v="General - Sga"/>
    <d v="1959-11-12T00:00:00"/>
    <s v="MA"/>
    <x v="1"/>
    <s v="White"/>
    <s v="Single"/>
    <s v="Fully Meets"/>
    <n v="3"/>
    <n v="4"/>
    <s v="Poor"/>
    <d v="2022-12-27T00:00:00"/>
    <n v="4"/>
    <s v="Low"/>
    <n v="1"/>
    <s v="Low"/>
    <n v="1"/>
    <s v="Low"/>
    <d v="2022-08-09T00:00:00"/>
    <s v="Communication Skills"/>
    <s v="Internal"/>
    <s v="Passed"/>
    <n v="1"/>
    <n v="291.89999999999998"/>
    <n v="64"/>
    <x v="1"/>
  </r>
  <r>
    <n v="3206"/>
    <d v="2019-09-06T00:00:00"/>
    <n v="6.6861111111111109"/>
    <s v="Production Technician I"/>
    <x v="4"/>
    <s v="Active"/>
    <s v="Part-Time"/>
    <s v="Zone A"/>
    <s v="Part-Time"/>
    <x v="0"/>
    <s v="Wireline Construction"/>
    <d v="1961-03-16T00:00:00"/>
    <s v="MA"/>
    <x v="1"/>
    <s v="Hispanic"/>
    <s v="Divorced"/>
    <s v="Fully Meets"/>
    <n v="3"/>
    <n v="2"/>
    <s v="Excellent"/>
    <d v="2022-09-13T00:00:00"/>
    <n v="2"/>
    <s v="High"/>
    <n v="4"/>
    <s v="High"/>
    <n v="4"/>
    <s v="High"/>
    <d v="2023-04-01T00:00:00"/>
    <s v="Leadership Development"/>
    <s v="Internal"/>
    <s v="Passed"/>
    <n v="2"/>
    <n v="143.32"/>
    <n v="58"/>
    <x v="1"/>
  </r>
  <r>
    <n v="3207"/>
    <d v="2022-03-27T00:00:00"/>
    <n v="4.1277777777777782"/>
    <s v="Production Technician I"/>
    <x v="9"/>
    <s v="Active"/>
    <s v="Full-Time"/>
    <s v="Zone C"/>
    <s v="Temporary"/>
    <x v="0"/>
    <s v="Project Management - Con"/>
    <d v="1981-08-28T00:00:00"/>
    <s v="MA"/>
    <x v="0"/>
    <s v="White"/>
    <s v="Widowed"/>
    <s v="Fully Meets"/>
    <n v="3"/>
    <n v="5"/>
    <s v="Poor"/>
    <d v="2023-01-13T00:00:00"/>
    <n v="4"/>
    <s v="Low"/>
    <n v="4"/>
    <s v="Low"/>
    <n v="5"/>
    <s v="Low"/>
    <d v="2023-02-17T00:00:00"/>
    <s v="Technical Skills"/>
    <s v="External"/>
    <s v="Passed"/>
    <n v="3"/>
    <n v="724.51"/>
    <n v="41"/>
    <x v="0"/>
  </r>
  <r>
    <n v="3208"/>
    <d v="2020-12-25T00:00:00"/>
    <n v="5.3833333333333337"/>
    <s v="Production Technician I"/>
    <x v="0"/>
    <s v="Terminated"/>
    <s v="Contract"/>
    <s v="Zone A"/>
    <s v="Temporary"/>
    <x v="0"/>
    <s v="Field Operations"/>
    <d v="1973-09-04T00:00:00"/>
    <s v="MA"/>
    <x v="1"/>
    <s v="Hispanic"/>
    <s v="Divorced"/>
    <s v="Fully Meets"/>
    <n v="3"/>
    <n v="2"/>
    <s v="Excellent"/>
    <d v="2023-03-22T00:00:00"/>
    <n v="5"/>
    <s v="High"/>
    <n v="1"/>
    <s v="High"/>
    <n v="3"/>
    <s v="High"/>
    <d v="2023-04-03T00:00:00"/>
    <s v="Leadership Development"/>
    <s v="Internal"/>
    <s v="Passed"/>
    <n v="2"/>
    <n v="955.32"/>
    <n v="47"/>
    <x v="0"/>
  </r>
  <r>
    <n v="3209"/>
    <d v="2021-04-24T00:00:00"/>
    <n v="5.052777777777778"/>
    <s v="Production Technician II"/>
    <x v="2"/>
    <s v="Active"/>
    <s v="Contract"/>
    <s v="Zone A"/>
    <s v="Full-Time"/>
    <x v="0"/>
    <s v="General - Con"/>
    <d v="1983-03-17T00:00:00"/>
    <s v="MA"/>
    <x v="1"/>
    <s v="Hispanic"/>
    <s v="Widowed"/>
    <s v="Fully Meets"/>
    <n v="3"/>
    <n v="5"/>
    <s v="Poor"/>
    <d v="2023-01-13T00:00:00"/>
    <n v="3"/>
    <s v="Low"/>
    <n v="3"/>
    <s v="Low"/>
    <n v="1"/>
    <s v="Low"/>
    <d v="2023-03-06T00:00:00"/>
    <s v="Project Management"/>
    <s v="Internal"/>
    <s v="Incomplete"/>
    <n v="5"/>
    <n v="259.70999999999998"/>
    <n v="38"/>
    <x v="0"/>
  </r>
  <r>
    <n v="3210"/>
    <d v="2020-05-12T00:00:00"/>
    <n v="6.0027777777777782"/>
    <s v="Production Technician I"/>
    <x v="5"/>
    <s v="Active"/>
    <s v="Full-Time"/>
    <s v="Zone A"/>
    <s v="Full-Time"/>
    <x v="0"/>
    <s v="Aerial"/>
    <d v="1993-06-13T00:00:00"/>
    <s v="MA"/>
    <x v="0"/>
    <s v="Hispanic"/>
    <s v="Divorced"/>
    <s v="Fully Meets"/>
    <n v="3"/>
    <n v="5"/>
    <s v="Poor"/>
    <d v="2023-07-11T00:00:00"/>
    <n v="3"/>
    <s v="Low"/>
    <n v="5"/>
    <s v="Low"/>
    <n v="1"/>
    <s v="Low"/>
    <d v="2022-12-31T00:00:00"/>
    <s v="Project Management"/>
    <s v="External"/>
    <s v="Failed"/>
    <n v="2"/>
    <n v="128.88999999999999"/>
    <n v="27"/>
    <x v="0"/>
  </r>
  <r>
    <n v="3211"/>
    <d v="2023-05-23T00:00:00"/>
    <n v="2.9722222222222223"/>
    <s v="Production Technician II"/>
    <x v="7"/>
    <s v="Active"/>
    <s v="Part-Time"/>
    <s v="Zone B"/>
    <s v="Part-Time"/>
    <x v="0"/>
    <s v="General - Sga"/>
    <d v="1955-08-26T00:00:00"/>
    <s v="MA"/>
    <x v="0"/>
    <s v="Other"/>
    <s v="Married"/>
    <s v="Fully Meets"/>
    <n v="3"/>
    <n v="2"/>
    <s v="Excellent"/>
    <d v="2022-10-09T00:00:00"/>
    <n v="1"/>
    <s v="High"/>
    <n v="5"/>
    <s v="High"/>
    <n v="3"/>
    <s v="High"/>
    <d v="2022-10-13T00:00:00"/>
    <s v="Customer Service"/>
    <s v="External"/>
    <s v="Incomplete"/>
    <n v="4"/>
    <n v="513.76"/>
    <n v="68"/>
    <x v="1"/>
  </r>
  <r>
    <n v="3212"/>
    <d v="2020-12-27T00:00:00"/>
    <n v="5.3777777777777782"/>
    <s v="Production Technician II"/>
    <x v="9"/>
    <s v="Terminated"/>
    <s v="Full-Time"/>
    <s v="Zone C"/>
    <s v="Part-Time"/>
    <x v="0"/>
    <s v="Field Operations"/>
    <d v="1972-06-30T00:00:00"/>
    <s v="MA"/>
    <x v="1"/>
    <s v="Asian"/>
    <s v="Married"/>
    <s v="Fully Meets"/>
    <n v="3"/>
    <n v="5"/>
    <s v="Poor"/>
    <d v="2023-03-09T00:00:00"/>
    <n v="2"/>
    <s v="Low"/>
    <n v="5"/>
    <s v="Low"/>
    <n v="4"/>
    <s v="Low"/>
    <d v="2023-01-20T00:00:00"/>
    <s v="Customer Service"/>
    <s v="External"/>
    <s v="Failed"/>
    <n v="2"/>
    <n v="944.89"/>
    <n v="48"/>
    <x v="0"/>
  </r>
  <r>
    <n v="3213"/>
    <d v="2018-11-17T00:00:00"/>
    <n v="7.4888888888888889"/>
    <s v="Production Technician I"/>
    <x v="5"/>
    <s v="Active"/>
    <s v="Full-Time"/>
    <s v="Zone A"/>
    <s v="Part-Time"/>
    <x v="0"/>
    <s v="Field Operations"/>
    <d v="1952-06-28T00:00:00"/>
    <s v="MA"/>
    <x v="1"/>
    <s v="Hispanic"/>
    <s v="Widowed"/>
    <s v="Fully Meets"/>
    <n v="3"/>
    <n v="2"/>
    <s v="Excellent"/>
    <d v="2023-01-08T00:00:00"/>
    <n v="2"/>
    <s v="High"/>
    <n v="5"/>
    <s v="High"/>
    <n v="1"/>
    <s v="High"/>
    <d v="2023-04-09T00:00:00"/>
    <s v="Communication Skills"/>
    <s v="External"/>
    <s v="Passed"/>
    <n v="2"/>
    <n v="494.29"/>
    <n v="66"/>
    <x v="1"/>
  </r>
  <r>
    <n v="3214"/>
    <d v="2019-07-16T00:00:00"/>
    <n v="6.8250000000000002"/>
    <s v="Production Technician I"/>
    <x v="9"/>
    <s v="Active"/>
    <s v="Part-Time"/>
    <s v="Zone B"/>
    <s v="Temporary"/>
    <x v="0"/>
    <s v="General - Con"/>
    <d v="1972-12-22T00:00:00"/>
    <s v="MA"/>
    <x v="0"/>
    <s v="Asian"/>
    <s v="Widowed"/>
    <s v="Fully Meets"/>
    <n v="3"/>
    <n v="2"/>
    <s v="Excellent"/>
    <d v="2023-04-14T00:00:00"/>
    <n v="3"/>
    <s v="High"/>
    <n v="1"/>
    <s v="High"/>
    <n v="2"/>
    <s v="High"/>
    <d v="2023-01-25T00:00:00"/>
    <s v="Project Management"/>
    <s v="Internal"/>
    <s v="Incomplete"/>
    <n v="4"/>
    <n v="521.04999999999995"/>
    <n v="47"/>
    <x v="0"/>
  </r>
  <r>
    <n v="3215"/>
    <d v="2020-01-25T00:00:00"/>
    <n v="6.3"/>
    <s v="Production Technician II"/>
    <x v="7"/>
    <s v="Active"/>
    <s v="Contract"/>
    <s v="Zone A"/>
    <s v="Part-Time"/>
    <x v="0"/>
    <s v="General - Sga"/>
    <d v="1973-06-03T00:00:00"/>
    <s v="MA"/>
    <x v="1"/>
    <s v="White"/>
    <s v="Divorced"/>
    <s v="Fully Meets"/>
    <n v="3"/>
    <n v="3"/>
    <s v="Average"/>
    <d v="2022-11-12T00:00:00"/>
    <n v="4"/>
    <s v="Moderate"/>
    <n v="3"/>
    <s v="Moderate"/>
    <n v="5"/>
    <s v="Moderate"/>
    <d v="2023-07-06T00:00:00"/>
    <s v="Communication Skills"/>
    <s v="External"/>
    <s v="Failed"/>
    <n v="3"/>
    <n v="183.77"/>
    <n v="47"/>
    <x v="0"/>
  </r>
  <r>
    <n v="3216"/>
    <d v="2021-08-16T00:00:00"/>
    <n v="4.7416666666666663"/>
    <s v="Production Technician I"/>
    <x v="8"/>
    <s v="Active"/>
    <s v="Part-Time"/>
    <s v="Zone A"/>
    <s v="Temporary"/>
    <x v="0"/>
    <s v="Fielders"/>
    <d v="1972-02-28T00:00:00"/>
    <s v="MA"/>
    <x v="0"/>
    <s v="Other"/>
    <s v="Divorced"/>
    <s v="Fully Meets"/>
    <n v="3"/>
    <n v="5"/>
    <s v="Poor"/>
    <d v="2023-03-29T00:00:00"/>
    <n v="1"/>
    <s v="Low"/>
    <n v="4"/>
    <s v="Low"/>
    <n v="3"/>
    <s v="Low"/>
    <d v="2023-03-17T00:00:00"/>
    <s v="Leadership Development"/>
    <s v="External"/>
    <s v="Passed"/>
    <n v="5"/>
    <n v="143.08000000000001"/>
    <n v="49"/>
    <x v="0"/>
  </r>
  <r>
    <n v="3217"/>
    <d v="2019-01-20T00:00:00"/>
    <n v="7.3138888888888891"/>
    <s v="Production Technician II"/>
    <x v="4"/>
    <s v="Terminated"/>
    <s v="Contract"/>
    <s v="Zone B"/>
    <s v="Full-Time"/>
    <x v="0"/>
    <s v="General - Con"/>
    <d v="1968-09-28T00:00:00"/>
    <s v="MA"/>
    <x v="0"/>
    <s v="White"/>
    <s v="Single"/>
    <s v="Fully Meets"/>
    <n v="3"/>
    <n v="3"/>
    <s v="Average"/>
    <d v="2022-11-01T00:00:00"/>
    <n v="1"/>
    <s v="Moderate"/>
    <n v="2"/>
    <s v="Moderate"/>
    <n v="1"/>
    <s v="Moderate"/>
    <d v="2023-06-09T00:00:00"/>
    <s v="Customer Service"/>
    <s v="External"/>
    <s v="Passed"/>
    <n v="3"/>
    <n v="723.2"/>
    <n v="51"/>
    <x v="1"/>
  </r>
  <r>
    <n v="3218"/>
    <d v="2018-09-04T00:00:00"/>
    <n v="7.6916666666666664"/>
    <s v="Production Technician I"/>
    <x v="7"/>
    <s v="Active"/>
    <s v="Full-Time"/>
    <s v="Zone C"/>
    <s v="Part-Time"/>
    <x v="0"/>
    <s v="Field Operations"/>
    <d v="1971-07-13T00:00:00"/>
    <s v="MA"/>
    <x v="1"/>
    <s v="Other"/>
    <s v="Widowed"/>
    <s v="Fully Meets"/>
    <n v="3"/>
    <n v="5"/>
    <s v="Poor"/>
    <d v="2023-01-13T00:00:00"/>
    <n v="2"/>
    <s v="Low"/>
    <n v="2"/>
    <s v="Low"/>
    <n v="5"/>
    <s v="Low"/>
    <d v="2023-01-21T00:00:00"/>
    <s v="Leadership Development"/>
    <s v="External"/>
    <s v="Incomplete"/>
    <n v="2"/>
    <n v="526.6"/>
    <n v="47"/>
    <x v="0"/>
  </r>
  <r>
    <n v="3219"/>
    <d v="2019-09-20T00:00:00"/>
    <n v="6.6472222222222221"/>
    <s v="Production Technician II"/>
    <x v="2"/>
    <s v="Active"/>
    <s v="Full-Time"/>
    <s v="Zone B"/>
    <s v="Full-Time"/>
    <x v="0"/>
    <s v="Executive"/>
    <d v="2000-08-16T00:00:00"/>
    <s v="MA"/>
    <x v="0"/>
    <s v="Black"/>
    <s v="Widowed"/>
    <s v="Fully Meets"/>
    <n v="3"/>
    <n v="3"/>
    <s v="Average"/>
    <d v="2023-02-06T00:00:00"/>
    <n v="3"/>
    <s v="Moderate"/>
    <n v="3"/>
    <s v="Moderate"/>
    <n v="4"/>
    <s v="Moderate"/>
    <d v="2023-03-28T00:00:00"/>
    <s v="Communication Skills"/>
    <s v="External"/>
    <s v="Passed"/>
    <n v="2"/>
    <n v="771.06"/>
    <n v="19"/>
    <x v="2"/>
  </r>
  <r>
    <n v="3220"/>
    <d v="2023-07-24T00:00:00"/>
    <n v="2.8027777777777776"/>
    <s v="Production Technician I"/>
    <x v="7"/>
    <s v="Active"/>
    <s v="Part-Time"/>
    <s v="Zone A"/>
    <s v="Full-Time"/>
    <x v="0"/>
    <s v="Field Operations"/>
    <d v="1980-10-11T00:00:00"/>
    <s v="MA"/>
    <x v="0"/>
    <s v="Other"/>
    <s v="Divorced"/>
    <s v="Fully Meets"/>
    <n v="3"/>
    <n v="1"/>
    <s v="Excellent"/>
    <d v="2022-08-22T00:00:00"/>
    <n v="5"/>
    <s v="High"/>
    <n v="4"/>
    <s v="High"/>
    <n v="3"/>
    <s v="High"/>
    <d v="2022-11-11T00:00:00"/>
    <s v="Technical Skills"/>
    <s v="Internal"/>
    <s v="Failed"/>
    <n v="4"/>
    <n v="839.86"/>
    <n v="43"/>
    <x v="0"/>
  </r>
  <r>
    <n v="3221"/>
    <d v="2023-07-05T00:00:00"/>
    <n v="2.8555555555555556"/>
    <s v="Production Technician I"/>
    <x v="2"/>
    <s v="Active"/>
    <s v="Full-Time"/>
    <s v="Zone B"/>
    <s v="Temporary"/>
    <x v="0"/>
    <s v="Wireline Construction"/>
    <d v="2045-12-31T00:00:00"/>
    <s v="MA"/>
    <x v="1"/>
    <s v="Other"/>
    <s v="Single"/>
    <s v="Fully Meets"/>
    <n v="3"/>
    <n v="4"/>
    <s v="Poor"/>
    <d v="2023-04-01T00:00:00"/>
    <n v="1"/>
    <s v="Low"/>
    <n v="3"/>
    <s v="Low"/>
    <n v="5"/>
    <s v="Low"/>
    <d v="2023-05-11T00:00:00"/>
    <s v="Communication Skills"/>
    <s v="Internal"/>
    <s v="Failed"/>
    <n v="4"/>
    <n v="628.77"/>
    <n v="78"/>
    <x v="1"/>
  </r>
  <r>
    <n v="3222"/>
    <d v="2021-01-11T00:00:00"/>
    <n v="5.3388888888888886"/>
    <s v="Production Technician I"/>
    <x v="4"/>
    <s v="Active"/>
    <s v="Contract"/>
    <s v="Zone A"/>
    <s v="Part-Time"/>
    <x v="0"/>
    <s v="Shop (Fleet)"/>
    <d v="1990-08-14T00:00:00"/>
    <s v="MA"/>
    <x v="0"/>
    <s v="Hispanic"/>
    <s v="Married"/>
    <s v="Fully Meets"/>
    <n v="3"/>
    <n v="2"/>
    <s v="Excellent"/>
    <d v="2022-10-18T00:00:00"/>
    <n v="2"/>
    <s v="High"/>
    <n v="5"/>
    <s v="High"/>
    <n v="1"/>
    <s v="High"/>
    <d v="2022-09-25T00:00:00"/>
    <s v="Communication Skills"/>
    <s v="Internal"/>
    <s v="Completed"/>
    <n v="3"/>
    <n v="433.67"/>
    <n v="31"/>
    <x v="0"/>
  </r>
  <r>
    <n v="3223"/>
    <d v="2022-11-06T00:00:00"/>
    <n v="3.5194444444444444"/>
    <s v="Production Technician I"/>
    <x v="0"/>
    <s v="Active"/>
    <s v="Full-Time"/>
    <s v="Zone A"/>
    <s v="Full-Time"/>
    <x v="0"/>
    <s v="Splicing"/>
    <d v="1952-10-12T00:00:00"/>
    <s v="MA"/>
    <x v="0"/>
    <s v="Asian"/>
    <s v="Single"/>
    <s v="Fully Meets"/>
    <n v="3"/>
    <n v="5"/>
    <s v="Poor"/>
    <d v="2022-11-11T00:00:00"/>
    <n v="4"/>
    <s v="Low"/>
    <n v="4"/>
    <s v="Low"/>
    <n v="2"/>
    <s v="Low"/>
    <d v="2023-03-14T00:00:00"/>
    <s v="Communication Skills"/>
    <s v="Internal"/>
    <s v="Incomplete"/>
    <n v="4"/>
    <n v="158.97"/>
    <n v="70"/>
    <x v="1"/>
  </r>
  <r>
    <n v="3224"/>
    <d v="2023-04-03T00:00:00"/>
    <n v="3.1111111111111112"/>
    <s v="Production Technician I"/>
    <x v="7"/>
    <s v="Active"/>
    <s v="Part-Time"/>
    <s v="Zone A"/>
    <s v="Part-Time"/>
    <x v="0"/>
    <s v="People Services"/>
    <d v="1970-02-06T00:00:00"/>
    <s v="MA"/>
    <x v="0"/>
    <s v="White"/>
    <s v="Single"/>
    <s v="Fully Meets"/>
    <n v="3"/>
    <n v="5"/>
    <s v="Poor"/>
    <d v="2023-04-29T00:00:00"/>
    <n v="2"/>
    <s v="Low"/>
    <n v="4"/>
    <s v="Low"/>
    <n v="5"/>
    <s v="Low"/>
    <d v="2022-09-14T00:00:00"/>
    <s v="Project Management"/>
    <s v="External"/>
    <s v="Completed"/>
    <n v="2"/>
    <n v="107.77"/>
    <n v="53"/>
    <x v="1"/>
  </r>
  <r>
    <n v="3225"/>
    <d v="2021-06-07T00:00:00"/>
    <n v="4.9333333333333336"/>
    <s v="Production Technician I"/>
    <x v="1"/>
    <s v="Active"/>
    <s v="Contract"/>
    <s v="Zone B"/>
    <s v="Part-Time"/>
    <x v="0"/>
    <s v="General - Con"/>
    <d v="1977-07-29T00:00:00"/>
    <s v="MA"/>
    <x v="0"/>
    <s v="White"/>
    <s v="Divorced"/>
    <s v="Fully Meets"/>
    <n v="3"/>
    <n v="3"/>
    <s v="Average"/>
    <d v="2022-09-30T00:00:00"/>
    <n v="3"/>
    <s v="Moderate"/>
    <n v="1"/>
    <s v="Moderate"/>
    <n v="1"/>
    <s v="Moderate"/>
    <d v="2023-07-26T00:00:00"/>
    <s v="Communication Skills"/>
    <s v="Internal"/>
    <s v="Completed"/>
    <n v="1"/>
    <n v="374.1"/>
    <n v="44"/>
    <x v="0"/>
  </r>
  <r>
    <n v="3226"/>
    <d v="2019-01-20T00:00:00"/>
    <n v="7.3138888888888891"/>
    <s v="Production Technician I"/>
    <x v="8"/>
    <s v="Active"/>
    <s v="Contract"/>
    <s v="Zone B"/>
    <s v="Full-Time"/>
    <x v="0"/>
    <s v="General - Eng"/>
    <d v="1988-12-31T00:00:00"/>
    <s v="MA"/>
    <x v="0"/>
    <s v="Black"/>
    <s v="Married"/>
    <s v="Fully Meets"/>
    <n v="3"/>
    <n v="4"/>
    <s v="Poor"/>
    <d v="2022-10-06T00:00:00"/>
    <n v="1"/>
    <s v="Low"/>
    <n v="2"/>
    <s v="Low"/>
    <n v="3"/>
    <s v="Low"/>
    <d v="2023-03-01T00:00:00"/>
    <s v="Leadership Development"/>
    <s v="External"/>
    <s v="Incomplete"/>
    <n v="2"/>
    <n v="471.42"/>
    <n v="31"/>
    <x v="0"/>
  </r>
  <r>
    <n v="3228"/>
    <d v="2019-05-27T00:00:00"/>
    <n v="6.9611111111111112"/>
    <s v="Production Technician I"/>
    <x v="9"/>
    <s v="Terminated"/>
    <s v="Full-Time"/>
    <s v="Zone C"/>
    <s v="Temporary"/>
    <x v="0"/>
    <s v="Field Operations"/>
    <d v="2046-06-03T00:00:00"/>
    <s v="MA"/>
    <x v="1"/>
    <s v="Hispanic"/>
    <s v="Single"/>
    <s v="Fully Meets"/>
    <n v="3"/>
    <n v="2"/>
    <s v="Excellent"/>
    <d v="2022-11-13T00:00:00"/>
    <n v="3"/>
    <s v="High"/>
    <n v="5"/>
    <s v="High"/>
    <n v="3"/>
    <s v="High"/>
    <d v="2022-08-09T00:00:00"/>
    <s v="Customer Service"/>
    <s v="External"/>
    <s v="Passed"/>
    <n v="3"/>
    <n v="272.77"/>
    <n v="73"/>
    <x v="1"/>
  </r>
  <r>
    <n v="3229"/>
    <d v="2022-12-18T00:00:00"/>
    <n v="3.4027777777777777"/>
    <s v="Production Technician I"/>
    <x v="5"/>
    <s v="Active"/>
    <s v="Contract"/>
    <s v="Zone C"/>
    <s v="Temporary"/>
    <x v="0"/>
    <s v="Engineers"/>
    <d v="2045-12-18T00:00:00"/>
    <s v="MA"/>
    <x v="1"/>
    <s v="Other"/>
    <s v="Widowed"/>
    <s v="Fully Meets"/>
    <n v="3"/>
    <n v="1"/>
    <s v="Excellent"/>
    <d v="2022-09-29T00:00:00"/>
    <n v="4"/>
    <s v="High"/>
    <n v="3"/>
    <s v="High"/>
    <n v="4"/>
    <s v="High"/>
    <d v="2022-12-30T00:00:00"/>
    <s v="Technical Skills"/>
    <s v="Internal"/>
    <s v="Incomplete"/>
    <n v="3"/>
    <n v="757.48"/>
    <n v="77"/>
    <x v="1"/>
  </r>
  <r>
    <n v="3231"/>
    <d v="2021-05-24T00:00:00"/>
    <n v="4.9694444444444441"/>
    <s v="Production Technician I"/>
    <x v="2"/>
    <s v="Active"/>
    <s v="Full-Time"/>
    <s v="Zone C"/>
    <s v="Part-Time"/>
    <x v="0"/>
    <s v="Shop (Fleet)"/>
    <d v="1997-05-14T00:00:00"/>
    <s v="MA"/>
    <x v="0"/>
    <s v="White"/>
    <s v="Divorced"/>
    <s v="Exceeds"/>
    <n v="4"/>
    <n v="2"/>
    <s v="Excellent"/>
    <d v="2022-12-11T00:00:00"/>
    <n v="5"/>
    <s v="High"/>
    <n v="3"/>
    <s v="High"/>
    <n v="3"/>
    <s v="High"/>
    <d v="2022-10-24T00:00:00"/>
    <s v="Customer Service"/>
    <s v="External"/>
    <s v="Failed"/>
    <n v="3"/>
    <n v="668.59"/>
    <n v="24"/>
    <x v="2"/>
  </r>
  <r>
    <n v="3234"/>
    <d v="2021-08-23T00:00:00"/>
    <n v="4.7222222222222223"/>
    <s v="Production Technician I"/>
    <x v="7"/>
    <s v="Active"/>
    <s v="Part-Time"/>
    <s v="Zone B"/>
    <s v="Temporary"/>
    <x v="0"/>
    <s v="General - Con"/>
    <d v="1959-04-25T00:00:00"/>
    <s v="MA"/>
    <x v="1"/>
    <s v="Black"/>
    <s v="Widowed"/>
    <s v="Fully Meets"/>
    <n v="3"/>
    <n v="3"/>
    <s v="Average"/>
    <d v="2023-04-09T00:00:00"/>
    <n v="1"/>
    <s v="Moderate"/>
    <n v="3"/>
    <s v="Moderate"/>
    <n v="4"/>
    <s v="Moderate"/>
    <d v="2022-11-03T00:00:00"/>
    <s v="Leadership Development"/>
    <s v="Internal"/>
    <s v="Completed"/>
    <n v="3"/>
    <n v="185.58"/>
    <n v="62"/>
    <x v="1"/>
  </r>
  <r>
    <n v="3235"/>
    <d v="2021-12-23T00:00:00"/>
    <n v="4.3888888888888893"/>
    <s v="Production Technician I"/>
    <x v="1"/>
    <s v="Active"/>
    <s v="Contract"/>
    <s v="Zone C"/>
    <s v="Temporary"/>
    <x v="0"/>
    <s v="Engineers"/>
    <d v="1963-08-01T00:00:00"/>
    <s v="MA"/>
    <x v="1"/>
    <s v="Hispanic"/>
    <s v="Married"/>
    <s v="Fully Meets"/>
    <n v="3"/>
    <n v="2"/>
    <s v="Excellent"/>
    <d v="2022-10-22T00:00:00"/>
    <n v="3"/>
    <s v="High"/>
    <n v="4"/>
    <s v="High"/>
    <n v="1"/>
    <s v="High"/>
    <d v="2023-02-08T00:00:00"/>
    <s v="Project Management"/>
    <s v="Internal"/>
    <s v="Failed"/>
    <n v="3"/>
    <n v="667.23"/>
    <n v="58"/>
    <x v="1"/>
  </r>
  <r>
    <n v="3236"/>
    <d v="2022-01-24T00:00:00"/>
    <n v="4.302777777777778"/>
    <s v="Production Technician II"/>
    <x v="6"/>
    <s v="Active"/>
    <s v="Contract"/>
    <s v="Zone C"/>
    <s v="Full-Time"/>
    <x v="0"/>
    <s v="People Services"/>
    <d v="1979-06-04T00:00:00"/>
    <s v="MA"/>
    <x v="0"/>
    <s v="Asian"/>
    <s v="Married"/>
    <s v="Fully Meets"/>
    <n v="3"/>
    <n v="5"/>
    <s v="Poor"/>
    <d v="2023-04-28T00:00:00"/>
    <n v="2"/>
    <s v="Low"/>
    <n v="4"/>
    <s v="Low"/>
    <n v="1"/>
    <s v="Low"/>
    <d v="2022-12-17T00:00:00"/>
    <s v="Communication Skills"/>
    <s v="Internal"/>
    <s v="Completed"/>
    <n v="5"/>
    <n v="209.99"/>
    <n v="43"/>
    <x v="0"/>
  </r>
  <r>
    <n v="3237"/>
    <d v="2022-11-21T00:00:00"/>
    <n v="3.4777777777777779"/>
    <s v="Production Technician II"/>
    <x v="2"/>
    <s v="Active"/>
    <s v="Contract"/>
    <s v="Zone B"/>
    <s v="Temporary"/>
    <x v="0"/>
    <s v="General - Eng"/>
    <d v="1987-12-08T00:00:00"/>
    <s v="MA"/>
    <x v="1"/>
    <s v="White"/>
    <s v="Married"/>
    <s v="Fully Meets"/>
    <n v="3"/>
    <n v="4"/>
    <s v="Poor"/>
    <d v="2023-02-10T00:00:00"/>
    <n v="5"/>
    <s v="Low"/>
    <n v="1"/>
    <s v="Low"/>
    <n v="2"/>
    <s v="Low"/>
    <d v="2023-06-12T00:00:00"/>
    <s v="Leadership Development"/>
    <s v="Internal"/>
    <s v="Failed"/>
    <n v="5"/>
    <n v="114.81"/>
    <n v="35"/>
    <x v="0"/>
  </r>
  <r>
    <n v="3238"/>
    <d v="2018-12-04T00:00:00"/>
    <n v="7.4416666666666664"/>
    <s v="Production Technician II"/>
    <x v="9"/>
    <s v="Terminated"/>
    <s v="Contract"/>
    <s v="Zone A"/>
    <s v="Part-Time"/>
    <x v="0"/>
    <s v="Wireline Construction"/>
    <d v="2000-09-04T00:00:00"/>
    <s v="MA"/>
    <x v="1"/>
    <s v="Other"/>
    <s v="Divorced"/>
    <s v="Fully Meets"/>
    <n v="3"/>
    <n v="4"/>
    <s v="Poor"/>
    <d v="2023-04-05T00:00:00"/>
    <n v="5"/>
    <s v="Low"/>
    <n v="3"/>
    <s v="Low"/>
    <n v="5"/>
    <s v="Low"/>
    <d v="2023-02-08T00:00:00"/>
    <s v="Project Management"/>
    <s v="External"/>
    <s v="Incomplete"/>
    <n v="2"/>
    <n v="964.12"/>
    <n v="18"/>
    <x v="2"/>
  </r>
  <r>
    <n v="3239"/>
    <d v="2019-06-02T00:00:00"/>
    <n v="6.947222222222222"/>
    <s v="Production Technician II"/>
    <x v="7"/>
    <s v="Active"/>
    <s v="Part-Time"/>
    <s v="Zone C"/>
    <s v="Temporary"/>
    <x v="0"/>
    <s v="Field Operations"/>
    <d v="1992-07-19T00:00:00"/>
    <s v="MA"/>
    <x v="1"/>
    <s v="Black"/>
    <s v="Single"/>
    <s v="Fully Meets"/>
    <n v="3"/>
    <n v="3"/>
    <s v="Average"/>
    <d v="2023-06-13T00:00:00"/>
    <n v="5"/>
    <s v="Moderate"/>
    <n v="2"/>
    <s v="Moderate"/>
    <n v="5"/>
    <s v="Moderate"/>
    <d v="2022-10-15T00:00:00"/>
    <s v="Leadership Development"/>
    <s v="External"/>
    <s v="Passed"/>
    <n v="1"/>
    <n v="818.77"/>
    <n v="27"/>
    <x v="0"/>
  </r>
  <r>
    <n v="3240"/>
    <d v="2018-08-12T00:00:00"/>
    <n v="7.7527777777777782"/>
    <s v="Production Technician II"/>
    <x v="3"/>
    <s v="Terminated"/>
    <s v="Full-Time"/>
    <s v="Zone C"/>
    <s v="Temporary"/>
    <x v="0"/>
    <s v="Shop (Fleet)"/>
    <d v="1980-03-05T00:00:00"/>
    <s v="MA"/>
    <x v="0"/>
    <s v="Asian"/>
    <s v="Married"/>
    <s v="Fully Meets"/>
    <n v="3"/>
    <n v="2"/>
    <s v="Excellent"/>
    <d v="2022-08-22T00:00:00"/>
    <n v="2"/>
    <s v="High"/>
    <n v="5"/>
    <s v="High"/>
    <n v="4"/>
    <s v="High"/>
    <d v="2022-10-15T00:00:00"/>
    <s v="Project Management"/>
    <s v="External"/>
    <s v="Passed"/>
    <n v="3"/>
    <n v="801.31"/>
    <n v="38"/>
    <x v="0"/>
  </r>
  <r>
    <n v="3241"/>
    <d v="2022-05-15T00:00:00"/>
    <n v="3.9944444444444445"/>
    <s v="Production Technician II"/>
    <x v="5"/>
    <s v="Active"/>
    <s v="Part-Time"/>
    <s v="Zone B"/>
    <s v="Full-Time"/>
    <x v="0"/>
    <s v="General - Sga"/>
    <d v="2047-12-11T00:00:00"/>
    <s v="MA"/>
    <x v="0"/>
    <s v="White"/>
    <s v="Divorced"/>
    <s v="Fully Meets"/>
    <n v="3"/>
    <n v="1"/>
    <s v="Excellent"/>
    <d v="2023-06-03T00:00:00"/>
    <n v="1"/>
    <s v="High"/>
    <n v="5"/>
    <s v="High"/>
    <n v="3"/>
    <s v="High"/>
    <d v="2022-10-14T00:00:00"/>
    <s v="Communication Skills"/>
    <s v="Internal"/>
    <s v="Completed"/>
    <n v="5"/>
    <n v="674.84"/>
    <n v="75"/>
    <x v="1"/>
  </r>
  <r>
    <n v="3242"/>
    <d v="2021-11-23T00:00:00"/>
    <n v="4.4722222222222223"/>
    <s v="Production Technician I"/>
    <x v="6"/>
    <s v="Terminated"/>
    <s v="Contract"/>
    <s v="Zone C"/>
    <s v="Full-Time"/>
    <x v="0"/>
    <s v="Aerial"/>
    <d v="1955-04-13T00:00:00"/>
    <s v="MA"/>
    <x v="1"/>
    <s v="Hispanic"/>
    <s v="Single"/>
    <s v="Fully Meets"/>
    <n v="3"/>
    <n v="3"/>
    <s v="Average"/>
    <d v="2023-06-09T00:00:00"/>
    <n v="3"/>
    <s v="Moderate"/>
    <n v="3"/>
    <s v="Moderate"/>
    <n v="1"/>
    <s v="Moderate"/>
    <d v="2022-10-25T00:00:00"/>
    <s v="Communication Skills"/>
    <s v="Internal"/>
    <s v="Incomplete"/>
    <n v="2"/>
    <n v="364.55"/>
    <n v="66"/>
    <x v="1"/>
  </r>
  <r>
    <n v="3243"/>
    <d v="2020-12-13T00:00:00"/>
    <n v="5.416666666666667"/>
    <s v="Production Technician I"/>
    <x v="2"/>
    <s v="Active"/>
    <s v="Full-Time"/>
    <s v="Zone C"/>
    <s v="Full-Time"/>
    <x v="0"/>
    <s v="Splicing"/>
    <d v="1955-02-08T00:00:00"/>
    <s v="MA"/>
    <x v="1"/>
    <s v="Hispanic"/>
    <s v="Married"/>
    <s v="Fully Meets"/>
    <n v="3"/>
    <n v="2"/>
    <s v="Excellent"/>
    <d v="2022-11-25T00:00:00"/>
    <n v="2"/>
    <s v="High"/>
    <n v="3"/>
    <s v="High"/>
    <n v="1"/>
    <s v="High"/>
    <d v="2022-09-20T00:00:00"/>
    <s v="Technical Skills"/>
    <s v="Internal"/>
    <s v="Completed"/>
    <n v="1"/>
    <n v="174.03"/>
    <n v="65"/>
    <x v="1"/>
  </r>
  <r>
    <n v="3244"/>
    <d v="2021-07-28T00:00:00"/>
    <n v="4.791666666666667"/>
    <s v="Production Technician I"/>
    <x v="4"/>
    <s v="Active"/>
    <s v="Part-Time"/>
    <s v="Zone C"/>
    <s v="Temporary"/>
    <x v="0"/>
    <s v="Shop (Fleet)"/>
    <d v="2048-12-17T00:00:00"/>
    <s v="MA"/>
    <x v="0"/>
    <s v="Black"/>
    <s v="Divorced"/>
    <s v="Fully Meets"/>
    <n v="3"/>
    <n v="2"/>
    <s v="Excellent"/>
    <d v="2023-03-25T00:00:00"/>
    <n v="2"/>
    <s v="High"/>
    <n v="1"/>
    <s v="High"/>
    <n v="1"/>
    <s v="High"/>
    <d v="2022-12-01T00:00:00"/>
    <s v="Communication Skills"/>
    <s v="Internal"/>
    <s v="Failed"/>
    <n v="4"/>
    <n v="816.37"/>
    <n v="73"/>
    <x v="1"/>
  </r>
  <r>
    <n v="3245"/>
    <d v="2019-06-07T00:00:00"/>
    <n v="6.9333333333333336"/>
    <s v="Production Technician I"/>
    <x v="0"/>
    <s v="Terminated"/>
    <s v="Full-Time"/>
    <s v="Zone A"/>
    <s v="Full-Time"/>
    <x v="0"/>
    <s v="Field Operations"/>
    <d v="2048-04-10T00:00:00"/>
    <s v="MA"/>
    <x v="0"/>
    <s v="Black"/>
    <s v="Married"/>
    <s v="Fully Meets"/>
    <n v="3"/>
    <n v="1"/>
    <s v="Excellent"/>
    <d v="2022-11-18T00:00:00"/>
    <n v="3"/>
    <s v="High"/>
    <n v="5"/>
    <s v="High"/>
    <n v="2"/>
    <s v="High"/>
    <d v="2023-04-29T00:00:00"/>
    <s v="Project Management"/>
    <s v="External"/>
    <s v="Incomplete"/>
    <n v="1"/>
    <n v="163.79"/>
    <n v="71"/>
    <x v="1"/>
  </r>
  <r>
    <n v="3246"/>
    <d v="2019-06-12T00:00:00"/>
    <n v="6.9194444444444443"/>
    <s v="Production Technician I"/>
    <x v="7"/>
    <s v="Terminated"/>
    <s v="Part-Time"/>
    <s v="Zone C"/>
    <s v="Part-Time"/>
    <x v="0"/>
    <s v="Safety"/>
    <d v="1988-04-15T00:00:00"/>
    <s v="MA"/>
    <x v="0"/>
    <s v="White"/>
    <s v="Married"/>
    <s v="Fully Meets"/>
    <n v="3"/>
    <n v="4"/>
    <s v="Poor"/>
    <d v="2023-05-03T00:00:00"/>
    <n v="1"/>
    <s v="Low"/>
    <n v="1"/>
    <s v="Low"/>
    <n v="4"/>
    <s v="Low"/>
    <d v="2023-01-31T00:00:00"/>
    <s v="Technical Skills"/>
    <s v="Internal"/>
    <s v="Failed"/>
    <n v="1"/>
    <n v="325.19"/>
    <n v="31"/>
    <x v="0"/>
  </r>
  <r>
    <n v="3247"/>
    <d v="2023-04-20T00:00:00"/>
    <n v="3.0638888888888891"/>
    <s v="Production Technician I"/>
    <x v="1"/>
    <s v="Active"/>
    <s v="Full-Time"/>
    <s v="Zone C"/>
    <s v="Part-Time"/>
    <x v="0"/>
    <s v="General - Con"/>
    <d v="2043-07-18T00:00:00"/>
    <s v="MA"/>
    <x v="0"/>
    <s v="Black"/>
    <s v="Single"/>
    <s v="Fully Meets"/>
    <n v="3"/>
    <n v="3"/>
    <s v="Average"/>
    <d v="2023-06-26T00:00:00"/>
    <n v="2"/>
    <s v="Moderate"/>
    <n v="5"/>
    <s v="Moderate"/>
    <n v="4"/>
    <s v="Moderate"/>
    <d v="2023-02-26T00:00:00"/>
    <s v="Communication Skills"/>
    <s v="Internal"/>
    <s v="Completed"/>
    <n v="1"/>
    <n v="834.12"/>
    <n v="80"/>
    <x v="1"/>
  </r>
  <r>
    <n v="3248"/>
    <d v="2018-08-07T00:00:00"/>
    <n v="7.7666666666666666"/>
    <s v="Production Technician I"/>
    <x v="8"/>
    <s v="Active"/>
    <s v="Contract"/>
    <s v="Zone B"/>
    <s v="Part-Time"/>
    <x v="0"/>
    <s v="General - Con"/>
    <d v="1967-03-18T00:00:00"/>
    <s v="MA"/>
    <x v="0"/>
    <s v="Hispanic"/>
    <s v="Single"/>
    <s v="Fully Meets"/>
    <n v="3"/>
    <n v="5"/>
    <s v="Poor"/>
    <d v="2022-11-04T00:00:00"/>
    <n v="4"/>
    <s v="Low"/>
    <n v="3"/>
    <s v="Low"/>
    <n v="3"/>
    <s v="Low"/>
    <d v="2023-01-28T00:00:00"/>
    <s v="Customer Service"/>
    <s v="External"/>
    <s v="Completed"/>
    <n v="2"/>
    <n v="222.11"/>
    <n v="51"/>
    <x v="1"/>
  </r>
  <r>
    <n v="3249"/>
    <d v="2018-12-06T00:00:00"/>
    <n v="7.4361111111111109"/>
    <s v="Production Technician I"/>
    <x v="3"/>
    <s v="Active"/>
    <s v="Contract"/>
    <s v="Zone C"/>
    <s v="Part-Time"/>
    <x v="0"/>
    <s v="Underground"/>
    <d v="2048-01-18T00:00:00"/>
    <s v="MA"/>
    <x v="1"/>
    <s v="Black"/>
    <s v="Single"/>
    <s v="Fully Meets"/>
    <n v="3"/>
    <n v="3"/>
    <s v="Average"/>
    <d v="2023-02-03T00:00:00"/>
    <n v="3"/>
    <s v="Moderate"/>
    <n v="2"/>
    <s v="Moderate"/>
    <n v="5"/>
    <s v="Moderate"/>
    <d v="2023-03-08T00:00:00"/>
    <s v="Communication Skills"/>
    <s v="Internal"/>
    <s v="Failed"/>
    <n v="4"/>
    <n v="875.83"/>
    <n v="70"/>
    <x v="1"/>
  </r>
  <r>
    <n v="3250"/>
    <d v="2021-03-25T00:00:00"/>
    <n v="5.1333333333333337"/>
    <s v="Production Technician I"/>
    <x v="9"/>
    <s v="Active"/>
    <s v="Full-Time"/>
    <s v="Zone B"/>
    <s v="Full-Time"/>
    <x v="0"/>
    <s v="Project Management - Con"/>
    <d v="1997-06-11T00:00:00"/>
    <s v="MA"/>
    <x v="1"/>
    <s v="Asian"/>
    <s v="Married"/>
    <s v="Fully Meets"/>
    <n v="3"/>
    <n v="2"/>
    <s v="Excellent"/>
    <d v="2022-11-15T00:00:00"/>
    <n v="1"/>
    <s v="High"/>
    <n v="1"/>
    <s v="High"/>
    <n v="3"/>
    <s v="High"/>
    <d v="2023-02-06T00:00:00"/>
    <s v="Communication Skills"/>
    <s v="External"/>
    <s v="Completed"/>
    <n v="1"/>
    <n v="232.39"/>
    <n v="24"/>
    <x v="2"/>
  </r>
  <r>
    <n v="3251"/>
    <d v="2019-02-15T00:00:00"/>
    <n v="7.2444444444444445"/>
    <s v="Production Technician I"/>
    <x v="5"/>
    <s v="Terminated"/>
    <s v="Contract"/>
    <s v="Zone A"/>
    <s v="Part-Time"/>
    <x v="0"/>
    <s v="Field Operations"/>
    <d v="1956-04-12T00:00:00"/>
    <s v="MA"/>
    <x v="1"/>
    <s v="White"/>
    <s v="Divorced"/>
    <s v="Fully Meets"/>
    <n v="3"/>
    <n v="5"/>
    <s v="Poor"/>
    <d v="2023-04-09T00:00:00"/>
    <n v="5"/>
    <s v="Low"/>
    <n v="1"/>
    <s v="Low"/>
    <n v="2"/>
    <s v="Low"/>
    <d v="2022-11-25T00:00:00"/>
    <s v="Leadership Development"/>
    <s v="Internal"/>
    <s v="Completed"/>
    <n v="4"/>
    <n v="719.24"/>
    <n v="63"/>
    <x v="1"/>
  </r>
  <r>
    <n v="3252"/>
    <d v="2023-03-14T00:00:00"/>
    <n v="3.1638888888888888"/>
    <s v="Production Technician I"/>
    <x v="6"/>
    <s v="Active"/>
    <s v="Full-Time"/>
    <s v="Zone A"/>
    <s v="Part-Time"/>
    <x v="0"/>
    <s v="Shop (Fleet)"/>
    <d v="1993-11-02T00:00:00"/>
    <s v="MA"/>
    <x v="0"/>
    <s v="Black"/>
    <s v="Divorced"/>
    <s v="PIP"/>
    <n v="1"/>
    <n v="4"/>
    <s v="Poor"/>
    <d v="2023-08-05T00:00:00"/>
    <n v="1"/>
    <s v="Low"/>
    <n v="3"/>
    <s v="Low"/>
    <n v="1"/>
    <s v="Low"/>
    <d v="2022-11-08T00:00:00"/>
    <s v="Communication Skills"/>
    <s v="Internal"/>
    <s v="Incomplete"/>
    <n v="5"/>
    <n v="102.7"/>
    <n v="30"/>
    <x v="0"/>
  </r>
  <r>
    <n v="3255"/>
    <d v="2023-03-22T00:00:00"/>
    <n v="3.1416666666666666"/>
    <s v="Production Technician I"/>
    <x v="0"/>
    <s v="Active"/>
    <s v="Contract"/>
    <s v="Zone C"/>
    <s v="Part-Time"/>
    <x v="0"/>
    <s v="Yard (Material Handling)"/>
    <d v="1961-05-06T00:00:00"/>
    <s v="MA"/>
    <x v="1"/>
    <s v="Other"/>
    <s v="Widowed"/>
    <s v="Fully Meets"/>
    <n v="3"/>
    <n v="3"/>
    <s v="Average"/>
    <d v="2023-02-17T00:00:00"/>
    <n v="1"/>
    <s v="Moderate"/>
    <n v="4"/>
    <s v="Moderate"/>
    <n v="1"/>
    <s v="Moderate"/>
    <d v="2022-08-07T00:00:00"/>
    <s v="Leadership Development"/>
    <s v="External"/>
    <s v="Incomplete"/>
    <n v="3"/>
    <n v="975.75"/>
    <n v="62"/>
    <x v="1"/>
  </r>
  <r>
    <n v="3256"/>
    <d v="2019-01-24T00:00:00"/>
    <n v="7.302777777777778"/>
    <s v="Production Technician I"/>
    <x v="7"/>
    <s v="Active"/>
    <s v="Part-Time"/>
    <s v="Zone B"/>
    <s v="Part-Time"/>
    <x v="0"/>
    <s v="General - Con"/>
    <d v="1954-11-15T00:00:00"/>
    <s v="MA"/>
    <x v="1"/>
    <s v="Black"/>
    <s v="Divorced"/>
    <s v="Fully Meets"/>
    <n v="3"/>
    <n v="5"/>
    <s v="Poor"/>
    <d v="2023-07-04T00:00:00"/>
    <n v="4"/>
    <s v="Low"/>
    <n v="1"/>
    <s v="Low"/>
    <n v="4"/>
    <s v="Low"/>
    <d v="2023-04-01T00:00:00"/>
    <s v="Customer Service"/>
    <s v="External"/>
    <s v="Failed"/>
    <n v="4"/>
    <n v="202.81"/>
    <n v="65"/>
    <x v="1"/>
  </r>
  <r>
    <n v="3257"/>
    <d v="2020-11-19T00:00:00"/>
    <n v="5.4833333333333334"/>
    <s v="Production Technician II"/>
    <x v="2"/>
    <s v="Active"/>
    <s v="Full-Time"/>
    <s v="Zone A"/>
    <s v="Full-Time"/>
    <x v="0"/>
    <s v="Wireline Construction"/>
    <d v="1986-04-10T00:00:00"/>
    <s v="MA"/>
    <x v="0"/>
    <s v="Other"/>
    <s v="Single"/>
    <s v="Fully Meets"/>
    <n v="3"/>
    <n v="3"/>
    <s v="Average"/>
    <d v="2022-10-09T00:00:00"/>
    <n v="1"/>
    <s v="Moderate"/>
    <n v="3"/>
    <s v="Moderate"/>
    <n v="5"/>
    <s v="Moderate"/>
    <d v="2023-06-24T00:00:00"/>
    <s v="Project Management"/>
    <s v="External"/>
    <s v="Completed"/>
    <n v="3"/>
    <n v="309.86"/>
    <n v="34"/>
    <x v="0"/>
  </r>
  <r>
    <n v="3258"/>
    <d v="2023-02-15T00:00:00"/>
    <n v="3.2444444444444445"/>
    <s v="Production Technician II"/>
    <x v="4"/>
    <s v="Active"/>
    <s v="Part-Time"/>
    <s v="Zone B"/>
    <s v="Temporary"/>
    <x v="0"/>
    <s v="Aerial"/>
    <d v="1971-05-23T00:00:00"/>
    <s v="MA"/>
    <x v="1"/>
    <s v="White"/>
    <s v="Single"/>
    <s v="Fully Meets"/>
    <n v="3"/>
    <n v="2"/>
    <s v="Excellent"/>
    <d v="2022-10-16T00:00:00"/>
    <n v="4"/>
    <s v="High"/>
    <n v="4"/>
    <s v="High"/>
    <n v="3"/>
    <s v="High"/>
    <d v="2023-07-16T00:00:00"/>
    <s v="Leadership Development"/>
    <s v="Internal"/>
    <s v="Completed"/>
    <n v="2"/>
    <n v="909.73"/>
    <n v="52"/>
    <x v="1"/>
  </r>
  <r>
    <n v="3259"/>
    <d v="2022-05-09T00:00:00"/>
    <n v="4.0111111111111111"/>
    <s v="Production Technician II"/>
    <x v="0"/>
    <s v="Terminated"/>
    <s v="Full-Time"/>
    <s v="Zone B"/>
    <s v="Full-Time"/>
    <x v="0"/>
    <s v="Field Operations"/>
    <d v="2046-11-25T00:00:00"/>
    <s v="MA"/>
    <x v="1"/>
    <s v="Hispanic"/>
    <s v="Single"/>
    <s v="Fully Meets"/>
    <n v="3"/>
    <n v="2"/>
    <s v="Excellent"/>
    <d v="2022-11-07T00:00:00"/>
    <n v="5"/>
    <s v="High"/>
    <n v="2"/>
    <s v="High"/>
    <n v="1"/>
    <s v="High"/>
    <d v="2023-01-11T00:00:00"/>
    <s v="Project Management"/>
    <s v="Internal"/>
    <s v="Failed"/>
    <n v="5"/>
    <n v="577.84"/>
    <n v="76"/>
    <x v="1"/>
  </r>
  <r>
    <n v="3260"/>
    <d v="2021-10-06T00:00:00"/>
    <n v="4.6027777777777779"/>
    <s v="Production Technician II"/>
    <x v="7"/>
    <s v="Active"/>
    <s v="Contract"/>
    <s v="Zone B"/>
    <s v="Temporary"/>
    <x v="0"/>
    <s v="General - Con"/>
    <d v="1992-06-17T00:00:00"/>
    <s v="MA"/>
    <x v="1"/>
    <s v="Hispanic"/>
    <s v="Single"/>
    <s v="Fully Meets"/>
    <n v="3"/>
    <n v="3"/>
    <s v="Average"/>
    <d v="2022-10-27T00:00:00"/>
    <n v="5"/>
    <s v="Moderate"/>
    <n v="2"/>
    <s v="Moderate"/>
    <n v="1"/>
    <s v="Moderate"/>
    <d v="2022-12-03T00:00:00"/>
    <s v="Customer Service"/>
    <s v="External"/>
    <s v="Failed"/>
    <n v="2"/>
    <n v="681.18"/>
    <n v="29"/>
    <x v="0"/>
  </r>
  <r>
    <n v="3262"/>
    <d v="2022-03-22T00:00:00"/>
    <n v="4.1416666666666666"/>
    <s v="Production Technician II"/>
    <x v="8"/>
    <s v="Active"/>
    <s v="Full-Time"/>
    <s v="Zone A"/>
    <s v="Full-Time"/>
    <x v="0"/>
    <s v="Catv"/>
    <d v="1984-01-27T00:00:00"/>
    <s v="MA"/>
    <x v="0"/>
    <s v="Black"/>
    <s v="Divorced"/>
    <s v="PIP"/>
    <n v="1"/>
    <n v="4"/>
    <s v="Poor"/>
    <d v="2022-10-06T00:00:00"/>
    <n v="4"/>
    <s v="Low"/>
    <n v="3"/>
    <s v="Low"/>
    <n v="3"/>
    <s v="Low"/>
    <d v="2023-05-10T00:00:00"/>
    <s v="Communication Skills"/>
    <s v="Internal"/>
    <s v="Passed"/>
    <n v="4"/>
    <n v="959.73"/>
    <n v="38"/>
    <x v="0"/>
  </r>
  <r>
    <n v="3263"/>
    <d v="2022-04-20T00:00:00"/>
    <n v="4.0638888888888891"/>
    <s v="Production Technician I"/>
    <x v="6"/>
    <s v="Terminated"/>
    <s v="Full-Time"/>
    <s v="Zone A"/>
    <s v="Part-Time"/>
    <x v="0"/>
    <s v="Engineers"/>
    <d v="1990-04-14T00:00:00"/>
    <s v="MA"/>
    <x v="1"/>
    <s v="Asian"/>
    <s v="Single"/>
    <s v="PIP"/>
    <n v="1"/>
    <n v="2"/>
    <s v="Excellent"/>
    <d v="2023-06-18T00:00:00"/>
    <n v="1"/>
    <s v="High"/>
    <n v="3"/>
    <s v="High"/>
    <n v="2"/>
    <s v="High"/>
    <d v="2023-04-11T00:00:00"/>
    <s v="Project Management"/>
    <s v="Internal"/>
    <s v="Passed"/>
    <n v="5"/>
    <n v="320.26"/>
    <n v="32"/>
    <x v="0"/>
  </r>
  <r>
    <n v="3264"/>
    <d v="2021-12-31T00:00:00"/>
    <n v="4.3694444444444445"/>
    <s v="Production Technician I"/>
    <x v="2"/>
    <s v="Terminated"/>
    <s v="Part-Time"/>
    <s v="Zone C"/>
    <s v="Part-Time"/>
    <x v="0"/>
    <s v="General - Eng"/>
    <d v="1950-06-09T00:00:00"/>
    <s v="MA"/>
    <x v="1"/>
    <s v="Asian"/>
    <s v="Married"/>
    <s v="Fully Meets"/>
    <n v="3"/>
    <n v="5"/>
    <s v="Poor"/>
    <d v="2023-07-19T00:00:00"/>
    <n v="1"/>
    <s v="Low"/>
    <n v="4"/>
    <s v="Low"/>
    <n v="3"/>
    <s v="Low"/>
    <d v="2022-09-01T00:00:00"/>
    <s v="Leadership Development"/>
    <s v="Internal"/>
    <s v="Failed"/>
    <n v="4"/>
    <n v="506.18"/>
    <n v="71"/>
    <x v="1"/>
  </r>
  <r>
    <n v="3265"/>
    <d v="2018-10-31T00:00:00"/>
    <n v="7.5361111111111114"/>
    <s v="Production Technician I"/>
    <x v="4"/>
    <s v="Active"/>
    <s v="Part-Time"/>
    <s v="Zone C"/>
    <s v="Full-Time"/>
    <x v="0"/>
    <s v="Aerial"/>
    <d v="1993-01-23T00:00:00"/>
    <s v="MA"/>
    <x v="0"/>
    <s v="Asian"/>
    <s v="Single"/>
    <s v="Fully Meets"/>
    <n v="3"/>
    <n v="1"/>
    <s v="Excellent"/>
    <d v="2022-09-10T00:00:00"/>
    <n v="4"/>
    <s v="High"/>
    <n v="3"/>
    <s v="High"/>
    <n v="2"/>
    <s v="High"/>
    <d v="2022-12-07T00:00:00"/>
    <s v="Customer Service"/>
    <s v="External"/>
    <s v="Failed"/>
    <n v="1"/>
    <n v="721.96"/>
    <n v="25"/>
    <x v="2"/>
  </r>
  <r>
    <n v="3266"/>
    <d v="2020-07-24T00:00:00"/>
    <n v="5.802777777777778"/>
    <s v="Production Technician I"/>
    <x v="0"/>
    <s v="Active"/>
    <s v="Contract"/>
    <s v="Zone A"/>
    <s v="Full-Time"/>
    <x v="0"/>
    <s v="Wireline Construction"/>
    <d v="1996-08-23T00:00:00"/>
    <s v="MA"/>
    <x v="0"/>
    <s v="Black"/>
    <s v="Married"/>
    <s v="Fully Meets"/>
    <n v="3"/>
    <n v="2"/>
    <s v="Excellent"/>
    <d v="2023-01-17T00:00:00"/>
    <n v="1"/>
    <s v="High"/>
    <n v="2"/>
    <s v="High"/>
    <n v="3"/>
    <s v="High"/>
    <d v="2022-11-17T00:00:00"/>
    <s v="Project Management"/>
    <s v="External"/>
    <s v="Incomplete"/>
    <n v="5"/>
    <n v="157.85"/>
    <n v="24"/>
    <x v="2"/>
  </r>
  <r>
    <n v="3267"/>
    <d v="2019-12-12T00:00:00"/>
    <n v="6.4194444444444443"/>
    <s v="Production Technician I"/>
    <x v="7"/>
    <s v="Active"/>
    <s v="Contract"/>
    <s v="Zone C"/>
    <s v="Part-Time"/>
    <x v="0"/>
    <s v="Splicing"/>
    <d v="1963-11-07T00:00:00"/>
    <s v="MA"/>
    <x v="0"/>
    <s v="Other"/>
    <s v="Single"/>
    <s v="Fully Meets"/>
    <n v="3"/>
    <n v="5"/>
    <s v="Poor"/>
    <d v="2023-06-14T00:00:00"/>
    <n v="1"/>
    <s v="Low"/>
    <n v="5"/>
    <s v="Low"/>
    <n v="2"/>
    <s v="Low"/>
    <d v="2022-10-27T00:00:00"/>
    <s v="Communication Skills"/>
    <s v="External"/>
    <s v="Incomplete"/>
    <n v="1"/>
    <n v="980.78"/>
    <n v="56"/>
    <x v="1"/>
  </r>
  <r>
    <n v="3268"/>
    <d v="2023-06-22T00:00:00"/>
    <n v="2.8916666666666666"/>
    <s v="Production Technician I"/>
    <x v="1"/>
    <s v="Active"/>
    <s v="Contract"/>
    <s v="Zone A"/>
    <s v="Temporary"/>
    <x v="0"/>
    <s v="Field Operations"/>
    <d v="1962-08-21T00:00:00"/>
    <s v="MA"/>
    <x v="0"/>
    <s v="Asian"/>
    <s v="Single"/>
    <s v="Fully Meets"/>
    <n v="3"/>
    <n v="2"/>
    <s v="Excellent"/>
    <d v="2023-06-30T00:00:00"/>
    <n v="1"/>
    <s v="High"/>
    <n v="5"/>
    <s v="High"/>
    <n v="4"/>
    <s v="High"/>
    <d v="2023-06-24T00:00:00"/>
    <s v="Project Management"/>
    <s v="Internal"/>
    <s v="Failed"/>
    <n v="5"/>
    <n v="988.08"/>
    <n v="61"/>
    <x v="1"/>
  </r>
  <r>
    <n v="3269"/>
    <d v="2021-06-20T00:00:00"/>
    <n v="4.8972222222222221"/>
    <s v="Production Technician I"/>
    <x v="8"/>
    <s v="Active"/>
    <s v="Full-Time"/>
    <s v="Zone C"/>
    <s v="Temporary"/>
    <x v="0"/>
    <s v="Field Operations"/>
    <d v="2000-04-08T00:00:00"/>
    <s v="MA"/>
    <x v="1"/>
    <s v="Asian"/>
    <s v="Married"/>
    <s v="Fully Meets"/>
    <n v="3"/>
    <n v="1"/>
    <s v="Excellent"/>
    <d v="2022-11-30T00:00:00"/>
    <n v="1"/>
    <s v="High"/>
    <n v="5"/>
    <s v="High"/>
    <n v="2"/>
    <s v="High"/>
    <d v="2023-04-11T00:00:00"/>
    <s v="Customer Service"/>
    <s v="Internal"/>
    <s v="Passed"/>
    <n v="1"/>
    <n v="322.45"/>
    <n v="21"/>
    <x v="2"/>
  </r>
  <r>
    <n v="3270"/>
    <d v="2019-10-31T00:00:00"/>
    <n v="6.5361111111111114"/>
    <s v="Production Technician I"/>
    <x v="3"/>
    <s v="Active"/>
    <s v="Full-Time"/>
    <s v="Zone B"/>
    <s v="Full-Time"/>
    <x v="0"/>
    <s v="Splicing"/>
    <d v="1958-04-09T00:00:00"/>
    <s v="MA"/>
    <x v="1"/>
    <s v="Asian"/>
    <s v="Single"/>
    <s v="Fully Meets"/>
    <n v="3"/>
    <n v="2"/>
    <s v="Excellent"/>
    <d v="2022-09-26T00:00:00"/>
    <n v="5"/>
    <s v="High"/>
    <n v="5"/>
    <s v="High"/>
    <n v="4"/>
    <s v="High"/>
    <d v="2022-10-13T00:00:00"/>
    <s v="Leadership Development"/>
    <s v="External"/>
    <s v="Passed"/>
    <n v="1"/>
    <n v="147.59"/>
    <n v="61"/>
    <x v="1"/>
  </r>
  <r>
    <n v="3271"/>
    <d v="2019-07-02T00:00:00"/>
    <n v="6.8638888888888889"/>
    <s v="Production Technician I"/>
    <x v="9"/>
    <s v="Terminated"/>
    <s v="Contract"/>
    <s v="Zone B"/>
    <s v="Part-Time"/>
    <x v="0"/>
    <s v="Engineers"/>
    <d v="1970-04-29T00:00:00"/>
    <s v="MA"/>
    <x v="1"/>
    <s v="Asian"/>
    <s v="Divorced"/>
    <s v="Fully Meets"/>
    <n v="3"/>
    <n v="3"/>
    <s v="Average"/>
    <d v="2023-03-12T00:00:00"/>
    <n v="1"/>
    <s v="Moderate"/>
    <n v="5"/>
    <s v="Moderate"/>
    <n v="1"/>
    <s v="Moderate"/>
    <d v="2023-03-15T00:00:00"/>
    <s v="Technical Skills"/>
    <s v="External"/>
    <s v="Passed"/>
    <n v="3"/>
    <n v="747.02"/>
    <n v="49"/>
    <x v="0"/>
  </r>
  <r>
    <n v="3272"/>
    <d v="2023-02-10T00:00:00"/>
    <n v="3.2583333333333333"/>
    <s v="Production Technician I"/>
    <x v="5"/>
    <s v="Active"/>
    <s v="Contract"/>
    <s v="Zone C"/>
    <s v="Part-Time"/>
    <x v="0"/>
    <s v="Aerial"/>
    <d v="1959-08-22T00:00:00"/>
    <s v="MA"/>
    <x v="1"/>
    <s v="Other"/>
    <s v="Widowed"/>
    <s v="Fully Meets"/>
    <n v="3"/>
    <n v="3"/>
    <s v="Average"/>
    <d v="2023-03-02T00:00:00"/>
    <n v="5"/>
    <s v="Moderate"/>
    <n v="5"/>
    <s v="Moderate"/>
    <n v="2"/>
    <s v="Moderate"/>
    <d v="2023-01-30T00:00:00"/>
    <s v="Leadership Development"/>
    <s v="External"/>
    <s v="Passed"/>
    <n v="2"/>
    <n v="419.09"/>
    <n v="64"/>
    <x v="1"/>
  </r>
  <r>
    <n v="3273"/>
    <d v="2022-09-16T00:00:00"/>
    <n v="3.6583333333333332"/>
    <s v="Production Technician I"/>
    <x v="6"/>
    <s v="Active"/>
    <s v="Full-Time"/>
    <s v="Zone A"/>
    <s v="Temporary"/>
    <x v="0"/>
    <s v="People Services"/>
    <d v="1998-12-08T00:00:00"/>
    <s v="MA"/>
    <x v="0"/>
    <s v="Asian"/>
    <s v="Divorced"/>
    <s v="Fully Meets"/>
    <n v="3"/>
    <n v="4"/>
    <s v="Poor"/>
    <d v="2023-05-05T00:00:00"/>
    <n v="4"/>
    <s v="Low"/>
    <n v="5"/>
    <s v="Low"/>
    <n v="4"/>
    <s v="Low"/>
    <d v="2022-11-04T00:00:00"/>
    <s v="Technical Skills"/>
    <s v="Internal"/>
    <s v="Passed"/>
    <n v="3"/>
    <n v="484.19"/>
    <n v="24"/>
    <x v="2"/>
  </r>
  <r>
    <n v="3275"/>
    <d v="2022-11-16T00:00:00"/>
    <n v="3.4916666666666667"/>
    <s v="Production Technician I"/>
    <x v="4"/>
    <s v="Active"/>
    <s v="Part-Time"/>
    <s v="Zone B"/>
    <s v="Temporary"/>
    <x v="0"/>
    <s v="General - Con"/>
    <d v="1991-12-31T00:00:00"/>
    <s v="MA"/>
    <x v="1"/>
    <s v="Other"/>
    <s v="Divorced"/>
    <s v="PIP"/>
    <n v="1"/>
    <n v="3"/>
    <s v="Average"/>
    <d v="2023-06-25T00:00:00"/>
    <n v="1"/>
    <s v="Moderate"/>
    <n v="2"/>
    <s v="Moderate"/>
    <n v="3"/>
    <s v="Moderate"/>
    <d v="2022-11-28T00:00:00"/>
    <s v="Technical Skills"/>
    <s v="Internal"/>
    <s v="Incomplete"/>
    <n v="3"/>
    <n v="942.66"/>
    <n v="31"/>
    <x v="0"/>
  </r>
  <r>
    <n v="3276"/>
    <d v="2021-01-25T00:00:00"/>
    <n v="5.3"/>
    <s v="Production Technician I"/>
    <x v="0"/>
    <s v="Active"/>
    <s v="Contract"/>
    <s v="Zone A"/>
    <s v="Temporary"/>
    <x v="0"/>
    <s v="Engineers"/>
    <d v="1996-11-20T00:00:00"/>
    <s v="MA"/>
    <x v="1"/>
    <s v="Asian"/>
    <s v="Divorced"/>
    <s v="Fully Meets"/>
    <n v="3"/>
    <n v="2"/>
    <s v="Excellent"/>
    <d v="2023-03-20T00:00:00"/>
    <n v="2"/>
    <s v="High"/>
    <n v="2"/>
    <s v="High"/>
    <n v="4"/>
    <s v="High"/>
    <d v="2022-08-15T00:00:00"/>
    <s v="Project Management"/>
    <s v="External"/>
    <s v="Completed"/>
    <n v="3"/>
    <n v="826.54"/>
    <n v="25"/>
    <x v="2"/>
  </r>
  <r>
    <n v="3277"/>
    <d v="2023-06-16T00:00:00"/>
    <n v="2.9083333333333332"/>
    <s v="Production Technician II"/>
    <x v="6"/>
    <s v="Active"/>
    <s v="Part-Time"/>
    <s v="Zone B"/>
    <s v="Temporary"/>
    <x v="0"/>
    <s v="Aerial"/>
    <d v="1980-05-21T00:00:00"/>
    <s v="MA"/>
    <x v="0"/>
    <s v="Hispanic"/>
    <s v="Married"/>
    <s v="Fully Meets"/>
    <n v="3"/>
    <n v="5"/>
    <s v="Poor"/>
    <d v="2023-01-07T00:00:00"/>
    <n v="3"/>
    <s v="Low"/>
    <n v="2"/>
    <s v="Low"/>
    <n v="3"/>
    <s v="Low"/>
    <d v="2023-03-14T00:00:00"/>
    <s v="Project Management"/>
    <s v="Internal"/>
    <s v="Passed"/>
    <n v="1"/>
    <n v="997.87"/>
    <n v="43"/>
    <x v="0"/>
  </r>
  <r>
    <n v="3278"/>
    <d v="2020-09-08T00:00:00"/>
    <n v="5.6805555555555554"/>
    <s v="Production Technician II"/>
    <x v="2"/>
    <s v="Active"/>
    <s v="Contract"/>
    <s v="Zone A"/>
    <s v="Part-Time"/>
    <x v="0"/>
    <s v="Field Operations"/>
    <d v="2044-11-15T00:00:00"/>
    <s v="MA"/>
    <x v="0"/>
    <s v="Black"/>
    <s v="Married"/>
    <s v="Fully Meets"/>
    <n v="3"/>
    <n v="4"/>
    <s v="Poor"/>
    <d v="2022-10-14T00:00:00"/>
    <n v="1"/>
    <s v="Low"/>
    <n v="4"/>
    <s v="Low"/>
    <n v="4"/>
    <s v="Low"/>
    <d v="2023-03-15T00:00:00"/>
    <s v="Leadership Development"/>
    <s v="Internal"/>
    <s v="Failed"/>
    <n v="3"/>
    <n v="855.9"/>
    <n v="76"/>
    <x v="1"/>
  </r>
  <r>
    <n v="3279"/>
    <d v="2019-01-23T00:00:00"/>
    <n v="7.3055555555555554"/>
    <s v="Production Technician II"/>
    <x v="4"/>
    <s v="Active"/>
    <s v="Full-Time"/>
    <s v="Zone A"/>
    <s v="Full-Time"/>
    <x v="0"/>
    <s v="Engineers"/>
    <d v="1994-01-31T00:00:00"/>
    <s v="MA"/>
    <x v="1"/>
    <s v="Black"/>
    <s v="Married"/>
    <s v="Fully Meets"/>
    <n v="3"/>
    <n v="5"/>
    <s v="Poor"/>
    <d v="2023-04-01T00:00:00"/>
    <n v="5"/>
    <s v="Low"/>
    <n v="2"/>
    <s v="Low"/>
    <n v="1"/>
    <s v="Low"/>
    <d v="2022-10-30T00:00:00"/>
    <s v="Technical Skills"/>
    <s v="Internal"/>
    <s v="Incomplete"/>
    <n v="4"/>
    <n v="518.24"/>
    <n v="25"/>
    <x v="2"/>
  </r>
  <r>
    <n v="3280"/>
    <d v="2023-05-29T00:00:00"/>
    <n v="2.9555555555555557"/>
    <s v="Production Technician II"/>
    <x v="0"/>
    <s v="Terminated"/>
    <s v="Part-Time"/>
    <s v="Zone A"/>
    <s v="Temporary"/>
    <x v="0"/>
    <s v="Project Management - Con"/>
    <d v="1983-07-09T00:00:00"/>
    <s v="MA"/>
    <x v="1"/>
    <s v="Other"/>
    <s v="Divorced"/>
    <s v="Fully Meets"/>
    <n v="3"/>
    <n v="5"/>
    <s v="Poor"/>
    <d v="2023-08-03T00:00:00"/>
    <n v="4"/>
    <s v="Low"/>
    <n v="5"/>
    <s v="Low"/>
    <n v="4"/>
    <s v="Low"/>
    <d v="2022-09-24T00:00:00"/>
    <s v="Project Management"/>
    <s v="External"/>
    <s v="Incomplete"/>
    <n v="3"/>
    <n v="580.09"/>
    <n v="40"/>
    <x v="0"/>
  </r>
  <r>
    <n v="3281"/>
    <d v="2019-08-16T00:00:00"/>
    <n v="6.7416666666666663"/>
    <s v="Production Technician II"/>
    <x v="7"/>
    <s v="Active"/>
    <s v="Contract"/>
    <s v="Zone B"/>
    <s v="Full-Time"/>
    <x v="0"/>
    <s v="General - Con"/>
    <d v="1954-07-23T00:00:00"/>
    <s v="MA"/>
    <x v="1"/>
    <s v="Hispanic"/>
    <s v="Divorced"/>
    <s v="Fully Meets"/>
    <n v="3"/>
    <n v="5"/>
    <s v="Poor"/>
    <d v="2023-02-27T00:00:00"/>
    <n v="4"/>
    <s v="Low"/>
    <n v="4"/>
    <s v="Low"/>
    <n v="4"/>
    <s v="Low"/>
    <d v="2023-01-23T00:00:00"/>
    <s v="Project Management"/>
    <s v="Internal"/>
    <s v="Passed"/>
    <n v="3"/>
    <n v="104.8"/>
    <n v="65"/>
    <x v="1"/>
  </r>
  <r>
    <n v="3282"/>
    <d v="2020-06-04T00:00:00"/>
    <n v="5.9416666666666664"/>
    <s v="Production Technician II"/>
    <x v="1"/>
    <s v="Active"/>
    <s v="Full-Time"/>
    <s v="Zone B"/>
    <s v="Full-Time"/>
    <x v="0"/>
    <s v="Wireline Construction"/>
    <d v="1978-06-23T00:00:00"/>
    <s v="MA"/>
    <x v="0"/>
    <s v="Asian"/>
    <s v="Married"/>
    <s v="Fully Meets"/>
    <n v="3"/>
    <n v="3"/>
    <s v="Average"/>
    <d v="2023-04-30T00:00:00"/>
    <n v="5"/>
    <s v="Moderate"/>
    <n v="1"/>
    <s v="Moderate"/>
    <n v="1"/>
    <s v="Moderate"/>
    <d v="2023-05-09T00:00:00"/>
    <s v="Project Management"/>
    <s v="External"/>
    <s v="Failed"/>
    <n v="2"/>
    <n v="939.86"/>
    <n v="42"/>
    <x v="0"/>
  </r>
  <r>
    <n v="3283"/>
    <d v="2020-07-21T00:00:00"/>
    <n v="5.8111111111111109"/>
    <s v="Production Technician II"/>
    <x v="8"/>
    <s v="Active"/>
    <s v="Contract"/>
    <s v="Zone B"/>
    <s v="Part-Time"/>
    <x v="0"/>
    <s v="Wireline Construction"/>
    <d v="1988-08-13T00:00:00"/>
    <s v="MA"/>
    <x v="0"/>
    <s v="Hispanic"/>
    <s v="Married"/>
    <s v="Fully Meets"/>
    <n v="3"/>
    <n v="3"/>
    <s v="Average"/>
    <d v="2022-10-19T00:00:00"/>
    <n v="1"/>
    <s v="Moderate"/>
    <n v="3"/>
    <s v="Moderate"/>
    <n v="3"/>
    <s v="Moderate"/>
    <d v="2023-03-03T00:00:00"/>
    <s v="Communication Skills"/>
    <s v="Internal"/>
    <s v="Incomplete"/>
    <n v="2"/>
    <n v="353.7"/>
    <n v="32"/>
    <x v="0"/>
  </r>
  <r>
    <n v="3284"/>
    <d v="2022-08-21T00:00:00"/>
    <n v="3.7277777777777779"/>
    <s v="Production Technician I"/>
    <x v="1"/>
    <s v="Terminated"/>
    <s v="Contract"/>
    <s v="Zone A"/>
    <s v="Part-Time"/>
    <x v="0"/>
    <s v="Fielders"/>
    <d v="2048-10-17T00:00:00"/>
    <s v="MA"/>
    <x v="1"/>
    <s v="Other"/>
    <s v="Divorced"/>
    <s v="Fully Meets"/>
    <n v="3"/>
    <n v="2"/>
    <s v="Excellent"/>
    <d v="2022-12-09T00:00:00"/>
    <n v="2"/>
    <s v="High"/>
    <n v="4"/>
    <s v="High"/>
    <n v="1"/>
    <s v="High"/>
    <d v="2022-10-20T00:00:00"/>
    <s v="Technical Skills"/>
    <s v="External"/>
    <s v="Incomplete"/>
    <n v="5"/>
    <n v="538.22"/>
    <n v="74"/>
    <x v="1"/>
  </r>
  <r>
    <n v="3285"/>
    <d v="2021-07-16T00:00:00"/>
    <n v="4.8250000000000002"/>
    <s v="Production Technician I"/>
    <x v="8"/>
    <s v="Terminated"/>
    <s v="Contract"/>
    <s v="Zone B"/>
    <s v="Part-Time"/>
    <x v="0"/>
    <s v="Wireline Construction"/>
    <d v="1954-01-15T00:00:00"/>
    <s v="MA"/>
    <x v="1"/>
    <s v="Other"/>
    <s v="Single"/>
    <s v="PIP"/>
    <n v="1"/>
    <n v="4"/>
    <s v="Poor"/>
    <d v="2023-05-29T00:00:00"/>
    <n v="3"/>
    <s v="Low"/>
    <n v="3"/>
    <s v="Low"/>
    <n v="3"/>
    <s v="Low"/>
    <d v="2023-05-07T00:00:00"/>
    <s v="Project Management"/>
    <s v="External"/>
    <s v="Incomplete"/>
    <n v="2"/>
    <n v="698.54"/>
    <n v="67"/>
    <x v="1"/>
  </r>
  <r>
    <n v="3286"/>
    <d v="2019-11-06T00:00:00"/>
    <n v="6.5194444444444448"/>
    <s v="Production Technician I"/>
    <x v="6"/>
    <s v="Active"/>
    <s v="Full-Time"/>
    <s v="Zone C"/>
    <s v="Temporary"/>
    <x v="0"/>
    <s v="Project Management - Con"/>
    <d v="1970-08-15T00:00:00"/>
    <s v="MA"/>
    <x v="0"/>
    <s v="White"/>
    <s v="Divorced"/>
    <s v="PIP"/>
    <n v="1"/>
    <n v="3"/>
    <s v="Average"/>
    <d v="2023-04-25T00:00:00"/>
    <n v="3"/>
    <s v="Moderate"/>
    <n v="1"/>
    <s v="Moderate"/>
    <n v="4"/>
    <s v="Moderate"/>
    <d v="2023-05-16T00:00:00"/>
    <s v="Project Management"/>
    <s v="External"/>
    <s v="Completed"/>
    <n v="1"/>
    <n v="692.96"/>
    <n v="49"/>
    <x v="0"/>
  </r>
  <r>
    <n v="3287"/>
    <d v="2021-01-01T00:00:00"/>
    <n v="5.3666666666666663"/>
    <s v="Production Technician I"/>
    <x v="2"/>
    <s v="Active"/>
    <s v="Part-Time"/>
    <s v="Zone A"/>
    <s v="Temporary"/>
    <x v="0"/>
    <s v="General - Con"/>
    <d v="1979-06-10T00:00:00"/>
    <s v="MA"/>
    <x v="0"/>
    <s v="Asian"/>
    <s v="Divorced"/>
    <s v="Fully Meets"/>
    <n v="3"/>
    <n v="1"/>
    <s v="Excellent"/>
    <d v="2023-03-31T00:00:00"/>
    <n v="5"/>
    <s v="High"/>
    <n v="1"/>
    <s v="High"/>
    <n v="2"/>
    <s v="High"/>
    <d v="2022-08-18T00:00:00"/>
    <s v="Project Management"/>
    <s v="Internal"/>
    <s v="Incomplete"/>
    <n v="3"/>
    <n v="997.37"/>
    <n v="42"/>
    <x v="0"/>
  </r>
  <r>
    <n v="3288"/>
    <d v="2019-09-24T00:00:00"/>
    <n v="6.6361111111111111"/>
    <s v="Production Technician I"/>
    <x v="9"/>
    <s v="Active"/>
    <s v="Full-Time"/>
    <s v="Zone A"/>
    <s v="Temporary"/>
    <x v="0"/>
    <s v="Field Operations"/>
    <d v="1967-12-16T00:00:00"/>
    <s v="MA"/>
    <x v="0"/>
    <s v="White"/>
    <s v="Divorced"/>
    <s v="Fully Meets"/>
    <n v="3"/>
    <n v="2"/>
    <s v="Excellent"/>
    <d v="2023-03-31T00:00:00"/>
    <n v="1"/>
    <s v="High"/>
    <n v="5"/>
    <s v="High"/>
    <n v="2"/>
    <s v="High"/>
    <d v="2022-12-15T00:00:00"/>
    <s v="Customer Service"/>
    <s v="Internal"/>
    <s v="Failed"/>
    <n v="1"/>
    <n v="523.79"/>
    <n v="52"/>
    <x v="1"/>
  </r>
  <r>
    <n v="3289"/>
    <d v="2020-05-17T00:00:00"/>
    <n v="5.9888888888888889"/>
    <s v="Production Technician I"/>
    <x v="7"/>
    <s v="Active"/>
    <s v="Contract"/>
    <s v="Zone A"/>
    <s v="Full-Time"/>
    <x v="0"/>
    <s v="General - Con"/>
    <d v="1980-11-06T00:00:00"/>
    <s v="MA"/>
    <x v="0"/>
    <s v="White"/>
    <s v="Divorced"/>
    <s v="Fully Meets"/>
    <n v="3"/>
    <n v="4"/>
    <s v="Poor"/>
    <d v="2023-06-13T00:00:00"/>
    <n v="3"/>
    <s v="Low"/>
    <n v="5"/>
    <s v="Low"/>
    <n v="1"/>
    <s v="Low"/>
    <d v="2023-03-31T00:00:00"/>
    <s v="Customer Service"/>
    <s v="Internal"/>
    <s v="Completed"/>
    <n v="5"/>
    <n v="923.23"/>
    <n v="40"/>
    <x v="0"/>
  </r>
  <r>
    <n v="3290"/>
    <d v="2018-08-07T00:00:00"/>
    <n v="7.7666666666666666"/>
    <s v="Production Technician I"/>
    <x v="3"/>
    <s v="Active"/>
    <s v="Part-Time"/>
    <s v="Zone A"/>
    <s v="Full-Time"/>
    <x v="0"/>
    <s v="Field Operations"/>
    <d v="1995-12-07T00:00:00"/>
    <s v="MA"/>
    <x v="1"/>
    <s v="Other"/>
    <s v="Single"/>
    <s v="Fully Meets"/>
    <n v="3"/>
    <n v="3"/>
    <s v="Average"/>
    <d v="2023-07-14T00:00:00"/>
    <n v="1"/>
    <s v="Moderate"/>
    <n v="1"/>
    <s v="Moderate"/>
    <n v="2"/>
    <s v="Moderate"/>
    <d v="2023-01-24T00:00:00"/>
    <s v="Customer Service"/>
    <s v="External"/>
    <s v="Completed"/>
    <n v="5"/>
    <n v="406.19"/>
    <n v="23"/>
    <x v="2"/>
  </r>
  <r>
    <n v="3291"/>
    <d v="2023-08-01T00:00:00"/>
    <n v="2.7833333333333332"/>
    <s v="Production Technician I"/>
    <x v="5"/>
    <s v="Active"/>
    <s v="Contract"/>
    <s v="Zone C"/>
    <s v="Full-Time"/>
    <x v="0"/>
    <s v="General - Con"/>
    <d v="1957-08-09T00:00:00"/>
    <s v="MA"/>
    <x v="1"/>
    <s v="Hispanic"/>
    <s v="Married"/>
    <s v="Fully Meets"/>
    <n v="3"/>
    <n v="2"/>
    <s v="Excellent"/>
    <d v="2023-06-28T00:00:00"/>
    <n v="1"/>
    <s v="High"/>
    <n v="1"/>
    <s v="High"/>
    <n v="3"/>
    <s v="High"/>
    <d v="2022-10-02T00:00:00"/>
    <s v="Technical Skills"/>
    <s v="Internal"/>
    <s v="Completed"/>
    <n v="2"/>
    <n v="394.74"/>
    <n v="66"/>
    <x v="1"/>
  </r>
  <r>
    <n v="3292"/>
    <d v="2019-01-12T00:00:00"/>
    <n v="7.3361111111111112"/>
    <s v="Production Technician I"/>
    <x v="9"/>
    <s v="Terminated"/>
    <s v="Part-Time"/>
    <s v="Zone C"/>
    <s v="Part-Time"/>
    <x v="0"/>
    <s v="Field Operations"/>
    <d v="2046-05-13T00:00:00"/>
    <s v="MA"/>
    <x v="1"/>
    <s v="Asian"/>
    <s v="Single"/>
    <s v="Fully Meets"/>
    <n v="3"/>
    <n v="4"/>
    <s v="Poor"/>
    <d v="2022-08-14T00:00:00"/>
    <n v="5"/>
    <s v="Low"/>
    <n v="4"/>
    <s v="Low"/>
    <n v="3"/>
    <s v="Low"/>
    <d v="2023-01-03T00:00:00"/>
    <s v="Leadership Development"/>
    <s v="Internal"/>
    <s v="Passed"/>
    <n v="5"/>
    <n v="237.3"/>
    <n v="73"/>
    <x v="1"/>
  </r>
  <r>
    <n v="3293"/>
    <d v="2021-04-09T00:00:00"/>
    <n v="5.0944444444444441"/>
    <s v="Production Technician I"/>
    <x v="5"/>
    <s v="Terminated"/>
    <s v="Contract"/>
    <s v="Zone C"/>
    <s v="Full-Time"/>
    <x v="0"/>
    <s v="General - Con"/>
    <d v="1967-09-01T00:00:00"/>
    <s v="MA"/>
    <x v="0"/>
    <s v="Black"/>
    <s v="Married"/>
    <s v="Fully Meets"/>
    <n v="3"/>
    <n v="3"/>
    <s v="Average"/>
    <d v="2023-06-29T00:00:00"/>
    <n v="5"/>
    <s v="Moderate"/>
    <n v="3"/>
    <s v="Moderate"/>
    <n v="4"/>
    <s v="Moderate"/>
    <d v="2023-01-19T00:00:00"/>
    <s v="Leadership Development"/>
    <s v="Internal"/>
    <s v="Incomplete"/>
    <n v="2"/>
    <n v="261.25"/>
    <n v="54"/>
    <x v="1"/>
  </r>
  <r>
    <n v="3295"/>
    <d v="2019-05-31T00:00:00"/>
    <n v="6.9527777777777775"/>
    <s v="Production Technician I"/>
    <x v="2"/>
    <s v="Active"/>
    <s v="Part-Time"/>
    <s v="Zone C"/>
    <s v="Full-Time"/>
    <x v="0"/>
    <s v="Aerial"/>
    <d v="1954-11-18T00:00:00"/>
    <s v="MA"/>
    <x v="0"/>
    <s v="Black"/>
    <s v="Divorced"/>
    <s v="Fully Meets"/>
    <n v="3"/>
    <n v="5"/>
    <s v="Poor"/>
    <d v="2022-08-11T00:00:00"/>
    <n v="1"/>
    <s v="Low"/>
    <n v="2"/>
    <s v="Low"/>
    <n v="1"/>
    <s v="Low"/>
    <d v="2022-10-04T00:00:00"/>
    <s v="Leadership Development"/>
    <s v="Internal"/>
    <s v="Passed"/>
    <n v="4"/>
    <n v="286.88"/>
    <n v="65"/>
    <x v="1"/>
  </r>
  <r>
    <n v="3298"/>
    <d v="2020-11-19T00:00:00"/>
    <n v="5.4833333333333334"/>
    <s v="Production Technician II"/>
    <x v="1"/>
    <s v="Active"/>
    <s v="Full-Time"/>
    <s v="Zone A"/>
    <s v="Full-Time"/>
    <x v="0"/>
    <s v="Field Operations"/>
    <d v="1996-03-10T00:00:00"/>
    <s v="MA"/>
    <x v="0"/>
    <s v="Hispanic"/>
    <s v="Widowed"/>
    <s v="Fully Meets"/>
    <n v="3"/>
    <n v="5"/>
    <s v="Poor"/>
    <d v="2022-12-12T00:00:00"/>
    <n v="3"/>
    <s v="Low"/>
    <n v="4"/>
    <s v="Low"/>
    <n v="4"/>
    <s v="Low"/>
    <d v="2023-04-15T00:00:00"/>
    <s v="Customer Service"/>
    <s v="Internal"/>
    <s v="Completed"/>
    <n v="1"/>
    <n v="549.55999999999995"/>
    <n v="24"/>
    <x v="2"/>
  </r>
  <r>
    <n v="3299"/>
    <d v="2022-11-10T00:00:00"/>
    <n v="3.5083333333333333"/>
    <s v="Production Technician II"/>
    <x v="8"/>
    <s v="Active"/>
    <s v="Part-Time"/>
    <s v="Zone A"/>
    <s v="Full-Time"/>
    <x v="0"/>
    <s v="Wireline Construction"/>
    <d v="1975-06-10T00:00:00"/>
    <s v="MA"/>
    <x v="1"/>
    <s v="White"/>
    <s v="Widowed"/>
    <s v="Fully Meets"/>
    <n v="3"/>
    <n v="4"/>
    <s v="Poor"/>
    <d v="2023-01-31T00:00:00"/>
    <n v="4"/>
    <s v="Low"/>
    <n v="1"/>
    <s v="Low"/>
    <n v="2"/>
    <s v="Low"/>
    <d v="2023-04-02T00:00:00"/>
    <s v="Leadership Development"/>
    <s v="Internal"/>
    <s v="Incomplete"/>
    <n v="4"/>
    <n v="721.03"/>
    <n v="47"/>
    <x v="0"/>
  </r>
  <r>
    <n v="3300"/>
    <d v="2021-03-25T00:00:00"/>
    <n v="5.1333333333333337"/>
    <s v="Production Technician II"/>
    <x v="6"/>
    <s v="Active"/>
    <s v="Full-Time"/>
    <s v="Zone B"/>
    <s v="Part-Time"/>
    <x v="0"/>
    <s v="Field Operations"/>
    <d v="2046-11-27T00:00:00"/>
    <s v="MA"/>
    <x v="1"/>
    <s v="White"/>
    <s v="Married"/>
    <s v="Fully Meets"/>
    <n v="3"/>
    <n v="2"/>
    <s v="Excellent"/>
    <d v="2023-02-09T00:00:00"/>
    <n v="1"/>
    <s v="High"/>
    <n v="1"/>
    <s v="High"/>
    <n v="3"/>
    <s v="High"/>
    <d v="2023-04-24T00:00:00"/>
    <s v="Leadership Development"/>
    <s v="External"/>
    <s v="Incomplete"/>
    <n v="2"/>
    <n v="897.32"/>
    <n v="75"/>
    <x v="1"/>
  </r>
  <r>
    <n v="3301"/>
    <d v="2019-05-13T00:00:00"/>
    <n v="7"/>
    <s v="Production Technician II"/>
    <x v="2"/>
    <s v="Terminated"/>
    <s v="Contract"/>
    <s v="Zone B"/>
    <s v="Full-Time"/>
    <x v="0"/>
    <s v="Field Operations"/>
    <d v="1997-08-27T00:00:00"/>
    <s v="MA"/>
    <x v="1"/>
    <s v="Black"/>
    <s v="Divorced"/>
    <s v="Fully Meets"/>
    <n v="3"/>
    <n v="1"/>
    <s v="Excellent"/>
    <d v="2022-11-10T00:00:00"/>
    <n v="2"/>
    <s v="High"/>
    <n v="2"/>
    <s v="High"/>
    <n v="2"/>
    <s v="High"/>
    <d v="2023-02-03T00:00:00"/>
    <s v="Customer Service"/>
    <s v="Internal"/>
    <s v="Incomplete"/>
    <n v="1"/>
    <n v="443.13"/>
    <n v="22"/>
    <x v="2"/>
  </r>
  <r>
    <n v="3303"/>
    <d v="2023-02-18T00:00:00"/>
    <n v="3.2361111111111112"/>
    <s v="Production Technician II"/>
    <x v="7"/>
    <s v="Active"/>
    <s v="Full-Time"/>
    <s v="Zone A"/>
    <s v="Part-Time"/>
    <x v="0"/>
    <s v="Field Operations"/>
    <d v="1981-11-11T00:00:00"/>
    <s v="MA"/>
    <x v="0"/>
    <s v="Black"/>
    <s v="Single"/>
    <s v="Fully Meets"/>
    <n v="3"/>
    <n v="3"/>
    <s v="Average"/>
    <d v="2023-03-08T00:00:00"/>
    <n v="1"/>
    <s v="Moderate"/>
    <n v="2"/>
    <s v="Moderate"/>
    <n v="1"/>
    <s v="Moderate"/>
    <d v="2023-07-19T00:00:00"/>
    <s v="Customer Service"/>
    <s v="Internal"/>
    <s v="Incomplete"/>
    <n v="2"/>
    <n v="249.76"/>
    <n v="42"/>
    <x v="0"/>
  </r>
  <r>
    <n v="3304"/>
    <d v="2019-04-02T00:00:00"/>
    <n v="7.1138888888888889"/>
    <s v="Production Technician II"/>
    <x v="3"/>
    <s v="Active"/>
    <s v="Part-Time"/>
    <s v="Zone A"/>
    <s v="Temporary"/>
    <x v="0"/>
    <s v="Wireline Construction"/>
    <d v="1984-12-07T00:00:00"/>
    <s v="MA"/>
    <x v="0"/>
    <s v="Other"/>
    <s v="Single"/>
    <s v="Fully Meets"/>
    <n v="3"/>
    <n v="4"/>
    <s v="Poor"/>
    <d v="2023-06-15T00:00:00"/>
    <n v="2"/>
    <s v="Low"/>
    <n v="4"/>
    <s v="Low"/>
    <n v="2"/>
    <s v="Low"/>
    <d v="2023-06-15T00:00:00"/>
    <s v="Communication Skills"/>
    <s v="External"/>
    <s v="Incomplete"/>
    <n v="2"/>
    <n v="123.32"/>
    <n v="35"/>
    <x v="0"/>
  </r>
  <r>
    <n v="3305"/>
    <d v="2020-11-30T00:00:00"/>
    <n v="5.4527777777777775"/>
    <s v="Production Technician I"/>
    <x v="5"/>
    <s v="Terminated"/>
    <s v="Contract"/>
    <s v="Zone C"/>
    <s v="Part-Time"/>
    <x v="0"/>
    <s v="Project Management - Con"/>
    <d v="1992-07-09T00:00:00"/>
    <s v="MA"/>
    <x v="0"/>
    <s v="Other"/>
    <s v="Widowed"/>
    <s v="Fully Meets"/>
    <n v="3"/>
    <n v="4"/>
    <s v="Poor"/>
    <d v="2022-08-08T00:00:00"/>
    <n v="5"/>
    <s v="Low"/>
    <n v="4"/>
    <s v="Low"/>
    <n v="5"/>
    <s v="Low"/>
    <d v="2022-12-01T00:00:00"/>
    <s v="Project Management"/>
    <s v="Internal"/>
    <s v="Completed"/>
    <n v="1"/>
    <n v="149.24"/>
    <n v="28"/>
    <x v="0"/>
  </r>
  <r>
    <n v="3306"/>
    <d v="2022-09-24T00:00:00"/>
    <n v="3.6361111111111111"/>
    <s v="Production Technician I"/>
    <x v="6"/>
    <s v="Terminated"/>
    <s v="Full-Time"/>
    <s v="Zone A"/>
    <s v="Temporary"/>
    <x v="0"/>
    <s v="Field Operations"/>
    <d v="1992-03-31T00:00:00"/>
    <s v="MA"/>
    <x v="1"/>
    <s v="White"/>
    <s v="Married"/>
    <s v="PIP"/>
    <n v="1"/>
    <n v="4"/>
    <s v="Poor"/>
    <d v="2022-12-17T00:00:00"/>
    <n v="3"/>
    <s v="Low"/>
    <n v="5"/>
    <s v="Low"/>
    <n v="1"/>
    <s v="Low"/>
    <d v="2023-01-13T00:00:00"/>
    <s v="Project Management"/>
    <s v="External"/>
    <s v="Incomplete"/>
    <n v="3"/>
    <n v="267.72000000000003"/>
    <n v="30"/>
    <x v="0"/>
  </r>
  <r>
    <n v="3307"/>
    <d v="2019-06-21T00:00:00"/>
    <n v="6.8944444444444448"/>
    <s v="Production Technician I"/>
    <x v="2"/>
    <s v="Active"/>
    <s v="Full-Time"/>
    <s v="Zone C"/>
    <s v="Full-Time"/>
    <x v="0"/>
    <s v="Executive"/>
    <d v="1978-10-18T00:00:00"/>
    <s v="MA"/>
    <x v="1"/>
    <s v="Asian"/>
    <s v="Married"/>
    <s v="Fully Meets"/>
    <n v="3"/>
    <n v="4"/>
    <s v="Poor"/>
    <d v="2022-10-23T00:00:00"/>
    <n v="2"/>
    <s v="Low"/>
    <n v="4"/>
    <s v="Low"/>
    <n v="1"/>
    <s v="Low"/>
    <d v="2023-01-28T00:00:00"/>
    <s v="Leadership Development"/>
    <s v="Internal"/>
    <s v="Passed"/>
    <n v="5"/>
    <n v="837.16"/>
    <n v="41"/>
    <x v="0"/>
  </r>
  <r>
    <n v="3308"/>
    <d v="2022-06-10T00:00:00"/>
    <n v="3.9249999999999998"/>
    <s v="Production Technician I"/>
    <x v="4"/>
    <s v="Active"/>
    <s v="Contract"/>
    <s v="Zone C"/>
    <s v="Temporary"/>
    <x v="0"/>
    <s v="General - Sga"/>
    <d v="1998-11-22T00:00:00"/>
    <s v="MA"/>
    <x v="0"/>
    <s v="Black"/>
    <s v="Married"/>
    <s v="Fully Meets"/>
    <n v="3"/>
    <n v="3"/>
    <s v="Average"/>
    <d v="2023-01-05T00:00:00"/>
    <n v="1"/>
    <s v="Moderate"/>
    <n v="3"/>
    <s v="Moderate"/>
    <n v="2"/>
    <s v="Moderate"/>
    <d v="2023-04-05T00:00:00"/>
    <s v="Project Management"/>
    <s v="Internal"/>
    <s v="Passed"/>
    <n v="4"/>
    <n v="864.47"/>
    <n v="24"/>
    <x v="2"/>
  </r>
  <r>
    <n v="3309"/>
    <d v="2020-10-18T00:00:00"/>
    <n v="5.5694444444444446"/>
    <s v="Production Technician I"/>
    <x v="0"/>
    <s v="Active"/>
    <s v="Part-Time"/>
    <s v="Zone B"/>
    <s v="Part-Time"/>
    <x v="0"/>
    <s v="Finance &amp; Accounting"/>
    <d v="2000-04-17T00:00:00"/>
    <s v="MA"/>
    <x v="0"/>
    <s v="White"/>
    <s v="Single"/>
    <s v="Fully Meets"/>
    <n v="3"/>
    <n v="1"/>
    <s v="Excellent"/>
    <d v="2023-05-31T00:00:00"/>
    <n v="2"/>
    <s v="High"/>
    <n v="3"/>
    <s v="High"/>
    <n v="5"/>
    <s v="High"/>
    <d v="2022-09-15T00:00:00"/>
    <s v="Customer Service"/>
    <s v="External"/>
    <s v="Completed"/>
    <n v="3"/>
    <n v="547.86"/>
    <n v="20"/>
    <x v="2"/>
  </r>
  <r>
    <n v="3310"/>
    <d v="2022-02-02T00:00:00"/>
    <n v="4.2805555555555559"/>
    <s v="Production Technician I"/>
    <x v="7"/>
    <s v="Active"/>
    <s v="Part-Time"/>
    <s v="Zone B"/>
    <s v="Part-Time"/>
    <x v="0"/>
    <s v="Executive"/>
    <d v="1975-07-25T00:00:00"/>
    <s v="MA"/>
    <x v="0"/>
    <s v="Asian"/>
    <s v="Married"/>
    <s v="Fully Meets"/>
    <n v="3"/>
    <n v="3"/>
    <s v="Average"/>
    <d v="2022-11-04T00:00:00"/>
    <n v="4"/>
    <s v="Moderate"/>
    <n v="5"/>
    <s v="Moderate"/>
    <n v="5"/>
    <s v="Moderate"/>
    <d v="2023-07-22T00:00:00"/>
    <s v="Project Management"/>
    <s v="External"/>
    <s v="Incomplete"/>
    <n v="3"/>
    <n v="514.23"/>
    <n v="47"/>
    <x v="0"/>
  </r>
  <r>
    <n v="3311"/>
    <d v="2021-06-17T00:00:00"/>
    <n v="4.9055555555555559"/>
    <s v="Production Technician I"/>
    <x v="1"/>
    <s v="Active"/>
    <s v="Contract"/>
    <s v="Zone A"/>
    <s v="Temporary"/>
    <x v="0"/>
    <s v="Field Operations"/>
    <d v="1974-03-12T00:00:00"/>
    <s v="MA"/>
    <x v="0"/>
    <s v="Black"/>
    <s v="Widowed"/>
    <s v="Fully Meets"/>
    <n v="3"/>
    <n v="4"/>
    <s v="Poor"/>
    <d v="2023-07-31T00:00:00"/>
    <n v="5"/>
    <s v="Low"/>
    <n v="2"/>
    <s v="Low"/>
    <n v="1"/>
    <s v="Low"/>
    <d v="2022-12-10T00:00:00"/>
    <s v="Communication Skills"/>
    <s v="Internal"/>
    <s v="Passed"/>
    <n v="3"/>
    <n v="773.82"/>
    <n v="47"/>
    <x v="0"/>
  </r>
  <r>
    <n v="3312"/>
    <d v="2018-12-01T00:00:00"/>
    <n v="7.45"/>
    <s v="Production Technician I"/>
    <x v="8"/>
    <s v="Active"/>
    <s v="Part-Time"/>
    <s v="Zone C"/>
    <s v="Temporary"/>
    <x v="0"/>
    <s v="Engineers"/>
    <d v="2046-04-30T00:00:00"/>
    <s v="MA"/>
    <x v="1"/>
    <s v="Hispanic"/>
    <s v="Married"/>
    <s v="Fully Meets"/>
    <n v="3"/>
    <n v="4"/>
    <s v="Poor"/>
    <d v="2023-06-14T00:00:00"/>
    <n v="3"/>
    <s v="Low"/>
    <n v="1"/>
    <s v="Low"/>
    <n v="4"/>
    <s v="Low"/>
    <d v="2022-11-11T00:00:00"/>
    <s v="Communication Skills"/>
    <s v="Internal"/>
    <s v="Failed"/>
    <n v="4"/>
    <n v="760.81"/>
    <n v="72"/>
    <x v="1"/>
  </r>
  <r>
    <n v="3313"/>
    <d v="2021-05-09T00:00:00"/>
    <n v="5.0111111111111111"/>
    <s v="Production Technician I"/>
    <x v="3"/>
    <s v="Active"/>
    <s v="Full-Time"/>
    <s v="Zone B"/>
    <s v="Full-Time"/>
    <x v="0"/>
    <s v="Wireline Construction"/>
    <d v="1976-02-16T00:00:00"/>
    <s v="MA"/>
    <x v="1"/>
    <s v="Hispanic"/>
    <s v="Married"/>
    <s v="Fully Meets"/>
    <n v="3"/>
    <n v="3"/>
    <s v="Average"/>
    <d v="2023-05-31T00:00:00"/>
    <n v="1"/>
    <s v="Moderate"/>
    <n v="2"/>
    <s v="Moderate"/>
    <n v="2"/>
    <s v="Moderate"/>
    <d v="2023-03-30T00:00:00"/>
    <s v="Technical Skills"/>
    <s v="Internal"/>
    <s v="Failed"/>
    <n v="1"/>
    <n v="705.95"/>
    <n v="45"/>
    <x v="0"/>
  </r>
  <r>
    <n v="3314"/>
    <d v="2019-01-01T00:00:00"/>
    <n v="7.3666666666666663"/>
    <s v="Production Technician I"/>
    <x v="9"/>
    <s v="Active"/>
    <s v="Part-Time"/>
    <s v="Zone A"/>
    <s v="Temporary"/>
    <x v="0"/>
    <s v="General - Eng"/>
    <d v="1955-09-24T00:00:00"/>
    <s v="MA"/>
    <x v="1"/>
    <s v="Other"/>
    <s v="Widowed"/>
    <s v="Fully Meets"/>
    <n v="3"/>
    <n v="4"/>
    <s v="Poor"/>
    <d v="2023-01-30T00:00:00"/>
    <n v="1"/>
    <s v="Low"/>
    <n v="4"/>
    <s v="Low"/>
    <n v="1"/>
    <s v="Low"/>
    <d v="2023-06-10T00:00:00"/>
    <s v="Customer Service"/>
    <s v="External"/>
    <s v="Incomplete"/>
    <n v="2"/>
    <n v="651.52"/>
    <n v="64"/>
    <x v="1"/>
  </r>
  <r>
    <n v="3315"/>
    <d v="2018-10-13T00:00:00"/>
    <n v="7.583333333333333"/>
    <s v="Production Technician I"/>
    <x v="5"/>
    <s v="Terminated"/>
    <s v="Full-Time"/>
    <s v="Zone C"/>
    <s v="Temporary"/>
    <x v="0"/>
    <s v="Field Operations"/>
    <d v="1957-04-15T00:00:00"/>
    <s v="MA"/>
    <x v="0"/>
    <s v="Other"/>
    <s v="Widowed"/>
    <s v="Fully Meets"/>
    <n v="3"/>
    <n v="3"/>
    <s v="Average"/>
    <d v="2023-06-20T00:00:00"/>
    <n v="5"/>
    <s v="Moderate"/>
    <n v="3"/>
    <s v="Moderate"/>
    <n v="4"/>
    <s v="Moderate"/>
    <d v="2023-02-03T00:00:00"/>
    <s v="Leadership Development"/>
    <s v="Internal"/>
    <s v="Incomplete"/>
    <n v="1"/>
    <n v="976.59"/>
    <n v="61"/>
    <x v="1"/>
  </r>
  <r>
    <n v="3317"/>
    <d v="2022-03-17T00:00:00"/>
    <n v="4.1555555555555559"/>
    <s v="Production Technician I"/>
    <x v="2"/>
    <s v="Active"/>
    <s v="Part-Time"/>
    <s v="Zone C"/>
    <s v="Full-Time"/>
    <x v="0"/>
    <s v="Finance &amp; Accounting"/>
    <d v="1983-04-08T00:00:00"/>
    <s v="MA"/>
    <x v="0"/>
    <s v="Other"/>
    <s v="Single"/>
    <s v="Fully Meets"/>
    <n v="3"/>
    <n v="3"/>
    <s v="Average"/>
    <d v="2023-03-11T00:00:00"/>
    <n v="1"/>
    <s v="Moderate"/>
    <n v="5"/>
    <s v="Moderate"/>
    <n v="5"/>
    <s v="Moderate"/>
    <d v="2022-12-20T00:00:00"/>
    <s v="Customer Service"/>
    <s v="External"/>
    <s v="Passed"/>
    <n v="1"/>
    <n v="870.15"/>
    <n v="39"/>
    <x v="0"/>
  </r>
  <r>
    <n v="3319"/>
    <d v="2019-10-09T00:00:00"/>
    <n v="6.5944444444444441"/>
    <s v="Production Technician II"/>
    <x v="6"/>
    <s v="Active"/>
    <s v="Full-Time"/>
    <s v="Zone B"/>
    <s v="Temporary"/>
    <x v="0"/>
    <s v="Field Operations"/>
    <d v="1963-01-25T00:00:00"/>
    <s v="MA"/>
    <x v="0"/>
    <s v="Hispanic"/>
    <s v="Married"/>
    <s v="Fully Meets"/>
    <n v="3"/>
    <n v="3"/>
    <s v="Average"/>
    <d v="2022-08-05T00:00:00"/>
    <n v="5"/>
    <s v="Moderate"/>
    <n v="3"/>
    <s v="Moderate"/>
    <n v="4"/>
    <s v="Moderate"/>
    <d v="2023-06-27T00:00:00"/>
    <s v="Technical Skills"/>
    <s v="Internal"/>
    <s v="Completed"/>
    <n v="2"/>
    <n v="141.88"/>
    <n v="56"/>
    <x v="1"/>
  </r>
  <r>
    <n v="3320"/>
    <d v="2020-05-18T00:00:00"/>
    <n v="5.9861111111111107"/>
    <s v="Production Technician II"/>
    <x v="2"/>
    <s v="Active"/>
    <s v="Part-Time"/>
    <s v="Zone A"/>
    <s v="Part-Time"/>
    <x v="0"/>
    <s v="General - Con"/>
    <d v="1969-07-06T00:00:00"/>
    <s v="MA"/>
    <x v="1"/>
    <s v="Other"/>
    <s v="Divorced"/>
    <s v="Fully Meets"/>
    <n v="3"/>
    <n v="5"/>
    <s v="Poor"/>
    <d v="2023-01-10T00:00:00"/>
    <n v="1"/>
    <s v="Low"/>
    <n v="4"/>
    <s v="Low"/>
    <n v="4"/>
    <s v="Low"/>
    <d v="2022-10-16T00:00:00"/>
    <s v="Project Management"/>
    <s v="Internal"/>
    <s v="Completed"/>
    <n v="3"/>
    <n v="678.77"/>
    <n v="51"/>
    <x v="1"/>
  </r>
  <r>
    <n v="3321"/>
    <d v="2019-02-17T00:00:00"/>
    <n v="7.2388888888888889"/>
    <s v="Production Technician II"/>
    <x v="4"/>
    <s v="Active"/>
    <s v="Contract"/>
    <s v="Zone B"/>
    <s v="Full-Time"/>
    <x v="0"/>
    <s v="Engineers"/>
    <d v="1986-01-11T00:00:00"/>
    <s v="MA"/>
    <x v="1"/>
    <s v="White"/>
    <s v="Single"/>
    <s v="Fully Meets"/>
    <n v="3"/>
    <n v="2"/>
    <s v="Excellent"/>
    <d v="2023-01-05T00:00:00"/>
    <n v="4"/>
    <s v="High"/>
    <n v="1"/>
    <s v="High"/>
    <n v="3"/>
    <s v="High"/>
    <d v="2022-08-23T00:00:00"/>
    <s v="Project Management"/>
    <s v="Internal"/>
    <s v="Passed"/>
    <n v="1"/>
    <n v="134.05000000000001"/>
    <n v="33"/>
    <x v="0"/>
  </r>
  <r>
    <n v="3322"/>
    <d v="2020-07-31T00:00:00"/>
    <n v="5.7861111111111114"/>
    <s v="Production Technician II"/>
    <x v="0"/>
    <s v="Terminated"/>
    <s v="Part-Time"/>
    <s v="Zone B"/>
    <s v="Full-Time"/>
    <x v="0"/>
    <s v="Aerial"/>
    <d v="2043-10-09T00:00:00"/>
    <s v="MA"/>
    <x v="1"/>
    <s v="White"/>
    <s v="Single"/>
    <s v="Fully Meets"/>
    <n v="3"/>
    <n v="4"/>
    <s v="Poor"/>
    <d v="2022-11-27T00:00:00"/>
    <n v="2"/>
    <s v="Low"/>
    <n v="5"/>
    <s v="Low"/>
    <n v="4"/>
    <s v="Low"/>
    <d v="2023-05-11T00:00:00"/>
    <s v="Communication Skills"/>
    <s v="External"/>
    <s v="Failed"/>
    <n v="5"/>
    <n v="371.76"/>
    <n v="77"/>
    <x v="1"/>
  </r>
  <r>
    <n v="3325"/>
    <d v="2021-07-13T00:00:00"/>
    <n v="4.833333333333333"/>
    <s v="Production Technician II"/>
    <x v="8"/>
    <s v="Terminated"/>
    <s v="Contract"/>
    <s v="Zone A"/>
    <s v="Part-Time"/>
    <x v="0"/>
    <s v="Field Operations"/>
    <d v="1993-10-14T00:00:00"/>
    <s v="MA"/>
    <x v="0"/>
    <s v="White"/>
    <s v="Single"/>
    <s v="Fully Meets"/>
    <n v="3"/>
    <n v="3"/>
    <s v="Average"/>
    <d v="2023-03-20T00:00:00"/>
    <n v="4"/>
    <s v="Moderate"/>
    <n v="5"/>
    <s v="Moderate"/>
    <n v="5"/>
    <s v="Moderate"/>
    <d v="2023-04-17T00:00:00"/>
    <s v="Technical Skills"/>
    <s v="External"/>
    <s v="Completed"/>
    <n v="4"/>
    <n v="747.42"/>
    <n v="28"/>
    <x v="0"/>
  </r>
  <r>
    <n v="3326"/>
    <d v="2022-01-14T00:00:00"/>
    <n v="4.3305555555555557"/>
    <s v="Production Technician I"/>
    <x v="9"/>
    <s v="Active"/>
    <s v="Contract"/>
    <s v="Zone A"/>
    <s v="Temporary"/>
    <x v="0"/>
    <s v="General - Con"/>
    <d v="2041-09-03T00:00:00"/>
    <s v="MA"/>
    <x v="1"/>
    <s v="Hispanic"/>
    <s v="Divorced"/>
    <s v="Fully Meets"/>
    <n v="3"/>
    <n v="3"/>
    <s v="Average"/>
    <d v="2023-06-24T00:00:00"/>
    <n v="4"/>
    <s v="Moderate"/>
    <n v="1"/>
    <s v="Moderate"/>
    <n v="3"/>
    <s v="Moderate"/>
    <d v="2022-11-06T00:00:00"/>
    <s v="Project Management"/>
    <s v="Internal"/>
    <s v="Completed"/>
    <n v="3"/>
    <n v="115.27"/>
    <n v="81"/>
    <x v="1"/>
  </r>
  <r>
    <n v="3327"/>
    <d v="2020-01-01T00:00:00"/>
    <n v="6.3666666666666663"/>
    <s v="Production Technician I"/>
    <x v="5"/>
    <s v="Active"/>
    <s v="Contract"/>
    <s v="Zone C"/>
    <s v="Full-Time"/>
    <x v="0"/>
    <s v="Fielders"/>
    <d v="1979-04-27T00:00:00"/>
    <s v="MA"/>
    <x v="0"/>
    <s v="Hispanic"/>
    <s v="Widowed"/>
    <s v="Fully Meets"/>
    <n v="3"/>
    <n v="1"/>
    <s v="Excellent"/>
    <d v="2022-12-13T00:00:00"/>
    <n v="5"/>
    <s v="High"/>
    <n v="1"/>
    <s v="High"/>
    <n v="1"/>
    <s v="High"/>
    <d v="2023-06-04T00:00:00"/>
    <s v="Customer Service"/>
    <s v="Internal"/>
    <s v="Incomplete"/>
    <n v="3"/>
    <n v="454.55"/>
    <n v="41"/>
    <x v="0"/>
  </r>
  <r>
    <n v="3328"/>
    <d v="2020-10-24T00:00:00"/>
    <n v="5.552777777777778"/>
    <s v="Production Technician I"/>
    <x v="6"/>
    <s v="Terminated"/>
    <s v="Part-Time"/>
    <s v="Zone A"/>
    <s v="Full-Time"/>
    <x v="0"/>
    <s v="Engineers"/>
    <d v="1961-02-06T00:00:00"/>
    <s v="MA"/>
    <x v="1"/>
    <s v="White"/>
    <s v="Married"/>
    <s v="Fully Meets"/>
    <n v="3"/>
    <n v="3"/>
    <s v="Average"/>
    <d v="2023-05-19T00:00:00"/>
    <n v="2"/>
    <s v="Moderate"/>
    <n v="5"/>
    <s v="Moderate"/>
    <n v="4"/>
    <s v="Moderate"/>
    <d v="2022-11-26T00:00:00"/>
    <s v="Technical Skills"/>
    <s v="Internal"/>
    <s v="Failed"/>
    <n v="1"/>
    <n v="391.22"/>
    <n v="59"/>
    <x v="1"/>
  </r>
  <r>
    <n v="3329"/>
    <d v="2020-10-24T00:00:00"/>
    <n v="5.552777777777778"/>
    <s v="Production Technician I"/>
    <x v="2"/>
    <s v="Active"/>
    <s v="Part-Time"/>
    <s v="Zone B"/>
    <s v="Full-Time"/>
    <x v="0"/>
    <s v="General - Sga"/>
    <d v="1978-10-08T00:00:00"/>
    <s v="MA"/>
    <x v="1"/>
    <s v="Hispanic"/>
    <s v="Divorced"/>
    <s v="Fully Meets"/>
    <n v="3"/>
    <n v="4"/>
    <s v="Poor"/>
    <d v="2022-12-03T00:00:00"/>
    <n v="4"/>
    <s v="Low"/>
    <n v="4"/>
    <s v="Low"/>
    <n v="3"/>
    <s v="Low"/>
    <d v="2022-12-21T00:00:00"/>
    <s v="Customer Service"/>
    <s v="External"/>
    <s v="Incomplete"/>
    <n v="3"/>
    <n v="845.51"/>
    <n v="42"/>
    <x v="0"/>
  </r>
  <r>
    <n v="3330"/>
    <d v="2020-08-09T00:00:00"/>
    <n v="5.7611111111111111"/>
    <s v="Production Technician I"/>
    <x v="4"/>
    <s v="Active"/>
    <s v="Part-Time"/>
    <s v="Zone C"/>
    <s v="Part-Time"/>
    <x v="0"/>
    <s v="Fielders"/>
    <d v="1976-03-19T00:00:00"/>
    <s v="MA"/>
    <x v="0"/>
    <s v="White"/>
    <s v="Divorced"/>
    <s v="Fully Meets"/>
    <n v="3"/>
    <n v="4"/>
    <s v="Poor"/>
    <d v="2023-04-26T00:00:00"/>
    <n v="1"/>
    <s v="Low"/>
    <n v="3"/>
    <s v="Low"/>
    <n v="3"/>
    <s v="Low"/>
    <d v="2023-04-22T00:00:00"/>
    <s v="Project Management"/>
    <s v="External"/>
    <s v="Incomplete"/>
    <n v="2"/>
    <n v="713.22"/>
    <n v="44"/>
    <x v="0"/>
  </r>
  <r>
    <n v="3331"/>
    <d v="2019-03-24T00:00:00"/>
    <n v="7.1361111111111111"/>
    <s v="Production Technician I"/>
    <x v="0"/>
    <s v="Active"/>
    <s v="Full-Time"/>
    <s v="Zone A"/>
    <s v="Part-Time"/>
    <x v="0"/>
    <s v="Field Operations"/>
    <d v="1963-11-06T00:00:00"/>
    <s v="MA"/>
    <x v="0"/>
    <s v="Other"/>
    <s v="Single"/>
    <s v="Fully Meets"/>
    <n v="3"/>
    <n v="2"/>
    <s v="Excellent"/>
    <d v="2022-08-26T00:00:00"/>
    <n v="1"/>
    <s v="High"/>
    <n v="5"/>
    <s v="High"/>
    <n v="5"/>
    <s v="High"/>
    <d v="2022-08-11T00:00:00"/>
    <s v="Communication Skills"/>
    <s v="Internal"/>
    <s v="Passed"/>
    <n v="2"/>
    <n v="242.55"/>
    <n v="56"/>
    <x v="1"/>
  </r>
  <r>
    <n v="3332"/>
    <d v="2022-10-29T00:00:00"/>
    <n v="3.5388888888888888"/>
    <s v="Production Technician I"/>
    <x v="7"/>
    <s v="Active"/>
    <s v="Part-Time"/>
    <s v="Zone B"/>
    <s v="Temporary"/>
    <x v="0"/>
    <s v="Wireline Construction"/>
    <d v="1961-03-06T00:00:00"/>
    <s v="MA"/>
    <x v="0"/>
    <s v="Other"/>
    <s v="Widowed"/>
    <s v="Fully Meets"/>
    <n v="3"/>
    <n v="3"/>
    <s v="Average"/>
    <d v="2023-03-29T00:00:00"/>
    <n v="2"/>
    <s v="Moderate"/>
    <n v="4"/>
    <s v="Moderate"/>
    <n v="5"/>
    <s v="Moderate"/>
    <d v="2023-02-09T00:00:00"/>
    <s v="Technical Skills"/>
    <s v="Internal"/>
    <s v="Completed"/>
    <n v="5"/>
    <n v="385.68"/>
    <n v="61"/>
    <x v="1"/>
  </r>
  <r>
    <n v="3333"/>
    <d v="2023-05-16T00:00:00"/>
    <n v="2.9916666666666667"/>
    <s v="Production Technician I"/>
    <x v="1"/>
    <s v="Active"/>
    <s v="Contract"/>
    <s v="Zone B"/>
    <s v="Temporary"/>
    <x v="0"/>
    <s v="Field Operations"/>
    <d v="1992-10-29T00:00:00"/>
    <s v="MA"/>
    <x v="1"/>
    <s v="Hispanic"/>
    <s v="Single"/>
    <s v="Fully Meets"/>
    <n v="3"/>
    <n v="3"/>
    <s v="Average"/>
    <d v="2022-12-23T00:00:00"/>
    <n v="2"/>
    <s v="Moderate"/>
    <n v="3"/>
    <s v="Moderate"/>
    <n v="1"/>
    <s v="Moderate"/>
    <d v="2023-01-05T00:00:00"/>
    <s v="Customer Service"/>
    <s v="Internal"/>
    <s v="Passed"/>
    <n v="4"/>
    <n v="995.4"/>
    <n v="31"/>
    <x v="0"/>
  </r>
  <r>
    <n v="3334"/>
    <d v="2023-05-30T00:00:00"/>
    <n v="2.9527777777777779"/>
    <s v="Production Technician I"/>
    <x v="8"/>
    <s v="Active"/>
    <s v="Part-Time"/>
    <s v="Zone B"/>
    <s v="Part-Time"/>
    <x v="0"/>
    <s v="Project Management - Con"/>
    <d v="1989-05-19T00:00:00"/>
    <s v="MA"/>
    <x v="1"/>
    <s v="White"/>
    <s v="Single"/>
    <s v="Fully Meets"/>
    <n v="3"/>
    <n v="3"/>
    <s v="Average"/>
    <d v="2022-08-18T00:00:00"/>
    <n v="1"/>
    <s v="Moderate"/>
    <n v="4"/>
    <s v="Moderate"/>
    <n v="2"/>
    <s v="Moderate"/>
    <d v="2022-10-23T00:00:00"/>
    <s v="Project Management"/>
    <s v="External"/>
    <s v="Completed"/>
    <n v="5"/>
    <n v="583.4"/>
    <n v="34"/>
    <x v="0"/>
  </r>
  <r>
    <n v="3335"/>
    <d v="2019-06-28T00:00:00"/>
    <n v="6.875"/>
    <s v="Production Technician I"/>
    <x v="3"/>
    <s v="Terminated"/>
    <s v="Part-Time"/>
    <s v="Zone B"/>
    <s v="Temporary"/>
    <x v="0"/>
    <s v="Field Operations"/>
    <d v="1992-04-07T00:00:00"/>
    <s v="MA"/>
    <x v="1"/>
    <s v="Other"/>
    <s v="Divorced"/>
    <s v="Fully Meets"/>
    <n v="3"/>
    <n v="3"/>
    <s v="Average"/>
    <d v="2022-12-01T00:00:00"/>
    <n v="5"/>
    <s v="Moderate"/>
    <n v="1"/>
    <s v="Moderate"/>
    <n v="3"/>
    <s v="Moderate"/>
    <d v="2023-03-17T00:00:00"/>
    <s v="Project Management"/>
    <s v="Internal"/>
    <s v="Incomplete"/>
    <n v="5"/>
    <n v="388.61"/>
    <n v="27"/>
    <x v="0"/>
  </r>
  <r>
    <n v="3336"/>
    <d v="2023-03-25T00:00:00"/>
    <n v="3.1333333333333333"/>
    <s v="Production Technician I"/>
    <x v="9"/>
    <s v="Terminated"/>
    <s v="Contract"/>
    <s v="Zone A"/>
    <s v="Part-Time"/>
    <x v="0"/>
    <s v="General - Con"/>
    <d v="1979-06-21T00:00:00"/>
    <s v="MA"/>
    <x v="1"/>
    <s v="Asian"/>
    <s v="Divorced"/>
    <s v="Fully Meets"/>
    <n v="3"/>
    <n v="3"/>
    <s v="Average"/>
    <d v="2023-01-25T00:00:00"/>
    <n v="4"/>
    <s v="Moderate"/>
    <n v="4"/>
    <s v="Moderate"/>
    <n v="2"/>
    <s v="Moderate"/>
    <d v="2023-04-02T00:00:00"/>
    <s v="Leadership Development"/>
    <s v="Internal"/>
    <s v="Incomplete"/>
    <n v="4"/>
    <n v="290.13"/>
    <n v="44"/>
    <x v="0"/>
  </r>
  <r>
    <n v="3337"/>
    <d v="2022-08-26T00:00:00"/>
    <n v="3.713888888888889"/>
    <s v="Production Technician I"/>
    <x v="5"/>
    <s v="Active"/>
    <s v="Full-Time"/>
    <s v="Zone A"/>
    <s v="Part-Time"/>
    <x v="0"/>
    <s v="Engineers"/>
    <d v="1973-01-29T00:00:00"/>
    <s v="MA"/>
    <x v="0"/>
    <s v="Black"/>
    <s v="Single"/>
    <s v="Fully Meets"/>
    <n v="3"/>
    <n v="3"/>
    <s v="Average"/>
    <d v="2023-02-21T00:00:00"/>
    <n v="5"/>
    <s v="Moderate"/>
    <n v="5"/>
    <s v="Moderate"/>
    <n v="2"/>
    <s v="Moderate"/>
    <d v="2023-04-28T00:00:00"/>
    <s v="Customer Service"/>
    <s v="Internal"/>
    <s v="Failed"/>
    <n v="3"/>
    <n v="933.76"/>
    <n v="49"/>
    <x v="0"/>
  </r>
  <r>
    <n v="3338"/>
    <d v="2019-11-15T00:00:00"/>
    <n v="6.4944444444444445"/>
    <s v="Production Technician I"/>
    <x v="6"/>
    <s v="Active"/>
    <s v="Contract"/>
    <s v="Zone C"/>
    <s v="Temporary"/>
    <x v="0"/>
    <s v="General - Con"/>
    <d v="1950-03-05T00:00:00"/>
    <s v="MA"/>
    <x v="0"/>
    <s v="Hispanic"/>
    <s v="Divorced"/>
    <s v="Fully Meets"/>
    <n v="3"/>
    <n v="3"/>
    <s v="Average"/>
    <d v="2023-03-28T00:00:00"/>
    <n v="3"/>
    <s v="Moderate"/>
    <n v="2"/>
    <s v="Moderate"/>
    <n v="4"/>
    <s v="Moderate"/>
    <d v="2023-06-23T00:00:00"/>
    <s v="Project Management"/>
    <s v="External"/>
    <s v="Incomplete"/>
    <n v="3"/>
    <n v="796.62"/>
    <n v="69"/>
    <x v="1"/>
  </r>
  <r>
    <n v="3339"/>
    <d v="2021-08-22T00:00:00"/>
    <n v="4.7249999999999996"/>
    <s v="Production Technician I"/>
    <x v="2"/>
    <s v="Active"/>
    <s v="Part-Time"/>
    <s v="Zone C"/>
    <s v="Part-Time"/>
    <x v="0"/>
    <s v="Technology / It"/>
    <d v="1951-12-11T00:00:00"/>
    <s v="MA"/>
    <x v="1"/>
    <s v="Hispanic"/>
    <s v="Divorced"/>
    <s v="Fully Meets"/>
    <n v="3"/>
    <n v="5"/>
    <s v="Poor"/>
    <d v="2023-08-01T00:00:00"/>
    <n v="1"/>
    <s v="Low"/>
    <n v="1"/>
    <s v="Low"/>
    <n v="3"/>
    <s v="Low"/>
    <d v="2023-02-02T00:00:00"/>
    <s v="Customer Service"/>
    <s v="External"/>
    <s v="Failed"/>
    <n v="4"/>
    <n v="986.69"/>
    <n v="70"/>
    <x v="1"/>
  </r>
  <r>
    <n v="3340"/>
    <d v="2022-11-29T00:00:00"/>
    <n v="3.4555555555555557"/>
    <s v="Production Technician I"/>
    <x v="4"/>
    <s v="Active"/>
    <s v="Part-Time"/>
    <s v="Zone A"/>
    <s v="Full-Time"/>
    <x v="0"/>
    <s v="General - Con"/>
    <d v="1961-05-10T00:00:00"/>
    <s v="MA"/>
    <x v="1"/>
    <s v="White"/>
    <s v="Married"/>
    <s v="Fully Meets"/>
    <n v="3"/>
    <n v="3"/>
    <s v="Average"/>
    <d v="2022-12-14T00:00:00"/>
    <n v="5"/>
    <s v="Moderate"/>
    <n v="2"/>
    <s v="Moderate"/>
    <n v="3"/>
    <s v="Moderate"/>
    <d v="2023-07-09T00:00:00"/>
    <s v="Technical Skills"/>
    <s v="External"/>
    <s v="Failed"/>
    <n v="4"/>
    <n v="965.82"/>
    <n v="61"/>
    <x v="1"/>
  </r>
  <r>
    <n v="3341"/>
    <d v="2022-10-15T00:00:00"/>
    <n v="3.5777777777777779"/>
    <s v="Production Technician II"/>
    <x v="5"/>
    <s v="Active"/>
    <s v="Full-Time"/>
    <s v="Zone C"/>
    <s v="Temporary"/>
    <x v="0"/>
    <s v="General - Con"/>
    <d v="1955-01-28T00:00:00"/>
    <s v="MA"/>
    <x v="0"/>
    <s v="White"/>
    <s v="Single"/>
    <s v="Fully Meets"/>
    <n v="3"/>
    <n v="1"/>
    <s v="Excellent"/>
    <d v="2023-03-20T00:00:00"/>
    <n v="3"/>
    <s v="High"/>
    <n v="5"/>
    <s v="High"/>
    <n v="3"/>
    <s v="High"/>
    <d v="2023-07-19T00:00:00"/>
    <s v="Technical Skills"/>
    <s v="Internal"/>
    <s v="Failed"/>
    <n v="1"/>
    <n v="933.59"/>
    <n v="67"/>
    <x v="1"/>
  </r>
  <r>
    <n v="3342"/>
    <d v="2021-07-31T00:00:00"/>
    <n v="4.7861111111111114"/>
    <s v="Production Technician II"/>
    <x v="6"/>
    <s v="Active"/>
    <s v="Full-Time"/>
    <s v="Zone C"/>
    <s v="Part-Time"/>
    <x v="0"/>
    <s v="Aerial"/>
    <d v="2000-02-17T00:00:00"/>
    <s v="MA"/>
    <x v="1"/>
    <s v="Other"/>
    <s v="Widowed"/>
    <s v="Fully Meets"/>
    <n v="3"/>
    <n v="2"/>
    <s v="Excellent"/>
    <d v="2022-12-12T00:00:00"/>
    <n v="3"/>
    <s v="High"/>
    <n v="4"/>
    <s v="High"/>
    <n v="1"/>
    <s v="High"/>
    <d v="2022-11-15T00:00:00"/>
    <s v="Leadership Development"/>
    <s v="Internal"/>
    <s v="Failed"/>
    <n v="4"/>
    <n v="583.66"/>
    <n v="21"/>
    <x v="2"/>
  </r>
  <r>
    <n v="3343"/>
    <d v="2022-02-21T00:00:00"/>
    <n v="4.2277777777777779"/>
    <s v="Production Technician II"/>
    <x v="2"/>
    <s v="Active"/>
    <s v="Part-Time"/>
    <s v="Zone A"/>
    <s v="Full-Time"/>
    <x v="0"/>
    <s v="Field Operations"/>
    <d v="1965-11-25T00:00:00"/>
    <s v="MA"/>
    <x v="1"/>
    <s v="Hispanic"/>
    <s v="Married"/>
    <s v="Fully Meets"/>
    <n v="3"/>
    <n v="4"/>
    <s v="Poor"/>
    <d v="2023-07-21T00:00:00"/>
    <n v="4"/>
    <s v="Low"/>
    <n v="2"/>
    <s v="Low"/>
    <n v="5"/>
    <s v="Low"/>
    <d v="2023-07-05T00:00:00"/>
    <s v="Technical Skills"/>
    <s v="External"/>
    <s v="Failed"/>
    <n v="2"/>
    <n v="819.62"/>
    <n v="57"/>
    <x v="1"/>
  </r>
  <r>
    <n v="3344"/>
    <d v="2021-08-29T00:00:00"/>
    <n v="4.7055555555555557"/>
    <s v="Production Technician II"/>
    <x v="4"/>
    <s v="Active"/>
    <s v="Contract"/>
    <s v="Zone B"/>
    <s v="Temporary"/>
    <x v="0"/>
    <s v="General - Con"/>
    <d v="1958-03-12T00:00:00"/>
    <s v="MA"/>
    <x v="1"/>
    <s v="White"/>
    <s v="Married"/>
    <s v="Fully Meets"/>
    <n v="3"/>
    <n v="3"/>
    <s v="Average"/>
    <d v="2023-07-13T00:00:00"/>
    <n v="5"/>
    <s v="Moderate"/>
    <n v="4"/>
    <s v="Moderate"/>
    <n v="1"/>
    <s v="Moderate"/>
    <d v="2022-11-20T00:00:00"/>
    <s v="Communication Skills"/>
    <s v="Internal"/>
    <s v="Failed"/>
    <n v="5"/>
    <n v="925"/>
    <n v="63"/>
    <x v="1"/>
  </r>
  <r>
    <n v="3345"/>
    <d v="2021-12-13T00:00:00"/>
    <n v="4.416666666666667"/>
    <s v="Production Technician II"/>
    <x v="0"/>
    <s v="Terminated"/>
    <s v="Full-Time"/>
    <s v="Zone C"/>
    <s v="Part-Time"/>
    <x v="0"/>
    <s v="Project Management - Con"/>
    <d v="1981-04-09T00:00:00"/>
    <s v="MA"/>
    <x v="1"/>
    <s v="Asian"/>
    <s v="Single"/>
    <s v="Fully Meets"/>
    <n v="3"/>
    <n v="4"/>
    <s v="Poor"/>
    <d v="2023-02-22T00:00:00"/>
    <n v="1"/>
    <s v="Low"/>
    <n v="1"/>
    <s v="Low"/>
    <n v="3"/>
    <s v="Low"/>
    <d v="2022-12-28T00:00:00"/>
    <s v="Project Management"/>
    <s v="External"/>
    <s v="Incomplete"/>
    <n v="5"/>
    <n v="127.93"/>
    <n v="40"/>
    <x v="0"/>
  </r>
  <r>
    <n v="3348"/>
    <d v="2019-10-31T00:00:00"/>
    <n v="6.5361111111111114"/>
    <s v="Production Technician II"/>
    <x v="8"/>
    <s v="Active"/>
    <s v="Part-Time"/>
    <s v="Zone A"/>
    <s v="Part-Time"/>
    <x v="0"/>
    <s v="General - Con"/>
    <d v="1987-12-01T00:00:00"/>
    <s v="MA"/>
    <x v="0"/>
    <s v="Asian"/>
    <s v="Widowed"/>
    <s v="Fully Meets"/>
    <n v="3"/>
    <n v="2"/>
    <s v="Excellent"/>
    <d v="2022-09-18T00:00:00"/>
    <n v="5"/>
    <s v="High"/>
    <n v="2"/>
    <s v="High"/>
    <n v="1"/>
    <s v="High"/>
    <d v="2023-04-29T00:00:00"/>
    <s v="Project Management"/>
    <s v="Internal"/>
    <s v="Passed"/>
    <n v="2"/>
    <n v="922.33"/>
    <n v="32"/>
    <x v="0"/>
  </r>
  <r>
    <n v="3349"/>
    <d v="2022-11-07T00:00:00"/>
    <n v="3.5166666666666666"/>
    <s v="Production Technician I"/>
    <x v="5"/>
    <s v="Active"/>
    <s v="Contract"/>
    <s v="Zone A"/>
    <s v="Full-Time"/>
    <x v="0"/>
    <s v="General - Eng"/>
    <d v="1959-02-27T00:00:00"/>
    <s v="MA"/>
    <x v="1"/>
    <s v="Hispanic"/>
    <s v="Divorced"/>
    <s v="Fully Meets"/>
    <n v="3"/>
    <n v="3"/>
    <s v="Average"/>
    <d v="2022-12-01T00:00:00"/>
    <n v="1"/>
    <s v="Moderate"/>
    <n v="4"/>
    <s v="Moderate"/>
    <n v="3"/>
    <s v="Moderate"/>
    <d v="2022-08-31T00:00:00"/>
    <s v="Project Management"/>
    <s v="Internal"/>
    <s v="Incomplete"/>
    <n v="5"/>
    <n v="306.01"/>
    <n v="63"/>
    <x v="1"/>
  </r>
  <r>
    <n v="3350"/>
    <d v="2022-11-20T00:00:00"/>
    <n v="3.4805555555555556"/>
    <s v="Production Technician I"/>
    <x v="4"/>
    <s v="Active"/>
    <s v="Full-Time"/>
    <s v="Zone B"/>
    <s v="Part-Time"/>
    <x v="0"/>
    <s v="Project Management - Con"/>
    <d v="1973-01-07T00:00:00"/>
    <s v="MA"/>
    <x v="0"/>
    <s v="Hispanic"/>
    <s v="Divorced"/>
    <s v="Fully Meets"/>
    <n v="3"/>
    <n v="5"/>
    <s v="Poor"/>
    <d v="2022-10-30T00:00:00"/>
    <n v="2"/>
    <s v="Low"/>
    <n v="1"/>
    <s v="Low"/>
    <n v="1"/>
    <s v="Low"/>
    <d v="2022-09-30T00:00:00"/>
    <s v="Project Management"/>
    <s v="Internal"/>
    <s v="Passed"/>
    <n v="2"/>
    <n v="963.95"/>
    <n v="49"/>
    <x v="0"/>
  </r>
  <r>
    <n v="3351"/>
    <d v="2021-12-15T00:00:00"/>
    <n v="4.4111111111111114"/>
    <s v="Production Technician I"/>
    <x v="0"/>
    <s v="Terminated"/>
    <s v="Contract"/>
    <s v="Zone C"/>
    <s v="Part-Time"/>
    <x v="0"/>
    <s v="Shop (Fleet)"/>
    <d v="1974-09-08T00:00:00"/>
    <s v="MA"/>
    <x v="1"/>
    <s v="Hispanic"/>
    <s v="Married"/>
    <s v="Fully Meets"/>
    <n v="3"/>
    <n v="2"/>
    <s v="Excellent"/>
    <d v="2023-02-14T00:00:00"/>
    <n v="4"/>
    <s v="High"/>
    <n v="2"/>
    <s v="High"/>
    <n v="3"/>
    <s v="High"/>
    <d v="2023-02-17T00:00:00"/>
    <s v="Communication Skills"/>
    <s v="External"/>
    <s v="Incomplete"/>
    <n v="1"/>
    <n v="388.02"/>
    <n v="47"/>
    <x v="0"/>
  </r>
  <r>
    <n v="3352"/>
    <d v="2023-02-22T00:00:00"/>
    <n v="3.2250000000000001"/>
    <s v="Production Technician I"/>
    <x v="1"/>
    <s v="Active"/>
    <s v="Part-Time"/>
    <s v="Zone B"/>
    <s v="Full-Time"/>
    <x v="0"/>
    <s v="Field Operations"/>
    <d v="1986-04-05T00:00:00"/>
    <s v="MA"/>
    <x v="1"/>
    <s v="Other"/>
    <s v="Single"/>
    <s v="Fully Meets"/>
    <n v="3"/>
    <n v="3"/>
    <s v="Average"/>
    <d v="2023-01-22T00:00:00"/>
    <n v="2"/>
    <s v="Moderate"/>
    <n v="5"/>
    <s v="Moderate"/>
    <n v="2"/>
    <s v="Moderate"/>
    <d v="2023-04-26T00:00:00"/>
    <s v="Project Management"/>
    <s v="Internal"/>
    <s v="Failed"/>
    <n v="1"/>
    <n v="140.61000000000001"/>
    <n v="37"/>
    <x v="0"/>
  </r>
  <r>
    <n v="3353"/>
    <d v="2020-03-29T00:00:00"/>
    <n v="6.1222222222222218"/>
    <s v="Production Technician I"/>
    <x v="8"/>
    <s v="Active"/>
    <s v="Contract"/>
    <s v="Zone B"/>
    <s v="Part-Time"/>
    <x v="0"/>
    <s v="General - Con"/>
    <d v="1978-06-11T00:00:00"/>
    <s v="MA"/>
    <x v="0"/>
    <s v="Hispanic"/>
    <s v="Married"/>
    <s v="Fully Meets"/>
    <n v="3"/>
    <n v="3"/>
    <s v="Average"/>
    <d v="2023-01-11T00:00:00"/>
    <n v="2"/>
    <s v="Moderate"/>
    <n v="3"/>
    <s v="Moderate"/>
    <n v="2"/>
    <s v="Moderate"/>
    <d v="2023-03-14T00:00:00"/>
    <s v="Project Management"/>
    <s v="External"/>
    <s v="Incomplete"/>
    <n v="3"/>
    <n v="749.47"/>
    <n v="42"/>
    <x v="0"/>
  </r>
  <r>
    <n v="3354"/>
    <d v="2021-08-09T00:00:00"/>
    <n v="4.7611111111111111"/>
    <s v="Production Technician I"/>
    <x v="6"/>
    <s v="Active"/>
    <s v="Part-Time"/>
    <s v="Zone A"/>
    <s v="Temporary"/>
    <x v="0"/>
    <s v="Field Operations"/>
    <d v="1961-04-21T00:00:00"/>
    <s v="MA"/>
    <x v="0"/>
    <s v="Asian"/>
    <s v="Single"/>
    <s v="Fully Meets"/>
    <n v="3"/>
    <n v="3"/>
    <s v="Average"/>
    <d v="2022-09-02T00:00:00"/>
    <n v="1"/>
    <s v="Moderate"/>
    <n v="4"/>
    <s v="Moderate"/>
    <n v="1"/>
    <s v="Moderate"/>
    <d v="2022-11-19T00:00:00"/>
    <s v="Communication Skills"/>
    <s v="Internal"/>
    <s v="Incomplete"/>
    <n v="5"/>
    <n v="503.22"/>
    <n v="60"/>
    <x v="1"/>
  </r>
  <r>
    <n v="3355"/>
    <d v="2023-01-02T00:00:00"/>
    <n v="3.3638888888888889"/>
    <s v="Production Technician I"/>
    <x v="2"/>
    <s v="Active"/>
    <s v="Contract"/>
    <s v="Zone B"/>
    <s v="Part-Time"/>
    <x v="0"/>
    <s v="Aerial"/>
    <d v="1991-02-23T00:00:00"/>
    <s v="MA"/>
    <x v="0"/>
    <s v="White"/>
    <s v="Divorced"/>
    <s v="Fully Meets"/>
    <n v="3"/>
    <n v="5"/>
    <s v="Poor"/>
    <d v="2023-07-08T00:00:00"/>
    <n v="1"/>
    <s v="Low"/>
    <n v="3"/>
    <s v="Low"/>
    <n v="3"/>
    <s v="Low"/>
    <d v="2023-06-14T00:00:00"/>
    <s v="Leadership Development"/>
    <s v="Internal"/>
    <s v="Passed"/>
    <n v="4"/>
    <n v="492.21"/>
    <n v="32"/>
    <x v="0"/>
  </r>
  <r>
    <n v="3356"/>
    <d v="2018-11-10T00:00:00"/>
    <n v="7.5083333333333337"/>
    <s v="Production Technician I"/>
    <x v="9"/>
    <s v="Active"/>
    <s v="Full-Time"/>
    <s v="Zone C"/>
    <s v="Part-Time"/>
    <x v="0"/>
    <s v="General - Eng"/>
    <d v="1991-08-14T00:00:00"/>
    <s v="MA"/>
    <x v="0"/>
    <s v="Asian"/>
    <s v="Married"/>
    <s v="Needs Improvement"/>
    <n v="2"/>
    <n v="3"/>
    <s v="Average"/>
    <d v="2022-08-10T00:00:00"/>
    <n v="2"/>
    <s v="Moderate"/>
    <n v="5"/>
    <s v="Moderate"/>
    <n v="1"/>
    <s v="Moderate"/>
    <d v="2022-08-08T00:00:00"/>
    <s v="Leadership Development"/>
    <s v="External"/>
    <s v="Completed"/>
    <n v="5"/>
    <n v="890.94"/>
    <n v="27"/>
    <x v="0"/>
  </r>
  <r>
    <n v="3357"/>
    <d v="2022-08-30T00:00:00"/>
    <n v="3.7027777777777779"/>
    <s v="Production Technician I"/>
    <x v="7"/>
    <s v="Active"/>
    <s v="Full-Time"/>
    <s v="Zone B"/>
    <s v="Temporary"/>
    <x v="0"/>
    <s v="Engineers"/>
    <d v="2042-08-09T00:00:00"/>
    <s v="MA"/>
    <x v="1"/>
    <s v="Asian"/>
    <s v="Married"/>
    <s v="Exceeds"/>
    <n v="4"/>
    <n v="1"/>
    <s v="Excellent"/>
    <d v="2022-12-07T00:00:00"/>
    <n v="3"/>
    <s v="High"/>
    <n v="3"/>
    <s v="High"/>
    <n v="1"/>
    <s v="High"/>
    <d v="2023-07-12T00:00:00"/>
    <s v="Technical Skills"/>
    <s v="Internal"/>
    <s v="Failed"/>
    <n v="2"/>
    <n v="621.29999999999995"/>
    <n v="80"/>
    <x v="1"/>
  </r>
  <r>
    <n v="3359"/>
    <d v="2020-11-29T00:00:00"/>
    <n v="5.4555555555555557"/>
    <s v="Production Technician I"/>
    <x v="5"/>
    <s v="Active"/>
    <s v="Full-Time"/>
    <s v="Zone C"/>
    <s v="Temporary"/>
    <x v="0"/>
    <s v="Field Operations"/>
    <d v="1980-02-08T00:00:00"/>
    <s v="MA"/>
    <x v="1"/>
    <s v="Hispanic"/>
    <s v="Married"/>
    <s v="Exceeds"/>
    <n v="4"/>
    <n v="3"/>
    <s v="Average"/>
    <d v="2023-04-29T00:00:00"/>
    <n v="3"/>
    <s v="Moderate"/>
    <n v="1"/>
    <s v="Moderate"/>
    <n v="3"/>
    <s v="Moderate"/>
    <d v="2023-04-13T00:00:00"/>
    <s v="Project Management"/>
    <s v="External"/>
    <s v="Passed"/>
    <n v="5"/>
    <n v="886.07"/>
    <n v="40"/>
    <x v="0"/>
  </r>
  <r>
    <n v="3360"/>
    <d v="2021-03-24T00:00:00"/>
    <n v="5.1361111111111111"/>
    <s v="Production Technician I"/>
    <x v="4"/>
    <s v="Active"/>
    <s v="Part-Time"/>
    <s v="Zone A"/>
    <s v="Part-Time"/>
    <x v="0"/>
    <s v="General - Con"/>
    <d v="1974-05-20T00:00:00"/>
    <s v="MA"/>
    <x v="0"/>
    <s v="Asian"/>
    <s v="Married"/>
    <s v="Exceeds"/>
    <n v="4"/>
    <n v="2"/>
    <s v="Excellent"/>
    <d v="2023-06-25T00:00:00"/>
    <n v="4"/>
    <s v="High"/>
    <n v="4"/>
    <s v="High"/>
    <n v="1"/>
    <s v="High"/>
    <d v="2022-12-14T00:00:00"/>
    <s v="Customer Service"/>
    <s v="External"/>
    <s v="Passed"/>
    <n v="3"/>
    <n v="740.89"/>
    <n v="47"/>
    <x v="0"/>
  </r>
  <r>
    <n v="3361"/>
    <d v="2020-12-29T00:00:00"/>
    <n v="5.3722222222222218"/>
    <s v="Production Technician I"/>
    <x v="0"/>
    <s v="Terminated"/>
    <s v="Part-Time"/>
    <s v="Zone B"/>
    <s v="Temporary"/>
    <x v="0"/>
    <s v="General - Con"/>
    <d v="2043-10-04T00:00:00"/>
    <s v="MA"/>
    <x v="0"/>
    <s v="Other"/>
    <s v="Single"/>
    <s v="Exceeds"/>
    <n v="4"/>
    <n v="3"/>
    <s v="Average"/>
    <d v="2023-03-23T00:00:00"/>
    <n v="1"/>
    <s v="Moderate"/>
    <n v="3"/>
    <s v="Moderate"/>
    <n v="3"/>
    <s v="Moderate"/>
    <d v="2022-11-14T00:00:00"/>
    <s v="Communication Skills"/>
    <s v="External"/>
    <s v="Passed"/>
    <n v="1"/>
    <n v="921.81"/>
    <n v="77"/>
    <x v="1"/>
  </r>
  <r>
    <n v="3362"/>
    <d v="2021-08-02T00:00:00"/>
    <n v="4.7805555555555559"/>
    <s v="Production Technician I"/>
    <x v="1"/>
    <s v="Active"/>
    <s v="Full-Time"/>
    <s v="Zone C"/>
    <s v="Temporary"/>
    <x v="0"/>
    <s v="Field Operations"/>
    <d v="1967-11-10T00:00:00"/>
    <s v="MA"/>
    <x v="0"/>
    <s v="Asian"/>
    <s v="Widowed"/>
    <s v="Exceeds"/>
    <n v="4"/>
    <n v="1"/>
    <s v="Excellent"/>
    <d v="2023-03-19T00:00:00"/>
    <n v="1"/>
    <s v="High"/>
    <n v="5"/>
    <s v="High"/>
    <n v="1"/>
    <s v="High"/>
    <d v="2023-07-31T00:00:00"/>
    <s v="Customer Service"/>
    <s v="Internal"/>
    <s v="Passed"/>
    <n v="2"/>
    <n v="348.84"/>
    <n v="54"/>
    <x v="1"/>
  </r>
  <r>
    <n v="3363"/>
    <d v="2022-03-30T00:00:00"/>
    <n v="4.1194444444444445"/>
    <s v="Production Technician I"/>
    <x v="8"/>
    <s v="Active"/>
    <s v="Part-Time"/>
    <s v="Zone A"/>
    <s v="Temporary"/>
    <x v="0"/>
    <s v="Field Operations"/>
    <d v="1957-07-26T00:00:00"/>
    <s v="MA"/>
    <x v="1"/>
    <s v="Black"/>
    <s v="Married"/>
    <s v="Exceeds"/>
    <n v="4"/>
    <n v="5"/>
    <s v="Poor"/>
    <d v="2023-06-22T00:00:00"/>
    <n v="4"/>
    <s v="Low"/>
    <n v="4"/>
    <s v="Low"/>
    <n v="2"/>
    <s v="Low"/>
    <d v="2023-05-22T00:00:00"/>
    <s v="Customer Service"/>
    <s v="External"/>
    <s v="Completed"/>
    <n v="2"/>
    <n v="826.15"/>
    <n v="65"/>
    <x v="1"/>
  </r>
  <r>
    <n v="3364"/>
    <d v="2021-03-05T00:00:00"/>
    <n v="5.1888888888888891"/>
    <s v="Production Technician II"/>
    <x v="5"/>
    <s v="Active"/>
    <s v="Part-Time"/>
    <s v="Zone A"/>
    <s v="Temporary"/>
    <x v="0"/>
    <s v="Engineers"/>
    <d v="1960-06-05T00:00:00"/>
    <s v="MA"/>
    <x v="0"/>
    <s v="Hispanic"/>
    <s v="Single"/>
    <s v="Exceeds"/>
    <n v="4"/>
    <n v="3"/>
    <s v="Average"/>
    <d v="2023-03-18T00:00:00"/>
    <n v="1"/>
    <s v="Moderate"/>
    <n v="5"/>
    <s v="Moderate"/>
    <n v="2"/>
    <s v="Moderate"/>
    <d v="2022-12-01T00:00:00"/>
    <s v="Leadership Development"/>
    <s v="Internal"/>
    <s v="Completed"/>
    <n v="1"/>
    <n v="205.35"/>
    <n v="61"/>
    <x v="1"/>
  </r>
  <r>
    <n v="3365"/>
    <d v="2020-12-02T00:00:00"/>
    <n v="5.447222222222222"/>
    <s v="Production Technician II"/>
    <x v="6"/>
    <s v="Active"/>
    <s v="Contract"/>
    <s v="Zone B"/>
    <s v="Temporary"/>
    <x v="0"/>
    <s v="Project Management - Con"/>
    <d v="2048-06-27T00:00:00"/>
    <s v="MA"/>
    <x v="1"/>
    <s v="Asian"/>
    <s v="Divorced"/>
    <s v="Fully Meets"/>
    <n v="3"/>
    <n v="3"/>
    <s v="Average"/>
    <d v="2023-07-25T00:00:00"/>
    <n v="1"/>
    <s v="Moderate"/>
    <n v="1"/>
    <s v="Moderate"/>
    <n v="4"/>
    <s v="Moderate"/>
    <d v="2022-08-23T00:00:00"/>
    <s v="Communication Skills"/>
    <s v="External"/>
    <s v="Incomplete"/>
    <n v="1"/>
    <n v="349.86"/>
    <n v="72"/>
    <x v="1"/>
  </r>
  <r>
    <n v="3366"/>
    <d v="2019-01-20T00:00:00"/>
    <n v="7.3138888888888891"/>
    <s v="Production Technician II"/>
    <x v="2"/>
    <s v="Terminated"/>
    <s v="Contract"/>
    <s v="Zone C"/>
    <s v="Full-Time"/>
    <x v="0"/>
    <s v="General - Con"/>
    <d v="1976-05-14T00:00:00"/>
    <s v="MA"/>
    <x v="1"/>
    <s v="Black"/>
    <s v="Widowed"/>
    <s v="Exceeds"/>
    <n v="4"/>
    <n v="4"/>
    <s v="Poor"/>
    <d v="2022-08-21T00:00:00"/>
    <n v="4"/>
    <s v="Low"/>
    <n v="5"/>
    <s v="Low"/>
    <n v="5"/>
    <s v="Low"/>
    <d v="2022-09-20T00:00:00"/>
    <s v="Project Management"/>
    <s v="External"/>
    <s v="Passed"/>
    <n v="1"/>
    <n v="546.47"/>
    <n v="43"/>
    <x v="0"/>
  </r>
  <r>
    <n v="3367"/>
    <d v="2020-05-30T00:00:00"/>
    <n v="5.9527777777777775"/>
    <s v="Production Technician II"/>
    <x v="4"/>
    <s v="Terminated"/>
    <s v="Full-Time"/>
    <s v="Zone B"/>
    <s v="Full-Time"/>
    <x v="0"/>
    <s v="Field Operations"/>
    <d v="1962-10-16T00:00:00"/>
    <s v="MA"/>
    <x v="1"/>
    <s v="Other"/>
    <s v="Single"/>
    <s v="Exceeds"/>
    <n v="4"/>
    <n v="2"/>
    <s v="Excellent"/>
    <d v="2022-09-11T00:00:00"/>
    <n v="4"/>
    <s v="High"/>
    <n v="1"/>
    <s v="High"/>
    <n v="5"/>
    <s v="High"/>
    <d v="2023-06-09T00:00:00"/>
    <s v="Leadership Development"/>
    <s v="Internal"/>
    <s v="Passed"/>
    <n v="2"/>
    <n v="448.21"/>
    <n v="58"/>
    <x v="1"/>
  </r>
  <r>
    <n v="3370"/>
    <d v="2022-06-20T00:00:00"/>
    <n v="3.8972222222222221"/>
    <s v="Production Technician II"/>
    <x v="1"/>
    <s v="Active"/>
    <s v="Contract"/>
    <s v="Zone C"/>
    <s v="Temporary"/>
    <x v="0"/>
    <s v="General - Con"/>
    <d v="1958-08-27T00:00:00"/>
    <s v="MA"/>
    <x v="0"/>
    <s v="Asian"/>
    <s v="Widowed"/>
    <s v="Exceeds"/>
    <n v="4"/>
    <n v="3"/>
    <s v="Average"/>
    <d v="2023-07-30T00:00:00"/>
    <n v="3"/>
    <s v="Moderate"/>
    <n v="5"/>
    <s v="Moderate"/>
    <n v="3"/>
    <s v="Moderate"/>
    <d v="2023-06-06T00:00:00"/>
    <s v="Customer Service"/>
    <s v="External"/>
    <s v="Completed"/>
    <n v="2"/>
    <n v="264.88"/>
    <n v="64"/>
    <x v="1"/>
  </r>
  <r>
    <n v="3371"/>
    <d v="2022-12-20T00:00:00"/>
    <n v="3.3972222222222221"/>
    <s v="Production Technician II"/>
    <x v="8"/>
    <s v="Terminated"/>
    <s v="Full-Time"/>
    <s v="Zone A"/>
    <s v="Full-Time"/>
    <x v="0"/>
    <s v="Wireless"/>
    <d v="1970-11-22T00:00:00"/>
    <s v="MA"/>
    <x v="0"/>
    <s v="Hispanic"/>
    <s v="Married"/>
    <s v="Exceeds"/>
    <n v="4"/>
    <n v="3"/>
    <s v="Average"/>
    <d v="2022-08-08T00:00:00"/>
    <n v="4"/>
    <s v="Moderate"/>
    <n v="2"/>
    <s v="Moderate"/>
    <n v="5"/>
    <s v="Moderate"/>
    <d v="2022-12-01T00:00:00"/>
    <s v="Communication Skills"/>
    <s v="Internal"/>
    <s v="Passed"/>
    <n v="2"/>
    <n v="210.15"/>
    <n v="52"/>
    <x v="1"/>
  </r>
  <r>
    <n v="3372"/>
    <d v="2023-01-14T00:00:00"/>
    <n v="3.3305555555555557"/>
    <s v="Production Technician I"/>
    <x v="3"/>
    <s v="Terminated"/>
    <s v="Contract"/>
    <s v="Zone C"/>
    <s v="Part-Time"/>
    <x v="0"/>
    <s v="Project Management - Con"/>
    <d v="1992-05-27T00:00:00"/>
    <s v="MA"/>
    <x v="0"/>
    <s v="Asian"/>
    <s v="Divorced"/>
    <s v="Fully Meets"/>
    <n v="3"/>
    <n v="4"/>
    <s v="Poor"/>
    <d v="2023-07-13T00:00:00"/>
    <n v="1"/>
    <s v="Low"/>
    <n v="3"/>
    <s v="Low"/>
    <n v="1"/>
    <s v="Low"/>
    <d v="2023-05-05T00:00:00"/>
    <s v="Technical Skills"/>
    <s v="External"/>
    <s v="Passed"/>
    <n v="4"/>
    <n v="627.17999999999995"/>
    <n v="31"/>
    <x v="0"/>
  </r>
  <r>
    <n v="3373"/>
    <d v="2018-09-22T00:00:00"/>
    <n v="7.6416666666666666"/>
    <s v="Production Technician I"/>
    <x v="9"/>
    <s v="Active"/>
    <s v="Contract"/>
    <s v="Zone A"/>
    <s v="Temporary"/>
    <x v="0"/>
    <s v="Aerial"/>
    <d v="1989-02-06T00:00:00"/>
    <s v="MA"/>
    <x v="1"/>
    <s v="Other"/>
    <s v="Married"/>
    <s v="Exceeds"/>
    <n v="4"/>
    <n v="2"/>
    <s v="Excellent"/>
    <d v="2023-08-03T00:00:00"/>
    <n v="2"/>
    <s v="High"/>
    <n v="4"/>
    <s v="High"/>
    <n v="4"/>
    <s v="High"/>
    <d v="2022-12-29T00:00:00"/>
    <s v="Customer Service"/>
    <s v="External"/>
    <s v="Incomplete"/>
    <n v="1"/>
    <n v="575.41999999999996"/>
    <n v="29"/>
    <x v="0"/>
  </r>
  <r>
    <n v="3374"/>
    <d v="2022-09-24T00:00:00"/>
    <n v="3.6361111111111111"/>
    <s v="Production Technician I"/>
    <x v="5"/>
    <s v="Terminated"/>
    <s v="Part-Time"/>
    <s v="Zone A"/>
    <s v="Temporary"/>
    <x v="0"/>
    <s v="Field Operations"/>
    <d v="1999-12-04T00:00:00"/>
    <s v="MA"/>
    <x v="1"/>
    <s v="Hispanic"/>
    <s v="Divorced"/>
    <s v="Exceeds"/>
    <n v="4"/>
    <n v="4"/>
    <s v="Poor"/>
    <d v="2023-03-17T00:00:00"/>
    <n v="1"/>
    <s v="Low"/>
    <n v="3"/>
    <s v="Low"/>
    <n v="3"/>
    <s v="Low"/>
    <d v="2022-11-27T00:00:00"/>
    <s v="Communication Skills"/>
    <s v="Internal"/>
    <s v="Completed"/>
    <n v="4"/>
    <n v="123.64"/>
    <n v="23"/>
    <x v="2"/>
  </r>
  <r>
    <n v="3375"/>
    <d v="2020-06-08T00:00:00"/>
    <n v="5.9305555555555554"/>
    <s v="Production Technician I"/>
    <x v="6"/>
    <s v="Terminated"/>
    <s v="Full-Time"/>
    <s v="Zone B"/>
    <s v="Full-Time"/>
    <x v="0"/>
    <s v="Engineers"/>
    <d v="1999-09-20T00:00:00"/>
    <s v="MA"/>
    <x v="0"/>
    <s v="Black"/>
    <s v="Divorced"/>
    <s v="Exceeds"/>
    <n v="4"/>
    <n v="3"/>
    <s v="Average"/>
    <d v="2023-01-24T00:00:00"/>
    <n v="2"/>
    <s v="Moderate"/>
    <n v="4"/>
    <s v="Moderate"/>
    <n v="3"/>
    <s v="Moderate"/>
    <d v="2023-06-30T00:00:00"/>
    <s v="Technical Skills"/>
    <s v="Internal"/>
    <s v="Failed"/>
    <n v="1"/>
    <n v="655.61"/>
    <n v="21"/>
    <x v="2"/>
  </r>
  <r>
    <n v="3376"/>
    <d v="2023-07-06T00:00:00"/>
    <n v="2.8527777777777779"/>
    <s v="Production Technician I"/>
    <x v="2"/>
    <s v="Active"/>
    <s v="Part-Time"/>
    <s v="Zone B"/>
    <s v="Temporary"/>
    <x v="0"/>
    <s v="Field Operations"/>
    <d v="1986-11-11T00:00:00"/>
    <s v="MA"/>
    <x v="0"/>
    <s v="Asian"/>
    <s v="Single"/>
    <s v="Exceeds"/>
    <n v="4"/>
    <n v="5"/>
    <s v="Poor"/>
    <d v="2022-08-19T00:00:00"/>
    <n v="4"/>
    <s v="Low"/>
    <n v="1"/>
    <s v="Low"/>
    <n v="2"/>
    <s v="Low"/>
    <d v="2023-02-20T00:00:00"/>
    <s v="Project Management"/>
    <s v="External"/>
    <s v="Incomplete"/>
    <n v="4"/>
    <n v="410.54"/>
    <n v="37"/>
    <x v="0"/>
  </r>
  <r>
    <n v="3377"/>
    <d v="2020-02-24T00:00:00"/>
    <n v="6.2194444444444441"/>
    <s v="Production Technician I"/>
    <x v="4"/>
    <s v="Active"/>
    <s v="Part-Time"/>
    <s v="Zone A"/>
    <s v="Temporary"/>
    <x v="0"/>
    <s v="Splicing"/>
    <d v="1989-09-06T00:00:00"/>
    <s v="MA"/>
    <x v="0"/>
    <s v="Asian"/>
    <s v="Widowed"/>
    <s v="Exceeds"/>
    <n v="4"/>
    <n v="4"/>
    <s v="Poor"/>
    <d v="2022-12-19T00:00:00"/>
    <n v="3"/>
    <s v="Low"/>
    <n v="5"/>
    <s v="Low"/>
    <n v="3"/>
    <s v="Low"/>
    <d v="2022-10-24T00:00:00"/>
    <s v="Communication Skills"/>
    <s v="Internal"/>
    <s v="Completed"/>
    <n v="2"/>
    <n v="485.17"/>
    <n v="31"/>
    <x v="0"/>
  </r>
  <r>
    <n v="3378"/>
    <d v="2021-05-26T00:00:00"/>
    <n v="4.9638888888888886"/>
    <s v="Production Technician I"/>
    <x v="0"/>
    <s v="Active"/>
    <s v="Contract"/>
    <s v="Zone B"/>
    <s v="Temporary"/>
    <x v="0"/>
    <s v="General - Con"/>
    <d v="1993-09-04T00:00:00"/>
    <s v="MA"/>
    <x v="0"/>
    <s v="White"/>
    <s v="Single"/>
    <s v="Exceeds"/>
    <n v="4"/>
    <n v="3"/>
    <s v="Average"/>
    <d v="2023-04-12T00:00:00"/>
    <n v="5"/>
    <s v="Moderate"/>
    <n v="1"/>
    <s v="Moderate"/>
    <n v="4"/>
    <s v="Moderate"/>
    <d v="2023-07-08T00:00:00"/>
    <s v="Technical Skills"/>
    <s v="External"/>
    <s v="Passed"/>
    <n v="1"/>
    <n v="731.18"/>
    <n v="28"/>
    <x v="0"/>
  </r>
  <r>
    <n v="3380"/>
    <d v="2023-06-27T00:00:00"/>
    <n v="2.8777777777777778"/>
    <s v="Production Technician I"/>
    <x v="1"/>
    <s v="Active"/>
    <s v="Full-Time"/>
    <s v="Zone C"/>
    <s v="Temporary"/>
    <x v="0"/>
    <s v="Field Operations"/>
    <d v="1984-12-19T00:00:00"/>
    <s v="MA"/>
    <x v="1"/>
    <s v="Black"/>
    <s v="Widowed"/>
    <s v="Exceeds"/>
    <n v="4"/>
    <n v="1"/>
    <s v="Excellent"/>
    <d v="2022-09-05T00:00:00"/>
    <n v="4"/>
    <s v="High"/>
    <n v="3"/>
    <s v="High"/>
    <n v="2"/>
    <s v="High"/>
    <d v="2022-10-26T00:00:00"/>
    <s v="Technical Skills"/>
    <s v="Internal"/>
    <s v="Incomplete"/>
    <n v="1"/>
    <n v="399.81"/>
    <n v="39"/>
    <x v="0"/>
  </r>
  <r>
    <n v="3381"/>
    <d v="2022-12-20T00:00:00"/>
    <n v="3.3972222222222221"/>
    <s v="Production Technician I"/>
    <x v="8"/>
    <s v="Active"/>
    <s v="Contract"/>
    <s v="Zone C"/>
    <s v="Part-Time"/>
    <x v="0"/>
    <s v="Field Operations"/>
    <d v="1954-11-29T00:00:00"/>
    <s v="MA"/>
    <x v="1"/>
    <s v="White"/>
    <s v="Single"/>
    <s v="Exceeds"/>
    <n v="4"/>
    <n v="3"/>
    <s v="Average"/>
    <d v="2022-10-03T00:00:00"/>
    <n v="1"/>
    <s v="Moderate"/>
    <n v="5"/>
    <s v="Moderate"/>
    <n v="2"/>
    <s v="Moderate"/>
    <d v="2022-08-30T00:00:00"/>
    <s v="Customer Service"/>
    <s v="Internal"/>
    <s v="Incomplete"/>
    <n v="4"/>
    <n v="604.05999999999995"/>
    <n v="68"/>
    <x v="1"/>
  </r>
  <r>
    <n v="3382"/>
    <d v="2018-11-10T00:00:00"/>
    <n v="7.5083333333333337"/>
    <s v="Production Technician I"/>
    <x v="3"/>
    <s v="Active"/>
    <s v="Part-Time"/>
    <s v="Zone C"/>
    <s v="Temporary"/>
    <x v="0"/>
    <s v="Field Operations"/>
    <d v="1970-05-20T00:00:00"/>
    <s v="MA"/>
    <x v="1"/>
    <s v="Other"/>
    <s v="Divorced"/>
    <s v="Exceeds"/>
    <n v="4"/>
    <n v="5"/>
    <s v="Poor"/>
    <d v="2022-11-10T00:00:00"/>
    <n v="3"/>
    <s v="Low"/>
    <n v="5"/>
    <s v="Low"/>
    <n v="5"/>
    <s v="Low"/>
    <d v="2023-04-14T00:00:00"/>
    <s v="Project Management"/>
    <s v="Internal"/>
    <s v="Failed"/>
    <n v="2"/>
    <n v="815.35"/>
    <n v="48"/>
    <x v="0"/>
  </r>
  <r>
    <n v="3383"/>
    <d v="2020-08-13T00:00:00"/>
    <n v="5.75"/>
    <s v="Production Technician I"/>
    <x v="9"/>
    <s v="Terminated"/>
    <s v="Part-Time"/>
    <s v="Zone C"/>
    <s v="Part-Time"/>
    <x v="0"/>
    <s v="General - Con"/>
    <d v="1985-04-01T00:00:00"/>
    <s v="MA"/>
    <x v="0"/>
    <s v="Hispanic"/>
    <s v="Divorced"/>
    <s v="Exceeds"/>
    <n v="4"/>
    <n v="2"/>
    <s v="Excellent"/>
    <d v="2022-11-12T00:00:00"/>
    <n v="3"/>
    <s v="High"/>
    <n v="2"/>
    <s v="High"/>
    <n v="3"/>
    <s v="High"/>
    <d v="2022-11-16T00:00:00"/>
    <s v="Leadership Development"/>
    <s v="Internal"/>
    <s v="Failed"/>
    <n v="4"/>
    <n v="750.79"/>
    <n v="35"/>
    <x v="0"/>
  </r>
  <r>
    <n v="3384"/>
    <d v="2019-03-07T00:00:00"/>
    <n v="7.1833333333333336"/>
    <s v="Production Technician I"/>
    <x v="5"/>
    <s v="Active"/>
    <s v="Full-Time"/>
    <s v="Zone C"/>
    <s v="Full-Time"/>
    <x v="0"/>
    <s v="Field Operations"/>
    <d v="1991-07-18T00:00:00"/>
    <s v="MA"/>
    <x v="0"/>
    <s v="Hispanic"/>
    <s v="Married"/>
    <s v="Fully Meets"/>
    <n v="3"/>
    <n v="3"/>
    <s v="Average"/>
    <d v="2023-06-27T00:00:00"/>
    <n v="2"/>
    <s v="Moderate"/>
    <n v="1"/>
    <s v="Moderate"/>
    <n v="2"/>
    <s v="Moderate"/>
    <d v="2022-11-19T00:00:00"/>
    <s v="Leadership Development"/>
    <s v="Internal"/>
    <s v="Passed"/>
    <n v="1"/>
    <n v="981.44"/>
    <n v="28"/>
    <x v="0"/>
  </r>
  <r>
    <n v="3385"/>
    <d v="2022-03-13T00:00:00"/>
    <n v="4.166666666666667"/>
    <s v="Production Technician I"/>
    <x v="6"/>
    <s v="Active"/>
    <s v="Part-Time"/>
    <s v="Zone A"/>
    <s v="Full-Time"/>
    <x v="0"/>
    <s v="General - Con"/>
    <d v="1978-07-10T00:00:00"/>
    <s v="MA"/>
    <x v="0"/>
    <s v="Other"/>
    <s v="Divorced"/>
    <s v="Fully Meets"/>
    <n v="3"/>
    <n v="3"/>
    <s v="Average"/>
    <d v="2022-12-21T00:00:00"/>
    <n v="2"/>
    <s v="Moderate"/>
    <n v="1"/>
    <s v="Moderate"/>
    <n v="4"/>
    <s v="Moderate"/>
    <d v="2023-02-10T00:00:00"/>
    <s v="Technical Skills"/>
    <s v="External"/>
    <s v="Failed"/>
    <n v="5"/>
    <n v="553.4"/>
    <n v="44"/>
    <x v="0"/>
  </r>
  <r>
    <n v="3386"/>
    <d v="2019-11-25T00:00:00"/>
    <n v="6.4666666666666668"/>
    <s v="Production Technician II"/>
    <x v="5"/>
    <s v="Active"/>
    <s v="Contract"/>
    <s v="Zone C"/>
    <s v="Temporary"/>
    <x v="0"/>
    <s v="General - Con"/>
    <d v="1995-02-18T00:00:00"/>
    <s v="MA"/>
    <x v="0"/>
    <s v="Hispanic"/>
    <s v="Widowed"/>
    <s v="Fully Meets"/>
    <n v="3"/>
    <n v="2"/>
    <s v="Excellent"/>
    <d v="2023-01-01T00:00:00"/>
    <n v="2"/>
    <s v="High"/>
    <n v="1"/>
    <s v="High"/>
    <n v="5"/>
    <s v="High"/>
    <d v="2022-08-26T00:00:00"/>
    <s v="Leadership Development"/>
    <s v="External"/>
    <s v="Incomplete"/>
    <n v="1"/>
    <n v="348.3"/>
    <n v="24"/>
    <x v="2"/>
  </r>
  <r>
    <n v="3387"/>
    <d v="2019-03-06T00:00:00"/>
    <n v="7.1861111111111109"/>
    <s v="Production Technician II"/>
    <x v="6"/>
    <s v="Active"/>
    <s v="Full-Time"/>
    <s v="Zone C"/>
    <s v="Full-Time"/>
    <x v="0"/>
    <s v="General - Sga"/>
    <d v="1965-07-19T00:00:00"/>
    <s v="MA"/>
    <x v="1"/>
    <s v="Other"/>
    <s v="Widowed"/>
    <s v="Fully Meets"/>
    <n v="3"/>
    <n v="3"/>
    <s v="Average"/>
    <d v="2023-04-19T00:00:00"/>
    <n v="1"/>
    <s v="Moderate"/>
    <n v="3"/>
    <s v="Moderate"/>
    <n v="4"/>
    <s v="Moderate"/>
    <d v="2022-10-16T00:00:00"/>
    <s v="Technical Skills"/>
    <s v="Internal"/>
    <s v="Completed"/>
    <n v="3"/>
    <n v="912.09"/>
    <n v="54"/>
    <x v="1"/>
  </r>
  <r>
    <n v="3388"/>
    <d v="2019-04-19T00:00:00"/>
    <n v="7.0666666666666664"/>
    <s v="Production Technician II"/>
    <x v="2"/>
    <s v="Active"/>
    <s v="Part-Time"/>
    <s v="Zone A"/>
    <s v="Temporary"/>
    <x v="0"/>
    <s v="Fielders"/>
    <d v="1990-09-17T00:00:00"/>
    <s v="MA"/>
    <x v="1"/>
    <s v="Black"/>
    <s v="Divorced"/>
    <s v="Fully Meets"/>
    <n v="3"/>
    <n v="1"/>
    <s v="Excellent"/>
    <d v="2022-10-09T00:00:00"/>
    <n v="3"/>
    <s v="High"/>
    <n v="1"/>
    <s v="High"/>
    <n v="3"/>
    <s v="High"/>
    <d v="2022-11-03T00:00:00"/>
    <s v="Leadership Development"/>
    <s v="External"/>
    <s v="Failed"/>
    <n v="2"/>
    <n v="278.04000000000002"/>
    <n v="29"/>
    <x v="0"/>
  </r>
  <r>
    <n v="3389"/>
    <d v="2020-08-12T00:00:00"/>
    <n v="5.7527777777777782"/>
    <s v="Production Technician II"/>
    <x v="4"/>
    <s v="Active"/>
    <s v="Full-Time"/>
    <s v="Zone C"/>
    <s v="Temporary"/>
    <x v="0"/>
    <s v="Field Operations"/>
    <d v="2043-06-25T00:00:00"/>
    <s v="MA"/>
    <x v="1"/>
    <s v="Asian"/>
    <s v="Married"/>
    <s v="Fully Meets"/>
    <n v="3"/>
    <n v="1"/>
    <s v="Excellent"/>
    <d v="2023-02-11T00:00:00"/>
    <n v="2"/>
    <s v="High"/>
    <n v="3"/>
    <s v="High"/>
    <n v="1"/>
    <s v="High"/>
    <d v="2022-10-18T00:00:00"/>
    <s v="Project Management"/>
    <s v="External"/>
    <s v="Completed"/>
    <n v="5"/>
    <n v="812.22"/>
    <n v="77"/>
    <x v="1"/>
  </r>
  <r>
    <n v="3391"/>
    <d v="2020-01-13T00:00:00"/>
    <n v="6.333333333333333"/>
    <s v="Production Technician II"/>
    <x v="7"/>
    <s v="Active"/>
    <s v="Part-Time"/>
    <s v="Zone C"/>
    <s v="Full-Time"/>
    <x v="0"/>
    <s v="General - Sga"/>
    <d v="1991-11-04T00:00:00"/>
    <s v="MA"/>
    <x v="0"/>
    <s v="Black"/>
    <s v="Divorced"/>
    <s v="Fully Meets"/>
    <n v="3"/>
    <n v="3"/>
    <s v="Average"/>
    <d v="2023-07-05T00:00:00"/>
    <n v="4"/>
    <s v="Moderate"/>
    <n v="3"/>
    <s v="Moderate"/>
    <n v="1"/>
    <s v="Moderate"/>
    <d v="2023-04-01T00:00:00"/>
    <s v="Communication Skills"/>
    <s v="Internal"/>
    <s v="Incomplete"/>
    <n v="2"/>
    <n v="374.13"/>
    <n v="29"/>
    <x v="0"/>
  </r>
  <r>
    <n v="3392"/>
    <d v="2019-11-18T00:00:00"/>
    <n v="6.4861111111111107"/>
    <s v="Production Technician II"/>
    <x v="1"/>
    <s v="Terminated"/>
    <s v="Full-Time"/>
    <s v="Zone B"/>
    <s v="Full-Time"/>
    <x v="0"/>
    <s v="General - Con"/>
    <d v="1988-02-29T00:00:00"/>
    <s v="MA"/>
    <x v="0"/>
    <s v="Other"/>
    <s v="Single"/>
    <s v="Fully Meets"/>
    <n v="3"/>
    <n v="2"/>
    <s v="Excellent"/>
    <d v="2022-10-02T00:00:00"/>
    <n v="3"/>
    <s v="High"/>
    <n v="4"/>
    <s v="High"/>
    <n v="2"/>
    <s v="High"/>
    <d v="2023-01-23T00:00:00"/>
    <s v="Technical Skills"/>
    <s v="External"/>
    <s v="Completed"/>
    <n v="3"/>
    <n v="319.39"/>
    <n v="31"/>
    <x v="0"/>
  </r>
  <r>
    <n v="3393"/>
    <d v="2018-08-25T00:00:00"/>
    <n v="7.7166666666666668"/>
    <s v="Production Technician I"/>
    <x v="4"/>
    <s v="Active"/>
    <s v="Contract"/>
    <s v="Zone B"/>
    <s v="Full-Time"/>
    <x v="0"/>
    <s v="General - Con"/>
    <d v="2042-06-04T00:00:00"/>
    <s v="MA"/>
    <x v="0"/>
    <s v="Hispanic"/>
    <s v="Married"/>
    <s v="Needs Improvement"/>
    <n v="2"/>
    <n v="3"/>
    <s v="Average"/>
    <d v="2023-05-21T00:00:00"/>
    <n v="3"/>
    <s v="Moderate"/>
    <n v="4"/>
    <s v="Moderate"/>
    <n v="4"/>
    <s v="Moderate"/>
    <d v="2023-07-30T00:00:00"/>
    <s v="Leadership Development"/>
    <s v="External"/>
    <s v="Passed"/>
    <n v="5"/>
    <n v="538.79999999999995"/>
    <n v="76"/>
    <x v="1"/>
  </r>
  <r>
    <n v="3394"/>
    <d v="2021-05-24T00:00:00"/>
    <n v="4.9694444444444441"/>
    <s v="Production Technician I"/>
    <x v="5"/>
    <s v="Active"/>
    <s v="Contract"/>
    <s v="Zone B"/>
    <s v="Temporary"/>
    <x v="0"/>
    <s v="Field Operations"/>
    <d v="2049-06-03T00:00:00"/>
    <s v="MA"/>
    <x v="1"/>
    <s v="Black"/>
    <s v="Divorced"/>
    <s v="Fully Meets"/>
    <n v="3"/>
    <n v="2"/>
    <s v="Excellent"/>
    <d v="2023-04-06T00:00:00"/>
    <n v="1"/>
    <s v="High"/>
    <n v="5"/>
    <s v="High"/>
    <n v="5"/>
    <s v="High"/>
    <d v="2022-09-12T00:00:00"/>
    <s v="Leadership Development"/>
    <s v="External"/>
    <s v="Incomplete"/>
    <n v="3"/>
    <n v="845.75"/>
    <n v="72"/>
    <x v="1"/>
  </r>
  <r>
    <n v="3395"/>
    <d v="2021-06-09T00:00:00"/>
    <n v="4.927777777777778"/>
    <s v="Production Technician I"/>
    <x v="3"/>
    <s v="Terminated"/>
    <s v="Part-Time"/>
    <s v="Zone A"/>
    <s v="Part-Time"/>
    <x v="0"/>
    <s v="Field Operations"/>
    <d v="1975-02-09T00:00:00"/>
    <s v="MA"/>
    <x v="0"/>
    <s v="Other"/>
    <s v="Widowed"/>
    <s v="Needs Improvement"/>
    <n v="2"/>
    <n v="3"/>
    <s v="Average"/>
    <d v="2023-05-30T00:00:00"/>
    <n v="4"/>
    <s v="Moderate"/>
    <n v="4"/>
    <s v="Moderate"/>
    <n v="3"/>
    <s v="Moderate"/>
    <d v="2022-08-24T00:00:00"/>
    <s v="Communication Skills"/>
    <s v="Internal"/>
    <s v="Failed"/>
    <n v="3"/>
    <n v="745.69"/>
    <n v="46"/>
    <x v="0"/>
  </r>
  <r>
    <n v="3396"/>
    <d v="2021-04-05T00:00:00"/>
    <n v="5.1055555555555552"/>
    <s v="Production Technician I"/>
    <x v="7"/>
    <s v="Terminated"/>
    <s v="Part-Time"/>
    <s v="Zone B"/>
    <s v="Full-Time"/>
    <x v="0"/>
    <s v="General - Con"/>
    <d v="2049-11-30T00:00:00"/>
    <s v="MA"/>
    <x v="0"/>
    <s v="Asian"/>
    <s v="Married"/>
    <s v="Fully Meets"/>
    <n v="3"/>
    <n v="4"/>
    <s v="Poor"/>
    <d v="2022-09-13T00:00:00"/>
    <n v="4"/>
    <s v="Low"/>
    <n v="3"/>
    <s v="Low"/>
    <n v="3"/>
    <s v="Low"/>
    <d v="2023-04-15T00:00:00"/>
    <s v="Leadership Development"/>
    <s v="External"/>
    <s v="Passed"/>
    <n v="4"/>
    <n v="743.92"/>
    <n v="72"/>
    <x v="1"/>
  </r>
  <r>
    <n v="3397"/>
    <d v="2022-11-05T00:00:00"/>
    <n v="3.5222222222222221"/>
    <s v="Production Technician I"/>
    <x v="9"/>
    <s v="Active"/>
    <s v="Part-Time"/>
    <s v="Zone A"/>
    <s v="Part-Time"/>
    <x v="0"/>
    <s v="Field Operations"/>
    <d v="2049-09-27T00:00:00"/>
    <s v="MA"/>
    <x v="0"/>
    <s v="Asian"/>
    <s v="Single"/>
    <s v="Fully Meets"/>
    <n v="3"/>
    <n v="3"/>
    <s v="Average"/>
    <d v="2023-03-22T00:00:00"/>
    <n v="3"/>
    <s v="Moderate"/>
    <n v="3"/>
    <s v="Moderate"/>
    <n v="2"/>
    <s v="Moderate"/>
    <d v="2022-10-05T00:00:00"/>
    <s v="Project Management"/>
    <s v="Internal"/>
    <s v="Incomplete"/>
    <n v="2"/>
    <n v="826.58"/>
    <n v="73"/>
    <x v="1"/>
  </r>
  <r>
    <n v="3398"/>
    <d v="2019-11-09T00:00:00"/>
    <n v="6.5111111111111111"/>
    <s v="Production Technician I"/>
    <x v="2"/>
    <s v="Active"/>
    <s v="Part-Time"/>
    <s v="Zone A"/>
    <s v="Full-Time"/>
    <x v="0"/>
    <s v="General - Con"/>
    <d v="1956-12-11T00:00:00"/>
    <s v="MA"/>
    <x v="0"/>
    <s v="Other"/>
    <s v="Single"/>
    <s v="Fully Meets"/>
    <n v="3"/>
    <n v="3"/>
    <s v="Average"/>
    <d v="2022-08-15T00:00:00"/>
    <n v="5"/>
    <s v="Moderate"/>
    <n v="2"/>
    <s v="Moderate"/>
    <n v="1"/>
    <s v="Moderate"/>
    <d v="2022-08-24T00:00:00"/>
    <s v="Project Management"/>
    <s v="External"/>
    <s v="Passed"/>
    <n v="2"/>
    <n v="155.61000000000001"/>
    <n v="63"/>
    <x v="1"/>
  </r>
  <r>
    <n v="3399"/>
    <d v="2022-06-05T00:00:00"/>
    <n v="3.9388888888888891"/>
    <s v="Production Technician I"/>
    <x v="6"/>
    <s v="Active"/>
    <s v="Full-Time"/>
    <s v="Zone B"/>
    <s v="Full-Time"/>
    <x v="0"/>
    <s v="Aerial"/>
    <d v="1984-02-25T00:00:00"/>
    <s v="MA"/>
    <x v="0"/>
    <s v="White"/>
    <s v="Widowed"/>
    <s v="Fully Meets"/>
    <n v="3"/>
    <n v="2"/>
    <s v="Excellent"/>
    <d v="2023-05-23T00:00:00"/>
    <n v="4"/>
    <s v="High"/>
    <n v="4"/>
    <s v="High"/>
    <n v="5"/>
    <s v="High"/>
    <d v="2022-12-01T00:00:00"/>
    <s v="Leadership Development"/>
    <s v="External"/>
    <s v="Failed"/>
    <n v="3"/>
    <n v="898.26"/>
    <n v="38"/>
    <x v="0"/>
  </r>
  <r>
    <n v="3400"/>
    <d v="2021-09-21T00:00:00"/>
    <n v="4.6444444444444448"/>
    <s v="Production Technician I"/>
    <x v="8"/>
    <s v="Active"/>
    <s v="Full-Time"/>
    <s v="Zone C"/>
    <s v="Temporary"/>
    <x v="0"/>
    <s v="Shop (Fleet)"/>
    <d v="1970-06-04T00:00:00"/>
    <s v="MA"/>
    <x v="0"/>
    <s v="Black"/>
    <s v="Divorced"/>
    <s v="Fully Meets"/>
    <n v="3"/>
    <n v="1"/>
    <s v="Excellent"/>
    <d v="2022-12-30T00:00:00"/>
    <n v="2"/>
    <s v="High"/>
    <n v="5"/>
    <s v="High"/>
    <n v="3"/>
    <s v="High"/>
    <d v="2023-07-21T00:00:00"/>
    <s v="Leadership Development"/>
    <s v="External"/>
    <s v="Passed"/>
    <n v="1"/>
    <n v="639.05999999999995"/>
    <n v="51"/>
    <x v="1"/>
  </r>
  <r>
    <n v="3402"/>
    <d v="2021-03-03T00:00:00"/>
    <n v="5.1944444444444446"/>
    <s v="Production Technician I"/>
    <x v="0"/>
    <s v="Terminated"/>
    <s v="Part-Time"/>
    <s v="Zone C"/>
    <s v="Full-Time"/>
    <x v="0"/>
    <s v="Field Operations"/>
    <d v="1971-11-30T00:00:00"/>
    <s v="MA"/>
    <x v="1"/>
    <s v="Black"/>
    <s v="Single"/>
    <s v="Fully Meets"/>
    <n v="3"/>
    <n v="3"/>
    <s v="Average"/>
    <d v="2023-04-23T00:00:00"/>
    <n v="1"/>
    <s v="Moderate"/>
    <n v="4"/>
    <s v="Moderate"/>
    <n v="4"/>
    <s v="Moderate"/>
    <d v="2023-07-05T00:00:00"/>
    <s v="Customer Service"/>
    <s v="External"/>
    <s v="Incomplete"/>
    <n v="2"/>
    <n v="783.25"/>
    <n v="50"/>
    <x v="0"/>
  </r>
  <r>
    <n v="3403"/>
    <d v="2021-02-19T00:00:00"/>
    <n v="5.2333333333333334"/>
    <s v="Production Technician I"/>
    <x v="4"/>
    <s v="Terminated"/>
    <s v="Contract"/>
    <s v="Zone A"/>
    <s v="Full-Time"/>
    <x v="0"/>
    <s v="Field Operations"/>
    <d v="1975-09-03T00:00:00"/>
    <s v="MA"/>
    <x v="0"/>
    <s v="Asian"/>
    <s v="Married"/>
    <s v="Exceeds"/>
    <n v="4"/>
    <n v="3"/>
    <s v="Average"/>
    <d v="2023-03-06T00:00:00"/>
    <n v="4"/>
    <s v="Moderate"/>
    <n v="4"/>
    <s v="Moderate"/>
    <n v="3"/>
    <s v="Moderate"/>
    <d v="2023-06-08T00:00:00"/>
    <s v="Communication Skills"/>
    <s v="External"/>
    <s v="Completed"/>
    <n v="5"/>
    <n v="406.68"/>
    <n v="46"/>
    <x v="0"/>
  </r>
  <r>
    <n v="3406"/>
    <d v="2020-03-25T00:00:00"/>
    <n v="6.1333333333333337"/>
    <s v="Production Technician I"/>
    <x v="6"/>
    <s v="Terminated"/>
    <s v="Contract"/>
    <s v="Zone C"/>
    <s v="Temporary"/>
    <x v="0"/>
    <s v="Finance &amp; Accounting"/>
    <d v="1955-05-17T00:00:00"/>
    <s v="MA"/>
    <x v="0"/>
    <s v="Other"/>
    <s v="Single"/>
    <s v="Fully Meets"/>
    <n v="3"/>
    <n v="5"/>
    <s v="Poor"/>
    <d v="2023-07-16T00:00:00"/>
    <n v="5"/>
    <s v="Low"/>
    <n v="5"/>
    <s v="Low"/>
    <n v="4"/>
    <s v="Low"/>
    <d v="2023-04-27T00:00:00"/>
    <s v="Customer Service"/>
    <s v="Internal"/>
    <s v="Incomplete"/>
    <n v="1"/>
    <n v="538.94000000000005"/>
    <n v="65"/>
    <x v="1"/>
  </r>
  <r>
    <n v="3407"/>
    <d v="2021-04-15T00:00:00"/>
    <n v="5.0777777777777775"/>
    <s v="Production Technician II"/>
    <x v="5"/>
    <s v="Active"/>
    <s v="Part-Time"/>
    <s v="Zone C"/>
    <s v="Temporary"/>
    <x v="0"/>
    <s v="Field Operations"/>
    <d v="1953-02-26T00:00:00"/>
    <s v="MA"/>
    <x v="0"/>
    <s v="Asian"/>
    <s v="Single"/>
    <s v="Fully Meets"/>
    <n v="3"/>
    <n v="5"/>
    <s v="Poor"/>
    <d v="2023-05-09T00:00:00"/>
    <n v="1"/>
    <s v="Low"/>
    <n v="3"/>
    <s v="Low"/>
    <n v="5"/>
    <s v="Low"/>
    <d v="2023-02-06T00:00:00"/>
    <s v="Leadership Development"/>
    <s v="External"/>
    <s v="Incomplete"/>
    <n v="1"/>
    <n v="501.87"/>
    <n v="68"/>
    <x v="1"/>
  </r>
  <r>
    <n v="3408"/>
    <d v="2022-12-15T00:00:00"/>
    <n v="3.411111111111111"/>
    <s v="Production Technician II"/>
    <x v="6"/>
    <s v="Terminated"/>
    <s v="Contract"/>
    <s v="Zone B"/>
    <s v="Full-Time"/>
    <x v="0"/>
    <s v="Field Operations"/>
    <d v="1965-01-07T00:00:00"/>
    <s v="MA"/>
    <x v="1"/>
    <s v="Asian"/>
    <s v="Divorced"/>
    <s v="Fully Meets"/>
    <n v="3"/>
    <n v="3"/>
    <s v="Average"/>
    <d v="2023-06-02T00:00:00"/>
    <n v="2"/>
    <s v="Moderate"/>
    <n v="2"/>
    <s v="Moderate"/>
    <n v="4"/>
    <s v="Moderate"/>
    <d v="2022-08-13T00:00:00"/>
    <s v="Leadership Development"/>
    <s v="External"/>
    <s v="Failed"/>
    <n v="5"/>
    <n v="877.62"/>
    <n v="57"/>
    <x v="1"/>
  </r>
  <r>
    <n v="3409"/>
    <d v="2022-10-08T00:00:00"/>
    <n v="3.5972222222222223"/>
    <s v="Production Technician II"/>
    <x v="2"/>
    <s v="Active"/>
    <s v="Contract"/>
    <s v="Zone B"/>
    <s v="Full-Time"/>
    <x v="0"/>
    <s v="Yard (Material Handling)"/>
    <d v="2043-03-15T00:00:00"/>
    <s v="MA"/>
    <x v="1"/>
    <s v="Asian"/>
    <s v="Divorced"/>
    <s v="Fully Meets"/>
    <n v="3"/>
    <n v="4"/>
    <s v="Poor"/>
    <d v="2022-10-03T00:00:00"/>
    <n v="5"/>
    <s v="Low"/>
    <n v="5"/>
    <s v="Low"/>
    <n v="4"/>
    <s v="Low"/>
    <d v="2023-07-27T00:00:00"/>
    <s v="Technical Skills"/>
    <s v="Internal"/>
    <s v="Failed"/>
    <n v="2"/>
    <n v="575.11"/>
    <n v="79"/>
    <x v="1"/>
  </r>
  <r>
    <n v="3410"/>
    <d v="2018-12-18T00:00:00"/>
    <n v="7.4027777777777777"/>
    <s v="Production Technician II"/>
    <x v="4"/>
    <s v="Active"/>
    <s v="Contract"/>
    <s v="Zone C"/>
    <s v="Temporary"/>
    <x v="0"/>
    <s v="People Services"/>
    <d v="1980-07-07T00:00:00"/>
    <s v="MA"/>
    <x v="1"/>
    <s v="Hispanic"/>
    <s v="Widowed"/>
    <s v="Fully Meets"/>
    <n v="3"/>
    <n v="3"/>
    <s v="Average"/>
    <d v="2022-09-04T00:00:00"/>
    <n v="4"/>
    <s v="Moderate"/>
    <n v="3"/>
    <s v="Moderate"/>
    <n v="4"/>
    <s v="Moderate"/>
    <d v="2023-03-05T00:00:00"/>
    <s v="Leadership Development"/>
    <s v="External"/>
    <s v="Failed"/>
    <n v="2"/>
    <n v="729.76"/>
    <n v="38"/>
    <x v="0"/>
  </r>
  <r>
    <n v="3411"/>
    <d v="2022-10-06T00:00:00"/>
    <n v="3.6027777777777779"/>
    <s v="Production Technician II"/>
    <x v="0"/>
    <s v="Active"/>
    <s v="Full-Time"/>
    <s v="Zone B"/>
    <s v="Part-Time"/>
    <x v="0"/>
    <s v="General - Eng"/>
    <d v="2049-03-20T00:00:00"/>
    <s v="MA"/>
    <x v="0"/>
    <s v="Asian"/>
    <s v="Single"/>
    <s v="Fully Meets"/>
    <n v="3"/>
    <n v="2"/>
    <s v="Excellent"/>
    <d v="2022-10-30T00:00:00"/>
    <n v="2"/>
    <s v="High"/>
    <n v="3"/>
    <s v="High"/>
    <n v="2"/>
    <s v="High"/>
    <d v="2023-05-31T00:00:00"/>
    <s v="Customer Service"/>
    <s v="Internal"/>
    <s v="Incomplete"/>
    <n v="5"/>
    <n v="961.53"/>
    <n v="73"/>
    <x v="1"/>
  </r>
  <r>
    <n v="3412"/>
    <d v="2019-12-28T00:00:00"/>
    <n v="6.375"/>
    <s v="Production Technician II"/>
    <x v="7"/>
    <s v="Active"/>
    <s v="Part-Time"/>
    <s v="Zone A"/>
    <s v="Full-Time"/>
    <x v="0"/>
    <s v="Shop (Fleet)"/>
    <d v="1991-03-20T00:00:00"/>
    <s v="MA"/>
    <x v="0"/>
    <s v="White"/>
    <s v="Divorced"/>
    <s v="Exceeds"/>
    <n v="4"/>
    <n v="3"/>
    <s v="Average"/>
    <d v="2022-09-24T00:00:00"/>
    <n v="5"/>
    <s v="Moderate"/>
    <n v="4"/>
    <s v="Moderate"/>
    <n v="4"/>
    <s v="Moderate"/>
    <d v="2022-10-07T00:00:00"/>
    <s v="Leadership Development"/>
    <s v="External"/>
    <s v="Incomplete"/>
    <n v="2"/>
    <n v="966.67"/>
    <n v="28"/>
    <x v="0"/>
  </r>
  <r>
    <n v="3413"/>
    <d v="2019-11-25T00:00:00"/>
    <n v="6.4666666666666668"/>
    <s v="Production Technician II"/>
    <x v="1"/>
    <s v="Active"/>
    <s v="Contract"/>
    <s v="Zone B"/>
    <s v="Temporary"/>
    <x v="0"/>
    <s v="Field Operations"/>
    <d v="1962-12-15T00:00:00"/>
    <s v="MA"/>
    <x v="0"/>
    <s v="White"/>
    <s v="Single"/>
    <s v="Fully Meets"/>
    <n v="3"/>
    <n v="5"/>
    <s v="Poor"/>
    <d v="2022-12-22T00:00:00"/>
    <n v="1"/>
    <s v="Low"/>
    <n v="2"/>
    <s v="Low"/>
    <n v="5"/>
    <s v="Low"/>
    <d v="2023-03-20T00:00:00"/>
    <s v="Customer Service"/>
    <s v="External"/>
    <s v="Passed"/>
    <n v="5"/>
    <n v="394.1"/>
    <n v="57"/>
    <x v="1"/>
  </r>
  <r>
    <n v="3414"/>
    <d v="2022-06-03T00:00:00"/>
    <n v="3.9444444444444446"/>
    <s v="Production Technician I"/>
    <x v="8"/>
    <s v="Active"/>
    <s v="Contract"/>
    <s v="Zone C"/>
    <s v="Temporary"/>
    <x v="0"/>
    <s v="General - Con"/>
    <d v="1998-05-04T00:00:00"/>
    <s v="MA"/>
    <x v="0"/>
    <s v="Hispanic"/>
    <s v="Married"/>
    <s v="Exceeds"/>
    <n v="4"/>
    <n v="3"/>
    <s v="Average"/>
    <d v="2023-02-06T00:00:00"/>
    <n v="5"/>
    <s v="Moderate"/>
    <n v="2"/>
    <s v="Moderate"/>
    <n v="4"/>
    <s v="Moderate"/>
    <d v="2023-07-23T00:00:00"/>
    <s v="Project Management"/>
    <s v="External"/>
    <s v="Incomplete"/>
    <n v="2"/>
    <n v="616.09"/>
    <n v="24"/>
    <x v="2"/>
  </r>
  <r>
    <n v="3415"/>
    <d v="2022-09-09T00:00:00"/>
    <n v="3.6777777777777776"/>
    <s v="Production Technician I"/>
    <x v="3"/>
    <s v="Terminated"/>
    <s v="Full-Time"/>
    <s v="Zone A"/>
    <s v="Part-Time"/>
    <x v="0"/>
    <s v="Splicing"/>
    <d v="1974-10-14T00:00:00"/>
    <s v="MA"/>
    <x v="1"/>
    <s v="Hispanic"/>
    <s v="Widowed"/>
    <s v="Fully Meets"/>
    <n v="3"/>
    <n v="3"/>
    <s v="Average"/>
    <d v="2023-06-08T00:00:00"/>
    <n v="2"/>
    <s v="Moderate"/>
    <n v="5"/>
    <s v="Moderate"/>
    <n v="1"/>
    <s v="Moderate"/>
    <d v="2022-09-16T00:00:00"/>
    <s v="Leadership Development"/>
    <s v="Internal"/>
    <s v="Completed"/>
    <n v="4"/>
    <n v="103.35"/>
    <n v="48"/>
    <x v="0"/>
  </r>
  <r>
    <n v="3416"/>
    <d v="2020-10-02T00:00:00"/>
    <n v="5.6138888888888889"/>
    <s v="Production Technician I"/>
    <x v="4"/>
    <s v="Active"/>
    <s v="Full-Time"/>
    <s v="Zone B"/>
    <s v="Part-Time"/>
    <x v="0"/>
    <s v="Finance &amp; Accounting"/>
    <d v="1992-12-18T00:00:00"/>
    <s v="MA"/>
    <x v="1"/>
    <s v="Asian"/>
    <s v="Married"/>
    <s v="Fully Meets"/>
    <n v="3"/>
    <n v="2"/>
    <s v="Excellent"/>
    <d v="2022-08-26T00:00:00"/>
    <n v="1"/>
    <s v="High"/>
    <n v="2"/>
    <s v="High"/>
    <n v="1"/>
    <s v="High"/>
    <d v="2023-02-18T00:00:00"/>
    <s v="Leadership Development"/>
    <s v="External"/>
    <s v="Incomplete"/>
    <n v="5"/>
    <n v="488.05"/>
    <n v="28"/>
    <x v="0"/>
  </r>
  <r>
    <n v="3417"/>
    <d v="2022-02-07T00:00:00"/>
    <n v="4.2666666666666666"/>
    <s v="Production Technician I"/>
    <x v="0"/>
    <s v="Active"/>
    <s v="Part-Time"/>
    <s v="Zone A"/>
    <s v="Part-Time"/>
    <x v="0"/>
    <s v="Splicing"/>
    <d v="2000-09-26T00:00:00"/>
    <s v="MA"/>
    <x v="0"/>
    <s v="Other"/>
    <s v="Widowed"/>
    <s v="Fully Meets"/>
    <n v="3"/>
    <n v="1"/>
    <s v="Excellent"/>
    <d v="2023-05-21T00:00:00"/>
    <n v="2"/>
    <s v="High"/>
    <n v="5"/>
    <s v="High"/>
    <n v="5"/>
    <s v="High"/>
    <d v="2023-03-10T00:00:00"/>
    <s v="Project Management"/>
    <s v="External"/>
    <s v="Incomplete"/>
    <n v="5"/>
    <n v="906.21"/>
    <n v="22"/>
    <x v="2"/>
  </r>
  <r>
    <n v="3418"/>
    <d v="2022-10-14T00:00:00"/>
    <n v="3.5805555555555557"/>
    <s v="Production Technician I"/>
    <x v="1"/>
    <s v="Active"/>
    <s v="Part-Time"/>
    <s v="Zone B"/>
    <s v="Temporary"/>
    <x v="0"/>
    <s v="General - Con"/>
    <d v="1996-08-12T00:00:00"/>
    <s v="MA"/>
    <x v="0"/>
    <s v="Asian"/>
    <s v="Widowed"/>
    <s v="Fully Meets"/>
    <n v="3"/>
    <n v="4"/>
    <s v="Poor"/>
    <d v="2023-06-26T00:00:00"/>
    <n v="5"/>
    <s v="Low"/>
    <n v="3"/>
    <s v="Low"/>
    <n v="4"/>
    <s v="Low"/>
    <d v="2023-06-15T00:00:00"/>
    <s v="Technical Skills"/>
    <s v="Internal"/>
    <s v="Completed"/>
    <n v="4"/>
    <n v="397.08"/>
    <n v="26"/>
    <x v="0"/>
  </r>
  <r>
    <n v="3419"/>
    <d v="2019-10-14T00:00:00"/>
    <n v="6.5805555555555557"/>
    <s v="Production Technician I"/>
    <x v="8"/>
    <s v="Active"/>
    <s v="Contract"/>
    <s v="Zone C"/>
    <s v="Temporary"/>
    <x v="0"/>
    <s v="General - Con"/>
    <d v="1952-12-05T00:00:00"/>
    <s v="MA"/>
    <x v="0"/>
    <s v="Black"/>
    <s v="Divorced"/>
    <s v="Fully Meets"/>
    <n v="3"/>
    <n v="2"/>
    <s v="Excellent"/>
    <d v="2022-11-25T00:00:00"/>
    <n v="2"/>
    <s v="High"/>
    <n v="5"/>
    <s v="High"/>
    <n v="2"/>
    <s v="High"/>
    <d v="2023-05-18T00:00:00"/>
    <s v="Project Management"/>
    <s v="External"/>
    <s v="Passed"/>
    <n v="3"/>
    <n v="999.72"/>
    <n v="67"/>
    <x v="1"/>
  </r>
  <r>
    <n v="3420"/>
    <d v="2020-10-10T00:00:00"/>
    <n v="5.5916666666666668"/>
    <s v="Production Technician I"/>
    <x v="6"/>
    <s v="Active"/>
    <s v="Contract"/>
    <s v="Zone A"/>
    <s v="Full-Time"/>
    <x v="0"/>
    <s v="Field Operations"/>
    <d v="2044-08-10T00:00:00"/>
    <s v="MA"/>
    <x v="0"/>
    <s v="Other"/>
    <s v="Married"/>
    <s v="Fully Meets"/>
    <n v="3"/>
    <n v="2"/>
    <s v="Excellent"/>
    <d v="2023-03-08T00:00:00"/>
    <n v="2"/>
    <s v="High"/>
    <n v="3"/>
    <s v="High"/>
    <n v="3"/>
    <s v="High"/>
    <d v="2022-12-15T00:00:00"/>
    <s v="Project Management"/>
    <s v="External"/>
    <s v="Passed"/>
    <n v="2"/>
    <n v="489.02"/>
    <n v="76"/>
    <x v="1"/>
  </r>
  <r>
    <n v="3421"/>
    <d v="2022-05-09T00:00:00"/>
    <n v="4.0111111111111111"/>
    <s v="Production Technician I"/>
    <x v="2"/>
    <s v="Active"/>
    <s v="Part-Time"/>
    <s v="Zone A"/>
    <s v="Part-Time"/>
    <x v="0"/>
    <s v="Wireless"/>
    <d v="1959-06-11T00:00:00"/>
    <s v="MA"/>
    <x v="0"/>
    <s v="Other"/>
    <s v="Divorced"/>
    <s v="Fully Meets"/>
    <n v="3"/>
    <n v="1"/>
    <s v="Excellent"/>
    <d v="2023-02-15T00:00:00"/>
    <n v="5"/>
    <s v="High"/>
    <n v="4"/>
    <s v="High"/>
    <n v="2"/>
    <s v="High"/>
    <d v="2023-01-22T00:00:00"/>
    <s v="Customer Service"/>
    <s v="External"/>
    <s v="Passed"/>
    <n v="1"/>
    <n v="786.71"/>
    <n v="63"/>
    <x v="1"/>
  </r>
  <r>
    <n v="3423"/>
    <d v="2020-12-28T00:00:00"/>
    <n v="5.375"/>
    <s v="Production Technician I"/>
    <x v="7"/>
    <s v="Active"/>
    <s v="Part-Time"/>
    <s v="Zone A"/>
    <s v="Full-Time"/>
    <x v="0"/>
    <s v="Engineers"/>
    <d v="2001-06-10T00:00:00"/>
    <s v="MA"/>
    <x v="1"/>
    <s v="Black"/>
    <s v="Widowed"/>
    <s v="Fully Meets"/>
    <n v="3"/>
    <n v="3"/>
    <s v="Average"/>
    <d v="2022-09-19T00:00:00"/>
    <n v="4"/>
    <s v="Moderate"/>
    <n v="5"/>
    <s v="Moderate"/>
    <n v="3"/>
    <s v="Moderate"/>
    <d v="2022-10-14T00:00:00"/>
    <s v="Technical Skills"/>
    <s v="External"/>
    <s v="Completed"/>
    <n v="1"/>
    <n v="439.65"/>
    <n v="19"/>
    <x v="2"/>
  </r>
  <r>
    <n v="3424"/>
    <d v="2020-12-09T00:00:00"/>
    <n v="5.427777777777778"/>
    <s v="Production Technician I"/>
    <x v="3"/>
    <s v="Terminated"/>
    <s v="Contract"/>
    <s v="Zone B"/>
    <s v="Temporary"/>
    <x v="0"/>
    <s v="Wireline Construction"/>
    <d v="1997-01-27T00:00:00"/>
    <s v="MA"/>
    <x v="1"/>
    <s v="White"/>
    <s v="Single"/>
    <s v="Fully Meets"/>
    <n v="3"/>
    <n v="2"/>
    <s v="Excellent"/>
    <d v="2023-03-14T00:00:00"/>
    <n v="2"/>
    <s v="High"/>
    <n v="4"/>
    <s v="High"/>
    <n v="5"/>
    <s v="High"/>
    <d v="2022-08-18T00:00:00"/>
    <s v="Project Management"/>
    <s v="Internal"/>
    <s v="Completed"/>
    <n v="5"/>
    <n v="981.13"/>
    <n v="23"/>
    <x v="2"/>
  </r>
  <r>
    <n v="3425"/>
    <d v="2019-05-28T00:00:00"/>
    <n v="6.958333333333333"/>
    <s v="Production Technician I"/>
    <x v="5"/>
    <s v="Terminated"/>
    <s v="Contract"/>
    <s v="Zone B"/>
    <s v="Full-Time"/>
    <x v="0"/>
    <s v="Aerial"/>
    <d v="1954-05-28T00:00:00"/>
    <s v="MA"/>
    <x v="0"/>
    <s v="Hispanic"/>
    <s v="Divorced"/>
    <s v="Fully Meets"/>
    <n v="3"/>
    <n v="2"/>
    <s v="Excellent"/>
    <d v="2022-12-25T00:00:00"/>
    <n v="5"/>
    <s v="High"/>
    <n v="2"/>
    <s v="High"/>
    <n v="3"/>
    <s v="High"/>
    <d v="2023-05-19T00:00:00"/>
    <s v="Technical Skills"/>
    <s v="External"/>
    <s v="Completed"/>
    <n v="3"/>
    <n v="184.27"/>
    <n v="65"/>
    <x v="1"/>
  </r>
  <r>
    <n v="3426"/>
    <d v="2022-04-27T00:00:00"/>
    <n v="4.0444444444444443"/>
    <s v="Production Technician I"/>
    <x v="4"/>
    <s v="Active"/>
    <s v="Full-Time"/>
    <s v="Zone B"/>
    <s v="Temporary"/>
    <x v="0"/>
    <s v="Field Operations"/>
    <d v="1990-09-11T00:00:00"/>
    <s v="MA"/>
    <x v="0"/>
    <s v="White"/>
    <s v="Married"/>
    <s v="Fully Meets"/>
    <n v="3"/>
    <n v="2"/>
    <s v="Excellent"/>
    <d v="2022-08-24T00:00:00"/>
    <n v="1"/>
    <s v="High"/>
    <n v="3"/>
    <s v="High"/>
    <n v="2"/>
    <s v="High"/>
    <d v="2023-05-02T00:00:00"/>
    <s v="Leadership Development"/>
    <s v="Internal"/>
    <s v="Failed"/>
    <n v="5"/>
    <n v="675.37"/>
    <n v="3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n v="3427"/>
    <d v="2019-09-20T00:00:00"/>
    <n v="6.6527777777777777"/>
    <s v="Production Technician I"/>
    <x v="0"/>
    <s v="Active"/>
    <s v="Contract"/>
    <s v="Zone C"/>
    <s v="Temporary"/>
    <x v="0"/>
    <x v="0"/>
    <d v="1969-10-07T00:00:00"/>
    <s v="MA"/>
    <s v="Female"/>
    <s v="White"/>
    <s v="Widowed"/>
    <x v="0"/>
    <n v="3"/>
    <n v="4"/>
    <s v="Poor"/>
    <d v="2023-01-14T00:00:00"/>
    <n v="1"/>
    <x v="0"/>
    <n v="2"/>
    <s v="Low"/>
    <n v="3"/>
    <x v="0"/>
    <d v="2023-07-15T00:00:00"/>
    <x v="0"/>
    <x v="0"/>
    <x v="0"/>
    <n v="2"/>
    <n v="606.11"/>
    <n v="50"/>
    <s v="Adult"/>
  </r>
  <r>
    <n v="3428"/>
    <d v="2023-02-11T00:00:00"/>
    <n v="3.2611111111111111"/>
    <s v="Production Technician I"/>
    <x v="1"/>
    <s v="Active"/>
    <s v="Contract"/>
    <s v="Zone A"/>
    <s v="Part-Time"/>
    <x v="0"/>
    <x v="1"/>
    <d v="1965-08-30T00:00:00"/>
    <s v="MA"/>
    <s v="Male"/>
    <s v="Hispanic"/>
    <s v="Widowed"/>
    <x v="0"/>
    <n v="3"/>
    <n v="3"/>
    <s v="Average"/>
    <d v="2022-09-09T00:00:00"/>
    <n v="2"/>
    <x v="1"/>
    <n v="1"/>
    <s v="Moderate"/>
    <n v="5"/>
    <x v="1"/>
    <d v="2022-09-12T00:00:00"/>
    <x v="1"/>
    <x v="1"/>
    <x v="1"/>
    <n v="4"/>
    <n v="673.02"/>
    <n v="58"/>
    <s v="Old"/>
  </r>
  <r>
    <n v="3429"/>
    <d v="2018-12-10T00:00:00"/>
    <n v="7.4305555555555554"/>
    <s v="Area Sales Manager"/>
    <x v="2"/>
    <s v="Active"/>
    <s v="Full-Time"/>
    <s v="Zone B"/>
    <s v="Part-Time"/>
    <x v="1"/>
    <x v="2"/>
    <d v="1991-10-06T00:00:00"/>
    <s v="MA"/>
    <s v="Male"/>
    <s v="Hispanic"/>
    <s v="Widowed"/>
    <x v="0"/>
    <n v="3"/>
    <n v="4"/>
    <s v="Poor"/>
    <d v="2023-05-27T00:00:00"/>
    <n v="1"/>
    <x v="0"/>
    <n v="2"/>
    <s v="Low"/>
    <n v="1"/>
    <x v="0"/>
    <d v="2022-08-13T00:00:00"/>
    <x v="0"/>
    <x v="1"/>
    <x v="0"/>
    <n v="2"/>
    <n v="413.28"/>
    <n v="27"/>
    <s v="Adult"/>
  </r>
  <r>
    <n v="3430"/>
    <d v="2021-06-21T00:00:00"/>
    <n v="4.9000000000000004"/>
    <s v="Area Sales Manager"/>
    <x v="0"/>
    <s v="Active"/>
    <s v="Contract"/>
    <s v="Zone A"/>
    <s v="Full-Time"/>
    <x v="1"/>
    <x v="0"/>
    <d v="1998-04-04T00:00:00"/>
    <s v="ND"/>
    <s v="Male"/>
    <s v="Other"/>
    <s v="Single"/>
    <x v="0"/>
    <n v="3"/>
    <n v="2"/>
    <s v="Excellent"/>
    <d v="2023-06-16T00:00:00"/>
    <n v="5"/>
    <x v="2"/>
    <n v="5"/>
    <s v="High"/>
    <n v="4"/>
    <x v="2"/>
    <d v="2022-12-15T00:00:00"/>
    <x v="2"/>
    <x v="1"/>
    <x v="2"/>
    <n v="3"/>
    <n v="663.78"/>
    <n v="23"/>
    <s v="Young"/>
  </r>
  <r>
    <n v="3431"/>
    <d v="2019-06-29T00:00:00"/>
    <n v="6.8777777777777782"/>
    <s v="Area Sales Manager"/>
    <x v="3"/>
    <s v="Active"/>
    <s v="Contract"/>
    <s v="Zone A"/>
    <s v="Temporary"/>
    <x v="1"/>
    <x v="3"/>
    <d v="1969-08-29T00:00:00"/>
    <s v="FL"/>
    <s v="Female"/>
    <s v="Other"/>
    <s v="Married"/>
    <x v="0"/>
    <n v="3"/>
    <n v="3"/>
    <s v="Average"/>
    <d v="2022-11-25T00:00:00"/>
    <n v="2"/>
    <x v="1"/>
    <n v="5"/>
    <s v="Moderate"/>
    <n v="3"/>
    <x v="1"/>
    <d v="2023-07-13T00:00:00"/>
    <x v="3"/>
    <x v="1"/>
    <x v="0"/>
    <n v="5"/>
    <n v="399.03"/>
    <n v="50"/>
    <s v="Adult"/>
  </r>
  <r>
    <n v="3432"/>
    <d v="2020-01-17T00:00:00"/>
    <n v="6.3277777777777775"/>
    <s v="Area Sales Manager"/>
    <x v="4"/>
    <s v="Active"/>
    <s v="Contract"/>
    <s v="Zone B"/>
    <s v="Full-Time"/>
    <x v="1"/>
    <x v="4"/>
    <d v="2049-04-03T00:00:00"/>
    <s v="CT"/>
    <s v="Male"/>
    <s v="Black"/>
    <s v="Married"/>
    <x v="0"/>
    <n v="3"/>
    <n v="3"/>
    <s v="Average"/>
    <d v="2022-12-12T00:00:00"/>
    <n v="2"/>
    <x v="1"/>
    <n v="3"/>
    <s v="Moderate"/>
    <n v="5"/>
    <x v="1"/>
    <d v="2023-04-18T00:00:00"/>
    <x v="2"/>
    <x v="0"/>
    <x v="3"/>
    <n v="2"/>
    <n v="820.33"/>
    <n v="71"/>
    <s v="Old"/>
  </r>
  <r>
    <n v="3433"/>
    <d v="2022-04-06T00:00:00"/>
    <n v="4.1083333333333334"/>
    <s v="Area Sales Manager"/>
    <x v="5"/>
    <s v="Active"/>
    <s v="Full-Time"/>
    <s v="Zone B"/>
    <s v="Temporary"/>
    <x v="1"/>
    <x v="5"/>
    <d v="2042-07-01T00:00:00"/>
    <s v="CA"/>
    <s v="Female"/>
    <s v="Hispanic"/>
    <s v="Divorced"/>
    <x v="1"/>
    <n v="4"/>
    <n v="4"/>
    <s v="Poor"/>
    <d v="2023-03-25T00:00:00"/>
    <n v="1"/>
    <x v="0"/>
    <n v="5"/>
    <s v="Low"/>
    <n v="2"/>
    <x v="0"/>
    <d v="2022-08-06T00:00:00"/>
    <x v="1"/>
    <x v="1"/>
    <x v="3"/>
    <n v="5"/>
    <n v="295.08"/>
    <n v="80"/>
    <s v="Old"/>
  </r>
  <r>
    <n v="3434"/>
    <d v="2020-11-06T00:00:00"/>
    <n v="5.5250000000000004"/>
    <s v="Area Sales Manager"/>
    <x v="0"/>
    <s v="Active"/>
    <s v="Contract"/>
    <s v="Zone C"/>
    <s v="Full-Time"/>
    <x v="1"/>
    <x v="6"/>
    <d v="1957-03-07T00:00:00"/>
    <s v="OR"/>
    <s v="Female"/>
    <s v="White"/>
    <s v="Divorced"/>
    <x v="0"/>
    <n v="3"/>
    <n v="2"/>
    <s v="Excellent"/>
    <d v="2023-04-21T00:00:00"/>
    <n v="1"/>
    <x v="2"/>
    <n v="4"/>
    <s v="High"/>
    <n v="2"/>
    <x v="2"/>
    <d v="2022-10-07T00:00:00"/>
    <x v="0"/>
    <x v="0"/>
    <x v="3"/>
    <n v="3"/>
    <n v="790.15"/>
    <n v="63"/>
    <s v="Old"/>
  </r>
  <r>
    <n v="3435"/>
    <d v="2018-08-18T00:00:00"/>
    <n v="7.7416666666666663"/>
    <s v="Area Sales Manager"/>
    <x v="6"/>
    <s v="Active"/>
    <s v="Contract"/>
    <s v="Zone B"/>
    <s v="Part-Time"/>
    <x v="1"/>
    <x v="7"/>
    <d v="1974-05-15T00:00:00"/>
    <s v="TX"/>
    <s v="Male"/>
    <s v="Black"/>
    <s v="Widowed"/>
    <x v="1"/>
    <n v="4"/>
    <n v="3"/>
    <s v="Average"/>
    <d v="2022-12-09T00:00:00"/>
    <n v="4"/>
    <x v="1"/>
    <n v="3"/>
    <s v="Moderate"/>
    <n v="3"/>
    <x v="1"/>
    <d v="2023-07-19T00:00:00"/>
    <x v="1"/>
    <x v="0"/>
    <x v="3"/>
    <n v="3"/>
    <n v="798.4"/>
    <n v="44"/>
    <s v="Adult"/>
  </r>
  <r>
    <n v="3436"/>
    <d v="2022-01-21T00:00:00"/>
    <n v="4.3166666666666664"/>
    <s v="Area Sales Manager"/>
    <x v="4"/>
    <s v="Active"/>
    <s v="Part-Time"/>
    <s v="Zone B"/>
    <s v="Temporary"/>
    <x v="1"/>
    <x v="6"/>
    <d v="2049-11-11T00:00:00"/>
    <s v="TX"/>
    <s v="Male"/>
    <s v="Asian"/>
    <s v="Widowed"/>
    <x v="0"/>
    <n v="3"/>
    <n v="5"/>
    <s v="Poor"/>
    <d v="2023-07-30T00:00:00"/>
    <n v="5"/>
    <x v="0"/>
    <n v="5"/>
    <s v="Low"/>
    <n v="2"/>
    <x v="0"/>
    <d v="2023-04-09T00:00:00"/>
    <x v="0"/>
    <x v="0"/>
    <x v="0"/>
    <n v="5"/>
    <n v="192.61"/>
    <n v="73"/>
    <s v="Old"/>
  </r>
  <r>
    <n v="3437"/>
    <d v="2023-08-04T00:00:00"/>
    <n v="2.7805555555555554"/>
    <s v="Area Sales Manager"/>
    <x v="7"/>
    <s v="Active"/>
    <s v="Contract"/>
    <s v="Zone B"/>
    <s v="Temporary"/>
    <x v="1"/>
    <x v="4"/>
    <d v="1964-01-26T00:00:00"/>
    <s v="IN"/>
    <s v="Female"/>
    <s v="Other"/>
    <s v="Single"/>
    <x v="0"/>
    <n v="3"/>
    <n v="5"/>
    <s v="Poor"/>
    <d v="2022-10-15T00:00:00"/>
    <n v="3"/>
    <x v="0"/>
    <n v="2"/>
    <s v="Low"/>
    <n v="5"/>
    <x v="0"/>
    <d v="2022-10-20T00:00:00"/>
    <x v="3"/>
    <x v="0"/>
    <x v="0"/>
    <n v="1"/>
    <n v="455.68"/>
    <n v="59"/>
    <s v="Old"/>
  </r>
  <r>
    <n v="3438"/>
    <d v="2018-08-10T00:00:00"/>
    <n v="7.7638888888888893"/>
    <s v="Area Sales Manager"/>
    <x v="8"/>
    <s v="Active"/>
    <s v="Full-Time"/>
    <s v="Zone C"/>
    <s v="Temporary"/>
    <x v="1"/>
    <x v="3"/>
    <d v="2048-04-06T00:00:00"/>
    <s v="GA"/>
    <s v="Female"/>
    <s v="Asian"/>
    <s v="Married"/>
    <x v="0"/>
    <n v="3"/>
    <n v="3"/>
    <s v="Average"/>
    <d v="2022-10-28T00:00:00"/>
    <n v="4"/>
    <x v="1"/>
    <n v="2"/>
    <s v="Moderate"/>
    <n v="5"/>
    <x v="1"/>
    <d v="2022-10-05T00:00:00"/>
    <x v="3"/>
    <x v="0"/>
    <x v="0"/>
    <n v="2"/>
    <n v="208.17"/>
    <n v="70"/>
    <s v="Old"/>
  </r>
  <r>
    <n v="3439"/>
    <d v="2022-05-25T00:00:00"/>
    <n v="3.9722222222222223"/>
    <s v="Area Sales Manager"/>
    <x v="1"/>
    <s v="Active"/>
    <s v="Full-Time"/>
    <s v="Zone A"/>
    <s v="Temporary"/>
    <x v="1"/>
    <x v="8"/>
    <d v="1981-11-24T00:00:00"/>
    <s v="CO"/>
    <s v="Male"/>
    <s v="Other"/>
    <s v="Single"/>
    <x v="0"/>
    <n v="3"/>
    <n v="3"/>
    <s v="Average"/>
    <d v="2022-10-30T00:00:00"/>
    <n v="1"/>
    <x v="1"/>
    <n v="2"/>
    <s v="Moderate"/>
    <n v="5"/>
    <x v="1"/>
    <d v="2023-03-09T00:00:00"/>
    <x v="3"/>
    <x v="1"/>
    <x v="1"/>
    <n v="1"/>
    <n v="421.07"/>
    <n v="41"/>
    <s v="Adult"/>
  </r>
  <r>
    <n v="3440"/>
    <d v="2019-12-05T00:00:00"/>
    <n v="6.4444444444444446"/>
    <s v="Area Sales Manager"/>
    <x v="0"/>
    <s v="Active"/>
    <s v="Contract"/>
    <s v="Zone A"/>
    <s v="Full-Time"/>
    <x v="1"/>
    <x v="0"/>
    <d v="1951-11-06T00:00:00"/>
    <s v="KY"/>
    <s v="Female"/>
    <s v="White"/>
    <s v="Divorced"/>
    <x v="0"/>
    <n v="3"/>
    <n v="3"/>
    <s v="Average"/>
    <d v="2022-09-24T00:00:00"/>
    <n v="1"/>
    <x v="1"/>
    <n v="4"/>
    <s v="Moderate"/>
    <n v="5"/>
    <x v="1"/>
    <d v="2023-05-29T00:00:00"/>
    <x v="4"/>
    <x v="1"/>
    <x v="0"/>
    <n v="1"/>
    <n v="649.03"/>
    <n v="68"/>
    <s v="Old"/>
  </r>
  <r>
    <n v="3441"/>
    <d v="2019-04-28T00:00:00"/>
    <n v="7.0472222222222225"/>
    <s v="Area Sales Manager"/>
    <x v="4"/>
    <s v="Active"/>
    <s v="Part-Time"/>
    <s v="Zone A"/>
    <s v="Part-Time"/>
    <x v="1"/>
    <x v="3"/>
    <d v="1989-11-21T00:00:00"/>
    <s v="NV"/>
    <s v="Male"/>
    <s v="Asian"/>
    <s v="Widowed"/>
    <x v="1"/>
    <n v="4"/>
    <n v="4"/>
    <s v="Poor"/>
    <d v="2022-10-30T00:00:00"/>
    <n v="4"/>
    <x v="0"/>
    <n v="2"/>
    <s v="Low"/>
    <n v="5"/>
    <x v="0"/>
    <d v="2023-01-08T00:00:00"/>
    <x v="2"/>
    <x v="0"/>
    <x v="3"/>
    <n v="4"/>
    <n v="450.2"/>
    <n v="30"/>
    <s v="Adult"/>
  </r>
  <r>
    <n v="3442"/>
    <d v="2019-07-09T00:00:00"/>
    <n v="6.85"/>
    <s v="Area Sales Manager"/>
    <x v="9"/>
    <s v="Active"/>
    <s v="Full-Time"/>
    <s v="Zone A"/>
    <s v="Full-Time"/>
    <x v="2"/>
    <x v="4"/>
    <d v="1952-11-24T00:00:00"/>
    <s v="MA"/>
    <s v="Male"/>
    <s v="Black"/>
    <s v="Single"/>
    <x v="1"/>
    <n v="4"/>
    <n v="2"/>
    <s v="Excellent"/>
    <d v="2022-10-31T00:00:00"/>
    <n v="2"/>
    <x v="2"/>
    <n v="5"/>
    <s v="High"/>
    <n v="3"/>
    <x v="2"/>
    <d v="2023-03-06T00:00:00"/>
    <x v="2"/>
    <x v="1"/>
    <x v="0"/>
    <n v="4"/>
    <n v="286.87"/>
    <n v="67"/>
    <s v="Old"/>
  </r>
  <r>
    <n v="3443"/>
    <d v="2021-04-05T00:00:00"/>
    <n v="5.1111111111111107"/>
    <s v="Area Sales Manager"/>
    <x v="5"/>
    <s v="Active"/>
    <s v="Full-Time"/>
    <s v="Zone C"/>
    <s v="Part-Time"/>
    <x v="2"/>
    <x v="9"/>
    <d v="1994-04-08T00:00:00"/>
    <s v="KY"/>
    <s v="Male"/>
    <s v="Asian"/>
    <s v="Widowed"/>
    <x v="0"/>
    <n v="3"/>
    <n v="3"/>
    <s v="Average"/>
    <d v="2023-04-29T00:00:00"/>
    <n v="2"/>
    <x v="1"/>
    <n v="2"/>
    <s v="Moderate"/>
    <n v="4"/>
    <x v="1"/>
    <d v="2023-02-18T00:00:00"/>
    <x v="3"/>
    <x v="1"/>
    <x v="0"/>
    <n v="3"/>
    <n v="402.13"/>
    <n v="27"/>
    <s v="Adult"/>
  </r>
  <r>
    <n v="3444"/>
    <d v="2021-11-28T00:00:00"/>
    <n v="4.4638888888888886"/>
    <s v="Area Sales Manager"/>
    <x v="6"/>
    <s v="Active"/>
    <s v="Contract"/>
    <s v="Zone A"/>
    <s v="Part-Time"/>
    <x v="1"/>
    <x v="6"/>
    <d v="1983-11-15T00:00:00"/>
    <s v="KY"/>
    <s v="Male"/>
    <s v="Other"/>
    <s v="Widowed"/>
    <x v="0"/>
    <n v="3"/>
    <n v="3"/>
    <s v="Average"/>
    <d v="2022-12-14T00:00:00"/>
    <n v="1"/>
    <x v="1"/>
    <n v="2"/>
    <s v="Moderate"/>
    <n v="4"/>
    <x v="1"/>
    <d v="2022-11-02T00:00:00"/>
    <x v="3"/>
    <x v="1"/>
    <x v="0"/>
    <n v="2"/>
    <n v="388.84"/>
    <n v="38"/>
    <s v="Adult"/>
  </r>
  <r>
    <n v="3445"/>
    <d v="2021-01-16T00:00:00"/>
    <n v="5.3305555555555557"/>
    <s v="Area Sales Manager"/>
    <x v="2"/>
    <s v="Active"/>
    <s v="Contract"/>
    <s v="Zone C"/>
    <s v="Full-Time"/>
    <x v="1"/>
    <x v="9"/>
    <d v="1985-12-07T00:00:00"/>
    <s v="KY"/>
    <s v="Female"/>
    <s v="Other"/>
    <s v="Married"/>
    <x v="1"/>
    <n v="4"/>
    <n v="4"/>
    <s v="Poor"/>
    <d v="2023-05-07T00:00:00"/>
    <n v="4"/>
    <x v="0"/>
    <n v="5"/>
    <s v="Low"/>
    <n v="2"/>
    <x v="0"/>
    <d v="2023-07-14T00:00:00"/>
    <x v="2"/>
    <x v="1"/>
    <x v="2"/>
    <n v="2"/>
    <n v="879.64"/>
    <n v="36"/>
    <s v="Adult"/>
  </r>
  <r>
    <n v="3446"/>
    <d v="2021-08-24T00:00:00"/>
    <n v="4.7249999999999996"/>
    <s v="Area Sales Manager"/>
    <x v="4"/>
    <s v="Active"/>
    <s v="Part-Time"/>
    <s v="Zone A"/>
    <s v="Part-Time"/>
    <x v="1"/>
    <x v="4"/>
    <d v="1996-05-01T00:00:00"/>
    <s v="TX"/>
    <s v="Female"/>
    <s v="White"/>
    <s v="Divorced"/>
    <x v="1"/>
    <n v="4"/>
    <n v="2"/>
    <s v="Excellent"/>
    <d v="2023-05-21T00:00:00"/>
    <n v="4"/>
    <x v="2"/>
    <n v="3"/>
    <s v="High"/>
    <n v="5"/>
    <x v="2"/>
    <d v="2022-12-11T00:00:00"/>
    <x v="3"/>
    <x v="0"/>
    <x v="0"/>
    <n v="5"/>
    <n v="701.13"/>
    <n v="25"/>
    <s v="Young"/>
  </r>
  <r>
    <n v="3450"/>
    <d v="2020-09-01T00:00:00"/>
    <n v="5.7055555555555557"/>
    <s v="Area Sales Manager"/>
    <x v="8"/>
    <s v="Active"/>
    <s v="Contract"/>
    <s v="Zone C"/>
    <s v="Temporary"/>
    <x v="1"/>
    <x v="4"/>
    <d v="1994-08-11T00:00:00"/>
    <s v="CO"/>
    <s v="Male"/>
    <s v="Other"/>
    <s v="Single"/>
    <x v="1"/>
    <n v="4"/>
    <n v="2"/>
    <s v="Excellent"/>
    <d v="2023-01-18T00:00:00"/>
    <n v="4"/>
    <x v="2"/>
    <n v="3"/>
    <s v="High"/>
    <n v="5"/>
    <x v="2"/>
    <d v="2023-01-12T00:00:00"/>
    <x v="3"/>
    <x v="0"/>
    <x v="2"/>
    <n v="4"/>
    <n v="186.07"/>
    <n v="26"/>
    <s v="Adult"/>
  </r>
  <r>
    <n v="3451"/>
    <d v="2021-02-18T00:00:00"/>
    <n v="5.2416666666666663"/>
    <s v="Area Sales Manager"/>
    <x v="3"/>
    <s v="Active"/>
    <s v="Contract"/>
    <s v="Zone C"/>
    <s v="Full-Time"/>
    <x v="1"/>
    <x v="3"/>
    <d v="1968-01-15T00:00:00"/>
    <s v="CO"/>
    <s v="Male"/>
    <s v="Other"/>
    <s v="Divorced"/>
    <x v="1"/>
    <n v="4"/>
    <n v="3"/>
    <s v="Average"/>
    <d v="2023-04-29T00:00:00"/>
    <n v="5"/>
    <x v="1"/>
    <n v="1"/>
    <s v="Moderate"/>
    <n v="2"/>
    <x v="1"/>
    <d v="2023-03-22T00:00:00"/>
    <x v="3"/>
    <x v="1"/>
    <x v="2"/>
    <n v="1"/>
    <n v="921.97"/>
    <n v="53"/>
    <s v="Old"/>
  </r>
  <r>
    <n v="3452"/>
    <d v="2022-11-08T00:00:00"/>
    <n v="3.5194444444444444"/>
    <s v="Area Sales Manager"/>
    <x v="9"/>
    <s v="Active"/>
    <s v="Part-Time"/>
    <s v="Zone A"/>
    <s v="Part-Time"/>
    <x v="1"/>
    <x v="3"/>
    <d v="2047-01-07T00:00:00"/>
    <s v="IN"/>
    <s v="Male"/>
    <s v="Black"/>
    <s v="Divorced"/>
    <x v="0"/>
    <n v="3"/>
    <n v="2"/>
    <s v="Excellent"/>
    <d v="2023-01-19T00:00:00"/>
    <n v="5"/>
    <x v="2"/>
    <n v="5"/>
    <s v="High"/>
    <n v="2"/>
    <x v="2"/>
    <d v="2022-09-13T00:00:00"/>
    <x v="1"/>
    <x v="0"/>
    <x v="0"/>
    <n v="1"/>
    <n v="691.04"/>
    <n v="75"/>
    <s v="Old"/>
  </r>
  <r>
    <n v="3453"/>
    <d v="2022-10-13T00:00:00"/>
    <n v="3.588888888888889"/>
    <s v="Area Sales Manager"/>
    <x v="5"/>
    <s v="Active"/>
    <s v="Contract"/>
    <s v="Zone C"/>
    <s v="Part-Time"/>
    <x v="1"/>
    <x v="10"/>
    <d v="1982-04-07T00:00:00"/>
    <s v="MA"/>
    <s v="Male"/>
    <s v="White"/>
    <s v="Widowed"/>
    <x v="0"/>
    <n v="3"/>
    <n v="4"/>
    <s v="Poor"/>
    <d v="2022-09-17T00:00:00"/>
    <n v="5"/>
    <x v="0"/>
    <n v="5"/>
    <s v="Low"/>
    <n v="3"/>
    <x v="0"/>
    <d v="2022-08-25T00:00:00"/>
    <x v="1"/>
    <x v="1"/>
    <x v="2"/>
    <n v="5"/>
    <n v="964.44"/>
    <n v="40"/>
    <s v="Adult"/>
  </r>
  <r>
    <n v="3454"/>
    <d v="2022-09-11T00:00:00"/>
    <n v="3.6777777777777776"/>
    <s v="Area Sales Manager"/>
    <x v="9"/>
    <s v="Active"/>
    <s v="Full-Time"/>
    <s v="Zone C"/>
    <s v="Full-Time"/>
    <x v="2"/>
    <x v="3"/>
    <d v="1970-01-29T00:00:00"/>
    <s v="KY"/>
    <s v="Male"/>
    <s v="Hispanic"/>
    <s v="Married"/>
    <x v="2"/>
    <n v="2"/>
    <n v="4"/>
    <s v="Poor"/>
    <d v="2023-03-14T00:00:00"/>
    <n v="4"/>
    <x v="0"/>
    <n v="4"/>
    <s v="Low"/>
    <n v="2"/>
    <x v="0"/>
    <d v="2023-02-07T00:00:00"/>
    <x v="4"/>
    <x v="0"/>
    <x v="3"/>
    <n v="3"/>
    <n v="184.9"/>
    <n v="52"/>
    <s v="Old"/>
  </r>
  <r>
    <n v="3455"/>
    <d v="2021-06-29T00:00:00"/>
    <n v="4.8777777777777782"/>
    <s v="Area Sales Manager"/>
    <x v="5"/>
    <s v="Active"/>
    <s v="Full-Time"/>
    <s v="Zone C"/>
    <s v="Temporary"/>
    <x v="1"/>
    <x v="11"/>
    <d v="1999-01-18T00:00:00"/>
    <s v="KY"/>
    <s v="Male"/>
    <s v="Other"/>
    <s v="Widowed"/>
    <x v="1"/>
    <n v="4"/>
    <n v="4"/>
    <s v="Poor"/>
    <d v="2022-08-12T00:00:00"/>
    <n v="2"/>
    <x v="0"/>
    <n v="1"/>
    <s v="Low"/>
    <n v="1"/>
    <x v="0"/>
    <d v="2023-03-17T00:00:00"/>
    <x v="2"/>
    <x v="1"/>
    <x v="3"/>
    <n v="1"/>
    <n v="220.41"/>
    <n v="22"/>
    <s v="Young"/>
  </r>
  <r>
    <n v="3456"/>
    <d v="2023-03-06T00:00:00"/>
    <n v="3.1916666666666669"/>
    <s v="Area Sales Manager"/>
    <x v="6"/>
    <s v="Active"/>
    <s v="Full-Time"/>
    <s v="Zone A"/>
    <s v="Temporary"/>
    <x v="1"/>
    <x v="4"/>
    <d v="2046-09-25T00:00:00"/>
    <s v="KY"/>
    <s v="Female"/>
    <s v="Black"/>
    <s v="Divorced"/>
    <x v="0"/>
    <n v="3"/>
    <n v="3"/>
    <s v="Average"/>
    <d v="2023-03-30T00:00:00"/>
    <n v="4"/>
    <x v="1"/>
    <n v="3"/>
    <s v="Moderate"/>
    <n v="4"/>
    <x v="1"/>
    <d v="2023-06-08T00:00:00"/>
    <x v="3"/>
    <x v="1"/>
    <x v="3"/>
    <n v="2"/>
    <n v="336.82"/>
    <n v="77"/>
    <s v="Old"/>
  </r>
  <r>
    <n v="3457"/>
    <d v="2020-09-25T00:00:00"/>
    <n v="5.6388888888888893"/>
    <s v="Area Sales Manager"/>
    <x v="2"/>
    <s v="Active"/>
    <s v="Full-Time"/>
    <s v="Zone B"/>
    <s v="Temporary"/>
    <x v="1"/>
    <x v="6"/>
    <d v="2047-08-23T00:00:00"/>
    <s v="KY"/>
    <s v="Female"/>
    <s v="White"/>
    <s v="Divorced"/>
    <x v="2"/>
    <n v="2"/>
    <n v="3"/>
    <s v="Average"/>
    <d v="2023-04-21T00:00:00"/>
    <n v="5"/>
    <x v="1"/>
    <n v="1"/>
    <s v="Moderate"/>
    <n v="4"/>
    <x v="1"/>
    <d v="2023-04-15T00:00:00"/>
    <x v="1"/>
    <x v="1"/>
    <x v="2"/>
    <n v="4"/>
    <n v="485.73"/>
    <n v="73"/>
    <s v="Old"/>
  </r>
  <r>
    <n v="3460"/>
    <d v="2020-02-19T00:00:00"/>
    <n v="6.2388888888888889"/>
    <s v="Area Sales Manager"/>
    <x v="7"/>
    <s v="Active"/>
    <s v="Full-Time"/>
    <s v="Zone A"/>
    <s v="Full-Time"/>
    <x v="1"/>
    <x v="1"/>
    <d v="2044-02-10T00:00:00"/>
    <s v="TX"/>
    <s v="Male"/>
    <s v="Asian"/>
    <s v="Married"/>
    <x v="0"/>
    <n v="3"/>
    <n v="3"/>
    <s v="Average"/>
    <d v="2022-11-16T00:00:00"/>
    <n v="4"/>
    <x v="1"/>
    <n v="3"/>
    <s v="Moderate"/>
    <n v="3"/>
    <x v="1"/>
    <d v="2023-07-08T00:00:00"/>
    <x v="4"/>
    <x v="1"/>
    <x v="1"/>
    <n v="5"/>
    <n v="919.52"/>
    <n v="76"/>
    <s v="Old"/>
  </r>
  <r>
    <n v="3462"/>
    <d v="2018-09-13T00:00:00"/>
    <n v="7.6722222222222225"/>
    <s v="Area Sales Manager"/>
    <x v="8"/>
    <s v="Active"/>
    <s v="Contract"/>
    <s v="Zone A"/>
    <s v="Full-Time"/>
    <x v="1"/>
    <x v="4"/>
    <d v="2042-08-09T00:00:00"/>
    <s v="CO"/>
    <s v="Male"/>
    <s v="Hispanic"/>
    <s v="Divorced"/>
    <x v="2"/>
    <n v="2"/>
    <n v="3"/>
    <s v="Average"/>
    <d v="2022-11-08T00:00:00"/>
    <n v="3"/>
    <x v="1"/>
    <n v="3"/>
    <s v="Moderate"/>
    <n v="1"/>
    <x v="1"/>
    <d v="2023-07-19T00:00:00"/>
    <x v="2"/>
    <x v="1"/>
    <x v="2"/>
    <n v="1"/>
    <n v="320.01"/>
    <n v="76"/>
    <s v="Old"/>
  </r>
  <r>
    <n v="3463"/>
    <d v="2020-04-30T00:00:00"/>
    <n v="6.041666666666667"/>
    <s v="Area Sales Manager"/>
    <x v="3"/>
    <s v="Active"/>
    <s v="Part-Time"/>
    <s v="Zone A"/>
    <s v="Temporary"/>
    <x v="1"/>
    <x v="4"/>
    <d v="1951-06-21T00:00:00"/>
    <s v="IN"/>
    <s v="Male"/>
    <s v="Hispanic"/>
    <s v="Single"/>
    <x v="0"/>
    <n v="3"/>
    <n v="1"/>
    <s v="Excellent"/>
    <d v="2022-09-18T00:00:00"/>
    <n v="4"/>
    <x v="2"/>
    <n v="3"/>
    <s v="High"/>
    <n v="4"/>
    <x v="2"/>
    <d v="2022-08-29T00:00:00"/>
    <x v="3"/>
    <x v="0"/>
    <x v="1"/>
    <n v="4"/>
    <n v="926.19"/>
    <n v="69"/>
    <s v="Old"/>
  </r>
  <r>
    <n v="3464"/>
    <d v="2018-12-03T00:00:00"/>
    <n v="7.45"/>
    <s v="Area Sales Manager"/>
    <x v="9"/>
    <s v="Active"/>
    <s v="Contract"/>
    <s v="Zone B"/>
    <s v="Full-Time"/>
    <x v="1"/>
    <x v="12"/>
    <d v="1998-06-17T00:00:00"/>
    <s v="MA"/>
    <s v="Male"/>
    <s v="Black"/>
    <s v="Widowed"/>
    <x v="2"/>
    <n v="2"/>
    <n v="5"/>
    <s v="Poor"/>
    <d v="2022-12-29T00:00:00"/>
    <n v="2"/>
    <x v="0"/>
    <n v="5"/>
    <s v="Low"/>
    <n v="3"/>
    <x v="0"/>
    <d v="2022-11-13T00:00:00"/>
    <x v="1"/>
    <x v="1"/>
    <x v="3"/>
    <n v="2"/>
    <n v="290.47000000000003"/>
    <n v="20"/>
    <s v="Young"/>
  </r>
  <r>
    <n v="3465"/>
    <d v="2021-11-08T00:00:00"/>
    <n v="4.5194444444444448"/>
    <s v="Area Sales Manager"/>
    <x v="5"/>
    <s v="Active"/>
    <s v="Full-Time"/>
    <s v="Zone B"/>
    <s v="Full-Time"/>
    <x v="1"/>
    <x v="3"/>
    <d v="1962-01-07T00:00:00"/>
    <s v="MA"/>
    <s v="Male"/>
    <s v="Asian"/>
    <s v="Divorced"/>
    <x v="2"/>
    <n v="2"/>
    <n v="3"/>
    <s v="Average"/>
    <d v="2023-05-19T00:00:00"/>
    <n v="5"/>
    <x v="1"/>
    <n v="4"/>
    <s v="Moderate"/>
    <n v="3"/>
    <x v="1"/>
    <d v="2023-06-04T00:00:00"/>
    <x v="4"/>
    <x v="1"/>
    <x v="1"/>
    <n v="1"/>
    <n v="706.1"/>
    <n v="59"/>
    <s v="Old"/>
  </r>
  <r>
    <n v="3466"/>
    <d v="2022-04-13T00:00:00"/>
    <n v="4.0888888888888886"/>
    <s v="Area Sales Manager"/>
    <x v="9"/>
    <s v="Active"/>
    <s v="Part-Time"/>
    <s v="Zone C"/>
    <s v="Full-Time"/>
    <x v="2"/>
    <x v="1"/>
    <d v="1979-01-26T00:00:00"/>
    <s v="KY"/>
    <s v="Male"/>
    <s v="Other"/>
    <s v="Married"/>
    <x v="1"/>
    <n v="4"/>
    <n v="4"/>
    <s v="Poor"/>
    <d v="2023-08-04T00:00:00"/>
    <n v="1"/>
    <x v="0"/>
    <n v="3"/>
    <s v="Low"/>
    <n v="4"/>
    <x v="0"/>
    <d v="2022-12-07T00:00:00"/>
    <x v="1"/>
    <x v="1"/>
    <x v="3"/>
    <n v="3"/>
    <n v="447.66"/>
    <n v="43"/>
    <s v="Adult"/>
  </r>
  <r>
    <n v="3467"/>
    <d v="2020-05-06T00:00:00"/>
    <n v="6.0250000000000004"/>
    <s v="Area Sales Manager"/>
    <x v="5"/>
    <s v="Active"/>
    <s v="Contract"/>
    <s v="Zone A"/>
    <s v="Part-Time"/>
    <x v="1"/>
    <x v="10"/>
    <d v="1987-05-14T00:00:00"/>
    <s v="KY"/>
    <s v="Female"/>
    <s v="Asian"/>
    <s v="Divorced"/>
    <x v="1"/>
    <n v="4"/>
    <n v="1"/>
    <s v="Excellent"/>
    <d v="2023-06-27T00:00:00"/>
    <n v="4"/>
    <x v="2"/>
    <n v="3"/>
    <s v="High"/>
    <n v="2"/>
    <x v="2"/>
    <d v="2023-02-24T00:00:00"/>
    <x v="3"/>
    <x v="0"/>
    <x v="1"/>
    <n v="1"/>
    <n v="759.7"/>
    <n v="33"/>
    <s v="Adult"/>
  </r>
  <r>
    <n v="3468"/>
    <d v="2019-09-09T00:00:00"/>
    <n v="6.6833333333333336"/>
    <s v="Area Sales Manager"/>
    <x v="6"/>
    <s v="Active"/>
    <s v="Contract"/>
    <s v="Zone B"/>
    <s v="Temporary"/>
    <x v="1"/>
    <x v="13"/>
    <d v="1998-04-26T00:00:00"/>
    <s v="KY"/>
    <s v="Female"/>
    <s v="Black"/>
    <s v="Single"/>
    <x v="0"/>
    <n v="3"/>
    <n v="4"/>
    <s v="Poor"/>
    <d v="2023-02-05T00:00:00"/>
    <n v="3"/>
    <x v="0"/>
    <n v="1"/>
    <s v="Low"/>
    <n v="3"/>
    <x v="0"/>
    <d v="2023-05-10T00:00:00"/>
    <x v="1"/>
    <x v="0"/>
    <x v="2"/>
    <n v="3"/>
    <n v="180.63"/>
    <n v="21"/>
    <s v="Young"/>
  </r>
  <r>
    <n v="3471"/>
    <d v="2020-02-29T00:00:00"/>
    <n v="6.208333333333333"/>
    <s v="Area Sales Manager"/>
    <x v="0"/>
    <s v="Active"/>
    <s v="Part-Time"/>
    <s v="Zone C"/>
    <s v="Temporary"/>
    <x v="1"/>
    <x v="4"/>
    <d v="1967-01-03T00:00:00"/>
    <s v="TX"/>
    <s v="Male"/>
    <s v="Asian"/>
    <s v="Married"/>
    <x v="0"/>
    <n v="3"/>
    <n v="4"/>
    <s v="Poor"/>
    <d v="2023-04-30T00:00:00"/>
    <n v="2"/>
    <x v="0"/>
    <n v="4"/>
    <s v="Low"/>
    <n v="1"/>
    <x v="0"/>
    <d v="2023-03-23T00:00:00"/>
    <x v="1"/>
    <x v="1"/>
    <x v="3"/>
    <n v="3"/>
    <n v="109.98"/>
    <n v="53"/>
    <s v="Old"/>
  </r>
  <r>
    <n v="3472"/>
    <d v="2023-01-15T00:00:00"/>
    <n v="3.3333333333333335"/>
    <s v="Area Sales Manager"/>
    <x v="7"/>
    <s v="Active"/>
    <s v="Contract"/>
    <s v="Zone C"/>
    <s v="Full-Time"/>
    <x v="1"/>
    <x v="9"/>
    <d v="1982-01-12T00:00:00"/>
    <s v="TX"/>
    <s v="Male"/>
    <s v="Other"/>
    <s v="Married"/>
    <x v="1"/>
    <n v="4"/>
    <n v="4"/>
    <s v="Poor"/>
    <d v="2023-07-26T00:00:00"/>
    <n v="5"/>
    <x v="0"/>
    <n v="5"/>
    <s v="Low"/>
    <n v="4"/>
    <x v="0"/>
    <d v="2023-02-12T00:00:00"/>
    <x v="3"/>
    <x v="1"/>
    <x v="2"/>
    <n v="5"/>
    <n v="537.24"/>
    <n v="41"/>
    <s v="Adult"/>
  </r>
  <r>
    <n v="3473"/>
    <d v="2023-06-29T00:00:00"/>
    <n v="2.8777777777777778"/>
    <s v="Area Sales Manager"/>
    <x v="1"/>
    <s v="Active"/>
    <s v="Part-Time"/>
    <s v="Zone A"/>
    <s v="Temporary"/>
    <x v="1"/>
    <x v="12"/>
    <d v="1950-10-01T00:00:00"/>
    <s v="CO"/>
    <s v="Male"/>
    <s v="Hispanic"/>
    <s v="Widowed"/>
    <x v="1"/>
    <n v="4"/>
    <n v="2"/>
    <s v="Excellent"/>
    <d v="2023-06-28T00:00:00"/>
    <n v="3"/>
    <x v="2"/>
    <n v="4"/>
    <s v="High"/>
    <n v="4"/>
    <x v="2"/>
    <d v="2022-12-06T00:00:00"/>
    <x v="4"/>
    <x v="1"/>
    <x v="0"/>
    <n v="5"/>
    <n v="789.99"/>
    <n v="73"/>
    <s v="Old"/>
  </r>
  <r>
    <n v="3474"/>
    <d v="2020-03-09T00:00:00"/>
    <n v="6.1833333333333336"/>
    <s v="Area Sales Manager"/>
    <x v="8"/>
    <s v="Active"/>
    <s v="Full-Time"/>
    <s v="Zone A"/>
    <s v="Temporary"/>
    <x v="1"/>
    <x v="14"/>
    <d v="1965-12-16T00:00:00"/>
    <s v="CO"/>
    <s v="Male"/>
    <s v="Other"/>
    <s v="Divorced"/>
    <x v="0"/>
    <n v="3"/>
    <n v="2"/>
    <s v="Excellent"/>
    <d v="2023-05-09T00:00:00"/>
    <n v="3"/>
    <x v="2"/>
    <n v="1"/>
    <s v="High"/>
    <n v="2"/>
    <x v="2"/>
    <d v="2022-09-01T00:00:00"/>
    <x v="1"/>
    <x v="1"/>
    <x v="1"/>
    <n v="5"/>
    <n v="155.51"/>
    <n v="55"/>
    <s v="Old"/>
  </r>
  <r>
    <n v="3475"/>
    <d v="2021-09-21T00:00:00"/>
    <n v="4.6500000000000004"/>
    <s v="Area Sales Manager"/>
    <x v="3"/>
    <s v="Active"/>
    <s v="Full-Time"/>
    <s v="Zone C"/>
    <s v="Temporary"/>
    <x v="1"/>
    <x v="3"/>
    <d v="1957-12-25T00:00:00"/>
    <s v="IN"/>
    <s v="Male"/>
    <s v="Asian"/>
    <s v="Widowed"/>
    <x v="0"/>
    <n v="3"/>
    <n v="2"/>
    <s v="Excellent"/>
    <d v="2023-01-25T00:00:00"/>
    <n v="4"/>
    <x v="2"/>
    <n v="3"/>
    <s v="High"/>
    <n v="4"/>
    <x v="2"/>
    <d v="2022-11-02T00:00:00"/>
    <x v="1"/>
    <x v="0"/>
    <x v="3"/>
    <n v="2"/>
    <n v="648.76"/>
    <n v="64"/>
    <s v="Old"/>
  </r>
  <r>
    <n v="3476"/>
    <d v="2023-06-12T00:00:00"/>
    <n v="2.9249999999999998"/>
    <s v="Area Sales Manager"/>
    <x v="9"/>
    <s v="Active"/>
    <s v="Part-Time"/>
    <s v="Zone A"/>
    <s v="Temporary"/>
    <x v="1"/>
    <x v="10"/>
    <d v="2045-06-20T00:00:00"/>
    <s v="MA"/>
    <s v="Male"/>
    <s v="Asian"/>
    <s v="Divorced"/>
    <x v="2"/>
    <n v="2"/>
    <n v="2"/>
    <s v="Excellent"/>
    <d v="2023-03-03T00:00:00"/>
    <n v="5"/>
    <x v="2"/>
    <n v="5"/>
    <s v="High"/>
    <n v="3"/>
    <x v="2"/>
    <d v="2022-11-18T00:00:00"/>
    <x v="0"/>
    <x v="0"/>
    <x v="1"/>
    <n v="4"/>
    <n v="533.5"/>
    <n v="78"/>
    <s v="Old"/>
  </r>
  <r>
    <n v="3477"/>
    <d v="2019-04-07T00:00:00"/>
    <n v="7.1055555555555552"/>
    <s v="Area Sales Manager"/>
    <x v="9"/>
    <s v="Active"/>
    <s v="Part-Time"/>
    <s v="Zone A"/>
    <s v="Full-Time"/>
    <x v="2"/>
    <x v="1"/>
    <d v="1969-12-03T00:00:00"/>
    <s v="KY"/>
    <s v="Female"/>
    <s v="Asian"/>
    <s v="Widowed"/>
    <x v="2"/>
    <n v="2"/>
    <n v="2"/>
    <s v="Excellent"/>
    <d v="2022-12-05T00:00:00"/>
    <n v="1"/>
    <x v="2"/>
    <n v="2"/>
    <s v="High"/>
    <n v="1"/>
    <x v="2"/>
    <d v="2022-11-07T00:00:00"/>
    <x v="0"/>
    <x v="1"/>
    <x v="0"/>
    <n v="5"/>
    <n v="429.48"/>
    <n v="50"/>
    <s v="Adult"/>
  </r>
  <r>
    <n v="3478"/>
    <d v="2018-09-17T00:00:00"/>
    <n v="7.6611111111111114"/>
    <s v="Area Sales Manager"/>
    <x v="5"/>
    <s v="Active"/>
    <s v="Full-Time"/>
    <s v="Zone C"/>
    <s v="Temporary"/>
    <x v="1"/>
    <x v="13"/>
    <d v="1957-10-10T00:00:00"/>
    <s v="KY"/>
    <s v="Female"/>
    <s v="Hispanic"/>
    <s v="Married"/>
    <x v="0"/>
    <n v="3"/>
    <n v="2"/>
    <s v="Excellent"/>
    <d v="2022-11-29T00:00:00"/>
    <n v="3"/>
    <x v="2"/>
    <n v="4"/>
    <s v="High"/>
    <n v="1"/>
    <x v="2"/>
    <d v="2022-10-05T00:00:00"/>
    <x v="3"/>
    <x v="1"/>
    <x v="1"/>
    <n v="1"/>
    <n v="526.74"/>
    <n v="61"/>
    <s v="Old"/>
  </r>
  <r>
    <n v="3479"/>
    <d v="2022-08-02T00:00:00"/>
    <n v="3.786111111111111"/>
    <s v="Area Sales Manager"/>
    <x v="6"/>
    <s v="Active"/>
    <s v="Contract"/>
    <s v="Zone A"/>
    <s v="Part-Time"/>
    <x v="1"/>
    <x v="9"/>
    <d v="1962-05-17T00:00:00"/>
    <s v="TX"/>
    <s v="Female"/>
    <s v="Hispanic"/>
    <s v="Widowed"/>
    <x v="0"/>
    <n v="3"/>
    <n v="2"/>
    <s v="Excellent"/>
    <d v="2022-11-03T00:00:00"/>
    <n v="4"/>
    <x v="2"/>
    <n v="4"/>
    <s v="High"/>
    <n v="4"/>
    <x v="2"/>
    <d v="2023-01-18T00:00:00"/>
    <x v="4"/>
    <x v="0"/>
    <x v="3"/>
    <n v="3"/>
    <n v="443.45"/>
    <n v="60"/>
    <s v="Old"/>
  </r>
  <r>
    <n v="3483"/>
    <d v="2021-09-26T00:00:00"/>
    <n v="4.6361111111111111"/>
    <s v="Area Sales Manager"/>
    <x v="7"/>
    <s v="Active"/>
    <s v="Part-Time"/>
    <s v="Zone B"/>
    <s v="Temporary"/>
    <x v="1"/>
    <x v="9"/>
    <d v="1964-06-19T00:00:00"/>
    <s v="CO"/>
    <s v="Male"/>
    <s v="Asian"/>
    <s v="Widowed"/>
    <x v="0"/>
    <n v="3"/>
    <n v="1"/>
    <s v="Excellent"/>
    <d v="2022-10-23T00:00:00"/>
    <n v="1"/>
    <x v="2"/>
    <n v="4"/>
    <s v="High"/>
    <n v="5"/>
    <x v="2"/>
    <d v="2022-08-10T00:00:00"/>
    <x v="2"/>
    <x v="1"/>
    <x v="3"/>
    <n v="4"/>
    <n v="111.96"/>
    <n v="57"/>
    <s v="Old"/>
  </r>
  <r>
    <n v="3484"/>
    <d v="2018-08-29T00:00:00"/>
    <n v="7.7111111111111112"/>
    <s v="Area Sales Manager"/>
    <x v="1"/>
    <s v="Active"/>
    <s v="Part-Time"/>
    <s v="Zone B"/>
    <s v="Full-Time"/>
    <x v="1"/>
    <x v="3"/>
    <d v="1995-07-18T00:00:00"/>
    <s v="CO"/>
    <s v="Male"/>
    <s v="Other"/>
    <s v="Single"/>
    <x v="0"/>
    <n v="3"/>
    <n v="4"/>
    <s v="Poor"/>
    <d v="2022-09-16T00:00:00"/>
    <n v="1"/>
    <x v="0"/>
    <n v="2"/>
    <s v="Low"/>
    <n v="4"/>
    <x v="0"/>
    <d v="2023-06-27T00:00:00"/>
    <x v="2"/>
    <x v="1"/>
    <x v="3"/>
    <n v="1"/>
    <n v="795.7"/>
    <n v="23"/>
    <s v="Young"/>
  </r>
  <r>
    <n v="3485"/>
    <d v="2021-10-26T00:00:00"/>
    <n v="4.552777777777778"/>
    <s v="Area Sales Manager"/>
    <x v="8"/>
    <s v="Active"/>
    <s v="Contract"/>
    <s v="Zone C"/>
    <s v="Full-Time"/>
    <x v="1"/>
    <x v="4"/>
    <d v="1994-08-22T00:00:00"/>
    <s v="CO"/>
    <s v="Male"/>
    <s v="White"/>
    <s v="Widowed"/>
    <x v="0"/>
    <n v="3"/>
    <n v="5"/>
    <s v="Poor"/>
    <d v="2023-05-07T00:00:00"/>
    <n v="2"/>
    <x v="0"/>
    <n v="1"/>
    <s v="Low"/>
    <n v="3"/>
    <x v="0"/>
    <d v="2022-08-07T00:00:00"/>
    <x v="1"/>
    <x v="0"/>
    <x v="3"/>
    <n v="2"/>
    <n v="796.45"/>
    <n v="27"/>
    <s v="Adult"/>
  </r>
  <r>
    <n v="3486"/>
    <d v="2022-10-31T00:00:00"/>
    <n v="3.5416666666666665"/>
    <s v="Area Sales Manager"/>
    <x v="3"/>
    <s v="Active"/>
    <s v="Part-Time"/>
    <s v="Zone C"/>
    <s v="Temporary"/>
    <x v="1"/>
    <x v="10"/>
    <d v="1990-11-14T00:00:00"/>
    <s v="IN"/>
    <s v="Male"/>
    <s v="Other"/>
    <s v="Widowed"/>
    <x v="0"/>
    <n v="3"/>
    <n v="4"/>
    <s v="Poor"/>
    <d v="2022-08-27T00:00:00"/>
    <n v="3"/>
    <x v="0"/>
    <n v="1"/>
    <s v="Low"/>
    <n v="1"/>
    <x v="0"/>
    <d v="2023-07-23T00:00:00"/>
    <x v="2"/>
    <x v="0"/>
    <x v="2"/>
    <n v="5"/>
    <n v="812.59"/>
    <n v="32"/>
    <s v="Adult"/>
  </r>
  <r>
    <n v="3487"/>
    <d v="2023-03-15T00:00:00"/>
    <n v="3.1666666666666665"/>
    <s v="Area Sales Manager"/>
    <x v="4"/>
    <s v="Active"/>
    <s v="Contract"/>
    <s v="Zone B"/>
    <s v="Part-Time"/>
    <x v="1"/>
    <x v="2"/>
    <d v="1994-02-01T00:00:00"/>
    <s v="KY"/>
    <s v="Female"/>
    <s v="Other"/>
    <s v="Divorced"/>
    <x v="0"/>
    <n v="3"/>
    <n v="4"/>
    <s v="Poor"/>
    <d v="2022-09-23T00:00:00"/>
    <n v="5"/>
    <x v="0"/>
    <n v="4"/>
    <s v="Low"/>
    <n v="1"/>
    <x v="0"/>
    <d v="2023-07-17T00:00:00"/>
    <x v="2"/>
    <x v="1"/>
    <x v="2"/>
    <n v="5"/>
    <n v="132.97"/>
    <n v="29"/>
    <s v="Adult"/>
  </r>
  <r>
    <n v="3488"/>
    <d v="2022-09-09T00:00:00"/>
    <n v="3.6833333333333331"/>
    <s v="Area Sales Manager"/>
    <x v="0"/>
    <s v="Active"/>
    <s v="Contract"/>
    <s v="Zone B"/>
    <s v="Full-Time"/>
    <x v="1"/>
    <x v="13"/>
    <d v="1997-11-12T00:00:00"/>
    <s v="KY"/>
    <s v="Female"/>
    <s v="Asian"/>
    <s v="Single"/>
    <x v="0"/>
    <n v="3"/>
    <n v="2"/>
    <s v="Excellent"/>
    <d v="2023-03-11T00:00:00"/>
    <n v="1"/>
    <x v="2"/>
    <n v="5"/>
    <s v="High"/>
    <n v="1"/>
    <x v="2"/>
    <d v="2022-09-20T00:00:00"/>
    <x v="4"/>
    <x v="0"/>
    <x v="2"/>
    <n v="1"/>
    <n v="308.19"/>
    <n v="25"/>
    <s v="Young"/>
  </r>
  <r>
    <n v="3489"/>
    <d v="2022-03-04T00:00:00"/>
    <n v="4.197222222222222"/>
    <s v="Area Sales Manager"/>
    <x v="1"/>
    <s v="Active"/>
    <s v="Part-Time"/>
    <s v="Zone A"/>
    <s v="Temporary"/>
    <x v="1"/>
    <x v="4"/>
    <d v="1953-05-02T00:00:00"/>
    <s v="TX"/>
    <s v="Female"/>
    <s v="Black"/>
    <s v="Divorced"/>
    <x v="0"/>
    <n v="3"/>
    <n v="2"/>
    <s v="Excellent"/>
    <d v="2022-12-03T00:00:00"/>
    <n v="2"/>
    <x v="2"/>
    <n v="4"/>
    <s v="High"/>
    <n v="5"/>
    <x v="2"/>
    <d v="2023-07-02T00:00:00"/>
    <x v="2"/>
    <x v="0"/>
    <x v="3"/>
    <n v="1"/>
    <n v="131.41"/>
    <n v="69"/>
    <s v="Old"/>
  </r>
  <r>
    <n v="3490"/>
    <d v="2019-02-11T00:00:00"/>
    <n v="7.2611111111111111"/>
    <s v="Area Sales Manager"/>
    <x v="8"/>
    <s v="Active"/>
    <s v="Part-Time"/>
    <s v="Zone A"/>
    <s v="Part-Time"/>
    <x v="1"/>
    <x v="2"/>
    <d v="1991-07-10T00:00:00"/>
    <s v="TX"/>
    <s v="Female"/>
    <s v="Hispanic"/>
    <s v="Divorced"/>
    <x v="0"/>
    <n v="3"/>
    <n v="2"/>
    <s v="Excellent"/>
    <d v="2022-10-12T00:00:00"/>
    <n v="5"/>
    <x v="2"/>
    <n v="3"/>
    <s v="High"/>
    <n v="2"/>
    <x v="2"/>
    <d v="2023-07-19T00:00:00"/>
    <x v="3"/>
    <x v="0"/>
    <x v="0"/>
    <n v="3"/>
    <n v="389.59"/>
    <n v="28"/>
    <s v="Adult"/>
  </r>
  <r>
    <n v="3491"/>
    <d v="2021-01-26T00:00:00"/>
    <n v="5.302777777777778"/>
    <s v="Area Sales Manager"/>
    <x v="6"/>
    <s v="Active"/>
    <s v="Contract"/>
    <s v="Zone B"/>
    <s v="Full-Time"/>
    <x v="1"/>
    <x v="4"/>
    <d v="1973-06-02T00:00:00"/>
    <s v="TX"/>
    <s v="Male"/>
    <s v="White"/>
    <s v="Widowed"/>
    <x v="0"/>
    <n v="3"/>
    <n v="5"/>
    <s v="Poor"/>
    <d v="2022-09-10T00:00:00"/>
    <n v="3"/>
    <x v="0"/>
    <n v="4"/>
    <s v="Low"/>
    <n v="5"/>
    <x v="0"/>
    <d v="2023-07-14T00:00:00"/>
    <x v="2"/>
    <x v="0"/>
    <x v="1"/>
    <n v="3"/>
    <n v="442.56"/>
    <n v="48"/>
    <s v="Adult"/>
  </r>
  <r>
    <n v="3492"/>
    <d v="2019-11-26T00:00:00"/>
    <n v="6.4694444444444441"/>
    <s v="Area Sales Manager"/>
    <x v="2"/>
    <s v="Active"/>
    <s v="Full-Time"/>
    <s v="Zone C"/>
    <s v="Full-Time"/>
    <x v="1"/>
    <x v="3"/>
    <d v="1993-01-08T00:00:00"/>
    <s v="CO"/>
    <s v="Male"/>
    <s v="Asian"/>
    <s v="Married"/>
    <x v="0"/>
    <n v="3"/>
    <n v="1"/>
    <s v="Excellent"/>
    <d v="2023-01-13T00:00:00"/>
    <n v="1"/>
    <x v="2"/>
    <n v="5"/>
    <s v="High"/>
    <n v="5"/>
    <x v="2"/>
    <d v="2022-09-06T00:00:00"/>
    <x v="2"/>
    <x v="0"/>
    <x v="1"/>
    <n v="3"/>
    <n v="327.66000000000003"/>
    <n v="26"/>
    <s v="Adult"/>
  </r>
  <r>
    <n v="3493"/>
    <d v="2019-07-15T00:00:00"/>
    <n v="6.833333333333333"/>
    <s v="Area Sales Manager"/>
    <x v="9"/>
    <s v="Active"/>
    <s v="Full-Time"/>
    <s v="Zone C"/>
    <s v="Full-Time"/>
    <x v="1"/>
    <x v="9"/>
    <d v="1984-04-17T00:00:00"/>
    <s v="CO"/>
    <s v="Male"/>
    <s v="Asian"/>
    <s v="Widowed"/>
    <x v="0"/>
    <n v="3"/>
    <n v="5"/>
    <s v="Poor"/>
    <d v="2023-04-02T00:00:00"/>
    <n v="3"/>
    <x v="0"/>
    <n v="1"/>
    <s v="Low"/>
    <n v="5"/>
    <x v="0"/>
    <d v="2023-02-19T00:00:00"/>
    <x v="2"/>
    <x v="0"/>
    <x v="2"/>
    <n v="3"/>
    <n v="400.95"/>
    <n v="35"/>
    <s v="Adult"/>
  </r>
  <r>
    <n v="3494"/>
    <d v="2020-06-18T00:00:00"/>
    <n v="5.9083333333333332"/>
    <s v="Area Sales Manager"/>
    <x v="7"/>
    <s v="Active"/>
    <s v="Contract"/>
    <s v="Zone B"/>
    <s v="Full-Time"/>
    <x v="1"/>
    <x v="3"/>
    <d v="1994-02-08T00:00:00"/>
    <s v="CO"/>
    <s v="Male"/>
    <s v="Black"/>
    <s v="Single"/>
    <x v="0"/>
    <n v="3"/>
    <n v="4"/>
    <s v="Poor"/>
    <d v="2022-12-15T00:00:00"/>
    <n v="1"/>
    <x v="0"/>
    <n v="2"/>
    <s v="Low"/>
    <n v="1"/>
    <x v="0"/>
    <d v="2023-02-11T00:00:00"/>
    <x v="3"/>
    <x v="0"/>
    <x v="2"/>
    <n v="2"/>
    <n v="910.45"/>
    <n v="26"/>
    <s v="Adult"/>
  </r>
  <r>
    <n v="3495"/>
    <d v="2023-06-22T00:00:00"/>
    <n v="2.8972222222222221"/>
    <s v="Area Sales Manager"/>
    <x v="3"/>
    <s v="Active"/>
    <s v="Part-Time"/>
    <s v="Zone B"/>
    <s v="Temporary"/>
    <x v="1"/>
    <x v="13"/>
    <d v="1993-01-27T00:00:00"/>
    <s v="IN"/>
    <s v="Male"/>
    <s v="Other"/>
    <s v="Married"/>
    <x v="0"/>
    <n v="3"/>
    <n v="4"/>
    <s v="Poor"/>
    <d v="2022-09-08T00:00:00"/>
    <n v="4"/>
    <x v="0"/>
    <n v="3"/>
    <s v="Low"/>
    <n v="5"/>
    <x v="0"/>
    <d v="2022-12-21T00:00:00"/>
    <x v="1"/>
    <x v="1"/>
    <x v="3"/>
    <n v="1"/>
    <n v="701.55"/>
    <n v="30"/>
    <s v="Adult"/>
  </r>
  <r>
    <n v="3496"/>
    <d v="2021-12-02T00:00:00"/>
    <n v="4.4527777777777775"/>
    <s v="Area Sales Manager"/>
    <x v="5"/>
    <s v="Active"/>
    <s v="Contract"/>
    <s v="Zone A"/>
    <s v="Part-Time"/>
    <x v="1"/>
    <x v="2"/>
    <d v="1964-09-19T00:00:00"/>
    <s v="CA"/>
    <s v="Male"/>
    <s v="Other"/>
    <s v="Widowed"/>
    <x v="0"/>
    <n v="3"/>
    <n v="5"/>
    <s v="Poor"/>
    <d v="2022-12-26T00:00:00"/>
    <n v="1"/>
    <x v="0"/>
    <n v="3"/>
    <s v="Low"/>
    <n v="2"/>
    <x v="0"/>
    <d v="2023-02-16T00:00:00"/>
    <x v="2"/>
    <x v="0"/>
    <x v="1"/>
    <n v="1"/>
    <n v="806.87"/>
    <n v="57"/>
    <s v="Old"/>
  </r>
  <r>
    <n v="3497"/>
    <d v="2021-12-08T00:00:00"/>
    <n v="4.4361111111111109"/>
    <s v="Area Sales Manager"/>
    <x v="3"/>
    <s v="Active"/>
    <s v="Part-Time"/>
    <s v="Zone C"/>
    <s v="Temporary"/>
    <x v="1"/>
    <x v="9"/>
    <d v="1981-02-18T00:00:00"/>
    <s v="OR"/>
    <s v="Female"/>
    <s v="Hispanic"/>
    <s v="Widowed"/>
    <x v="0"/>
    <n v="3"/>
    <n v="1"/>
    <s v="Excellent"/>
    <d v="2022-09-18T00:00:00"/>
    <n v="2"/>
    <x v="2"/>
    <n v="3"/>
    <s v="High"/>
    <n v="4"/>
    <x v="2"/>
    <d v="2023-03-11T00:00:00"/>
    <x v="4"/>
    <x v="0"/>
    <x v="2"/>
    <n v="2"/>
    <n v="184.21"/>
    <n v="40"/>
    <s v="Adult"/>
  </r>
  <r>
    <n v="3498"/>
    <d v="2023-04-26T00:00:00"/>
    <n v="3.0527777777777776"/>
    <s v="Area Sales Manager"/>
    <x v="9"/>
    <s v="Active"/>
    <s v="Full-Time"/>
    <s v="Zone A"/>
    <s v="Full-Time"/>
    <x v="1"/>
    <x v="2"/>
    <d v="1998-10-17T00:00:00"/>
    <s v="KY"/>
    <s v="Female"/>
    <s v="White"/>
    <s v="Widowed"/>
    <x v="0"/>
    <n v="3"/>
    <n v="2"/>
    <s v="Excellent"/>
    <d v="2023-06-19T00:00:00"/>
    <n v="3"/>
    <x v="2"/>
    <n v="3"/>
    <s v="High"/>
    <n v="4"/>
    <x v="2"/>
    <d v="2023-05-30T00:00:00"/>
    <x v="2"/>
    <x v="1"/>
    <x v="0"/>
    <n v="1"/>
    <n v="208.43"/>
    <n v="25"/>
    <s v="Young"/>
  </r>
  <r>
    <n v="3499"/>
    <d v="2018-09-25T00:00:00"/>
    <n v="7.6388888888888893"/>
    <s v="Area Sales Manager"/>
    <x v="5"/>
    <s v="Active"/>
    <s v="Part-Time"/>
    <s v="Zone C"/>
    <s v="Temporary"/>
    <x v="1"/>
    <x v="4"/>
    <d v="1971-01-16T00:00:00"/>
    <s v="KY"/>
    <s v="Female"/>
    <s v="Asian"/>
    <s v="Widowed"/>
    <x v="0"/>
    <n v="3"/>
    <n v="5"/>
    <s v="Poor"/>
    <d v="2023-07-21T00:00:00"/>
    <n v="5"/>
    <x v="0"/>
    <n v="3"/>
    <s v="Low"/>
    <n v="5"/>
    <x v="0"/>
    <d v="2023-01-30T00:00:00"/>
    <x v="3"/>
    <x v="0"/>
    <x v="1"/>
    <n v="2"/>
    <n v="762.45"/>
    <n v="47"/>
    <s v="Adult"/>
  </r>
  <r>
    <n v="3500"/>
    <d v="2018-11-20T00:00:00"/>
    <n v="7.4861111111111107"/>
    <s v="Area Sales Manager"/>
    <x v="6"/>
    <s v="Active"/>
    <s v="Full-Time"/>
    <s v="Zone B"/>
    <s v="Part-Time"/>
    <x v="1"/>
    <x v="12"/>
    <d v="2000-02-25T00:00:00"/>
    <s v="TX"/>
    <s v="Female"/>
    <s v="White"/>
    <s v="Divorced"/>
    <x v="0"/>
    <n v="3"/>
    <n v="1"/>
    <s v="Excellent"/>
    <d v="2023-05-14T00:00:00"/>
    <n v="4"/>
    <x v="2"/>
    <n v="1"/>
    <s v="High"/>
    <n v="4"/>
    <x v="2"/>
    <d v="2023-06-15T00:00:00"/>
    <x v="0"/>
    <x v="1"/>
    <x v="1"/>
    <n v="4"/>
    <n v="779.79"/>
    <n v="18"/>
    <s v="Young"/>
  </r>
  <r>
    <n v="3502"/>
    <d v="2019-10-01T00:00:00"/>
    <n v="6.6222222222222218"/>
    <s v="Area Sales Manager"/>
    <x v="4"/>
    <s v="Active"/>
    <s v="Full-Time"/>
    <s v="Zone C"/>
    <s v="Temporary"/>
    <x v="1"/>
    <x v="8"/>
    <d v="1976-06-29T00:00:00"/>
    <s v="TX"/>
    <s v="Male"/>
    <s v="White"/>
    <s v="Married"/>
    <x v="0"/>
    <n v="3"/>
    <n v="1"/>
    <s v="Excellent"/>
    <d v="2023-04-24T00:00:00"/>
    <n v="5"/>
    <x v="2"/>
    <n v="3"/>
    <s v="High"/>
    <n v="5"/>
    <x v="2"/>
    <d v="2023-01-03T00:00:00"/>
    <x v="1"/>
    <x v="1"/>
    <x v="1"/>
    <n v="3"/>
    <n v="427.12"/>
    <n v="43"/>
    <s v="Adult"/>
  </r>
  <r>
    <n v="3503"/>
    <d v="2022-01-20T00:00:00"/>
    <n v="4.3194444444444446"/>
    <s v="Area Sales Manager"/>
    <x v="0"/>
    <s v="Active"/>
    <s v="Part-Time"/>
    <s v="Zone A"/>
    <s v="Temporary"/>
    <x v="1"/>
    <x v="9"/>
    <d v="1951-07-27T00:00:00"/>
    <s v="CO"/>
    <s v="Male"/>
    <s v="Other"/>
    <s v="Single"/>
    <x v="0"/>
    <n v="3"/>
    <n v="4"/>
    <s v="Poor"/>
    <d v="2023-01-28T00:00:00"/>
    <n v="5"/>
    <x v="0"/>
    <n v="2"/>
    <s v="Low"/>
    <n v="3"/>
    <x v="0"/>
    <d v="2023-02-20T00:00:00"/>
    <x v="3"/>
    <x v="0"/>
    <x v="2"/>
    <n v="4"/>
    <n v="996.35"/>
    <n v="71"/>
    <s v="Old"/>
  </r>
  <r>
    <n v="3504"/>
    <d v="2021-10-10T00:00:00"/>
    <n v="4.5972222222222223"/>
    <s v="Area Sales Manager"/>
    <x v="7"/>
    <s v="Active"/>
    <s v="Full-Time"/>
    <s v="Zone B"/>
    <s v="Part-Time"/>
    <x v="1"/>
    <x v="3"/>
    <d v="1980-08-23T00:00:00"/>
    <s v="CO"/>
    <s v="Male"/>
    <s v="Hispanic"/>
    <s v="Married"/>
    <x v="0"/>
    <n v="3"/>
    <n v="2"/>
    <s v="Excellent"/>
    <d v="2023-04-20T00:00:00"/>
    <n v="3"/>
    <x v="2"/>
    <n v="4"/>
    <s v="High"/>
    <n v="3"/>
    <x v="2"/>
    <d v="2023-06-02T00:00:00"/>
    <x v="4"/>
    <x v="0"/>
    <x v="2"/>
    <n v="5"/>
    <n v="963.23"/>
    <n v="41"/>
    <s v="Adult"/>
  </r>
  <r>
    <n v="3505"/>
    <d v="2020-08-29T00:00:00"/>
    <n v="5.7111111111111112"/>
    <s v="Area Sales Manager"/>
    <x v="1"/>
    <s v="Active"/>
    <s v="Contract"/>
    <s v="Zone B"/>
    <s v="Temporary"/>
    <x v="1"/>
    <x v="4"/>
    <d v="2043-07-24T00:00:00"/>
    <s v="IN"/>
    <s v="Male"/>
    <s v="Hispanic"/>
    <s v="Widowed"/>
    <x v="0"/>
    <n v="3"/>
    <n v="1"/>
    <s v="Excellent"/>
    <d v="2022-11-10T00:00:00"/>
    <n v="4"/>
    <x v="2"/>
    <n v="3"/>
    <s v="High"/>
    <n v="2"/>
    <x v="2"/>
    <d v="2022-09-13T00:00:00"/>
    <x v="0"/>
    <x v="0"/>
    <x v="0"/>
    <n v="5"/>
    <n v="260.97000000000003"/>
    <n v="77"/>
    <s v="Old"/>
  </r>
  <r>
    <n v="3506"/>
    <d v="2019-08-27T00:00:00"/>
    <n v="6.7166666666666668"/>
    <s v="Area Sales Manager"/>
    <x v="8"/>
    <s v="Active"/>
    <s v="Full-Time"/>
    <s v="Zone B"/>
    <s v="Temporary"/>
    <x v="1"/>
    <x v="4"/>
    <d v="1988-07-06T00:00:00"/>
    <s v="IN"/>
    <s v="Male"/>
    <s v="Other"/>
    <s v="Married"/>
    <x v="0"/>
    <n v="3"/>
    <n v="2"/>
    <s v="Excellent"/>
    <d v="2023-06-27T00:00:00"/>
    <n v="2"/>
    <x v="2"/>
    <n v="2"/>
    <s v="High"/>
    <n v="3"/>
    <x v="2"/>
    <d v="2023-05-21T00:00:00"/>
    <x v="0"/>
    <x v="0"/>
    <x v="2"/>
    <n v="1"/>
    <n v="781.81"/>
    <n v="31"/>
    <s v="Adult"/>
  </r>
  <r>
    <n v="3507"/>
    <d v="2021-02-25T00:00:00"/>
    <n v="5.2222222222222223"/>
    <s v="Area Sales Manager"/>
    <x v="3"/>
    <s v="Active"/>
    <s v="Full-Time"/>
    <s v="Zone A"/>
    <s v="Full-Time"/>
    <x v="1"/>
    <x v="9"/>
    <d v="1973-03-24T00:00:00"/>
    <s v="CA"/>
    <s v="Male"/>
    <s v="White"/>
    <s v="Single"/>
    <x v="0"/>
    <n v="3"/>
    <n v="4"/>
    <s v="Poor"/>
    <d v="2023-03-31T00:00:00"/>
    <n v="2"/>
    <x v="0"/>
    <n v="5"/>
    <s v="Low"/>
    <n v="2"/>
    <x v="0"/>
    <d v="2023-05-25T00:00:00"/>
    <x v="2"/>
    <x v="0"/>
    <x v="3"/>
    <n v="4"/>
    <n v="651.77"/>
    <n v="48"/>
    <s v="Adult"/>
  </r>
  <r>
    <n v="3508"/>
    <d v="2021-07-13T00:00:00"/>
    <n v="4.8388888888888886"/>
    <s v="Area Sales Manager"/>
    <x v="0"/>
    <s v="Active"/>
    <s v="Full-Time"/>
    <s v="Zone B"/>
    <s v="Part-Time"/>
    <x v="1"/>
    <x v="1"/>
    <d v="2042-05-26T00:00:00"/>
    <s v="OR"/>
    <s v="Male"/>
    <s v="Asian"/>
    <s v="Single"/>
    <x v="0"/>
    <n v="3"/>
    <n v="5"/>
    <s v="Poor"/>
    <d v="2023-04-17T00:00:00"/>
    <n v="1"/>
    <x v="0"/>
    <n v="5"/>
    <s v="Low"/>
    <n v="4"/>
    <x v="0"/>
    <d v="2023-04-04T00:00:00"/>
    <x v="4"/>
    <x v="1"/>
    <x v="2"/>
    <n v="1"/>
    <n v="568.22"/>
    <n v="79"/>
    <s v="Old"/>
  </r>
  <r>
    <n v="3509"/>
    <d v="2021-04-14T00:00:00"/>
    <n v="5.0861111111111112"/>
    <s v="Area Sales Manager"/>
    <x v="4"/>
    <s v="Active"/>
    <s v="Part-Time"/>
    <s v="Zone C"/>
    <s v="Full-Time"/>
    <x v="1"/>
    <x v="2"/>
    <d v="1977-11-04T00:00:00"/>
    <s v="KY"/>
    <s v="Female"/>
    <s v="Black"/>
    <s v="Married"/>
    <x v="0"/>
    <n v="3"/>
    <n v="2"/>
    <s v="Excellent"/>
    <d v="2022-12-03T00:00:00"/>
    <n v="4"/>
    <x v="2"/>
    <n v="5"/>
    <s v="High"/>
    <n v="2"/>
    <x v="2"/>
    <d v="2023-03-04T00:00:00"/>
    <x v="0"/>
    <x v="1"/>
    <x v="2"/>
    <n v="4"/>
    <n v="612.1"/>
    <n v="44"/>
    <s v="Adult"/>
  </r>
  <r>
    <n v="3510"/>
    <d v="2020-02-10T00:00:00"/>
    <n v="6.2638888888888893"/>
    <s v="Area Sales Manager"/>
    <x v="9"/>
    <s v="Active"/>
    <s v="Part-Time"/>
    <s v="Zone A"/>
    <s v="Full-Time"/>
    <x v="1"/>
    <x v="3"/>
    <d v="1956-10-17T00:00:00"/>
    <s v="KY"/>
    <s v="Female"/>
    <s v="Hispanic"/>
    <s v="Married"/>
    <x v="0"/>
    <n v="3"/>
    <n v="2"/>
    <s v="Excellent"/>
    <d v="2022-08-22T00:00:00"/>
    <n v="2"/>
    <x v="2"/>
    <n v="4"/>
    <s v="High"/>
    <n v="3"/>
    <x v="2"/>
    <d v="2022-10-27T00:00:00"/>
    <x v="3"/>
    <x v="1"/>
    <x v="2"/>
    <n v="4"/>
    <n v="473.23"/>
    <n v="64"/>
    <s v="Old"/>
  </r>
  <r>
    <n v="3511"/>
    <d v="2021-08-17T00:00:00"/>
    <n v="4.7444444444444445"/>
    <s v="Area Sales Manager"/>
    <x v="5"/>
    <s v="Active"/>
    <s v="Part-Time"/>
    <s v="Zone B"/>
    <s v="Full-Time"/>
    <x v="1"/>
    <x v="0"/>
    <d v="1997-02-18T00:00:00"/>
    <s v="KY"/>
    <s v="Female"/>
    <s v="Asian"/>
    <s v="Divorced"/>
    <x v="0"/>
    <n v="3"/>
    <n v="4"/>
    <s v="Poor"/>
    <d v="2023-05-11T00:00:00"/>
    <n v="5"/>
    <x v="0"/>
    <n v="4"/>
    <s v="Low"/>
    <n v="5"/>
    <x v="0"/>
    <d v="2023-04-07T00:00:00"/>
    <x v="3"/>
    <x v="0"/>
    <x v="2"/>
    <n v="3"/>
    <n v="344.44"/>
    <n v="24"/>
    <s v="Young"/>
  </r>
  <r>
    <n v="3514"/>
    <d v="2020-04-15T00:00:00"/>
    <n v="6.083333333333333"/>
    <s v="Area Sales Manager"/>
    <x v="4"/>
    <s v="Active"/>
    <s v="Full-Time"/>
    <s v="Zone B"/>
    <s v="Part-Time"/>
    <x v="1"/>
    <x v="13"/>
    <d v="1958-01-03T00:00:00"/>
    <s v="TX"/>
    <s v="Male"/>
    <s v="Asian"/>
    <s v="Married"/>
    <x v="0"/>
    <n v="3"/>
    <n v="1"/>
    <s v="Excellent"/>
    <d v="2022-08-25T00:00:00"/>
    <n v="2"/>
    <x v="2"/>
    <n v="1"/>
    <s v="High"/>
    <n v="1"/>
    <x v="2"/>
    <d v="2023-02-21T00:00:00"/>
    <x v="0"/>
    <x v="0"/>
    <x v="1"/>
    <n v="3"/>
    <n v="975.46"/>
    <n v="62"/>
    <s v="Old"/>
  </r>
  <r>
    <n v="3516"/>
    <d v="2022-04-07T00:00:00"/>
    <n v="4.1055555555555552"/>
    <s v="Area Sales Manager"/>
    <x v="7"/>
    <s v="Active"/>
    <s v="Contract"/>
    <s v="Zone B"/>
    <s v="Part-Time"/>
    <x v="1"/>
    <x v="9"/>
    <d v="1988-06-25T00:00:00"/>
    <s v="CO"/>
    <s v="Male"/>
    <s v="Asian"/>
    <s v="Divorced"/>
    <x v="0"/>
    <n v="3"/>
    <n v="5"/>
    <s v="Poor"/>
    <d v="2022-11-15T00:00:00"/>
    <n v="2"/>
    <x v="0"/>
    <n v="3"/>
    <s v="Low"/>
    <n v="5"/>
    <x v="0"/>
    <d v="2023-06-22T00:00:00"/>
    <x v="3"/>
    <x v="0"/>
    <x v="1"/>
    <n v="1"/>
    <n v="570.41999999999996"/>
    <n v="34"/>
    <s v="Adult"/>
  </r>
  <r>
    <n v="3517"/>
    <d v="2020-02-19T00:00:00"/>
    <n v="6.2388888888888889"/>
    <s v="Area Sales Manager"/>
    <x v="1"/>
    <s v="Active"/>
    <s v="Part-Time"/>
    <s v="Zone A"/>
    <s v="Part-Time"/>
    <x v="1"/>
    <x v="8"/>
    <d v="2042-01-04T00:00:00"/>
    <s v="IN"/>
    <s v="Male"/>
    <s v="Hispanic"/>
    <s v="Widowed"/>
    <x v="0"/>
    <n v="3"/>
    <n v="4"/>
    <s v="Poor"/>
    <d v="2023-01-01T00:00:00"/>
    <n v="4"/>
    <x v="0"/>
    <n v="1"/>
    <s v="Low"/>
    <n v="1"/>
    <x v="0"/>
    <d v="2022-09-17T00:00:00"/>
    <x v="3"/>
    <x v="0"/>
    <x v="0"/>
    <n v="3"/>
    <n v="391.31"/>
    <n v="78"/>
    <s v="Old"/>
  </r>
  <r>
    <n v="3518"/>
    <d v="2021-04-10T00:00:00"/>
    <n v="5.0972222222222223"/>
    <s v="Area Sales Manager"/>
    <x v="8"/>
    <s v="Active"/>
    <s v="Contract"/>
    <s v="Zone B"/>
    <s v="Part-Time"/>
    <x v="1"/>
    <x v="5"/>
    <d v="1969-05-24T00:00:00"/>
    <s v="CA"/>
    <s v="Female"/>
    <s v="Hispanic"/>
    <s v="Married"/>
    <x v="0"/>
    <n v="3"/>
    <n v="2"/>
    <s v="Excellent"/>
    <d v="2023-05-13T00:00:00"/>
    <n v="4"/>
    <x v="2"/>
    <n v="2"/>
    <s v="High"/>
    <n v="5"/>
    <x v="2"/>
    <d v="2023-06-27T00:00:00"/>
    <x v="1"/>
    <x v="0"/>
    <x v="2"/>
    <n v="3"/>
    <n v="826.58"/>
    <n v="52"/>
    <s v="Old"/>
  </r>
  <r>
    <n v="3519"/>
    <d v="2021-12-19T00:00:00"/>
    <n v="4.4055555555555559"/>
    <s v="Area Sales Manager"/>
    <x v="3"/>
    <s v="Active"/>
    <s v="Part-Time"/>
    <s v="Zone C"/>
    <s v="Temporary"/>
    <x v="1"/>
    <x v="1"/>
    <d v="1951-03-28T00:00:00"/>
    <s v="CA"/>
    <s v="Male"/>
    <s v="Hispanic"/>
    <s v="Widowed"/>
    <x v="0"/>
    <n v="3"/>
    <n v="2"/>
    <s v="Excellent"/>
    <d v="2023-06-10T00:00:00"/>
    <n v="1"/>
    <x v="2"/>
    <n v="3"/>
    <s v="High"/>
    <n v="4"/>
    <x v="2"/>
    <d v="2022-12-11T00:00:00"/>
    <x v="0"/>
    <x v="1"/>
    <x v="1"/>
    <n v="4"/>
    <n v="930.69"/>
    <n v="70"/>
    <s v="Old"/>
  </r>
  <r>
    <n v="3520"/>
    <d v="2020-12-13T00:00:00"/>
    <n v="5.4222222222222225"/>
    <s v="Area Sales Manager"/>
    <x v="3"/>
    <s v="Active"/>
    <s v="Full-Time"/>
    <s v="Zone C"/>
    <s v="Temporary"/>
    <x v="1"/>
    <x v="9"/>
    <d v="1963-03-01T00:00:00"/>
    <s v="ND"/>
    <s v="Female"/>
    <s v="Black"/>
    <s v="Divorced"/>
    <x v="0"/>
    <n v="3"/>
    <n v="1"/>
    <s v="Excellent"/>
    <d v="2022-09-17T00:00:00"/>
    <n v="5"/>
    <x v="2"/>
    <n v="1"/>
    <s v="High"/>
    <n v="1"/>
    <x v="2"/>
    <d v="2022-09-11T00:00:00"/>
    <x v="1"/>
    <x v="1"/>
    <x v="1"/>
    <n v="1"/>
    <n v="607.92999999999995"/>
    <n v="57"/>
    <s v="Old"/>
  </r>
  <r>
    <n v="3521"/>
    <d v="2019-02-26T00:00:00"/>
    <n v="7.2194444444444441"/>
    <s v="Area Sales Manager"/>
    <x v="5"/>
    <s v="Active"/>
    <s v="Contract"/>
    <s v="Zone C"/>
    <s v="Part-Time"/>
    <x v="1"/>
    <x v="3"/>
    <d v="2049-04-16T00:00:00"/>
    <s v="KY"/>
    <s v="Female"/>
    <s v="Asian"/>
    <s v="Divorced"/>
    <x v="0"/>
    <n v="3"/>
    <n v="4"/>
    <s v="Poor"/>
    <d v="2022-09-19T00:00:00"/>
    <n v="1"/>
    <x v="0"/>
    <n v="3"/>
    <s v="Low"/>
    <n v="3"/>
    <x v="0"/>
    <d v="2023-02-28T00:00:00"/>
    <x v="4"/>
    <x v="0"/>
    <x v="1"/>
    <n v="5"/>
    <n v="723.5"/>
    <n v="70"/>
    <s v="Old"/>
  </r>
  <r>
    <n v="3522"/>
    <d v="2020-03-02T00:00:00"/>
    <n v="6.2027777777777775"/>
    <s v="Area Sales Manager"/>
    <x v="4"/>
    <s v="Active"/>
    <s v="Full-Time"/>
    <s v="Zone C"/>
    <s v="Part-Time"/>
    <x v="1"/>
    <x v="8"/>
    <d v="1983-10-12T00:00:00"/>
    <s v="KY"/>
    <s v="Female"/>
    <s v="Other"/>
    <s v="Single"/>
    <x v="0"/>
    <n v="3"/>
    <n v="1"/>
    <s v="Excellent"/>
    <d v="2023-07-14T00:00:00"/>
    <n v="1"/>
    <x v="2"/>
    <n v="5"/>
    <s v="High"/>
    <n v="4"/>
    <x v="2"/>
    <d v="2023-05-05T00:00:00"/>
    <x v="4"/>
    <x v="1"/>
    <x v="2"/>
    <n v="5"/>
    <n v="394.04"/>
    <n v="37"/>
    <s v="Adult"/>
  </r>
  <r>
    <n v="3523"/>
    <d v="2021-06-25T00:00:00"/>
    <n v="4.8888888888888893"/>
    <s v="Area Sales Manager"/>
    <x v="0"/>
    <s v="Active"/>
    <s v="Full-Time"/>
    <s v="Zone A"/>
    <s v="Temporary"/>
    <x v="1"/>
    <x v="3"/>
    <d v="1978-12-19T00:00:00"/>
    <s v="KY"/>
    <s v="Female"/>
    <s v="Other"/>
    <s v="Single"/>
    <x v="0"/>
    <n v="3"/>
    <n v="2"/>
    <s v="Excellent"/>
    <d v="2023-02-27T00:00:00"/>
    <n v="3"/>
    <x v="2"/>
    <n v="2"/>
    <s v="High"/>
    <n v="3"/>
    <x v="2"/>
    <d v="2023-07-10T00:00:00"/>
    <x v="0"/>
    <x v="1"/>
    <x v="1"/>
    <n v="2"/>
    <n v="451.18"/>
    <n v="43"/>
    <s v="Adult"/>
  </r>
  <r>
    <n v="3526"/>
    <d v="2022-09-15T00:00:00"/>
    <n v="3.6666666666666665"/>
    <s v="Area Sales Manager"/>
    <x v="6"/>
    <s v="Active"/>
    <s v="Full-Time"/>
    <s v="Zone B"/>
    <s v="Full-Time"/>
    <x v="1"/>
    <x v="3"/>
    <d v="2048-05-30T00:00:00"/>
    <s v="TX"/>
    <s v="Male"/>
    <s v="White"/>
    <s v="Widowed"/>
    <x v="0"/>
    <n v="3"/>
    <n v="4"/>
    <s v="Poor"/>
    <d v="2023-01-28T00:00:00"/>
    <n v="1"/>
    <x v="0"/>
    <n v="5"/>
    <s v="Low"/>
    <n v="3"/>
    <x v="0"/>
    <d v="2022-10-15T00:00:00"/>
    <x v="1"/>
    <x v="0"/>
    <x v="3"/>
    <n v="2"/>
    <n v="360.5"/>
    <n v="74"/>
    <s v="Old"/>
  </r>
  <r>
    <n v="3527"/>
    <d v="2020-05-01T00:00:00"/>
    <n v="6.0388888888888888"/>
    <s v="Area Sales Manager"/>
    <x v="2"/>
    <s v="Active"/>
    <s v="Full-Time"/>
    <s v="Zone B"/>
    <s v="Temporary"/>
    <x v="1"/>
    <x v="1"/>
    <d v="1974-10-15T00:00:00"/>
    <s v="CO"/>
    <s v="Male"/>
    <s v="Black"/>
    <s v="Married"/>
    <x v="0"/>
    <n v="3"/>
    <n v="1"/>
    <s v="Excellent"/>
    <d v="2023-02-27T00:00:00"/>
    <n v="1"/>
    <x v="2"/>
    <n v="3"/>
    <s v="High"/>
    <n v="2"/>
    <x v="2"/>
    <d v="2023-01-06T00:00:00"/>
    <x v="2"/>
    <x v="0"/>
    <x v="0"/>
    <n v="4"/>
    <n v="396.28"/>
    <n v="46"/>
    <s v="Adult"/>
  </r>
  <r>
    <n v="3528"/>
    <d v="2022-10-13T00:00:00"/>
    <n v="3.588888888888889"/>
    <s v="Area Sales Manager"/>
    <x v="9"/>
    <s v="Active"/>
    <s v="Full-Time"/>
    <s v="Zone C"/>
    <s v="Part-Time"/>
    <x v="1"/>
    <x v="0"/>
    <d v="1991-12-13T00:00:00"/>
    <s v="CO"/>
    <s v="Male"/>
    <s v="Hispanic"/>
    <s v="Widowed"/>
    <x v="0"/>
    <n v="3"/>
    <n v="2"/>
    <s v="Excellent"/>
    <d v="2023-05-27T00:00:00"/>
    <n v="5"/>
    <x v="2"/>
    <n v="2"/>
    <s v="High"/>
    <n v="2"/>
    <x v="2"/>
    <d v="2023-03-02T00:00:00"/>
    <x v="3"/>
    <x v="1"/>
    <x v="3"/>
    <n v="1"/>
    <n v="465.96"/>
    <n v="31"/>
    <s v="Adult"/>
  </r>
  <r>
    <n v="3529"/>
    <d v="2020-01-03T00:00:00"/>
    <n v="6.3666666666666663"/>
    <s v="Area Sales Manager"/>
    <x v="7"/>
    <s v="Active"/>
    <s v="Part-Time"/>
    <s v="Zone C"/>
    <s v="Full-Time"/>
    <x v="1"/>
    <x v="4"/>
    <d v="1994-06-18T00:00:00"/>
    <s v="IN"/>
    <s v="Male"/>
    <s v="Hispanic"/>
    <s v="Single"/>
    <x v="0"/>
    <n v="3"/>
    <n v="2"/>
    <s v="Excellent"/>
    <d v="2023-07-15T00:00:00"/>
    <n v="2"/>
    <x v="2"/>
    <n v="3"/>
    <s v="High"/>
    <n v="4"/>
    <x v="2"/>
    <d v="2022-09-04T00:00:00"/>
    <x v="2"/>
    <x v="0"/>
    <x v="1"/>
    <n v="1"/>
    <n v="515.55999999999995"/>
    <n v="26"/>
    <s v="Adult"/>
  </r>
  <r>
    <n v="3530"/>
    <d v="2019-11-13T00:00:00"/>
    <n v="6.5055555555555555"/>
    <s v="Area Sales Manager"/>
    <x v="3"/>
    <s v="Active"/>
    <s v="Full-Time"/>
    <s v="Zone B"/>
    <s v="Part-Time"/>
    <x v="1"/>
    <x v="4"/>
    <d v="1993-06-16T00:00:00"/>
    <s v="CA"/>
    <s v="Female"/>
    <s v="Black"/>
    <s v="Widowed"/>
    <x v="0"/>
    <n v="3"/>
    <n v="2"/>
    <s v="Excellent"/>
    <d v="2022-11-27T00:00:00"/>
    <n v="1"/>
    <x v="2"/>
    <n v="2"/>
    <s v="High"/>
    <n v="5"/>
    <x v="2"/>
    <d v="2023-01-18T00:00:00"/>
    <x v="1"/>
    <x v="1"/>
    <x v="3"/>
    <n v="2"/>
    <n v="496.85"/>
    <n v="26"/>
    <s v="Adult"/>
  </r>
  <r>
    <n v="3531"/>
    <d v="2023-06-17T00:00:00"/>
    <n v="2.911111111111111"/>
    <s v="Area Sales Manager"/>
    <x v="5"/>
    <s v="Active"/>
    <s v="Full-Time"/>
    <s v="Zone C"/>
    <s v="Full-Time"/>
    <x v="1"/>
    <x v="9"/>
    <d v="2043-05-18T00:00:00"/>
    <s v="CA"/>
    <s v="Male"/>
    <s v="Black"/>
    <s v="Divorced"/>
    <x v="0"/>
    <n v="3"/>
    <n v="1"/>
    <s v="Excellent"/>
    <d v="2023-02-24T00:00:00"/>
    <n v="2"/>
    <x v="2"/>
    <n v="4"/>
    <s v="High"/>
    <n v="4"/>
    <x v="2"/>
    <d v="2022-11-30T00:00:00"/>
    <x v="0"/>
    <x v="1"/>
    <x v="2"/>
    <n v="3"/>
    <n v="629.46"/>
    <n v="80"/>
    <s v="Old"/>
  </r>
  <r>
    <n v="3532"/>
    <d v="2021-10-14T00:00:00"/>
    <n v="4.5861111111111112"/>
    <s v="Area Sales Manager"/>
    <x v="1"/>
    <s v="Active"/>
    <s v="Part-Time"/>
    <s v="Zone B"/>
    <s v="Full-Time"/>
    <x v="2"/>
    <x v="15"/>
    <d v="1966-11-27T00:00:00"/>
    <s v="OR"/>
    <s v="Female"/>
    <s v="Black"/>
    <s v="Widowed"/>
    <x v="0"/>
    <n v="3"/>
    <n v="1"/>
    <s v="Excellent"/>
    <d v="2022-10-08T00:00:00"/>
    <n v="2"/>
    <x v="2"/>
    <n v="2"/>
    <s v="High"/>
    <n v="5"/>
    <x v="2"/>
    <d v="2023-05-02T00:00:00"/>
    <x v="3"/>
    <x v="0"/>
    <x v="0"/>
    <n v="2"/>
    <n v="771.61"/>
    <n v="55"/>
    <s v="Old"/>
  </r>
  <r>
    <n v="3533"/>
    <d v="2021-06-01T00:00:00"/>
    <n v="4.9555555555555557"/>
    <s v="Area Sales Manager"/>
    <x v="8"/>
    <s v="Active"/>
    <s v="Contract"/>
    <s v="Zone B"/>
    <s v="Full-Time"/>
    <x v="1"/>
    <x v="2"/>
    <d v="1966-11-12T00:00:00"/>
    <s v="ND"/>
    <s v="Male"/>
    <s v="White"/>
    <s v="Married"/>
    <x v="0"/>
    <n v="3"/>
    <n v="2"/>
    <s v="Excellent"/>
    <d v="2023-01-08T00:00:00"/>
    <n v="2"/>
    <x v="2"/>
    <n v="5"/>
    <s v="High"/>
    <n v="2"/>
    <x v="2"/>
    <d v="2023-05-11T00:00:00"/>
    <x v="0"/>
    <x v="0"/>
    <x v="2"/>
    <n v="4"/>
    <n v="418.4"/>
    <n v="55"/>
    <s v="Old"/>
  </r>
  <r>
    <n v="3534"/>
    <d v="2018-09-14T00:00:00"/>
    <n v="7.6694444444444443"/>
    <s v="Area Sales Manager"/>
    <x v="3"/>
    <s v="Active"/>
    <s v="Full-Time"/>
    <s v="Zone A"/>
    <s v="Full-Time"/>
    <x v="1"/>
    <x v="6"/>
    <d v="1959-08-16T00:00:00"/>
    <s v="KY"/>
    <s v="Female"/>
    <s v="Asian"/>
    <s v="Single"/>
    <x v="0"/>
    <n v="3"/>
    <n v="4"/>
    <s v="Poor"/>
    <d v="2023-04-14T00:00:00"/>
    <n v="4"/>
    <x v="0"/>
    <n v="3"/>
    <s v="Low"/>
    <n v="2"/>
    <x v="0"/>
    <d v="2023-05-21T00:00:00"/>
    <x v="1"/>
    <x v="0"/>
    <x v="2"/>
    <n v="3"/>
    <n v="900.96"/>
    <n v="59"/>
    <s v="Old"/>
  </r>
  <r>
    <n v="3535"/>
    <d v="2018-12-11T00:00:00"/>
    <n v="7.427777777777778"/>
    <s v="Area Sales Manager"/>
    <x v="9"/>
    <s v="Active"/>
    <s v="Full-Time"/>
    <s v="Zone A"/>
    <s v="Temporary"/>
    <x v="1"/>
    <x v="10"/>
    <d v="1994-02-02T00:00:00"/>
    <s v="KY"/>
    <s v="Female"/>
    <s v="Black"/>
    <s v="Single"/>
    <x v="0"/>
    <n v="3"/>
    <n v="4"/>
    <s v="Poor"/>
    <d v="2022-11-01T00:00:00"/>
    <n v="1"/>
    <x v="0"/>
    <n v="5"/>
    <s v="Low"/>
    <n v="1"/>
    <x v="0"/>
    <d v="2023-06-25T00:00:00"/>
    <x v="3"/>
    <x v="1"/>
    <x v="1"/>
    <n v="1"/>
    <n v="936.96"/>
    <n v="24"/>
    <s v="Young"/>
  </r>
  <r>
    <n v="3536"/>
    <d v="2022-08-06T00:00:00"/>
    <n v="3.7749999999999999"/>
    <s v="Area Sales Manager"/>
    <x v="5"/>
    <s v="Active"/>
    <s v="Contract"/>
    <s v="Zone C"/>
    <s v="Temporary"/>
    <x v="1"/>
    <x v="2"/>
    <d v="1989-01-02T00:00:00"/>
    <s v="GA"/>
    <s v="Female"/>
    <s v="Black"/>
    <s v="Single"/>
    <x v="0"/>
    <n v="3"/>
    <n v="2"/>
    <s v="Excellent"/>
    <d v="2022-10-09T00:00:00"/>
    <n v="1"/>
    <x v="2"/>
    <n v="2"/>
    <s v="High"/>
    <n v="4"/>
    <x v="2"/>
    <d v="2022-11-23T00:00:00"/>
    <x v="0"/>
    <x v="1"/>
    <x v="3"/>
    <n v="5"/>
    <n v="269.02999999999997"/>
    <n v="33"/>
    <s v="Adult"/>
  </r>
  <r>
    <n v="3539"/>
    <d v="2019-12-08T00:00:00"/>
    <n v="6.4361111111111109"/>
    <s v="Area Sales Manager"/>
    <x v="4"/>
    <s v="Active"/>
    <s v="Full-Time"/>
    <s v="Zone C"/>
    <s v="Temporary"/>
    <x v="1"/>
    <x v="3"/>
    <d v="1983-11-27T00:00:00"/>
    <s v="CO"/>
    <s v="Male"/>
    <s v="Hispanic"/>
    <s v="Single"/>
    <x v="0"/>
    <n v="3"/>
    <n v="5"/>
    <s v="Poor"/>
    <d v="2023-02-06T00:00:00"/>
    <n v="3"/>
    <x v="0"/>
    <n v="3"/>
    <s v="Low"/>
    <n v="4"/>
    <x v="0"/>
    <d v="2023-03-17T00:00:00"/>
    <x v="2"/>
    <x v="1"/>
    <x v="0"/>
    <n v="4"/>
    <n v="234.77"/>
    <n v="36"/>
    <s v="Adult"/>
  </r>
  <r>
    <n v="3540"/>
    <d v="2020-03-12T00:00:00"/>
    <n v="6.1749999999999998"/>
    <s v="Area Sales Manager"/>
    <x v="0"/>
    <s v="Active"/>
    <s v="Full-Time"/>
    <s v="Zone B"/>
    <s v="Part-Time"/>
    <x v="1"/>
    <x v="8"/>
    <d v="1983-06-09T00:00:00"/>
    <s v="CO"/>
    <s v="Male"/>
    <s v="White"/>
    <s v="Widowed"/>
    <x v="1"/>
    <n v="4"/>
    <n v="4"/>
    <s v="Poor"/>
    <d v="2023-06-25T00:00:00"/>
    <n v="2"/>
    <x v="0"/>
    <n v="2"/>
    <s v="Low"/>
    <n v="3"/>
    <x v="0"/>
    <d v="2022-10-26T00:00:00"/>
    <x v="4"/>
    <x v="1"/>
    <x v="1"/>
    <n v="2"/>
    <n v="903.46"/>
    <n v="37"/>
    <s v="Adult"/>
  </r>
  <r>
    <n v="3541"/>
    <d v="2020-04-06T00:00:00"/>
    <n v="6.1083333333333334"/>
    <s v="Area Sales Manager"/>
    <x v="7"/>
    <s v="Active"/>
    <s v="Full-Time"/>
    <s v="Zone B"/>
    <s v="Full-Time"/>
    <x v="1"/>
    <x v="4"/>
    <d v="1991-10-27T00:00:00"/>
    <s v="IN"/>
    <s v="Male"/>
    <s v="Black"/>
    <s v="Married"/>
    <x v="1"/>
    <n v="4"/>
    <n v="2"/>
    <s v="Excellent"/>
    <d v="2022-11-28T00:00:00"/>
    <n v="1"/>
    <x v="2"/>
    <n v="3"/>
    <s v="High"/>
    <n v="3"/>
    <x v="2"/>
    <d v="2023-05-22T00:00:00"/>
    <x v="1"/>
    <x v="1"/>
    <x v="3"/>
    <n v="4"/>
    <n v="380.3"/>
    <n v="29"/>
    <s v="Adult"/>
  </r>
  <r>
    <n v="3542"/>
    <d v="2023-04-15T00:00:00"/>
    <n v="3.0833333333333335"/>
    <s v="Area Sales Manager"/>
    <x v="1"/>
    <s v="Active"/>
    <s v="Contract"/>
    <s v="Zone A"/>
    <s v="Temporary"/>
    <x v="1"/>
    <x v="4"/>
    <d v="2048-03-01T00:00:00"/>
    <s v="IN"/>
    <s v="Male"/>
    <s v="White"/>
    <s v="Married"/>
    <x v="2"/>
    <n v="2"/>
    <n v="1"/>
    <s v="Excellent"/>
    <d v="2022-10-18T00:00:00"/>
    <n v="2"/>
    <x v="2"/>
    <n v="3"/>
    <s v="High"/>
    <n v="4"/>
    <x v="2"/>
    <d v="2022-08-22T00:00:00"/>
    <x v="2"/>
    <x v="0"/>
    <x v="0"/>
    <n v="4"/>
    <n v="511.42"/>
    <n v="75"/>
    <s v="Old"/>
  </r>
  <r>
    <n v="3543"/>
    <d v="2020-11-10T00:00:00"/>
    <n v="5.5138888888888893"/>
    <s v="Area Sales Manager"/>
    <x v="8"/>
    <s v="Active"/>
    <s v="Part-Time"/>
    <s v="Zone A"/>
    <s v="Temporary"/>
    <x v="1"/>
    <x v="3"/>
    <d v="1981-02-18T00:00:00"/>
    <s v="CA"/>
    <s v="Female"/>
    <s v="Black"/>
    <s v="Single"/>
    <x v="0"/>
    <n v="3"/>
    <n v="2"/>
    <s v="Excellent"/>
    <d v="2023-02-11T00:00:00"/>
    <n v="4"/>
    <x v="2"/>
    <n v="5"/>
    <s v="High"/>
    <n v="5"/>
    <x v="2"/>
    <d v="2023-05-21T00:00:00"/>
    <x v="4"/>
    <x v="1"/>
    <x v="3"/>
    <n v="4"/>
    <n v="171.03"/>
    <n v="39"/>
    <s v="Adult"/>
  </r>
  <r>
    <n v="3544"/>
    <d v="2023-06-29T00:00:00"/>
    <n v="2.8777777777777778"/>
    <s v="Area Sales Manager"/>
    <x v="3"/>
    <s v="Active"/>
    <s v="Contract"/>
    <s v="Zone A"/>
    <s v="Temporary"/>
    <x v="1"/>
    <x v="1"/>
    <d v="2000-09-16T00:00:00"/>
    <s v="CA"/>
    <s v="Male"/>
    <s v="Asian"/>
    <s v="Single"/>
    <x v="0"/>
    <n v="3"/>
    <n v="2"/>
    <s v="Excellent"/>
    <d v="2022-09-14T00:00:00"/>
    <n v="3"/>
    <x v="2"/>
    <n v="5"/>
    <s v="High"/>
    <n v="3"/>
    <x v="2"/>
    <d v="2023-05-02T00:00:00"/>
    <x v="0"/>
    <x v="1"/>
    <x v="3"/>
    <n v="3"/>
    <n v="842.93"/>
    <n v="23"/>
    <s v="Young"/>
  </r>
  <r>
    <n v="3545"/>
    <d v="2022-03-07T00:00:00"/>
    <n v="4.1888888888888891"/>
    <s v="Area Sales Manager"/>
    <x v="1"/>
    <s v="Active"/>
    <s v="Full-Time"/>
    <s v="Zone C"/>
    <s v="Temporary"/>
    <x v="2"/>
    <x v="4"/>
    <d v="2043-01-28T00:00:00"/>
    <s v="OR"/>
    <s v="Female"/>
    <s v="Black"/>
    <s v="Widowed"/>
    <x v="0"/>
    <n v="3"/>
    <n v="1"/>
    <s v="Excellent"/>
    <d v="2023-05-27T00:00:00"/>
    <n v="2"/>
    <x v="2"/>
    <n v="5"/>
    <s v="High"/>
    <n v="2"/>
    <x v="2"/>
    <d v="2023-05-04T00:00:00"/>
    <x v="1"/>
    <x v="1"/>
    <x v="1"/>
    <n v="5"/>
    <n v="581.12"/>
    <n v="79"/>
    <s v="Old"/>
  </r>
  <r>
    <n v="3546"/>
    <d v="2021-07-31T00:00:00"/>
    <n v="4.791666666666667"/>
    <s v="Area Sales Manager"/>
    <x v="0"/>
    <s v="Active"/>
    <s v="Full-Time"/>
    <s v="Zone B"/>
    <s v="Part-Time"/>
    <x v="1"/>
    <x v="3"/>
    <d v="1980-07-14T00:00:00"/>
    <s v="ND"/>
    <s v="Male"/>
    <s v="Hispanic"/>
    <s v="Widowed"/>
    <x v="1"/>
    <n v="4"/>
    <n v="1"/>
    <s v="Excellent"/>
    <d v="2023-05-10T00:00:00"/>
    <n v="2"/>
    <x v="2"/>
    <n v="5"/>
    <s v="High"/>
    <n v="5"/>
    <x v="2"/>
    <d v="2022-11-21T00:00:00"/>
    <x v="2"/>
    <x v="1"/>
    <x v="3"/>
    <n v="4"/>
    <n v="426.45"/>
    <n v="41"/>
    <s v="Adult"/>
  </r>
  <r>
    <n v="3547"/>
    <d v="2022-01-20T00:00:00"/>
    <n v="4.3194444444444446"/>
    <s v="Area Sales Manager"/>
    <x v="4"/>
    <s v="Active"/>
    <s v="Contract"/>
    <s v="Zone B"/>
    <s v="Full-Time"/>
    <x v="1"/>
    <x v="11"/>
    <d v="2047-03-25T00:00:00"/>
    <s v="KY"/>
    <s v="Female"/>
    <s v="Other"/>
    <s v="Married"/>
    <x v="2"/>
    <n v="2"/>
    <n v="2"/>
    <s v="Excellent"/>
    <d v="2022-12-24T00:00:00"/>
    <n v="2"/>
    <x v="2"/>
    <n v="4"/>
    <s v="High"/>
    <n v="2"/>
    <x v="2"/>
    <d v="2023-04-24T00:00:00"/>
    <x v="3"/>
    <x v="1"/>
    <x v="0"/>
    <n v="4"/>
    <n v="805.05"/>
    <n v="75"/>
    <s v="Old"/>
  </r>
  <r>
    <n v="3548"/>
    <d v="2021-07-11T00:00:00"/>
    <n v="4.8444444444444441"/>
    <s v="Area Sales Manager"/>
    <x v="5"/>
    <s v="Active"/>
    <s v="Part-Time"/>
    <s v="Zone A"/>
    <s v="Full-Time"/>
    <x v="1"/>
    <x v="3"/>
    <d v="1964-01-25T00:00:00"/>
    <s v="KY"/>
    <s v="Female"/>
    <s v="White"/>
    <s v="Single"/>
    <x v="0"/>
    <n v="3"/>
    <n v="1"/>
    <s v="Excellent"/>
    <d v="2022-10-06T00:00:00"/>
    <n v="5"/>
    <x v="2"/>
    <n v="5"/>
    <s v="High"/>
    <n v="3"/>
    <x v="2"/>
    <d v="2022-08-16T00:00:00"/>
    <x v="0"/>
    <x v="1"/>
    <x v="3"/>
    <n v="3"/>
    <n v="368.8"/>
    <n v="57"/>
    <s v="Old"/>
  </r>
  <r>
    <n v="3549"/>
    <d v="2018-10-15T00:00:00"/>
    <n v="7.583333333333333"/>
    <s v="Area Sales Manager"/>
    <x v="3"/>
    <s v="Active"/>
    <s v="Full-Time"/>
    <s v="Zone C"/>
    <s v="Full-Time"/>
    <x v="1"/>
    <x v="4"/>
    <d v="1955-03-17T00:00:00"/>
    <s v="GA"/>
    <s v="Female"/>
    <s v="Black"/>
    <s v="Divorced"/>
    <x v="0"/>
    <n v="3"/>
    <n v="2"/>
    <s v="Excellent"/>
    <d v="2023-04-19T00:00:00"/>
    <n v="1"/>
    <x v="2"/>
    <n v="4"/>
    <s v="High"/>
    <n v="1"/>
    <x v="2"/>
    <d v="2022-11-02T00:00:00"/>
    <x v="4"/>
    <x v="1"/>
    <x v="0"/>
    <n v="5"/>
    <n v="788.67"/>
    <n v="63"/>
    <s v="Old"/>
  </r>
  <r>
    <n v="3551"/>
    <d v="2018-08-11T00:00:00"/>
    <n v="7.7611111111111111"/>
    <s v="Area Sales Manager"/>
    <x v="9"/>
    <s v="Active"/>
    <s v="Part-Time"/>
    <s v="Zone C"/>
    <s v="Part-Time"/>
    <x v="1"/>
    <x v="6"/>
    <d v="1954-07-04T00:00:00"/>
    <s v="TX"/>
    <s v="Male"/>
    <s v="Black"/>
    <s v="Married"/>
    <x v="2"/>
    <n v="2"/>
    <n v="4"/>
    <s v="Poor"/>
    <d v="2023-06-03T00:00:00"/>
    <n v="4"/>
    <x v="0"/>
    <n v="4"/>
    <s v="Low"/>
    <n v="3"/>
    <x v="0"/>
    <d v="2022-10-27T00:00:00"/>
    <x v="4"/>
    <x v="1"/>
    <x v="1"/>
    <n v="1"/>
    <n v="570.13"/>
    <n v="64"/>
    <s v="Old"/>
  </r>
  <r>
    <n v="3552"/>
    <d v="2020-02-16T00:00:00"/>
    <n v="6.2472222222222218"/>
    <s v="Area Sales Manager"/>
    <x v="2"/>
    <s v="Active"/>
    <s v="Full-Time"/>
    <s v="Zone B"/>
    <s v="Full-Time"/>
    <x v="1"/>
    <x v="4"/>
    <d v="2042-08-11T00:00:00"/>
    <s v="CO"/>
    <s v="Male"/>
    <s v="White"/>
    <s v="Single"/>
    <x v="2"/>
    <n v="2"/>
    <n v="1"/>
    <s v="Excellent"/>
    <d v="2022-10-14T00:00:00"/>
    <n v="3"/>
    <x v="2"/>
    <n v="4"/>
    <s v="High"/>
    <n v="2"/>
    <x v="2"/>
    <d v="2022-11-26T00:00:00"/>
    <x v="0"/>
    <x v="1"/>
    <x v="0"/>
    <n v="4"/>
    <n v="480.87"/>
    <n v="78"/>
    <s v="Old"/>
  </r>
  <r>
    <n v="3553"/>
    <d v="2020-01-20T00:00:00"/>
    <n v="6.3194444444444446"/>
    <s v="Area Sales Manager"/>
    <x v="6"/>
    <s v="Active"/>
    <s v="Contract"/>
    <s v="Zone C"/>
    <s v="Temporary"/>
    <x v="1"/>
    <x v="4"/>
    <d v="2049-05-07T00:00:00"/>
    <s v="CO"/>
    <s v="Male"/>
    <s v="Black"/>
    <s v="Divorced"/>
    <x v="0"/>
    <n v="3"/>
    <n v="4"/>
    <s v="Poor"/>
    <d v="2022-10-30T00:00:00"/>
    <n v="4"/>
    <x v="0"/>
    <n v="2"/>
    <s v="Low"/>
    <n v="4"/>
    <x v="0"/>
    <d v="2022-12-11T00:00:00"/>
    <x v="2"/>
    <x v="0"/>
    <x v="1"/>
    <n v="5"/>
    <n v="689.48"/>
    <n v="71"/>
    <s v="Old"/>
  </r>
  <r>
    <n v="3554"/>
    <d v="2019-03-31T00:00:00"/>
    <n v="7.125"/>
    <s v="Area Sales Manager"/>
    <x v="8"/>
    <s v="Active"/>
    <s v="Part-Time"/>
    <s v="Zone C"/>
    <s v="Temporary"/>
    <x v="1"/>
    <x v="16"/>
    <d v="1958-10-14T00:00:00"/>
    <s v="IN"/>
    <s v="Male"/>
    <s v="Asian"/>
    <s v="Widowed"/>
    <x v="0"/>
    <n v="3"/>
    <n v="1"/>
    <s v="Excellent"/>
    <d v="2023-06-07T00:00:00"/>
    <n v="2"/>
    <x v="2"/>
    <n v="1"/>
    <s v="High"/>
    <n v="2"/>
    <x v="2"/>
    <d v="2023-06-05T00:00:00"/>
    <x v="2"/>
    <x v="0"/>
    <x v="2"/>
    <n v="4"/>
    <n v="283.33"/>
    <n v="61"/>
    <s v="Old"/>
  </r>
  <r>
    <n v="3555"/>
    <d v="2023-01-06T00:00:00"/>
    <n v="3.3583333333333334"/>
    <s v="Area Sales Manager"/>
    <x v="1"/>
    <s v="Active"/>
    <s v="Full-Time"/>
    <s v="Zone C"/>
    <s v="Temporary"/>
    <x v="1"/>
    <x v="5"/>
    <d v="1988-01-11T00:00:00"/>
    <s v="IN"/>
    <s v="Female"/>
    <s v="Hispanic"/>
    <s v="Widowed"/>
    <x v="0"/>
    <n v="3"/>
    <n v="4"/>
    <s v="Poor"/>
    <d v="2023-01-13T00:00:00"/>
    <n v="2"/>
    <x v="0"/>
    <n v="5"/>
    <s v="Low"/>
    <n v="1"/>
    <x v="0"/>
    <d v="2023-03-04T00:00:00"/>
    <x v="0"/>
    <x v="1"/>
    <x v="3"/>
    <n v="4"/>
    <n v="566.12"/>
    <n v="35"/>
    <s v="Adult"/>
  </r>
  <r>
    <n v="3556"/>
    <d v="2019-07-18T00:00:00"/>
    <n v="6.8250000000000002"/>
    <s v="Area Sales Manager"/>
    <x v="0"/>
    <s v="Active"/>
    <s v="Full-Time"/>
    <s v="Zone B"/>
    <s v="Temporary"/>
    <x v="1"/>
    <x v="13"/>
    <d v="1961-06-16T00:00:00"/>
    <s v="CA"/>
    <s v="Male"/>
    <s v="White"/>
    <s v="Single"/>
    <x v="1"/>
    <n v="4"/>
    <n v="2"/>
    <s v="Excellent"/>
    <d v="2023-06-11T00:00:00"/>
    <n v="2"/>
    <x v="2"/>
    <n v="2"/>
    <s v="High"/>
    <n v="3"/>
    <x v="2"/>
    <d v="2023-02-11T00:00:00"/>
    <x v="1"/>
    <x v="0"/>
    <x v="1"/>
    <n v="1"/>
    <n v="513.91999999999996"/>
    <n v="58"/>
    <s v="Old"/>
  </r>
  <r>
    <n v="3557"/>
    <d v="2019-02-13T00:00:00"/>
    <n v="7.2555555555555555"/>
    <s v="Area Sales Manager"/>
    <x v="4"/>
    <s v="Active"/>
    <s v="Part-Time"/>
    <s v="Zone C"/>
    <s v="Temporary"/>
    <x v="1"/>
    <x v="4"/>
    <d v="1960-06-06T00:00:00"/>
    <s v="MA"/>
    <s v="Male"/>
    <s v="Other"/>
    <s v="Single"/>
    <x v="0"/>
    <n v="3"/>
    <n v="2"/>
    <s v="Excellent"/>
    <d v="2023-04-20T00:00:00"/>
    <n v="4"/>
    <x v="2"/>
    <n v="5"/>
    <s v="High"/>
    <n v="2"/>
    <x v="2"/>
    <d v="2023-02-04T00:00:00"/>
    <x v="2"/>
    <x v="1"/>
    <x v="0"/>
    <n v="1"/>
    <n v="210.38"/>
    <n v="59"/>
    <s v="Old"/>
  </r>
  <r>
    <n v="3558"/>
    <d v="2018-12-30T00:00:00"/>
    <n v="7.375"/>
    <s v="Production Technician I"/>
    <x v="8"/>
    <s v="Active"/>
    <s v="Part-Time"/>
    <s v="Zone A"/>
    <s v="Part-Time"/>
    <x v="0"/>
    <x v="17"/>
    <d v="1959-06-04T00:00:00"/>
    <s v="MA"/>
    <s v="Female"/>
    <s v="Black"/>
    <s v="Single"/>
    <x v="0"/>
    <n v="3"/>
    <n v="1"/>
    <s v="Excellent"/>
    <d v="2022-10-05T00:00:00"/>
    <n v="2"/>
    <x v="2"/>
    <n v="5"/>
    <s v="High"/>
    <n v="3"/>
    <x v="2"/>
    <d v="2023-07-18T00:00:00"/>
    <x v="3"/>
    <x v="0"/>
    <x v="2"/>
    <n v="1"/>
    <n v="941.54"/>
    <n v="59"/>
    <s v="Old"/>
  </r>
  <r>
    <n v="3559"/>
    <d v="2019-11-06T00:00:00"/>
    <n v="6.5250000000000004"/>
    <s v="Production Technician I"/>
    <x v="6"/>
    <s v="Active"/>
    <s v="Part-Time"/>
    <s v="Zone C"/>
    <s v="Full-Time"/>
    <x v="0"/>
    <x v="4"/>
    <d v="1991-11-18T00:00:00"/>
    <s v="MA"/>
    <s v="Male"/>
    <s v="White"/>
    <s v="Single"/>
    <x v="0"/>
    <n v="3"/>
    <n v="2"/>
    <s v="Excellent"/>
    <d v="2022-12-27T00:00:00"/>
    <n v="3"/>
    <x v="2"/>
    <n v="2"/>
    <s v="High"/>
    <n v="1"/>
    <x v="2"/>
    <d v="2022-11-30T00:00:00"/>
    <x v="2"/>
    <x v="1"/>
    <x v="0"/>
    <n v="2"/>
    <n v="959.81"/>
    <n v="28"/>
    <s v="Adult"/>
  </r>
  <r>
    <n v="3560"/>
    <d v="2022-06-01T00:00:00"/>
    <n v="3.9555555555555557"/>
    <s v="Production Technician I"/>
    <x v="8"/>
    <s v="Active"/>
    <s v="Contract"/>
    <s v="Zone C"/>
    <s v="Full-Time"/>
    <x v="0"/>
    <x v="4"/>
    <d v="1954-02-18T00:00:00"/>
    <s v="MA"/>
    <s v="Female"/>
    <s v="Asian"/>
    <s v="Divorced"/>
    <x v="1"/>
    <n v="4"/>
    <n v="4"/>
    <s v="Poor"/>
    <d v="2023-01-09T00:00:00"/>
    <n v="2"/>
    <x v="0"/>
    <n v="4"/>
    <s v="Low"/>
    <n v="5"/>
    <x v="0"/>
    <d v="2023-05-22T00:00:00"/>
    <x v="3"/>
    <x v="1"/>
    <x v="3"/>
    <n v="1"/>
    <n v="738.92"/>
    <n v="68"/>
    <s v="Old"/>
  </r>
  <r>
    <n v="3561"/>
    <d v="2023-03-28T00:00:00"/>
    <n v="3.1305555555555555"/>
    <s v="Production Technician II"/>
    <x v="4"/>
    <s v="Active"/>
    <s v="Part-Time"/>
    <s v="Zone C"/>
    <s v="Temporary"/>
    <x v="0"/>
    <x v="3"/>
    <d v="1959-01-31T00:00:00"/>
    <s v="MA"/>
    <s v="Female"/>
    <s v="White"/>
    <s v="Married"/>
    <x v="0"/>
    <n v="3"/>
    <n v="5"/>
    <s v="Poor"/>
    <d v="2022-11-20T00:00:00"/>
    <n v="2"/>
    <x v="0"/>
    <n v="1"/>
    <s v="Low"/>
    <n v="5"/>
    <x v="0"/>
    <d v="2022-09-07T00:00:00"/>
    <x v="3"/>
    <x v="1"/>
    <x v="0"/>
    <n v="5"/>
    <n v="445.04"/>
    <n v="64"/>
    <s v="Old"/>
  </r>
  <r>
    <n v="3563"/>
    <d v="2019-01-01T00:00:00"/>
    <n v="7.3722222222222218"/>
    <s v="Production Technician I"/>
    <x v="5"/>
    <s v="Active"/>
    <s v="Contract"/>
    <s v="Zone B"/>
    <s v="Full-Time"/>
    <x v="0"/>
    <x v="4"/>
    <d v="2046-10-15T00:00:00"/>
    <s v="MA"/>
    <s v="Male"/>
    <s v="Black"/>
    <s v="Widowed"/>
    <x v="3"/>
    <n v="1"/>
    <n v="4"/>
    <s v="Poor"/>
    <d v="2023-01-31T00:00:00"/>
    <n v="4"/>
    <x v="0"/>
    <n v="1"/>
    <s v="Low"/>
    <n v="3"/>
    <x v="0"/>
    <d v="2023-04-06T00:00:00"/>
    <x v="0"/>
    <x v="1"/>
    <x v="3"/>
    <n v="4"/>
    <n v="886.9"/>
    <n v="73"/>
    <s v="Old"/>
  </r>
  <r>
    <n v="3564"/>
    <d v="2019-01-26T00:00:00"/>
    <n v="7.302777777777778"/>
    <s v="Production Technician II"/>
    <x v="7"/>
    <s v="Terminated"/>
    <s v="Full-Time"/>
    <s v="Zone C"/>
    <s v="Temporary"/>
    <x v="0"/>
    <x v="1"/>
    <d v="1994-11-07T00:00:00"/>
    <s v="MA"/>
    <s v="Female"/>
    <s v="White"/>
    <s v="Divorced"/>
    <x v="0"/>
    <n v="3"/>
    <n v="1"/>
    <s v="Excellent"/>
    <d v="2023-03-12T00:00:00"/>
    <n v="4"/>
    <x v="2"/>
    <n v="4"/>
    <s v="High"/>
    <n v="3"/>
    <x v="2"/>
    <d v="2022-12-10T00:00:00"/>
    <x v="3"/>
    <x v="1"/>
    <x v="1"/>
    <n v="4"/>
    <n v="106.14"/>
    <n v="25"/>
    <s v="Young"/>
  </r>
  <r>
    <n v="3565"/>
    <d v="2021-09-11T00:00:00"/>
    <n v="4.677777777777778"/>
    <s v="Production Technician I"/>
    <x v="5"/>
    <s v="Active"/>
    <s v="Part-Time"/>
    <s v="Zone B"/>
    <s v="Full-Time"/>
    <x v="0"/>
    <x v="3"/>
    <d v="1968-05-10T00:00:00"/>
    <s v="MA"/>
    <s v="Male"/>
    <s v="Other"/>
    <s v="Divorced"/>
    <x v="0"/>
    <n v="3"/>
    <n v="4"/>
    <s v="Poor"/>
    <d v="2022-09-29T00:00:00"/>
    <n v="5"/>
    <x v="0"/>
    <n v="5"/>
    <s v="Low"/>
    <n v="5"/>
    <x v="0"/>
    <d v="2023-05-06T00:00:00"/>
    <x v="2"/>
    <x v="1"/>
    <x v="3"/>
    <n v="4"/>
    <n v="684.35"/>
    <n v="53"/>
    <s v="Old"/>
  </r>
  <r>
    <n v="3566"/>
    <d v="2021-09-26T00:00:00"/>
    <n v="4.6361111111111111"/>
    <s v="Production Technician II"/>
    <x v="2"/>
    <s v="Active"/>
    <s v="Part-Time"/>
    <s v="Zone A"/>
    <s v="Part-Time"/>
    <x v="0"/>
    <x v="1"/>
    <d v="1963-10-05T00:00:00"/>
    <s v="MA"/>
    <s v="Male"/>
    <s v="Black"/>
    <s v="Single"/>
    <x v="0"/>
    <n v="3"/>
    <n v="2"/>
    <s v="Excellent"/>
    <d v="2023-01-27T00:00:00"/>
    <n v="1"/>
    <x v="2"/>
    <n v="2"/>
    <s v="High"/>
    <n v="3"/>
    <x v="2"/>
    <d v="2022-09-05T00:00:00"/>
    <x v="4"/>
    <x v="0"/>
    <x v="0"/>
    <n v="2"/>
    <n v="578.80999999999995"/>
    <n v="58"/>
    <s v="Old"/>
  </r>
  <r>
    <n v="3567"/>
    <d v="2023-03-04T00:00:00"/>
    <n v="3.1972222222222224"/>
    <s v="Production Technician I"/>
    <x v="1"/>
    <s v="Active"/>
    <s v="Full-Time"/>
    <s v="Zone C"/>
    <s v="Full-Time"/>
    <x v="0"/>
    <x v="2"/>
    <d v="1966-09-02T00:00:00"/>
    <s v="MA"/>
    <s v="Male"/>
    <s v="Asian"/>
    <s v="Widowed"/>
    <x v="0"/>
    <n v="3"/>
    <n v="4"/>
    <s v="Poor"/>
    <d v="2023-08-04T00:00:00"/>
    <n v="2"/>
    <x v="0"/>
    <n v="3"/>
    <s v="Low"/>
    <n v="2"/>
    <x v="0"/>
    <d v="2023-06-09T00:00:00"/>
    <x v="1"/>
    <x v="0"/>
    <x v="2"/>
    <n v="5"/>
    <n v="764.51"/>
    <n v="57"/>
    <s v="Old"/>
  </r>
  <r>
    <n v="3568"/>
    <d v="2023-07-11T00:00:00"/>
    <n v="2.8444444444444446"/>
    <s v="Production Technician I"/>
    <x v="1"/>
    <s v="Terminated"/>
    <s v="Full-Time"/>
    <s v="Zone B"/>
    <s v="Part-Time"/>
    <x v="0"/>
    <x v="4"/>
    <d v="1974-12-08T00:00:00"/>
    <s v="MA"/>
    <s v="Male"/>
    <s v="Asian"/>
    <s v="Divorced"/>
    <x v="0"/>
    <n v="3"/>
    <n v="2"/>
    <s v="Excellent"/>
    <d v="2023-02-07T00:00:00"/>
    <n v="2"/>
    <x v="2"/>
    <n v="4"/>
    <s v="High"/>
    <n v="1"/>
    <x v="2"/>
    <d v="2022-08-23T00:00:00"/>
    <x v="2"/>
    <x v="0"/>
    <x v="1"/>
    <n v="2"/>
    <n v="201.76"/>
    <n v="49"/>
    <s v="Adult"/>
  </r>
  <r>
    <n v="3569"/>
    <d v="2019-02-09T00:00:00"/>
    <n v="7.2666666666666666"/>
    <s v="Production Technician I"/>
    <x v="8"/>
    <s v="Active"/>
    <s v="Part-Time"/>
    <s v="Zone B"/>
    <s v="Temporary"/>
    <x v="0"/>
    <x v="14"/>
    <d v="1995-07-19T00:00:00"/>
    <s v="MA"/>
    <s v="Female"/>
    <s v="Hispanic"/>
    <s v="Divorced"/>
    <x v="0"/>
    <n v="3"/>
    <n v="2"/>
    <s v="Excellent"/>
    <d v="2022-12-24T00:00:00"/>
    <n v="1"/>
    <x v="2"/>
    <n v="3"/>
    <s v="High"/>
    <n v="5"/>
    <x v="2"/>
    <d v="2022-11-09T00:00:00"/>
    <x v="3"/>
    <x v="1"/>
    <x v="1"/>
    <n v="4"/>
    <n v="730.04"/>
    <n v="24"/>
    <s v="Young"/>
  </r>
  <r>
    <n v="3570"/>
    <d v="2019-04-19T00:00:00"/>
    <n v="7.072222222222222"/>
    <s v="Production Technician II"/>
    <x v="3"/>
    <s v="Terminated"/>
    <s v="Full-Time"/>
    <s v="Zone B"/>
    <s v="Temporary"/>
    <x v="0"/>
    <x v="10"/>
    <d v="1974-11-23T00:00:00"/>
    <s v="MA"/>
    <s v="Female"/>
    <s v="Asian"/>
    <s v="Married"/>
    <x v="0"/>
    <n v="3"/>
    <n v="1"/>
    <s v="Excellent"/>
    <d v="2023-01-02T00:00:00"/>
    <n v="2"/>
    <x v="2"/>
    <n v="5"/>
    <s v="High"/>
    <n v="3"/>
    <x v="2"/>
    <d v="2023-03-29T00:00:00"/>
    <x v="2"/>
    <x v="1"/>
    <x v="0"/>
    <n v="2"/>
    <n v="796.88"/>
    <n v="45"/>
    <s v="Adult"/>
  </r>
  <r>
    <n v="3571"/>
    <d v="2022-07-07T00:00:00"/>
    <n v="3.8555555555555556"/>
    <s v="Production Technician I"/>
    <x v="6"/>
    <s v="Terminated"/>
    <s v="Part-Time"/>
    <s v="Zone C"/>
    <s v="Full-Time"/>
    <x v="0"/>
    <x v="4"/>
    <d v="2047-08-29T00:00:00"/>
    <s v="MA"/>
    <s v="Female"/>
    <s v="White"/>
    <s v="Widowed"/>
    <x v="0"/>
    <n v="3"/>
    <n v="4"/>
    <s v="Poor"/>
    <d v="2022-11-23T00:00:00"/>
    <n v="4"/>
    <x v="0"/>
    <n v="1"/>
    <s v="Low"/>
    <n v="5"/>
    <x v="0"/>
    <d v="2023-08-04T00:00:00"/>
    <x v="2"/>
    <x v="1"/>
    <x v="2"/>
    <n v="3"/>
    <n v="834.44"/>
    <n v="75"/>
    <s v="Old"/>
  </r>
  <r>
    <n v="3572"/>
    <d v="2019-03-12T00:00:00"/>
    <n v="7.1749999999999998"/>
    <s v="Production Technician I"/>
    <x v="5"/>
    <s v="Active"/>
    <s v="Contract"/>
    <s v="Zone A"/>
    <s v="Part-Time"/>
    <x v="0"/>
    <x v="10"/>
    <d v="1994-06-07T00:00:00"/>
    <s v="MA"/>
    <s v="Male"/>
    <s v="White"/>
    <s v="Single"/>
    <x v="0"/>
    <n v="3"/>
    <n v="5"/>
    <s v="Poor"/>
    <d v="2022-12-05T00:00:00"/>
    <n v="5"/>
    <x v="0"/>
    <n v="5"/>
    <s v="Low"/>
    <n v="5"/>
    <x v="0"/>
    <d v="2023-05-19T00:00:00"/>
    <x v="0"/>
    <x v="0"/>
    <x v="0"/>
    <n v="5"/>
    <n v="569.16999999999996"/>
    <n v="25"/>
    <s v="Young"/>
  </r>
  <r>
    <n v="3573"/>
    <d v="2020-03-09T00:00:00"/>
    <n v="6.1833333333333336"/>
    <s v="Production Technician I"/>
    <x v="6"/>
    <s v="Active"/>
    <s v="Contract"/>
    <s v="Zone B"/>
    <s v="Full-Time"/>
    <x v="0"/>
    <x v="4"/>
    <d v="1983-10-26T00:00:00"/>
    <s v="MA"/>
    <s v="Female"/>
    <s v="Asian"/>
    <s v="Divorced"/>
    <x v="1"/>
    <n v="4"/>
    <n v="4"/>
    <s v="Poor"/>
    <d v="2022-12-31T00:00:00"/>
    <n v="4"/>
    <x v="0"/>
    <n v="1"/>
    <s v="Low"/>
    <n v="1"/>
    <x v="0"/>
    <d v="2022-10-06T00:00:00"/>
    <x v="1"/>
    <x v="0"/>
    <x v="2"/>
    <n v="4"/>
    <n v="386.07"/>
    <n v="37"/>
    <s v="Adult"/>
  </r>
  <r>
    <n v="3575"/>
    <d v="2021-04-28T00:00:00"/>
    <n v="5.0472222222222225"/>
    <s v="Production Technician I"/>
    <x v="8"/>
    <s v="Terminated"/>
    <s v="Part-Time"/>
    <s v="Zone A"/>
    <s v="Temporary"/>
    <x v="0"/>
    <x v="4"/>
    <d v="1987-03-05T00:00:00"/>
    <s v="MA"/>
    <s v="Male"/>
    <s v="Hispanic"/>
    <s v="Single"/>
    <x v="1"/>
    <n v="4"/>
    <n v="5"/>
    <s v="Poor"/>
    <d v="2023-06-26T00:00:00"/>
    <n v="5"/>
    <x v="0"/>
    <n v="1"/>
    <s v="Low"/>
    <n v="5"/>
    <x v="0"/>
    <d v="2022-12-12T00:00:00"/>
    <x v="3"/>
    <x v="0"/>
    <x v="1"/>
    <n v="3"/>
    <n v="583.21"/>
    <n v="34"/>
    <s v="Adult"/>
  </r>
  <r>
    <n v="3576"/>
    <d v="2021-07-21T00:00:00"/>
    <n v="4.8166666666666664"/>
    <s v="Production Technician II"/>
    <x v="2"/>
    <s v="Active"/>
    <s v="Full-Time"/>
    <s v="Zone B"/>
    <s v="Full-Time"/>
    <x v="0"/>
    <x v="6"/>
    <d v="1992-04-26T00:00:00"/>
    <s v="MA"/>
    <s v="Female"/>
    <s v="Asian"/>
    <s v="Single"/>
    <x v="1"/>
    <n v="4"/>
    <n v="4"/>
    <s v="Poor"/>
    <d v="2023-03-23T00:00:00"/>
    <n v="2"/>
    <x v="0"/>
    <n v="3"/>
    <s v="Low"/>
    <n v="3"/>
    <x v="0"/>
    <d v="2023-02-02T00:00:00"/>
    <x v="2"/>
    <x v="1"/>
    <x v="2"/>
    <n v="5"/>
    <n v="398.65"/>
    <n v="29"/>
    <s v="Adult"/>
  </r>
  <r>
    <n v="3577"/>
    <d v="2019-09-15T00:00:00"/>
    <n v="6.666666666666667"/>
    <s v="Production Technician I"/>
    <x v="4"/>
    <s v="Active"/>
    <s v="Part-Time"/>
    <s v="Zone C"/>
    <s v="Temporary"/>
    <x v="0"/>
    <x v="4"/>
    <d v="1957-05-30T00:00:00"/>
    <s v="MA"/>
    <s v="Male"/>
    <s v="White"/>
    <s v="Widowed"/>
    <x v="0"/>
    <n v="3"/>
    <n v="4"/>
    <s v="Poor"/>
    <d v="2022-08-14T00:00:00"/>
    <n v="5"/>
    <x v="0"/>
    <n v="4"/>
    <s v="Low"/>
    <n v="5"/>
    <x v="0"/>
    <d v="2023-01-26T00:00:00"/>
    <x v="4"/>
    <x v="0"/>
    <x v="3"/>
    <n v="5"/>
    <n v="931.46"/>
    <n v="62"/>
    <s v="Old"/>
  </r>
  <r>
    <n v="3578"/>
    <d v="2019-05-04T00:00:00"/>
    <n v="7.0305555555555559"/>
    <s v="Production Technician I"/>
    <x v="5"/>
    <s v="Active"/>
    <s v="Full-Time"/>
    <s v="Zone A"/>
    <s v="Temporary"/>
    <x v="0"/>
    <x v="4"/>
    <d v="1957-05-30T00:00:00"/>
    <s v="MA"/>
    <s v="Male"/>
    <s v="Hispanic"/>
    <s v="Married"/>
    <x v="1"/>
    <n v="4"/>
    <n v="2"/>
    <s v="Excellent"/>
    <d v="2022-10-14T00:00:00"/>
    <n v="1"/>
    <x v="2"/>
    <n v="4"/>
    <s v="High"/>
    <n v="2"/>
    <x v="2"/>
    <d v="2022-12-01T00:00:00"/>
    <x v="2"/>
    <x v="1"/>
    <x v="2"/>
    <n v="5"/>
    <n v="115.06"/>
    <n v="62"/>
    <s v="Old"/>
  </r>
  <r>
    <n v="3579"/>
    <d v="2021-05-20T00:00:00"/>
    <n v="4.9861111111111107"/>
    <s v="Production Technician II"/>
    <x v="4"/>
    <s v="Active"/>
    <s v="Full-Time"/>
    <s v="Zone C"/>
    <s v="Part-Time"/>
    <x v="0"/>
    <x v="4"/>
    <d v="2046-11-15T00:00:00"/>
    <s v="MA"/>
    <s v="Female"/>
    <s v="Asian"/>
    <s v="Widowed"/>
    <x v="2"/>
    <n v="2"/>
    <n v="4"/>
    <s v="Poor"/>
    <d v="2023-04-27T00:00:00"/>
    <n v="5"/>
    <x v="0"/>
    <n v="3"/>
    <s v="Low"/>
    <n v="3"/>
    <x v="0"/>
    <d v="2023-04-27T00:00:00"/>
    <x v="4"/>
    <x v="1"/>
    <x v="0"/>
    <n v="2"/>
    <n v="199.82"/>
    <n v="75"/>
    <s v="Old"/>
  </r>
  <r>
    <n v="3580"/>
    <d v="2019-12-16T00:00:00"/>
    <n v="6.4138888888888888"/>
    <s v="Production Technician I"/>
    <x v="9"/>
    <s v="Active"/>
    <s v="Full-Time"/>
    <s v="Zone C"/>
    <s v="Full-Time"/>
    <x v="0"/>
    <x v="4"/>
    <d v="2042-04-21T00:00:00"/>
    <s v="MA"/>
    <s v="Male"/>
    <s v="Other"/>
    <s v="Married"/>
    <x v="0"/>
    <n v="3"/>
    <n v="4"/>
    <s v="Poor"/>
    <d v="2022-10-21T00:00:00"/>
    <n v="2"/>
    <x v="0"/>
    <n v="4"/>
    <s v="Low"/>
    <n v="3"/>
    <x v="0"/>
    <d v="2022-11-04T00:00:00"/>
    <x v="4"/>
    <x v="0"/>
    <x v="0"/>
    <n v="5"/>
    <n v="940.2"/>
    <n v="77"/>
    <s v="Old"/>
  </r>
  <r>
    <n v="3581"/>
    <d v="2020-11-20T00:00:00"/>
    <n v="5.4861111111111107"/>
    <s v="Production Technician I"/>
    <x v="7"/>
    <s v="Active"/>
    <s v="Full-Time"/>
    <s v="Zone A"/>
    <s v="Part-Time"/>
    <x v="0"/>
    <x v="13"/>
    <d v="2043-03-08T00:00:00"/>
    <s v="MA"/>
    <s v="Male"/>
    <s v="Other"/>
    <s v="Divorced"/>
    <x v="0"/>
    <n v="3"/>
    <n v="2"/>
    <s v="Excellent"/>
    <d v="2022-08-29T00:00:00"/>
    <n v="3"/>
    <x v="2"/>
    <n v="4"/>
    <s v="High"/>
    <n v="4"/>
    <x v="2"/>
    <d v="2023-01-29T00:00:00"/>
    <x v="4"/>
    <x v="1"/>
    <x v="2"/>
    <n v="1"/>
    <n v="122.07"/>
    <n v="77"/>
    <s v="Old"/>
  </r>
  <r>
    <n v="3582"/>
    <d v="2020-08-19T00:00:00"/>
    <n v="5.7388888888888889"/>
    <s v="Production Technician I"/>
    <x v="3"/>
    <s v="Active"/>
    <s v="Part-Time"/>
    <s v="Zone B"/>
    <s v="Part-Time"/>
    <x v="0"/>
    <x v="17"/>
    <d v="1968-08-09T00:00:00"/>
    <s v="MA"/>
    <s v="Male"/>
    <s v="Asian"/>
    <s v="Widowed"/>
    <x v="0"/>
    <n v="3"/>
    <n v="4"/>
    <s v="Poor"/>
    <d v="2022-09-17T00:00:00"/>
    <n v="2"/>
    <x v="0"/>
    <n v="2"/>
    <s v="Low"/>
    <n v="5"/>
    <x v="0"/>
    <d v="2022-09-09T00:00:00"/>
    <x v="4"/>
    <x v="0"/>
    <x v="2"/>
    <n v="4"/>
    <n v="875.02"/>
    <n v="52"/>
    <s v="Old"/>
  </r>
  <r>
    <n v="3583"/>
    <d v="2021-04-28T00:00:00"/>
    <n v="5.0472222222222225"/>
    <s v="Production Technician I"/>
    <x v="5"/>
    <s v="Active"/>
    <s v="Full-Time"/>
    <s v="Zone C"/>
    <s v="Temporary"/>
    <x v="0"/>
    <x v="4"/>
    <d v="1958-11-20T00:00:00"/>
    <s v="MA"/>
    <s v="Female"/>
    <s v="White"/>
    <s v="Married"/>
    <x v="2"/>
    <n v="2"/>
    <n v="4"/>
    <s v="Poor"/>
    <d v="2023-07-05T00:00:00"/>
    <n v="4"/>
    <x v="0"/>
    <n v="1"/>
    <s v="Low"/>
    <n v="4"/>
    <x v="0"/>
    <d v="2023-03-18T00:00:00"/>
    <x v="4"/>
    <x v="0"/>
    <x v="1"/>
    <n v="4"/>
    <n v="116.4"/>
    <n v="63"/>
    <s v="Old"/>
  </r>
  <r>
    <n v="3584"/>
    <d v="2020-08-14T00:00:00"/>
    <n v="5.7527777777777782"/>
    <s v="Production Technician I"/>
    <x v="4"/>
    <s v="Active"/>
    <s v="Contract"/>
    <s v="Zone C"/>
    <s v="Full-Time"/>
    <x v="0"/>
    <x v="4"/>
    <d v="1987-11-07T00:00:00"/>
    <s v="MA"/>
    <s v="Female"/>
    <s v="Other"/>
    <s v="Married"/>
    <x v="0"/>
    <n v="3"/>
    <n v="4"/>
    <s v="Poor"/>
    <d v="2023-05-28T00:00:00"/>
    <n v="2"/>
    <x v="0"/>
    <n v="2"/>
    <s v="Low"/>
    <n v="5"/>
    <x v="0"/>
    <d v="2022-12-15T00:00:00"/>
    <x v="3"/>
    <x v="1"/>
    <x v="3"/>
    <n v="5"/>
    <n v="341.78"/>
    <n v="33"/>
    <s v="Adult"/>
  </r>
  <r>
    <n v="3585"/>
    <d v="2021-12-22T00:00:00"/>
    <n v="4.3972222222222221"/>
    <s v="Production Technician I"/>
    <x v="0"/>
    <s v="Active"/>
    <s v="Full-Time"/>
    <s v="Zone A"/>
    <s v="Full-Time"/>
    <x v="0"/>
    <x v="17"/>
    <d v="1992-07-16T00:00:00"/>
    <s v="MA"/>
    <s v="Female"/>
    <s v="Black"/>
    <s v="Divorced"/>
    <x v="0"/>
    <n v="3"/>
    <n v="4"/>
    <s v="Poor"/>
    <d v="2023-01-12T00:00:00"/>
    <n v="1"/>
    <x v="0"/>
    <n v="2"/>
    <s v="Low"/>
    <n v="3"/>
    <x v="0"/>
    <d v="2023-02-14T00:00:00"/>
    <x v="4"/>
    <x v="0"/>
    <x v="2"/>
    <n v="4"/>
    <n v="107.48"/>
    <n v="29"/>
    <s v="Adult"/>
  </r>
  <r>
    <n v="3586"/>
    <d v="2019-02-01T00:00:00"/>
    <n v="7.2888888888888888"/>
    <s v="Production Technician I"/>
    <x v="1"/>
    <s v="Active"/>
    <s v="Part-Time"/>
    <s v="Zone B"/>
    <s v="Full-Time"/>
    <x v="0"/>
    <x v="16"/>
    <d v="2000-12-27T00:00:00"/>
    <s v="MA"/>
    <s v="Female"/>
    <s v="Hispanic"/>
    <s v="Single"/>
    <x v="0"/>
    <n v="3"/>
    <n v="2"/>
    <s v="Excellent"/>
    <d v="2023-01-31T00:00:00"/>
    <n v="4"/>
    <x v="2"/>
    <n v="2"/>
    <s v="High"/>
    <n v="4"/>
    <x v="2"/>
    <d v="2022-09-30T00:00:00"/>
    <x v="4"/>
    <x v="1"/>
    <x v="2"/>
    <n v="1"/>
    <n v="502.7"/>
    <n v="19"/>
    <s v="Young"/>
  </r>
  <r>
    <n v="3587"/>
    <d v="2021-05-10T00:00:00"/>
    <n v="5.0138888888888893"/>
    <s v="Production Technician I"/>
    <x v="8"/>
    <s v="Active"/>
    <s v="Full-Time"/>
    <s v="Zone B"/>
    <s v="Temporary"/>
    <x v="0"/>
    <x v="5"/>
    <d v="1977-12-25T00:00:00"/>
    <s v="MA"/>
    <s v="Male"/>
    <s v="Other"/>
    <s v="Divorced"/>
    <x v="0"/>
    <n v="3"/>
    <n v="2"/>
    <s v="Excellent"/>
    <d v="2023-05-24T00:00:00"/>
    <n v="1"/>
    <x v="2"/>
    <n v="2"/>
    <s v="High"/>
    <n v="2"/>
    <x v="2"/>
    <d v="2023-03-22T00:00:00"/>
    <x v="0"/>
    <x v="1"/>
    <x v="2"/>
    <n v="5"/>
    <n v="570.04"/>
    <n v="44"/>
    <s v="Adult"/>
  </r>
  <r>
    <n v="3588"/>
    <d v="2019-06-25T00:00:00"/>
    <n v="6.8888888888888893"/>
    <s v="Production Technician I"/>
    <x v="6"/>
    <s v="Active"/>
    <s v="Full-Time"/>
    <s v="Zone C"/>
    <s v="Full-Time"/>
    <x v="0"/>
    <x v="12"/>
    <d v="1972-03-08T00:00:00"/>
    <s v="MA"/>
    <s v="Male"/>
    <s v="Black"/>
    <s v="Widowed"/>
    <x v="0"/>
    <n v="3"/>
    <n v="2"/>
    <s v="Excellent"/>
    <d v="2023-05-10T00:00:00"/>
    <n v="4"/>
    <x v="2"/>
    <n v="2"/>
    <s v="High"/>
    <n v="1"/>
    <x v="2"/>
    <d v="2023-03-23T00:00:00"/>
    <x v="4"/>
    <x v="1"/>
    <x v="3"/>
    <n v="1"/>
    <n v="538.83000000000004"/>
    <n v="47"/>
    <s v="Adult"/>
  </r>
  <r>
    <n v="3589"/>
    <d v="2019-04-25T00:00:00"/>
    <n v="7.0555555555555554"/>
    <s v="Production Technician I"/>
    <x v="2"/>
    <s v="Active"/>
    <s v="Contract"/>
    <s v="Zone B"/>
    <s v="Temporary"/>
    <x v="0"/>
    <x v="4"/>
    <d v="1951-08-02T00:00:00"/>
    <s v="MA"/>
    <s v="Male"/>
    <s v="White"/>
    <s v="Single"/>
    <x v="0"/>
    <n v="3"/>
    <n v="1"/>
    <s v="Excellent"/>
    <d v="2022-09-18T00:00:00"/>
    <n v="2"/>
    <x v="2"/>
    <n v="3"/>
    <s v="High"/>
    <n v="2"/>
    <x v="2"/>
    <d v="2023-01-07T00:00:00"/>
    <x v="4"/>
    <x v="0"/>
    <x v="1"/>
    <n v="4"/>
    <n v="881.8"/>
    <n v="68"/>
    <s v="Old"/>
  </r>
  <r>
    <n v="3593"/>
    <d v="2020-05-30T00:00:00"/>
    <n v="5.958333333333333"/>
    <s v="Production Technician I"/>
    <x v="5"/>
    <s v="Active"/>
    <s v="Contract"/>
    <s v="Zone A"/>
    <s v="Full-Time"/>
    <x v="0"/>
    <x v="3"/>
    <d v="2049-11-11T00:00:00"/>
    <s v="MA"/>
    <s v="Male"/>
    <s v="Asian"/>
    <s v="Married"/>
    <x v="0"/>
    <n v="3"/>
    <n v="1"/>
    <s v="Excellent"/>
    <d v="2022-10-07T00:00:00"/>
    <n v="4"/>
    <x v="2"/>
    <n v="4"/>
    <s v="High"/>
    <n v="3"/>
    <x v="2"/>
    <d v="2023-06-15T00:00:00"/>
    <x v="2"/>
    <x v="0"/>
    <x v="1"/>
    <n v="3"/>
    <n v="258.07"/>
    <n v="71"/>
    <s v="Old"/>
  </r>
  <r>
    <n v="3594"/>
    <d v="2018-12-11T00:00:00"/>
    <n v="7.427777777777778"/>
    <s v="Production Technician I"/>
    <x v="9"/>
    <s v="Active"/>
    <s v="Part-Time"/>
    <s v="Zone B"/>
    <s v="Part-Time"/>
    <x v="0"/>
    <x v="4"/>
    <d v="1968-03-14T00:00:00"/>
    <s v="MA"/>
    <s v="Male"/>
    <s v="Black"/>
    <s v="Married"/>
    <x v="2"/>
    <n v="2"/>
    <n v="1"/>
    <s v="Excellent"/>
    <d v="2023-01-23T00:00:00"/>
    <n v="1"/>
    <x v="2"/>
    <n v="5"/>
    <s v="High"/>
    <n v="1"/>
    <x v="2"/>
    <d v="2023-05-05T00:00:00"/>
    <x v="0"/>
    <x v="0"/>
    <x v="3"/>
    <n v="5"/>
    <n v="472.64"/>
    <n v="50"/>
    <s v="Adult"/>
  </r>
  <r>
    <n v="3595"/>
    <d v="2020-09-22T00:00:00"/>
    <n v="5.6472222222222221"/>
    <s v="Production Technician I"/>
    <x v="5"/>
    <s v="Active"/>
    <s v="Contract"/>
    <s v="Zone A"/>
    <s v="Temporary"/>
    <x v="0"/>
    <x v="6"/>
    <d v="1952-03-02T00:00:00"/>
    <s v="MA"/>
    <s v="Male"/>
    <s v="Other"/>
    <s v="Divorced"/>
    <x v="0"/>
    <n v="3"/>
    <n v="1"/>
    <s v="Excellent"/>
    <d v="2023-01-19T00:00:00"/>
    <n v="2"/>
    <x v="2"/>
    <n v="3"/>
    <s v="High"/>
    <n v="1"/>
    <x v="2"/>
    <d v="2023-02-21T00:00:00"/>
    <x v="3"/>
    <x v="1"/>
    <x v="3"/>
    <n v="2"/>
    <n v="252.88"/>
    <n v="68"/>
    <s v="Old"/>
  </r>
  <r>
    <n v="3596"/>
    <d v="2019-07-28T00:00:00"/>
    <n v="6.7972222222222225"/>
    <s v="Production Technician I"/>
    <x v="6"/>
    <s v="Active"/>
    <s v="Part-Time"/>
    <s v="Zone C"/>
    <s v="Full-Time"/>
    <x v="0"/>
    <x v="8"/>
    <d v="1982-07-19T00:00:00"/>
    <s v="MA"/>
    <s v="Male"/>
    <s v="Other"/>
    <s v="Single"/>
    <x v="2"/>
    <n v="2"/>
    <n v="2"/>
    <s v="Excellent"/>
    <d v="2022-10-19T00:00:00"/>
    <n v="4"/>
    <x v="2"/>
    <n v="3"/>
    <s v="High"/>
    <n v="4"/>
    <x v="2"/>
    <d v="2022-12-14T00:00:00"/>
    <x v="3"/>
    <x v="0"/>
    <x v="1"/>
    <n v="2"/>
    <n v="289.68"/>
    <n v="37"/>
    <s v="Adult"/>
  </r>
  <r>
    <n v="3598"/>
    <d v="2018-09-28T00:00:00"/>
    <n v="7.6305555555555555"/>
    <s v="Production Technician II"/>
    <x v="7"/>
    <s v="Terminated"/>
    <s v="Part-Time"/>
    <s v="Zone A"/>
    <s v="Full-Time"/>
    <x v="0"/>
    <x v="11"/>
    <d v="1950-10-06T00:00:00"/>
    <s v="MA"/>
    <s v="Female"/>
    <s v="Other"/>
    <s v="Married"/>
    <x v="2"/>
    <n v="2"/>
    <n v="1"/>
    <s v="Excellent"/>
    <d v="2023-07-01T00:00:00"/>
    <n v="2"/>
    <x v="2"/>
    <n v="5"/>
    <s v="High"/>
    <n v="4"/>
    <x v="2"/>
    <d v="2022-10-11T00:00:00"/>
    <x v="3"/>
    <x v="0"/>
    <x v="3"/>
    <n v="3"/>
    <n v="373.87"/>
    <n v="68"/>
    <s v="Old"/>
  </r>
  <r>
    <n v="3599"/>
    <d v="2020-04-12T00:00:00"/>
    <n v="6.0916666666666668"/>
    <s v="Production Technician II"/>
    <x v="3"/>
    <s v="Active"/>
    <s v="Part-Time"/>
    <s v="Zone A"/>
    <s v="Temporary"/>
    <x v="0"/>
    <x v="3"/>
    <d v="1950-03-31T00:00:00"/>
    <s v="MA"/>
    <s v="Female"/>
    <s v="White"/>
    <s v="Divorced"/>
    <x v="0"/>
    <n v="3"/>
    <n v="2"/>
    <s v="Excellent"/>
    <d v="2023-03-02T00:00:00"/>
    <n v="4"/>
    <x v="2"/>
    <n v="4"/>
    <s v="High"/>
    <n v="2"/>
    <x v="2"/>
    <d v="2023-03-02T00:00:00"/>
    <x v="0"/>
    <x v="0"/>
    <x v="2"/>
    <n v="5"/>
    <n v="918.86"/>
    <n v="70"/>
    <s v="Old"/>
  </r>
  <r>
    <n v="3600"/>
    <d v="2022-11-01T00:00:00"/>
    <n v="3.5388888888888888"/>
    <s v="Production Technician II"/>
    <x v="5"/>
    <s v="Active"/>
    <s v="Contract"/>
    <s v="Zone B"/>
    <s v="Temporary"/>
    <x v="0"/>
    <x v="4"/>
    <d v="2049-10-07T00:00:00"/>
    <s v="MA"/>
    <s v="Female"/>
    <s v="White"/>
    <s v="Single"/>
    <x v="0"/>
    <n v="3"/>
    <n v="2"/>
    <s v="Excellent"/>
    <d v="2023-07-04T00:00:00"/>
    <n v="2"/>
    <x v="2"/>
    <n v="1"/>
    <s v="High"/>
    <n v="4"/>
    <x v="2"/>
    <d v="2022-11-01T00:00:00"/>
    <x v="0"/>
    <x v="0"/>
    <x v="3"/>
    <n v="4"/>
    <n v="299.7"/>
    <n v="73"/>
    <s v="Old"/>
  </r>
  <r>
    <n v="3601"/>
    <d v="2022-11-21T00:00:00"/>
    <n v="3.4833333333333334"/>
    <s v="Production Technician II"/>
    <x v="4"/>
    <s v="Active"/>
    <s v="Part-Time"/>
    <s v="Zone B"/>
    <s v="Full-Time"/>
    <x v="0"/>
    <x v="13"/>
    <d v="1966-07-22T00:00:00"/>
    <s v="MA"/>
    <s v="Female"/>
    <s v="White"/>
    <s v="Married"/>
    <x v="0"/>
    <n v="3"/>
    <n v="5"/>
    <s v="Poor"/>
    <d v="2022-09-01T00:00:00"/>
    <n v="1"/>
    <x v="0"/>
    <n v="1"/>
    <s v="Low"/>
    <n v="2"/>
    <x v="0"/>
    <d v="2023-01-03T00:00:00"/>
    <x v="2"/>
    <x v="1"/>
    <x v="2"/>
    <n v="1"/>
    <n v="865.58"/>
    <n v="56"/>
    <s v="Old"/>
  </r>
  <r>
    <n v="3602"/>
    <d v="2021-04-11T00:00:00"/>
    <n v="5.0944444444444441"/>
    <s v="Production Technician II"/>
    <x v="0"/>
    <s v="Terminated"/>
    <s v="Full-Time"/>
    <s v="Zone B"/>
    <s v="Part-Time"/>
    <x v="0"/>
    <x v="6"/>
    <d v="1994-10-12T00:00:00"/>
    <s v="MA"/>
    <s v="Female"/>
    <s v="Hispanic"/>
    <s v="Married"/>
    <x v="0"/>
    <n v="3"/>
    <n v="5"/>
    <s v="Poor"/>
    <d v="2023-08-04T00:00:00"/>
    <n v="3"/>
    <x v="0"/>
    <n v="3"/>
    <s v="Low"/>
    <n v="3"/>
    <x v="0"/>
    <d v="2023-04-09T00:00:00"/>
    <x v="3"/>
    <x v="1"/>
    <x v="1"/>
    <n v="1"/>
    <n v="632.59"/>
    <n v="27"/>
    <s v="Adult"/>
  </r>
  <r>
    <n v="3603"/>
    <d v="2018-11-29T00:00:00"/>
    <n v="7.4611111111111112"/>
    <s v="Production Technician II"/>
    <x v="1"/>
    <s v="Terminated"/>
    <s v="Full-Time"/>
    <s v="Zone A"/>
    <s v="Part-Time"/>
    <x v="0"/>
    <x v="4"/>
    <d v="1977-02-15T00:00:00"/>
    <s v="MA"/>
    <s v="Female"/>
    <s v="White"/>
    <s v="Married"/>
    <x v="0"/>
    <n v="3"/>
    <n v="2"/>
    <s v="Excellent"/>
    <d v="2022-10-08T00:00:00"/>
    <n v="5"/>
    <x v="2"/>
    <n v="1"/>
    <s v="High"/>
    <n v="3"/>
    <x v="2"/>
    <d v="2022-10-02T00:00:00"/>
    <x v="3"/>
    <x v="1"/>
    <x v="1"/>
    <n v="3"/>
    <n v="680.48"/>
    <n v="41"/>
    <s v="Adult"/>
  </r>
  <r>
    <n v="3604"/>
    <d v="2019-01-16T00:00:00"/>
    <n v="7.3305555555555557"/>
    <s v="Production Technician II"/>
    <x v="8"/>
    <s v="Active"/>
    <s v="Part-Time"/>
    <s v="Zone B"/>
    <s v="Full-Time"/>
    <x v="0"/>
    <x v="4"/>
    <d v="2048-03-09T00:00:00"/>
    <s v="MA"/>
    <s v="Female"/>
    <s v="Hispanic"/>
    <s v="Divorced"/>
    <x v="2"/>
    <n v="2"/>
    <n v="4"/>
    <s v="Poor"/>
    <d v="2022-12-15T00:00:00"/>
    <n v="3"/>
    <x v="0"/>
    <n v="5"/>
    <s v="Low"/>
    <n v="4"/>
    <x v="0"/>
    <d v="2023-03-23T00:00:00"/>
    <x v="2"/>
    <x v="1"/>
    <x v="0"/>
    <n v="3"/>
    <n v="287.70999999999998"/>
    <n v="71"/>
    <s v="Old"/>
  </r>
  <r>
    <n v="3605"/>
    <d v="2019-09-18T00:00:00"/>
    <n v="6.6583333333333332"/>
    <s v="Production Technician I"/>
    <x v="0"/>
    <s v="Active"/>
    <s v="Contract"/>
    <s v="Zone C"/>
    <s v="Temporary"/>
    <x v="0"/>
    <x v="6"/>
    <d v="2043-08-25T00:00:00"/>
    <s v="MA"/>
    <s v="Male"/>
    <s v="Other"/>
    <s v="Divorced"/>
    <x v="0"/>
    <n v="3"/>
    <n v="4"/>
    <s v="Poor"/>
    <d v="2023-07-09T00:00:00"/>
    <n v="5"/>
    <x v="0"/>
    <n v="1"/>
    <s v="Low"/>
    <n v="3"/>
    <x v="0"/>
    <d v="2022-11-17T00:00:00"/>
    <x v="4"/>
    <x v="1"/>
    <x v="3"/>
    <n v="2"/>
    <n v="102.92"/>
    <n v="76"/>
    <s v="Old"/>
  </r>
  <r>
    <n v="3606"/>
    <d v="2019-08-01T00:00:00"/>
    <n v="6.7888888888888888"/>
    <s v="Production Technician I"/>
    <x v="7"/>
    <s v="Terminated"/>
    <s v="Part-Time"/>
    <s v="Zone C"/>
    <s v="Full-Time"/>
    <x v="0"/>
    <x v="18"/>
    <d v="1965-03-13T00:00:00"/>
    <s v="MA"/>
    <s v="Male"/>
    <s v="Other"/>
    <s v="Divorced"/>
    <x v="0"/>
    <n v="3"/>
    <n v="3"/>
    <s v="Average"/>
    <d v="2023-03-27T00:00:00"/>
    <n v="3"/>
    <x v="1"/>
    <n v="5"/>
    <s v="Moderate"/>
    <n v="1"/>
    <x v="1"/>
    <d v="2022-10-31T00:00:00"/>
    <x v="2"/>
    <x v="0"/>
    <x v="3"/>
    <n v="2"/>
    <n v="255.6"/>
    <n v="54"/>
    <s v="Old"/>
  </r>
  <r>
    <n v="3607"/>
    <d v="2019-06-18T00:00:00"/>
    <n v="6.9083333333333332"/>
    <s v="Production Technician I"/>
    <x v="1"/>
    <s v="Active"/>
    <s v="Full-Time"/>
    <s v="Zone A"/>
    <s v="Full-Time"/>
    <x v="0"/>
    <x v="9"/>
    <d v="1976-08-03T00:00:00"/>
    <s v="MA"/>
    <s v="Male"/>
    <s v="Other"/>
    <s v="Married"/>
    <x v="0"/>
    <n v="3"/>
    <n v="5"/>
    <s v="Poor"/>
    <d v="2023-07-18T00:00:00"/>
    <n v="2"/>
    <x v="0"/>
    <n v="4"/>
    <s v="Low"/>
    <n v="1"/>
    <x v="0"/>
    <d v="2023-05-04T00:00:00"/>
    <x v="1"/>
    <x v="1"/>
    <x v="3"/>
    <n v="4"/>
    <n v="321.91000000000003"/>
    <n v="43"/>
    <s v="Adult"/>
  </r>
  <r>
    <n v="3608"/>
    <d v="2019-02-13T00:00:00"/>
    <n v="7.2555555555555555"/>
    <s v="Production Technician I"/>
    <x v="8"/>
    <s v="Active"/>
    <s v="Full-Time"/>
    <s v="Zone C"/>
    <s v="Part-Time"/>
    <x v="0"/>
    <x v="4"/>
    <d v="1979-07-06T00:00:00"/>
    <s v="MA"/>
    <s v="Male"/>
    <s v="Other"/>
    <s v="Married"/>
    <x v="0"/>
    <n v="3"/>
    <n v="3"/>
    <s v="Average"/>
    <d v="2023-01-12T00:00:00"/>
    <n v="1"/>
    <x v="1"/>
    <n v="3"/>
    <s v="Moderate"/>
    <n v="1"/>
    <x v="1"/>
    <d v="2023-03-14T00:00:00"/>
    <x v="2"/>
    <x v="1"/>
    <x v="2"/>
    <n v="3"/>
    <n v="834.12"/>
    <n v="40"/>
    <s v="Adult"/>
  </r>
  <r>
    <n v="3609"/>
    <d v="2021-06-02T00:00:00"/>
    <n v="4.9527777777777775"/>
    <s v="Production Technician I"/>
    <x v="3"/>
    <s v="Active"/>
    <s v="Contract"/>
    <s v="Zone B"/>
    <s v="Full-Time"/>
    <x v="0"/>
    <x v="12"/>
    <d v="1993-06-09T00:00:00"/>
    <s v="MA"/>
    <s v="Female"/>
    <s v="Other"/>
    <s v="Widowed"/>
    <x v="0"/>
    <n v="3"/>
    <n v="3"/>
    <s v="Average"/>
    <d v="2022-11-05T00:00:00"/>
    <n v="2"/>
    <x v="1"/>
    <n v="2"/>
    <s v="Moderate"/>
    <n v="4"/>
    <x v="1"/>
    <d v="2022-09-23T00:00:00"/>
    <x v="1"/>
    <x v="0"/>
    <x v="3"/>
    <n v="4"/>
    <n v="273.88"/>
    <n v="28"/>
    <s v="Adult"/>
  </r>
  <r>
    <n v="3610"/>
    <d v="2018-10-11T00:00:00"/>
    <n v="7.5944444444444441"/>
    <s v="Production Technician I"/>
    <x v="9"/>
    <s v="Active"/>
    <s v="Part-Time"/>
    <s v="Zone C"/>
    <s v="Full-Time"/>
    <x v="0"/>
    <x v="4"/>
    <d v="1973-04-07T00:00:00"/>
    <s v="MA"/>
    <s v="Female"/>
    <s v="Other"/>
    <s v="Single"/>
    <x v="0"/>
    <n v="3"/>
    <n v="3"/>
    <s v="Average"/>
    <d v="2022-12-14T00:00:00"/>
    <n v="4"/>
    <x v="1"/>
    <n v="5"/>
    <s v="Moderate"/>
    <n v="5"/>
    <x v="1"/>
    <d v="2023-02-15T00:00:00"/>
    <x v="1"/>
    <x v="0"/>
    <x v="1"/>
    <n v="4"/>
    <n v="217.57"/>
    <n v="45"/>
    <s v="Adult"/>
  </r>
  <r>
    <n v="3611"/>
    <d v="2021-03-09T00:00:00"/>
    <n v="5.1833333333333336"/>
    <s v="Production Technician I"/>
    <x v="5"/>
    <s v="Active"/>
    <s v="Contract"/>
    <s v="Zone C"/>
    <s v="Full-Time"/>
    <x v="0"/>
    <x v="9"/>
    <d v="1952-01-20T00:00:00"/>
    <s v="MA"/>
    <s v="Female"/>
    <s v="Hispanic"/>
    <s v="Married"/>
    <x v="0"/>
    <n v="3"/>
    <n v="2"/>
    <s v="Excellent"/>
    <d v="2022-09-16T00:00:00"/>
    <n v="2"/>
    <x v="2"/>
    <n v="3"/>
    <s v="High"/>
    <n v="4"/>
    <x v="2"/>
    <d v="2023-01-07T00:00:00"/>
    <x v="1"/>
    <x v="0"/>
    <x v="2"/>
    <n v="1"/>
    <n v="482.09"/>
    <n v="69"/>
    <s v="Old"/>
  </r>
  <r>
    <n v="3612"/>
    <d v="2022-01-23T00:00:00"/>
    <n v="4.3111111111111109"/>
    <s v="Production Technician I"/>
    <x v="6"/>
    <s v="Active"/>
    <s v="Contract"/>
    <s v="Zone A"/>
    <s v="Part-Time"/>
    <x v="0"/>
    <x v="4"/>
    <d v="1984-12-25T00:00:00"/>
    <s v="MA"/>
    <s v="Male"/>
    <s v="Black"/>
    <s v="Single"/>
    <x v="3"/>
    <n v="1"/>
    <n v="4"/>
    <s v="Poor"/>
    <d v="2023-07-07T00:00:00"/>
    <n v="5"/>
    <x v="0"/>
    <n v="3"/>
    <s v="Low"/>
    <n v="3"/>
    <x v="0"/>
    <d v="2023-07-03T00:00:00"/>
    <x v="0"/>
    <x v="1"/>
    <x v="0"/>
    <n v="2"/>
    <n v="614.11"/>
    <n v="38"/>
    <s v="Adult"/>
  </r>
  <r>
    <n v="3613"/>
    <d v="2019-02-24T00:00:00"/>
    <n v="7.2249999999999996"/>
    <s v="Production Technician I"/>
    <x v="2"/>
    <s v="Active"/>
    <s v="Contract"/>
    <s v="Zone B"/>
    <s v="Part-Time"/>
    <x v="0"/>
    <x v="4"/>
    <d v="1973-06-14T00:00:00"/>
    <s v="MA"/>
    <s v="Male"/>
    <s v="Asian"/>
    <s v="Married"/>
    <x v="1"/>
    <n v="4"/>
    <n v="1"/>
    <s v="Excellent"/>
    <d v="2022-10-13T00:00:00"/>
    <n v="1"/>
    <x v="2"/>
    <n v="5"/>
    <s v="High"/>
    <n v="2"/>
    <x v="2"/>
    <d v="2022-10-08T00:00:00"/>
    <x v="1"/>
    <x v="0"/>
    <x v="1"/>
    <n v="1"/>
    <n v="354.22"/>
    <n v="46"/>
    <s v="Adult"/>
  </r>
  <r>
    <n v="3614"/>
    <d v="2020-01-08T00:00:00"/>
    <n v="6.3527777777777779"/>
    <s v="Production Technician I"/>
    <x v="4"/>
    <s v="Active"/>
    <s v="Contract"/>
    <s v="Zone B"/>
    <s v="Temporary"/>
    <x v="0"/>
    <x v="9"/>
    <d v="1973-08-31T00:00:00"/>
    <s v="MA"/>
    <s v="Male"/>
    <s v="White"/>
    <s v="Married"/>
    <x v="0"/>
    <n v="3"/>
    <n v="2"/>
    <s v="Excellent"/>
    <d v="2023-07-04T00:00:00"/>
    <n v="4"/>
    <x v="2"/>
    <n v="5"/>
    <s v="High"/>
    <n v="1"/>
    <x v="2"/>
    <d v="2023-06-04T00:00:00"/>
    <x v="0"/>
    <x v="1"/>
    <x v="3"/>
    <n v="3"/>
    <n v="868.85"/>
    <n v="47"/>
    <s v="Adult"/>
  </r>
  <r>
    <n v="3616"/>
    <d v="2022-02-12T00:00:00"/>
    <n v="4.2583333333333337"/>
    <s v="Production Technician I"/>
    <x v="7"/>
    <s v="Active"/>
    <s v="Contract"/>
    <s v="Zone C"/>
    <s v="Full-Time"/>
    <x v="0"/>
    <x v="3"/>
    <d v="1981-03-24T00:00:00"/>
    <s v="MA"/>
    <s v="Female"/>
    <s v="Hispanic"/>
    <s v="Married"/>
    <x v="0"/>
    <n v="3"/>
    <n v="4"/>
    <s v="Poor"/>
    <d v="2023-08-04T00:00:00"/>
    <n v="1"/>
    <x v="0"/>
    <n v="1"/>
    <s v="Low"/>
    <n v="1"/>
    <x v="0"/>
    <d v="2023-01-30T00:00:00"/>
    <x v="1"/>
    <x v="0"/>
    <x v="1"/>
    <n v="4"/>
    <n v="134.93"/>
    <n v="41"/>
    <s v="Adult"/>
  </r>
  <r>
    <n v="3617"/>
    <d v="2023-02-01T00:00:00"/>
    <n v="3.2888888888888888"/>
    <s v="Production Technician I"/>
    <x v="1"/>
    <s v="Active"/>
    <s v="Full-Time"/>
    <s v="Zone C"/>
    <s v="Full-Time"/>
    <x v="0"/>
    <x v="13"/>
    <d v="1961-02-18T00:00:00"/>
    <s v="MA"/>
    <s v="Female"/>
    <s v="Hispanic"/>
    <s v="Married"/>
    <x v="0"/>
    <n v="3"/>
    <n v="1"/>
    <s v="Excellent"/>
    <d v="2023-02-26T00:00:00"/>
    <n v="2"/>
    <x v="2"/>
    <n v="3"/>
    <s v="High"/>
    <n v="3"/>
    <x v="2"/>
    <d v="2023-04-09T00:00:00"/>
    <x v="1"/>
    <x v="0"/>
    <x v="2"/>
    <n v="5"/>
    <n v="531.1"/>
    <n v="62"/>
    <s v="Old"/>
  </r>
  <r>
    <n v="3618"/>
    <d v="2023-02-04T00:00:00"/>
    <n v="3.2805555555555554"/>
    <s v="Production Technician I"/>
    <x v="8"/>
    <s v="Active"/>
    <s v="Part-Time"/>
    <s v="Zone B"/>
    <s v="Temporary"/>
    <x v="0"/>
    <x v="8"/>
    <d v="2044-05-05T00:00:00"/>
    <s v="MA"/>
    <s v="Male"/>
    <s v="Black"/>
    <s v="Married"/>
    <x v="0"/>
    <n v="3"/>
    <n v="3"/>
    <s v="Average"/>
    <d v="2022-12-06T00:00:00"/>
    <n v="3"/>
    <x v="1"/>
    <n v="4"/>
    <s v="Moderate"/>
    <n v="5"/>
    <x v="1"/>
    <d v="2022-12-26T00:00:00"/>
    <x v="0"/>
    <x v="1"/>
    <x v="3"/>
    <n v="3"/>
    <n v="609.29999999999995"/>
    <n v="79"/>
    <s v="Old"/>
  </r>
  <r>
    <n v="3619"/>
    <d v="2023-03-23T00:00:00"/>
    <n v="3.1444444444444444"/>
    <s v="Production Technician I"/>
    <x v="3"/>
    <s v="Active"/>
    <s v="Full-Time"/>
    <s v="Zone A"/>
    <s v="Full-Time"/>
    <x v="0"/>
    <x v="3"/>
    <d v="1984-03-17T00:00:00"/>
    <s v="MA"/>
    <s v="Male"/>
    <s v="Asian"/>
    <s v="Married"/>
    <x v="0"/>
    <n v="3"/>
    <n v="3"/>
    <s v="Average"/>
    <d v="2023-04-30T00:00:00"/>
    <n v="1"/>
    <x v="1"/>
    <n v="5"/>
    <s v="Moderate"/>
    <n v="2"/>
    <x v="1"/>
    <d v="2022-11-10T00:00:00"/>
    <x v="2"/>
    <x v="0"/>
    <x v="3"/>
    <n v="2"/>
    <n v="656.68"/>
    <n v="39"/>
    <s v="Adult"/>
  </r>
  <r>
    <n v="3620"/>
    <d v="2023-03-22T00:00:00"/>
    <n v="3.1472222222222221"/>
    <s v="Production Technician I"/>
    <x v="9"/>
    <s v="Active"/>
    <s v="Part-Time"/>
    <s v="Zone A"/>
    <s v="Temporary"/>
    <x v="0"/>
    <x v="5"/>
    <d v="1994-10-12T00:00:00"/>
    <s v="MA"/>
    <s v="Male"/>
    <s v="Hispanic"/>
    <s v="Married"/>
    <x v="0"/>
    <n v="3"/>
    <n v="2"/>
    <s v="Excellent"/>
    <d v="2022-08-29T00:00:00"/>
    <n v="1"/>
    <x v="2"/>
    <n v="2"/>
    <s v="High"/>
    <n v="2"/>
    <x v="2"/>
    <d v="2022-12-20T00:00:00"/>
    <x v="3"/>
    <x v="0"/>
    <x v="2"/>
    <n v="3"/>
    <n v="654.22"/>
    <n v="29"/>
    <s v="Adult"/>
  </r>
  <r>
    <n v="3621"/>
    <d v="2018-11-28T00:00:00"/>
    <n v="7.4638888888888886"/>
    <s v="Production Technician I"/>
    <x v="5"/>
    <s v="Active"/>
    <s v="Contract"/>
    <s v="Zone A"/>
    <s v="Full-Time"/>
    <x v="0"/>
    <x v="15"/>
    <d v="1997-09-09T00:00:00"/>
    <s v="MA"/>
    <s v="Male"/>
    <s v="White"/>
    <s v="Married"/>
    <x v="0"/>
    <n v="3"/>
    <n v="2"/>
    <s v="Excellent"/>
    <d v="2023-06-23T00:00:00"/>
    <n v="2"/>
    <x v="2"/>
    <n v="3"/>
    <s v="High"/>
    <n v="2"/>
    <x v="2"/>
    <d v="2023-07-15T00:00:00"/>
    <x v="0"/>
    <x v="1"/>
    <x v="3"/>
    <n v="3"/>
    <n v="879.89"/>
    <n v="21"/>
    <s v="Young"/>
  </r>
  <r>
    <n v="3622"/>
    <d v="2020-07-09T00:00:00"/>
    <n v="5.85"/>
    <s v="Production Technician II"/>
    <x v="7"/>
    <s v="Active"/>
    <s v="Part-Time"/>
    <s v="Zone A"/>
    <s v="Temporary"/>
    <x v="0"/>
    <x v="4"/>
    <d v="1995-10-16T00:00:00"/>
    <s v="MA"/>
    <s v="Female"/>
    <s v="Hispanic"/>
    <s v="Divorced"/>
    <x v="0"/>
    <n v="3"/>
    <n v="3"/>
    <s v="Average"/>
    <d v="2023-07-26T00:00:00"/>
    <n v="3"/>
    <x v="1"/>
    <n v="1"/>
    <s v="Moderate"/>
    <n v="5"/>
    <x v="1"/>
    <d v="2023-05-11T00:00:00"/>
    <x v="2"/>
    <x v="1"/>
    <x v="2"/>
    <n v="1"/>
    <n v="977.23"/>
    <n v="25"/>
    <s v="Young"/>
  </r>
  <r>
    <n v="3623"/>
    <d v="2019-02-11T00:00:00"/>
    <n v="7.2611111111111111"/>
    <s v="Production Technician II"/>
    <x v="1"/>
    <s v="Active"/>
    <s v="Part-Time"/>
    <s v="Zone A"/>
    <s v="Full-Time"/>
    <x v="0"/>
    <x v="6"/>
    <d v="1958-04-25T00:00:00"/>
    <s v="MA"/>
    <s v="Female"/>
    <s v="Asian"/>
    <s v="Divorced"/>
    <x v="0"/>
    <n v="3"/>
    <n v="3"/>
    <s v="Average"/>
    <d v="2022-12-04T00:00:00"/>
    <n v="2"/>
    <x v="1"/>
    <n v="2"/>
    <s v="Moderate"/>
    <n v="5"/>
    <x v="1"/>
    <d v="2023-08-03T00:00:00"/>
    <x v="2"/>
    <x v="1"/>
    <x v="2"/>
    <n v="2"/>
    <n v="763.37"/>
    <n v="61"/>
    <s v="Old"/>
  </r>
  <r>
    <n v="3624"/>
    <d v="2020-01-09T00:00:00"/>
    <n v="6.35"/>
    <s v="Production Technician II"/>
    <x v="8"/>
    <s v="Active"/>
    <s v="Part-Time"/>
    <s v="Zone B"/>
    <s v="Part-Time"/>
    <x v="0"/>
    <x v="19"/>
    <d v="1996-02-04T00:00:00"/>
    <s v="MA"/>
    <s v="Female"/>
    <s v="Asian"/>
    <s v="Married"/>
    <x v="0"/>
    <n v="3"/>
    <n v="4"/>
    <s v="Poor"/>
    <d v="2023-01-09T00:00:00"/>
    <n v="2"/>
    <x v="0"/>
    <n v="2"/>
    <s v="Low"/>
    <n v="2"/>
    <x v="0"/>
    <d v="2023-04-05T00:00:00"/>
    <x v="4"/>
    <x v="1"/>
    <x v="3"/>
    <n v="5"/>
    <n v="962.13"/>
    <n v="24"/>
    <s v="Young"/>
  </r>
  <r>
    <n v="3625"/>
    <d v="2021-11-11T00:00:00"/>
    <n v="4.5111111111111111"/>
    <s v="Production Technician II"/>
    <x v="3"/>
    <s v="Terminated"/>
    <s v="Contract"/>
    <s v="Zone B"/>
    <s v="Part-Time"/>
    <x v="0"/>
    <x v="6"/>
    <d v="1975-12-14T00:00:00"/>
    <s v="MA"/>
    <s v="Female"/>
    <s v="Asian"/>
    <s v="Single"/>
    <x v="0"/>
    <n v="3"/>
    <n v="5"/>
    <s v="Poor"/>
    <d v="2022-08-28T00:00:00"/>
    <n v="5"/>
    <x v="0"/>
    <n v="2"/>
    <s v="Low"/>
    <n v="4"/>
    <x v="0"/>
    <d v="2023-03-26T00:00:00"/>
    <x v="3"/>
    <x v="1"/>
    <x v="1"/>
    <n v="2"/>
    <n v="617.27"/>
    <n v="46"/>
    <s v="Adult"/>
  </r>
  <r>
    <n v="3626"/>
    <d v="2021-05-15T00:00:00"/>
    <n v="5"/>
    <s v="Production Technician II"/>
    <x v="9"/>
    <s v="Active"/>
    <s v="Full-Time"/>
    <s v="Zone B"/>
    <s v="Temporary"/>
    <x v="0"/>
    <x v="4"/>
    <d v="1993-10-28T00:00:00"/>
    <s v="MA"/>
    <s v="Female"/>
    <s v="Asian"/>
    <s v="Single"/>
    <x v="0"/>
    <n v="3"/>
    <n v="2"/>
    <s v="Excellent"/>
    <d v="2023-02-24T00:00:00"/>
    <n v="2"/>
    <x v="2"/>
    <n v="5"/>
    <s v="High"/>
    <n v="1"/>
    <x v="2"/>
    <d v="2022-09-25T00:00:00"/>
    <x v="4"/>
    <x v="0"/>
    <x v="0"/>
    <n v="2"/>
    <n v="559.78"/>
    <n v="28"/>
    <s v="Adult"/>
  </r>
  <r>
    <n v="3627"/>
    <d v="2019-08-21T00:00:00"/>
    <n v="6.7333333333333334"/>
    <s v="Production Technician II"/>
    <x v="5"/>
    <s v="Terminated"/>
    <s v="Contract"/>
    <s v="Zone C"/>
    <s v="Full-Time"/>
    <x v="0"/>
    <x v="4"/>
    <d v="1967-02-23T00:00:00"/>
    <s v="MA"/>
    <s v="Female"/>
    <s v="Black"/>
    <s v="Married"/>
    <x v="0"/>
    <n v="3"/>
    <n v="3"/>
    <s v="Average"/>
    <d v="2023-01-29T00:00:00"/>
    <n v="1"/>
    <x v="1"/>
    <n v="1"/>
    <s v="Moderate"/>
    <n v="4"/>
    <x v="1"/>
    <d v="2022-08-30T00:00:00"/>
    <x v="0"/>
    <x v="0"/>
    <x v="1"/>
    <n v="5"/>
    <n v="113.89"/>
    <n v="52"/>
    <s v="Old"/>
  </r>
  <r>
    <n v="3628"/>
    <d v="2020-09-18T00:00:00"/>
    <n v="5.6583333333333332"/>
    <s v="Production Technician II"/>
    <x v="6"/>
    <s v="Active"/>
    <s v="Contract"/>
    <s v="Zone B"/>
    <s v="Part-Time"/>
    <x v="0"/>
    <x v="6"/>
    <d v="2046-01-27T00:00:00"/>
    <s v="MA"/>
    <s v="Female"/>
    <s v="Hispanic"/>
    <s v="Married"/>
    <x v="0"/>
    <n v="3"/>
    <n v="3"/>
    <s v="Average"/>
    <d v="2023-05-27T00:00:00"/>
    <n v="4"/>
    <x v="1"/>
    <n v="3"/>
    <s v="Moderate"/>
    <n v="1"/>
    <x v="1"/>
    <d v="2022-09-25T00:00:00"/>
    <x v="0"/>
    <x v="0"/>
    <x v="1"/>
    <n v="4"/>
    <n v="858.62"/>
    <n v="74"/>
    <s v="Old"/>
  </r>
  <r>
    <n v="3629"/>
    <d v="2022-08-27T00:00:00"/>
    <n v="3.7166666666666668"/>
    <s v="Production Technician I"/>
    <x v="6"/>
    <s v="Terminated"/>
    <s v="Contract"/>
    <s v="Zone B"/>
    <s v="Full-Time"/>
    <x v="0"/>
    <x v="4"/>
    <d v="1983-11-26T00:00:00"/>
    <s v="MA"/>
    <s v="Male"/>
    <s v="Black"/>
    <s v="Divorced"/>
    <x v="0"/>
    <n v="3"/>
    <n v="5"/>
    <s v="Poor"/>
    <d v="2022-11-18T00:00:00"/>
    <n v="2"/>
    <x v="0"/>
    <n v="4"/>
    <s v="Low"/>
    <n v="4"/>
    <x v="0"/>
    <d v="2023-07-30T00:00:00"/>
    <x v="3"/>
    <x v="0"/>
    <x v="1"/>
    <n v="1"/>
    <n v="343.76"/>
    <n v="39"/>
    <s v="Adult"/>
  </r>
  <r>
    <n v="3630"/>
    <d v="2019-02-23T00:00:00"/>
    <n v="7.2277777777777779"/>
    <s v="Production Technician I"/>
    <x v="8"/>
    <s v="Active"/>
    <s v="Contract"/>
    <s v="Zone B"/>
    <s v="Full-Time"/>
    <x v="0"/>
    <x v="4"/>
    <d v="1965-05-07T00:00:00"/>
    <s v="MA"/>
    <s v="Male"/>
    <s v="Other"/>
    <s v="Widowed"/>
    <x v="0"/>
    <n v="3"/>
    <n v="5"/>
    <s v="Poor"/>
    <d v="2022-10-19T00:00:00"/>
    <n v="5"/>
    <x v="0"/>
    <n v="3"/>
    <s v="Low"/>
    <n v="2"/>
    <x v="0"/>
    <d v="2022-09-24T00:00:00"/>
    <x v="3"/>
    <x v="0"/>
    <x v="0"/>
    <n v="5"/>
    <n v="507.58"/>
    <n v="54"/>
    <s v="Old"/>
  </r>
  <r>
    <n v="3631"/>
    <d v="2022-08-08T00:00:00"/>
    <n v="3.7694444444444444"/>
    <s v="Production Technician I"/>
    <x v="1"/>
    <s v="Active"/>
    <s v="Contract"/>
    <s v="Zone C"/>
    <s v="Full-Time"/>
    <x v="0"/>
    <x v="13"/>
    <d v="2047-04-28T00:00:00"/>
    <s v="MA"/>
    <s v="Male"/>
    <s v="Other"/>
    <s v="Divorced"/>
    <x v="0"/>
    <n v="3"/>
    <n v="3"/>
    <s v="Average"/>
    <d v="2023-02-10T00:00:00"/>
    <n v="4"/>
    <x v="1"/>
    <n v="1"/>
    <s v="Moderate"/>
    <n v="5"/>
    <x v="1"/>
    <d v="2023-04-10T00:00:00"/>
    <x v="1"/>
    <x v="0"/>
    <x v="2"/>
    <n v="1"/>
    <n v="691.12"/>
    <n v="75"/>
    <s v="Old"/>
  </r>
  <r>
    <n v="3632"/>
    <d v="2022-09-24T00:00:00"/>
    <n v="3.6416666666666666"/>
    <s v="Production Technician I"/>
    <x v="0"/>
    <s v="Active"/>
    <s v="Contract"/>
    <s v="Zone C"/>
    <s v="Full-Time"/>
    <x v="0"/>
    <x v="4"/>
    <d v="2045-10-03T00:00:00"/>
    <s v="MA"/>
    <s v="Male"/>
    <s v="Asian"/>
    <s v="Married"/>
    <x v="0"/>
    <n v="3"/>
    <n v="3"/>
    <s v="Average"/>
    <d v="2023-02-27T00:00:00"/>
    <n v="3"/>
    <x v="1"/>
    <n v="4"/>
    <s v="Moderate"/>
    <n v="5"/>
    <x v="1"/>
    <d v="2023-06-23T00:00:00"/>
    <x v="3"/>
    <x v="0"/>
    <x v="2"/>
    <n v="2"/>
    <n v="174.85"/>
    <n v="77"/>
    <s v="Old"/>
  </r>
  <r>
    <n v="3633"/>
    <d v="2022-03-21T00:00:00"/>
    <n v="4.1500000000000004"/>
    <s v="Production Technician I"/>
    <x v="4"/>
    <s v="Active"/>
    <s v="Contract"/>
    <s v="Zone B"/>
    <s v="Temporary"/>
    <x v="0"/>
    <x v="1"/>
    <d v="1987-03-24T00:00:00"/>
    <s v="MA"/>
    <s v="Female"/>
    <s v="Hispanic"/>
    <s v="Single"/>
    <x v="0"/>
    <n v="3"/>
    <n v="5"/>
    <s v="Poor"/>
    <d v="2022-11-04T00:00:00"/>
    <n v="4"/>
    <x v="0"/>
    <n v="4"/>
    <s v="Low"/>
    <n v="4"/>
    <x v="0"/>
    <d v="2022-12-01T00:00:00"/>
    <x v="4"/>
    <x v="0"/>
    <x v="1"/>
    <n v="3"/>
    <n v="699.39"/>
    <n v="35"/>
    <s v="Adult"/>
  </r>
  <r>
    <n v="3634"/>
    <d v="2023-06-23T00:00:00"/>
    <n v="2.8944444444444444"/>
    <s v="Production Technician I"/>
    <x v="9"/>
    <s v="Active"/>
    <s v="Part-Time"/>
    <s v="Zone B"/>
    <s v="Full-Time"/>
    <x v="0"/>
    <x v="2"/>
    <d v="1962-04-26T00:00:00"/>
    <s v="MA"/>
    <s v="Female"/>
    <s v="Other"/>
    <s v="Married"/>
    <x v="0"/>
    <n v="3"/>
    <n v="5"/>
    <s v="Poor"/>
    <d v="2023-06-25T00:00:00"/>
    <n v="2"/>
    <x v="0"/>
    <n v="5"/>
    <s v="Low"/>
    <n v="2"/>
    <x v="0"/>
    <d v="2022-09-15T00:00:00"/>
    <x v="3"/>
    <x v="1"/>
    <x v="1"/>
    <n v="3"/>
    <n v="254.68"/>
    <n v="61"/>
    <s v="Old"/>
  </r>
  <r>
    <n v="3635"/>
    <d v="2020-10-26T00:00:00"/>
    <n v="5.552777777777778"/>
    <s v="Production Technician I"/>
    <x v="5"/>
    <s v="Active"/>
    <s v="Part-Time"/>
    <s v="Zone C"/>
    <s v="Part-Time"/>
    <x v="0"/>
    <x v="17"/>
    <d v="1978-03-12T00:00:00"/>
    <s v="MA"/>
    <s v="Female"/>
    <s v="Hispanic"/>
    <s v="Single"/>
    <x v="0"/>
    <n v="3"/>
    <n v="4"/>
    <s v="Poor"/>
    <d v="2022-10-07T00:00:00"/>
    <n v="1"/>
    <x v="0"/>
    <n v="5"/>
    <s v="Low"/>
    <n v="4"/>
    <x v="0"/>
    <d v="2023-06-13T00:00:00"/>
    <x v="3"/>
    <x v="1"/>
    <x v="0"/>
    <n v="2"/>
    <n v="534.54999999999995"/>
    <n v="42"/>
    <s v="Adult"/>
  </r>
  <r>
    <n v="3636"/>
    <d v="2020-01-29T00:00:00"/>
    <n v="6.2944444444444443"/>
    <s v="Production Technician I"/>
    <x v="6"/>
    <s v="Active"/>
    <s v="Contract"/>
    <s v="Zone B"/>
    <s v="Temporary"/>
    <x v="0"/>
    <x v="14"/>
    <d v="1982-03-13T00:00:00"/>
    <s v="MA"/>
    <s v="Male"/>
    <s v="Asian"/>
    <s v="Divorced"/>
    <x v="0"/>
    <n v="3"/>
    <n v="3"/>
    <s v="Average"/>
    <d v="2022-12-08T00:00:00"/>
    <n v="3"/>
    <x v="1"/>
    <n v="5"/>
    <s v="Moderate"/>
    <n v="3"/>
    <x v="1"/>
    <d v="2022-08-26T00:00:00"/>
    <x v="4"/>
    <x v="1"/>
    <x v="3"/>
    <n v="3"/>
    <n v="795.72"/>
    <n v="38"/>
    <s v="Adult"/>
  </r>
  <r>
    <n v="3637"/>
    <d v="2022-04-23T00:00:00"/>
    <n v="4.0611111111111109"/>
    <s v="Production Technician I"/>
    <x v="2"/>
    <s v="Active"/>
    <s v="Full-Time"/>
    <s v="Zone C"/>
    <s v="Full-Time"/>
    <x v="0"/>
    <x v="1"/>
    <d v="1995-04-17T00:00:00"/>
    <s v="MA"/>
    <s v="Male"/>
    <s v="Asian"/>
    <s v="Divorced"/>
    <x v="0"/>
    <n v="3"/>
    <n v="3"/>
    <s v="Average"/>
    <d v="2023-05-07T00:00:00"/>
    <n v="2"/>
    <x v="1"/>
    <n v="1"/>
    <s v="Moderate"/>
    <n v="3"/>
    <x v="1"/>
    <d v="2023-03-21T00:00:00"/>
    <x v="2"/>
    <x v="1"/>
    <x v="2"/>
    <n v="4"/>
    <n v="977.23"/>
    <n v="27"/>
    <s v="Adult"/>
  </r>
  <r>
    <n v="3638"/>
    <d v="2023-06-15T00:00:00"/>
    <n v="2.9166666666666665"/>
    <s v="Production Technician I"/>
    <x v="4"/>
    <s v="Active"/>
    <s v="Full-Time"/>
    <s v="Zone C"/>
    <s v="Part-Time"/>
    <x v="0"/>
    <x v="4"/>
    <d v="1978-12-10T00:00:00"/>
    <s v="MA"/>
    <s v="Male"/>
    <s v="Hispanic"/>
    <s v="Single"/>
    <x v="0"/>
    <n v="3"/>
    <n v="3"/>
    <s v="Average"/>
    <d v="2023-05-15T00:00:00"/>
    <n v="4"/>
    <x v="1"/>
    <n v="5"/>
    <s v="Moderate"/>
    <n v="1"/>
    <x v="1"/>
    <d v="2023-01-01T00:00:00"/>
    <x v="1"/>
    <x v="0"/>
    <x v="2"/>
    <n v="3"/>
    <n v="370.79"/>
    <n v="45"/>
    <s v="Adult"/>
  </r>
  <r>
    <n v="3640"/>
    <d v="2023-01-07T00:00:00"/>
    <n v="3.3555555555555556"/>
    <s v="Production Technician I"/>
    <x v="7"/>
    <s v="Active"/>
    <s v="Contract"/>
    <s v="Zone A"/>
    <s v="Temporary"/>
    <x v="0"/>
    <x v="4"/>
    <d v="2000-09-21T00:00:00"/>
    <s v="MA"/>
    <s v="Female"/>
    <s v="Asian"/>
    <s v="Divorced"/>
    <x v="0"/>
    <n v="3"/>
    <n v="3"/>
    <s v="Average"/>
    <d v="2023-07-25T00:00:00"/>
    <n v="2"/>
    <x v="1"/>
    <n v="1"/>
    <s v="Moderate"/>
    <n v="2"/>
    <x v="1"/>
    <d v="2023-01-31T00:00:00"/>
    <x v="4"/>
    <x v="1"/>
    <x v="3"/>
    <n v="1"/>
    <n v="699.48"/>
    <n v="23"/>
    <s v="Young"/>
  </r>
  <r>
    <n v="3643"/>
    <d v="2020-04-16T00:00:00"/>
    <n v="6.0805555555555557"/>
    <s v="Production Technician I"/>
    <x v="3"/>
    <s v="Active"/>
    <s v="Full-Time"/>
    <s v="Zone A"/>
    <s v="Full-Time"/>
    <x v="0"/>
    <x v="14"/>
    <d v="1961-03-22T00:00:00"/>
    <s v="MA"/>
    <s v="Male"/>
    <s v="Asian"/>
    <s v="Single"/>
    <x v="0"/>
    <n v="3"/>
    <n v="3"/>
    <s v="Average"/>
    <d v="2023-06-18T00:00:00"/>
    <n v="1"/>
    <x v="1"/>
    <n v="5"/>
    <s v="Moderate"/>
    <n v="3"/>
    <x v="1"/>
    <d v="2023-03-27T00:00:00"/>
    <x v="0"/>
    <x v="0"/>
    <x v="2"/>
    <n v="4"/>
    <n v="712.43"/>
    <n v="59"/>
    <s v="Old"/>
  </r>
  <r>
    <n v="3644"/>
    <d v="2022-06-16T00:00:00"/>
    <n v="3.9138888888888888"/>
    <s v="Production Technician I"/>
    <x v="9"/>
    <s v="Active"/>
    <s v="Part-Time"/>
    <s v="Zone B"/>
    <s v="Full-Time"/>
    <x v="0"/>
    <x v="4"/>
    <d v="1986-06-24T00:00:00"/>
    <s v="MA"/>
    <s v="Male"/>
    <s v="Black"/>
    <s v="Married"/>
    <x v="0"/>
    <n v="3"/>
    <n v="3"/>
    <s v="Average"/>
    <d v="2022-11-11T00:00:00"/>
    <n v="4"/>
    <x v="1"/>
    <n v="4"/>
    <s v="Moderate"/>
    <n v="4"/>
    <x v="1"/>
    <d v="2023-02-06T00:00:00"/>
    <x v="3"/>
    <x v="0"/>
    <x v="1"/>
    <n v="1"/>
    <n v="504.66"/>
    <n v="36"/>
    <s v="Adult"/>
  </r>
  <r>
    <n v="3645"/>
    <d v="2019-07-22T00:00:00"/>
    <n v="6.8138888888888891"/>
    <s v="Production Technician I"/>
    <x v="5"/>
    <s v="Active"/>
    <s v="Part-Time"/>
    <s v="Zone C"/>
    <s v="Full-Time"/>
    <x v="0"/>
    <x v="3"/>
    <d v="1977-09-16T00:00:00"/>
    <s v="MA"/>
    <s v="Male"/>
    <s v="Asian"/>
    <s v="Single"/>
    <x v="0"/>
    <n v="3"/>
    <n v="3"/>
    <s v="Average"/>
    <d v="2023-06-08T00:00:00"/>
    <n v="1"/>
    <x v="1"/>
    <n v="3"/>
    <s v="Moderate"/>
    <n v="3"/>
    <x v="1"/>
    <d v="2023-05-06T00:00:00"/>
    <x v="0"/>
    <x v="1"/>
    <x v="1"/>
    <n v="5"/>
    <n v="398.36"/>
    <n v="42"/>
    <s v="Adult"/>
  </r>
  <r>
    <n v="3646"/>
    <d v="2023-04-22T00:00:00"/>
    <n v="3.0638888888888891"/>
    <s v="Production Technician II"/>
    <x v="7"/>
    <s v="Active"/>
    <s v="Part-Time"/>
    <s v="Zone A"/>
    <s v="Full-Time"/>
    <x v="0"/>
    <x v="8"/>
    <d v="1968-01-01T00:00:00"/>
    <s v="MA"/>
    <s v="Female"/>
    <s v="Hispanic"/>
    <s v="Widowed"/>
    <x v="0"/>
    <n v="3"/>
    <n v="3"/>
    <s v="Average"/>
    <d v="2023-07-30T00:00:00"/>
    <n v="5"/>
    <x v="1"/>
    <n v="4"/>
    <s v="Moderate"/>
    <n v="4"/>
    <x v="1"/>
    <d v="2023-07-22T00:00:00"/>
    <x v="4"/>
    <x v="1"/>
    <x v="0"/>
    <n v="4"/>
    <n v="533.61"/>
    <n v="55"/>
    <s v="Old"/>
  </r>
  <r>
    <n v="3647"/>
    <d v="2020-12-28T00:00:00"/>
    <n v="5.3805555555555555"/>
    <s v="Production Technician II"/>
    <x v="1"/>
    <s v="Terminated"/>
    <s v="Part-Time"/>
    <s v="Zone A"/>
    <s v="Part-Time"/>
    <x v="0"/>
    <x v="6"/>
    <d v="1966-07-24T00:00:00"/>
    <s v="MA"/>
    <s v="Female"/>
    <s v="Black"/>
    <s v="Single"/>
    <x v="0"/>
    <n v="3"/>
    <n v="3"/>
    <s v="Average"/>
    <d v="2022-12-28T00:00:00"/>
    <n v="2"/>
    <x v="1"/>
    <n v="4"/>
    <s v="Moderate"/>
    <n v="4"/>
    <x v="1"/>
    <d v="2022-08-10T00:00:00"/>
    <x v="3"/>
    <x v="0"/>
    <x v="2"/>
    <n v="4"/>
    <n v="199.55"/>
    <n v="54"/>
    <s v="Old"/>
  </r>
  <r>
    <n v="3648"/>
    <d v="2022-02-23T00:00:00"/>
    <n v="4.2277777777777779"/>
    <s v="Production Technician II"/>
    <x v="8"/>
    <s v="Active"/>
    <s v="Contract"/>
    <s v="Zone A"/>
    <s v="Full-Time"/>
    <x v="0"/>
    <x v="1"/>
    <d v="2048-06-27T00:00:00"/>
    <s v="MA"/>
    <s v="Female"/>
    <s v="Other"/>
    <s v="Divorced"/>
    <x v="1"/>
    <n v="4"/>
    <n v="4"/>
    <s v="Poor"/>
    <d v="2022-09-28T00:00:00"/>
    <n v="3"/>
    <x v="0"/>
    <n v="3"/>
    <s v="Low"/>
    <n v="5"/>
    <x v="0"/>
    <d v="2023-02-26T00:00:00"/>
    <x v="0"/>
    <x v="0"/>
    <x v="2"/>
    <n v="2"/>
    <n v="325.77999999999997"/>
    <n v="74"/>
    <s v="Old"/>
  </r>
  <r>
    <n v="3649"/>
    <d v="2022-08-13T00:00:00"/>
    <n v="3.7555555555555555"/>
    <s v="Production Technician II"/>
    <x v="3"/>
    <s v="Active"/>
    <s v="Contract"/>
    <s v="Zone A"/>
    <s v="Part-Time"/>
    <x v="0"/>
    <x v="4"/>
    <d v="1968-06-06T00:00:00"/>
    <s v="MA"/>
    <s v="Female"/>
    <s v="White"/>
    <s v="Married"/>
    <x v="1"/>
    <n v="4"/>
    <n v="4"/>
    <s v="Poor"/>
    <d v="2022-09-08T00:00:00"/>
    <n v="1"/>
    <x v="0"/>
    <n v="2"/>
    <s v="Low"/>
    <n v="2"/>
    <x v="0"/>
    <d v="2022-12-18T00:00:00"/>
    <x v="0"/>
    <x v="1"/>
    <x v="2"/>
    <n v="4"/>
    <n v="336.33"/>
    <n v="54"/>
    <s v="Old"/>
  </r>
  <r>
    <n v="3650"/>
    <d v="2019-10-03T00:00:00"/>
    <n v="6.6166666666666663"/>
    <s v="Production Technician II"/>
    <x v="9"/>
    <s v="Terminated"/>
    <s v="Full-Time"/>
    <s v="Zone B"/>
    <s v="Part-Time"/>
    <x v="0"/>
    <x v="4"/>
    <d v="1991-12-25T00:00:00"/>
    <s v="MA"/>
    <s v="Female"/>
    <s v="White"/>
    <s v="Divorced"/>
    <x v="0"/>
    <n v="3"/>
    <n v="3"/>
    <s v="Average"/>
    <d v="2023-06-30T00:00:00"/>
    <n v="3"/>
    <x v="1"/>
    <n v="2"/>
    <s v="Moderate"/>
    <n v="4"/>
    <x v="1"/>
    <d v="2023-01-09T00:00:00"/>
    <x v="4"/>
    <x v="1"/>
    <x v="3"/>
    <n v="4"/>
    <n v="242.71"/>
    <n v="28"/>
    <s v="Adult"/>
  </r>
  <r>
    <n v="3651"/>
    <d v="2019-10-14T00:00:00"/>
    <n v="6.5861111111111112"/>
    <s v="Production Technician II"/>
    <x v="5"/>
    <s v="Active"/>
    <s v="Full-Time"/>
    <s v="Zone C"/>
    <s v="Full-Time"/>
    <x v="0"/>
    <x v="3"/>
    <d v="1991-01-19T00:00:00"/>
    <s v="MA"/>
    <s v="Female"/>
    <s v="White"/>
    <s v="Single"/>
    <x v="0"/>
    <n v="3"/>
    <n v="3"/>
    <s v="Average"/>
    <d v="2022-10-25T00:00:00"/>
    <n v="1"/>
    <x v="1"/>
    <n v="4"/>
    <s v="Moderate"/>
    <n v="1"/>
    <x v="1"/>
    <d v="2023-05-14T00:00:00"/>
    <x v="0"/>
    <x v="0"/>
    <x v="0"/>
    <n v="4"/>
    <n v="651.28"/>
    <n v="28"/>
    <s v="Adult"/>
  </r>
  <r>
    <n v="3652"/>
    <d v="2019-08-30T00:00:00"/>
    <n v="6.708333333333333"/>
    <s v="Production Technician I"/>
    <x v="6"/>
    <s v="Terminated"/>
    <s v="Part-Time"/>
    <s v="Zone C"/>
    <s v="Part-Time"/>
    <x v="0"/>
    <x v="4"/>
    <d v="2046-08-16T00:00:00"/>
    <s v="MA"/>
    <s v="Male"/>
    <s v="Other"/>
    <s v="Married"/>
    <x v="0"/>
    <n v="3"/>
    <n v="3"/>
    <s v="Average"/>
    <d v="2022-09-01T00:00:00"/>
    <n v="1"/>
    <x v="1"/>
    <n v="5"/>
    <s v="Moderate"/>
    <n v="2"/>
    <x v="1"/>
    <d v="2023-01-31T00:00:00"/>
    <x v="4"/>
    <x v="1"/>
    <x v="1"/>
    <n v="3"/>
    <n v="962.45"/>
    <n v="73"/>
    <s v="Old"/>
  </r>
  <r>
    <n v="3653"/>
    <d v="2021-02-04T00:00:00"/>
    <n v="5.2805555555555559"/>
    <s v="Production Technician I"/>
    <x v="2"/>
    <s v="Terminated"/>
    <s v="Contract"/>
    <s v="Zone B"/>
    <s v="Part-Time"/>
    <x v="0"/>
    <x v="3"/>
    <d v="1995-06-29T00:00:00"/>
    <s v="MA"/>
    <s v="Male"/>
    <s v="Asian"/>
    <s v="Widowed"/>
    <x v="1"/>
    <n v="4"/>
    <n v="3"/>
    <s v="Average"/>
    <d v="2023-05-31T00:00:00"/>
    <n v="4"/>
    <x v="1"/>
    <n v="4"/>
    <s v="Moderate"/>
    <n v="3"/>
    <x v="1"/>
    <d v="2023-01-20T00:00:00"/>
    <x v="1"/>
    <x v="1"/>
    <x v="0"/>
    <n v="1"/>
    <n v="791.72"/>
    <n v="26"/>
    <s v="Adult"/>
  </r>
  <r>
    <n v="3654"/>
    <d v="2022-11-23T00:00:00"/>
    <n v="3.4777777777777779"/>
    <s v="Production Technician I"/>
    <x v="9"/>
    <s v="Active"/>
    <s v="Part-Time"/>
    <s v="Zone A"/>
    <s v="Part-Time"/>
    <x v="0"/>
    <x v="1"/>
    <d v="1995-03-30T00:00:00"/>
    <s v="MA"/>
    <s v="Male"/>
    <s v="Asian"/>
    <s v="Divorced"/>
    <x v="1"/>
    <n v="4"/>
    <n v="4"/>
    <s v="Poor"/>
    <d v="2023-01-02T00:00:00"/>
    <n v="2"/>
    <x v="0"/>
    <n v="4"/>
    <s v="Low"/>
    <n v="1"/>
    <x v="0"/>
    <d v="2023-04-11T00:00:00"/>
    <x v="2"/>
    <x v="0"/>
    <x v="1"/>
    <n v="4"/>
    <n v="553.86"/>
    <n v="27"/>
    <s v="Adult"/>
  </r>
  <r>
    <n v="3655"/>
    <d v="2023-02-25T00:00:00"/>
    <n v="3.2222222222222223"/>
    <s v="Production Technician I"/>
    <x v="7"/>
    <s v="Active"/>
    <s v="Part-Time"/>
    <s v="Zone C"/>
    <s v="Full-Time"/>
    <x v="0"/>
    <x v="6"/>
    <d v="1998-10-20T00:00:00"/>
    <s v="MA"/>
    <s v="Male"/>
    <s v="Asian"/>
    <s v="Married"/>
    <x v="0"/>
    <n v="3"/>
    <n v="3"/>
    <s v="Average"/>
    <d v="2023-04-05T00:00:00"/>
    <n v="1"/>
    <x v="1"/>
    <n v="5"/>
    <s v="Moderate"/>
    <n v="1"/>
    <x v="1"/>
    <d v="2023-01-04T00:00:00"/>
    <x v="3"/>
    <x v="1"/>
    <x v="3"/>
    <n v="1"/>
    <n v="735.72"/>
    <n v="25"/>
    <s v="Young"/>
  </r>
  <r>
    <n v="3656"/>
    <d v="2019-12-15T00:00:00"/>
    <n v="6.416666666666667"/>
    <s v="Production Technician I"/>
    <x v="3"/>
    <s v="Active"/>
    <s v="Part-Time"/>
    <s v="Zone B"/>
    <s v="Part-Time"/>
    <x v="0"/>
    <x v="20"/>
    <d v="2001-04-14T00:00:00"/>
    <s v="MA"/>
    <s v="Male"/>
    <s v="Hispanic"/>
    <s v="Divorced"/>
    <x v="1"/>
    <n v="4"/>
    <n v="5"/>
    <s v="Poor"/>
    <d v="2022-11-14T00:00:00"/>
    <n v="5"/>
    <x v="0"/>
    <n v="3"/>
    <s v="Low"/>
    <n v="2"/>
    <x v="0"/>
    <d v="2023-06-14T00:00:00"/>
    <x v="2"/>
    <x v="0"/>
    <x v="0"/>
    <n v="4"/>
    <n v="867.03"/>
    <n v="18"/>
    <s v="Young"/>
  </r>
  <r>
    <n v="3657"/>
    <d v="2021-08-29T00:00:00"/>
    <n v="4.7111111111111112"/>
    <s v="Production Technician I"/>
    <x v="5"/>
    <s v="Active"/>
    <s v="Part-Time"/>
    <s v="Zone C"/>
    <s v="Full-Time"/>
    <x v="0"/>
    <x v="3"/>
    <d v="1992-03-04T00:00:00"/>
    <s v="MA"/>
    <s v="Female"/>
    <s v="Black"/>
    <s v="Single"/>
    <x v="0"/>
    <n v="3"/>
    <n v="4"/>
    <s v="Poor"/>
    <d v="2023-03-26T00:00:00"/>
    <n v="4"/>
    <x v="0"/>
    <n v="2"/>
    <s v="Low"/>
    <n v="4"/>
    <x v="0"/>
    <d v="2023-05-26T00:00:00"/>
    <x v="2"/>
    <x v="1"/>
    <x v="1"/>
    <n v="1"/>
    <n v="710.14"/>
    <n v="29"/>
    <s v="Adult"/>
  </r>
  <r>
    <n v="3658"/>
    <d v="2022-11-04T00:00:00"/>
    <n v="3.5305555555555554"/>
    <s v="Production Technician I"/>
    <x v="4"/>
    <s v="Active"/>
    <s v="Part-Time"/>
    <s v="Zone C"/>
    <s v="Temporary"/>
    <x v="0"/>
    <x v="9"/>
    <d v="1966-11-25T00:00:00"/>
    <s v="MA"/>
    <s v="Female"/>
    <s v="Black"/>
    <s v="Divorced"/>
    <x v="0"/>
    <n v="3"/>
    <n v="3"/>
    <s v="Average"/>
    <d v="2023-08-02T00:00:00"/>
    <n v="5"/>
    <x v="1"/>
    <n v="4"/>
    <s v="Moderate"/>
    <n v="2"/>
    <x v="1"/>
    <d v="2022-08-18T00:00:00"/>
    <x v="0"/>
    <x v="1"/>
    <x v="1"/>
    <n v="2"/>
    <n v="799.88"/>
    <n v="56"/>
    <s v="Old"/>
  </r>
  <r>
    <n v="3659"/>
    <d v="2019-10-02T00:00:00"/>
    <n v="6.6194444444444445"/>
    <s v="Production Technician I"/>
    <x v="0"/>
    <s v="Active"/>
    <s v="Full-Time"/>
    <s v="Zone A"/>
    <s v="Part-Time"/>
    <x v="0"/>
    <x v="4"/>
    <d v="1989-10-30T00:00:00"/>
    <s v="MA"/>
    <s v="Male"/>
    <s v="Other"/>
    <s v="Divorced"/>
    <x v="1"/>
    <n v="4"/>
    <n v="1"/>
    <s v="Excellent"/>
    <d v="2022-08-26T00:00:00"/>
    <n v="3"/>
    <x v="2"/>
    <n v="1"/>
    <s v="High"/>
    <n v="5"/>
    <x v="2"/>
    <d v="2023-01-27T00:00:00"/>
    <x v="0"/>
    <x v="1"/>
    <x v="3"/>
    <n v="5"/>
    <n v="242.87"/>
    <n v="30"/>
    <s v="Adult"/>
  </r>
  <r>
    <n v="3660"/>
    <d v="2019-05-24T00:00:00"/>
    <n v="6.9749999999999996"/>
    <s v="Production Technician I"/>
    <x v="1"/>
    <s v="Active"/>
    <s v="Full-Time"/>
    <s v="Zone A"/>
    <s v="Full-Time"/>
    <x v="0"/>
    <x v="4"/>
    <d v="1974-06-21T00:00:00"/>
    <s v="MA"/>
    <s v="Male"/>
    <s v="Hispanic"/>
    <s v="Single"/>
    <x v="1"/>
    <n v="4"/>
    <n v="3"/>
    <s v="Average"/>
    <d v="2022-08-30T00:00:00"/>
    <n v="3"/>
    <x v="1"/>
    <n v="2"/>
    <s v="Moderate"/>
    <n v="4"/>
    <x v="1"/>
    <d v="2023-05-19T00:00:00"/>
    <x v="0"/>
    <x v="0"/>
    <x v="3"/>
    <n v="4"/>
    <n v="849.77"/>
    <n v="45"/>
    <s v="Adult"/>
  </r>
  <r>
    <n v="3661"/>
    <d v="2022-02-28T00:00:00"/>
    <n v="4.208333333333333"/>
    <s v="Production Technician I"/>
    <x v="8"/>
    <s v="Active"/>
    <s v="Contract"/>
    <s v="Zone C"/>
    <s v="Temporary"/>
    <x v="0"/>
    <x v="7"/>
    <d v="1952-05-22T00:00:00"/>
    <s v="MA"/>
    <s v="Male"/>
    <s v="Asian"/>
    <s v="Married"/>
    <x v="0"/>
    <n v="3"/>
    <n v="3"/>
    <s v="Average"/>
    <d v="2023-07-06T00:00:00"/>
    <n v="3"/>
    <x v="1"/>
    <n v="2"/>
    <s v="Moderate"/>
    <n v="5"/>
    <x v="1"/>
    <d v="2023-05-06T00:00:00"/>
    <x v="1"/>
    <x v="1"/>
    <x v="3"/>
    <n v="2"/>
    <n v="471.5"/>
    <n v="70"/>
    <s v="Old"/>
  </r>
  <r>
    <n v="3662"/>
    <d v="2023-06-13T00:00:00"/>
    <n v="2.9222222222222221"/>
    <s v="Production Technician I"/>
    <x v="6"/>
    <s v="Active"/>
    <s v="Full-Time"/>
    <s v="Zone B"/>
    <s v="Temporary"/>
    <x v="0"/>
    <x v="13"/>
    <d v="1973-04-18T00:00:00"/>
    <s v="MA"/>
    <s v="Male"/>
    <s v="Other"/>
    <s v="Married"/>
    <x v="1"/>
    <n v="4"/>
    <n v="2"/>
    <s v="Excellent"/>
    <d v="2023-07-14T00:00:00"/>
    <n v="3"/>
    <x v="2"/>
    <n v="5"/>
    <s v="High"/>
    <n v="3"/>
    <x v="2"/>
    <d v="2023-05-20T00:00:00"/>
    <x v="1"/>
    <x v="0"/>
    <x v="3"/>
    <n v="1"/>
    <n v="535.92999999999995"/>
    <n v="50"/>
    <s v="Adult"/>
  </r>
  <r>
    <n v="3665"/>
    <d v="2019-11-22T00:00:00"/>
    <n v="6.4805555555555552"/>
    <s v="Production Technician I"/>
    <x v="7"/>
    <s v="Active"/>
    <s v="Full-Time"/>
    <s v="Zone B"/>
    <s v="Temporary"/>
    <x v="0"/>
    <x v="4"/>
    <d v="1985-03-30T00:00:00"/>
    <s v="MA"/>
    <s v="Male"/>
    <s v="Asian"/>
    <s v="Married"/>
    <x v="0"/>
    <n v="3"/>
    <n v="3"/>
    <s v="Average"/>
    <d v="2023-03-02T00:00:00"/>
    <n v="5"/>
    <x v="1"/>
    <n v="2"/>
    <s v="Moderate"/>
    <n v="1"/>
    <x v="1"/>
    <d v="2023-01-09T00:00:00"/>
    <x v="2"/>
    <x v="0"/>
    <x v="3"/>
    <n v="3"/>
    <n v="752.33"/>
    <n v="34"/>
    <s v="Adult"/>
  </r>
  <r>
    <n v="3666"/>
    <d v="2022-04-29T00:00:00"/>
    <n v="4.0444444444444443"/>
    <s v="Production Technician I"/>
    <x v="3"/>
    <s v="Active"/>
    <s v="Full-Time"/>
    <s v="Zone A"/>
    <s v="Full-Time"/>
    <x v="0"/>
    <x v="4"/>
    <d v="1956-05-19T00:00:00"/>
    <s v="MA"/>
    <s v="Male"/>
    <s v="Hispanic"/>
    <s v="Single"/>
    <x v="0"/>
    <n v="3"/>
    <n v="3"/>
    <s v="Average"/>
    <d v="2023-04-26T00:00:00"/>
    <n v="5"/>
    <x v="1"/>
    <n v="2"/>
    <s v="Moderate"/>
    <n v="1"/>
    <x v="1"/>
    <d v="2023-08-02T00:00:00"/>
    <x v="2"/>
    <x v="0"/>
    <x v="2"/>
    <n v="3"/>
    <n v="343.52"/>
    <n v="66"/>
    <s v="Old"/>
  </r>
  <r>
    <n v="3667"/>
    <d v="2022-12-11T00:00:00"/>
    <n v="3.4277777777777776"/>
    <s v="Production Technician I"/>
    <x v="5"/>
    <s v="Active"/>
    <s v="Part-Time"/>
    <s v="Zone B"/>
    <s v="Temporary"/>
    <x v="0"/>
    <x v="18"/>
    <d v="1998-08-23T00:00:00"/>
    <s v="MA"/>
    <s v="Male"/>
    <s v="Black"/>
    <s v="Single"/>
    <x v="0"/>
    <n v="3"/>
    <n v="3"/>
    <s v="Average"/>
    <d v="2022-11-18T00:00:00"/>
    <n v="1"/>
    <x v="1"/>
    <n v="1"/>
    <s v="Moderate"/>
    <n v="2"/>
    <x v="1"/>
    <d v="2023-02-03T00:00:00"/>
    <x v="0"/>
    <x v="0"/>
    <x v="2"/>
    <n v="3"/>
    <n v="860.31"/>
    <n v="24"/>
    <s v="Young"/>
  </r>
  <r>
    <n v="3668"/>
    <d v="2023-08-06T00:00:00"/>
    <n v="2.7749999999999999"/>
    <s v="Production Technician I"/>
    <x v="4"/>
    <s v="Active"/>
    <s v="Full-Time"/>
    <s v="Zone C"/>
    <s v="Full-Time"/>
    <x v="0"/>
    <x v="20"/>
    <d v="1996-05-24T00:00:00"/>
    <s v="MA"/>
    <s v="Male"/>
    <s v="Asian"/>
    <s v="Widowed"/>
    <x v="2"/>
    <n v="2"/>
    <n v="3"/>
    <s v="Average"/>
    <d v="2023-06-29T00:00:00"/>
    <n v="1"/>
    <x v="1"/>
    <n v="5"/>
    <s v="Moderate"/>
    <n v="1"/>
    <x v="1"/>
    <d v="2022-11-28T00:00:00"/>
    <x v="1"/>
    <x v="1"/>
    <x v="2"/>
    <n v="4"/>
    <n v="265.55"/>
    <n v="27"/>
    <s v="Adult"/>
  </r>
  <r>
    <n v="3669"/>
    <d v="2020-03-28T00:00:00"/>
    <n v="6.1305555555555555"/>
    <s v="Production Technician I"/>
    <x v="0"/>
    <s v="Terminated"/>
    <s v="Contract"/>
    <s v="Zone A"/>
    <s v="Temporary"/>
    <x v="0"/>
    <x v="0"/>
    <d v="1967-01-16T00:00:00"/>
    <s v="MA"/>
    <s v="Male"/>
    <s v="Black"/>
    <s v="Widowed"/>
    <x v="0"/>
    <n v="3"/>
    <n v="3"/>
    <s v="Average"/>
    <d v="2023-04-11T00:00:00"/>
    <n v="4"/>
    <x v="1"/>
    <n v="2"/>
    <s v="Moderate"/>
    <n v="4"/>
    <x v="1"/>
    <d v="2023-08-03T00:00:00"/>
    <x v="2"/>
    <x v="0"/>
    <x v="2"/>
    <n v="1"/>
    <n v="183.85"/>
    <n v="53"/>
    <s v="Old"/>
  </r>
  <r>
    <n v="3670"/>
    <d v="2022-08-11T00:00:00"/>
    <n v="3.7611111111111111"/>
    <s v="Production Technician II"/>
    <x v="7"/>
    <s v="Active"/>
    <s v="Full-Time"/>
    <s v="Zone A"/>
    <s v="Full-Time"/>
    <x v="0"/>
    <x v="18"/>
    <d v="1969-01-17T00:00:00"/>
    <s v="MA"/>
    <s v="Female"/>
    <s v="Hispanic"/>
    <s v="Widowed"/>
    <x v="2"/>
    <n v="2"/>
    <n v="3"/>
    <s v="Average"/>
    <d v="2022-08-16T00:00:00"/>
    <n v="2"/>
    <x v="1"/>
    <n v="2"/>
    <s v="Moderate"/>
    <n v="3"/>
    <x v="1"/>
    <d v="2022-09-25T00:00:00"/>
    <x v="2"/>
    <x v="1"/>
    <x v="2"/>
    <n v="5"/>
    <n v="942.09"/>
    <n v="53"/>
    <s v="Old"/>
  </r>
  <r>
    <n v="3671"/>
    <d v="2023-01-26T00:00:00"/>
    <n v="3.3027777777777776"/>
    <s v="Production Technician II"/>
    <x v="1"/>
    <s v="Terminated"/>
    <s v="Part-Time"/>
    <s v="Zone A"/>
    <s v="Temporary"/>
    <x v="0"/>
    <x v="8"/>
    <d v="1989-12-29T00:00:00"/>
    <s v="MA"/>
    <s v="Female"/>
    <s v="Asian"/>
    <s v="Divorced"/>
    <x v="2"/>
    <n v="2"/>
    <n v="3"/>
    <s v="Average"/>
    <d v="2023-01-10T00:00:00"/>
    <n v="3"/>
    <x v="1"/>
    <n v="4"/>
    <s v="Moderate"/>
    <n v="5"/>
    <x v="1"/>
    <d v="2023-01-20T00:00:00"/>
    <x v="4"/>
    <x v="1"/>
    <x v="3"/>
    <n v="4"/>
    <n v="381.94"/>
    <n v="34"/>
    <s v="Adult"/>
  </r>
  <r>
    <n v="3672"/>
    <d v="2019-01-14T00:00:00"/>
    <n v="7.3361111111111112"/>
    <s v="Production Technician II"/>
    <x v="8"/>
    <s v="Active"/>
    <s v="Part-Time"/>
    <s v="Zone A"/>
    <s v="Full-Time"/>
    <x v="0"/>
    <x v="3"/>
    <d v="1991-02-24T00:00:00"/>
    <s v="MA"/>
    <s v="Female"/>
    <s v="Asian"/>
    <s v="Divorced"/>
    <x v="0"/>
    <n v="3"/>
    <n v="3"/>
    <s v="Average"/>
    <d v="2022-11-30T00:00:00"/>
    <n v="3"/>
    <x v="1"/>
    <n v="2"/>
    <s v="Moderate"/>
    <n v="4"/>
    <x v="1"/>
    <d v="2022-08-29T00:00:00"/>
    <x v="2"/>
    <x v="1"/>
    <x v="0"/>
    <n v="1"/>
    <n v="358.73"/>
    <n v="28"/>
    <s v="Adult"/>
  </r>
  <r>
    <n v="3673"/>
    <d v="2022-06-11T00:00:00"/>
    <n v="3.9277777777777776"/>
    <s v="Production Technician II"/>
    <x v="3"/>
    <s v="Terminated"/>
    <s v="Full-Time"/>
    <s v="Zone B"/>
    <s v="Temporary"/>
    <x v="0"/>
    <x v="16"/>
    <d v="1973-02-19T00:00:00"/>
    <s v="MA"/>
    <s v="Female"/>
    <s v="Other"/>
    <s v="Widowed"/>
    <x v="0"/>
    <n v="3"/>
    <n v="3"/>
    <s v="Average"/>
    <d v="2023-06-08T00:00:00"/>
    <n v="3"/>
    <x v="1"/>
    <n v="3"/>
    <s v="Moderate"/>
    <n v="1"/>
    <x v="1"/>
    <d v="2023-03-21T00:00:00"/>
    <x v="1"/>
    <x v="1"/>
    <x v="3"/>
    <n v="3"/>
    <n v="578.02"/>
    <n v="49"/>
    <s v="Adult"/>
  </r>
  <r>
    <n v="3674"/>
    <d v="2020-06-25T00:00:00"/>
    <n v="5.8888888888888893"/>
    <s v="Production Technician II"/>
    <x v="4"/>
    <s v="Terminated"/>
    <s v="Part-Time"/>
    <s v="Zone C"/>
    <s v="Part-Time"/>
    <x v="0"/>
    <x v="6"/>
    <d v="1996-05-01T00:00:00"/>
    <s v="MA"/>
    <s v="Female"/>
    <s v="Other"/>
    <s v="Single"/>
    <x v="0"/>
    <n v="3"/>
    <n v="3"/>
    <s v="Average"/>
    <d v="2023-04-02T00:00:00"/>
    <n v="4"/>
    <x v="1"/>
    <n v="4"/>
    <s v="Moderate"/>
    <n v="3"/>
    <x v="1"/>
    <d v="2022-11-08T00:00:00"/>
    <x v="2"/>
    <x v="0"/>
    <x v="2"/>
    <n v="2"/>
    <n v="223.29"/>
    <n v="24"/>
    <s v="Young"/>
  </r>
  <r>
    <n v="3675"/>
    <d v="2020-06-08T00:00:00"/>
    <n v="5.9361111111111109"/>
    <s v="Production Technician II"/>
    <x v="0"/>
    <s v="Active"/>
    <s v="Full-Time"/>
    <s v="Zone C"/>
    <s v="Full-Time"/>
    <x v="0"/>
    <x v="6"/>
    <d v="1952-08-28T00:00:00"/>
    <s v="MA"/>
    <s v="Female"/>
    <s v="Hispanic"/>
    <s v="Divorced"/>
    <x v="0"/>
    <n v="3"/>
    <n v="3"/>
    <s v="Average"/>
    <d v="2023-05-05T00:00:00"/>
    <n v="5"/>
    <x v="1"/>
    <n v="3"/>
    <s v="Moderate"/>
    <n v="2"/>
    <x v="1"/>
    <d v="2022-09-07T00:00:00"/>
    <x v="1"/>
    <x v="0"/>
    <x v="3"/>
    <n v="5"/>
    <n v="992.37"/>
    <n v="68"/>
    <s v="Old"/>
  </r>
  <r>
    <n v="3676"/>
    <d v="2018-08-29T00:00:00"/>
    <n v="7.7111111111111112"/>
    <s v="Production Technician I"/>
    <x v="4"/>
    <s v="Active"/>
    <s v="Contract"/>
    <s v="Zone B"/>
    <s v="Part-Time"/>
    <x v="0"/>
    <x v="17"/>
    <d v="1993-11-29T00:00:00"/>
    <s v="MA"/>
    <s v="Male"/>
    <s v="Black"/>
    <s v="Divorced"/>
    <x v="0"/>
    <n v="3"/>
    <n v="3"/>
    <s v="Average"/>
    <d v="2022-09-07T00:00:00"/>
    <n v="3"/>
    <x v="1"/>
    <n v="4"/>
    <s v="Moderate"/>
    <n v="1"/>
    <x v="1"/>
    <d v="2023-02-10T00:00:00"/>
    <x v="1"/>
    <x v="0"/>
    <x v="0"/>
    <n v="5"/>
    <n v="113.48"/>
    <n v="25"/>
    <s v="Young"/>
  </r>
  <r>
    <n v="3677"/>
    <d v="2022-10-01T00:00:00"/>
    <n v="3.6222222222222222"/>
    <s v="Production Technician I"/>
    <x v="0"/>
    <s v="Active"/>
    <s v="Full-Time"/>
    <s v="Zone A"/>
    <s v="Full-Time"/>
    <x v="0"/>
    <x v="4"/>
    <d v="1960-02-04T00:00:00"/>
    <s v="MA"/>
    <s v="Male"/>
    <s v="Hispanic"/>
    <s v="Single"/>
    <x v="0"/>
    <n v="3"/>
    <n v="3"/>
    <s v="Average"/>
    <d v="2023-07-25T00:00:00"/>
    <n v="3"/>
    <x v="1"/>
    <n v="5"/>
    <s v="Moderate"/>
    <n v="5"/>
    <x v="1"/>
    <d v="2022-10-05T00:00:00"/>
    <x v="0"/>
    <x v="1"/>
    <x v="1"/>
    <n v="4"/>
    <n v="882.2"/>
    <n v="62"/>
    <s v="Old"/>
  </r>
  <r>
    <n v="3678"/>
    <d v="2021-07-22T00:00:00"/>
    <n v="4.8138888888888891"/>
    <s v="Production Technician I"/>
    <x v="7"/>
    <s v="Active"/>
    <s v="Full-Time"/>
    <s v="Zone A"/>
    <s v="Full-Time"/>
    <x v="0"/>
    <x v="5"/>
    <d v="1999-05-24T00:00:00"/>
    <s v="MA"/>
    <s v="Male"/>
    <s v="Asian"/>
    <s v="Single"/>
    <x v="0"/>
    <n v="3"/>
    <n v="3"/>
    <s v="Average"/>
    <d v="2022-11-20T00:00:00"/>
    <n v="3"/>
    <x v="1"/>
    <n v="4"/>
    <s v="Moderate"/>
    <n v="4"/>
    <x v="1"/>
    <d v="2022-09-06T00:00:00"/>
    <x v="1"/>
    <x v="0"/>
    <x v="1"/>
    <n v="2"/>
    <n v="288.16000000000003"/>
    <n v="22"/>
    <s v="Young"/>
  </r>
  <r>
    <n v="3679"/>
    <d v="2019-12-14T00:00:00"/>
    <n v="6.4194444444444443"/>
    <s v="Production Technician I"/>
    <x v="1"/>
    <s v="Active"/>
    <s v="Full-Time"/>
    <s v="Zone A"/>
    <s v="Full-Time"/>
    <x v="0"/>
    <x v="6"/>
    <d v="1989-07-16T00:00:00"/>
    <s v="MA"/>
    <s v="Male"/>
    <s v="Asian"/>
    <s v="Divorced"/>
    <x v="0"/>
    <n v="3"/>
    <n v="3"/>
    <s v="Average"/>
    <d v="2022-10-26T00:00:00"/>
    <n v="4"/>
    <x v="1"/>
    <n v="2"/>
    <s v="Moderate"/>
    <n v="5"/>
    <x v="1"/>
    <d v="2023-01-16T00:00:00"/>
    <x v="0"/>
    <x v="1"/>
    <x v="2"/>
    <n v="1"/>
    <n v="815.52"/>
    <n v="30"/>
    <s v="Adult"/>
  </r>
  <r>
    <n v="3680"/>
    <d v="2020-03-27T00:00:00"/>
    <n v="6.1333333333333337"/>
    <s v="Production Technician I"/>
    <x v="8"/>
    <s v="Active"/>
    <s v="Part-Time"/>
    <s v="Zone B"/>
    <s v="Full-Time"/>
    <x v="0"/>
    <x v="20"/>
    <d v="1985-09-14T00:00:00"/>
    <s v="MA"/>
    <s v="Female"/>
    <s v="Other"/>
    <s v="Divorced"/>
    <x v="0"/>
    <n v="3"/>
    <n v="3"/>
    <s v="Average"/>
    <d v="2023-04-23T00:00:00"/>
    <n v="3"/>
    <x v="1"/>
    <n v="2"/>
    <s v="Moderate"/>
    <n v="3"/>
    <x v="1"/>
    <d v="2023-05-15T00:00:00"/>
    <x v="0"/>
    <x v="0"/>
    <x v="2"/>
    <n v="4"/>
    <n v="461.06"/>
    <n v="35"/>
    <s v="Adult"/>
  </r>
  <r>
    <n v="3681"/>
    <d v="2021-11-25T00:00:00"/>
    <n v="4.4722222222222223"/>
    <s v="Production Technician I"/>
    <x v="3"/>
    <s v="Active"/>
    <s v="Part-Time"/>
    <s v="Zone B"/>
    <s v="Temporary"/>
    <x v="0"/>
    <x v="6"/>
    <d v="1976-03-17T00:00:00"/>
    <s v="MA"/>
    <s v="Female"/>
    <s v="Black"/>
    <s v="Widowed"/>
    <x v="0"/>
    <n v="3"/>
    <n v="3"/>
    <s v="Average"/>
    <d v="2022-08-13T00:00:00"/>
    <n v="5"/>
    <x v="1"/>
    <n v="2"/>
    <s v="Moderate"/>
    <n v="5"/>
    <x v="1"/>
    <d v="2023-03-22T00:00:00"/>
    <x v="1"/>
    <x v="1"/>
    <x v="1"/>
    <n v="2"/>
    <n v="580.16"/>
    <n v="45"/>
    <s v="Adult"/>
  </r>
  <r>
    <n v="3682"/>
    <d v="2023-07-08T00:00:00"/>
    <n v="2.8527777777777779"/>
    <s v="Production Technician I"/>
    <x v="9"/>
    <s v="Active"/>
    <s v="Full-Time"/>
    <s v="Zone C"/>
    <s v="Temporary"/>
    <x v="0"/>
    <x v="4"/>
    <d v="2043-04-28T00:00:00"/>
    <s v="MA"/>
    <s v="Female"/>
    <s v="Black"/>
    <s v="Single"/>
    <x v="0"/>
    <n v="3"/>
    <n v="4"/>
    <s v="Poor"/>
    <d v="2023-07-30T00:00:00"/>
    <n v="3"/>
    <x v="0"/>
    <n v="3"/>
    <s v="Low"/>
    <n v="3"/>
    <x v="0"/>
    <d v="2022-10-17T00:00:00"/>
    <x v="4"/>
    <x v="1"/>
    <x v="1"/>
    <n v="3"/>
    <n v="336.69"/>
    <n v="80"/>
    <s v="Old"/>
  </r>
  <r>
    <n v="3683"/>
    <d v="2021-11-02T00:00:00"/>
    <n v="4.5361111111111114"/>
    <s v="Production Technician I"/>
    <x v="5"/>
    <s v="Active"/>
    <s v="Part-Time"/>
    <s v="Zone C"/>
    <s v="Temporary"/>
    <x v="0"/>
    <x v="0"/>
    <d v="1956-01-06T00:00:00"/>
    <s v="MA"/>
    <s v="Male"/>
    <s v="Other"/>
    <s v="Divorced"/>
    <x v="0"/>
    <n v="3"/>
    <n v="3"/>
    <s v="Average"/>
    <d v="2022-10-25T00:00:00"/>
    <n v="2"/>
    <x v="1"/>
    <n v="1"/>
    <s v="Moderate"/>
    <n v="5"/>
    <x v="1"/>
    <d v="2022-12-28T00:00:00"/>
    <x v="2"/>
    <x v="0"/>
    <x v="2"/>
    <n v="1"/>
    <n v="990.69"/>
    <n v="65"/>
    <s v="Old"/>
  </r>
  <r>
    <n v="3684"/>
    <d v="2019-12-01T00:00:00"/>
    <n v="6.4555555555555557"/>
    <s v="Production Technician I"/>
    <x v="6"/>
    <s v="Active"/>
    <s v="Contract"/>
    <s v="Zone C"/>
    <s v="Part-Time"/>
    <x v="0"/>
    <x v="4"/>
    <d v="1954-08-03T00:00:00"/>
    <s v="MA"/>
    <s v="Male"/>
    <s v="Hispanic"/>
    <s v="Widowed"/>
    <x v="0"/>
    <n v="3"/>
    <n v="3"/>
    <s v="Average"/>
    <d v="2023-04-16T00:00:00"/>
    <n v="5"/>
    <x v="1"/>
    <n v="5"/>
    <s v="Moderate"/>
    <n v="3"/>
    <x v="1"/>
    <d v="2022-10-29T00:00:00"/>
    <x v="4"/>
    <x v="0"/>
    <x v="2"/>
    <n v="2"/>
    <n v="939.39"/>
    <n v="65"/>
    <s v="Old"/>
  </r>
  <r>
    <n v="3685"/>
    <d v="2022-08-16T00:00:00"/>
    <n v="3.7472222222222222"/>
    <s v="Production Technician I"/>
    <x v="2"/>
    <s v="Active"/>
    <s v="Full-Time"/>
    <s v="Zone C"/>
    <s v="Full-Time"/>
    <x v="0"/>
    <x v="9"/>
    <d v="1986-06-22T00:00:00"/>
    <s v="MA"/>
    <s v="Male"/>
    <s v="Asian"/>
    <s v="Widowed"/>
    <x v="0"/>
    <n v="3"/>
    <n v="3"/>
    <s v="Average"/>
    <d v="2023-01-03T00:00:00"/>
    <n v="4"/>
    <x v="1"/>
    <n v="3"/>
    <s v="Moderate"/>
    <n v="4"/>
    <x v="1"/>
    <d v="2023-01-06T00:00:00"/>
    <x v="0"/>
    <x v="1"/>
    <x v="3"/>
    <n v="1"/>
    <n v="941.12"/>
    <n v="36"/>
    <s v="Adult"/>
  </r>
  <r>
    <n v="3687"/>
    <d v="2019-05-17T00:00:00"/>
    <n v="6.9944444444444445"/>
    <s v="Production Technician I"/>
    <x v="0"/>
    <s v="Active"/>
    <s v="Part-Time"/>
    <s v="Zone B"/>
    <s v="Temporary"/>
    <x v="0"/>
    <x v="4"/>
    <d v="2044-08-20T00:00:00"/>
    <s v="MA"/>
    <s v="Female"/>
    <s v="White"/>
    <s v="Divorced"/>
    <x v="1"/>
    <n v="4"/>
    <n v="1"/>
    <s v="Excellent"/>
    <d v="2022-09-02T00:00:00"/>
    <n v="2"/>
    <x v="2"/>
    <n v="4"/>
    <s v="High"/>
    <n v="5"/>
    <x v="2"/>
    <d v="2022-12-26T00:00:00"/>
    <x v="1"/>
    <x v="1"/>
    <x v="1"/>
    <n v="3"/>
    <n v="614.53"/>
    <n v="75"/>
    <s v="Old"/>
  </r>
  <r>
    <n v="3689"/>
    <d v="2021-07-16T00:00:00"/>
    <n v="4.8305555555555557"/>
    <s v="Production Technician I"/>
    <x v="1"/>
    <s v="Active"/>
    <s v="Contract"/>
    <s v="Zone A"/>
    <s v="Temporary"/>
    <x v="0"/>
    <x v="4"/>
    <d v="1960-12-29T00:00:00"/>
    <s v="MA"/>
    <s v="Male"/>
    <s v="Asian"/>
    <s v="Married"/>
    <x v="1"/>
    <n v="4"/>
    <n v="3"/>
    <s v="Average"/>
    <d v="2022-08-17T00:00:00"/>
    <n v="4"/>
    <x v="1"/>
    <n v="4"/>
    <s v="Moderate"/>
    <n v="3"/>
    <x v="1"/>
    <d v="2023-02-25T00:00:00"/>
    <x v="4"/>
    <x v="1"/>
    <x v="3"/>
    <n v="1"/>
    <n v="734.94"/>
    <n v="61"/>
    <s v="Old"/>
  </r>
  <r>
    <n v="3690"/>
    <d v="2020-08-04T00:00:00"/>
    <n v="5.7805555555555559"/>
    <s v="Production Technician I"/>
    <x v="8"/>
    <s v="Active"/>
    <s v="Part-Time"/>
    <s v="Zone A"/>
    <s v="Temporary"/>
    <x v="0"/>
    <x v="17"/>
    <d v="1950-11-14T00:00:00"/>
    <s v="MA"/>
    <s v="Male"/>
    <s v="White"/>
    <s v="Single"/>
    <x v="2"/>
    <n v="2"/>
    <n v="3"/>
    <s v="Average"/>
    <d v="2023-05-31T00:00:00"/>
    <n v="4"/>
    <x v="1"/>
    <n v="3"/>
    <s v="Moderate"/>
    <n v="5"/>
    <x v="1"/>
    <d v="2023-04-03T00:00:00"/>
    <x v="3"/>
    <x v="0"/>
    <x v="2"/>
    <n v="5"/>
    <n v="589.5"/>
    <n v="70"/>
    <s v="Old"/>
  </r>
  <r>
    <n v="3691"/>
    <d v="2020-11-23T00:00:00"/>
    <n v="5.4777777777777779"/>
    <s v="Production Technician I"/>
    <x v="3"/>
    <s v="Active"/>
    <s v="Part-Time"/>
    <s v="Zone C"/>
    <s v="Full-Time"/>
    <x v="0"/>
    <x v="0"/>
    <d v="1993-01-03T00:00:00"/>
    <s v="MA"/>
    <s v="Male"/>
    <s v="Asian"/>
    <s v="Single"/>
    <x v="2"/>
    <n v="2"/>
    <n v="1"/>
    <s v="Excellent"/>
    <d v="2022-12-07T00:00:00"/>
    <n v="1"/>
    <x v="2"/>
    <n v="1"/>
    <s v="High"/>
    <n v="5"/>
    <x v="2"/>
    <d v="2023-03-06T00:00:00"/>
    <x v="0"/>
    <x v="0"/>
    <x v="2"/>
    <n v="3"/>
    <n v="311.27999999999997"/>
    <n v="27"/>
    <s v="Adult"/>
  </r>
  <r>
    <n v="3692"/>
    <d v="2019-11-11T00:00:00"/>
    <n v="6.5111111111111111"/>
    <s v="Production Technician I"/>
    <x v="9"/>
    <s v="Active"/>
    <s v="Full-Time"/>
    <s v="Zone B"/>
    <s v="Part-Time"/>
    <x v="0"/>
    <x v="1"/>
    <d v="1979-12-15T00:00:00"/>
    <s v="MA"/>
    <s v="Male"/>
    <s v="Black"/>
    <s v="Widowed"/>
    <x v="2"/>
    <n v="2"/>
    <n v="3"/>
    <s v="Average"/>
    <d v="2023-02-17T00:00:00"/>
    <n v="4"/>
    <x v="1"/>
    <n v="5"/>
    <s v="Moderate"/>
    <n v="3"/>
    <x v="1"/>
    <d v="2023-03-29T00:00:00"/>
    <x v="3"/>
    <x v="0"/>
    <x v="3"/>
    <n v="5"/>
    <n v="671.88"/>
    <n v="40"/>
    <s v="Adult"/>
  </r>
  <r>
    <n v="3693"/>
    <d v="2019-05-20T00:00:00"/>
    <n v="6.9861111111111107"/>
    <s v="Production Technician II"/>
    <x v="7"/>
    <s v="Active"/>
    <s v="Part-Time"/>
    <s v="Zone B"/>
    <s v="Temporary"/>
    <x v="0"/>
    <x v="9"/>
    <d v="1977-08-01T00:00:00"/>
    <s v="MA"/>
    <s v="Female"/>
    <s v="White"/>
    <s v="Married"/>
    <x v="1"/>
    <n v="4"/>
    <n v="2"/>
    <s v="Excellent"/>
    <d v="2023-04-09T00:00:00"/>
    <n v="3"/>
    <x v="2"/>
    <n v="1"/>
    <s v="High"/>
    <n v="1"/>
    <x v="2"/>
    <d v="2023-01-24T00:00:00"/>
    <x v="2"/>
    <x v="1"/>
    <x v="2"/>
    <n v="1"/>
    <n v="861.5"/>
    <n v="42"/>
    <s v="Adult"/>
  </r>
  <r>
    <n v="3694"/>
    <d v="2019-11-05T00:00:00"/>
    <n v="6.5277777777777777"/>
    <s v="Production Technician II"/>
    <x v="1"/>
    <s v="Terminated"/>
    <s v="Full-Time"/>
    <s v="Zone A"/>
    <s v="Part-Time"/>
    <x v="0"/>
    <x v="4"/>
    <d v="1961-03-11T00:00:00"/>
    <s v="MA"/>
    <s v="Female"/>
    <s v="Hispanic"/>
    <s v="Married"/>
    <x v="3"/>
    <n v="1"/>
    <n v="4"/>
    <s v="Poor"/>
    <d v="2023-03-20T00:00:00"/>
    <n v="3"/>
    <x v="0"/>
    <n v="3"/>
    <s v="Low"/>
    <n v="5"/>
    <x v="0"/>
    <d v="2023-05-19T00:00:00"/>
    <x v="0"/>
    <x v="1"/>
    <x v="2"/>
    <n v="2"/>
    <n v="649.17999999999995"/>
    <n v="58"/>
    <s v="Old"/>
  </r>
  <r>
    <n v="3695"/>
    <d v="2018-09-20T00:00:00"/>
    <n v="7.6527777777777777"/>
    <s v="Production Technician II"/>
    <x v="8"/>
    <s v="Terminated"/>
    <s v="Contract"/>
    <s v="Zone C"/>
    <s v="Temporary"/>
    <x v="0"/>
    <x v="14"/>
    <d v="1989-11-28T00:00:00"/>
    <s v="MA"/>
    <s v="Female"/>
    <s v="Hispanic"/>
    <s v="Divorced"/>
    <x v="3"/>
    <n v="1"/>
    <n v="4"/>
    <s v="Poor"/>
    <d v="2022-08-28T00:00:00"/>
    <n v="1"/>
    <x v="0"/>
    <n v="1"/>
    <s v="Low"/>
    <n v="4"/>
    <x v="0"/>
    <d v="2023-01-08T00:00:00"/>
    <x v="2"/>
    <x v="1"/>
    <x v="0"/>
    <n v="4"/>
    <n v="492.2"/>
    <n v="29"/>
    <s v="Adult"/>
  </r>
  <r>
    <n v="3696"/>
    <d v="2020-09-02T00:00:00"/>
    <n v="5.7027777777777775"/>
    <s v="Production Technician II"/>
    <x v="3"/>
    <s v="Terminated"/>
    <s v="Contract"/>
    <s v="Zone B"/>
    <s v="Part-Time"/>
    <x v="0"/>
    <x v="15"/>
    <d v="1989-10-07T00:00:00"/>
    <s v="MA"/>
    <s v="Female"/>
    <s v="Hispanic"/>
    <s v="Widowed"/>
    <x v="3"/>
    <n v="1"/>
    <n v="3"/>
    <s v="Average"/>
    <d v="2022-12-01T00:00:00"/>
    <n v="2"/>
    <x v="1"/>
    <n v="1"/>
    <s v="Moderate"/>
    <n v="2"/>
    <x v="1"/>
    <d v="2023-01-13T00:00:00"/>
    <x v="3"/>
    <x v="0"/>
    <x v="3"/>
    <n v="2"/>
    <n v="299.58999999999997"/>
    <n v="31"/>
    <s v="Adult"/>
  </r>
  <r>
    <n v="3697"/>
    <d v="2020-06-28T00:00:00"/>
    <n v="5.8805555555555555"/>
    <s v="Production Technician II"/>
    <x v="9"/>
    <s v="Active"/>
    <s v="Full-Time"/>
    <s v="Zone A"/>
    <s v="Part-Time"/>
    <x v="0"/>
    <x v="4"/>
    <d v="1992-12-26T00:00:00"/>
    <s v="MA"/>
    <s v="Female"/>
    <s v="Other"/>
    <s v="Single"/>
    <x v="3"/>
    <n v="1"/>
    <n v="4"/>
    <s v="Poor"/>
    <d v="2023-07-20T00:00:00"/>
    <n v="3"/>
    <x v="0"/>
    <n v="4"/>
    <s v="Low"/>
    <n v="1"/>
    <x v="0"/>
    <d v="2023-04-24T00:00:00"/>
    <x v="3"/>
    <x v="0"/>
    <x v="0"/>
    <n v="2"/>
    <n v="982.33"/>
    <n v="28"/>
    <s v="Adult"/>
  </r>
  <r>
    <n v="3698"/>
    <d v="2023-03-22T00:00:00"/>
    <n v="3.1472222222222221"/>
    <s v="Production Technician II"/>
    <x v="5"/>
    <s v="Active"/>
    <s v="Full-Time"/>
    <s v="Zone A"/>
    <s v="Full-Time"/>
    <x v="0"/>
    <x v="14"/>
    <d v="1984-06-12T00:00:00"/>
    <s v="MA"/>
    <s v="Female"/>
    <s v="Hispanic"/>
    <s v="Married"/>
    <x v="3"/>
    <n v="1"/>
    <n v="3"/>
    <s v="Average"/>
    <d v="2023-01-19T00:00:00"/>
    <n v="2"/>
    <x v="1"/>
    <n v="5"/>
    <s v="Moderate"/>
    <n v="4"/>
    <x v="1"/>
    <d v="2022-12-24T00:00:00"/>
    <x v="0"/>
    <x v="1"/>
    <x v="3"/>
    <n v="2"/>
    <n v="830.36"/>
    <n v="39"/>
    <s v="Adult"/>
  </r>
  <r>
    <n v="3699"/>
    <d v="2022-08-30T00:00:00"/>
    <n v="3.7083333333333335"/>
    <s v="Production Technician I"/>
    <x v="9"/>
    <s v="Terminated"/>
    <s v="Part-Time"/>
    <s v="Zone B"/>
    <s v="Temporary"/>
    <x v="0"/>
    <x v="6"/>
    <d v="1977-01-31T00:00:00"/>
    <s v="MA"/>
    <s v="Male"/>
    <s v="Asian"/>
    <s v="Divorced"/>
    <x v="3"/>
    <n v="1"/>
    <n v="2"/>
    <s v="Excellent"/>
    <d v="2023-06-21T00:00:00"/>
    <n v="2"/>
    <x v="2"/>
    <n v="4"/>
    <s v="High"/>
    <n v="3"/>
    <x v="2"/>
    <d v="2022-08-19T00:00:00"/>
    <x v="1"/>
    <x v="1"/>
    <x v="3"/>
    <n v="1"/>
    <n v="973.34"/>
    <n v="45"/>
    <s v="Adult"/>
  </r>
  <r>
    <n v="3700"/>
    <d v="2019-10-24T00:00:00"/>
    <n v="6.5583333333333336"/>
    <s v="Production Technician I"/>
    <x v="2"/>
    <s v="Active"/>
    <s v="Part-Time"/>
    <s v="Zone A"/>
    <s v="Temporary"/>
    <x v="0"/>
    <x v="13"/>
    <d v="1988-04-12T00:00:00"/>
    <s v="MA"/>
    <s v="Male"/>
    <s v="Hispanic"/>
    <s v="Divorced"/>
    <x v="3"/>
    <n v="1"/>
    <n v="1"/>
    <s v="Excellent"/>
    <d v="2023-01-18T00:00:00"/>
    <n v="4"/>
    <x v="2"/>
    <n v="1"/>
    <s v="High"/>
    <n v="1"/>
    <x v="2"/>
    <d v="2023-02-25T00:00:00"/>
    <x v="2"/>
    <x v="0"/>
    <x v="0"/>
    <n v="4"/>
    <n v="667.34"/>
    <n v="31"/>
    <s v="Adult"/>
  </r>
  <r>
    <n v="3701"/>
    <d v="2019-11-09T00:00:00"/>
    <n v="6.5166666666666666"/>
    <s v="Production Technician I"/>
    <x v="6"/>
    <s v="Active"/>
    <s v="Part-Time"/>
    <s v="Zone B"/>
    <s v="Temporary"/>
    <x v="0"/>
    <x v="12"/>
    <d v="2048-06-20T00:00:00"/>
    <s v="MA"/>
    <s v="Male"/>
    <s v="Other"/>
    <s v="Single"/>
    <x v="3"/>
    <n v="1"/>
    <n v="2"/>
    <s v="Excellent"/>
    <d v="2023-06-10T00:00:00"/>
    <n v="4"/>
    <x v="2"/>
    <n v="1"/>
    <s v="High"/>
    <n v="4"/>
    <x v="2"/>
    <d v="2022-08-21T00:00:00"/>
    <x v="4"/>
    <x v="0"/>
    <x v="0"/>
    <n v="4"/>
    <n v="480.17"/>
    <n v="71"/>
    <s v="Old"/>
  </r>
  <r>
    <n v="3702"/>
    <d v="2019-07-13T00:00:00"/>
    <n v="6.8388888888888886"/>
    <s v="Production Technician I"/>
    <x v="8"/>
    <s v="Active"/>
    <s v="Part-Time"/>
    <s v="Zone C"/>
    <s v="Part-Time"/>
    <x v="0"/>
    <x v="1"/>
    <d v="1976-04-22T00:00:00"/>
    <s v="MA"/>
    <s v="Male"/>
    <s v="Asian"/>
    <s v="Single"/>
    <x v="1"/>
    <n v="4"/>
    <n v="3"/>
    <s v="Average"/>
    <d v="2023-02-24T00:00:00"/>
    <n v="2"/>
    <x v="1"/>
    <n v="4"/>
    <s v="Moderate"/>
    <n v="1"/>
    <x v="1"/>
    <d v="2023-02-15T00:00:00"/>
    <x v="0"/>
    <x v="1"/>
    <x v="0"/>
    <n v="3"/>
    <n v="346.28"/>
    <n v="43"/>
    <s v="Adult"/>
  </r>
  <r>
    <n v="3703"/>
    <d v="2020-08-31T00:00:00"/>
    <n v="5.708333333333333"/>
    <s v="Production Technician I"/>
    <x v="1"/>
    <s v="Active"/>
    <s v="Part-Time"/>
    <s v="Zone A"/>
    <s v="Part-Time"/>
    <x v="0"/>
    <x v="6"/>
    <d v="1951-02-15T00:00:00"/>
    <s v="MA"/>
    <s v="Female"/>
    <s v="White"/>
    <s v="Widowed"/>
    <x v="1"/>
    <n v="4"/>
    <n v="4"/>
    <s v="Poor"/>
    <d v="2023-06-02T00:00:00"/>
    <n v="5"/>
    <x v="0"/>
    <n v="5"/>
    <s v="Low"/>
    <n v="5"/>
    <x v="0"/>
    <d v="2022-12-27T00:00:00"/>
    <x v="4"/>
    <x v="1"/>
    <x v="2"/>
    <n v="3"/>
    <n v="121.45"/>
    <n v="69"/>
    <s v="Old"/>
  </r>
  <r>
    <n v="3704"/>
    <d v="2019-01-25T00:00:00"/>
    <n v="7.3055555555555554"/>
    <s v="Production Technician I"/>
    <x v="0"/>
    <s v="Active"/>
    <s v="Full-Time"/>
    <s v="Zone C"/>
    <s v="Part-Time"/>
    <x v="0"/>
    <x v="4"/>
    <d v="1976-02-05T00:00:00"/>
    <s v="MA"/>
    <s v="Female"/>
    <s v="Asian"/>
    <s v="Married"/>
    <x v="1"/>
    <n v="4"/>
    <n v="5"/>
    <s v="Poor"/>
    <d v="2023-07-07T00:00:00"/>
    <n v="2"/>
    <x v="0"/>
    <n v="4"/>
    <s v="Low"/>
    <n v="5"/>
    <x v="0"/>
    <d v="2022-10-07T00:00:00"/>
    <x v="3"/>
    <x v="1"/>
    <x v="1"/>
    <n v="2"/>
    <n v="669.3"/>
    <n v="43"/>
    <s v="Adult"/>
  </r>
  <r>
    <n v="3705"/>
    <d v="2020-11-21T00:00:00"/>
    <n v="5.4833333333333334"/>
    <s v="Production Technician I"/>
    <x v="4"/>
    <s v="Active"/>
    <s v="Full-Time"/>
    <s v="Zone A"/>
    <s v="Part-Time"/>
    <x v="0"/>
    <x v="2"/>
    <d v="1967-05-27T00:00:00"/>
    <s v="MA"/>
    <s v="Female"/>
    <s v="White"/>
    <s v="Single"/>
    <x v="1"/>
    <n v="4"/>
    <n v="3"/>
    <s v="Average"/>
    <d v="2023-05-25T00:00:00"/>
    <n v="3"/>
    <x v="1"/>
    <n v="1"/>
    <s v="Moderate"/>
    <n v="4"/>
    <x v="1"/>
    <d v="2023-04-17T00:00:00"/>
    <x v="3"/>
    <x v="0"/>
    <x v="2"/>
    <n v="5"/>
    <n v="983.59"/>
    <n v="53"/>
    <s v="Old"/>
  </r>
  <r>
    <n v="3706"/>
    <d v="2019-09-23T00:00:00"/>
    <n v="6.6444444444444448"/>
    <s v="Production Technician I"/>
    <x v="5"/>
    <s v="Active"/>
    <s v="Full-Time"/>
    <s v="Zone B"/>
    <s v="Part-Time"/>
    <x v="0"/>
    <x v="4"/>
    <d v="1974-11-08T00:00:00"/>
    <s v="MA"/>
    <s v="Male"/>
    <s v="White"/>
    <s v="Divorced"/>
    <x v="1"/>
    <n v="4"/>
    <n v="3"/>
    <s v="Average"/>
    <d v="2023-07-17T00:00:00"/>
    <n v="2"/>
    <x v="1"/>
    <n v="1"/>
    <s v="Moderate"/>
    <n v="4"/>
    <x v="1"/>
    <d v="2023-06-07T00:00:00"/>
    <x v="1"/>
    <x v="0"/>
    <x v="2"/>
    <n v="1"/>
    <n v="304.89999999999998"/>
    <n v="45"/>
    <s v="Adult"/>
  </r>
  <r>
    <n v="3707"/>
    <d v="2022-12-11T00:00:00"/>
    <n v="3.4277777777777776"/>
    <s v="Production Technician I"/>
    <x v="3"/>
    <s v="Active"/>
    <s v="Contract"/>
    <s v="Zone B"/>
    <s v="Temporary"/>
    <x v="0"/>
    <x v="6"/>
    <d v="1995-12-01T00:00:00"/>
    <s v="MA"/>
    <s v="Male"/>
    <s v="Asian"/>
    <s v="Divorced"/>
    <x v="1"/>
    <n v="4"/>
    <n v="3"/>
    <s v="Average"/>
    <d v="2023-03-24T00:00:00"/>
    <n v="3"/>
    <x v="1"/>
    <n v="2"/>
    <s v="Moderate"/>
    <n v="4"/>
    <x v="1"/>
    <d v="2022-12-24T00:00:00"/>
    <x v="0"/>
    <x v="1"/>
    <x v="3"/>
    <n v="3"/>
    <n v="778.72"/>
    <n v="27"/>
    <s v="Adult"/>
  </r>
  <r>
    <n v="3708"/>
    <d v="2020-08-21T00:00:00"/>
    <n v="5.7333333333333334"/>
    <s v="Production Technician I"/>
    <x v="7"/>
    <s v="Active"/>
    <s v="Full-Time"/>
    <s v="Zone C"/>
    <s v="Part-Time"/>
    <x v="0"/>
    <x v="10"/>
    <d v="1974-02-19T00:00:00"/>
    <s v="MA"/>
    <s v="Male"/>
    <s v="Black"/>
    <s v="Married"/>
    <x v="1"/>
    <n v="4"/>
    <n v="4"/>
    <s v="Poor"/>
    <d v="2022-08-21T00:00:00"/>
    <n v="5"/>
    <x v="0"/>
    <n v="5"/>
    <s v="Low"/>
    <n v="2"/>
    <x v="0"/>
    <d v="2023-01-03T00:00:00"/>
    <x v="1"/>
    <x v="1"/>
    <x v="3"/>
    <n v="4"/>
    <n v="136.15"/>
    <n v="46"/>
    <s v="Adult"/>
  </r>
  <r>
    <n v="3709"/>
    <d v="2019-02-04T00:00:00"/>
    <n v="7.2805555555555559"/>
    <s v="Production Technician I"/>
    <x v="9"/>
    <s v="Active"/>
    <s v="Full-Time"/>
    <s v="Zone C"/>
    <s v="Part-Time"/>
    <x v="0"/>
    <x v="8"/>
    <d v="1969-09-18T00:00:00"/>
    <s v="MA"/>
    <s v="Male"/>
    <s v="Black"/>
    <s v="Divorced"/>
    <x v="1"/>
    <n v="4"/>
    <n v="5"/>
    <s v="Poor"/>
    <d v="2023-05-08T00:00:00"/>
    <n v="3"/>
    <x v="0"/>
    <n v="5"/>
    <s v="Low"/>
    <n v="3"/>
    <x v="0"/>
    <d v="2023-04-07T00:00:00"/>
    <x v="0"/>
    <x v="0"/>
    <x v="1"/>
    <n v="4"/>
    <n v="339.84"/>
    <n v="50"/>
    <s v="Adult"/>
  </r>
  <r>
    <n v="3710"/>
    <d v="2021-10-29T00:00:00"/>
    <n v="4.5444444444444443"/>
    <s v="Production Technician I"/>
    <x v="2"/>
    <s v="Active"/>
    <s v="Full-Time"/>
    <s v="Zone C"/>
    <s v="Part-Time"/>
    <x v="0"/>
    <x v="1"/>
    <d v="1960-10-16T00:00:00"/>
    <s v="MA"/>
    <s v="Female"/>
    <s v="Hispanic"/>
    <s v="Single"/>
    <x v="1"/>
    <n v="4"/>
    <n v="1"/>
    <s v="Excellent"/>
    <d v="2023-02-28T00:00:00"/>
    <n v="5"/>
    <x v="2"/>
    <n v="5"/>
    <s v="High"/>
    <n v="3"/>
    <x v="2"/>
    <d v="2023-06-02T00:00:00"/>
    <x v="0"/>
    <x v="1"/>
    <x v="2"/>
    <n v="1"/>
    <n v="791.78"/>
    <n v="61"/>
    <s v="Old"/>
  </r>
  <r>
    <n v="3711"/>
    <d v="2021-07-17T00:00:00"/>
    <n v="4.8277777777777775"/>
    <s v="Production Technician I"/>
    <x v="6"/>
    <s v="Active"/>
    <s v="Part-Time"/>
    <s v="Zone A"/>
    <s v="Temporary"/>
    <x v="0"/>
    <x v="0"/>
    <d v="1981-01-03T00:00:00"/>
    <s v="MA"/>
    <s v="Female"/>
    <s v="Black"/>
    <s v="Single"/>
    <x v="2"/>
    <n v="2"/>
    <n v="1"/>
    <s v="Excellent"/>
    <d v="2022-12-14T00:00:00"/>
    <n v="4"/>
    <x v="2"/>
    <n v="3"/>
    <s v="High"/>
    <n v="3"/>
    <x v="2"/>
    <d v="2022-10-19T00:00:00"/>
    <x v="0"/>
    <x v="1"/>
    <x v="1"/>
    <n v="5"/>
    <n v="853.26"/>
    <n v="40"/>
    <s v="Adult"/>
  </r>
  <r>
    <n v="3713"/>
    <d v="2020-07-21T00:00:00"/>
    <n v="5.8166666666666664"/>
    <s v="Production Technician I"/>
    <x v="1"/>
    <s v="Active"/>
    <s v="Full-Time"/>
    <s v="Zone B"/>
    <s v="Temporary"/>
    <x v="0"/>
    <x v="2"/>
    <d v="1985-04-10T00:00:00"/>
    <s v="MA"/>
    <s v="Male"/>
    <s v="Hispanic"/>
    <s v="Widowed"/>
    <x v="0"/>
    <n v="3"/>
    <n v="3"/>
    <s v="Average"/>
    <d v="2022-10-30T00:00:00"/>
    <n v="3"/>
    <x v="1"/>
    <n v="4"/>
    <s v="Moderate"/>
    <n v="1"/>
    <x v="1"/>
    <d v="2023-05-17T00:00:00"/>
    <x v="1"/>
    <x v="1"/>
    <x v="1"/>
    <n v="5"/>
    <n v="235.82"/>
    <n v="35"/>
    <s v="Adult"/>
  </r>
  <r>
    <n v="3714"/>
    <d v="2020-01-19T00:00:00"/>
    <n v="6.322222222222222"/>
    <s v="Production Technician I"/>
    <x v="0"/>
    <s v="Active"/>
    <s v="Full-Time"/>
    <s v="Zone B"/>
    <s v="Part-Time"/>
    <x v="0"/>
    <x v="4"/>
    <d v="1965-04-19T00:00:00"/>
    <s v="MA"/>
    <s v="Male"/>
    <s v="White"/>
    <s v="Married"/>
    <x v="0"/>
    <n v="3"/>
    <n v="4"/>
    <s v="Poor"/>
    <d v="2023-07-21T00:00:00"/>
    <n v="3"/>
    <x v="0"/>
    <n v="5"/>
    <s v="Low"/>
    <n v="2"/>
    <x v="0"/>
    <d v="2023-05-18T00:00:00"/>
    <x v="0"/>
    <x v="0"/>
    <x v="3"/>
    <n v="5"/>
    <n v="448.57"/>
    <n v="55"/>
    <s v="Old"/>
  </r>
  <r>
    <n v="3715"/>
    <d v="2021-09-12T00:00:00"/>
    <n v="4.6749999999999998"/>
    <s v="Production Technician I"/>
    <x v="4"/>
    <s v="Active"/>
    <s v="Contract"/>
    <s v="Zone A"/>
    <s v="Full-Time"/>
    <x v="0"/>
    <x v="9"/>
    <d v="1976-03-05T00:00:00"/>
    <s v="MA"/>
    <s v="Male"/>
    <s v="Black"/>
    <s v="Widowed"/>
    <x v="0"/>
    <n v="3"/>
    <n v="4"/>
    <s v="Poor"/>
    <d v="2023-05-20T00:00:00"/>
    <n v="1"/>
    <x v="0"/>
    <n v="1"/>
    <s v="Low"/>
    <n v="4"/>
    <x v="0"/>
    <d v="2023-01-11T00:00:00"/>
    <x v="0"/>
    <x v="1"/>
    <x v="1"/>
    <n v="3"/>
    <n v="572.55999999999995"/>
    <n v="45"/>
    <s v="Adult"/>
  </r>
  <r>
    <n v="3716"/>
    <d v="2022-07-31T00:00:00"/>
    <n v="3.7916666666666665"/>
    <s v="Production Technician II"/>
    <x v="7"/>
    <s v="Terminated"/>
    <s v="Full-Time"/>
    <s v="Zone A"/>
    <s v="Full-Time"/>
    <x v="0"/>
    <x v="3"/>
    <d v="1993-06-27T00:00:00"/>
    <s v="MA"/>
    <s v="Female"/>
    <s v="Black"/>
    <s v="Married"/>
    <x v="0"/>
    <n v="3"/>
    <n v="1"/>
    <s v="Excellent"/>
    <d v="2022-11-19T00:00:00"/>
    <n v="5"/>
    <x v="2"/>
    <n v="3"/>
    <s v="High"/>
    <n v="3"/>
    <x v="2"/>
    <d v="2023-03-07T00:00:00"/>
    <x v="2"/>
    <x v="0"/>
    <x v="1"/>
    <n v="4"/>
    <n v="959.78"/>
    <n v="29"/>
    <s v="Adult"/>
  </r>
  <r>
    <n v="3717"/>
    <d v="2023-05-18T00:00:00"/>
    <n v="2.9916666666666667"/>
    <s v="Production Technician II"/>
    <x v="1"/>
    <s v="Active"/>
    <s v="Contract"/>
    <s v="Zone B"/>
    <s v="Full-Time"/>
    <x v="0"/>
    <x v="4"/>
    <d v="1992-11-07T00:00:00"/>
    <s v="MA"/>
    <s v="Female"/>
    <s v="Asian"/>
    <s v="Married"/>
    <x v="0"/>
    <n v="3"/>
    <n v="2"/>
    <s v="Excellent"/>
    <d v="2023-01-01T00:00:00"/>
    <n v="4"/>
    <x v="2"/>
    <n v="1"/>
    <s v="High"/>
    <n v="3"/>
    <x v="2"/>
    <d v="2022-08-22T00:00:00"/>
    <x v="4"/>
    <x v="1"/>
    <x v="3"/>
    <n v="3"/>
    <n v="363.02"/>
    <n v="31"/>
    <s v="Adult"/>
  </r>
  <r>
    <n v="3718"/>
    <d v="2021-05-25T00:00:00"/>
    <n v="4.9722222222222223"/>
    <s v="Production Technician II"/>
    <x v="8"/>
    <s v="Terminated"/>
    <s v="Contract"/>
    <s v="Zone C"/>
    <s v="Temporary"/>
    <x v="0"/>
    <x v="4"/>
    <d v="2046-09-15T00:00:00"/>
    <s v="MA"/>
    <s v="Female"/>
    <s v="Other"/>
    <s v="Married"/>
    <x v="0"/>
    <n v="3"/>
    <n v="4"/>
    <s v="Poor"/>
    <d v="2022-10-05T00:00:00"/>
    <n v="1"/>
    <x v="0"/>
    <n v="1"/>
    <s v="Low"/>
    <n v="3"/>
    <x v="0"/>
    <d v="2023-05-02T00:00:00"/>
    <x v="4"/>
    <x v="0"/>
    <x v="2"/>
    <n v="2"/>
    <n v="325.7"/>
    <n v="75"/>
    <s v="Old"/>
  </r>
  <r>
    <n v="3719"/>
    <d v="2022-07-22T00:00:00"/>
    <n v="3.8138888888888891"/>
    <s v="Production Technician II"/>
    <x v="3"/>
    <s v="Active"/>
    <s v="Contract"/>
    <s v="Zone B"/>
    <s v="Full-Time"/>
    <x v="0"/>
    <x v="20"/>
    <d v="2047-07-08T00:00:00"/>
    <s v="MA"/>
    <s v="Female"/>
    <s v="Hispanic"/>
    <s v="Divorced"/>
    <x v="0"/>
    <n v="3"/>
    <n v="3"/>
    <s v="Average"/>
    <d v="2022-11-27T00:00:00"/>
    <n v="1"/>
    <x v="1"/>
    <n v="2"/>
    <s v="Moderate"/>
    <n v="1"/>
    <x v="1"/>
    <d v="2022-10-08T00:00:00"/>
    <x v="2"/>
    <x v="0"/>
    <x v="1"/>
    <n v="3"/>
    <n v="727.75"/>
    <n v="75"/>
    <s v="Old"/>
  </r>
  <r>
    <n v="3720"/>
    <d v="2019-05-23T00:00:00"/>
    <n v="6.9777777777777779"/>
    <s v="Production Technician II"/>
    <x v="9"/>
    <s v="Active"/>
    <s v="Part-Time"/>
    <s v="Zone B"/>
    <s v="Full-Time"/>
    <x v="0"/>
    <x v="4"/>
    <d v="1958-12-18T00:00:00"/>
    <s v="MA"/>
    <s v="Female"/>
    <s v="White"/>
    <s v="Single"/>
    <x v="0"/>
    <n v="3"/>
    <n v="3"/>
    <s v="Average"/>
    <d v="2023-05-15T00:00:00"/>
    <n v="2"/>
    <x v="1"/>
    <n v="1"/>
    <s v="Moderate"/>
    <n v="5"/>
    <x v="1"/>
    <d v="2022-09-23T00:00:00"/>
    <x v="2"/>
    <x v="0"/>
    <x v="3"/>
    <n v="2"/>
    <n v="845.21"/>
    <n v="61"/>
    <s v="Old"/>
  </r>
  <r>
    <n v="3721"/>
    <d v="2020-02-12T00:00:00"/>
    <n v="6.2583333333333337"/>
    <s v="Production Technician I"/>
    <x v="6"/>
    <s v="Active"/>
    <s v="Full-Time"/>
    <s v="Zone B"/>
    <s v="Full-Time"/>
    <x v="0"/>
    <x v="10"/>
    <d v="1960-03-24T00:00:00"/>
    <s v="MA"/>
    <s v="Male"/>
    <s v="Black"/>
    <s v="Widowed"/>
    <x v="0"/>
    <n v="3"/>
    <n v="2"/>
    <s v="Excellent"/>
    <d v="2023-02-07T00:00:00"/>
    <n v="5"/>
    <x v="2"/>
    <n v="4"/>
    <s v="High"/>
    <n v="5"/>
    <x v="2"/>
    <d v="2022-12-22T00:00:00"/>
    <x v="3"/>
    <x v="1"/>
    <x v="1"/>
    <n v="4"/>
    <n v="327.82"/>
    <n v="60"/>
    <s v="Old"/>
  </r>
  <r>
    <n v="3722"/>
    <d v="2020-02-16T00:00:00"/>
    <n v="6.2472222222222218"/>
    <s v="Production Technician I"/>
    <x v="2"/>
    <s v="Terminated"/>
    <s v="Part-Time"/>
    <s v="Zone B"/>
    <s v="Full-Time"/>
    <x v="0"/>
    <x v="4"/>
    <d v="2047-08-31T00:00:00"/>
    <s v="MA"/>
    <s v="Male"/>
    <s v="White"/>
    <s v="Married"/>
    <x v="0"/>
    <n v="3"/>
    <n v="2"/>
    <s v="Excellent"/>
    <d v="2023-06-01T00:00:00"/>
    <n v="1"/>
    <x v="2"/>
    <n v="5"/>
    <s v="High"/>
    <n v="5"/>
    <x v="2"/>
    <d v="2023-01-15T00:00:00"/>
    <x v="4"/>
    <x v="0"/>
    <x v="3"/>
    <n v="1"/>
    <n v="512.54999999999995"/>
    <n v="73"/>
    <s v="Old"/>
  </r>
  <r>
    <n v="3723"/>
    <d v="2022-04-29T00:00:00"/>
    <n v="4.0444444444444443"/>
    <s v="Production Technician I"/>
    <x v="4"/>
    <s v="Terminated"/>
    <s v="Full-Time"/>
    <s v="Zone A"/>
    <s v="Temporary"/>
    <x v="0"/>
    <x v="13"/>
    <d v="1972-08-30T00:00:00"/>
    <s v="MA"/>
    <s v="Male"/>
    <s v="Asian"/>
    <s v="Married"/>
    <x v="0"/>
    <n v="3"/>
    <n v="3"/>
    <s v="Average"/>
    <d v="2023-06-18T00:00:00"/>
    <n v="2"/>
    <x v="1"/>
    <n v="1"/>
    <s v="Moderate"/>
    <n v="4"/>
    <x v="1"/>
    <d v="2022-09-06T00:00:00"/>
    <x v="4"/>
    <x v="0"/>
    <x v="2"/>
    <n v="1"/>
    <n v="457.17"/>
    <n v="50"/>
    <s v="Adult"/>
  </r>
  <r>
    <n v="3724"/>
    <d v="2019-10-10T00:00:00"/>
    <n v="6.5972222222222223"/>
    <s v="Production Technician I"/>
    <x v="0"/>
    <s v="Terminated"/>
    <s v="Part-Time"/>
    <s v="Zone C"/>
    <s v="Temporary"/>
    <x v="0"/>
    <x v="4"/>
    <d v="1969-11-25T00:00:00"/>
    <s v="MA"/>
    <s v="Male"/>
    <s v="Asian"/>
    <s v="Divorced"/>
    <x v="0"/>
    <n v="3"/>
    <n v="4"/>
    <s v="Poor"/>
    <d v="2023-02-04T00:00:00"/>
    <n v="1"/>
    <x v="0"/>
    <n v="2"/>
    <s v="Low"/>
    <n v="5"/>
    <x v="0"/>
    <d v="2023-06-28T00:00:00"/>
    <x v="4"/>
    <x v="0"/>
    <x v="1"/>
    <n v="4"/>
    <n v="573.33000000000004"/>
    <n v="50"/>
    <s v="Adult"/>
  </r>
  <r>
    <n v="3725"/>
    <d v="2019-04-07T00:00:00"/>
    <n v="7.1055555555555552"/>
    <s v="Production Technician I"/>
    <x v="7"/>
    <s v="Active"/>
    <s v="Contract"/>
    <s v="Zone B"/>
    <s v="Part-Time"/>
    <x v="0"/>
    <x v="1"/>
    <d v="1955-08-21T00:00:00"/>
    <s v="MA"/>
    <s v="Male"/>
    <s v="Asian"/>
    <s v="Widowed"/>
    <x v="0"/>
    <n v="3"/>
    <n v="1"/>
    <s v="Excellent"/>
    <d v="2023-05-17T00:00:00"/>
    <n v="4"/>
    <x v="2"/>
    <n v="3"/>
    <s v="High"/>
    <n v="3"/>
    <x v="2"/>
    <d v="2023-05-23T00:00:00"/>
    <x v="1"/>
    <x v="1"/>
    <x v="0"/>
    <n v="3"/>
    <n v="135.18"/>
    <n v="64"/>
    <s v="Old"/>
  </r>
  <r>
    <n v="3726"/>
    <d v="2020-07-13T00:00:00"/>
    <n v="5.8388888888888886"/>
    <s v="Production Technician I"/>
    <x v="1"/>
    <s v="Active"/>
    <s v="Contract"/>
    <s v="Zone A"/>
    <s v="Full-Time"/>
    <x v="0"/>
    <x v="3"/>
    <d v="1995-07-25T00:00:00"/>
    <s v="MA"/>
    <s v="Female"/>
    <s v="Other"/>
    <s v="Married"/>
    <x v="0"/>
    <n v="3"/>
    <n v="4"/>
    <s v="Poor"/>
    <d v="2022-10-01T00:00:00"/>
    <n v="1"/>
    <x v="0"/>
    <n v="4"/>
    <s v="Low"/>
    <n v="1"/>
    <x v="0"/>
    <d v="2023-01-13T00:00:00"/>
    <x v="4"/>
    <x v="1"/>
    <x v="0"/>
    <n v="3"/>
    <n v="911.12"/>
    <n v="25"/>
    <s v="Young"/>
  </r>
  <r>
    <n v="3727"/>
    <d v="2021-08-26T00:00:00"/>
    <n v="4.7194444444444441"/>
    <s v="Production Technician I"/>
    <x v="8"/>
    <s v="Active"/>
    <s v="Part-Time"/>
    <s v="Zone C"/>
    <s v="Temporary"/>
    <x v="0"/>
    <x v="4"/>
    <d v="2045-01-15T00:00:00"/>
    <s v="MA"/>
    <s v="Female"/>
    <s v="Other"/>
    <s v="Divorced"/>
    <x v="0"/>
    <n v="3"/>
    <n v="3"/>
    <s v="Average"/>
    <d v="2022-10-11T00:00:00"/>
    <n v="1"/>
    <x v="1"/>
    <n v="2"/>
    <s v="Moderate"/>
    <n v="5"/>
    <x v="1"/>
    <d v="2023-05-02T00:00:00"/>
    <x v="2"/>
    <x v="0"/>
    <x v="1"/>
    <n v="5"/>
    <n v="693.8"/>
    <n v="76"/>
    <s v="Old"/>
  </r>
  <r>
    <n v="3728"/>
    <d v="2021-12-23T00:00:00"/>
    <n v="4.3944444444444448"/>
    <s v="Production Technician I"/>
    <x v="3"/>
    <s v="Active"/>
    <s v="Contract"/>
    <s v="Zone A"/>
    <s v="Part-Time"/>
    <x v="0"/>
    <x v="8"/>
    <d v="1967-02-07T00:00:00"/>
    <s v="MA"/>
    <s v="Male"/>
    <s v="Hispanic"/>
    <s v="Divorced"/>
    <x v="0"/>
    <n v="3"/>
    <n v="5"/>
    <s v="Poor"/>
    <d v="2023-04-18T00:00:00"/>
    <n v="5"/>
    <x v="0"/>
    <n v="1"/>
    <s v="Low"/>
    <n v="2"/>
    <x v="0"/>
    <d v="2023-07-10T00:00:00"/>
    <x v="1"/>
    <x v="0"/>
    <x v="2"/>
    <n v="5"/>
    <n v="419.79"/>
    <n v="54"/>
    <s v="Old"/>
  </r>
  <r>
    <n v="3729"/>
    <d v="2022-12-08T00:00:00"/>
    <n v="3.4361111111111109"/>
    <s v="Production Technician I"/>
    <x v="4"/>
    <s v="Active"/>
    <s v="Contract"/>
    <s v="Zone B"/>
    <s v="Part-Time"/>
    <x v="0"/>
    <x v="13"/>
    <d v="2043-01-01T00:00:00"/>
    <s v="MA"/>
    <s v="Male"/>
    <s v="Other"/>
    <s v="Divorced"/>
    <x v="0"/>
    <n v="3"/>
    <n v="3"/>
    <s v="Average"/>
    <d v="2023-03-19T00:00:00"/>
    <n v="4"/>
    <x v="1"/>
    <n v="5"/>
    <s v="Moderate"/>
    <n v="3"/>
    <x v="1"/>
    <d v="2022-12-12T00:00:00"/>
    <x v="1"/>
    <x v="1"/>
    <x v="0"/>
    <n v="1"/>
    <n v="693.56"/>
    <n v="79"/>
    <s v="Old"/>
  </r>
  <r>
    <n v="3730"/>
    <d v="2022-01-18T00:00:00"/>
    <n v="4.3250000000000002"/>
    <s v="Production Technician I"/>
    <x v="0"/>
    <s v="Active"/>
    <s v="Contract"/>
    <s v="Zone B"/>
    <s v="Temporary"/>
    <x v="0"/>
    <x v="10"/>
    <d v="1965-12-08T00:00:00"/>
    <s v="MA"/>
    <s v="Male"/>
    <s v="Black"/>
    <s v="Widowed"/>
    <x v="0"/>
    <n v="3"/>
    <n v="4"/>
    <s v="Poor"/>
    <d v="2023-02-20T00:00:00"/>
    <n v="4"/>
    <x v="0"/>
    <n v="5"/>
    <s v="Low"/>
    <n v="5"/>
    <x v="0"/>
    <d v="2022-08-29T00:00:00"/>
    <x v="0"/>
    <x v="1"/>
    <x v="1"/>
    <n v="1"/>
    <n v="161.47"/>
    <n v="57"/>
    <s v="Old"/>
  </r>
  <r>
    <n v="3731"/>
    <d v="2020-02-28T00:00:00"/>
    <n v="6.2138888888888886"/>
    <s v="Production Technician I"/>
    <x v="1"/>
    <s v="Active"/>
    <s v="Part-Time"/>
    <s v="Zone B"/>
    <s v="Part-Time"/>
    <x v="0"/>
    <x v="4"/>
    <d v="1998-07-04T00:00:00"/>
    <s v="MA"/>
    <s v="Male"/>
    <s v="Hispanic"/>
    <s v="Single"/>
    <x v="0"/>
    <n v="3"/>
    <n v="3"/>
    <s v="Average"/>
    <d v="2023-04-11T00:00:00"/>
    <n v="2"/>
    <x v="1"/>
    <n v="4"/>
    <s v="Moderate"/>
    <n v="1"/>
    <x v="1"/>
    <d v="2023-05-02T00:00:00"/>
    <x v="2"/>
    <x v="1"/>
    <x v="3"/>
    <n v="5"/>
    <n v="773.63"/>
    <n v="22"/>
    <s v="Young"/>
  </r>
  <r>
    <n v="3732"/>
    <d v="2020-05-31T00:00:00"/>
    <n v="5.958333333333333"/>
    <s v="Production Technician I"/>
    <x v="8"/>
    <s v="Active"/>
    <s v="Part-Time"/>
    <s v="Zone B"/>
    <s v="Part-Time"/>
    <x v="0"/>
    <x v="4"/>
    <d v="1954-07-03T00:00:00"/>
    <s v="MA"/>
    <s v="Male"/>
    <s v="Black"/>
    <s v="Widowed"/>
    <x v="0"/>
    <n v="3"/>
    <n v="5"/>
    <s v="Poor"/>
    <d v="2022-12-12T00:00:00"/>
    <n v="3"/>
    <x v="0"/>
    <n v="4"/>
    <s v="Low"/>
    <n v="4"/>
    <x v="0"/>
    <d v="2022-12-09T00:00:00"/>
    <x v="3"/>
    <x v="0"/>
    <x v="1"/>
    <n v="5"/>
    <n v="695.42"/>
    <n v="66"/>
    <s v="Old"/>
  </r>
  <r>
    <n v="3734"/>
    <d v="2019-03-07T00:00:00"/>
    <n v="7.1888888888888891"/>
    <s v="Production Technician I"/>
    <x v="2"/>
    <s v="Active"/>
    <s v="Full-Time"/>
    <s v="Zone C"/>
    <s v="Temporary"/>
    <x v="0"/>
    <x v="19"/>
    <d v="1964-07-21T00:00:00"/>
    <s v="MA"/>
    <s v="Male"/>
    <s v="White"/>
    <s v="Divorced"/>
    <x v="0"/>
    <n v="3"/>
    <n v="3"/>
    <s v="Average"/>
    <d v="2023-07-31T00:00:00"/>
    <n v="4"/>
    <x v="1"/>
    <n v="5"/>
    <s v="Moderate"/>
    <n v="2"/>
    <x v="1"/>
    <d v="2023-03-05T00:00:00"/>
    <x v="4"/>
    <x v="0"/>
    <x v="0"/>
    <n v="2"/>
    <n v="702.69"/>
    <n v="55"/>
    <s v="Old"/>
  </r>
  <r>
    <n v="3735"/>
    <d v="2019-05-29T00:00:00"/>
    <n v="6.9611111111111112"/>
    <s v="Production Technician I"/>
    <x v="9"/>
    <s v="Active"/>
    <s v="Contract"/>
    <s v="Zone C"/>
    <s v="Temporary"/>
    <x v="0"/>
    <x v="15"/>
    <d v="1963-07-11T00:00:00"/>
    <s v="MA"/>
    <s v="Male"/>
    <s v="White"/>
    <s v="Married"/>
    <x v="0"/>
    <n v="3"/>
    <n v="1"/>
    <s v="Excellent"/>
    <d v="2023-02-03T00:00:00"/>
    <n v="4"/>
    <x v="2"/>
    <n v="4"/>
    <s v="High"/>
    <n v="4"/>
    <x v="2"/>
    <d v="2022-10-25T00:00:00"/>
    <x v="3"/>
    <x v="1"/>
    <x v="0"/>
    <n v="1"/>
    <n v="473.1"/>
    <n v="56"/>
    <s v="Old"/>
  </r>
  <r>
    <n v="3736"/>
    <d v="2020-10-18T00:00:00"/>
    <n v="5.5750000000000002"/>
    <s v="Production Technician I"/>
    <x v="7"/>
    <s v="Active"/>
    <s v="Full-Time"/>
    <s v="Zone A"/>
    <s v="Part-Time"/>
    <x v="0"/>
    <x v="13"/>
    <d v="1976-07-02T00:00:00"/>
    <s v="MA"/>
    <s v="Male"/>
    <s v="Other"/>
    <s v="Married"/>
    <x v="0"/>
    <n v="3"/>
    <n v="2"/>
    <s v="Excellent"/>
    <d v="2022-09-14T00:00:00"/>
    <n v="3"/>
    <x v="2"/>
    <n v="1"/>
    <s v="High"/>
    <n v="3"/>
    <x v="2"/>
    <d v="2022-10-25T00:00:00"/>
    <x v="2"/>
    <x v="0"/>
    <x v="1"/>
    <n v="2"/>
    <n v="119.82"/>
    <n v="44"/>
    <s v="Adult"/>
  </r>
  <r>
    <n v="3737"/>
    <d v="2018-11-19T00:00:00"/>
    <n v="7.4888888888888889"/>
    <s v="Production Technician I"/>
    <x v="3"/>
    <s v="Active"/>
    <s v="Part-Time"/>
    <s v="Zone B"/>
    <s v="Part-Time"/>
    <x v="0"/>
    <x v="16"/>
    <d v="2046-12-11T00:00:00"/>
    <s v="MA"/>
    <s v="Male"/>
    <s v="Hispanic"/>
    <s v="Divorced"/>
    <x v="0"/>
    <n v="3"/>
    <n v="5"/>
    <s v="Poor"/>
    <d v="2022-09-09T00:00:00"/>
    <n v="2"/>
    <x v="0"/>
    <n v="5"/>
    <s v="Low"/>
    <n v="1"/>
    <x v="0"/>
    <d v="2022-11-17T00:00:00"/>
    <x v="1"/>
    <x v="1"/>
    <x v="0"/>
    <n v="1"/>
    <n v="157.80000000000001"/>
    <n v="72"/>
    <s v="Old"/>
  </r>
  <r>
    <n v="3738"/>
    <d v="2022-04-15T00:00:00"/>
    <n v="4.083333333333333"/>
    <s v="Production Technician II"/>
    <x v="7"/>
    <s v="Terminated"/>
    <s v="Full-Time"/>
    <s v="Zone A"/>
    <s v="Temporary"/>
    <x v="0"/>
    <x v="3"/>
    <d v="2000-09-03T00:00:00"/>
    <s v="MA"/>
    <s v="Female"/>
    <s v="Hispanic"/>
    <s v="Widowed"/>
    <x v="0"/>
    <n v="3"/>
    <n v="3"/>
    <s v="Average"/>
    <d v="2022-09-19T00:00:00"/>
    <n v="3"/>
    <x v="1"/>
    <n v="3"/>
    <s v="Moderate"/>
    <n v="5"/>
    <x v="1"/>
    <d v="2022-09-01T00:00:00"/>
    <x v="3"/>
    <x v="0"/>
    <x v="2"/>
    <n v="3"/>
    <n v="791.98"/>
    <n v="22"/>
    <s v="Young"/>
  </r>
  <r>
    <n v="3739"/>
    <d v="2018-08-24T00:00:00"/>
    <n v="7.7249999999999996"/>
    <s v="Production Technician II"/>
    <x v="1"/>
    <s v="Terminated"/>
    <s v="Full-Time"/>
    <s v="Zone B"/>
    <s v="Temporary"/>
    <x v="0"/>
    <x v="4"/>
    <d v="1951-03-09T00:00:00"/>
    <s v="MA"/>
    <s v="Female"/>
    <s v="Asian"/>
    <s v="Divorced"/>
    <x v="0"/>
    <n v="3"/>
    <n v="3"/>
    <s v="Average"/>
    <d v="2023-05-23T00:00:00"/>
    <n v="1"/>
    <x v="1"/>
    <n v="3"/>
    <s v="Moderate"/>
    <n v="4"/>
    <x v="1"/>
    <d v="2022-08-19T00:00:00"/>
    <x v="1"/>
    <x v="1"/>
    <x v="1"/>
    <n v="5"/>
    <n v="752.97"/>
    <n v="67"/>
    <s v="Old"/>
  </r>
  <r>
    <n v="3740"/>
    <d v="2022-10-15T00:00:00"/>
    <n v="3.5833333333333335"/>
    <s v="Production Technician II"/>
    <x v="8"/>
    <s v="Terminated"/>
    <s v="Full-Time"/>
    <s v="Zone C"/>
    <s v="Part-Time"/>
    <x v="0"/>
    <x v="16"/>
    <d v="2001-05-24T00:00:00"/>
    <s v="MA"/>
    <s v="Female"/>
    <s v="Other"/>
    <s v="Single"/>
    <x v="0"/>
    <n v="3"/>
    <n v="4"/>
    <s v="Poor"/>
    <d v="2023-06-23T00:00:00"/>
    <n v="2"/>
    <x v="0"/>
    <n v="2"/>
    <s v="Low"/>
    <n v="4"/>
    <x v="0"/>
    <d v="2022-09-11T00:00:00"/>
    <x v="0"/>
    <x v="1"/>
    <x v="2"/>
    <n v="5"/>
    <n v="916.21"/>
    <n v="21"/>
    <s v="Young"/>
  </r>
  <r>
    <n v="3741"/>
    <d v="2023-02-27T00:00:00"/>
    <n v="3.2166666666666668"/>
    <s v="Production Technician II"/>
    <x v="3"/>
    <s v="Terminated"/>
    <s v="Full-Time"/>
    <s v="Zone A"/>
    <s v="Temporary"/>
    <x v="0"/>
    <x v="4"/>
    <d v="2048-09-14T00:00:00"/>
    <s v="MA"/>
    <s v="Female"/>
    <s v="Hispanic"/>
    <s v="Widowed"/>
    <x v="0"/>
    <n v="3"/>
    <n v="1"/>
    <s v="Excellent"/>
    <d v="2022-09-01T00:00:00"/>
    <n v="2"/>
    <x v="2"/>
    <n v="5"/>
    <s v="High"/>
    <n v="4"/>
    <x v="2"/>
    <d v="2022-10-05T00:00:00"/>
    <x v="2"/>
    <x v="1"/>
    <x v="2"/>
    <n v="2"/>
    <n v="751.04"/>
    <n v="75"/>
    <s v="Old"/>
  </r>
  <r>
    <n v="3742"/>
    <d v="2021-09-22T00:00:00"/>
    <n v="4.6472222222222221"/>
    <s v="Production Technician II"/>
    <x v="9"/>
    <s v="Active"/>
    <s v="Contract"/>
    <s v="Zone A"/>
    <s v="Temporary"/>
    <x v="0"/>
    <x v="4"/>
    <d v="1981-09-12T00:00:00"/>
    <s v="MA"/>
    <s v="Female"/>
    <s v="Asian"/>
    <s v="Married"/>
    <x v="0"/>
    <n v="3"/>
    <n v="2"/>
    <s v="Excellent"/>
    <d v="2023-01-07T00:00:00"/>
    <n v="2"/>
    <x v="2"/>
    <n v="1"/>
    <s v="High"/>
    <n v="1"/>
    <x v="2"/>
    <d v="2023-04-22T00:00:00"/>
    <x v="4"/>
    <x v="0"/>
    <x v="3"/>
    <n v="3"/>
    <n v="620.63"/>
    <n v="40"/>
    <s v="Adult"/>
  </r>
  <r>
    <n v="3743"/>
    <d v="2020-05-30T00:00:00"/>
    <n v="5.958333333333333"/>
    <s v="Production Technician I"/>
    <x v="5"/>
    <s v="Active"/>
    <s v="Contract"/>
    <s v="Zone A"/>
    <s v="Part-Time"/>
    <x v="0"/>
    <x v="3"/>
    <d v="1950-09-13T00:00:00"/>
    <s v="MA"/>
    <s v="Male"/>
    <s v="Black"/>
    <s v="Married"/>
    <x v="0"/>
    <n v="3"/>
    <n v="2"/>
    <s v="Excellent"/>
    <d v="2022-08-11T00:00:00"/>
    <n v="2"/>
    <x v="2"/>
    <n v="1"/>
    <s v="High"/>
    <n v="3"/>
    <x v="2"/>
    <d v="2022-11-17T00:00:00"/>
    <x v="0"/>
    <x v="0"/>
    <x v="3"/>
    <n v="3"/>
    <n v="439.3"/>
    <n v="70"/>
    <s v="Old"/>
  </r>
  <r>
    <n v="3744"/>
    <d v="2020-09-11T00:00:00"/>
    <n v="5.677777777777778"/>
    <s v="Production Technician I"/>
    <x v="6"/>
    <s v="Active"/>
    <s v="Part-Time"/>
    <s v="Zone B"/>
    <s v="Full-Time"/>
    <x v="0"/>
    <x v="1"/>
    <d v="1964-12-22T00:00:00"/>
    <s v="MA"/>
    <s v="Female"/>
    <s v="Asian"/>
    <s v="Widowed"/>
    <x v="0"/>
    <n v="3"/>
    <n v="5"/>
    <s v="Poor"/>
    <d v="2022-09-05T00:00:00"/>
    <n v="4"/>
    <x v="0"/>
    <n v="3"/>
    <s v="Low"/>
    <n v="2"/>
    <x v="0"/>
    <d v="2023-05-23T00:00:00"/>
    <x v="4"/>
    <x v="0"/>
    <x v="2"/>
    <n v="1"/>
    <n v="716.39"/>
    <n v="56"/>
    <s v="Old"/>
  </r>
  <r>
    <n v="3745"/>
    <d v="2019-05-31T00:00:00"/>
    <n v="6.958333333333333"/>
    <s v="Production Technician I"/>
    <x v="2"/>
    <s v="Terminated"/>
    <s v="Full-Time"/>
    <s v="Zone C"/>
    <s v="Full-Time"/>
    <x v="0"/>
    <x v="3"/>
    <d v="1978-07-20T00:00:00"/>
    <s v="MA"/>
    <s v="Male"/>
    <s v="Asian"/>
    <s v="Single"/>
    <x v="0"/>
    <n v="3"/>
    <n v="4"/>
    <s v="Poor"/>
    <d v="2023-01-13T00:00:00"/>
    <n v="5"/>
    <x v="0"/>
    <n v="4"/>
    <s v="Low"/>
    <n v="4"/>
    <x v="0"/>
    <d v="2022-10-11T00:00:00"/>
    <x v="3"/>
    <x v="1"/>
    <x v="0"/>
    <n v="5"/>
    <n v="300.33"/>
    <n v="41"/>
    <s v="Adult"/>
  </r>
  <r>
    <n v="3746"/>
    <d v="2020-07-13T00:00:00"/>
    <n v="5.8388888888888886"/>
    <s v="Production Technician I"/>
    <x v="4"/>
    <s v="Active"/>
    <s v="Part-Time"/>
    <s v="Zone B"/>
    <s v="Full-Time"/>
    <x v="0"/>
    <x v="12"/>
    <d v="1969-08-21T00:00:00"/>
    <s v="MA"/>
    <s v="Male"/>
    <s v="Black"/>
    <s v="Widowed"/>
    <x v="0"/>
    <n v="3"/>
    <n v="3"/>
    <s v="Average"/>
    <d v="2022-11-06T00:00:00"/>
    <n v="2"/>
    <x v="1"/>
    <n v="1"/>
    <s v="Moderate"/>
    <n v="5"/>
    <x v="1"/>
    <d v="2023-02-22T00:00:00"/>
    <x v="2"/>
    <x v="0"/>
    <x v="3"/>
    <n v="3"/>
    <n v="337.15"/>
    <n v="51"/>
    <s v="Old"/>
  </r>
  <r>
    <n v="3747"/>
    <d v="2021-09-09T00:00:00"/>
    <n v="4.6833333333333336"/>
    <s v="Production Technician I"/>
    <x v="0"/>
    <s v="Terminated"/>
    <s v="Part-Time"/>
    <s v="Zone C"/>
    <s v="Temporary"/>
    <x v="0"/>
    <x v="19"/>
    <d v="2044-02-17T00:00:00"/>
    <s v="MA"/>
    <s v="Male"/>
    <s v="Black"/>
    <s v="Widowed"/>
    <x v="0"/>
    <n v="3"/>
    <n v="2"/>
    <s v="Excellent"/>
    <d v="2023-04-26T00:00:00"/>
    <n v="2"/>
    <x v="2"/>
    <n v="5"/>
    <s v="High"/>
    <n v="5"/>
    <x v="2"/>
    <d v="2022-10-18T00:00:00"/>
    <x v="0"/>
    <x v="1"/>
    <x v="0"/>
    <n v="5"/>
    <n v="725.6"/>
    <n v="77"/>
    <s v="Old"/>
  </r>
  <r>
    <n v="3748"/>
    <d v="2019-04-06T00:00:00"/>
    <n v="7.1083333333333334"/>
    <s v="Production Technician I"/>
    <x v="7"/>
    <s v="Active"/>
    <s v="Full-Time"/>
    <s v="Zone C"/>
    <s v="Part-Time"/>
    <x v="0"/>
    <x v="3"/>
    <d v="1969-08-20T00:00:00"/>
    <s v="MA"/>
    <s v="Male"/>
    <s v="Other"/>
    <s v="Married"/>
    <x v="0"/>
    <n v="3"/>
    <n v="1"/>
    <s v="Excellent"/>
    <d v="2022-11-18T00:00:00"/>
    <n v="4"/>
    <x v="2"/>
    <n v="1"/>
    <s v="High"/>
    <n v="3"/>
    <x v="2"/>
    <d v="2022-12-23T00:00:00"/>
    <x v="1"/>
    <x v="0"/>
    <x v="0"/>
    <n v="5"/>
    <n v="588.88"/>
    <n v="50"/>
    <s v="Adult"/>
  </r>
  <r>
    <n v="3749"/>
    <d v="2021-02-16T00:00:00"/>
    <n v="5.2472222222222218"/>
    <s v="Production Technician I"/>
    <x v="1"/>
    <s v="Active"/>
    <s v="Full-Time"/>
    <s v="Zone A"/>
    <s v="Full-Time"/>
    <x v="0"/>
    <x v="11"/>
    <d v="1985-05-02T00:00:00"/>
    <s v="MA"/>
    <s v="Female"/>
    <s v="Other"/>
    <s v="Married"/>
    <x v="0"/>
    <n v="3"/>
    <n v="4"/>
    <s v="Poor"/>
    <d v="2023-04-01T00:00:00"/>
    <n v="1"/>
    <x v="0"/>
    <n v="3"/>
    <s v="Low"/>
    <n v="3"/>
    <x v="0"/>
    <d v="2022-09-28T00:00:00"/>
    <x v="3"/>
    <x v="1"/>
    <x v="3"/>
    <n v="4"/>
    <n v="742.98"/>
    <n v="36"/>
    <s v="Adult"/>
  </r>
  <r>
    <n v="3750"/>
    <d v="2020-02-17T00:00:00"/>
    <n v="6.2444444444444445"/>
    <s v="Production Technician I"/>
    <x v="8"/>
    <s v="Active"/>
    <s v="Full-Time"/>
    <s v="Zone C"/>
    <s v="Part-Time"/>
    <x v="0"/>
    <x v="6"/>
    <d v="1955-02-16T00:00:00"/>
    <s v="MA"/>
    <s v="Male"/>
    <s v="Black"/>
    <s v="Single"/>
    <x v="0"/>
    <n v="3"/>
    <n v="1"/>
    <s v="Excellent"/>
    <d v="2022-12-07T00:00:00"/>
    <n v="4"/>
    <x v="2"/>
    <n v="1"/>
    <s v="High"/>
    <n v="5"/>
    <x v="2"/>
    <d v="2022-09-27T00:00:00"/>
    <x v="2"/>
    <x v="1"/>
    <x v="3"/>
    <n v="5"/>
    <n v="283.05"/>
    <n v="65"/>
    <s v="Old"/>
  </r>
  <r>
    <n v="3751"/>
    <d v="2021-10-15T00:00:00"/>
    <n v="4.583333333333333"/>
    <s v="Production Technician I"/>
    <x v="3"/>
    <s v="Active"/>
    <s v="Contract"/>
    <s v="Zone A"/>
    <s v="Full-Time"/>
    <x v="0"/>
    <x v="1"/>
    <d v="1972-12-24T00:00:00"/>
    <s v="MA"/>
    <s v="Male"/>
    <s v="Other"/>
    <s v="Single"/>
    <x v="0"/>
    <n v="3"/>
    <n v="3"/>
    <s v="Average"/>
    <d v="2023-04-05T00:00:00"/>
    <n v="1"/>
    <x v="1"/>
    <n v="1"/>
    <s v="Moderate"/>
    <n v="4"/>
    <x v="1"/>
    <d v="2022-11-10T00:00:00"/>
    <x v="1"/>
    <x v="0"/>
    <x v="1"/>
    <n v="4"/>
    <n v="511.13"/>
    <n v="49"/>
    <s v="Adult"/>
  </r>
  <r>
    <n v="3752"/>
    <d v="2022-07-06T00:00:00"/>
    <n v="3.8583333333333334"/>
    <s v="Production Technician I"/>
    <x v="9"/>
    <s v="Active"/>
    <s v="Full-Time"/>
    <s v="Zone A"/>
    <s v="Temporary"/>
    <x v="0"/>
    <x v="6"/>
    <d v="1954-10-12T00:00:00"/>
    <s v="MA"/>
    <s v="Male"/>
    <s v="White"/>
    <s v="Divorced"/>
    <x v="0"/>
    <n v="3"/>
    <n v="2"/>
    <s v="Excellent"/>
    <d v="2023-08-04T00:00:00"/>
    <n v="3"/>
    <x v="2"/>
    <n v="1"/>
    <s v="High"/>
    <n v="5"/>
    <x v="2"/>
    <d v="2023-05-31T00:00:00"/>
    <x v="4"/>
    <x v="0"/>
    <x v="2"/>
    <n v="1"/>
    <n v="158.86000000000001"/>
    <n v="68"/>
    <s v="Old"/>
  </r>
  <r>
    <n v="3753"/>
    <d v="2019-03-05T00:00:00"/>
    <n v="7.1944444444444446"/>
    <s v="Production Technician I"/>
    <x v="5"/>
    <s v="Active"/>
    <s v="Part-Time"/>
    <s v="Zone B"/>
    <s v="Part-Time"/>
    <x v="0"/>
    <x v="11"/>
    <d v="1959-09-29T00:00:00"/>
    <s v="MA"/>
    <s v="Male"/>
    <s v="White"/>
    <s v="Single"/>
    <x v="0"/>
    <n v="3"/>
    <n v="4"/>
    <s v="Poor"/>
    <d v="2023-02-23T00:00:00"/>
    <n v="1"/>
    <x v="0"/>
    <n v="3"/>
    <s v="Low"/>
    <n v="2"/>
    <x v="0"/>
    <d v="2022-09-19T00:00:00"/>
    <x v="2"/>
    <x v="1"/>
    <x v="0"/>
    <n v="1"/>
    <n v="741.95"/>
    <n v="60"/>
    <s v="Old"/>
  </r>
  <r>
    <n v="3754"/>
    <d v="2020-06-02T00:00:00"/>
    <n v="5.9527777777777775"/>
    <s v="Production Technician I"/>
    <x v="6"/>
    <s v="Active"/>
    <s v="Full-Time"/>
    <s v="Zone C"/>
    <s v="Full-Time"/>
    <x v="0"/>
    <x v="9"/>
    <d v="1978-05-31T00:00:00"/>
    <s v="MA"/>
    <s v="Male"/>
    <s v="Black"/>
    <s v="Married"/>
    <x v="0"/>
    <n v="3"/>
    <n v="1"/>
    <s v="Excellent"/>
    <d v="2023-04-23T00:00:00"/>
    <n v="3"/>
    <x v="2"/>
    <n v="3"/>
    <s v="High"/>
    <n v="5"/>
    <x v="2"/>
    <d v="2023-03-08T00:00:00"/>
    <x v="3"/>
    <x v="1"/>
    <x v="1"/>
    <n v="4"/>
    <n v="132.52000000000001"/>
    <n v="42"/>
    <s v="Adult"/>
  </r>
  <r>
    <n v="3756"/>
    <d v="2021-05-24T00:00:00"/>
    <n v="4.9749999999999996"/>
    <s v="Production Technician I"/>
    <x v="4"/>
    <s v="Active"/>
    <s v="Full-Time"/>
    <s v="Zone A"/>
    <s v="Temporary"/>
    <x v="0"/>
    <x v="4"/>
    <d v="2044-06-01T00:00:00"/>
    <s v="MA"/>
    <s v="Female"/>
    <s v="Hispanic"/>
    <s v="Married"/>
    <x v="0"/>
    <n v="3"/>
    <n v="3"/>
    <s v="Average"/>
    <d v="2022-11-23T00:00:00"/>
    <n v="1"/>
    <x v="1"/>
    <n v="5"/>
    <s v="Moderate"/>
    <n v="3"/>
    <x v="1"/>
    <d v="2023-03-27T00:00:00"/>
    <x v="3"/>
    <x v="1"/>
    <x v="0"/>
    <n v="4"/>
    <n v="521.51"/>
    <n v="77"/>
    <s v="Old"/>
  </r>
  <r>
    <n v="3758"/>
    <d v="2022-11-16T00:00:00"/>
    <n v="3.4972222222222222"/>
    <s v="Production Technician I"/>
    <x v="7"/>
    <s v="Terminated"/>
    <s v="Contract"/>
    <s v="Zone A"/>
    <s v="Temporary"/>
    <x v="0"/>
    <x v="6"/>
    <d v="2046-12-20T00:00:00"/>
    <s v="MA"/>
    <s v="Male"/>
    <s v="Other"/>
    <s v="Divorced"/>
    <x v="0"/>
    <n v="3"/>
    <n v="3"/>
    <s v="Average"/>
    <d v="2022-10-04T00:00:00"/>
    <n v="2"/>
    <x v="1"/>
    <n v="1"/>
    <s v="Moderate"/>
    <n v="1"/>
    <x v="1"/>
    <d v="2023-01-16T00:00:00"/>
    <x v="0"/>
    <x v="0"/>
    <x v="0"/>
    <n v="4"/>
    <n v="917.17"/>
    <n v="76"/>
    <s v="Old"/>
  </r>
  <r>
    <n v="3759"/>
    <d v="2022-05-01T00:00:00"/>
    <n v="4.0388888888888888"/>
    <s v="Production Technician I"/>
    <x v="1"/>
    <s v="Active"/>
    <s v="Contract"/>
    <s v="Zone B"/>
    <s v="Full-Time"/>
    <x v="0"/>
    <x v="17"/>
    <d v="1958-10-21T00:00:00"/>
    <s v="MA"/>
    <s v="Male"/>
    <s v="Black"/>
    <s v="Married"/>
    <x v="0"/>
    <n v="3"/>
    <n v="1"/>
    <s v="Excellent"/>
    <d v="2022-11-28T00:00:00"/>
    <n v="3"/>
    <x v="2"/>
    <n v="4"/>
    <s v="High"/>
    <n v="1"/>
    <x v="2"/>
    <d v="2022-08-11T00:00:00"/>
    <x v="2"/>
    <x v="0"/>
    <x v="2"/>
    <n v="2"/>
    <n v="790.71"/>
    <n v="64"/>
    <s v="Old"/>
  </r>
  <r>
    <n v="3760"/>
    <d v="2021-08-24T00:00:00"/>
    <n v="4.7249999999999996"/>
    <s v="Production Technician I"/>
    <x v="8"/>
    <s v="Active"/>
    <s v="Full-Time"/>
    <s v="Zone A"/>
    <s v="Part-Time"/>
    <x v="0"/>
    <x v="3"/>
    <d v="1960-02-12T00:00:00"/>
    <s v="MA"/>
    <s v="Male"/>
    <s v="Other"/>
    <s v="Widowed"/>
    <x v="0"/>
    <n v="3"/>
    <n v="3"/>
    <s v="Average"/>
    <d v="2022-10-28T00:00:00"/>
    <n v="4"/>
    <x v="1"/>
    <n v="3"/>
    <s v="Moderate"/>
    <n v="1"/>
    <x v="1"/>
    <d v="2022-11-28T00:00:00"/>
    <x v="3"/>
    <x v="1"/>
    <x v="3"/>
    <n v="1"/>
    <n v="680.48"/>
    <n v="61"/>
    <s v="Old"/>
  </r>
  <r>
    <n v="3761"/>
    <d v="2023-06-22T00:00:00"/>
    <n v="2.8972222222222221"/>
    <s v="Production Technician II"/>
    <x v="0"/>
    <s v="Active"/>
    <s v="Contract"/>
    <s v="Zone A"/>
    <s v="Full-Time"/>
    <x v="0"/>
    <x v="2"/>
    <d v="1987-11-23T00:00:00"/>
    <s v="MA"/>
    <s v="Female"/>
    <s v="Black"/>
    <s v="Married"/>
    <x v="0"/>
    <n v="3"/>
    <n v="1"/>
    <s v="Excellent"/>
    <d v="2023-05-30T00:00:00"/>
    <n v="2"/>
    <x v="2"/>
    <n v="4"/>
    <s v="High"/>
    <n v="1"/>
    <x v="2"/>
    <d v="2022-08-18T00:00:00"/>
    <x v="1"/>
    <x v="1"/>
    <x v="0"/>
    <n v="1"/>
    <n v="947.57"/>
    <n v="36"/>
    <s v="Adult"/>
  </r>
  <r>
    <n v="3762"/>
    <d v="2020-07-18T00:00:00"/>
    <n v="5.8250000000000002"/>
    <s v="Production Technician II"/>
    <x v="7"/>
    <s v="Active"/>
    <s v="Part-Time"/>
    <s v="Zone B"/>
    <s v="Temporary"/>
    <x v="0"/>
    <x v="6"/>
    <d v="2049-05-11T00:00:00"/>
    <s v="MA"/>
    <s v="Female"/>
    <s v="Black"/>
    <s v="Divorced"/>
    <x v="0"/>
    <n v="3"/>
    <n v="2"/>
    <s v="Excellent"/>
    <d v="2022-08-06T00:00:00"/>
    <n v="2"/>
    <x v="2"/>
    <n v="1"/>
    <s v="High"/>
    <n v="1"/>
    <x v="2"/>
    <d v="2023-06-15T00:00:00"/>
    <x v="2"/>
    <x v="0"/>
    <x v="0"/>
    <n v="2"/>
    <n v="594.61"/>
    <n v="71"/>
    <s v="Old"/>
  </r>
  <r>
    <n v="3763"/>
    <d v="2023-01-12T00:00:00"/>
    <n v="3.3416666666666668"/>
    <s v="Production Technician II"/>
    <x v="1"/>
    <s v="Terminated"/>
    <s v="Full-Time"/>
    <s v="Zone B"/>
    <s v="Full-Time"/>
    <x v="0"/>
    <x v="0"/>
    <d v="1950-06-25T00:00:00"/>
    <s v="MA"/>
    <s v="Female"/>
    <s v="White"/>
    <s v="Widowed"/>
    <x v="0"/>
    <n v="3"/>
    <n v="3"/>
    <s v="Average"/>
    <d v="2023-07-09T00:00:00"/>
    <n v="3"/>
    <x v="1"/>
    <n v="2"/>
    <s v="Moderate"/>
    <n v="5"/>
    <x v="1"/>
    <d v="2022-11-13T00:00:00"/>
    <x v="3"/>
    <x v="1"/>
    <x v="1"/>
    <n v="1"/>
    <n v="775.59"/>
    <n v="73"/>
    <s v="Old"/>
  </r>
  <r>
    <n v="3764"/>
    <d v="2022-02-16T00:00:00"/>
    <n v="4.2472222222222218"/>
    <s v="Production Technician II"/>
    <x v="8"/>
    <s v="Active"/>
    <s v="Full-Time"/>
    <s v="Zone B"/>
    <s v="Temporary"/>
    <x v="0"/>
    <x v="2"/>
    <d v="1995-12-13T00:00:00"/>
    <s v="MA"/>
    <s v="Female"/>
    <s v="Black"/>
    <s v="Single"/>
    <x v="0"/>
    <n v="3"/>
    <n v="3"/>
    <s v="Average"/>
    <d v="2023-07-11T00:00:00"/>
    <n v="2"/>
    <x v="1"/>
    <n v="1"/>
    <s v="Moderate"/>
    <n v="5"/>
    <x v="1"/>
    <d v="2022-08-30T00:00:00"/>
    <x v="4"/>
    <x v="1"/>
    <x v="1"/>
    <n v="2"/>
    <n v="239.16"/>
    <n v="27"/>
    <s v="Adult"/>
  </r>
  <r>
    <n v="3765"/>
    <d v="2022-09-02T00:00:00"/>
    <n v="3.7027777777777779"/>
    <s v="Production Technician II"/>
    <x v="3"/>
    <s v="Active"/>
    <s v="Part-Time"/>
    <s v="Zone A"/>
    <s v="Temporary"/>
    <x v="0"/>
    <x v="17"/>
    <d v="1969-06-30T00:00:00"/>
    <s v="MA"/>
    <s v="Female"/>
    <s v="Hispanic"/>
    <s v="Widowed"/>
    <x v="0"/>
    <n v="3"/>
    <n v="3"/>
    <s v="Average"/>
    <d v="2023-01-02T00:00:00"/>
    <n v="1"/>
    <x v="1"/>
    <n v="1"/>
    <s v="Moderate"/>
    <n v="2"/>
    <x v="1"/>
    <d v="2022-11-25T00:00:00"/>
    <x v="1"/>
    <x v="0"/>
    <x v="2"/>
    <n v="5"/>
    <n v="275.94"/>
    <n v="53"/>
    <s v="Old"/>
  </r>
  <r>
    <n v="3766"/>
    <d v="2019-02-02T00:00:00"/>
    <n v="7.2861111111111114"/>
    <s v="Production Technician II"/>
    <x v="9"/>
    <s v="Active"/>
    <s v="Part-Time"/>
    <s v="Zone A"/>
    <s v="Part-Time"/>
    <x v="0"/>
    <x v="17"/>
    <d v="2043-03-10T00:00:00"/>
    <s v="MA"/>
    <s v="Female"/>
    <s v="Black"/>
    <s v="Widowed"/>
    <x v="0"/>
    <n v="3"/>
    <n v="3"/>
    <s v="Average"/>
    <d v="2023-05-12T00:00:00"/>
    <n v="4"/>
    <x v="1"/>
    <n v="4"/>
    <s v="Moderate"/>
    <n v="5"/>
    <x v="1"/>
    <d v="2023-03-27T00:00:00"/>
    <x v="3"/>
    <x v="0"/>
    <x v="1"/>
    <n v="4"/>
    <n v="466.32"/>
    <n v="76"/>
    <s v="Old"/>
  </r>
  <r>
    <n v="3767"/>
    <d v="2021-08-26T00:00:00"/>
    <n v="4.7194444444444441"/>
    <s v="Production Technician I"/>
    <x v="3"/>
    <s v="Terminated"/>
    <s v="Full-Time"/>
    <s v="Zone B"/>
    <s v="Part-Time"/>
    <x v="0"/>
    <x v="3"/>
    <d v="1993-03-07T00:00:00"/>
    <s v="MA"/>
    <s v="Female"/>
    <s v="Black"/>
    <s v="Divorced"/>
    <x v="0"/>
    <n v="3"/>
    <n v="2"/>
    <s v="Excellent"/>
    <d v="2023-07-09T00:00:00"/>
    <n v="2"/>
    <x v="2"/>
    <n v="5"/>
    <s v="High"/>
    <n v="3"/>
    <x v="2"/>
    <d v="2022-10-12T00:00:00"/>
    <x v="0"/>
    <x v="0"/>
    <x v="2"/>
    <n v="4"/>
    <n v="840.46"/>
    <n v="28"/>
    <s v="Adult"/>
  </r>
  <r>
    <n v="3768"/>
    <d v="2020-12-31T00:00:00"/>
    <n v="5.375"/>
    <s v="Production Technician I"/>
    <x v="7"/>
    <s v="Active"/>
    <s v="Contract"/>
    <s v="Zone B"/>
    <s v="Full-Time"/>
    <x v="0"/>
    <x v="14"/>
    <d v="1991-05-30T00:00:00"/>
    <s v="MA"/>
    <s v="Female"/>
    <s v="Black"/>
    <s v="Divorced"/>
    <x v="0"/>
    <n v="3"/>
    <n v="4"/>
    <s v="Poor"/>
    <d v="2023-01-27T00:00:00"/>
    <n v="2"/>
    <x v="0"/>
    <n v="4"/>
    <s v="Low"/>
    <n v="1"/>
    <x v="0"/>
    <d v="2023-01-04T00:00:00"/>
    <x v="0"/>
    <x v="0"/>
    <x v="2"/>
    <n v="3"/>
    <n v="145.76"/>
    <n v="29"/>
    <s v="Adult"/>
  </r>
  <r>
    <n v="3769"/>
    <d v="2020-12-12T00:00:00"/>
    <n v="5.4249999999999998"/>
    <s v="Production Technician I"/>
    <x v="9"/>
    <s v="Active"/>
    <s v="Full-Time"/>
    <s v="Zone A"/>
    <s v="Full-Time"/>
    <x v="0"/>
    <x v="10"/>
    <d v="1952-11-21T00:00:00"/>
    <s v="MA"/>
    <s v="Male"/>
    <s v="Asian"/>
    <s v="Married"/>
    <x v="0"/>
    <n v="3"/>
    <n v="3"/>
    <s v="Average"/>
    <d v="2022-09-25T00:00:00"/>
    <n v="3"/>
    <x v="1"/>
    <n v="5"/>
    <s v="Moderate"/>
    <n v="3"/>
    <x v="1"/>
    <d v="2022-10-12T00:00:00"/>
    <x v="2"/>
    <x v="0"/>
    <x v="1"/>
    <n v="2"/>
    <n v="647.70000000000005"/>
    <n v="68"/>
    <s v="Old"/>
  </r>
  <r>
    <n v="3770"/>
    <d v="2022-01-13T00:00:00"/>
    <n v="4.3388888888888886"/>
    <s v="Production Technician I"/>
    <x v="2"/>
    <s v="Terminated"/>
    <s v="Contract"/>
    <s v="Zone B"/>
    <s v="Temporary"/>
    <x v="0"/>
    <x v="1"/>
    <d v="1995-01-26T00:00:00"/>
    <s v="MA"/>
    <s v="Male"/>
    <s v="Asian"/>
    <s v="Married"/>
    <x v="0"/>
    <n v="3"/>
    <n v="3"/>
    <s v="Average"/>
    <d v="2023-05-06T00:00:00"/>
    <n v="1"/>
    <x v="1"/>
    <n v="3"/>
    <s v="Moderate"/>
    <n v="3"/>
    <x v="1"/>
    <d v="2023-07-05T00:00:00"/>
    <x v="2"/>
    <x v="0"/>
    <x v="1"/>
    <n v="2"/>
    <n v="536.20000000000005"/>
    <n v="27"/>
    <s v="Adult"/>
  </r>
  <r>
    <n v="3771"/>
    <d v="2021-01-24T00:00:00"/>
    <n v="5.3083333333333336"/>
    <s v="Production Technician I"/>
    <x v="6"/>
    <s v="Terminated"/>
    <s v="Part-Time"/>
    <s v="Zone B"/>
    <s v="Temporary"/>
    <x v="0"/>
    <x v="3"/>
    <d v="1981-09-20T00:00:00"/>
    <s v="MA"/>
    <s v="Male"/>
    <s v="Asian"/>
    <s v="Married"/>
    <x v="0"/>
    <n v="3"/>
    <n v="3"/>
    <s v="Average"/>
    <d v="2022-09-25T00:00:00"/>
    <n v="2"/>
    <x v="1"/>
    <n v="2"/>
    <s v="Moderate"/>
    <n v="4"/>
    <x v="1"/>
    <d v="2023-03-26T00:00:00"/>
    <x v="4"/>
    <x v="0"/>
    <x v="1"/>
    <n v="5"/>
    <n v="769.97"/>
    <n v="40"/>
    <s v="Adult"/>
  </r>
  <r>
    <n v="3772"/>
    <d v="2022-02-08T00:00:00"/>
    <n v="4.2694444444444448"/>
    <s v="Production Technician I"/>
    <x v="8"/>
    <s v="Active"/>
    <s v="Full-Time"/>
    <s v="Zone A"/>
    <s v="Temporary"/>
    <x v="0"/>
    <x v="6"/>
    <d v="1966-02-05T00:00:00"/>
    <s v="MA"/>
    <s v="Female"/>
    <s v="Asian"/>
    <s v="Divorced"/>
    <x v="0"/>
    <n v="3"/>
    <n v="3"/>
    <s v="Average"/>
    <d v="2022-09-10T00:00:00"/>
    <n v="2"/>
    <x v="1"/>
    <n v="5"/>
    <s v="Moderate"/>
    <n v="1"/>
    <x v="1"/>
    <d v="2023-01-01T00:00:00"/>
    <x v="4"/>
    <x v="1"/>
    <x v="2"/>
    <n v="1"/>
    <n v="894.66"/>
    <n v="56"/>
    <s v="Old"/>
  </r>
  <r>
    <n v="3773"/>
    <d v="2020-10-11T00:00:00"/>
    <n v="5.5944444444444441"/>
    <s v="Production Technician I"/>
    <x v="1"/>
    <s v="Terminated"/>
    <s v="Part-Time"/>
    <s v="Zone A"/>
    <s v="Temporary"/>
    <x v="0"/>
    <x v="6"/>
    <d v="1972-05-16T00:00:00"/>
    <s v="MA"/>
    <s v="Female"/>
    <s v="Hispanic"/>
    <s v="Divorced"/>
    <x v="0"/>
    <n v="3"/>
    <n v="3"/>
    <s v="Average"/>
    <d v="2022-10-16T00:00:00"/>
    <n v="1"/>
    <x v="1"/>
    <n v="5"/>
    <s v="Moderate"/>
    <n v="2"/>
    <x v="1"/>
    <d v="2022-11-15T00:00:00"/>
    <x v="2"/>
    <x v="1"/>
    <x v="0"/>
    <n v="2"/>
    <n v="374.02"/>
    <n v="48"/>
    <s v="Adult"/>
  </r>
  <r>
    <n v="3774"/>
    <d v="2019-06-20T00:00:00"/>
    <n v="6.9027777777777777"/>
    <s v="Production Technician I"/>
    <x v="0"/>
    <s v="Active"/>
    <s v="Part-Time"/>
    <s v="Zone B"/>
    <s v="Full-Time"/>
    <x v="0"/>
    <x v="6"/>
    <d v="1998-04-06T00:00:00"/>
    <s v="MA"/>
    <s v="Male"/>
    <s v="Black"/>
    <s v="Single"/>
    <x v="0"/>
    <n v="3"/>
    <n v="3"/>
    <s v="Average"/>
    <d v="2023-04-11T00:00:00"/>
    <n v="5"/>
    <x v="1"/>
    <n v="3"/>
    <s v="Moderate"/>
    <n v="1"/>
    <x v="1"/>
    <d v="2023-02-04T00:00:00"/>
    <x v="0"/>
    <x v="0"/>
    <x v="3"/>
    <n v="5"/>
    <n v="569.41999999999996"/>
    <n v="21"/>
    <s v="Young"/>
  </r>
  <r>
    <n v="3775"/>
    <d v="2021-07-13T00:00:00"/>
    <n v="4.8388888888888886"/>
    <s v="Production Technician I"/>
    <x v="4"/>
    <s v="Active"/>
    <s v="Contract"/>
    <s v="Zone B"/>
    <s v="Part-Time"/>
    <x v="0"/>
    <x v="4"/>
    <d v="1980-10-15T00:00:00"/>
    <s v="MA"/>
    <s v="Male"/>
    <s v="Other"/>
    <s v="Widowed"/>
    <x v="0"/>
    <n v="3"/>
    <n v="3"/>
    <s v="Average"/>
    <d v="2023-04-15T00:00:00"/>
    <n v="2"/>
    <x v="1"/>
    <n v="1"/>
    <s v="Moderate"/>
    <n v="3"/>
    <x v="1"/>
    <d v="2022-11-14T00:00:00"/>
    <x v="1"/>
    <x v="0"/>
    <x v="2"/>
    <n v="1"/>
    <n v="172.82"/>
    <n v="41"/>
    <s v="Adult"/>
  </r>
  <r>
    <n v="3776"/>
    <d v="2021-10-14T00:00:00"/>
    <n v="4.5861111111111112"/>
    <s v="Production Technician I"/>
    <x v="5"/>
    <s v="Active"/>
    <s v="Contract"/>
    <s v="Zone A"/>
    <s v="Full-Time"/>
    <x v="0"/>
    <x v="5"/>
    <d v="1980-04-28T00:00:00"/>
    <s v="MA"/>
    <s v="Male"/>
    <s v="Black"/>
    <s v="Married"/>
    <x v="0"/>
    <n v="3"/>
    <n v="3"/>
    <s v="Average"/>
    <d v="2022-12-13T00:00:00"/>
    <n v="4"/>
    <x v="1"/>
    <n v="1"/>
    <s v="Moderate"/>
    <n v="5"/>
    <x v="1"/>
    <d v="2023-02-05T00:00:00"/>
    <x v="2"/>
    <x v="0"/>
    <x v="2"/>
    <n v="4"/>
    <n v="585.84"/>
    <n v="41"/>
    <s v="Adult"/>
  </r>
  <r>
    <n v="3777"/>
    <d v="2021-11-09T00:00:00"/>
    <n v="4.5166666666666666"/>
    <s v="Production Technician I"/>
    <x v="3"/>
    <s v="Active"/>
    <s v="Contract"/>
    <s v="Zone C"/>
    <s v="Temporary"/>
    <x v="0"/>
    <x v="1"/>
    <d v="1966-03-21T00:00:00"/>
    <s v="MA"/>
    <s v="Male"/>
    <s v="Black"/>
    <s v="Single"/>
    <x v="0"/>
    <n v="3"/>
    <n v="3"/>
    <s v="Average"/>
    <d v="2022-10-28T00:00:00"/>
    <n v="4"/>
    <x v="1"/>
    <n v="3"/>
    <s v="Moderate"/>
    <n v="2"/>
    <x v="1"/>
    <d v="2022-10-13T00:00:00"/>
    <x v="2"/>
    <x v="1"/>
    <x v="2"/>
    <n v="1"/>
    <n v="759.38"/>
    <n v="55"/>
    <s v="Old"/>
  </r>
  <r>
    <n v="3778"/>
    <d v="2023-04-02T00:00:00"/>
    <n v="3.1194444444444445"/>
    <s v="Production Technician I"/>
    <x v="7"/>
    <s v="Active"/>
    <s v="Full-Time"/>
    <s v="Zone A"/>
    <s v="Full-Time"/>
    <x v="0"/>
    <x v="13"/>
    <d v="1992-02-09T00:00:00"/>
    <s v="MA"/>
    <s v="Male"/>
    <s v="Other"/>
    <s v="Married"/>
    <x v="0"/>
    <n v="3"/>
    <n v="3"/>
    <s v="Average"/>
    <d v="2023-02-06T00:00:00"/>
    <n v="1"/>
    <x v="1"/>
    <n v="5"/>
    <s v="Moderate"/>
    <n v="3"/>
    <x v="1"/>
    <d v="2022-09-13T00:00:00"/>
    <x v="1"/>
    <x v="0"/>
    <x v="2"/>
    <n v="5"/>
    <n v="341.74"/>
    <n v="31"/>
    <s v="Adult"/>
  </r>
  <r>
    <n v="3782"/>
    <d v="2019-03-09T00:00:00"/>
    <n v="7.1833333333333336"/>
    <s v="Production Technician I"/>
    <x v="8"/>
    <s v="Terminated"/>
    <s v="Full-Time"/>
    <s v="Zone B"/>
    <s v="Temporary"/>
    <x v="0"/>
    <x v="4"/>
    <d v="1984-09-25T00:00:00"/>
    <s v="MA"/>
    <s v="Male"/>
    <s v="Asian"/>
    <s v="Widowed"/>
    <x v="0"/>
    <n v="3"/>
    <n v="3"/>
    <s v="Average"/>
    <d v="2023-07-19T00:00:00"/>
    <n v="1"/>
    <x v="1"/>
    <n v="5"/>
    <s v="Moderate"/>
    <n v="1"/>
    <x v="1"/>
    <d v="2022-12-11T00:00:00"/>
    <x v="3"/>
    <x v="0"/>
    <x v="3"/>
    <n v="5"/>
    <n v="506.4"/>
    <n v="35"/>
    <s v="Adult"/>
  </r>
  <r>
    <n v="3783"/>
    <d v="2020-05-09T00:00:00"/>
    <n v="6.0166666666666666"/>
    <s v="Production Technician I"/>
    <x v="1"/>
    <s v="Active"/>
    <s v="Contract"/>
    <s v="Zone A"/>
    <s v="Full-Time"/>
    <x v="0"/>
    <x v="10"/>
    <d v="1962-04-11T00:00:00"/>
    <s v="MA"/>
    <s v="Male"/>
    <s v="Asian"/>
    <s v="Divorced"/>
    <x v="0"/>
    <n v="3"/>
    <n v="3"/>
    <s v="Average"/>
    <d v="2023-03-07T00:00:00"/>
    <n v="3"/>
    <x v="1"/>
    <n v="4"/>
    <s v="Moderate"/>
    <n v="3"/>
    <x v="1"/>
    <d v="2023-01-25T00:00:00"/>
    <x v="3"/>
    <x v="1"/>
    <x v="2"/>
    <n v="5"/>
    <n v="851.24"/>
    <n v="58"/>
    <s v="Old"/>
  </r>
  <r>
    <n v="3784"/>
    <d v="2022-08-14T00:00:00"/>
    <n v="3.7527777777777778"/>
    <s v="Production Technician I"/>
    <x v="0"/>
    <s v="Active"/>
    <s v="Contract"/>
    <s v="Zone A"/>
    <s v="Temporary"/>
    <x v="0"/>
    <x v="8"/>
    <d v="1998-03-14T00:00:00"/>
    <s v="MA"/>
    <s v="Female"/>
    <s v="White"/>
    <s v="Single"/>
    <x v="0"/>
    <n v="3"/>
    <n v="3"/>
    <s v="Average"/>
    <d v="2023-03-04T00:00:00"/>
    <n v="3"/>
    <x v="1"/>
    <n v="3"/>
    <s v="Moderate"/>
    <n v="2"/>
    <x v="1"/>
    <d v="2022-10-12T00:00:00"/>
    <x v="4"/>
    <x v="0"/>
    <x v="2"/>
    <n v="2"/>
    <n v="671.12"/>
    <n v="24"/>
    <s v="Young"/>
  </r>
  <r>
    <n v="3785"/>
    <d v="2022-01-18T00:00:00"/>
    <n v="4.3250000000000002"/>
    <s v="Production Technician II"/>
    <x v="2"/>
    <s v="Active"/>
    <s v="Contract"/>
    <s v="Zone C"/>
    <s v="Temporary"/>
    <x v="0"/>
    <x v="9"/>
    <d v="1977-10-20T00:00:00"/>
    <s v="MA"/>
    <s v="Female"/>
    <s v="Black"/>
    <s v="Divorced"/>
    <x v="0"/>
    <n v="3"/>
    <n v="3"/>
    <s v="Average"/>
    <d v="2023-05-05T00:00:00"/>
    <n v="3"/>
    <x v="1"/>
    <n v="2"/>
    <s v="Moderate"/>
    <n v="2"/>
    <x v="1"/>
    <d v="2022-10-01T00:00:00"/>
    <x v="2"/>
    <x v="1"/>
    <x v="3"/>
    <n v="1"/>
    <n v="257.8"/>
    <n v="45"/>
    <s v="Adult"/>
  </r>
  <r>
    <n v="3786"/>
    <d v="2021-06-22T00:00:00"/>
    <n v="4.8972222222222221"/>
    <s v="Production Technician II"/>
    <x v="9"/>
    <s v="Terminated"/>
    <s v="Full-Time"/>
    <s v="Zone A"/>
    <s v="Part-Time"/>
    <x v="0"/>
    <x v="4"/>
    <d v="1962-06-10T00:00:00"/>
    <s v="MA"/>
    <s v="Female"/>
    <s v="Black"/>
    <s v="Divorced"/>
    <x v="0"/>
    <n v="3"/>
    <n v="3"/>
    <s v="Average"/>
    <d v="2022-12-29T00:00:00"/>
    <n v="3"/>
    <x v="1"/>
    <n v="4"/>
    <s v="Moderate"/>
    <n v="2"/>
    <x v="1"/>
    <d v="2023-04-17T00:00:00"/>
    <x v="0"/>
    <x v="1"/>
    <x v="0"/>
    <n v="4"/>
    <n v="280.06"/>
    <n v="59"/>
    <s v="Old"/>
  </r>
  <r>
    <n v="3787"/>
    <d v="2023-01-19T00:00:00"/>
    <n v="3.3222222222222224"/>
    <s v="Production Technician II"/>
    <x v="7"/>
    <s v="Terminated"/>
    <s v="Full-Time"/>
    <s v="Zone C"/>
    <s v="Part-Time"/>
    <x v="0"/>
    <x v="2"/>
    <d v="1972-08-29T00:00:00"/>
    <s v="MA"/>
    <s v="Female"/>
    <s v="White"/>
    <s v="Widowed"/>
    <x v="0"/>
    <n v="3"/>
    <n v="3"/>
    <s v="Average"/>
    <d v="2023-03-06T00:00:00"/>
    <n v="1"/>
    <x v="1"/>
    <n v="2"/>
    <s v="Moderate"/>
    <n v="1"/>
    <x v="1"/>
    <d v="2023-04-26T00:00:00"/>
    <x v="2"/>
    <x v="1"/>
    <x v="3"/>
    <n v="4"/>
    <n v="140.03"/>
    <n v="51"/>
    <s v="Old"/>
  </r>
  <r>
    <n v="3788"/>
    <d v="2023-05-17T00:00:00"/>
    <n v="2.9944444444444445"/>
    <s v="Production Technician II"/>
    <x v="3"/>
    <s v="Terminated"/>
    <s v="Part-Time"/>
    <s v="Zone A"/>
    <s v="Full-Time"/>
    <x v="0"/>
    <x v="4"/>
    <d v="1976-09-06T00:00:00"/>
    <s v="MA"/>
    <s v="Female"/>
    <s v="Black"/>
    <s v="Married"/>
    <x v="0"/>
    <n v="3"/>
    <n v="3"/>
    <s v="Average"/>
    <d v="2023-05-05T00:00:00"/>
    <n v="3"/>
    <x v="1"/>
    <n v="4"/>
    <s v="Moderate"/>
    <n v="2"/>
    <x v="1"/>
    <d v="2023-03-21T00:00:00"/>
    <x v="1"/>
    <x v="1"/>
    <x v="2"/>
    <n v="2"/>
    <n v="796.95"/>
    <n v="47"/>
    <s v="Adult"/>
  </r>
  <r>
    <n v="3789"/>
    <d v="2020-06-07T00:00:00"/>
    <n v="5.9388888888888891"/>
    <s v="Production Technician II"/>
    <x v="5"/>
    <s v="Active"/>
    <s v="Contract"/>
    <s v="Zone A"/>
    <s v="Part-Time"/>
    <x v="0"/>
    <x v="13"/>
    <d v="1977-05-25T00:00:00"/>
    <s v="MA"/>
    <s v="Female"/>
    <s v="Other"/>
    <s v="Widowed"/>
    <x v="0"/>
    <n v="3"/>
    <n v="3"/>
    <s v="Average"/>
    <d v="2022-09-25T00:00:00"/>
    <n v="3"/>
    <x v="1"/>
    <n v="1"/>
    <s v="Moderate"/>
    <n v="4"/>
    <x v="1"/>
    <d v="2022-10-26T00:00:00"/>
    <x v="3"/>
    <x v="1"/>
    <x v="1"/>
    <n v="1"/>
    <n v="997.38"/>
    <n v="43"/>
    <s v="Adult"/>
  </r>
  <r>
    <n v="3790"/>
    <d v="2023-07-07T00:00:00"/>
    <n v="2.8555555555555556"/>
    <s v="Production Technician II"/>
    <x v="9"/>
    <s v="Active"/>
    <s v="Full-Time"/>
    <s v="Zone A"/>
    <s v="Temporary"/>
    <x v="0"/>
    <x v="17"/>
    <d v="1962-12-11T00:00:00"/>
    <s v="MA"/>
    <s v="Female"/>
    <s v="Hispanic"/>
    <s v="Single"/>
    <x v="0"/>
    <n v="3"/>
    <n v="3"/>
    <s v="Average"/>
    <d v="2023-07-31T00:00:00"/>
    <n v="3"/>
    <x v="1"/>
    <n v="2"/>
    <s v="Moderate"/>
    <n v="1"/>
    <x v="1"/>
    <d v="2023-03-18T00:00:00"/>
    <x v="4"/>
    <x v="1"/>
    <x v="2"/>
    <n v="2"/>
    <n v="676.95"/>
    <n v="61"/>
    <s v="Old"/>
  </r>
  <r>
    <n v="3791"/>
    <d v="2020-03-28T00:00:00"/>
    <n v="6.1305555555555555"/>
    <s v="Production Technician I"/>
    <x v="5"/>
    <s v="Active"/>
    <s v="Full-Time"/>
    <s v="Zone B"/>
    <s v="Full-Time"/>
    <x v="0"/>
    <x v="0"/>
    <d v="1978-02-02T00:00:00"/>
    <s v="MA"/>
    <s v="Female"/>
    <s v="Asian"/>
    <s v="Divorced"/>
    <x v="0"/>
    <n v="3"/>
    <n v="3"/>
    <s v="Average"/>
    <d v="2022-09-07T00:00:00"/>
    <n v="4"/>
    <x v="1"/>
    <n v="1"/>
    <s v="Moderate"/>
    <n v="1"/>
    <x v="1"/>
    <d v="2023-02-12T00:00:00"/>
    <x v="0"/>
    <x v="1"/>
    <x v="0"/>
    <n v="2"/>
    <n v="348.89"/>
    <n v="42"/>
    <s v="Adult"/>
  </r>
  <r>
    <n v="3792"/>
    <d v="2019-05-23T00:00:00"/>
    <n v="6.9777777777777779"/>
    <s v="Production Technician I"/>
    <x v="6"/>
    <s v="Active"/>
    <s v="Part-Time"/>
    <s v="Zone C"/>
    <s v="Full-Time"/>
    <x v="0"/>
    <x v="6"/>
    <d v="1998-06-08T00:00:00"/>
    <s v="MA"/>
    <s v="Male"/>
    <s v="White"/>
    <s v="Married"/>
    <x v="0"/>
    <n v="3"/>
    <n v="3"/>
    <s v="Average"/>
    <d v="2022-09-25T00:00:00"/>
    <n v="2"/>
    <x v="1"/>
    <n v="2"/>
    <s v="Moderate"/>
    <n v="2"/>
    <x v="1"/>
    <d v="2022-09-09T00:00:00"/>
    <x v="2"/>
    <x v="1"/>
    <x v="3"/>
    <n v="1"/>
    <n v="385.62"/>
    <n v="21"/>
    <s v="Young"/>
  </r>
  <r>
    <n v="3793"/>
    <d v="2019-04-20T00:00:00"/>
    <n v="7.0694444444444446"/>
    <s v="Production Technician I"/>
    <x v="2"/>
    <s v="Active"/>
    <s v="Full-Time"/>
    <s v="Zone B"/>
    <s v="Full-Time"/>
    <x v="0"/>
    <x v="3"/>
    <d v="1952-01-15T00:00:00"/>
    <s v="MA"/>
    <s v="Male"/>
    <s v="Asian"/>
    <s v="Married"/>
    <x v="0"/>
    <n v="3"/>
    <n v="3"/>
    <s v="Average"/>
    <d v="2023-05-15T00:00:00"/>
    <n v="2"/>
    <x v="1"/>
    <n v="3"/>
    <s v="Moderate"/>
    <n v="3"/>
    <x v="1"/>
    <d v="2022-11-24T00:00:00"/>
    <x v="2"/>
    <x v="0"/>
    <x v="2"/>
    <n v="2"/>
    <n v="552.66999999999996"/>
    <n v="67"/>
    <s v="Old"/>
  </r>
  <r>
    <n v="3794"/>
    <d v="2018-09-09T00:00:00"/>
    <n v="7.6833333333333336"/>
    <s v="Production Technician I"/>
    <x v="4"/>
    <s v="Active"/>
    <s v="Contract"/>
    <s v="Zone A"/>
    <s v="Full-Time"/>
    <x v="0"/>
    <x v="3"/>
    <d v="1996-01-20T00:00:00"/>
    <s v="MA"/>
    <s v="Male"/>
    <s v="Asian"/>
    <s v="Widowed"/>
    <x v="0"/>
    <n v="3"/>
    <n v="5"/>
    <s v="Poor"/>
    <d v="2022-12-05T00:00:00"/>
    <n v="1"/>
    <x v="0"/>
    <n v="1"/>
    <s v="Low"/>
    <n v="3"/>
    <x v="0"/>
    <d v="2023-04-17T00:00:00"/>
    <x v="4"/>
    <x v="1"/>
    <x v="0"/>
    <n v="2"/>
    <n v="645.11"/>
    <n v="22"/>
    <s v="Young"/>
  </r>
  <r>
    <n v="3795"/>
    <d v="2022-07-14T00:00:00"/>
    <n v="3.8361111111111112"/>
    <s v="Production Technician I"/>
    <x v="0"/>
    <s v="Active"/>
    <s v="Part-Time"/>
    <s v="Zone A"/>
    <s v="Part-Time"/>
    <x v="0"/>
    <x v="2"/>
    <d v="1989-08-01T00:00:00"/>
    <s v="MA"/>
    <s v="Male"/>
    <s v="White"/>
    <s v="Divorced"/>
    <x v="1"/>
    <n v="4"/>
    <n v="3"/>
    <s v="Average"/>
    <d v="2022-09-29T00:00:00"/>
    <n v="4"/>
    <x v="1"/>
    <n v="3"/>
    <s v="Moderate"/>
    <n v="2"/>
    <x v="1"/>
    <d v="2023-01-25T00:00:00"/>
    <x v="2"/>
    <x v="1"/>
    <x v="3"/>
    <n v="1"/>
    <n v="954.02"/>
    <n v="33"/>
    <s v="Adult"/>
  </r>
  <r>
    <n v="3796"/>
    <d v="2019-04-17T00:00:00"/>
    <n v="7.0777777777777775"/>
    <s v="Production Technician I"/>
    <x v="7"/>
    <s v="Active"/>
    <s v="Contract"/>
    <s v="Zone A"/>
    <s v="Part-Time"/>
    <x v="0"/>
    <x v="3"/>
    <d v="1964-08-27T00:00:00"/>
    <s v="MA"/>
    <s v="Female"/>
    <s v="Hispanic"/>
    <s v="Married"/>
    <x v="1"/>
    <n v="4"/>
    <n v="3"/>
    <s v="Average"/>
    <d v="2023-06-28T00:00:00"/>
    <n v="1"/>
    <x v="1"/>
    <n v="5"/>
    <s v="Moderate"/>
    <n v="2"/>
    <x v="1"/>
    <d v="2023-07-03T00:00:00"/>
    <x v="3"/>
    <x v="1"/>
    <x v="1"/>
    <n v="5"/>
    <n v="255.74"/>
    <n v="55"/>
    <s v="Old"/>
  </r>
  <r>
    <n v="3797"/>
    <d v="2020-05-15T00:00:00"/>
    <n v="6"/>
    <s v="Production Technician I"/>
    <x v="1"/>
    <s v="Active"/>
    <s v="Contract"/>
    <s v="Zone A"/>
    <s v="Full-Time"/>
    <x v="0"/>
    <x v="14"/>
    <d v="1975-06-26T00:00:00"/>
    <s v="MA"/>
    <s v="Female"/>
    <s v="Black"/>
    <s v="Married"/>
    <x v="0"/>
    <n v="3"/>
    <n v="3"/>
    <s v="Average"/>
    <d v="2022-09-03T00:00:00"/>
    <n v="3"/>
    <x v="1"/>
    <n v="4"/>
    <s v="Moderate"/>
    <n v="2"/>
    <x v="1"/>
    <d v="2023-03-09T00:00:00"/>
    <x v="3"/>
    <x v="1"/>
    <x v="2"/>
    <n v="2"/>
    <n v="279.38"/>
    <n v="45"/>
    <s v="Adult"/>
  </r>
  <r>
    <n v="3798"/>
    <d v="2020-04-04T00:00:00"/>
    <n v="6.1138888888888889"/>
    <s v="Production Technician I"/>
    <x v="8"/>
    <s v="Active"/>
    <s v="Full-Time"/>
    <s v="Zone C"/>
    <s v="Full-Time"/>
    <x v="0"/>
    <x v="3"/>
    <d v="1961-12-21T00:00:00"/>
    <s v="MA"/>
    <s v="Male"/>
    <s v="Other"/>
    <s v="Widowed"/>
    <x v="0"/>
    <n v="3"/>
    <n v="3"/>
    <s v="Average"/>
    <d v="2022-11-08T00:00:00"/>
    <n v="1"/>
    <x v="1"/>
    <n v="1"/>
    <s v="Moderate"/>
    <n v="1"/>
    <x v="1"/>
    <d v="2022-08-22T00:00:00"/>
    <x v="2"/>
    <x v="1"/>
    <x v="3"/>
    <n v="5"/>
    <n v="303.44"/>
    <n v="59"/>
    <s v="Old"/>
  </r>
  <r>
    <n v="3799"/>
    <d v="2022-10-15T00:00:00"/>
    <n v="3.5833333333333335"/>
    <s v="Production Technician I"/>
    <x v="3"/>
    <s v="Active"/>
    <s v="Full-Time"/>
    <s v="Zone A"/>
    <s v="Temporary"/>
    <x v="0"/>
    <x v="7"/>
    <d v="1964-11-24T00:00:00"/>
    <s v="MA"/>
    <s v="Male"/>
    <s v="Hispanic"/>
    <s v="Single"/>
    <x v="1"/>
    <n v="4"/>
    <n v="3"/>
    <s v="Average"/>
    <d v="2022-12-24T00:00:00"/>
    <n v="3"/>
    <x v="1"/>
    <n v="1"/>
    <s v="Moderate"/>
    <n v="3"/>
    <x v="1"/>
    <d v="2022-08-07T00:00:00"/>
    <x v="4"/>
    <x v="0"/>
    <x v="1"/>
    <n v="4"/>
    <n v="809.38"/>
    <n v="58"/>
    <s v="Old"/>
  </r>
  <r>
    <n v="3800"/>
    <d v="2019-07-11T00:00:00"/>
    <n v="6.8444444444444441"/>
    <s v="Production Technician I"/>
    <x v="9"/>
    <s v="Active"/>
    <s v="Contract"/>
    <s v="Zone C"/>
    <s v="Part-Time"/>
    <x v="0"/>
    <x v="2"/>
    <d v="1950-12-09T00:00:00"/>
    <s v="MA"/>
    <s v="Male"/>
    <s v="Other"/>
    <s v="Married"/>
    <x v="0"/>
    <n v="3"/>
    <n v="3"/>
    <s v="Average"/>
    <d v="2022-12-08T00:00:00"/>
    <n v="5"/>
    <x v="1"/>
    <n v="3"/>
    <s v="Moderate"/>
    <n v="5"/>
    <x v="1"/>
    <d v="2022-10-14T00:00:00"/>
    <x v="1"/>
    <x v="0"/>
    <x v="2"/>
    <n v="4"/>
    <n v="886.12"/>
    <n v="69"/>
    <s v="Old"/>
  </r>
  <r>
    <n v="3801"/>
    <d v="2019-10-02T00:00:00"/>
    <n v="6.6194444444444445"/>
    <s v="Production Technician I"/>
    <x v="5"/>
    <s v="Active"/>
    <s v="Contract"/>
    <s v="Zone C"/>
    <s v="Temporary"/>
    <x v="0"/>
    <x v="4"/>
    <d v="2048-01-18T00:00:00"/>
    <s v="MA"/>
    <s v="Female"/>
    <s v="Hispanic"/>
    <s v="Single"/>
    <x v="0"/>
    <n v="3"/>
    <n v="3"/>
    <s v="Average"/>
    <d v="2022-11-27T00:00:00"/>
    <n v="2"/>
    <x v="1"/>
    <n v="1"/>
    <s v="Moderate"/>
    <n v="4"/>
    <x v="1"/>
    <d v="2023-04-01T00:00:00"/>
    <x v="0"/>
    <x v="1"/>
    <x v="1"/>
    <n v="2"/>
    <n v="125.88"/>
    <n v="71"/>
    <s v="Old"/>
  </r>
  <r>
    <n v="3802"/>
    <d v="2021-03-04T00:00:00"/>
    <n v="5.197222222222222"/>
    <s v="Production Technician I"/>
    <x v="6"/>
    <s v="Active"/>
    <s v="Full-Time"/>
    <s v="Zone A"/>
    <s v="Full-Time"/>
    <x v="0"/>
    <x v="4"/>
    <d v="2047-03-28T00:00:00"/>
    <s v="MA"/>
    <s v="Male"/>
    <s v="White"/>
    <s v="Divorced"/>
    <x v="0"/>
    <n v="3"/>
    <n v="3"/>
    <s v="Average"/>
    <d v="2023-01-09T00:00:00"/>
    <n v="3"/>
    <x v="1"/>
    <n v="3"/>
    <s v="Moderate"/>
    <n v="5"/>
    <x v="1"/>
    <d v="2023-01-24T00:00:00"/>
    <x v="0"/>
    <x v="0"/>
    <x v="3"/>
    <n v="1"/>
    <n v="493.72"/>
    <n v="74"/>
    <s v="Old"/>
  </r>
  <r>
    <n v="3804"/>
    <d v="2019-05-15T00:00:00"/>
    <n v="7"/>
    <s v="Production Technician I"/>
    <x v="4"/>
    <s v="Active"/>
    <s v="Full-Time"/>
    <s v="Zone C"/>
    <s v="Part-Time"/>
    <x v="0"/>
    <x v="3"/>
    <d v="1978-09-26T00:00:00"/>
    <s v="MA"/>
    <s v="Female"/>
    <s v="Hispanic"/>
    <s v="Single"/>
    <x v="0"/>
    <n v="3"/>
    <n v="3"/>
    <s v="Average"/>
    <d v="2023-03-07T00:00:00"/>
    <n v="3"/>
    <x v="1"/>
    <n v="2"/>
    <s v="Moderate"/>
    <n v="2"/>
    <x v="1"/>
    <d v="2023-02-15T00:00:00"/>
    <x v="1"/>
    <x v="1"/>
    <x v="1"/>
    <n v="4"/>
    <n v="414.55"/>
    <n v="41"/>
    <s v="Adult"/>
  </r>
  <r>
    <n v="3805"/>
    <d v="2022-04-28T00:00:00"/>
    <n v="4.0472222222222225"/>
    <s v="Production Technician I"/>
    <x v="0"/>
    <s v="Active"/>
    <s v="Full-Time"/>
    <s v="Zone B"/>
    <s v="Part-Time"/>
    <x v="0"/>
    <x v="3"/>
    <d v="1982-04-23T00:00:00"/>
    <s v="MA"/>
    <s v="Male"/>
    <s v="Other"/>
    <s v="Divorced"/>
    <x v="0"/>
    <n v="3"/>
    <n v="3"/>
    <s v="Average"/>
    <d v="2022-12-31T00:00:00"/>
    <n v="2"/>
    <x v="1"/>
    <n v="5"/>
    <s v="Moderate"/>
    <n v="2"/>
    <x v="1"/>
    <d v="2022-08-31T00:00:00"/>
    <x v="4"/>
    <x v="1"/>
    <x v="1"/>
    <n v="1"/>
    <n v="391.88"/>
    <n v="40"/>
    <s v="Adult"/>
  </r>
  <r>
    <n v="3806"/>
    <d v="2021-09-23T00:00:00"/>
    <n v="4.6444444444444448"/>
    <s v="Production Technician I"/>
    <x v="7"/>
    <s v="Active"/>
    <s v="Contract"/>
    <s v="Zone C"/>
    <s v="Temporary"/>
    <x v="0"/>
    <x v="4"/>
    <d v="1974-09-01T00:00:00"/>
    <s v="MA"/>
    <s v="Male"/>
    <s v="Other"/>
    <s v="Married"/>
    <x v="0"/>
    <n v="3"/>
    <n v="3"/>
    <s v="Average"/>
    <d v="2023-03-13T00:00:00"/>
    <n v="4"/>
    <x v="1"/>
    <n v="1"/>
    <s v="Moderate"/>
    <n v="5"/>
    <x v="1"/>
    <d v="2022-09-09T00:00:00"/>
    <x v="1"/>
    <x v="1"/>
    <x v="3"/>
    <n v="4"/>
    <n v="600.64"/>
    <n v="47"/>
    <s v="Adult"/>
  </r>
  <r>
    <n v="3807"/>
    <d v="2021-09-15T00:00:00"/>
    <n v="4.666666666666667"/>
    <s v="Production Technician I"/>
    <x v="1"/>
    <s v="Active"/>
    <s v="Contract"/>
    <s v="Zone C"/>
    <s v="Temporary"/>
    <x v="0"/>
    <x v="9"/>
    <d v="1964-05-16T00:00:00"/>
    <s v="MA"/>
    <s v="Male"/>
    <s v="Asian"/>
    <s v="Single"/>
    <x v="0"/>
    <n v="3"/>
    <n v="3"/>
    <s v="Average"/>
    <d v="2022-08-17T00:00:00"/>
    <n v="4"/>
    <x v="1"/>
    <n v="5"/>
    <s v="Moderate"/>
    <n v="4"/>
    <x v="1"/>
    <d v="2023-03-26T00:00:00"/>
    <x v="4"/>
    <x v="1"/>
    <x v="3"/>
    <n v="1"/>
    <n v="997.74"/>
    <n v="57"/>
    <s v="Old"/>
  </r>
  <r>
    <n v="3808"/>
    <d v="2019-04-27T00:00:00"/>
    <n v="7.05"/>
    <s v="IT Support"/>
    <x v="9"/>
    <s v="Active"/>
    <s v="Contract"/>
    <s v="Zone B"/>
    <s v="Full-Time"/>
    <x v="2"/>
    <x v="2"/>
    <d v="2048-01-16T00:00:00"/>
    <s v="MA"/>
    <s v="Female"/>
    <s v="White"/>
    <s v="Widowed"/>
    <x v="0"/>
    <n v="3"/>
    <n v="3"/>
    <s v="Average"/>
    <d v="2023-01-27T00:00:00"/>
    <n v="5"/>
    <x v="1"/>
    <n v="4"/>
    <s v="Moderate"/>
    <n v="4"/>
    <x v="1"/>
    <d v="2023-01-25T00:00:00"/>
    <x v="3"/>
    <x v="1"/>
    <x v="3"/>
    <n v="4"/>
    <n v="254.26"/>
    <n v="71"/>
    <s v="Old"/>
  </r>
  <r>
    <n v="3809"/>
    <d v="2019-10-06T00:00:00"/>
    <n v="6.6083333333333334"/>
    <s v="Network Engineer"/>
    <x v="3"/>
    <s v="Active"/>
    <s v="Part-Time"/>
    <s v="Zone B"/>
    <s v="Part-Time"/>
    <x v="2"/>
    <x v="4"/>
    <d v="2001-01-20T00:00:00"/>
    <s v="MA"/>
    <s v="Male"/>
    <s v="Hispanic"/>
    <s v="Single"/>
    <x v="0"/>
    <n v="3"/>
    <n v="3"/>
    <s v="Average"/>
    <d v="2022-09-04T00:00:00"/>
    <n v="3"/>
    <x v="1"/>
    <n v="1"/>
    <s v="Moderate"/>
    <n v="5"/>
    <x v="1"/>
    <d v="2022-10-21T00:00:00"/>
    <x v="3"/>
    <x v="1"/>
    <x v="1"/>
    <n v="3"/>
    <n v="786.62"/>
    <n v="18"/>
    <s v="Young"/>
  </r>
  <r>
    <n v="3810"/>
    <d v="2020-02-16T00:00:00"/>
    <n v="6.2472222222222218"/>
    <s v="Sr. Network Engineer"/>
    <x v="2"/>
    <s v="Active"/>
    <s v="Full-Time"/>
    <s v="Zone A"/>
    <s v="Temporary"/>
    <x v="2"/>
    <x v="2"/>
    <d v="1959-10-10T00:00:00"/>
    <s v="CT"/>
    <s v="Female"/>
    <s v="Black"/>
    <s v="Single"/>
    <x v="0"/>
    <n v="3"/>
    <n v="3"/>
    <s v="Average"/>
    <d v="2022-12-22T00:00:00"/>
    <n v="3"/>
    <x v="1"/>
    <n v="3"/>
    <s v="Moderate"/>
    <n v="1"/>
    <x v="1"/>
    <d v="2022-12-21T00:00:00"/>
    <x v="4"/>
    <x v="1"/>
    <x v="2"/>
    <n v="3"/>
    <n v="189.7"/>
    <n v="61"/>
    <s v="Old"/>
  </r>
  <r>
    <n v="3811"/>
    <d v="2022-05-14T00:00:00"/>
    <n v="4.0027777777777782"/>
    <s v="Sr. Network Engineer"/>
    <x v="2"/>
    <s v="Active"/>
    <s v="Part-Time"/>
    <s v="Zone B"/>
    <s v="Temporary"/>
    <x v="2"/>
    <x v="10"/>
    <d v="1958-03-11T00:00:00"/>
    <s v="CT"/>
    <s v="Male"/>
    <s v="Hispanic"/>
    <s v="Widowed"/>
    <x v="0"/>
    <n v="3"/>
    <n v="3"/>
    <s v="Average"/>
    <d v="2023-05-18T00:00:00"/>
    <n v="1"/>
    <x v="1"/>
    <n v="1"/>
    <s v="Moderate"/>
    <n v="1"/>
    <x v="1"/>
    <d v="2023-05-15T00:00:00"/>
    <x v="3"/>
    <x v="1"/>
    <x v="2"/>
    <n v="2"/>
    <n v="484.02"/>
    <n v="64"/>
    <s v="Old"/>
  </r>
  <r>
    <n v="3812"/>
    <d v="2019-02-13T00:00:00"/>
    <n v="7.2555555555555555"/>
    <s v="Sr. Network Engineer"/>
    <x v="4"/>
    <s v="Active"/>
    <s v="Contract"/>
    <s v="Zone B"/>
    <s v="Full-Time"/>
    <x v="2"/>
    <x v="5"/>
    <d v="1985-05-24T00:00:00"/>
    <s v="MA"/>
    <s v="Female"/>
    <s v="Hispanic"/>
    <s v="Single"/>
    <x v="0"/>
    <n v="3"/>
    <n v="3"/>
    <s v="Average"/>
    <d v="2023-01-11T00:00:00"/>
    <n v="3"/>
    <x v="1"/>
    <n v="3"/>
    <s v="Moderate"/>
    <n v="1"/>
    <x v="1"/>
    <d v="2023-06-02T00:00:00"/>
    <x v="4"/>
    <x v="0"/>
    <x v="0"/>
    <n v="5"/>
    <n v="299.74"/>
    <n v="34"/>
    <s v="Adult"/>
  </r>
  <r>
    <n v="3813"/>
    <d v="2022-08-24T00:00:00"/>
    <n v="3.7250000000000001"/>
    <s v="IT Support"/>
    <x v="7"/>
    <s v="Active"/>
    <s v="Part-Time"/>
    <s v="Zone A"/>
    <s v="Part-Time"/>
    <x v="2"/>
    <x v="6"/>
    <d v="1955-02-25T00:00:00"/>
    <s v="MA"/>
    <s v="Male"/>
    <s v="Hispanic"/>
    <s v="Widowed"/>
    <x v="0"/>
    <n v="3"/>
    <n v="3"/>
    <s v="Average"/>
    <d v="2023-06-06T00:00:00"/>
    <n v="2"/>
    <x v="1"/>
    <n v="3"/>
    <s v="Moderate"/>
    <n v="4"/>
    <x v="1"/>
    <d v="2023-07-21T00:00:00"/>
    <x v="3"/>
    <x v="0"/>
    <x v="0"/>
    <n v="1"/>
    <n v="169.79"/>
    <n v="67"/>
    <s v="Old"/>
  </r>
  <r>
    <n v="3815"/>
    <d v="2021-03-26T00:00:00"/>
    <n v="5.1361111111111111"/>
    <s v="Network Engineer"/>
    <x v="7"/>
    <s v="Active"/>
    <s v="Contract"/>
    <s v="Zone C"/>
    <s v="Part-Time"/>
    <x v="2"/>
    <x v="9"/>
    <d v="1984-05-26T00:00:00"/>
    <s v="MA"/>
    <s v="Male"/>
    <s v="White"/>
    <s v="Divorced"/>
    <x v="0"/>
    <n v="3"/>
    <n v="3"/>
    <s v="Average"/>
    <d v="2023-02-23T00:00:00"/>
    <n v="1"/>
    <x v="1"/>
    <n v="5"/>
    <s v="Moderate"/>
    <n v="3"/>
    <x v="1"/>
    <d v="2023-02-05T00:00:00"/>
    <x v="2"/>
    <x v="0"/>
    <x v="0"/>
    <n v="1"/>
    <n v="910.09"/>
    <n v="37"/>
    <s v="Adult"/>
  </r>
  <r>
    <n v="3816"/>
    <d v="2021-05-01T00:00:00"/>
    <n v="5.0388888888888888"/>
    <s v="IT Support"/>
    <x v="5"/>
    <s v="Active"/>
    <s v="Full-Time"/>
    <s v="Zone A"/>
    <s v="Temporary"/>
    <x v="2"/>
    <x v="4"/>
    <d v="1956-08-10T00:00:00"/>
    <s v="MA"/>
    <s v="Male"/>
    <s v="Hispanic"/>
    <s v="Single"/>
    <x v="0"/>
    <n v="3"/>
    <n v="3"/>
    <s v="Average"/>
    <d v="2022-12-26T00:00:00"/>
    <n v="1"/>
    <x v="1"/>
    <n v="1"/>
    <s v="Moderate"/>
    <n v="5"/>
    <x v="1"/>
    <d v="2022-12-20T00:00:00"/>
    <x v="4"/>
    <x v="1"/>
    <x v="3"/>
    <n v="5"/>
    <n v="912.1"/>
    <n v="65"/>
    <s v="Old"/>
  </r>
  <r>
    <n v="3817"/>
    <d v="2021-10-10T00:00:00"/>
    <n v="4.5972222222222223"/>
    <s v="IT Support"/>
    <x v="0"/>
    <s v="Active"/>
    <s v="Part-Time"/>
    <s v="Zone A"/>
    <s v="Full-Time"/>
    <x v="2"/>
    <x v="3"/>
    <d v="1978-01-01T00:00:00"/>
    <s v="MA"/>
    <s v="Female"/>
    <s v="Black"/>
    <s v="Single"/>
    <x v="2"/>
    <n v="2"/>
    <n v="3"/>
    <s v="Average"/>
    <d v="2023-06-24T00:00:00"/>
    <n v="3"/>
    <x v="1"/>
    <n v="3"/>
    <s v="Moderate"/>
    <n v="1"/>
    <x v="1"/>
    <d v="2023-03-07T00:00:00"/>
    <x v="1"/>
    <x v="0"/>
    <x v="1"/>
    <n v="4"/>
    <n v="456.65"/>
    <n v="43"/>
    <s v="Adult"/>
  </r>
  <r>
    <n v="3818"/>
    <d v="2020-01-02T00:00:00"/>
    <n v="6.3694444444444445"/>
    <s v="Network Engineer"/>
    <x v="0"/>
    <s v="Active"/>
    <s v="Part-Time"/>
    <s v="Zone A"/>
    <s v="Part-Time"/>
    <x v="2"/>
    <x v="15"/>
    <d v="1950-06-15T00:00:00"/>
    <s v="MA"/>
    <s v="Male"/>
    <s v="Asian"/>
    <s v="Single"/>
    <x v="0"/>
    <n v="3"/>
    <n v="3"/>
    <s v="Average"/>
    <d v="2023-01-28T00:00:00"/>
    <n v="1"/>
    <x v="1"/>
    <n v="1"/>
    <s v="Moderate"/>
    <n v="3"/>
    <x v="1"/>
    <d v="2022-11-07T00:00:00"/>
    <x v="0"/>
    <x v="1"/>
    <x v="1"/>
    <n v="4"/>
    <n v="313.5"/>
    <n v="70"/>
    <s v="Old"/>
  </r>
  <r>
    <n v="3819"/>
    <d v="2020-01-20T00:00:00"/>
    <n v="6.3194444444444446"/>
    <s v="Network Engineer"/>
    <x v="8"/>
    <s v="Active"/>
    <s v="Full-Time"/>
    <s v="Zone B"/>
    <s v="Part-Time"/>
    <x v="2"/>
    <x v="1"/>
    <d v="1957-11-26T00:00:00"/>
    <s v="MA"/>
    <s v="Female"/>
    <s v="Asian"/>
    <s v="Single"/>
    <x v="0"/>
    <n v="3"/>
    <n v="3"/>
    <s v="Average"/>
    <d v="2023-07-01T00:00:00"/>
    <n v="4"/>
    <x v="1"/>
    <n v="1"/>
    <s v="Moderate"/>
    <n v="1"/>
    <x v="1"/>
    <d v="2022-12-29T00:00:00"/>
    <x v="0"/>
    <x v="0"/>
    <x v="1"/>
    <n v="3"/>
    <n v="906.45"/>
    <n v="63"/>
    <s v="Old"/>
  </r>
  <r>
    <n v="3820"/>
    <d v="2018-08-11T00:00:00"/>
    <n v="7.7611111111111111"/>
    <s v="Network Engineer"/>
    <x v="1"/>
    <s v="Active"/>
    <s v="Contract"/>
    <s v="Zone C"/>
    <s v="Full-Time"/>
    <x v="2"/>
    <x v="3"/>
    <d v="1976-09-29T00:00:00"/>
    <s v="MA"/>
    <s v="Female"/>
    <s v="Other"/>
    <s v="Divorced"/>
    <x v="0"/>
    <n v="3"/>
    <n v="3"/>
    <s v="Average"/>
    <d v="2023-07-26T00:00:00"/>
    <n v="1"/>
    <x v="1"/>
    <n v="3"/>
    <s v="Moderate"/>
    <n v="4"/>
    <x v="1"/>
    <d v="2022-08-19T00:00:00"/>
    <x v="2"/>
    <x v="1"/>
    <x v="1"/>
    <n v="2"/>
    <n v="333.8"/>
    <n v="42"/>
    <s v="Adult"/>
  </r>
  <r>
    <n v="3821"/>
    <d v="2021-12-18T00:00:00"/>
    <n v="4.4083333333333332"/>
    <s v="Sr. Network Engineer"/>
    <x v="3"/>
    <s v="Active"/>
    <s v="Contract"/>
    <s v="Zone A"/>
    <s v="Temporary"/>
    <x v="2"/>
    <x v="4"/>
    <d v="1981-04-03T00:00:00"/>
    <s v="MA"/>
    <s v="Male"/>
    <s v="White"/>
    <s v="Single"/>
    <x v="0"/>
    <n v="3"/>
    <n v="3"/>
    <s v="Average"/>
    <d v="2022-12-05T00:00:00"/>
    <n v="5"/>
    <x v="1"/>
    <n v="4"/>
    <s v="Moderate"/>
    <n v="4"/>
    <x v="1"/>
    <d v="2022-11-30T00:00:00"/>
    <x v="2"/>
    <x v="1"/>
    <x v="3"/>
    <n v="2"/>
    <n v="866.63"/>
    <n v="40"/>
    <s v="Adult"/>
  </r>
  <r>
    <n v="3822"/>
    <d v="2019-09-24T00:00:00"/>
    <n v="6.6416666666666666"/>
    <s v="Network Engineer"/>
    <x v="5"/>
    <s v="Active"/>
    <s v="Full-Time"/>
    <s v="Zone B"/>
    <s v="Part-Time"/>
    <x v="3"/>
    <x v="3"/>
    <d v="1975-09-18T00:00:00"/>
    <s v="MA"/>
    <s v="Male"/>
    <s v="Hispanic"/>
    <s v="Divorced"/>
    <x v="0"/>
    <n v="3"/>
    <n v="3"/>
    <s v="Average"/>
    <d v="2023-03-23T00:00:00"/>
    <n v="4"/>
    <x v="1"/>
    <n v="4"/>
    <s v="Moderate"/>
    <n v="5"/>
    <x v="1"/>
    <d v="2022-12-08T00:00:00"/>
    <x v="3"/>
    <x v="0"/>
    <x v="1"/>
    <n v="5"/>
    <n v="357.58"/>
    <n v="44"/>
    <s v="Adult"/>
  </r>
  <r>
    <n v="3823"/>
    <d v="2022-10-17T00:00:00"/>
    <n v="3.5777777777777779"/>
    <s v="Network Engineer"/>
    <x v="3"/>
    <s v="Active"/>
    <s v="Full-Time"/>
    <s v="Zone A"/>
    <s v="Temporary"/>
    <x v="3"/>
    <x v="12"/>
    <d v="1987-08-24T00:00:00"/>
    <s v="MA"/>
    <s v="Male"/>
    <s v="White"/>
    <s v="Single"/>
    <x v="2"/>
    <n v="2"/>
    <n v="3"/>
    <s v="Average"/>
    <d v="2022-11-16T00:00:00"/>
    <n v="5"/>
    <x v="1"/>
    <n v="4"/>
    <s v="Moderate"/>
    <n v="1"/>
    <x v="1"/>
    <d v="2022-09-21T00:00:00"/>
    <x v="4"/>
    <x v="1"/>
    <x v="2"/>
    <n v="4"/>
    <n v="516.9"/>
    <n v="35"/>
    <s v="Adult"/>
  </r>
  <r>
    <n v="3824"/>
    <d v="2020-01-07T00:00:00"/>
    <n v="6.3555555555555552"/>
    <s v="IT Support"/>
    <x v="7"/>
    <s v="Active"/>
    <s v="Contract"/>
    <s v="Zone C"/>
    <s v="Full-Time"/>
    <x v="2"/>
    <x v="2"/>
    <d v="2048-11-21T00:00:00"/>
    <s v="MA"/>
    <s v="Male"/>
    <s v="Black"/>
    <s v="Single"/>
    <x v="0"/>
    <n v="3"/>
    <n v="3"/>
    <s v="Average"/>
    <d v="2023-02-13T00:00:00"/>
    <n v="4"/>
    <x v="1"/>
    <n v="4"/>
    <s v="Moderate"/>
    <n v="5"/>
    <x v="1"/>
    <d v="2022-10-18T00:00:00"/>
    <x v="0"/>
    <x v="0"/>
    <x v="2"/>
    <n v="5"/>
    <n v="200.23"/>
    <n v="72"/>
    <s v="Old"/>
  </r>
  <r>
    <n v="3825"/>
    <d v="2022-11-05T00:00:00"/>
    <n v="3.5277777777777777"/>
    <s v="IT Support"/>
    <x v="9"/>
    <s v="Active"/>
    <s v="Full-Time"/>
    <s v="Zone A"/>
    <s v="Part-Time"/>
    <x v="2"/>
    <x v="4"/>
    <d v="1998-05-23T00:00:00"/>
    <s v="MA"/>
    <s v="Male"/>
    <s v="Black"/>
    <s v="Married"/>
    <x v="0"/>
    <n v="3"/>
    <n v="3"/>
    <s v="Average"/>
    <d v="2022-12-22T00:00:00"/>
    <n v="4"/>
    <x v="1"/>
    <n v="4"/>
    <s v="Moderate"/>
    <n v="2"/>
    <x v="1"/>
    <d v="2022-09-24T00:00:00"/>
    <x v="0"/>
    <x v="0"/>
    <x v="2"/>
    <n v="1"/>
    <n v="728.77"/>
    <n v="24"/>
    <s v="Young"/>
  </r>
  <r>
    <n v="3826"/>
    <d v="2023-04-26T00:00:00"/>
    <n v="3.0527777777777776"/>
    <s v="IT Support"/>
    <x v="2"/>
    <s v="Active"/>
    <s v="Part-Time"/>
    <s v="Zone B"/>
    <s v="Full-Time"/>
    <x v="2"/>
    <x v="4"/>
    <d v="2001-04-11T00:00:00"/>
    <s v="MA"/>
    <s v="Male"/>
    <s v="Asian"/>
    <s v="Divorced"/>
    <x v="0"/>
    <n v="3"/>
    <n v="3"/>
    <s v="Average"/>
    <d v="2022-11-17T00:00:00"/>
    <n v="2"/>
    <x v="1"/>
    <n v="1"/>
    <s v="Moderate"/>
    <n v="3"/>
    <x v="1"/>
    <d v="2022-11-21T00:00:00"/>
    <x v="4"/>
    <x v="0"/>
    <x v="2"/>
    <n v="4"/>
    <n v="286.12"/>
    <n v="22"/>
    <s v="Young"/>
  </r>
  <r>
    <n v="3827"/>
    <d v="2019-05-29T00:00:00"/>
    <n v="6.9611111111111112"/>
    <s v="IT Support"/>
    <x v="6"/>
    <s v="Active"/>
    <s v="Part-Time"/>
    <s v="Zone B"/>
    <s v="Part-Time"/>
    <x v="2"/>
    <x v="5"/>
    <d v="1992-09-24T00:00:00"/>
    <s v="MA"/>
    <s v="Male"/>
    <s v="Asian"/>
    <s v="Widowed"/>
    <x v="0"/>
    <n v="3"/>
    <n v="3"/>
    <s v="Average"/>
    <d v="2022-12-25T00:00:00"/>
    <n v="3"/>
    <x v="1"/>
    <n v="3"/>
    <s v="Moderate"/>
    <n v="4"/>
    <x v="1"/>
    <d v="2023-02-01T00:00:00"/>
    <x v="4"/>
    <x v="0"/>
    <x v="0"/>
    <n v="5"/>
    <n v="997.15"/>
    <n v="27"/>
    <s v="Adult"/>
  </r>
  <r>
    <n v="3828"/>
    <d v="2019-09-12T00:00:00"/>
    <n v="6.6749999999999998"/>
    <s v="Sr. Network Engineer"/>
    <x v="2"/>
    <s v="Active"/>
    <s v="Part-Time"/>
    <s v="Zone A"/>
    <s v="Full-Time"/>
    <x v="2"/>
    <x v="1"/>
    <d v="1990-10-28T00:00:00"/>
    <s v="MA"/>
    <s v="Male"/>
    <s v="Black"/>
    <s v="Divorced"/>
    <x v="0"/>
    <n v="3"/>
    <n v="3"/>
    <s v="Average"/>
    <d v="2023-02-21T00:00:00"/>
    <n v="2"/>
    <x v="1"/>
    <n v="5"/>
    <s v="Moderate"/>
    <n v="1"/>
    <x v="1"/>
    <d v="2023-06-13T00:00:00"/>
    <x v="0"/>
    <x v="1"/>
    <x v="0"/>
    <n v="2"/>
    <n v="984.63"/>
    <n v="29"/>
    <s v="Adult"/>
  </r>
  <r>
    <n v="3829"/>
    <d v="2019-01-27T00:00:00"/>
    <n v="7.3"/>
    <s v="Sr. Network Engineer"/>
    <x v="4"/>
    <s v="Active"/>
    <s v="Part-Time"/>
    <s v="Zone C"/>
    <s v="Full-Time"/>
    <x v="2"/>
    <x v="9"/>
    <d v="1956-03-12T00:00:00"/>
    <s v="MA"/>
    <s v="Male"/>
    <s v="Other"/>
    <s v="Married"/>
    <x v="1"/>
    <n v="4"/>
    <n v="3"/>
    <s v="Average"/>
    <d v="2022-10-30T00:00:00"/>
    <n v="3"/>
    <x v="1"/>
    <n v="2"/>
    <s v="Moderate"/>
    <n v="1"/>
    <x v="1"/>
    <d v="2022-10-24T00:00:00"/>
    <x v="2"/>
    <x v="1"/>
    <x v="1"/>
    <n v="5"/>
    <n v="233.67"/>
    <n v="63"/>
    <s v="Old"/>
  </r>
  <r>
    <n v="3830"/>
    <d v="2019-08-20T00:00:00"/>
    <n v="6.7361111111111107"/>
    <s v="Principal Data Architect"/>
    <x v="0"/>
    <s v="Active"/>
    <s v="Part-Time"/>
    <s v="Zone C"/>
    <s v="Temporary"/>
    <x v="2"/>
    <x v="4"/>
    <d v="2047-05-30T00:00:00"/>
    <s v="CT"/>
    <s v="Male"/>
    <s v="White"/>
    <s v="Widowed"/>
    <x v="3"/>
    <n v="1"/>
    <n v="3"/>
    <s v="Average"/>
    <d v="2022-12-28T00:00:00"/>
    <n v="1"/>
    <x v="1"/>
    <n v="1"/>
    <s v="Moderate"/>
    <n v="3"/>
    <x v="1"/>
    <d v="2023-03-15T00:00:00"/>
    <x v="3"/>
    <x v="0"/>
    <x v="2"/>
    <n v="3"/>
    <n v="142.41999999999999"/>
    <n v="72"/>
    <s v="Old"/>
  </r>
  <r>
    <n v="3831"/>
    <d v="2018-09-14T00:00:00"/>
    <n v="7.6694444444444443"/>
    <s v="Enterprise Architect"/>
    <x v="7"/>
    <s v="Active"/>
    <s v="Part-Time"/>
    <s v="Zone C"/>
    <s v="Part-Time"/>
    <x v="2"/>
    <x v="4"/>
    <d v="1950-03-07T00:00:00"/>
    <s v="CT"/>
    <s v="Female"/>
    <s v="Hispanic"/>
    <s v="Divorced"/>
    <x v="2"/>
    <n v="2"/>
    <n v="3"/>
    <s v="Average"/>
    <d v="2023-05-19T00:00:00"/>
    <n v="3"/>
    <x v="1"/>
    <n v="2"/>
    <s v="Moderate"/>
    <n v="5"/>
    <x v="1"/>
    <d v="2023-03-22T00:00:00"/>
    <x v="2"/>
    <x v="0"/>
    <x v="0"/>
    <n v="2"/>
    <n v="784.73"/>
    <n v="68"/>
    <s v="Old"/>
  </r>
  <r>
    <n v="3833"/>
    <d v="2022-01-26T00:00:00"/>
    <n v="4.302777777777778"/>
    <s v="Network Engineer"/>
    <x v="9"/>
    <s v="Active"/>
    <s v="Full-Time"/>
    <s v="Zone A"/>
    <s v="Part-Time"/>
    <x v="3"/>
    <x v="4"/>
    <d v="1953-05-12T00:00:00"/>
    <s v="MA"/>
    <s v="Male"/>
    <s v="Asian"/>
    <s v="Single"/>
    <x v="3"/>
    <n v="1"/>
    <n v="3"/>
    <s v="Average"/>
    <d v="2023-02-04T00:00:00"/>
    <n v="3"/>
    <x v="1"/>
    <n v="5"/>
    <s v="Moderate"/>
    <n v="2"/>
    <x v="1"/>
    <d v="2023-06-23T00:00:00"/>
    <x v="0"/>
    <x v="1"/>
    <x v="2"/>
    <n v="2"/>
    <n v="409.16"/>
    <n v="69"/>
    <s v="Old"/>
  </r>
  <r>
    <n v="3834"/>
    <d v="2019-05-10T00:00:00"/>
    <n v="7.0138888888888893"/>
    <s v="Network Engineer"/>
    <x v="5"/>
    <s v="Active"/>
    <s v="Contract"/>
    <s v="Zone C"/>
    <s v="Part-Time"/>
    <x v="3"/>
    <x v="4"/>
    <d v="1961-07-11T00:00:00"/>
    <s v="MA"/>
    <s v="Male"/>
    <s v="Hispanic"/>
    <s v="Married"/>
    <x v="0"/>
    <n v="3"/>
    <n v="3"/>
    <s v="Average"/>
    <d v="2023-01-25T00:00:00"/>
    <n v="3"/>
    <x v="1"/>
    <n v="5"/>
    <s v="Moderate"/>
    <n v="5"/>
    <x v="1"/>
    <d v="2023-01-04T00:00:00"/>
    <x v="3"/>
    <x v="1"/>
    <x v="3"/>
    <n v="1"/>
    <n v="700.53"/>
    <n v="58"/>
    <s v="Old"/>
  </r>
  <r>
    <n v="3835"/>
    <d v="2019-01-02T00:00:00"/>
    <n v="7.3694444444444445"/>
    <s v="IT Support"/>
    <x v="6"/>
    <s v="Active"/>
    <s v="Part-Time"/>
    <s v="Zone B"/>
    <s v="Part-Time"/>
    <x v="2"/>
    <x v="17"/>
    <d v="1993-10-11T00:00:00"/>
    <s v="MA"/>
    <s v="Male"/>
    <s v="Hispanic"/>
    <s v="Divorced"/>
    <x v="0"/>
    <n v="3"/>
    <n v="3"/>
    <s v="Average"/>
    <d v="2022-10-01T00:00:00"/>
    <n v="5"/>
    <x v="1"/>
    <n v="3"/>
    <s v="Moderate"/>
    <n v="1"/>
    <x v="1"/>
    <d v="2022-11-05T00:00:00"/>
    <x v="1"/>
    <x v="1"/>
    <x v="0"/>
    <n v="3"/>
    <n v="439.63"/>
    <n v="26"/>
    <s v="Adult"/>
  </r>
  <r>
    <n v="3836"/>
    <d v="2021-08-13T00:00:00"/>
    <n v="4.7555555555555555"/>
    <s v="IT Support"/>
    <x v="2"/>
    <s v="Active"/>
    <s v="Contract"/>
    <s v="Zone A"/>
    <s v="Temporary"/>
    <x v="2"/>
    <x v="3"/>
    <d v="2046-01-12T00:00:00"/>
    <s v="MA"/>
    <s v="Male"/>
    <s v="Black"/>
    <s v="Single"/>
    <x v="0"/>
    <n v="3"/>
    <n v="3"/>
    <s v="Average"/>
    <d v="2023-03-04T00:00:00"/>
    <n v="2"/>
    <x v="1"/>
    <n v="3"/>
    <s v="Moderate"/>
    <n v="5"/>
    <x v="1"/>
    <d v="2023-04-29T00:00:00"/>
    <x v="3"/>
    <x v="1"/>
    <x v="1"/>
    <n v="3"/>
    <n v="830.78"/>
    <n v="75"/>
    <s v="Old"/>
  </r>
  <r>
    <n v="3837"/>
    <d v="2022-10-02T00:00:00"/>
    <n v="3.6194444444444445"/>
    <s v="IT Support"/>
    <x v="4"/>
    <s v="Active"/>
    <s v="Part-Time"/>
    <s v="Zone A"/>
    <s v="Part-Time"/>
    <x v="2"/>
    <x v="0"/>
    <d v="1956-08-27T00:00:00"/>
    <s v="MA"/>
    <s v="Male"/>
    <s v="Other"/>
    <s v="Single"/>
    <x v="3"/>
    <n v="1"/>
    <n v="3"/>
    <s v="Average"/>
    <d v="2022-10-15T00:00:00"/>
    <n v="5"/>
    <x v="1"/>
    <n v="3"/>
    <s v="Moderate"/>
    <n v="1"/>
    <x v="1"/>
    <d v="2023-02-22T00:00:00"/>
    <x v="4"/>
    <x v="0"/>
    <x v="0"/>
    <n v="3"/>
    <n v="320.33999999999997"/>
    <n v="66"/>
    <s v="Old"/>
  </r>
  <r>
    <n v="3838"/>
    <d v="2018-12-17T00:00:00"/>
    <n v="7.4111111111111114"/>
    <s v="IT Support"/>
    <x v="0"/>
    <s v="Active"/>
    <s v="Part-Time"/>
    <s v="Zone A"/>
    <s v="Full-Time"/>
    <x v="2"/>
    <x v="4"/>
    <d v="1979-08-14T00:00:00"/>
    <s v="MA"/>
    <s v="Female"/>
    <s v="Asian"/>
    <s v="Single"/>
    <x v="3"/>
    <n v="1"/>
    <n v="3"/>
    <s v="Average"/>
    <d v="2022-12-05T00:00:00"/>
    <n v="1"/>
    <x v="1"/>
    <n v="1"/>
    <s v="Moderate"/>
    <n v="2"/>
    <x v="1"/>
    <d v="2023-04-19T00:00:00"/>
    <x v="4"/>
    <x v="0"/>
    <x v="0"/>
    <n v="2"/>
    <n v="510.23"/>
    <n v="39"/>
    <s v="Adult"/>
  </r>
  <r>
    <n v="3839"/>
    <d v="2021-10-11T00:00:00"/>
    <n v="4.5944444444444441"/>
    <s v="Sr. Network Engineer"/>
    <x v="2"/>
    <s v="Active"/>
    <s v="Contract"/>
    <s v="Zone B"/>
    <s v="Part-Time"/>
    <x v="2"/>
    <x v="3"/>
    <d v="2000-09-27T00:00:00"/>
    <s v="MA"/>
    <s v="Male"/>
    <s v="Hispanic"/>
    <s v="Divorced"/>
    <x v="3"/>
    <n v="1"/>
    <n v="3"/>
    <s v="Average"/>
    <d v="2023-04-04T00:00:00"/>
    <n v="3"/>
    <x v="1"/>
    <n v="3"/>
    <s v="Moderate"/>
    <n v="4"/>
    <x v="1"/>
    <d v="2023-06-12T00:00:00"/>
    <x v="4"/>
    <x v="1"/>
    <x v="0"/>
    <n v="4"/>
    <n v="403"/>
    <n v="21"/>
    <s v="Young"/>
  </r>
  <r>
    <n v="3840"/>
    <d v="2023-04-01T00:00:00"/>
    <n v="3.1222222222222222"/>
    <s v="Sr. Network Engineer"/>
    <x v="4"/>
    <s v="Active"/>
    <s v="Part-Time"/>
    <s v="Zone B"/>
    <s v="Full-Time"/>
    <x v="2"/>
    <x v="4"/>
    <d v="1969-10-25T00:00:00"/>
    <s v="MA"/>
    <s v="Male"/>
    <s v="Hispanic"/>
    <s v="Single"/>
    <x v="0"/>
    <n v="3"/>
    <n v="3"/>
    <s v="Average"/>
    <d v="2023-02-03T00:00:00"/>
    <n v="1"/>
    <x v="1"/>
    <n v="5"/>
    <s v="Moderate"/>
    <n v="4"/>
    <x v="1"/>
    <d v="2022-11-06T00:00:00"/>
    <x v="3"/>
    <x v="1"/>
    <x v="0"/>
    <n v="4"/>
    <n v="170.61"/>
    <n v="54"/>
    <s v="Old"/>
  </r>
  <r>
    <n v="3841"/>
    <d v="2021-03-20T00:00:00"/>
    <n v="5.1527777777777777"/>
    <s v="Principal Data Architect"/>
    <x v="0"/>
    <s v="Active"/>
    <s v="Full-Time"/>
    <s v="Zone C"/>
    <s v="Full-Time"/>
    <x v="2"/>
    <x v="13"/>
    <d v="1970-06-17T00:00:00"/>
    <s v="CT"/>
    <s v="Male"/>
    <s v="Asian"/>
    <s v="Single"/>
    <x v="0"/>
    <n v="3"/>
    <n v="3"/>
    <s v="Average"/>
    <d v="2023-05-18T00:00:00"/>
    <n v="5"/>
    <x v="1"/>
    <n v="4"/>
    <s v="Moderate"/>
    <n v="4"/>
    <x v="1"/>
    <d v="2023-01-24T00:00:00"/>
    <x v="1"/>
    <x v="1"/>
    <x v="3"/>
    <n v="4"/>
    <n v="872.91"/>
    <n v="51"/>
    <s v="Old"/>
  </r>
  <r>
    <n v="3844"/>
    <d v="2021-06-10T00:00:00"/>
    <n v="4.9305555555555554"/>
    <s v="Network Engineer"/>
    <x v="9"/>
    <s v="Active"/>
    <s v="Part-Time"/>
    <s v="Zone C"/>
    <s v="Temporary"/>
    <x v="3"/>
    <x v="3"/>
    <d v="1961-06-02T00:00:00"/>
    <s v="MA"/>
    <s v="Male"/>
    <s v="White"/>
    <s v="Single"/>
    <x v="3"/>
    <n v="1"/>
    <n v="3"/>
    <s v="Average"/>
    <d v="2023-02-01T00:00:00"/>
    <n v="3"/>
    <x v="1"/>
    <n v="2"/>
    <s v="Moderate"/>
    <n v="5"/>
    <x v="1"/>
    <d v="2023-07-09T00:00:00"/>
    <x v="2"/>
    <x v="1"/>
    <x v="0"/>
    <n v="5"/>
    <n v="603.66999999999996"/>
    <n v="60"/>
    <s v="Old"/>
  </r>
  <r>
    <n v="3845"/>
    <d v="2019-08-25T00:00:00"/>
    <n v="6.7222222222222223"/>
    <s v="Network Engineer"/>
    <x v="5"/>
    <s v="Active"/>
    <s v="Contract"/>
    <s v="Zone A"/>
    <s v="Full-Time"/>
    <x v="3"/>
    <x v="4"/>
    <d v="1969-08-10T00:00:00"/>
    <s v="MA"/>
    <s v="Male"/>
    <s v="Hispanic"/>
    <s v="Single"/>
    <x v="3"/>
    <n v="1"/>
    <n v="3"/>
    <s v="Average"/>
    <d v="2023-08-05T00:00:00"/>
    <n v="4"/>
    <x v="1"/>
    <n v="5"/>
    <s v="Moderate"/>
    <n v="3"/>
    <x v="1"/>
    <d v="2022-08-17T00:00:00"/>
    <x v="2"/>
    <x v="0"/>
    <x v="3"/>
    <n v="5"/>
    <n v="546.24"/>
    <n v="50"/>
    <s v="Adult"/>
  </r>
  <r>
    <n v="3846"/>
    <d v="2020-05-04T00:00:00"/>
    <n v="6.0305555555555559"/>
    <s v="IT Support"/>
    <x v="6"/>
    <s v="Active"/>
    <s v="Contract"/>
    <s v="Zone C"/>
    <s v="Full-Time"/>
    <x v="2"/>
    <x v="13"/>
    <d v="1975-08-10T00:00:00"/>
    <s v="MA"/>
    <s v="Male"/>
    <s v="Asian"/>
    <s v="Single"/>
    <x v="0"/>
    <n v="3"/>
    <n v="3"/>
    <s v="Average"/>
    <d v="2023-01-27T00:00:00"/>
    <n v="4"/>
    <x v="1"/>
    <n v="5"/>
    <s v="Moderate"/>
    <n v="1"/>
    <x v="1"/>
    <d v="2023-04-11T00:00:00"/>
    <x v="0"/>
    <x v="0"/>
    <x v="1"/>
    <n v="4"/>
    <n v="607.97"/>
    <n v="45"/>
    <s v="Adult"/>
  </r>
  <r>
    <n v="3847"/>
    <d v="2019-02-24T00:00:00"/>
    <n v="7.2249999999999996"/>
    <s v="IT Support"/>
    <x v="2"/>
    <s v="Active"/>
    <s v="Part-Time"/>
    <s v="Zone B"/>
    <s v="Temporary"/>
    <x v="2"/>
    <x v="4"/>
    <d v="1998-09-06T00:00:00"/>
    <s v="MA"/>
    <s v="Male"/>
    <s v="Hispanic"/>
    <s v="Single"/>
    <x v="0"/>
    <n v="3"/>
    <n v="3"/>
    <s v="Average"/>
    <d v="2022-10-04T00:00:00"/>
    <n v="5"/>
    <x v="1"/>
    <n v="3"/>
    <s v="Moderate"/>
    <n v="1"/>
    <x v="1"/>
    <d v="2023-03-28T00:00:00"/>
    <x v="3"/>
    <x v="0"/>
    <x v="2"/>
    <n v="4"/>
    <n v="130.59"/>
    <n v="21"/>
    <s v="Young"/>
  </r>
  <r>
    <n v="3848"/>
    <d v="2019-09-24T00:00:00"/>
    <n v="6.6416666666666666"/>
    <s v="IT Support"/>
    <x v="4"/>
    <s v="Active"/>
    <s v="Full-Time"/>
    <s v="Zone C"/>
    <s v="Temporary"/>
    <x v="2"/>
    <x v="4"/>
    <d v="1996-08-18T00:00:00"/>
    <s v="MA"/>
    <s v="Male"/>
    <s v="Asian"/>
    <s v="Married"/>
    <x v="0"/>
    <n v="3"/>
    <n v="3"/>
    <s v="Average"/>
    <d v="2022-10-02T00:00:00"/>
    <n v="5"/>
    <x v="1"/>
    <n v="1"/>
    <s v="Moderate"/>
    <n v="4"/>
    <x v="1"/>
    <d v="2022-11-18T00:00:00"/>
    <x v="4"/>
    <x v="0"/>
    <x v="1"/>
    <n v="2"/>
    <n v="443.56"/>
    <n v="23"/>
    <s v="Young"/>
  </r>
  <r>
    <n v="3849"/>
    <d v="2021-02-13T00:00:00"/>
    <n v="5.2555555555555555"/>
    <s v="IT Support"/>
    <x v="0"/>
    <s v="Active"/>
    <s v="Contract"/>
    <s v="Zone A"/>
    <s v="Part-Time"/>
    <x v="2"/>
    <x v="3"/>
    <d v="1979-01-21T00:00:00"/>
    <s v="MA"/>
    <s v="Female"/>
    <s v="White"/>
    <s v="Widowed"/>
    <x v="0"/>
    <n v="3"/>
    <n v="3"/>
    <s v="Average"/>
    <d v="2022-09-07T00:00:00"/>
    <n v="3"/>
    <x v="1"/>
    <n v="3"/>
    <s v="Moderate"/>
    <n v="1"/>
    <x v="1"/>
    <d v="2023-03-15T00:00:00"/>
    <x v="0"/>
    <x v="1"/>
    <x v="3"/>
    <n v="3"/>
    <n v="436.47"/>
    <n v="42"/>
    <s v="Adult"/>
  </r>
  <r>
    <n v="3850"/>
    <d v="2020-01-05T00:00:00"/>
    <n v="6.3611111111111107"/>
    <s v="Sr. Network Engineer"/>
    <x v="8"/>
    <s v="Active"/>
    <s v="Part-Time"/>
    <s v="Zone B"/>
    <s v="Temporary"/>
    <x v="2"/>
    <x v="17"/>
    <d v="1953-08-17T00:00:00"/>
    <s v="MA"/>
    <s v="Male"/>
    <s v="Hispanic"/>
    <s v="Single"/>
    <x v="0"/>
    <n v="3"/>
    <n v="3"/>
    <s v="Average"/>
    <d v="2022-10-15T00:00:00"/>
    <n v="1"/>
    <x v="1"/>
    <n v="3"/>
    <s v="Moderate"/>
    <n v="5"/>
    <x v="1"/>
    <d v="2022-11-01T00:00:00"/>
    <x v="4"/>
    <x v="0"/>
    <x v="2"/>
    <n v="1"/>
    <n v="355.75"/>
    <n v="67"/>
    <s v="Old"/>
  </r>
  <r>
    <n v="3854"/>
    <d v="2019-06-06T00:00:00"/>
    <n v="6.9416666666666664"/>
    <s v="Network Engineer"/>
    <x v="5"/>
    <s v="Active"/>
    <s v="Part-Time"/>
    <s v="Zone B"/>
    <s v="Temporary"/>
    <x v="3"/>
    <x v="19"/>
    <d v="2042-01-24T00:00:00"/>
    <s v="MA"/>
    <s v="Male"/>
    <s v="Black"/>
    <s v="Single"/>
    <x v="0"/>
    <n v="3"/>
    <n v="3"/>
    <s v="Average"/>
    <d v="2023-07-18T00:00:00"/>
    <n v="5"/>
    <x v="1"/>
    <n v="2"/>
    <s v="Moderate"/>
    <n v="5"/>
    <x v="1"/>
    <d v="2022-10-17T00:00:00"/>
    <x v="4"/>
    <x v="1"/>
    <x v="1"/>
    <n v="5"/>
    <n v="913.62"/>
    <n v="77"/>
    <s v="Old"/>
  </r>
  <r>
    <n v="3855"/>
    <d v="2021-05-25T00:00:00"/>
    <n v="4.9722222222222223"/>
    <s v="Network Engineer"/>
    <x v="5"/>
    <s v="Active"/>
    <s v="Part-Time"/>
    <s v="Zone B"/>
    <s v="Part-Time"/>
    <x v="3"/>
    <x v="16"/>
    <d v="1999-10-01T00:00:00"/>
    <s v="MA"/>
    <s v="Male"/>
    <s v="Other"/>
    <s v="Widowed"/>
    <x v="0"/>
    <n v="3"/>
    <n v="3"/>
    <s v="Average"/>
    <d v="2023-04-24T00:00:00"/>
    <n v="5"/>
    <x v="1"/>
    <n v="3"/>
    <s v="Moderate"/>
    <n v="4"/>
    <x v="1"/>
    <d v="2022-10-02T00:00:00"/>
    <x v="4"/>
    <x v="1"/>
    <x v="3"/>
    <n v="1"/>
    <n v="157.94"/>
    <n v="22"/>
    <s v="Young"/>
  </r>
  <r>
    <n v="3856"/>
    <d v="2023-03-17T00:00:00"/>
    <n v="3.161111111111111"/>
    <s v="Network Engineer"/>
    <x v="3"/>
    <s v="Active"/>
    <s v="Part-Time"/>
    <s v="Zone C"/>
    <s v="Part-Time"/>
    <x v="3"/>
    <x v="13"/>
    <d v="1994-05-17T00:00:00"/>
    <s v="MA"/>
    <s v="Male"/>
    <s v="Other"/>
    <s v="Divorced"/>
    <x v="3"/>
    <n v="1"/>
    <n v="3"/>
    <s v="Average"/>
    <d v="2023-01-17T00:00:00"/>
    <n v="5"/>
    <x v="1"/>
    <n v="1"/>
    <s v="Moderate"/>
    <n v="4"/>
    <x v="1"/>
    <d v="2023-07-12T00:00:00"/>
    <x v="3"/>
    <x v="1"/>
    <x v="2"/>
    <n v="4"/>
    <n v="527.6"/>
    <n v="29"/>
    <s v="Adult"/>
  </r>
  <r>
    <n v="3857"/>
    <d v="2022-10-02T00:00:00"/>
    <n v="3.6194444444444445"/>
    <s v="IT Support"/>
    <x v="7"/>
    <s v="Active"/>
    <s v="Contract"/>
    <s v="Zone B"/>
    <s v="Temporary"/>
    <x v="2"/>
    <x v="10"/>
    <d v="1963-05-24T00:00:00"/>
    <s v="MA"/>
    <s v="Male"/>
    <s v="Black"/>
    <s v="Widowed"/>
    <x v="3"/>
    <n v="1"/>
    <n v="3"/>
    <s v="Average"/>
    <d v="2022-09-18T00:00:00"/>
    <n v="1"/>
    <x v="1"/>
    <n v="1"/>
    <s v="Moderate"/>
    <n v="2"/>
    <x v="1"/>
    <d v="2023-07-24T00:00:00"/>
    <x v="0"/>
    <x v="1"/>
    <x v="2"/>
    <n v="1"/>
    <n v="601.20000000000005"/>
    <n v="59"/>
    <s v="Old"/>
  </r>
  <r>
    <n v="3858"/>
    <d v="2022-01-22T00:00:00"/>
    <n v="4.3138888888888891"/>
    <s v="IT Support"/>
    <x v="9"/>
    <s v="Active"/>
    <s v="Full-Time"/>
    <s v="Zone B"/>
    <s v="Full-Time"/>
    <x v="2"/>
    <x v="6"/>
    <d v="1951-07-02T00:00:00"/>
    <s v="MA"/>
    <s v="Male"/>
    <s v="Other"/>
    <s v="Married"/>
    <x v="0"/>
    <n v="3"/>
    <n v="3"/>
    <s v="Average"/>
    <d v="2023-05-07T00:00:00"/>
    <n v="3"/>
    <x v="1"/>
    <n v="3"/>
    <s v="Moderate"/>
    <n v="1"/>
    <x v="1"/>
    <d v="2023-06-13T00:00:00"/>
    <x v="2"/>
    <x v="1"/>
    <x v="0"/>
    <n v="4"/>
    <n v="478.88"/>
    <n v="71"/>
    <s v="Old"/>
  </r>
  <r>
    <n v="3859"/>
    <d v="2019-11-29T00:00:00"/>
    <n v="6.4611111111111112"/>
    <s v="IT Support"/>
    <x v="2"/>
    <s v="Active"/>
    <s v="Full-Time"/>
    <s v="Zone B"/>
    <s v="Part-Time"/>
    <x v="2"/>
    <x v="10"/>
    <d v="1992-04-20T00:00:00"/>
    <s v="MA"/>
    <s v="Female"/>
    <s v="Hispanic"/>
    <s v="Married"/>
    <x v="3"/>
    <n v="1"/>
    <n v="3"/>
    <s v="Average"/>
    <d v="2023-08-02T00:00:00"/>
    <n v="1"/>
    <x v="1"/>
    <n v="2"/>
    <s v="Moderate"/>
    <n v="5"/>
    <x v="1"/>
    <d v="2023-06-05T00:00:00"/>
    <x v="4"/>
    <x v="1"/>
    <x v="2"/>
    <n v="1"/>
    <n v="838.69"/>
    <n v="27"/>
    <s v="Adult"/>
  </r>
  <r>
    <n v="3860"/>
    <d v="2020-07-01T00:00:00"/>
    <n v="5.8722222222222218"/>
    <s v="IT Support"/>
    <x v="6"/>
    <s v="Active"/>
    <s v="Contract"/>
    <s v="Zone B"/>
    <s v="Temporary"/>
    <x v="2"/>
    <x v="14"/>
    <d v="1996-01-04T00:00:00"/>
    <s v="MA"/>
    <s v="Female"/>
    <s v="Asian"/>
    <s v="Single"/>
    <x v="0"/>
    <n v="3"/>
    <n v="3"/>
    <s v="Average"/>
    <d v="2023-06-26T00:00:00"/>
    <n v="2"/>
    <x v="1"/>
    <n v="4"/>
    <s v="Moderate"/>
    <n v="3"/>
    <x v="1"/>
    <d v="2022-10-10T00:00:00"/>
    <x v="3"/>
    <x v="0"/>
    <x v="2"/>
    <n v="4"/>
    <n v="389.63"/>
    <n v="24"/>
    <s v="Young"/>
  </r>
  <r>
    <n v="3861"/>
    <d v="2022-03-24T00:00:00"/>
    <n v="4.1416666666666666"/>
    <s v="Sr. Network Engineer"/>
    <x v="2"/>
    <s v="Active"/>
    <s v="Full-Time"/>
    <s v="Zone C"/>
    <s v="Part-Time"/>
    <x v="2"/>
    <x v="3"/>
    <d v="1965-02-25T00:00:00"/>
    <s v="MA"/>
    <s v="Male"/>
    <s v="Other"/>
    <s v="Widowed"/>
    <x v="3"/>
    <n v="1"/>
    <n v="3"/>
    <s v="Average"/>
    <d v="2023-07-19T00:00:00"/>
    <n v="3"/>
    <x v="1"/>
    <n v="1"/>
    <s v="Moderate"/>
    <n v="5"/>
    <x v="1"/>
    <d v="2023-04-29T00:00:00"/>
    <x v="2"/>
    <x v="0"/>
    <x v="3"/>
    <n v="1"/>
    <n v="911.36"/>
    <n v="57"/>
    <s v="Old"/>
  </r>
  <r>
    <n v="3863"/>
    <d v="2019-06-07T00:00:00"/>
    <n v="6.9388888888888891"/>
    <s v="Principal Data Architect"/>
    <x v="0"/>
    <s v="Active"/>
    <s v="Contract"/>
    <s v="Zone A"/>
    <s v="Temporary"/>
    <x v="2"/>
    <x v="1"/>
    <d v="1972-03-19T00:00:00"/>
    <s v="MA"/>
    <s v="Female"/>
    <s v="Other"/>
    <s v="Single"/>
    <x v="3"/>
    <n v="1"/>
    <n v="3"/>
    <s v="Average"/>
    <d v="2022-11-23T00:00:00"/>
    <n v="4"/>
    <x v="1"/>
    <n v="2"/>
    <s v="Moderate"/>
    <n v="1"/>
    <x v="1"/>
    <d v="2022-09-16T00:00:00"/>
    <x v="0"/>
    <x v="0"/>
    <x v="1"/>
    <n v="5"/>
    <n v="274.98"/>
    <n v="47"/>
    <s v="Adult"/>
  </r>
  <r>
    <n v="3865"/>
    <d v="2020-09-29T00:00:00"/>
    <n v="5.6277777777777782"/>
    <s v="Network Engineer"/>
    <x v="8"/>
    <s v="Active"/>
    <s v="Part-Time"/>
    <s v="Zone C"/>
    <s v="Temporary"/>
    <x v="0"/>
    <x v="21"/>
    <d v="1963-10-03T00:00:00"/>
    <s v="MA"/>
    <s v="Male"/>
    <s v="Asian"/>
    <s v="Single"/>
    <x v="2"/>
    <n v="2"/>
    <n v="3"/>
    <s v="Average"/>
    <d v="2023-05-26T00:00:00"/>
    <n v="1"/>
    <x v="1"/>
    <n v="4"/>
    <s v="Moderate"/>
    <n v="3"/>
    <x v="1"/>
    <d v="2022-11-03T00:00:00"/>
    <x v="2"/>
    <x v="1"/>
    <x v="2"/>
    <n v="2"/>
    <n v="399.26"/>
    <n v="57"/>
    <s v="Old"/>
  </r>
  <r>
    <n v="3866"/>
    <d v="2020-09-04T00:00:00"/>
    <n v="5.697222222222222"/>
    <s v="Network Engineer"/>
    <x v="3"/>
    <s v="Active"/>
    <s v="Contract"/>
    <s v="Zone A"/>
    <s v="Full-Time"/>
    <x v="3"/>
    <x v="4"/>
    <d v="1959-11-09T00:00:00"/>
    <s v="MA"/>
    <s v="Male"/>
    <s v="Other"/>
    <s v="Divorced"/>
    <x v="0"/>
    <n v="3"/>
    <n v="3"/>
    <s v="Average"/>
    <d v="2022-09-16T00:00:00"/>
    <n v="2"/>
    <x v="1"/>
    <n v="1"/>
    <s v="Moderate"/>
    <n v="5"/>
    <x v="1"/>
    <d v="2022-12-04T00:00:00"/>
    <x v="1"/>
    <x v="0"/>
    <x v="1"/>
    <n v="4"/>
    <n v="993.08"/>
    <n v="61"/>
    <s v="Old"/>
  </r>
  <r>
    <n v="3867"/>
    <d v="2018-08-26T00:00:00"/>
    <n v="7.7194444444444441"/>
    <s v="Network Engineer"/>
    <x v="9"/>
    <s v="Active"/>
    <s v="Part-Time"/>
    <s v="Zone B"/>
    <s v="Full-Time"/>
    <x v="3"/>
    <x v="14"/>
    <d v="1986-10-21T00:00:00"/>
    <s v="MA"/>
    <s v="Male"/>
    <s v="Other"/>
    <s v="Widowed"/>
    <x v="0"/>
    <n v="3"/>
    <n v="3"/>
    <s v="Average"/>
    <d v="2022-10-31T00:00:00"/>
    <n v="5"/>
    <x v="1"/>
    <n v="3"/>
    <s v="Moderate"/>
    <n v="3"/>
    <x v="1"/>
    <d v="2022-09-07T00:00:00"/>
    <x v="4"/>
    <x v="1"/>
    <x v="0"/>
    <n v="4"/>
    <n v="540.57000000000005"/>
    <n v="32"/>
    <s v="Adult"/>
  </r>
  <r>
    <n v="3868"/>
    <d v="2019-08-17T00:00:00"/>
    <n v="6.7444444444444445"/>
    <s v="Network Engineer"/>
    <x v="5"/>
    <s v="Active"/>
    <s v="Contract"/>
    <s v="Zone A"/>
    <s v="Part-Time"/>
    <x v="2"/>
    <x v="0"/>
    <d v="2000-03-23T00:00:00"/>
    <s v="MA"/>
    <s v="Male"/>
    <s v="Hispanic"/>
    <s v="Widowed"/>
    <x v="0"/>
    <n v="3"/>
    <n v="3"/>
    <s v="Average"/>
    <d v="2022-09-16T00:00:00"/>
    <n v="3"/>
    <x v="1"/>
    <n v="1"/>
    <s v="Moderate"/>
    <n v="2"/>
    <x v="1"/>
    <d v="2022-09-27T00:00:00"/>
    <x v="2"/>
    <x v="0"/>
    <x v="2"/>
    <n v="3"/>
    <n v="272.58"/>
    <n v="19"/>
    <s v="Young"/>
  </r>
  <r>
    <n v="3869"/>
    <d v="2019-09-25T00:00:00"/>
    <n v="6.6388888888888893"/>
    <s v="IT Support"/>
    <x v="6"/>
    <s v="Active"/>
    <s v="Full-Time"/>
    <s v="Zone A"/>
    <s v="Temporary"/>
    <x v="2"/>
    <x v="4"/>
    <d v="1977-06-10T00:00:00"/>
    <s v="MA"/>
    <s v="Male"/>
    <s v="Hispanic"/>
    <s v="Divorced"/>
    <x v="0"/>
    <n v="3"/>
    <n v="3"/>
    <s v="Average"/>
    <d v="2023-01-07T00:00:00"/>
    <n v="1"/>
    <x v="1"/>
    <n v="4"/>
    <s v="Moderate"/>
    <n v="2"/>
    <x v="1"/>
    <d v="2023-03-19T00:00:00"/>
    <x v="2"/>
    <x v="1"/>
    <x v="2"/>
    <n v="2"/>
    <n v="905.51"/>
    <n v="42"/>
    <s v="Adult"/>
  </r>
  <r>
    <n v="3870"/>
    <d v="2023-03-11T00:00:00"/>
    <n v="3.1777777777777776"/>
    <s v="IT Support"/>
    <x v="2"/>
    <s v="Active"/>
    <s v="Contract"/>
    <s v="Zone B"/>
    <s v="Temporary"/>
    <x v="2"/>
    <x v="9"/>
    <d v="1966-11-23T00:00:00"/>
    <s v="MA"/>
    <s v="Male"/>
    <s v="Asian"/>
    <s v="Single"/>
    <x v="0"/>
    <n v="3"/>
    <n v="3"/>
    <s v="Average"/>
    <d v="2023-02-13T00:00:00"/>
    <n v="1"/>
    <x v="1"/>
    <n v="5"/>
    <s v="Moderate"/>
    <n v="1"/>
    <x v="1"/>
    <d v="2023-03-10T00:00:00"/>
    <x v="3"/>
    <x v="1"/>
    <x v="2"/>
    <n v="1"/>
    <n v="919.25"/>
    <n v="57"/>
    <s v="Old"/>
  </r>
  <r>
    <n v="3871"/>
    <d v="2022-12-15T00:00:00"/>
    <n v="3.4166666666666665"/>
    <s v="IT Support"/>
    <x v="4"/>
    <s v="Active"/>
    <s v="Full-Time"/>
    <s v="Zone B"/>
    <s v="Full-Time"/>
    <x v="2"/>
    <x v="3"/>
    <d v="1971-06-05T00:00:00"/>
    <s v="MA"/>
    <s v="Female"/>
    <s v="White"/>
    <s v="Widowed"/>
    <x v="0"/>
    <n v="3"/>
    <n v="3"/>
    <s v="Average"/>
    <d v="2023-07-15T00:00:00"/>
    <n v="4"/>
    <x v="1"/>
    <n v="5"/>
    <s v="Moderate"/>
    <n v="2"/>
    <x v="1"/>
    <d v="2023-04-15T00:00:00"/>
    <x v="3"/>
    <x v="1"/>
    <x v="2"/>
    <n v="5"/>
    <n v="979.98"/>
    <n v="51"/>
    <s v="Old"/>
  </r>
  <r>
    <n v="3872"/>
    <d v="2018-08-10T00:00:00"/>
    <n v="7.7638888888888893"/>
    <s v="IT Support"/>
    <x v="0"/>
    <s v="Active"/>
    <s v="Contract"/>
    <s v="Zone B"/>
    <s v="Part-Time"/>
    <x v="2"/>
    <x v="6"/>
    <d v="1966-01-08T00:00:00"/>
    <s v="MA"/>
    <s v="Female"/>
    <s v="Asian"/>
    <s v="Single"/>
    <x v="0"/>
    <n v="3"/>
    <n v="3"/>
    <s v="Average"/>
    <d v="2022-08-15T00:00:00"/>
    <n v="5"/>
    <x v="1"/>
    <n v="5"/>
    <s v="Moderate"/>
    <n v="3"/>
    <x v="1"/>
    <d v="2023-02-26T00:00:00"/>
    <x v="4"/>
    <x v="0"/>
    <x v="2"/>
    <n v="3"/>
    <n v="499.86"/>
    <n v="52"/>
    <s v="Old"/>
  </r>
  <r>
    <n v="3873"/>
    <d v="2022-03-04T00:00:00"/>
    <n v="4.197222222222222"/>
    <s v="Sr. Network Engineer"/>
    <x v="6"/>
    <s v="Active"/>
    <s v="Full-Time"/>
    <s v="Zone B"/>
    <s v="Part-Time"/>
    <x v="2"/>
    <x v="7"/>
    <d v="1972-10-27T00:00:00"/>
    <s v="MA"/>
    <s v="Male"/>
    <s v="Hispanic"/>
    <s v="Widowed"/>
    <x v="0"/>
    <n v="3"/>
    <n v="3"/>
    <s v="Average"/>
    <d v="2023-03-25T00:00:00"/>
    <n v="3"/>
    <x v="1"/>
    <n v="4"/>
    <s v="Moderate"/>
    <n v="5"/>
    <x v="1"/>
    <d v="2023-03-10T00:00:00"/>
    <x v="2"/>
    <x v="0"/>
    <x v="2"/>
    <n v="3"/>
    <n v="598.22"/>
    <n v="50"/>
    <s v="Adult"/>
  </r>
  <r>
    <n v="3874"/>
    <d v="2020-06-02T00:00:00"/>
    <n v="5.9527777777777775"/>
    <s v="Sr. Network Engineer"/>
    <x v="2"/>
    <s v="Active"/>
    <s v="Part-Time"/>
    <s v="Zone C"/>
    <s v="Part-Time"/>
    <x v="2"/>
    <x v="3"/>
    <d v="1997-10-22T00:00:00"/>
    <s v="CT"/>
    <s v="Male"/>
    <s v="Hispanic"/>
    <s v="Married"/>
    <x v="0"/>
    <n v="3"/>
    <n v="3"/>
    <s v="Average"/>
    <d v="2022-10-01T00:00:00"/>
    <n v="4"/>
    <x v="1"/>
    <n v="4"/>
    <s v="Moderate"/>
    <n v="5"/>
    <x v="1"/>
    <d v="2022-10-03T00:00:00"/>
    <x v="2"/>
    <x v="1"/>
    <x v="3"/>
    <n v="2"/>
    <n v="421.93"/>
    <n v="23"/>
    <s v="Young"/>
  </r>
  <r>
    <n v="3875"/>
    <d v="2021-06-29T00:00:00"/>
    <n v="4.8777777777777782"/>
    <s v="Sr. Network Engineer"/>
    <x v="4"/>
    <s v="Active"/>
    <s v="Contract"/>
    <s v="Zone A"/>
    <s v="Temporary"/>
    <x v="2"/>
    <x v="20"/>
    <d v="1969-08-23T00:00:00"/>
    <s v="CT"/>
    <s v="Male"/>
    <s v="Asian"/>
    <s v="Divorced"/>
    <x v="0"/>
    <n v="3"/>
    <n v="3"/>
    <s v="Average"/>
    <d v="2023-02-02T00:00:00"/>
    <n v="5"/>
    <x v="1"/>
    <n v="5"/>
    <s v="Moderate"/>
    <n v="1"/>
    <x v="1"/>
    <d v="2023-06-10T00:00:00"/>
    <x v="0"/>
    <x v="1"/>
    <x v="1"/>
    <n v="2"/>
    <n v="860.22"/>
    <n v="52"/>
    <s v="Old"/>
  </r>
  <r>
    <n v="3876"/>
    <d v="2021-10-24T00:00:00"/>
    <n v="4.5583333333333336"/>
    <s v="Principal Data Architect"/>
    <x v="0"/>
    <s v="Active"/>
    <s v="Contract"/>
    <s v="Zone C"/>
    <s v="Temporary"/>
    <x v="2"/>
    <x v="3"/>
    <d v="1954-05-30T00:00:00"/>
    <s v="MA"/>
    <s v="Female"/>
    <s v="Hispanic"/>
    <s v="Single"/>
    <x v="3"/>
    <n v="1"/>
    <n v="3"/>
    <s v="Average"/>
    <d v="2022-11-07T00:00:00"/>
    <n v="3"/>
    <x v="1"/>
    <n v="2"/>
    <s v="Moderate"/>
    <n v="5"/>
    <x v="1"/>
    <d v="2022-11-10T00:00:00"/>
    <x v="0"/>
    <x v="1"/>
    <x v="0"/>
    <n v="1"/>
    <n v="946.23"/>
    <n v="67"/>
    <s v="Old"/>
  </r>
  <r>
    <n v="3877"/>
    <d v="2018-10-22T00:00:00"/>
    <n v="7.5638888888888891"/>
    <s v="Network Engineer"/>
    <x v="8"/>
    <s v="Active"/>
    <s v="Part-Time"/>
    <s v="Zone A"/>
    <s v="Full-Time"/>
    <x v="3"/>
    <x v="3"/>
    <d v="1976-01-21T00:00:00"/>
    <s v="MA"/>
    <s v="Male"/>
    <s v="Asian"/>
    <s v="Single"/>
    <x v="3"/>
    <n v="1"/>
    <n v="3"/>
    <s v="Average"/>
    <d v="2023-06-30T00:00:00"/>
    <n v="3"/>
    <x v="1"/>
    <n v="3"/>
    <s v="Moderate"/>
    <n v="4"/>
    <x v="1"/>
    <d v="2023-06-04T00:00:00"/>
    <x v="4"/>
    <x v="1"/>
    <x v="3"/>
    <n v="1"/>
    <n v="888.55"/>
    <n v="42"/>
    <s v="Adult"/>
  </r>
  <r>
    <n v="3878"/>
    <d v="2018-09-08T00:00:00"/>
    <n v="7.6861111111111109"/>
    <s v="Network Engineer"/>
    <x v="3"/>
    <s v="Active"/>
    <s v="Contract"/>
    <s v="Zone B"/>
    <s v="Part-Time"/>
    <x v="3"/>
    <x v="6"/>
    <d v="1967-02-18T00:00:00"/>
    <s v="MA"/>
    <s v="Male"/>
    <s v="Other"/>
    <s v="Divorced"/>
    <x v="0"/>
    <n v="3"/>
    <n v="3"/>
    <s v="Average"/>
    <d v="2023-02-23T00:00:00"/>
    <n v="4"/>
    <x v="1"/>
    <n v="4"/>
    <s v="Moderate"/>
    <n v="1"/>
    <x v="1"/>
    <d v="2022-12-28T00:00:00"/>
    <x v="1"/>
    <x v="0"/>
    <x v="3"/>
    <n v="5"/>
    <n v="749.69"/>
    <n v="51"/>
    <s v="Old"/>
  </r>
  <r>
    <n v="3879"/>
    <d v="2019-02-08T00:00:00"/>
    <n v="7.2694444444444448"/>
    <s v="Network Engineer"/>
    <x v="9"/>
    <s v="Active"/>
    <s v="Full-Time"/>
    <s v="Zone C"/>
    <s v="Part-Time"/>
    <x v="2"/>
    <x v="4"/>
    <d v="1996-01-13T00:00:00"/>
    <s v="MA"/>
    <s v="Male"/>
    <s v="Hispanic"/>
    <s v="Married"/>
    <x v="0"/>
    <n v="3"/>
    <n v="3"/>
    <s v="Average"/>
    <d v="2022-12-22T00:00:00"/>
    <n v="1"/>
    <x v="1"/>
    <n v="5"/>
    <s v="Moderate"/>
    <n v="2"/>
    <x v="1"/>
    <d v="2023-04-11T00:00:00"/>
    <x v="2"/>
    <x v="0"/>
    <x v="1"/>
    <n v="2"/>
    <n v="613.95000000000005"/>
    <n v="23"/>
    <s v="Young"/>
  </r>
  <r>
    <n v="3880"/>
    <d v="2021-03-29T00:00:00"/>
    <n v="5.1277777777777782"/>
    <s v="Network Engineer"/>
    <x v="5"/>
    <s v="Active"/>
    <s v="Part-Time"/>
    <s v="Zone B"/>
    <s v="Temporary"/>
    <x v="2"/>
    <x v="3"/>
    <d v="1973-05-15T00:00:00"/>
    <s v="MA"/>
    <s v="Male"/>
    <s v="Black"/>
    <s v="Single"/>
    <x v="0"/>
    <n v="3"/>
    <n v="3"/>
    <s v="Average"/>
    <d v="2022-09-18T00:00:00"/>
    <n v="4"/>
    <x v="1"/>
    <n v="3"/>
    <s v="Moderate"/>
    <n v="1"/>
    <x v="1"/>
    <d v="2022-09-25T00:00:00"/>
    <x v="4"/>
    <x v="0"/>
    <x v="2"/>
    <n v="3"/>
    <n v="934.92"/>
    <n v="48"/>
    <s v="Adult"/>
  </r>
  <r>
    <n v="3881"/>
    <d v="2019-06-19T00:00:00"/>
    <n v="6.9055555555555559"/>
    <s v="IT Support"/>
    <x v="6"/>
    <s v="Active"/>
    <s v="Part-Time"/>
    <s v="Zone B"/>
    <s v="Part-Time"/>
    <x v="2"/>
    <x v="4"/>
    <d v="1992-11-12T00:00:00"/>
    <s v="MA"/>
    <s v="Male"/>
    <s v="Other"/>
    <s v="Divorced"/>
    <x v="0"/>
    <n v="3"/>
    <n v="3"/>
    <s v="Average"/>
    <d v="2022-10-20T00:00:00"/>
    <n v="5"/>
    <x v="1"/>
    <n v="3"/>
    <s v="Moderate"/>
    <n v="5"/>
    <x v="1"/>
    <d v="2022-10-25T00:00:00"/>
    <x v="2"/>
    <x v="1"/>
    <x v="0"/>
    <n v="3"/>
    <n v="170.61"/>
    <n v="27"/>
    <s v="Adult"/>
  </r>
  <r>
    <n v="3882"/>
    <d v="2019-01-30T00:00:00"/>
    <n v="7.291666666666667"/>
    <s v="IT Support"/>
    <x v="2"/>
    <s v="Active"/>
    <s v="Contract"/>
    <s v="Zone C"/>
    <s v="Part-Time"/>
    <x v="2"/>
    <x v="15"/>
    <d v="2046-02-15T00:00:00"/>
    <s v="MA"/>
    <s v="Female"/>
    <s v="Asian"/>
    <s v="Married"/>
    <x v="0"/>
    <n v="3"/>
    <n v="3"/>
    <s v="Average"/>
    <d v="2022-09-19T00:00:00"/>
    <n v="5"/>
    <x v="1"/>
    <n v="3"/>
    <s v="Moderate"/>
    <n v="3"/>
    <x v="1"/>
    <d v="2023-06-02T00:00:00"/>
    <x v="1"/>
    <x v="0"/>
    <x v="2"/>
    <n v="2"/>
    <n v="654.09"/>
    <n v="73"/>
    <s v="Old"/>
  </r>
  <r>
    <n v="3883"/>
    <d v="2022-05-06T00:00:00"/>
    <n v="4.0250000000000004"/>
    <s v="IT Support"/>
    <x v="4"/>
    <s v="Active"/>
    <s v="Contract"/>
    <s v="Zone B"/>
    <s v="Full-Time"/>
    <x v="2"/>
    <x v="4"/>
    <d v="1991-06-16T00:00:00"/>
    <s v="MA"/>
    <s v="Female"/>
    <s v="White"/>
    <s v="Widowed"/>
    <x v="0"/>
    <n v="3"/>
    <n v="3"/>
    <s v="Average"/>
    <d v="2023-03-13T00:00:00"/>
    <n v="2"/>
    <x v="1"/>
    <n v="2"/>
    <s v="Moderate"/>
    <n v="1"/>
    <x v="1"/>
    <d v="2023-07-05T00:00:00"/>
    <x v="4"/>
    <x v="0"/>
    <x v="1"/>
    <n v="2"/>
    <n v="842.6"/>
    <n v="31"/>
    <s v="Adult"/>
  </r>
  <r>
    <n v="3884"/>
    <d v="2019-02-02T00:00:00"/>
    <n v="7.2861111111111114"/>
    <s v="IT Support"/>
    <x v="0"/>
    <s v="Active"/>
    <s v="Full-Time"/>
    <s v="Zone B"/>
    <s v="Temporary"/>
    <x v="2"/>
    <x v="6"/>
    <d v="1987-04-27T00:00:00"/>
    <s v="MA"/>
    <s v="Female"/>
    <s v="Black"/>
    <s v="Widowed"/>
    <x v="0"/>
    <n v="3"/>
    <n v="3"/>
    <s v="Average"/>
    <d v="2023-07-30T00:00:00"/>
    <n v="4"/>
    <x v="1"/>
    <n v="2"/>
    <s v="Moderate"/>
    <n v="3"/>
    <x v="1"/>
    <d v="2022-09-17T00:00:00"/>
    <x v="1"/>
    <x v="1"/>
    <x v="3"/>
    <n v="1"/>
    <n v="789.88"/>
    <n v="32"/>
    <s v="Adult"/>
  </r>
  <r>
    <n v="3885"/>
    <d v="2021-12-08T00:00:00"/>
    <n v="4.4361111111111109"/>
    <s v="Sr. Network Engineer"/>
    <x v="1"/>
    <s v="Active"/>
    <s v="Full-Time"/>
    <s v="Zone B"/>
    <s v="Part-Time"/>
    <x v="2"/>
    <x v="6"/>
    <d v="2048-10-21T00:00:00"/>
    <s v="CT"/>
    <s v="Female"/>
    <s v="Black"/>
    <s v="Single"/>
    <x v="0"/>
    <n v="3"/>
    <n v="3"/>
    <s v="Average"/>
    <d v="2023-07-30T00:00:00"/>
    <n v="5"/>
    <x v="1"/>
    <n v="5"/>
    <s v="Moderate"/>
    <n v="5"/>
    <x v="1"/>
    <d v="2022-08-19T00:00:00"/>
    <x v="4"/>
    <x v="1"/>
    <x v="0"/>
    <n v="2"/>
    <n v="324.81"/>
    <n v="73"/>
    <s v="Old"/>
  </r>
  <r>
    <n v="3886"/>
    <d v="2018-10-12T00:00:00"/>
    <n v="7.5916666666666668"/>
    <s v="Sr. Network Engineer"/>
    <x v="8"/>
    <s v="Active"/>
    <s v="Part-Time"/>
    <s v="Zone B"/>
    <s v="Temporary"/>
    <x v="2"/>
    <x v="15"/>
    <d v="1977-12-06T00:00:00"/>
    <s v="CT"/>
    <s v="Male"/>
    <s v="Other"/>
    <s v="Single"/>
    <x v="0"/>
    <n v="3"/>
    <n v="3"/>
    <s v="Average"/>
    <d v="2022-08-30T00:00:00"/>
    <n v="5"/>
    <x v="1"/>
    <n v="2"/>
    <s v="Moderate"/>
    <n v="5"/>
    <x v="1"/>
    <d v="2022-11-28T00:00:00"/>
    <x v="3"/>
    <x v="1"/>
    <x v="3"/>
    <n v="4"/>
    <n v="298.10000000000002"/>
    <n v="41"/>
    <s v="Adult"/>
  </r>
  <r>
    <n v="3889"/>
    <d v="2022-09-05T00:00:00"/>
    <n v="3.6944444444444446"/>
    <s v="Network Engineer"/>
    <x v="3"/>
    <s v="Active"/>
    <s v="Contract"/>
    <s v="Zone B"/>
    <s v="Part-Time"/>
    <x v="3"/>
    <x v="3"/>
    <d v="1982-10-15T00:00:00"/>
    <s v="MA"/>
    <s v="Male"/>
    <s v="Black"/>
    <s v="Single"/>
    <x v="0"/>
    <n v="3"/>
    <n v="3"/>
    <s v="Average"/>
    <d v="2023-01-26T00:00:00"/>
    <n v="2"/>
    <x v="1"/>
    <n v="1"/>
    <s v="Moderate"/>
    <n v="1"/>
    <x v="1"/>
    <d v="2023-08-02T00:00:00"/>
    <x v="3"/>
    <x v="1"/>
    <x v="1"/>
    <n v="1"/>
    <n v="292.8"/>
    <n v="40"/>
    <s v="Adult"/>
  </r>
  <r>
    <n v="3890"/>
    <d v="2022-07-19T00:00:00"/>
    <n v="3.8222222222222224"/>
    <s v="Network Engineer"/>
    <x v="5"/>
    <s v="Active"/>
    <s v="Full-Time"/>
    <s v="Zone B"/>
    <s v="Temporary"/>
    <x v="2"/>
    <x v="3"/>
    <d v="1999-08-20T00:00:00"/>
    <s v="MA"/>
    <s v="Male"/>
    <s v="Asian"/>
    <s v="Divorced"/>
    <x v="0"/>
    <n v="3"/>
    <n v="3"/>
    <s v="Average"/>
    <d v="2022-10-24T00:00:00"/>
    <n v="2"/>
    <x v="1"/>
    <n v="3"/>
    <s v="Moderate"/>
    <n v="3"/>
    <x v="1"/>
    <d v="2023-01-08T00:00:00"/>
    <x v="2"/>
    <x v="1"/>
    <x v="2"/>
    <n v="4"/>
    <n v="596.62"/>
    <n v="23"/>
    <s v="Young"/>
  </r>
  <r>
    <n v="3891"/>
    <d v="2022-05-26T00:00:00"/>
    <n v="3.9694444444444446"/>
    <s v="Network Engineer"/>
    <x v="4"/>
    <s v="Active"/>
    <s v="Full-Time"/>
    <s v="Zone C"/>
    <s v="Temporary"/>
    <x v="2"/>
    <x v="6"/>
    <d v="1960-07-04T00:00:00"/>
    <s v="MA"/>
    <s v="Male"/>
    <s v="Other"/>
    <s v="Single"/>
    <x v="0"/>
    <n v="3"/>
    <n v="3"/>
    <s v="Average"/>
    <d v="2023-07-06T00:00:00"/>
    <n v="3"/>
    <x v="1"/>
    <n v="2"/>
    <s v="Moderate"/>
    <n v="2"/>
    <x v="1"/>
    <d v="2023-04-08T00:00:00"/>
    <x v="0"/>
    <x v="1"/>
    <x v="3"/>
    <n v="5"/>
    <n v="774.74"/>
    <n v="62"/>
    <s v="Old"/>
  </r>
  <r>
    <n v="3892"/>
    <d v="2022-10-31T00:00:00"/>
    <n v="3.5416666666666665"/>
    <s v="Network Engineer"/>
    <x v="0"/>
    <s v="Active"/>
    <s v="Full-Time"/>
    <s v="Zone A"/>
    <s v="Full-Time"/>
    <x v="2"/>
    <x v="6"/>
    <d v="1978-04-01T00:00:00"/>
    <s v="MA"/>
    <s v="Male"/>
    <s v="Hispanic"/>
    <s v="Divorced"/>
    <x v="0"/>
    <n v="3"/>
    <n v="3"/>
    <s v="Average"/>
    <d v="2023-07-11T00:00:00"/>
    <n v="5"/>
    <x v="1"/>
    <n v="4"/>
    <s v="Moderate"/>
    <n v="2"/>
    <x v="1"/>
    <d v="2022-10-10T00:00:00"/>
    <x v="3"/>
    <x v="1"/>
    <x v="2"/>
    <n v="5"/>
    <n v="894.59"/>
    <n v="44"/>
    <s v="Adult"/>
  </r>
  <r>
    <n v="3893"/>
    <d v="2023-03-22T00:00:00"/>
    <n v="3.1472222222222221"/>
    <s v="IT Support"/>
    <x v="1"/>
    <s v="Active"/>
    <s v="Full-Time"/>
    <s v="Zone B"/>
    <s v="Part-Time"/>
    <x v="2"/>
    <x v="3"/>
    <d v="1953-04-15T00:00:00"/>
    <s v="MA"/>
    <s v="Female"/>
    <s v="Asian"/>
    <s v="Married"/>
    <x v="0"/>
    <n v="3"/>
    <n v="3"/>
    <s v="Average"/>
    <d v="2023-01-26T00:00:00"/>
    <n v="3"/>
    <x v="1"/>
    <n v="1"/>
    <s v="Moderate"/>
    <n v="2"/>
    <x v="1"/>
    <d v="2022-09-16T00:00:00"/>
    <x v="0"/>
    <x v="1"/>
    <x v="0"/>
    <n v="1"/>
    <n v="242.36"/>
    <n v="70"/>
    <s v="Old"/>
  </r>
  <r>
    <n v="3894"/>
    <d v="2023-05-29T00:00:00"/>
    <n v="2.9611111111111112"/>
    <s v="IT Support"/>
    <x v="8"/>
    <s v="Active"/>
    <s v="Full-Time"/>
    <s v="Zone A"/>
    <s v="Full-Time"/>
    <x v="2"/>
    <x v="1"/>
    <d v="1959-03-02T00:00:00"/>
    <s v="MA"/>
    <s v="Female"/>
    <s v="Black"/>
    <s v="Married"/>
    <x v="0"/>
    <n v="3"/>
    <n v="3"/>
    <s v="Average"/>
    <d v="2022-08-14T00:00:00"/>
    <n v="4"/>
    <x v="1"/>
    <n v="3"/>
    <s v="Moderate"/>
    <n v="5"/>
    <x v="1"/>
    <d v="2022-12-02T00:00:00"/>
    <x v="0"/>
    <x v="1"/>
    <x v="0"/>
    <n v="4"/>
    <n v="533.27"/>
    <n v="64"/>
    <s v="Old"/>
  </r>
  <r>
    <n v="3895"/>
    <d v="2020-02-23T00:00:00"/>
    <n v="6.2277777777777779"/>
    <s v="IT Support"/>
    <x v="6"/>
    <s v="Active"/>
    <s v="Full-Time"/>
    <s v="Zone C"/>
    <s v="Full-Time"/>
    <x v="2"/>
    <x v="8"/>
    <d v="2043-05-16T00:00:00"/>
    <s v="MA"/>
    <s v="Female"/>
    <s v="Other"/>
    <s v="Single"/>
    <x v="0"/>
    <n v="3"/>
    <n v="3"/>
    <s v="Average"/>
    <d v="2023-07-16T00:00:00"/>
    <n v="2"/>
    <x v="1"/>
    <n v="1"/>
    <s v="Moderate"/>
    <n v="2"/>
    <x v="1"/>
    <d v="2023-04-22T00:00:00"/>
    <x v="3"/>
    <x v="1"/>
    <x v="2"/>
    <n v="1"/>
    <n v="983.77"/>
    <n v="77"/>
    <s v="Old"/>
  </r>
  <r>
    <n v="3896"/>
    <d v="2019-08-13T00:00:00"/>
    <n v="6.7555555555555555"/>
    <s v="IT Support"/>
    <x v="2"/>
    <s v="Active"/>
    <s v="Part-Time"/>
    <s v="Zone B"/>
    <s v="Temporary"/>
    <x v="2"/>
    <x v="6"/>
    <d v="1980-11-20T00:00:00"/>
    <s v="MA"/>
    <s v="Female"/>
    <s v="Other"/>
    <s v="Widowed"/>
    <x v="0"/>
    <n v="3"/>
    <n v="3"/>
    <s v="Average"/>
    <d v="2023-02-14T00:00:00"/>
    <n v="5"/>
    <x v="1"/>
    <n v="3"/>
    <s v="Moderate"/>
    <n v="1"/>
    <x v="1"/>
    <d v="2023-04-06T00:00:00"/>
    <x v="3"/>
    <x v="0"/>
    <x v="3"/>
    <n v="4"/>
    <n v="293.64"/>
    <n v="39"/>
    <s v="Adult"/>
  </r>
  <r>
    <n v="3897"/>
    <d v="2019-03-25T00:00:00"/>
    <n v="7.1388888888888893"/>
    <s v="Sr. Network Engineer"/>
    <x v="6"/>
    <s v="Active"/>
    <s v="Part-Time"/>
    <s v="Zone A"/>
    <s v="Part-Time"/>
    <x v="2"/>
    <x v="1"/>
    <d v="1956-03-31T00:00:00"/>
    <s v="CT"/>
    <s v="Female"/>
    <s v="Black"/>
    <s v="Married"/>
    <x v="0"/>
    <n v="3"/>
    <n v="3"/>
    <s v="Average"/>
    <d v="2023-02-28T00:00:00"/>
    <n v="5"/>
    <x v="1"/>
    <n v="4"/>
    <s v="Moderate"/>
    <n v="3"/>
    <x v="1"/>
    <d v="2023-08-04T00:00:00"/>
    <x v="3"/>
    <x v="0"/>
    <x v="1"/>
    <n v="3"/>
    <n v="380.61"/>
    <n v="63"/>
    <s v="Old"/>
  </r>
  <r>
    <n v="3900"/>
    <d v="2023-06-16T00:00:00"/>
    <n v="2.9138888888888888"/>
    <s v="Principal Data Architect"/>
    <x v="0"/>
    <s v="Active"/>
    <s v="Contract"/>
    <s v="Zone C"/>
    <s v="Full-Time"/>
    <x v="2"/>
    <x v="4"/>
    <d v="1995-09-26T00:00:00"/>
    <s v="MA"/>
    <s v="Female"/>
    <s v="Asian"/>
    <s v="Single"/>
    <x v="0"/>
    <n v="3"/>
    <n v="3"/>
    <s v="Average"/>
    <d v="2023-03-09T00:00:00"/>
    <n v="5"/>
    <x v="1"/>
    <n v="2"/>
    <s v="Moderate"/>
    <n v="1"/>
    <x v="1"/>
    <d v="2023-05-02T00:00:00"/>
    <x v="3"/>
    <x v="0"/>
    <x v="3"/>
    <n v="5"/>
    <n v="143.21"/>
    <n v="28"/>
    <s v="Adult"/>
  </r>
  <r>
    <n v="3901"/>
    <d v="2021-06-18T00:00:00"/>
    <n v="4.9083333333333332"/>
    <s v="Network Engineer"/>
    <x v="1"/>
    <s v="Active"/>
    <s v="Part-Time"/>
    <s v="Zone A"/>
    <s v="Temporary"/>
    <x v="3"/>
    <x v="11"/>
    <d v="1988-02-05T00:00:00"/>
    <s v="MA"/>
    <s v="Male"/>
    <s v="Hispanic"/>
    <s v="Single"/>
    <x v="0"/>
    <n v="3"/>
    <n v="3"/>
    <s v="Average"/>
    <d v="2023-07-10T00:00:00"/>
    <n v="1"/>
    <x v="1"/>
    <n v="2"/>
    <s v="Moderate"/>
    <n v="5"/>
    <x v="1"/>
    <d v="2023-05-11T00:00:00"/>
    <x v="1"/>
    <x v="1"/>
    <x v="0"/>
    <n v="1"/>
    <n v="876.73"/>
    <n v="33"/>
    <s v="Adult"/>
  </r>
  <r>
    <n v="3902"/>
    <d v="2023-05-22T00:00:00"/>
    <n v="2.9805555555555556"/>
    <s v="Network Engineer"/>
    <x v="8"/>
    <s v="Active"/>
    <s v="Contract"/>
    <s v="Zone B"/>
    <s v="Temporary"/>
    <x v="3"/>
    <x v="13"/>
    <d v="1964-06-02T00:00:00"/>
    <s v="MA"/>
    <s v="Male"/>
    <s v="Black"/>
    <s v="Single"/>
    <x v="0"/>
    <n v="3"/>
    <n v="3"/>
    <s v="Average"/>
    <d v="2023-02-02T00:00:00"/>
    <n v="3"/>
    <x v="1"/>
    <n v="1"/>
    <s v="Moderate"/>
    <n v="1"/>
    <x v="1"/>
    <d v="2023-01-11T00:00:00"/>
    <x v="0"/>
    <x v="1"/>
    <x v="0"/>
    <n v="4"/>
    <n v="768.05"/>
    <n v="59"/>
    <s v="Old"/>
  </r>
  <r>
    <n v="3903"/>
    <d v="2019-05-14T00:00:00"/>
    <n v="7.0027777777777782"/>
    <s v="Network Engineer"/>
    <x v="3"/>
    <s v="Active"/>
    <s v="Full-Time"/>
    <s v="Zone A"/>
    <s v="Full-Time"/>
    <x v="2"/>
    <x v="4"/>
    <d v="1993-07-21T00:00:00"/>
    <s v="MA"/>
    <s v="Male"/>
    <s v="Hispanic"/>
    <s v="Single"/>
    <x v="0"/>
    <n v="3"/>
    <n v="3"/>
    <s v="Average"/>
    <d v="2023-02-04T00:00:00"/>
    <n v="1"/>
    <x v="1"/>
    <n v="4"/>
    <s v="Moderate"/>
    <n v="3"/>
    <x v="1"/>
    <d v="2023-06-01T00:00:00"/>
    <x v="4"/>
    <x v="1"/>
    <x v="1"/>
    <n v="4"/>
    <n v="153.15"/>
    <n v="26"/>
    <s v="Adult"/>
  </r>
  <r>
    <n v="3904"/>
    <d v="2020-12-27T00:00:00"/>
    <n v="5.3833333333333337"/>
    <s v="Network Engineer"/>
    <x v="9"/>
    <s v="Active"/>
    <s v="Contract"/>
    <s v="Zone A"/>
    <s v="Part-Time"/>
    <x v="2"/>
    <x v="6"/>
    <d v="1970-03-03T00:00:00"/>
    <s v="MA"/>
    <s v="Male"/>
    <s v="Asian"/>
    <s v="Widowed"/>
    <x v="0"/>
    <n v="3"/>
    <n v="3"/>
    <s v="Average"/>
    <d v="2022-09-13T00:00:00"/>
    <n v="4"/>
    <x v="1"/>
    <n v="4"/>
    <s v="Moderate"/>
    <n v="1"/>
    <x v="1"/>
    <d v="2023-06-17T00:00:00"/>
    <x v="2"/>
    <x v="1"/>
    <x v="3"/>
    <n v="5"/>
    <n v="339.73"/>
    <n v="50"/>
    <s v="Adult"/>
  </r>
  <r>
    <n v="3905"/>
    <d v="2020-08-04T00:00:00"/>
    <n v="5.7805555555555559"/>
    <s v="Network Engineer"/>
    <x v="5"/>
    <s v="Active"/>
    <s v="Full-Time"/>
    <s v="Zone A"/>
    <s v="Full-Time"/>
    <x v="2"/>
    <x v="18"/>
    <d v="1958-06-08T00:00:00"/>
    <s v="MA"/>
    <s v="Female"/>
    <s v="Black"/>
    <s v="Widowed"/>
    <x v="0"/>
    <n v="3"/>
    <n v="3"/>
    <s v="Average"/>
    <d v="2023-06-12T00:00:00"/>
    <n v="5"/>
    <x v="1"/>
    <n v="5"/>
    <s v="Moderate"/>
    <n v="5"/>
    <x v="1"/>
    <d v="2022-12-18T00:00:00"/>
    <x v="2"/>
    <x v="0"/>
    <x v="0"/>
    <n v="3"/>
    <n v="233.22"/>
    <n v="62"/>
    <s v="Old"/>
  </r>
  <r>
    <n v="3906"/>
    <d v="2020-08-25T00:00:00"/>
    <n v="5.7222222222222223"/>
    <s v="IT Support"/>
    <x v="6"/>
    <s v="Active"/>
    <s v="Contract"/>
    <s v="Zone C"/>
    <s v="Temporary"/>
    <x v="2"/>
    <x v="13"/>
    <d v="1975-09-05T00:00:00"/>
    <s v="MA"/>
    <s v="Female"/>
    <s v="Other"/>
    <s v="Married"/>
    <x v="0"/>
    <n v="3"/>
    <n v="3"/>
    <s v="Average"/>
    <d v="2023-01-18T00:00:00"/>
    <n v="3"/>
    <x v="1"/>
    <n v="2"/>
    <s v="Moderate"/>
    <n v="4"/>
    <x v="1"/>
    <d v="2023-02-19T00:00:00"/>
    <x v="2"/>
    <x v="0"/>
    <x v="2"/>
    <n v="2"/>
    <n v="735.44"/>
    <n v="45"/>
    <s v="Adult"/>
  </r>
  <r>
    <n v="3907"/>
    <d v="2022-02-24T00:00:00"/>
    <n v="4.2249999999999996"/>
    <s v="IT Support"/>
    <x v="2"/>
    <s v="Active"/>
    <s v="Full-Time"/>
    <s v="Zone A"/>
    <s v="Temporary"/>
    <x v="2"/>
    <x v="6"/>
    <d v="1964-07-11T00:00:00"/>
    <s v="MA"/>
    <s v="Female"/>
    <s v="White"/>
    <s v="Married"/>
    <x v="0"/>
    <n v="3"/>
    <n v="3"/>
    <s v="Average"/>
    <d v="2023-03-07T00:00:00"/>
    <n v="3"/>
    <x v="1"/>
    <n v="2"/>
    <s v="Moderate"/>
    <n v="5"/>
    <x v="1"/>
    <d v="2022-12-06T00:00:00"/>
    <x v="3"/>
    <x v="1"/>
    <x v="1"/>
    <n v="3"/>
    <n v="281.7"/>
    <n v="58"/>
    <s v="Old"/>
  </r>
  <r>
    <n v="3908"/>
    <d v="2019-08-06T00:00:00"/>
    <n v="6.7750000000000004"/>
    <s v="IT Support"/>
    <x v="4"/>
    <s v="Active"/>
    <s v="Part-Time"/>
    <s v="Zone C"/>
    <s v="Temporary"/>
    <x v="2"/>
    <x v="8"/>
    <d v="1986-07-11T00:00:00"/>
    <s v="MA"/>
    <s v="Female"/>
    <s v="Black"/>
    <s v="Married"/>
    <x v="2"/>
    <n v="2"/>
    <n v="3"/>
    <s v="Average"/>
    <d v="2022-12-25T00:00:00"/>
    <n v="2"/>
    <x v="1"/>
    <n v="5"/>
    <s v="Moderate"/>
    <n v="3"/>
    <x v="1"/>
    <d v="2022-09-20T00:00:00"/>
    <x v="2"/>
    <x v="1"/>
    <x v="0"/>
    <n v="1"/>
    <n v="489.69"/>
    <n v="33"/>
    <s v="Adult"/>
  </r>
  <r>
    <n v="3909"/>
    <d v="2021-08-01T00:00:00"/>
    <n v="4.7888888888888888"/>
    <s v="IT Support"/>
    <x v="0"/>
    <s v="Active"/>
    <s v="Part-Time"/>
    <s v="Zone C"/>
    <s v="Part-Time"/>
    <x v="2"/>
    <x v="5"/>
    <d v="2044-05-26T00:00:00"/>
    <s v="MA"/>
    <s v="Female"/>
    <s v="Other"/>
    <s v="Married"/>
    <x v="2"/>
    <n v="2"/>
    <n v="3"/>
    <s v="Average"/>
    <d v="2023-05-18T00:00:00"/>
    <n v="1"/>
    <x v="1"/>
    <n v="1"/>
    <s v="Moderate"/>
    <n v="2"/>
    <x v="1"/>
    <d v="2023-01-04T00:00:00"/>
    <x v="2"/>
    <x v="0"/>
    <x v="0"/>
    <n v="4"/>
    <n v="436.23"/>
    <n v="77"/>
    <s v="Old"/>
  </r>
  <r>
    <n v="3910"/>
    <d v="2022-07-13T00:00:00"/>
    <n v="3.838888888888889"/>
    <s v="Sr. Network Engineer"/>
    <x v="5"/>
    <s v="Active"/>
    <s v="Part-Time"/>
    <s v="Zone A"/>
    <s v="Part-Time"/>
    <x v="2"/>
    <x v="15"/>
    <d v="1997-02-22T00:00:00"/>
    <s v="MA"/>
    <s v="Female"/>
    <s v="White"/>
    <s v="Widowed"/>
    <x v="2"/>
    <n v="2"/>
    <n v="3"/>
    <s v="Average"/>
    <d v="2022-11-29T00:00:00"/>
    <n v="5"/>
    <x v="1"/>
    <n v="3"/>
    <s v="Moderate"/>
    <n v="4"/>
    <x v="1"/>
    <d v="2023-05-07T00:00:00"/>
    <x v="0"/>
    <x v="1"/>
    <x v="1"/>
    <n v="5"/>
    <n v="248.85"/>
    <n v="25"/>
    <s v="Young"/>
  </r>
  <r>
    <n v="3911"/>
    <d v="2021-05-28T00:00:00"/>
    <n v="4.9638888888888886"/>
    <s v="Sr. Network Engineer"/>
    <x v="6"/>
    <s v="Active"/>
    <s v="Full-Time"/>
    <s v="Zone A"/>
    <s v="Part-Time"/>
    <x v="2"/>
    <x v="8"/>
    <d v="1950-07-29T00:00:00"/>
    <s v="CT"/>
    <s v="Male"/>
    <s v="White"/>
    <s v="Widowed"/>
    <x v="0"/>
    <n v="3"/>
    <n v="3"/>
    <s v="Average"/>
    <d v="2023-06-06T00:00:00"/>
    <n v="2"/>
    <x v="1"/>
    <n v="5"/>
    <s v="Moderate"/>
    <n v="4"/>
    <x v="1"/>
    <d v="2022-09-09T00:00:00"/>
    <x v="1"/>
    <x v="1"/>
    <x v="0"/>
    <n v="5"/>
    <n v="395.22"/>
    <n v="71"/>
    <s v="Old"/>
  </r>
  <r>
    <n v="3914"/>
    <d v="2020-02-04T00:00:00"/>
    <n v="6.2805555555555559"/>
    <s v="Network Engineer"/>
    <x v="7"/>
    <s v="Active"/>
    <s v="Contract"/>
    <s v="Zone C"/>
    <s v="Temporary"/>
    <x v="3"/>
    <x v="6"/>
    <d v="1958-07-22T00:00:00"/>
    <s v="MA"/>
    <s v="Male"/>
    <s v="Other"/>
    <s v="Single"/>
    <x v="1"/>
    <n v="4"/>
    <n v="3"/>
    <s v="Average"/>
    <d v="2023-03-15T00:00:00"/>
    <n v="3"/>
    <x v="1"/>
    <n v="5"/>
    <s v="Moderate"/>
    <n v="3"/>
    <x v="1"/>
    <d v="2023-02-24T00:00:00"/>
    <x v="0"/>
    <x v="0"/>
    <x v="0"/>
    <n v="1"/>
    <n v="559.86"/>
    <n v="62"/>
    <s v="Old"/>
  </r>
  <r>
    <n v="3915"/>
    <d v="2022-08-28T00:00:00"/>
    <n v="3.713888888888889"/>
    <s v="Network Engineer"/>
    <x v="3"/>
    <s v="Active"/>
    <s v="Contract"/>
    <s v="Zone B"/>
    <s v="Part-Time"/>
    <x v="2"/>
    <x v="4"/>
    <d v="1991-05-03T00:00:00"/>
    <s v="MA"/>
    <s v="Male"/>
    <s v="Other"/>
    <s v="Widowed"/>
    <x v="0"/>
    <n v="3"/>
    <n v="3"/>
    <s v="Average"/>
    <d v="2023-02-01T00:00:00"/>
    <n v="5"/>
    <x v="1"/>
    <n v="3"/>
    <s v="Moderate"/>
    <n v="1"/>
    <x v="1"/>
    <d v="2023-04-01T00:00:00"/>
    <x v="0"/>
    <x v="1"/>
    <x v="2"/>
    <n v="2"/>
    <n v="602.21"/>
    <n v="31"/>
    <s v="Adult"/>
  </r>
  <r>
    <n v="3916"/>
    <d v="2022-06-27T00:00:00"/>
    <n v="3.8833333333333333"/>
    <s v="Network Engineer"/>
    <x v="5"/>
    <s v="Active"/>
    <s v="Part-Time"/>
    <s v="Zone C"/>
    <s v="Temporary"/>
    <x v="2"/>
    <x v="9"/>
    <d v="1964-05-25T00:00:00"/>
    <s v="MA"/>
    <s v="Male"/>
    <s v="Other"/>
    <s v="Widowed"/>
    <x v="0"/>
    <n v="3"/>
    <n v="3"/>
    <s v="Average"/>
    <d v="2023-03-22T00:00:00"/>
    <n v="1"/>
    <x v="1"/>
    <n v="3"/>
    <s v="Moderate"/>
    <n v="1"/>
    <x v="1"/>
    <d v="2023-03-16T00:00:00"/>
    <x v="4"/>
    <x v="1"/>
    <x v="3"/>
    <n v="4"/>
    <n v="343.6"/>
    <n v="58"/>
    <s v="Old"/>
  </r>
  <r>
    <n v="3917"/>
    <d v="2019-12-19T00:00:00"/>
    <n v="6.4055555555555559"/>
    <s v="Network Engineer"/>
    <x v="9"/>
    <s v="Active"/>
    <s v="Part-Time"/>
    <s v="Zone C"/>
    <s v="Full-Time"/>
    <x v="2"/>
    <x v="3"/>
    <d v="1993-04-11T00:00:00"/>
    <s v="MA"/>
    <s v="Female"/>
    <s v="Black"/>
    <s v="Widowed"/>
    <x v="1"/>
    <n v="4"/>
    <n v="3"/>
    <s v="Average"/>
    <d v="2022-09-24T00:00:00"/>
    <n v="3"/>
    <x v="1"/>
    <n v="1"/>
    <s v="Moderate"/>
    <n v="4"/>
    <x v="1"/>
    <d v="2023-03-28T00:00:00"/>
    <x v="2"/>
    <x v="0"/>
    <x v="0"/>
    <n v="3"/>
    <n v="328.89"/>
    <n v="26"/>
    <s v="Adult"/>
  </r>
  <r>
    <n v="3918"/>
    <d v="2020-09-24T00:00:00"/>
    <n v="5.6416666666666666"/>
    <s v="Network Engineer"/>
    <x v="5"/>
    <s v="Active"/>
    <s v="Contract"/>
    <s v="Zone A"/>
    <s v="Full-Time"/>
    <x v="2"/>
    <x v="4"/>
    <d v="1960-06-17T00:00:00"/>
    <s v="MA"/>
    <s v="Female"/>
    <s v="Asian"/>
    <s v="Widowed"/>
    <x v="0"/>
    <n v="3"/>
    <n v="3"/>
    <s v="Average"/>
    <d v="2023-05-30T00:00:00"/>
    <n v="3"/>
    <x v="1"/>
    <n v="3"/>
    <s v="Moderate"/>
    <n v="5"/>
    <x v="1"/>
    <d v="2022-10-10T00:00:00"/>
    <x v="4"/>
    <x v="1"/>
    <x v="2"/>
    <n v="3"/>
    <n v="701.83"/>
    <n v="60"/>
    <s v="Old"/>
  </r>
  <r>
    <n v="3919"/>
    <d v="2023-07-06T00:00:00"/>
    <n v="2.8583333333333334"/>
    <s v="IT Support"/>
    <x v="6"/>
    <s v="Active"/>
    <s v="Contract"/>
    <s v="Zone C"/>
    <s v="Full-Time"/>
    <x v="2"/>
    <x v="4"/>
    <d v="2044-10-07T00:00:00"/>
    <s v="MA"/>
    <s v="Female"/>
    <s v="Asian"/>
    <s v="Divorced"/>
    <x v="0"/>
    <n v="3"/>
    <n v="3"/>
    <s v="Average"/>
    <d v="2023-05-02T00:00:00"/>
    <n v="3"/>
    <x v="1"/>
    <n v="3"/>
    <s v="Moderate"/>
    <n v="2"/>
    <x v="1"/>
    <d v="2023-07-28T00:00:00"/>
    <x v="1"/>
    <x v="1"/>
    <x v="2"/>
    <n v="5"/>
    <n v="229.03"/>
    <n v="79"/>
    <s v="Old"/>
  </r>
  <r>
    <n v="3920"/>
    <d v="2021-04-11T00:00:00"/>
    <n v="5.0944444444444441"/>
    <s v="IT Support"/>
    <x v="2"/>
    <s v="Active"/>
    <s v="Full-Time"/>
    <s v="Zone A"/>
    <s v="Part-Time"/>
    <x v="2"/>
    <x v="4"/>
    <d v="1961-11-04T00:00:00"/>
    <s v="MA"/>
    <s v="Female"/>
    <s v="Other"/>
    <s v="Divorced"/>
    <x v="0"/>
    <n v="3"/>
    <n v="3"/>
    <s v="Average"/>
    <d v="2022-11-14T00:00:00"/>
    <n v="2"/>
    <x v="1"/>
    <n v="1"/>
    <s v="Moderate"/>
    <n v="4"/>
    <x v="1"/>
    <d v="2023-06-04T00:00:00"/>
    <x v="1"/>
    <x v="0"/>
    <x v="0"/>
    <n v="3"/>
    <n v="809.39"/>
    <n v="60"/>
    <s v="Old"/>
  </r>
  <r>
    <n v="3921"/>
    <d v="2020-02-12T00:00:00"/>
    <n v="6.2583333333333337"/>
    <s v="IT Support"/>
    <x v="4"/>
    <s v="Active"/>
    <s v="Contract"/>
    <s v="Zone A"/>
    <s v="Part-Time"/>
    <x v="2"/>
    <x v="8"/>
    <d v="2043-11-30T00:00:00"/>
    <s v="MA"/>
    <s v="Female"/>
    <s v="Other"/>
    <s v="Married"/>
    <x v="0"/>
    <n v="3"/>
    <n v="3"/>
    <s v="Average"/>
    <d v="2023-06-30T00:00:00"/>
    <n v="4"/>
    <x v="1"/>
    <n v="3"/>
    <s v="Moderate"/>
    <n v="2"/>
    <x v="1"/>
    <d v="2023-06-04T00:00:00"/>
    <x v="1"/>
    <x v="1"/>
    <x v="2"/>
    <n v="5"/>
    <n v="393.54"/>
    <n v="77"/>
    <s v="Old"/>
  </r>
  <r>
    <n v="3922"/>
    <d v="2018-12-25T00:00:00"/>
    <n v="7.3888888888888893"/>
    <s v="IT Support"/>
    <x v="0"/>
    <s v="Active"/>
    <s v="Part-Time"/>
    <s v="Zone A"/>
    <s v="Full-Time"/>
    <x v="2"/>
    <x v="3"/>
    <d v="1996-10-04T00:00:00"/>
    <s v="MA"/>
    <s v="Female"/>
    <s v="White"/>
    <s v="Widowed"/>
    <x v="0"/>
    <n v="3"/>
    <n v="3"/>
    <s v="Average"/>
    <d v="2023-02-15T00:00:00"/>
    <n v="5"/>
    <x v="1"/>
    <n v="3"/>
    <s v="Moderate"/>
    <n v="1"/>
    <x v="1"/>
    <d v="2023-03-18T00:00:00"/>
    <x v="4"/>
    <x v="1"/>
    <x v="1"/>
    <n v="1"/>
    <n v="629.74"/>
    <n v="22"/>
    <s v="Young"/>
  </r>
  <r>
    <n v="3923"/>
    <d v="2021-12-25T00:00:00"/>
    <n v="4.3888888888888893"/>
    <s v="Sr. Network Engineer"/>
    <x v="5"/>
    <s v="Active"/>
    <s v="Full-Time"/>
    <s v="Zone C"/>
    <s v="Part-Time"/>
    <x v="2"/>
    <x v="1"/>
    <d v="1955-03-16T00:00:00"/>
    <s v="MA"/>
    <s v="Female"/>
    <s v="Hispanic"/>
    <s v="Single"/>
    <x v="1"/>
    <n v="4"/>
    <n v="3"/>
    <s v="Average"/>
    <d v="2022-10-27T00:00:00"/>
    <n v="2"/>
    <x v="1"/>
    <n v="4"/>
    <s v="Moderate"/>
    <n v="3"/>
    <x v="1"/>
    <d v="2022-12-27T00:00:00"/>
    <x v="2"/>
    <x v="1"/>
    <x v="0"/>
    <n v="2"/>
    <n v="378.39"/>
    <n v="66"/>
    <s v="Old"/>
  </r>
  <r>
    <n v="3924"/>
    <d v="2021-05-22T00:00:00"/>
    <n v="4.9805555555555552"/>
    <s v="Sr. Network Engineer"/>
    <x v="6"/>
    <s v="Active"/>
    <s v="Full-Time"/>
    <s v="Zone B"/>
    <s v="Full-Time"/>
    <x v="2"/>
    <x v="3"/>
    <d v="1993-04-27T00:00:00"/>
    <s v="CT"/>
    <s v="Male"/>
    <s v="Other"/>
    <s v="Widowed"/>
    <x v="0"/>
    <n v="3"/>
    <n v="3"/>
    <s v="Average"/>
    <d v="2022-11-07T00:00:00"/>
    <n v="2"/>
    <x v="1"/>
    <n v="4"/>
    <s v="Moderate"/>
    <n v="5"/>
    <x v="1"/>
    <d v="2022-09-08T00:00:00"/>
    <x v="1"/>
    <x v="1"/>
    <x v="3"/>
    <n v="2"/>
    <n v="715.98"/>
    <n v="28"/>
    <s v="Adult"/>
  </r>
  <r>
    <n v="3926"/>
    <d v="2019-02-27T00:00:00"/>
    <n v="7.2166666666666668"/>
    <s v="Sr. Network Engineer"/>
    <x v="4"/>
    <s v="Active"/>
    <s v="Full-Time"/>
    <s v="Zone C"/>
    <s v="Full-Time"/>
    <x v="2"/>
    <x v="15"/>
    <d v="2041-12-16T00:00:00"/>
    <s v="MA"/>
    <s v="Female"/>
    <s v="Hispanic"/>
    <s v="Single"/>
    <x v="2"/>
    <n v="2"/>
    <n v="3"/>
    <s v="Average"/>
    <d v="2023-07-15T00:00:00"/>
    <n v="4"/>
    <x v="1"/>
    <n v="1"/>
    <s v="Moderate"/>
    <n v="4"/>
    <x v="1"/>
    <d v="2023-07-25T00:00:00"/>
    <x v="1"/>
    <x v="0"/>
    <x v="1"/>
    <n v="2"/>
    <n v="449.35"/>
    <n v="78"/>
    <s v="Old"/>
  </r>
  <r>
    <n v="3927"/>
    <d v="2020-03-01T00:00:00"/>
    <n v="6.2055555555555557"/>
    <s v="Network Engineer"/>
    <x v="7"/>
    <s v="Active"/>
    <s v="Contract"/>
    <s v="Zone C"/>
    <s v="Temporary"/>
    <x v="3"/>
    <x v="1"/>
    <d v="1982-10-12T00:00:00"/>
    <s v="MA"/>
    <s v="Male"/>
    <s v="Other"/>
    <s v="Single"/>
    <x v="0"/>
    <n v="3"/>
    <n v="3"/>
    <s v="Average"/>
    <d v="2023-05-04T00:00:00"/>
    <n v="5"/>
    <x v="1"/>
    <n v="4"/>
    <s v="Moderate"/>
    <n v="1"/>
    <x v="1"/>
    <d v="2023-03-05T00:00:00"/>
    <x v="1"/>
    <x v="1"/>
    <x v="2"/>
    <n v="2"/>
    <n v="878.67"/>
    <n v="38"/>
    <s v="Adult"/>
  </r>
  <r>
    <n v="3928"/>
    <d v="2021-01-27T00:00:00"/>
    <n v="5.3"/>
    <s v="Network Engineer"/>
    <x v="3"/>
    <s v="Active"/>
    <s v="Full-Time"/>
    <s v="Zone A"/>
    <s v="Temporary"/>
    <x v="2"/>
    <x v="3"/>
    <d v="1956-07-11T00:00:00"/>
    <s v="MA"/>
    <s v="Male"/>
    <s v="White"/>
    <s v="Widowed"/>
    <x v="0"/>
    <n v="3"/>
    <n v="3"/>
    <s v="Average"/>
    <d v="2023-01-04T00:00:00"/>
    <n v="4"/>
    <x v="1"/>
    <n v="2"/>
    <s v="Moderate"/>
    <n v="1"/>
    <x v="1"/>
    <d v="2022-09-11T00:00:00"/>
    <x v="0"/>
    <x v="0"/>
    <x v="0"/>
    <n v="1"/>
    <n v="799.99"/>
    <n v="65"/>
    <s v="Old"/>
  </r>
  <r>
    <n v="3929"/>
    <d v="2023-06-18T00:00:00"/>
    <n v="2.9083333333333332"/>
    <s v="Network Engineer"/>
    <x v="5"/>
    <s v="Active"/>
    <s v="Contract"/>
    <s v="Zone C"/>
    <s v="Part-Time"/>
    <x v="2"/>
    <x v="13"/>
    <d v="1977-04-20T00:00:00"/>
    <s v="MA"/>
    <s v="Female"/>
    <s v="Asian"/>
    <s v="Married"/>
    <x v="0"/>
    <n v="3"/>
    <n v="3"/>
    <s v="Average"/>
    <d v="2022-10-28T00:00:00"/>
    <n v="2"/>
    <x v="1"/>
    <n v="5"/>
    <s v="Moderate"/>
    <n v="2"/>
    <x v="1"/>
    <d v="2023-07-11T00:00:00"/>
    <x v="3"/>
    <x v="0"/>
    <x v="0"/>
    <n v="3"/>
    <n v="617.52"/>
    <n v="46"/>
    <s v="Adult"/>
  </r>
  <r>
    <n v="3930"/>
    <d v="2019-11-24T00:00:00"/>
    <n v="6.4749999999999996"/>
    <s v="Network Engineer"/>
    <x v="4"/>
    <s v="Active"/>
    <s v="Contract"/>
    <s v="Zone A"/>
    <s v="Part-Time"/>
    <x v="2"/>
    <x v="3"/>
    <d v="1984-04-09T00:00:00"/>
    <s v="MA"/>
    <s v="Female"/>
    <s v="Asian"/>
    <s v="Married"/>
    <x v="0"/>
    <n v="3"/>
    <n v="3"/>
    <s v="Average"/>
    <d v="2023-05-06T00:00:00"/>
    <n v="4"/>
    <x v="1"/>
    <n v="4"/>
    <s v="Moderate"/>
    <n v="4"/>
    <x v="1"/>
    <d v="2023-05-30T00:00:00"/>
    <x v="0"/>
    <x v="1"/>
    <x v="0"/>
    <n v="5"/>
    <n v="522.86"/>
    <n v="35"/>
    <s v="Adult"/>
  </r>
  <r>
    <n v="3931"/>
    <d v="2021-09-24T00:00:00"/>
    <n v="4.6416666666666666"/>
    <s v="Network Engineer"/>
    <x v="0"/>
    <s v="Active"/>
    <s v="Part-Time"/>
    <s v="Zone A"/>
    <s v="Temporary"/>
    <x v="2"/>
    <x v="6"/>
    <d v="1960-06-26T00:00:00"/>
    <s v="MA"/>
    <s v="Male"/>
    <s v="Black"/>
    <s v="Widowed"/>
    <x v="0"/>
    <n v="3"/>
    <n v="3"/>
    <s v="Average"/>
    <d v="2022-09-30T00:00:00"/>
    <n v="2"/>
    <x v="1"/>
    <n v="1"/>
    <s v="Moderate"/>
    <n v="5"/>
    <x v="1"/>
    <d v="2022-11-12T00:00:00"/>
    <x v="1"/>
    <x v="1"/>
    <x v="0"/>
    <n v="5"/>
    <n v="685.82"/>
    <n v="61"/>
    <s v="Old"/>
  </r>
  <r>
    <n v="3932"/>
    <d v="2022-08-17T00:00:00"/>
    <n v="3.7444444444444445"/>
    <s v="IT Support"/>
    <x v="1"/>
    <s v="Active"/>
    <s v="Contract"/>
    <s v="Zone B"/>
    <s v="Full-Time"/>
    <x v="2"/>
    <x v="5"/>
    <d v="1965-04-21T00:00:00"/>
    <s v="MA"/>
    <s v="Female"/>
    <s v="Black"/>
    <s v="Single"/>
    <x v="0"/>
    <n v="3"/>
    <n v="3"/>
    <s v="Average"/>
    <d v="2023-06-23T00:00:00"/>
    <n v="5"/>
    <x v="1"/>
    <n v="5"/>
    <s v="Moderate"/>
    <n v="4"/>
    <x v="1"/>
    <d v="2023-02-27T00:00:00"/>
    <x v="3"/>
    <x v="0"/>
    <x v="2"/>
    <n v="5"/>
    <n v="898.93"/>
    <n v="57"/>
    <s v="Old"/>
  </r>
  <r>
    <n v="3933"/>
    <d v="2023-04-18T00:00:00"/>
    <n v="3.0750000000000002"/>
    <s v="IT Support"/>
    <x v="8"/>
    <s v="Active"/>
    <s v="Contract"/>
    <s v="Zone A"/>
    <s v="Part-Time"/>
    <x v="2"/>
    <x v="6"/>
    <d v="1967-08-21T00:00:00"/>
    <s v="MA"/>
    <s v="Female"/>
    <s v="White"/>
    <s v="Married"/>
    <x v="0"/>
    <n v="3"/>
    <n v="3"/>
    <s v="Average"/>
    <d v="2023-03-27T00:00:00"/>
    <n v="3"/>
    <x v="1"/>
    <n v="4"/>
    <s v="Moderate"/>
    <n v="5"/>
    <x v="1"/>
    <d v="2022-08-23T00:00:00"/>
    <x v="4"/>
    <x v="0"/>
    <x v="1"/>
    <n v="1"/>
    <n v="559.54999999999995"/>
    <n v="56"/>
    <s v="Old"/>
  </r>
  <r>
    <n v="3934"/>
    <d v="2020-04-15T00:00:00"/>
    <n v="6.083333333333333"/>
    <s v="IT Support"/>
    <x v="6"/>
    <s v="Active"/>
    <s v="Full-Time"/>
    <s v="Zone C"/>
    <s v="Temporary"/>
    <x v="2"/>
    <x v="7"/>
    <d v="1979-01-03T00:00:00"/>
    <s v="MA"/>
    <s v="Female"/>
    <s v="Asian"/>
    <s v="Widowed"/>
    <x v="0"/>
    <n v="3"/>
    <n v="3"/>
    <s v="Average"/>
    <d v="2023-04-07T00:00:00"/>
    <n v="3"/>
    <x v="1"/>
    <n v="3"/>
    <s v="Moderate"/>
    <n v="2"/>
    <x v="1"/>
    <d v="2023-02-16T00:00:00"/>
    <x v="2"/>
    <x v="0"/>
    <x v="2"/>
    <n v="5"/>
    <n v="219.78"/>
    <n v="41"/>
    <s v="Adult"/>
  </r>
  <r>
    <n v="3935"/>
    <d v="2020-12-25T00:00:00"/>
    <n v="5.3888888888888893"/>
    <s v="IT Support"/>
    <x v="2"/>
    <s v="Active"/>
    <s v="Full-Time"/>
    <s v="Zone C"/>
    <s v="Full-Time"/>
    <x v="2"/>
    <x v="1"/>
    <d v="1993-11-16T00:00:00"/>
    <s v="MA"/>
    <s v="Male"/>
    <s v="White"/>
    <s v="Widowed"/>
    <x v="0"/>
    <n v="3"/>
    <n v="3"/>
    <s v="Average"/>
    <d v="2023-04-05T00:00:00"/>
    <n v="5"/>
    <x v="1"/>
    <n v="1"/>
    <s v="Moderate"/>
    <n v="4"/>
    <x v="1"/>
    <d v="2023-07-16T00:00:00"/>
    <x v="1"/>
    <x v="0"/>
    <x v="3"/>
    <n v="5"/>
    <n v="223.6"/>
    <n v="27"/>
    <s v="Adult"/>
  </r>
  <r>
    <n v="3936"/>
    <d v="2022-07-21T00:00:00"/>
    <n v="3.8166666666666669"/>
    <s v="Enterprise Architect"/>
    <x v="8"/>
    <s v="Terminated"/>
    <s v="Full-Time"/>
    <s v="Zone B"/>
    <s v="Temporary"/>
    <x v="2"/>
    <x v="2"/>
    <d v="1998-06-27T00:00:00"/>
    <s v="CT"/>
    <s v="Male"/>
    <s v="Other"/>
    <s v="Widowed"/>
    <x v="0"/>
    <n v="3"/>
    <n v="3"/>
    <s v="Average"/>
    <d v="2023-03-25T00:00:00"/>
    <n v="5"/>
    <x v="1"/>
    <n v="3"/>
    <s v="Moderate"/>
    <n v="4"/>
    <x v="1"/>
    <d v="2023-05-14T00:00:00"/>
    <x v="4"/>
    <x v="0"/>
    <x v="2"/>
    <n v="4"/>
    <n v="283.29000000000002"/>
    <n v="24"/>
    <s v="Young"/>
  </r>
  <r>
    <n v="3937"/>
    <d v="2022-11-04T00:00:00"/>
    <n v="3.5305555555555554"/>
    <s v="Database Administrator"/>
    <x v="1"/>
    <s v="Active"/>
    <s v="Contract"/>
    <s v="Zone C"/>
    <s v="Part-Time"/>
    <x v="2"/>
    <x v="4"/>
    <d v="2044-09-13T00:00:00"/>
    <s v="MA"/>
    <s v="Male"/>
    <s v="White"/>
    <s v="Widowed"/>
    <x v="0"/>
    <n v="3"/>
    <n v="3"/>
    <s v="Average"/>
    <d v="2022-11-21T00:00:00"/>
    <n v="1"/>
    <x v="1"/>
    <n v="3"/>
    <s v="Moderate"/>
    <n v="1"/>
    <x v="1"/>
    <d v="2023-04-02T00:00:00"/>
    <x v="4"/>
    <x v="0"/>
    <x v="2"/>
    <n v="2"/>
    <n v="935.28"/>
    <n v="78"/>
    <s v="Old"/>
  </r>
  <r>
    <n v="3938"/>
    <d v="2020-04-20T00:00:00"/>
    <n v="6.0694444444444446"/>
    <s v="Data Analyst"/>
    <x v="4"/>
    <s v="Active"/>
    <s v="Part-Time"/>
    <s v="Zone B"/>
    <s v="Temporary"/>
    <x v="2"/>
    <x v="4"/>
    <d v="1955-05-28T00:00:00"/>
    <s v="MA"/>
    <s v="Female"/>
    <s v="Hispanic"/>
    <s v="Married"/>
    <x v="0"/>
    <n v="3"/>
    <n v="3"/>
    <s v="Average"/>
    <d v="2022-12-16T00:00:00"/>
    <n v="1"/>
    <x v="1"/>
    <n v="1"/>
    <s v="Moderate"/>
    <n v="1"/>
    <x v="1"/>
    <d v="2023-07-30T00:00:00"/>
    <x v="3"/>
    <x v="1"/>
    <x v="2"/>
    <n v="2"/>
    <n v="892.83"/>
    <n v="65"/>
    <s v="Old"/>
  </r>
  <r>
    <n v="3939"/>
    <d v="2019-09-05T00:00:00"/>
    <n v="6.6944444444444446"/>
    <s v="Data Analyst"/>
    <x v="0"/>
    <s v="Active"/>
    <s v="Part-Time"/>
    <s v="Zone A"/>
    <s v="Part-Time"/>
    <x v="2"/>
    <x v="3"/>
    <d v="1992-09-04T00:00:00"/>
    <s v="TX"/>
    <s v="Male"/>
    <s v="Black"/>
    <s v="Married"/>
    <x v="0"/>
    <n v="3"/>
    <n v="3"/>
    <s v="Average"/>
    <d v="2023-01-09T00:00:00"/>
    <n v="5"/>
    <x v="1"/>
    <n v="2"/>
    <s v="Moderate"/>
    <n v="4"/>
    <x v="1"/>
    <d v="2023-05-18T00:00:00"/>
    <x v="3"/>
    <x v="0"/>
    <x v="3"/>
    <n v="4"/>
    <n v="318.19"/>
    <n v="27"/>
    <s v="Adult"/>
  </r>
  <r>
    <n v="3940"/>
    <d v="2019-08-11T00:00:00"/>
    <n v="6.7611111111111111"/>
    <s v="Sr. DBA"/>
    <x v="1"/>
    <s v="Active"/>
    <s v="Contract"/>
    <s v="Zone B"/>
    <s v="Full-Time"/>
    <x v="2"/>
    <x v="3"/>
    <d v="1958-08-09T00:00:00"/>
    <s v="MA"/>
    <s v="Male"/>
    <s v="Other"/>
    <s v="Divorced"/>
    <x v="0"/>
    <n v="3"/>
    <n v="3"/>
    <s v="Average"/>
    <d v="2022-12-25T00:00:00"/>
    <n v="5"/>
    <x v="1"/>
    <n v="4"/>
    <s v="Moderate"/>
    <n v="3"/>
    <x v="1"/>
    <d v="2022-08-11T00:00:00"/>
    <x v="2"/>
    <x v="1"/>
    <x v="0"/>
    <n v="5"/>
    <n v="305.31"/>
    <n v="61"/>
    <s v="Old"/>
  </r>
  <r>
    <n v="3941"/>
    <d v="2018-11-04T00:00:00"/>
    <n v="7.5305555555555559"/>
    <s v="Data Analyst"/>
    <x v="4"/>
    <s v="Active"/>
    <s v="Full-Time"/>
    <s v="Zone B"/>
    <s v="Temporary"/>
    <x v="2"/>
    <x v="4"/>
    <d v="1985-08-30T00:00:00"/>
    <s v="MA"/>
    <s v="Male"/>
    <s v="White"/>
    <s v="Married"/>
    <x v="0"/>
    <n v="3"/>
    <n v="3"/>
    <s v="Average"/>
    <d v="2023-01-26T00:00:00"/>
    <n v="2"/>
    <x v="1"/>
    <n v="3"/>
    <s v="Moderate"/>
    <n v="3"/>
    <x v="1"/>
    <d v="2022-09-13T00:00:00"/>
    <x v="2"/>
    <x v="1"/>
    <x v="1"/>
    <n v="5"/>
    <n v="756.43"/>
    <n v="33"/>
    <s v="Adult"/>
  </r>
  <r>
    <n v="3942"/>
    <d v="2018-11-04T00:00:00"/>
    <n v="7.5305555555555559"/>
    <s v="Principal Data Architect"/>
    <x v="9"/>
    <s v="Terminated"/>
    <s v="Contract"/>
    <s v="Zone B"/>
    <s v="Temporary"/>
    <x v="2"/>
    <x v="14"/>
    <d v="1951-09-04T00:00:00"/>
    <s v="MA"/>
    <s v="Female"/>
    <s v="Asian"/>
    <s v="Married"/>
    <x v="3"/>
    <n v="1"/>
    <n v="3"/>
    <s v="Average"/>
    <d v="2023-02-02T00:00:00"/>
    <n v="3"/>
    <x v="1"/>
    <n v="4"/>
    <s v="Moderate"/>
    <n v="1"/>
    <x v="1"/>
    <d v="2023-01-28T00:00:00"/>
    <x v="1"/>
    <x v="1"/>
    <x v="2"/>
    <n v="5"/>
    <n v="940.22"/>
    <n v="67"/>
    <s v="Old"/>
  </r>
  <r>
    <n v="3943"/>
    <d v="2019-07-27T00:00:00"/>
    <n v="6.8"/>
    <s v="Data Analyst "/>
    <x v="6"/>
    <s v="Terminated"/>
    <s v="Part-Time"/>
    <s v="Zone A"/>
    <s v="Part-Time"/>
    <x v="2"/>
    <x v="5"/>
    <d v="1971-08-04T00:00:00"/>
    <s v="MA"/>
    <s v="Male"/>
    <s v="Black"/>
    <s v="Single"/>
    <x v="0"/>
    <n v="3"/>
    <n v="3"/>
    <s v="Average"/>
    <d v="2022-08-06T00:00:00"/>
    <n v="5"/>
    <x v="1"/>
    <n v="2"/>
    <s v="Moderate"/>
    <n v="2"/>
    <x v="1"/>
    <d v="2023-05-15T00:00:00"/>
    <x v="4"/>
    <x v="1"/>
    <x v="0"/>
    <n v="3"/>
    <n v="282.37"/>
    <n v="48"/>
    <s v="Adult"/>
  </r>
  <r>
    <n v="3944"/>
    <d v="2020-12-21T00:00:00"/>
    <n v="5.4"/>
    <s v="Data Analyst"/>
    <x v="7"/>
    <s v="Active"/>
    <s v="Full-Time"/>
    <s v="Zone A"/>
    <s v="Full-Time"/>
    <x v="2"/>
    <x v="2"/>
    <d v="1997-07-05T00:00:00"/>
    <s v="MA"/>
    <s v="Female"/>
    <s v="White"/>
    <s v="Single"/>
    <x v="0"/>
    <n v="3"/>
    <n v="3"/>
    <s v="Average"/>
    <d v="2023-02-26T00:00:00"/>
    <n v="5"/>
    <x v="1"/>
    <n v="3"/>
    <s v="Moderate"/>
    <n v="4"/>
    <x v="1"/>
    <d v="2022-08-19T00:00:00"/>
    <x v="3"/>
    <x v="1"/>
    <x v="2"/>
    <n v="1"/>
    <n v="627.14"/>
    <n v="23"/>
    <s v="Young"/>
  </r>
  <r>
    <n v="3945"/>
    <d v="2022-07-25T00:00:00"/>
    <n v="3.8055555555555554"/>
    <s v="Data Analyst"/>
    <x v="8"/>
    <s v="Active"/>
    <s v="Full-Time"/>
    <s v="Zone C"/>
    <s v="Temporary"/>
    <x v="2"/>
    <x v="6"/>
    <d v="1998-03-23T00:00:00"/>
    <s v="MA"/>
    <s v="Female"/>
    <s v="Black"/>
    <s v="Single"/>
    <x v="3"/>
    <n v="1"/>
    <n v="3"/>
    <s v="Average"/>
    <d v="2023-01-03T00:00:00"/>
    <n v="4"/>
    <x v="1"/>
    <n v="4"/>
    <s v="Moderate"/>
    <n v="2"/>
    <x v="1"/>
    <d v="2022-08-29T00:00:00"/>
    <x v="4"/>
    <x v="1"/>
    <x v="1"/>
    <n v="2"/>
    <n v="864.5"/>
    <n v="24"/>
    <s v="Young"/>
  </r>
  <r>
    <n v="3946"/>
    <d v="2019-06-15T00:00:00"/>
    <n v="6.916666666666667"/>
    <s v="Database Administrator"/>
    <x v="6"/>
    <s v="Active"/>
    <s v="Contract"/>
    <s v="Zone A"/>
    <s v="Temporary"/>
    <x v="2"/>
    <x v="12"/>
    <d v="1957-07-20T00:00:00"/>
    <s v="MA"/>
    <s v="Female"/>
    <s v="White"/>
    <s v="Married"/>
    <x v="0"/>
    <n v="3"/>
    <n v="3"/>
    <s v="Average"/>
    <d v="2023-07-23T00:00:00"/>
    <n v="1"/>
    <x v="1"/>
    <n v="3"/>
    <s v="Moderate"/>
    <n v="4"/>
    <x v="1"/>
    <d v="2023-07-15T00:00:00"/>
    <x v="0"/>
    <x v="1"/>
    <x v="3"/>
    <n v="4"/>
    <n v="981.64"/>
    <n v="62"/>
    <s v="Old"/>
  </r>
  <r>
    <n v="3947"/>
    <d v="2020-04-04T00:00:00"/>
    <n v="6.1138888888888889"/>
    <s v="Database Administrator"/>
    <x v="1"/>
    <s v="Terminated"/>
    <s v="Full-Time"/>
    <s v="Zone B"/>
    <s v="Full-Time"/>
    <x v="2"/>
    <x v="4"/>
    <d v="1996-12-03T00:00:00"/>
    <s v="MA"/>
    <s v="Female"/>
    <s v="Hispanic"/>
    <s v="Married"/>
    <x v="0"/>
    <n v="3"/>
    <n v="3"/>
    <s v="Average"/>
    <d v="2023-07-28T00:00:00"/>
    <n v="4"/>
    <x v="1"/>
    <n v="3"/>
    <s v="Moderate"/>
    <n v="1"/>
    <x v="1"/>
    <d v="2023-01-14T00:00:00"/>
    <x v="2"/>
    <x v="0"/>
    <x v="0"/>
    <n v="3"/>
    <n v="456.02"/>
    <n v="24"/>
    <s v="Young"/>
  </r>
  <r>
    <n v="3948"/>
    <d v="2023-02-03T00:00:00"/>
    <n v="3.2833333333333332"/>
    <s v="Data Analyst"/>
    <x v="8"/>
    <s v="Terminated"/>
    <s v="Contract"/>
    <s v="Zone C"/>
    <s v="Full-Time"/>
    <x v="2"/>
    <x v="1"/>
    <d v="2043-10-29T00:00:00"/>
    <s v="MA"/>
    <s v="Male"/>
    <s v="Hispanic"/>
    <s v="Married"/>
    <x v="0"/>
    <n v="3"/>
    <n v="3"/>
    <s v="Average"/>
    <d v="2023-03-10T00:00:00"/>
    <n v="4"/>
    <x v="1"/>
    <n v="4"/>
    <s v="Moderate"/>
    <n v="2"/>
    <x v="1"/>
    <d v="2023-04-02T00:00:00"/>
    <x v="0"/>
    <x v="1"/>
    <x v="3"/>
    <n v="5"/>
    <n v="350.68"/>
    <n v="80"/>
    <s v="Old"/>
  </r>
  <r>
    <n v="3950"/>
    <d v="2023-07-12T00:00:00"/>
    <n v="2.8416666666666668"/>
    <s v="Database Administrator"/>
    <x v="0"/>
    <s v="Active"/>
    <s v="Full-Time"/>
    <s v="Zone A"/>
    <s v="Part-Time"/>
    <x v="2"/>
    <x v="10"/>
    <d v="1989-01-29T00:00:00"/>
    <s v="MA"/>
    <s v="Female"/>
    <s v="Hispanic"/>
    <s v="Widowed"/>
    <x v="0"/>
    <n v="3"/>
    <n v="3"/>
    <s v="Average"/>
    <d v="2022-10-18T00:00:00"/>
    <n v="2"/>
    <x v="1"/>
    <n v="3"/>
    <s v="Moderate"/>
    <n v="5"/>
    <x v="1"/>
    <d v="2023-04-22T00:00:00"/>
    <x v="3"/>
    <x v="0"/>
    <x v="2"/>
    <n v="2"/>
    <n v="119.24"/>
    <n v="34"/>
    <s v="Adult"/>
  </r>
  <r>
    <n v="3951"/>
    <d v="2021-04-25T00:00:00"/>
    <n v="5.0555555555555554"/>
    <s v="Database Administrator"/>
    <x v="8"/>
    <s v="Terminated"/>
    <s v="Contract"/>
    <s v="Zone A"/>
    <s v="Temporary"/>
    <x v="2"/>
    <x v="13"/>
    <d v="1961-09-07T00:00:00"/>
    <s v="MA"/>
    <s v="Female"/>
    <s v="Asian"/>
    <s v="Divorced"/>
    <x v="0"/>
    <n v="3"/>
    <n v="3"/>
    <s v="Average"/>
    <d v="2023-04-01T00:00:00"/>
    <n v="4"/>
    <x v="1"/>
    <n v="1"/>
    <s v="Moderate"/>
    <n v="3"/>
    <x v="1"/>
    <d v="2023-04-08T00:00:00"/>
    <x v="2"/>
    <x v="0"/>
    <x v="2"/>
    <n v="5"/>
    <n v="532.41"/>
    <n v="60"/>
    <s v="Old"/>
  </r>
  <r>
    <n v="3952"/>
    <d v="2021-03-13T00:00:00"/>
    <n v="5.1722222222222225"/>
    <s v="Data Analyst"/>
    <x v="1"/>
    <s v="Active"/>
    <s v="Full-Time"/>
    <s v="Zone A"/>
    <s v="Full-Time"/>
    <x v="2"/>
    <x v="0"/>
    <d v="1950-11-01T00:00:00"/>
    <s v="MA"/>
    <s v="Male"/>
    <s v="Black"/>
    <s v="Single"/>
    <x v="0"/>
    <n v="3"/>
    <n v="3"/>
    <s v="Average"/>
    <d v="2022-12-13T00:00:00"/>
    <n v="1"/>
    <x v="1"/>
    <n v="4"/>
    <s v="Moderate"/>
    <n v="1"/>
    <x v="1"/>
    <d v="2023-07-16T00:00:00"/>
    <x v="2"/>
    <x v="1"/>
    <x v="1"/>
    <n v="5"/>
    <n v="625.95000000000005"/>
    <n v="71"/>
    <s v="Old"/>
  </r>
  <r>
    <n v="3953"/>
    <d v="2021-08-16T00:00:00"/>
    <n v="4.7472222222222218"/>
    <s v="Data Analyst"/>
    <x v="4"/>
    <s v="Active"/>
    <s v="Full-Time"/>
    <s v="Zone B"/>
    <s v="Full-Time"/>
    <x v="2"/>
    <x v="5"/>
    <d v="1965-02-22T00:00:00"/>
    <s v="MA"/>
    <s v="Female"/>
    <s v="White"/>
    <s v="Married"/>
    <x v="0"/>
    <n v="3"/>
    <n v="3"/>
    <s v="Average"/>
    <d v="2023-03-16T00:00:00"/>
    <n v="3"/>
    <x v="1"/>
    <n v="4"/>
    <s v="Moderate"/>
    <n v="4"/>
    <x v="1"/>
    <d v="2023-05-31T00:00:00"/>
    <x v="1"/>
    <x v="0"/>
    <x v="3"/>
    <n v="2"/>
    <n v="779.08"/>
    <n v="56"/>
    <s v="Old"/>
  </r>
  <r>
    <n v="3954"/>
    <d v="2021-10-18T00:00:00"/>
    <n v="4.5750000000000002"/>
    <s v="Database Administrator"/>
    <x v="0"/>
    <s v="Active"/>
    <s v="Full-Time"/>
    <s v="Zone B"/>
    <s v="Temporary"/>
    <x v="2"/>
    <x v="3"/>
    <d v="2046-11-11T00:00:00"/>
    <s v="MA"/>
    <s v="Female"/>
    <s v="Hispanic"/>
    <s v="Married"/>
    <x v="0"/>
    <n v="3"/>
    <n v="3"/>
    <s v="Average"/>
    <d v="2023-06-18T00:00:00"/>
    <n v="5"/>
    <x v="1"/>
    <n v="1"/>
    <s v="Moderate"/>
    <n v="5"/>
    <x v="1"/>
    <d v="2023-05-11T00:00:00"/>
    <x v="0"/>
    <x v="1"/>
    <x v="2"/>
    <n v="1"/>
    <n v="497.09"/>
    <n v="75"/>
    <s v="Old"/>
  </r>
  <r>
    <n v="3955"/>
    <d v="2020-02-16T00:00:00"/>
    <n v="6.2472222222222218"/>
    <s v="Database Administrator"/>
    <x v="7"/>
    <s v="Active"/>
    <s v="Contract"/>
    <s v="Zone C"/>
    <s v="Full-Time"/>
    <x v="2"/>
    <x v="9"/>
    <d v="1998-10-28T00:00:00"/>
    <s v="MA"/>
    <s v="Female"/>
    <s v="Hispanic"/>
    <s v="Married"/>
    <x v="0"/>
    <n v="3"/>
    <n v="3"/>
    <s v="Average"/>
    <d v="2023-06-10T00:00:00"/>
    <n v="2"/>
    <x v="1"/>
    <n v="1"/>
    <s v="Moderate"/>
    <n v="1"/>
    <x v="1"/>
    <d v="2023-03-14T00:00:00"/>
    <x v="3"/>
    <x v="1"/>
    <x v="0"/>
    <n v="1"/>
    <n v="762.36"/>
    <n v="22"/>
    <s v="Young"/>
  </r>
  <r>
    <n v="3956"/>
    <d v="2019-08-07T00:00:00"/>
    <n v="6.7722222222222221"/>
    <s v="Database Administrator"/>
    <x v="1"/>
    <s v="Active"/>
    <s v="Contract"/>
    <s v="Zone A"/>
    <s v="Temporary"/>
    <x v="2"/>
    <x v="2"/>
    <d v="1997-01-02T00:00:00"/>
    <s v="TX"/>
    <s v="Female"/>
    <s v="Black"/>
    <s v="Widowed"/>
    <x v="0"/>
    <n v="3"/>
    <n v="3"/>
    <s v="Average"/>
    <d v="2022-09-26T00:00:00"/>
    <n v="4"/>
    <x v="1"/>
    <n v="5"/>
    <s v="Moderate"/>
    <n v="2"/>
    <x v="1"/>
    <d v="2022-10-21T00:00:00"/>
    <x v="1"/>
    <x v="1"/>
    <x v="0"/>
    <n v="4"/>
    <n v="611.15"/>
    <n v="22"/>
    <s v="Young"/>
  </r>
  <r>
    <n v="3957"/>
    <d v="2022-01-03T00:00:00"/>
    <n v="4.3666666666666663"/>
    <s v="Database Administrator"/>
    <x v="8"/>
    <s v="Active"/>
    <s v="Contract"/>
    <s v="Zone C"/>
    <s v="Temporary"/>
    <x v="2"/>
    <x v="4"/>
    <d v="1991-01-02T00:00:00"/>
    <s v="TX"/>
    <s v="Female"/>
    <s v="Other"/>
    <s v="Divorced"/>
    <x v="0"/>
    <n v="3"/>
    <n v="3"/>
    <s v="Average"/>
    <d v="2023-06-07T00:00:00"/>
    <n v="3"/>
    <x v="1"/>
    <n v="2"/>
    <s v="Moderate"/>
    <n v="4"/>
    <x v="1"/>
    <d v="2023-06-22T00:00:00"/>
    <x v="4"/>
    <x v="0"/>
    <x v="3"/>
    <n v="3"/>
    <n v="724.95"/>
    <n v="31"/>
    <s v="Adult"/>
  </r>
  <r>
    <n v="3958"/>
    <d v="2020-09-22T00:00:00"/>
    <n v="5.6472222222222221"/>
    <s v="Database Administrator"/>
    <x v="3"/>
    <s v="Active"/>
    <s v="Part-Time"/>
    <s v="Zone C"/>
    <s v="Full-Time"/>
    <x v="2"/>
    <x v="4"/>
    <d v="1974-09-18T00:00:00"/>
    <s v="TX"/>
    <s v="Female"/>
    <s v="Hispanic"/>
    <s v="Married"/>
    <x v="3"/>
    <n v="1"/>
    <n v="3"/>
    <s v="Average"/>
    <d v="2023-04-10T00:00:00"/>
    <n v="5"/>
    <x v="1"/>
    <n v="3"/>
    <s v="Moderate"/>
    <n v="1"/>
    <x v="1"/>
    <d v="2022-12-21T00:00:00"/>
    <x v="3"/>
    <x v="0"/>
    <x v="2"/>
    <n v="5"/>
    <n v="332.9"/>
    <n v="46"/>
    <s v="Adult"/>
  </r>
  <r>
    <n v="3959"/>
    <d v="2022-11-11T00:00:00"/>
    <n v="3.5111111111111111"/>
    <s v="Data Architect"/>
    <x v="9"/>
    <s v="Terminated"/>
    <s v="Part-Time"/>
    <s v="Zone A"/>
    <s v="Full-Time"/>
    <x v="2"/>
    <x v="3"/>
    <d v="1988-08-20T00:00:00"/>
    <s v="TX"/>
    <s v="Male"/>
    <s v="Hispanic"/>
    <s v="Single"/>
    <x v="0"/>
    <n v="3"/>
    <n v="3"/>
    <s v="Average"/>
    <d v="2023-06-30T00:00:00"/>
    <n v="5"/>
    <x v="1"/>
    <n v="4"/>
    <s v="Moderate"/>
    <n v="5"/>
    <x v="1"/>
    <d v="2023-01-30T00:00:00"/>
    <x v="4"/>
    <x v="0"/>
    <x v="1"/>
    <n v="5"/>
    <n v="116.9"/>
    <n v="34"/>
    <s v="Adult"/>
  </r>
  <r>
    <n v="3960"/>
    <d v="2018-08-11T00:00:00"/>
    <n v="7.7611111111111111"/>
    <s v="CIO"/>
    <x v="5"/>
    <s v="Active"/>
    <s v="Part-Time"/>
    <s v="Zone A"/>
    <s v="Full-Time"/>
    <x v="2"/>
    <x v="4"/>
    <d v="2047-04-05T00:00:00"/>
    <s v="TX"/>
    <s v="Male"/>
    <s v="White"/>
    <s v="Married"/>
    <x v="0"/>
    <n v="3"/>
    <n v="3"/>
    <s v="Average"/>
    <d v="2023-07-14T00:00:00"/>
    <n v="3"/>
    <x v="1"/>
    <n v="4"/>
    <s v="Moderate"/>
    <n v="1"/>
    <x v="1"/>
    <d v="2023-03-19T00:00:00"/>
    <x v="4"/>
    <x v="1"/>
    <x v="2"/>
    <n v="1"/>
    <n v="430.46"/>
    <n v="71"/>
    <s v="Old"/>
  </r>
  <r>
    <n v="3961"/>
    <d v="2023-03-31T00:00:00"/>
    <n v="3.125"/>
    <s v="BI Director"/>
    <x v="6"/>
    <s v="Active"/>
    <s v="Full-Time"/>
    <s v="Zone A"/>
    <s v="Full-Time"/>
    <x v="2"/>
    <x v="1"/>
    <d v="1978-06-19T00:00:00"/>
    <s v="MA"/>
    <s v="Male"/>
    <s v="Black"/>
    <s v="Divorced"/>
    <x v="0"/>
    <n v="3"/>
    <n v="3"/>
    <s v="Average"/>
    <d v="2022-11-20T00:00:00"/>
    <n v="2"/>
    <x v="1"/>
    <n v="5"/>
    <s v="Moderate"/>
    <n v="2"/>
    <x v="1"/>
    <d v="2023-02-05T00:00:00"/>
    <x v="0"/>
    <x v="0"/>
    <x v="3"/>
    <n v="5"/>
    <n v="881.61"/>
    <n v="45"/>
    <s v="Adult"/>
  </r>
  <r>
    <n v="3962"/>
    <d v="2021-03-10T00:00:00"/>
    <n v="5.1805555555555554"/>
    <s v="Sr. DBA"/>
    <x v="8"/>
    <s v="Active"/>
    <s v="Contract"/>
    <s v="Zone B"/>
    <s v="Part-Time"/>
    <x v="2"/>
    <x v="1"/>
    <d v="1990-11-18T00:00:00"/>
    <s v="MA"/>
    <s v="Female"/>
    <s v="Hispanic"/>
    <s v="Divorced"/>
    <x v="0"/>
    <n v="3"/>
    <n v="3"/>
    <s v="Average"/>
    <d v="2023-05-30T00:00:00"/>
    <n v="4"/>
    <x v="1"/>
    <n v="3"/>
    <s v="Moderate"/>
    <n v="3"/>
    <x v="1"/>
    <d v="2022-11-04T00:00:00"/>
    <x v="1"/>
    <x v="0"/>
    <x v="0"/>
    <n v="3"/>
    <n v="454.92"/>
    <n v="31"/>
    <s v="Adult"/>
  </r>
  <r>
    <n v="3963"/>
    <d v="2019-08-30T00:00:00"/>
    <n v="6.708333333333333"/>
    <s v="Sr. Accountant"/>
    <x v="3"/>
    <s v="Active"/>
    <s v="Part-Time"/>
    <s v="Zone B"/>
    <s v="Temporary"/>
    <x v="2"/>
    <x v="4"/>
    <d v="1998-05-19T00:00:00"/>
    <s v="MA"/>
    <s v="Female"/>
    <s v="Black"/>
    <s v="Widowed"/>
    <x v="0"/>
    <n v="3"/>
    <n v="3"/>
    <s v="Average"/>
    <d v="2023-07-28T00:00:00"/>
    <n v="4"/>
    <x v="1"/>
    <n v="1"/>
    <s v="Moderate"/>
    <n v="5"/>
    <x v="1"/>
    <d v="2023-04-15T00:00:00"/>
    <x v="1"/>
    <x v="1"/>
    <x v="2"/>
    <n v="2"/>
    <n v="381.88"/>
    <n v="21"/>
    <s v="Young"/>
  </r>
  <r>
    <n v="3965"/>
    <d v="2020-04-22T00:00:00"/>
    <n v="6.0638888888888891"/>
    <s v="Software Engineering Manager"/>
    <x v="5"/>
    <s v="Active"/>
    <s v="Contract"/>
    <s v="Zone B"/>
    <s v="Part-Time"/>
    <x v="2"/>
    <x v="3"/>
    <d v="1998-11-01T00:00:00"/>
    <s v="MA"/>
    <s v="Female"/>
    <s v="Other"/>
    <s v="Married"/>
    <x v="0"/>
    <n v="3"/>
    <n v="3"/>
    <s v="Average"/>
    <d v="2023-06-08T00:00:00"/>
    <n v="4"/>
    <x v="1"/>
    <n v="1"/>
    <s v="Moderate"/>
    <n v="2"/>
    <x v="1"/>
    <d v="2023-06-20T00:00:00"/>
    <x v="3"/>
    <x v="0"/>
    <x v="2"/>
    <n v="4"/>
    <n v="198.58"/>
    <n v="22"/>
    <s v="Young"/>
  </r>
  <r>
    <n v="3967"/>
    <d v="2018-12-03T00:00:00"/>
    <n v="7.45"/>
    <s v="Data Analyst"/>
    <x v="8"/>
    <s v="Active"/>
    <s v="Full-Time"/>
    <s v="Zone A"/>
    <s v="Temporary"/>
    <x v="2"/>
    <x v="0"/>
    <d v="1955-07-19T00:00:00"/>
    <s v="MA"/>
    <s v="Female"/>
    <s v="Black"/>
    <s v="Married"/>
    <x v="0"/>
    <n v="3"/>
    <n v="3"/>
    <s v="Average"/>
    <d v="2023-01-05T00:00:00"/>
    <n v="5"/>
    <x v="1"/>
    <n v="3"/>
    <s v="Moderate"/>
    <n v="4"/>
    <x v="1"/>
    <d v="2023-05-16T00:00:00"/>
    <x v="1"/>
    <x v="1"/>
    <x v="0"/>
    <n v="4"/>
    <n v="683.96"/>
    <n v="63"/>
    <s v="Old"/>
  </r>
  <r>
    <n v="3968"/>
    <d v="2021-02-20T00:00:00"/>
    <n v="5.2361111111111107"/>
    <s v="Data Analyst"/>
    <x v="6"/>
    <s v="Active"/>
    <s v="Contract"/>
    <s v="Zone B"/>
    <s v="Temporary"/>
    <x v="2"/>
    <x v="6"/>
    <d v="1967-07-14T00:00:00"/>
    <s v="MA"/>
    <s v="Female"/>
    <s v="Other"/>
    <s v="Married"/>
    <x v="0"/>
    <n v="3"/>
    <n v="3"/>
    <s v="Average"/>
    <d v="2022-12-14T00:00:00"/>
    <n v="5"/>
    <x v="1"/>
    <n v="5"/>
    <s v="Moderate"/>
    <n v="1"/>
    <x v="1"/>
    <d v="2022-12-02T00:00:00"/>
    <x v="3"/>
    <x v="1"/>
    <x v="2"/>
    <n v="3"/>
    <n v="891.63"/>
    <n v="54"/>
    <s v="Old"/>
  </r>
  <r>
    <n v="3969"/>
    <d v="2021-01-17T00:00:00"/>
    <n v="5.3277777777777775"/>
    <s v="Database Administrator"/>
    <x v="2"/>
    <s v="Active"/>
    <s v="Contract"/>
    <s v="Zone A"/>
    <s v="Full-Time"/>
    <x v="2"/>
    <x v="1"/>
    <d v="1966-06-18T00:00:00"/>
    <s v="MA"/>
    <s v="Female"/>
    <s v="Asian"/>
    <s v="Divorced"/>
    <x v="1"/>
    <n v="4"/>
    <n v="3"/>
    <s v="Average"/>
    <d v="2022-08-09T00:00:00"/>
    <n v="4"/>
    <x v="1"/>
    <n v="5"/>
    <s v="Moderate"/>
    <n v="2"/>
    <x v="1"/>
    <d v="2023-03-01T00:00:00"/>
    <x v="3"/>
    <x v="0"/>
    <x v="0"/>
    <n v="4"/>
    <n v="701.87"/>
    <n v="55"/>
    <s v="Old"/>
  </r>
  <r>
    <n v="3970"/>
    <d v="2020-10-04T00:00:00"/>
    <n v="5.6138888888888889"/>
    <s v="Database Administrator"/>
    <x v="9"/>
    <s v="Active"/>
    <s v="Part-Time"/>
    <s v="Zone B"/>
    <s v="Full-Time"/>
    <x v="2"/>
    <x v="4"/>
    <d v="1950-11-08T00:00:00"/>
    <s v="MA"/>
    <s v="Female"/>
    <s v="Other"/>
    <s v="Married"/>
    <x v="1"/>
    <n v="4"/>
    <n v="3"/>
    <s v="Average"/>
    <d v="2023-01-14T00:00:00"/>
    <n v="5"/>
    <x v="1"/>
    <n v="1"/>
    <s v="Moderate"/>
    <n v="5"/>
    <x v="1"/>
    <d v="2023-02-25T00:00:00"/>
    <x v="3"/>
    <x v="0"/>
    <x v="1"/>
    <n v="4"/>
    <n v="216.73"/>
    <n v="70"/>
    <s v="Old"/>
  </r>
  <r>
    <n v="3971"/>
    <d v="2021-01-29T00:00:00"/>
    <n v="5.2944444444444443"/>
    <s v="Database Administrator"/>
    <x v="7"/>
    <s v="Active"/>
    <s v="Part-Time"/>
    <s v="Zone A"/>
    <s v="Temporary"/>
    <x v="2"/>
    <x v="3"/>
    <d v="1958-10-31T00:00:00"/>
    <s v="TX"/>
    <s v="Female"/>
    <s v="Other"/>
    <s v="Widowed"/>
    <x v="0"/>
    <n v="3"/>
    <n v="3"/>
    <s v="Average"/>
    <d v="2023-03-23T00:00:00"/>
    <n v="3"/>
    <x v="1"/>
    <n v="3"/>
    <s v="Moderate"/>
    <n v="2"/>
    <x v="1"/>
    <d v="2022-08-16T00:00:00"/>
    <x v="2"/>
    <x v="1"/>
    <x v="3"/>
    <n v="5"/>
    <n v="482.47"/>
    <n v="63"/>
    <s v="Old"/>
  </r>
  <r>
    <n v="3972"/>
    <d v="2022-07-26T00:00:00"/>
    <n v="3.8027777777777776"/>
    <s v="Database Administrator"/>
    <x v="3"/>
    <s v="Active"/>
    <s v="Part-Time"/>
    <s v="Zone B"/>
    <s v="Part-Time"/>
    <x v="2"/>
    <x v="3"/>
    <d v="1955-06-07T00:00:00"/>
    <s v="TX"/>
    <s v="Female"/>
    <s v="Black"/>
    <s v="Divorced"/>
    <x v="0"/>
    <n v="3"/>
    <n v="3"/>
    <s v="Average"/>
    <d v="2022-10-29T00:00:00"/>
    <n v="5"/>
    <x v="1"/>
    <n v="4"/>
    <s v="Moderate"/>
    <n v="1"/>
    <x v="1"/>
    <d v="2023-04-25T00:00:00"/>
    <x v="0"/>
    <x v="1"/>
    <x v="1"/>
    <n v="5"/>
    <n v="853.57"/>
    <n v="67"/>
    <s v="Old"/>
  </r>
  <r>
    <n v="3973"/>
    <d v="2018-09-21T00:00:00"/>
    <n v="7.65"/>
    <s v="Database Administrator"/>
    <x v="5"/>
    <s v="Terminated"/>
    <s v="Part-Time"/>
    <s v="Zone C"/>
    <s v="Temporary"/>
    <x v="2"/>
    <x v="4"/>
    <d v="1973-05-22T00:00:00"/>
    <s v="TX"/>
    <s v="Female"/>
    <s v="Hispanic"/>
    <s v="Single"/>
    <x v="1"/>
    <n v="4"/>
    <n v="3"/>
    <s v="Average"/>
    <d v="2022-08-17T00:00:00"/>
    <n v="3"/>
    <x v="1"/>
    <n v="2"/>
    <s v="Moderate"/>
    <n v="1"/>
    <x v="1"/>
    <d v="2022-11-14T00:00:00"/>
    <x v="0"/>
    <x v="0"/>
    <x v="3"/>
    <n v="1"/>
    <n v="202.97"/>
    <n v="45"/>
    <s v="Adult"/>
  </r>
  <r>
    <n v="3974"/>
    <d v="2018-12-25T00:00:00"/>
    <n v="7.3888888888888893"/>
    <s v="Data Architect"/>
    <x v="4"/>
    <s v="Terminated"/>
    <s v="Part-Time"/>
    <s v="Zone C"/>
    <s v="Full-Time"/>
    <x v="2"/>
    <x v="5"/>
    <d v="1986-01-07T00:00:00"/>
    <s v="TX"/>
    <s v="Male"/>
    <s v="Other"/>
    <s v="Married"/>
    <x v="1"/>
    <n v="4"/>
    <n v="3"/>
    <s v="Average"/>
    <d v="2023-04-04T00:00:00"/>
    <n v="4"/>
    <x v="1"/>
    <n v="5"/>
    <s v="Moderate"/>
    <n v="1"/>
    <x v="1"/>
    <d v="2023-04-27T00:00:00"/>
    <x v="4"/>
    <x v="0"/>
    <x v="3"/>
    <n v="1"/>
    <n v="487.4"/>
    <n v="32"/>
    <s v="Adult"/>
  </r>
  <r>
    <n v="3975"/>
    <d v="2020-11-03T00:00:00"/>
    <n v="5.5333333333333332"/>
    <s v="CIO"/>
    <x v="0"/>
    <s v="Terminated"/>
    <s v="Part-Time"/>
    <s v="Zone B"/>
    <s v="Temporary"/>
    <x v="2"/>
    <x v="4"/>
    <d v="1999-01-25T00:00:00"/>
    <s v="TX"/>
    <s v="Male"/>
    <s v="Asian"/>
    <s v="Single"/>
    <x v="0"/>
    <n v="3"/>
    <n v="3"/>
    <s v="Average"/>
    <d v="2022-11-27T00:00:00"/>
    <n v="1"/>
    <x v="1"/>
    <n v="4"/>
    <s v="Moderate"/>
    <n v="3"/>
    <x v="1"/>
    <d v="2023-05-08T00:00:00"/>
    <x v="0"/>
    <x v="1"/>
    <x v="2"/>
    <n v="2"/>
    <n v="669.81"/>
    <n v="21"/>
    <s v="Young"/>
  </r>
  <r>
    <n v="3976"/>
    <d v="2021-10-22T00:00:00"/>
    <n v="4.5638888888888891"/>
    <s v="Sr. DBA"/>
    <x v="8"/>
    <s v="Active"/>
    <s v="Full-Time"/>
    <s v="Zone C"/>
    <s v="Temporary"/>
    <x v="2"/>
    <x v="4"/>
    <d v="1991-11-17T00:00:00"/>
    <s v="MA"/>
    <s v="Female"/>
    <s v="White"/>
    <s v="Divorced"/>
    <x v="0"/>
    <n v="3"/>
    <n v="3"/>
    <s v="Average"/>
    <d v="2023-04-25T00:00:00"/>
    <n v="4"/>
    <x v="1"/>
    <n v="5"/>
    <s v="Moderate"/>
    <n v="1"/>
    <x v="1"/>
    <d v="2023-04-22T00:00:00"/>
    <x v="0"/>
    <x v="0"/>
    <x v="2"/>
    <n v="1"/>
    <n v="645.02"/>
    <n v="30"/>
    <s v="Adult"/>
  </r>
  <r>
    <n v="3977"/>
    <d v="2018-08-27T00:00:00"/>
    <n v="7.7166666666666668"/>
    <s v="Sr. Accountant"/>
    <x v="3"/>
    <s v="Active"/>
    <s v="Full-Time"/>
    <s v="Zone A"/>
    <s v="Full-Time"/>
    <x v="2"/>
    <x v="13"/>
    <d v="2043-08-19T00:00:00"/>
    <s v="MA"/>
    <s v="Female"/>
    <s v="Black"/>
    <s v="Divorced"/>
    <x v="0"/>
    <n v="3"/>
    <n v="3"/>
    <s v="Average"/>
    <d v="2023-01-06T00:00:00"/>
    <n v="1"/>
    <x v="1"/>
    <n v="5"/>
    <s v="Moderate"/>
    <n v="4"/>
    <x v="1"/>
    <d v="2022-10-13T00:00:00"/>
    <x v="3"/>
    <x v="1"/>
    <x v="2"/>
    <n v="2"/>
    <n v="157.4"/>
    <n v="75"/>
    <s v="Old"/>
  </r>
  <r>
    <n v="3978"/>
    <d v="2020-07-12T00:00:00"/>
    <n v="5.8416666666666668"/>
    <s v="Sr. Accountant"/>
    <x v="9"/>
    <s v="Active"/>
    <s v="Part-Time"/>
    <s v="Zone B"/>
    <s v="Part-Time"/>
    <x v="2"/>
    <x v="3"/>
    <d v="1980-04-26T00:00:00"/>
    <s v="MA"/>
    <s v="Male"/>
    <s v="Asian"/>
    <s v="Widowed"/>
    <x v="0"/>
    <n v="3"/>
    <n v="3"/>
    <s v="Average"/>
    <d v="2022-09-04T00:00:00"/>
    <n v="4"/>
    <x v="1"/>
    <n v="3"/>
    <s v="Moderate"/>
    <n v="5"/>
    <x v="1"/>
    <d v="2023-05-15T00:00:00"/>
    <x v="2"/>
    <x v="1"/>
    <x v="0"/>
    <n v="1"/>
    <n v="131.97999999999999"/>
    <n v="40"/>
    <s v="Adult"/>
  </r>
  <r>
    <n v="3980"/>
    <d v="2020-05-11T00:00:00"/>
    <n v="6.0111111111111111"/>
    <s v="Data Analyst"/>
    <x v="2"/>
    <s v="Active"/>
    <s v="Full-Time"/>
    <s v="Zone C"/>
    <s v="Full-Time"/>
    <x v="2"/>
    <x v="9"/>
    <d v="1975-12-02T00:00:00"/>
    <s v="MA"/>
    <s v="Female"/>
    <s v="White"/>
    <s v="Married"/>
    <x v="1"/>
    <n v="4"/>
    <n v="3"/>
    <s v="Average"/>
    <d v="2022-10-03T00:00:00"/>
    <n v="4"/>
    <x v="1"/>
    <n v="2"/>
    <s v="Moderate"/>
    <n v="5"/>
    <x v="1"/>
    <d v="2023-07-27T00:00:00"/>
    <x v="4"/>
    <x v="1"/>
    <x v="1"/>
    <n v="1"/>
    <n v="695.56"/>
    <n v="45"/>
    <s v="Adult"/>
  </r>
  <r>
    <n v="3981"/>
    <d v="2020-07-24T00:00:00"/>
    <n v="5.8083333333333336"/>
    <s v="Data Analyst"/>
    <x v="4"/>
    <s v="Active"/>
    <s v="Full-Time"/>
    <s v="Zone A"/>
    <s v="Temporary"/>
    <x v="2"/>
    <x v="4"/>
    <d v="1960-02-07T00:00:00"/>
    <s v="MA"/>
    <s v="Female"/>
    <s v="Black"/>
    <s v="Divorced"/>
    <x v="0"/>
    <n v="3"/>
    <n v="3"/>
    <s v="Average"/>
    <d v="2022-10-31T00:00:00"/>
    <n v="1"/>
    <x v="1"/>
    <n v="2"/>
    <s v="Moderate"/>
    <n v="4"/>
    <x v="1"/>
    <d v="2022-12-22T00:00:00"/>
    <x v="4"/>
    <x v="1"/>
    <x v="3"/>
    <n v="2"/>
    <n v="869.96"/>
    <n v="60"/>
    <s v="Old"/>
  </r>
  <r>
    <n v="3982"/>
    <d v="2022-08-09T00:00:00"/>
    <n v="3.7666666666666666"/>
    <s v="Database Administrator"/>
    <x v="0"/>
    <s v="Active"/>
    <s v="Part-Time"/>
    <s v="Zone B"/>
    <s v="Part-Time"/>
    <x v="2"/>
    <x v="1"/>
    <d v="1957-06-12T00:00:00"/>
    <s v="MA"/>
    <s v="Female"/>
    <s v="Other"/>
    <s v="Married"/>
    <x v="2"/>
    <n v="2"/>
    <n v="3"/>
    <s v="Average"/>
    <d v="2022-10-09T00:00:00"/>
    <n v="1"/>
    <x v="1"/>
    <n v="1"/>
    <s v="Moderate"/>
    <n v="1"/>
    <x v="1"/>
    <d v="2022-12-09T00:00:00"/>
    <x v="3"/>
    <x v="0"/>
    <x v="2"/>
    <n v="1"/>
    <n v="189.91"/>
    <n v="65"/>
    <s v="Old"/>
  </r>
  <r>
    <n v="3983"/>
    <d v="2022-06-12T00:00:00"/>
    <n v="3.9249999999999998"/>
    <s v="Database Administrator"/>
    <x v="7"/>
    <s v="Active"/>
    <s v="Full-Time"/>
    <s v="Zone A"/>
    <s v="Full-Time"/>
    <x v="2"/>
    <x v="4"/>
    <d v="1964-04-12T00:00:00"/>
    <s v="MA"/>
    <s v="Female"/>
    <s v="Hispanic"/>
    <s v="Married"/>
    <x v="1"/>
    <n v="4"/>
    <n v="3"/>
    <s v="Average"/>
    <d v="2022-12-03T00:00:00"/>
    <n v="4"/>
    <x v="1"/>
    <n v="3"/>
    <s v="Moderate"/>
    <n v="1"/>
    <x v="1"/>
    <d v="2023-07-24T00:00:00"/>
    <x v="2"/>
    <x v="1"/>
    <x v="0"/>
    <n v="5"/>
    <n v="407.96"/>
    <n v="58"/>
    <s v="Old"/>
  </r>
  <r>
    <n v="3984"/>
    <d v="2022-02-10T00:00:00"/>
    <n v="4.2638888888888893"/>
    <s v="Database Administrator"/>
    <x v="1"/>
    <s v="Active"/>
    <s v="Contract"/>
    <s v="Zone B"/>
    <s v="Full-Time"/>
    <x v="2"/>
    <x v="13"/>
    <d v="1963-07-23T00:00:00"/>
    <s v="TX"/>
    <s v="Female"/>
    <s v="Hispanic"/>
    <s v="Single"/>
    <x v="0"/>
    <n v="3"/>
    <n v="3"/>
    <s v="Average"/>
    <d v="2023-02-24T00:00:00"/>
    <n v="5"/>
    <x v="1"/>
    <n v="5"/>
    <s v="Moderate"/>
    <n v="4"/>
    <x v="1"/>
    <d v="2022-08-07T00:00:00"/>
    <x v="4"/>
    <x v="0"/>
    <x v="1"/>
    <n v="1"/>
    <n v="202.91"/>
    <n v="59"/>
    <s v="Old"/>
  </r>
  <r>
    <n v="3985"/>
    <d v="2023-01-13T00:00:00"/>
    <n v="3.338888888888889"/>
    <s v="Database Administrator"/>
    <x v="8"/>
    <s v="Terminated"/>
    <s v="Part-Time"/>
    <s v="Zone A"/>
    <s v="Part-Time"/>
    <x v="2"/>
    <x v="16"/>
    <d v="1992-01-18T00:00:00"/>
    <s v="TX"/>
    <s v="Male"/>
    <s v="White"/>
    <s v="Widowed"/>
    <x v="0"/>
    <n v="3"/>
    <n v="3"/>
    <s v="Average"/>
    <d v="2022-09-28T00:00:00"/>
    <n v="5"/>
    <x v="1"/>
    <n v="4"/>
    <s v="Moderate"/>
    <n v="2"/>
    <x v="1"/>
    <d v="2022-10-16T00:00:00"/>
    <x v="4"/>
    <x v="0"/>
    <x v="3"/>
    <n v="4"/>
    <n v="956.95"/>
    <n v="31"/>
    <s v="Adult"/>
  </r>
  <r>
    <n v="3986"/>
    <d v="2020-03-10T00:00:00"/>
    <n v="6.1805555555555554"/>
    <s v="Database Administrator"/>
    <x v="3"/>
    <s v="Active"/>
    <s v="Part-Time"/>
    <s v="Zone A"/>
    <s v="Temporary"/>
    <x v="2"/>
    <x v="14"/>
    <d v="1972-11-27T00:00:00"/>
    <s v="TX"/>
    <s v="Female"/>
    <s v="Hispanic"/>
    <s v="Married"/>
    <x v="0"/>
    <n v="3"/>
    <n v="3"/>
    <s v="Average"/>
    <d v="2022-10-08T00:00:00"/>
    <n v="4"/>
    <x v="1"/>
    <n v="3"/>
    <s v="Moderate"/>
    <n v="2"/>
    <x v="1"/>
    <d v="2022-10-15T00:00:00"/>
    <x v="3"/>
    <x v="1"/>
    <x v="3"/>
    <n v="5"/>
    <n v="813.03"/>
    <n v="48"/>
    <s v="Adult"/>
  </r>
  <r>
    <n v="3987"/>
    <d v="2022-02-25T00:00:00"/>
    <n v="4.2222222222222223"/>
    <s v="Data Architect"/>
    <x v="9"/>
    <s v="Terminated"/>
    <s v="Full-Time"/>
    <s v="Zone A"/>
    <s v="Full-Time"/>
    <x v="2"/>
    <x v="14"/>
    <d v="1982-05-03T00:00:00"/>
    <s v="TX"/>
    <s v="Male"/>
    <s v="Other"/>
    <s v="Widowed"/>
    <x v="1"/>
    <n v="4"/>
    <n v="3"/>
    <s v="Average"/>
    <d v="2022-12-22T00:00:00"/>
    <n v="5"/>
    <x v="1"/>
    <n v="4"/>
    <s v="Moderate"/>
    <n v="1"/>
    <x v="1"/>
    <d v="2022-08-24T00:00:00"/>
    <x v="2"/>
    <x v="1"/>
    <x v="3"/>
    <n v="1"/>
    <n v="962.54"/>
    <n v="40"/>
    <s v="Adult"/>
  </r>
  <r>
    <n v="3989"/>
    <d v="2022-07-11T00:00:00"/>
    <n v="3.8444444444444446"/>
    <s v="Sr. DBA"/>
    <x v="3"/>
    <s v="Active"/>
    <s v="Full-Time"/>
    <s v="Zone C"/>
    <s v="Part-Time"/>
    <x v="2"/>
    <x v="3"/>
    <d v="1952-06-18T00:00:00"/>
    <s v="MA"/>
    <s v="Female"/>
    <s v="Asian"/>
    <s v="Widowed"/>
    <x v="0"/>
    <n v="3"/>
    <n v="3"/>
    <s v="Average"/>
    <d v="2023-04-26T00:00:00"/>
    <n v="2"/>
    <x v="1"/>
    <n v="1"/>
    <s v="Moderate"/>
    <n v="1"/>
    <x v="1"/>
    <d v="2023-01-22T00:00:00"/>
    <x v="4"/>
    <x v="0"/>
    <x v="3"/>
    <n v="5"/>
    <n v="866.51"/>
    <n v="70"/>
    <s v="Old"/>
  </r>
  <r>
    <n v="3991"/>
    <d v="2023-04-10T00:00:00"/>
    <n v="3.0972222222222223"/>
    <s v="Sr. Accountant"/>
    <x v="4"/>
    <s v="Active"/>
    <s v="Contract"/>
    <s v="Zone B"/>
    <s v="Full-Time"/>
    <x v="2"/>
    <x v="9"/>
    <d v="1974-03-09T00:00:00"/>
    <s v="MA"/>
    <s v="Male"/>
    <s v="Black"/>
    <s v="Single"/>
    <x v="0"/>
    <n v="3"/>
    <n v="3"/>
    <s v="Average"/>
    <d v="2022-10-11T00:00:00"/>
    <n v="2"/>
    <x v="1"/>
    <n v="3"/>
    <s v="Moderate"/>
    <n v="2"/>
    <x v="1"/>
    <d v="2022-09-19T00:00:00"/>
    <x v="1"/>
    <x v="0"/>
    <x v="2"/>
    <n v="4"/>
    <n v="716.52"/>
    <n v="49"/>
    <s v="Adult"/>
  </r>
  <r>
    <n v="3992"/>
    <d v="2022-12-08T00:00:00"/>
    <n v="3.4361111111111109"/>
    <s v="Data Analyst"/>
    <x v="7"/>
    <s v="Active"/>
    <s v="Part-Time"/>
    <s v="Zone A"/>
    <s v="Full-Time"/>
    <x v="2"/>
    <x v="5"/>
    <d v="1961-12-28T00:00:00"/>
    <s v="MA"/>
    <s v="Male"/>
    <s v="Black"/>
    <s v="Married"/>
    <x v="0"/>
    <n v="3"/>
    <n v="3"/>
    <s v="Average"/>
    <d v="2023-07-14T00:00:00"/>
    <n v="4"/>
    <x v="1"/>
    <n v="3"/>
    <s v="Moderate"/>
    <n v="1"/>
    <x v="1"/>
    <d v="2022-09-13T00:00:00"/>
    <x v="2"/>
    <x v="1"/>
    <x v="2"/>
    <n v="3"/>
    <n v="323.25"/>
    <n v="61"/>
    <s v="Old"/>
  </r>
  <r>
    <n v="3993"/>
    <d v="2022-06-22T00:00:00"/>
    <n v="3.8972222222222221"/>
    <s v="Data Analyst"/>
    <x v="9"/>
    <s v="Active"/>
    <s v="Contract"/>
    <s v="Zone C"/>
    <s v="Full-Time"/>
    <x v="2"/>
    <x v="4"/>
    <d v="1996-05-24T00:00:00"/>
    <s v="MA"/>
    <s v="Female"/>
    <s v="Asian"/>
    <s v="Married"/>
    <x v="0"/>
    <n v="3"/>
    <n v="3"/>
    <s v="Average"/>
    <d v="2022-10-16T00:00:00"/>
    <n v="3"/>
    <x v="1"/>
    <n v="4"/>
    <s v="Moderate"/>
    <n v="4"/>
    <x v="1"/>
    <d v="2023-01-27T00:00:00"/>
    <x v="4"/>
    <x v="0"/>
    <x v="0"/>
    <n v="2"/>
    <n v="229"/>
    <n v="26"/>
    <s v="Adult"/>
  </r>
  <r>
    <n v="3994"/>
    <d v="2022-09-22T00:00:00"/>
    <n v="3.6472222222222221"/>
    <s v="Data Analyst"/>
    <x v="2"/>
    <s v="Active"/>
    <s v="Full-Time"/>
    <s v="Zone A"/>
    <s v="Full-Time"/>
    <x v="2"/>
    <x v="4"/>
    <d v="1987-02-08T00:00:00"/>
    <s v="MA"/>
    <s v="Female"/>
    <s v="Asian"/>
    <s v="Single"/>
    <x v="0"/>
    <n v="3"/>
    <n v="3"/>
    <s v="Average"/>
    <d v="2023-02-14T00:00:00"/>
    <n v="3"/>
    <x v="1"/>
    <n v="5"/>
    <s v="Moderate"/>
    <n v="2"/>
    <x v="1"/>
    <d v="2023-02-11T00:00:00"/>
    <x v="1"/>
    <x v="0"/>
    <x v="0"/>
    <n v="1"/>
    <n v="861.91"/>
    <n v="35"/>
    <s v="Adult"/>
  </r>
  <r>
    <n v="3995"/>
    <d v="2019-07-15T00:00:00"/>
    <n v="6.833333333333333"/>
    <s v="Database Administrator"/>
    <x v="6"/>
    <s v="Active"/>
    <s v="Full-Time"/>
    <s v="Zone A"/>
    <s v="Temporary"/>
    <x v="2"/>
    <x v="13"/>
    <d v="2046-12-08T00:00:00"/>
    <s v="MA"/>
    <s v="Female"/>
    <s v="Black"/>
    <s v="Widowed"/>
    <x v="1"/>
    <n v="4"/>
    <n v="3"/>
    <s v="Average"/>
    <d v="2023-01-05T00:00:00"/>
    <n v="4"/>
    <x v="1"/>
    <n v="5"/>
    <s v="Moderate"/>
    <n v="2"/>
    <x v="1"/>
    <d v="2022-12-23T00:00:00"/>
    <x v="2"/>
    <x v="1"/>
    <x v="1"/>
    <n v="3"/>
    <n v="803.73"/>
    <n v="73"/>
    <s v="Old"/>
  </r>
  <r>
    <n v="3996"/>
    <d v="2021-09-01T00:00:00"/>
    <n v="4.7055555555555557"/>
    <s v="Database Administrator"/>
    <x v="8"/>
    <s v="Active"/>
    <s v="Part-Time"/>
    <s v="Zone C"/>
    <s v="Full-Time"/>
    <x v="2"/>
    <x v="14"/>
    <d v="1999-11-29T00:00:00"/>
    <s v="MA"/>
    <s v="Female"/>
    <s v="White"/>
    <s v="Widowed"/>
    <x v="0"/>
    <n v="3"/>
    <n v="3"/>
    <s v="Average"/>
    <d v="2023-04-14T00:00:00"/>
    <n v="3"/>
    <x v="1"/>
    <n v="5"/>
    <s v="Moderate"/>
    <n v="1"/>
    <x v="1"/>
    <d v="2023-01-09T00:00:00"/>
    <x v="1"/>
    <x v="0"/>
    <x v="0"/>
    <n v="2"/>
    <n v="808.51"/>
    <n v="22"/>
    <s v="Young"/>
  </r>
  <r>
    <n v="3997"/>
    <d v="2019-07-16T00:00:00"/>
    <n v="6.8305555555555557"/>
    <s v="Database Administrator"/>
    <x v="1"/>
    <s v="Active"/>
    <s v="Contract"/>
    <s v="Zone A"/>
    <s v="Temporary"/>
    <x v="2"/>
    <x v="6"/>
    <d v="2046-12-02T00:00:00"/>
    <s v="TX"/>
    <s v="Male"/>
    <s v="Black"/>
    <s v="Single"/>
    <x v="2"/>
    <n v="2"/>
    <n v="3"/>
    <s v="Average"/>
    <d v="2022-09-10T00:00:00"/>
    <n v="2"/>
    <x v="1"/>
    <n v="4"/>
    <s v="Moderate"/>
    <n v="1"/>
    <x v="1"/>
    <d v="2022-09-19T00:00:00"/>
    <x v="2"/>
    <x v="1"/>
    <x v="0"/>
    <n v="4"/>
    <n v="629.16"/>
    <n v="73"/>
    <s v="Old"/>
  </r>
  <r>
    <n v="3998"/>
    <d v="2021-12-24T00:00:00"/>
    <n v="4.3916666666666666"/>
    <s v="Database Administrator"/>
    <x v="0"/>
    <s v="Terminated"/>
    <s v="Full-Time"/>
    <s v="Zone B"/>
    <s v="Full-Time"/>
    <x v="2"/>
    <x v="17"/>
    <d v="1971-01-22T00:00:00"/>
    <s v="TX"/>
    <s v="Female"/>
    <s v="Other"/>
    <s v="Married"/>
    <x v="0"/>
    <n v="3"/>
    <n v="3"/>
    <s v="Average"/>
    <d v="2023-02-22T00:00:00"/>
    <n v="5"/>
    <x v="1"/>
    <n v="5"/>
    <s v="Moderate"/>
    <n v="2"/>
    <x v="1"/>
    <d v="2022-09-26T00:00:00"/>
    <x v="1"/>
    <x v="1"/>
    <x v="2"/>
    <n v="1"/>
    <n v="994.09"/>
    <n v="50"/>
    <s v="Adult"/>
  </r>
  <r>
    <n v="3999"/>
    <d v="2019-04-17T00:00:00"/>
    <n v="7.0777777777777775"/>
    <s v="Database Administrator"/>
    <x v="4"/>
    <s v="Terminated"/>
    <s v="Full-Time"/>
    <s v="Zone B"/>
    <s v="Full-Time"/>
    <x v="2"/>
    <x v="6"/>
    <d v="2043-02-01T00:00:00"/>
    <s v="TX"/>
    <s v="Male"/>
    <s v="Asian"/>
    <s v="Single"/>
    <x v="1"/>
    <n v="4"/>
    <n v="3"/>
    <s v="Average"/>
    <d v="2022-10-02T00:00:00"/>
    <n v="5"/>
    <x v="1"/>
    <n v="4"/>
    <s v="Moderate"/>
    <n v="2"/>
    <x v="1"/>
    <d v="2023-07-02T00:00:00"/>
    <x v="0"/>
    <x v="0"/>
    <x v="1"/>
    <n v="5"/>
    <n v="477.78"/>
    <n v="76"/>
    <s v="Old"/>
  </r>
  <r>
    <n v="4000"/>
    <d v="2019-10-26T00:00:00"/>
    <n v="6.552777777777778"/>
    <s v="Data Architect"/>
    <x v="9"/>
    <s v="Terminated"/>
    <s v="Contract"/>
    <s v="Zone C"/>
    <s v="Full-Time"/>
    <x v="2"/>
    <x v="4"/>
    <d v="1960-03-31T00:00:00"/>
    <s v="TX"/>
    <s v="Male"/>
    <s v="Black"/>
    <s v="Divorced"/>
    <x v="0"/>
    <n v="3"/>
    <n v="3"/>
    <s v="Average"/>
    <d v="2023-04-21T00:00:00"/>
    <n v="3"/>
    <x v="1"/>
    <n v="2"/>
    <s v="Moderate"/>
    <n v="1"/>
    <x v="1"/>
    <d v="2022-10-06T00:00:00"/>
    <x v="0"/>
    <x v="0"/>
    <x v="2"/>
    <n v="4"/>
    <n v="951.27"/>
    <n v="59"/>
    <s v="Old"/>
  </r>
  <r>
    <n v="1001"/>
    <d v="2019-08-29T00:00:00"/>
    <n v="6.7111111111111112"/>
    <s v="Software Engineer"/>
    <x v="4"/>
    <s v="Active"/>
    <s v="Part-Time"/>
    <s v="Zone A"/>
    <s v="Part-Time"/>
    <x v="4"/>
    <x v="6"/>
    <d v="1957-09-21T00:00:00"/>
    <s v="MA"/>
    <s v="Female"/>
    <s v="Black"/>
    <s v="Married"/>
    <x v="0"/>
    <n v="3"/>
    <n v="3"/>
    <s v="Average"/>
    <d v="2022-10-10T00:00:00"/>
    <n v="2"/>
    <x v="1"/>
    <n v="5"/>
    <s v="Moderate"/>
    <n v="5"/>
    <x v="1"/>
    <d v="2022-09-21T00:00:00"/>
    <x v="1"/>
    <x v="0"/>
    <x v="0"/>
    <n v="4"/>
    <n v="510.83"/>
    <n v="62"/>
    <s v="Old"/>
  </r>
  <r>
    <n v="1002"/>
    <d v="2022-12-12T00:00:00"/>
    <n v="3.4249999999999998"/>
    <s v="Software Engineer"/>
    <x v="6"/>
    <s v="Active"/>
    <s v="Part-Time"/>
    <s v="Zone A"/>
    <s v="Temporary"/>
    <x v="4"/>
    <x v="14"/>
    <d v="1950-07-08T00:00:00"/>
    <s v="MA"/>
    <s v="Female"/>
    <s v="Asian"/>
    <s v="Widowed"/>
    <x v="0"/>
    <n v="3"/>
    <n v="3"/>
    <s v="Average"/>
    <d v="2023-08-03T00:00:00"/>
    <n v="4"/>
    <x v="1"/>
    <n v="5"/>
    <s v="Moderate"/>
    <n v="3"/>
    <x v="1"/>
    <d v="2023-07-19T00:00:00"/>
    <x v="0"/>
    <x v="0"/>
    <x v="0"/>
    <n v="2"/>
    <n v="582.37"/>
    <n v="72"/>
    <s v="Old"/>
  </r>
  <r>
    <n v="1003"/>
    <d v="2023-03-08T00:00:00"/>
    <n v="3.1861111111111109"/>
    <s v="Software Engineer"/>
    <x v="5"/>
    <s v="Active"/>
    <s v="Contract"/>
    <s v="Zone A"/>
    <s v="Part-Time"/>
    <x v="4"/>
    <x v="4"/>
    <d v="1973-11-23T00:00:00"/>
    <s v="MA"/>
    <s v="Female"/>
    <s v="White"/>
    <s v="Married"/>
    <x v="0"/>
    <n v="3"/>
    <n v="3"/>
    <s v="Average"/>
    <d v="2023-01-03T00:00:00"/>
    <n v="2"/>
    <x v="1"/>
    <n v="5"/>
    <s v="Moderate"/>
    <n v="2"/>
    <x v="1"/>
    <d v="2023-02-24T00:00:00"/>
    <x v="3"/>
    <x v="0"/>
    <x v="1"/>
    <n v="4"/>
    <n v="777.06"/>
    <n v="50"/>
    <s v="Adult"/>
  </r>
  <r>
    <n v="1004"/>
    <d v="2020-05-29T00:00:00"/>
    <n v="5.9611111111111112"/>
    <s v="Software Engineer"/>
    <x v="9"/>
    <s v="Active"/>
    <s v="Part-Time"/>
    <s v="Zone C"/>
    <s v="Part-Time"/>
    <x v="4"/>
    <x v="9"/>
    <d v="1957-01-27T00:00:00"/>
    <s v="MA"/>
    <s v="Male"/>
    <s v="Black"/>
    <s v="Single"/>
    <x v="0"/>
    <n v="3"/>
    <n v="3"/>
    <s v="Average"/>
    <d v="2023-07-30T00:00:00"/>
    <n v="3"/>
    <x v="1"/>
    <n v="5"/>
    <s v="Moderate"/>
    <n v="3"/>
    <x v="1"/>
    <d v="2023-01-12T00:00:00"/>
    <x v="1"/>
    <x v="0"/>
    <x v="2"/>
    <n v="2"/>
    <n v="824.3"/>
    <n v="63"/>
    <s v="Old"/>
  </r>
  <r>
    <n v="1005"/>
    <d v="2022-09-16T00:00:00"/>
    <n v="3.6638888888888888"/>
    <s v="Software Engineer"/>
    <x v="7"/>
    <s v="Active"/>
    <s v="Full-Time"/>
    <s v="Zone B"/>
    <s v="Temporary"/>
    <x v="4"/>
    <x v="4"/>
    <d v="1970-07-28T00:00:00"/>
    <s v="MA"/>
    <s v="Male"/>
    <s v="Black"/>
    <s v="Divorced"/>
    <x v="0"/>
    <n v="3"/>
    <n v="3"/>
    <s v="Average"/>
    <d v="2023-06-19T00:00:00"/>
    <n v="2"/>
    <x v="1"/>
    <n v="4"/>
    <s v="Moderate"/>
    <n v="5"/>
    <x v="1"/>
    <d v="2023-05-12T00:00:00"/>
    <x v="4"/>
    <x v="1"/>
    <x v="3"/>
    <n v="4"/>
    <n v="145.99"/>
    <n v="52"/>
    <s v="Old"/>
  </r>
  <r>
    <n v="1006"/>
    <d v="2021-08-15T00:00:00"/>
    <n v="4.75"/>
    <s v="Software Engineer"/>
    <x v="8"/>
    <s v="Active"/>
    <s v="Full-Time"/>
    <s v="Zone C"/>
    <s v="Part-Time"/>
    <x v="4"/>
    <x v="6"/>
    <d v="1959-02-19T00:00:00"/>
    <s v="MA"/>
    <s v="Female"/>
    <s v="White"/>
    <s v="Widowed"/>
    <x v="0"/>
    <n v="3"/>
    <n v="3"/>
    <s v="Average"/>
    <d v="2023-05-03T00:00:00"/>
    <n v="5"/>
    <x v="1"/>
    <n v="2"/>
    <s v="Moderate"/>
    <n v="1"/>
    <x v="1"/>
    <d v="2023-05-08T00:00:00"/>
    <x v="2"/>
    <x v="0"/>
    <x v="0"/>
    <n v="2"/>
    <n v="838.07"/>
    <n v="62"/>
    <s v="Old"/>
  </r>
  <r>
    <n v="1007"/>
    <d v="2020-10-25T00:00:00"/>
    <n v="5.5555555555555554"/>
    <s v="Software Engineer"/>
    <x v="7"/>
    <s v="Terminated"/>
    <s v="Part-Time"/>
    <s v="Zone A"/>
    <s v="Part-Time"/>
    <x v="4"/>
    <x v="3"/>
    <d v="2000-03-18T00:00:00"/>
    <s v="MA"/>
    <s v="Male"/>
    <s v="Black"/>
    <s v="Widowed"/>
    <x v="0"/>
    <n v="3"/>
    <n v="3"/>
    <s v="Average"/>
    <d v="2023-07-18T00:00:00"/>
    <n v="2"/>
    <x v="1"/>
    <n v="1"/>
    <s v="Moderate"/>
    <n v="5"/>
    <x v="1"/>
    <d v="2023-05-14T00:00:00"/>
    <x v="0"/>
    <x v="1"/>
    <x v="0"/>
    <n v="2"/>
    <n v="667.32"/>
    <n v="20"/>
    <s v="Young"/>
  </r>
  <r>
    <n v="1008"/>
    <d v="2019-08-28T00:00:00"/>
    <n v="6.7138888888888886"/>
    <s v="Software Engineer"/>
    <x v="4"/>
    <s v="Active"/>
    <s v="Contract"/>
    <s v="Zone B"/>
    <s v="Temporary"/>
    <x v="4"/>
    <x v="3"/>
    <d v="1981-12-21T00:00:00"/>
    <s v="MA"/>
    <s v="Female"/>
    <s v="Hispanic"/>
    <s v="Married"/>
    <x v="0"/>
    <n v="3"/>
    <n v="3"/>
    <s v="Average"/>
    <d v="2023-06-21T00:00:00"/>
    <n v="5"/>
    <x v="1"/>
    <n v="2"/>
    <s v="Moderate"/>
    <n v="2"/>
    <x v="1"/>
    <d v="2023-08-02T00:00:00"/>
    <x v="3"/>
    <x v="1"/>
    <x v="1"/>
    <n v="2"/>
    <n v="758.18"/>
    <n v="38"/>
    <s v="Adult"/>
  </r>
  <r>
    <n v="1009"/>
    <d v="2019-06-13T00:00:00"/>
    <n v="6.9222222222222225"/>
    <s v="Software Engineer"/>
    <x v="6"/>
    <s v="Active"/>
    <s v="Part-Time"/>
    <s v="Zone C"/>
    <s v="Temporary"/>
    <x v="4"/>
    <x v="3"/>
    <d v="1987-03-01T00:00:00"/>
    <s v="MA"/>
    <s v="Female"/>
    <s v="Other"/>
    <s v="Single"/>
    <x v="0"/>
    <n v="3"/>
    <n v="3"/>
    <s v="Average"/>
    <d v="2023-06-06T00:00:00"/>
    <n v="2"/>
    <x v="1"/>
    <n v="5"/>
    <s v="Moderate"/>
    <n v="1"/>
    <x v="1"/>
    <d v="2022-08-21T00:00:00"/>
    <x v="1"/>
    <x v="0"/>
    <x v="1"/>
    <n v="2"/>
    <n v="101.21"/>
    <n v="32"/>
    <s v="Adult"/>
  </r>
  <r>
    <n v="1010"/>
    <d v="2021-01-12T00:00:00"/>
    <n v="5.3416666666666668"/>
    <s v="Software Engineer"/>
    <x v="1"/>
    <s v="Terminated"/>
    <s v="Part-Time"/>
    <s v="Zone C"/>
    <s v="Temporary"/>
    <x v="4"/>
    <x v="4"/>
    <d v="1992-10-21T00:00:00"/>
    <s v="MA"/>
    <s v="Male"/>
    <s v="Hispanic"/>
    <s v="Divorced"/>
    <x v="0"/>
    <n v="3"/>
    <n v="3"/>
    <s v="Average"/>
    <d v="2022-09-15T00:00:00"/>
    <n v="2"/>
    <x v="1"/>
    <n v="4"/>
    <s v="Moderate"/>
    <n v="2"/>
    <x v="1"/>
    <d v="2022-08-19T00:00:00"/>
    <x v="4"/>
    <x v="1"/>
    <x v="1"/>
    <n v="5"/>
    <n v="332.25"/>
    <n v="29"/>
    <s v="Adult"/>
  </r>
  <r>
    <n v="1011"/>
    <d v="2022-02-07T00:00:00"/>
    <n v="4.2722222222222221"/>
    <s v="Software Engineer"/>
    <x v="8"/>
    <s v="Terminated"/>
    <s v="Contract"/>
    <s v="Zone A"/>
    <s v="Temporary"/>
    <x v="4"/>
    <x v="3"/>
    <d v="2048-02-22T00:00:00"/>
    <s v="MA"/>
    <s v="Male"/>
    <s v="Hispanic"/>
    <s v="Married"/>
    <x v="0"/>
    <n v="3"/>
    <n v="3"/>
    <s v="Average"/>
    <d v="2022-12-08T00:00:00"/>
    <n v="1"/>
    <x v="1"/>
    <n v="2"/>
    <s v="Moderate"/>
    <n v="3"/>
    <x v="1"/>
    <d v="2022-11-06T00:00:00"/>
    <x v="4"/>
    <x v="0"/>
    <x v="2"/>
    <n v="1"/>
    <n v="803.98"/>
    <n v="74"/>
    <s v="Old"/>
  </r>
  <r>
    <n v="1012"/>
    <d v="2020-11-09T00:00:00"/>
    <n v="5.5166666666666666"/>
    <s v="Software Engineer"/>
    <x v="3"/>
    <s v="Terminated"/>
    <s v="Contract"/>
    <s v="Zone A"/>
    <s v="Temporary"/>
    <x v="4"/>
    <x v="5"/>
    <d v="1978-10-03T00:00:00"/>
    <s v="MA"/>
    <s v="Male"/>
    <s v="White"/>
    <s v="Single"/>
    <x v="0"/>
    <n v="3"/>
    <n v="3"/>
    <s v="Average"/>
    <d v="2023-01-13T00:00:00"/>
    <n v="3"/>
    <x v="1"/>
    <n v="5"/>
    <s v="Moderate"/>
    <n v="4"/>
    <x v="1"/>
    <d v="2023-03-28T00:00:00"/>
    <x v="3"/>
    <x v="1"/>
    <x v="0"/>
    <n v="3"/>
    <n v="887.08"/>
    <n v="42"/>
    <s v="Adult"/>
  </r>
  <r>
    <n v="1013"/>
    <d v="2020-05-13T00:00:00"/>
    <n v="6.0055555555555555"/>
    <s v="Software Engineer"/>
    <x v="9"/>
    <s v="Active"/>
    <s v="Part-Time"/>
    <s v="Zone B"/>
    <s v="Full-Time"/>
    <x v="4"/>
    <x v="6"/>
    <d v="1974-11-19T00:00:00"/>
    <s v="MA"/>
    <s v="Male"/>
    <s v="Asian"/>
    <s v="Single"/>
    <x v="0"/>
    <n v="3"/>
    <n v="3"/>
    <s v="Average"/>
    <d v="2022-12-13T00:00:00"/>
    <n v="5"/>
    <x v="1"/>
    <n v="4"/>
    <s v="Moderate"/>
    <n v="3"/>
    <x v="1"/>
    <d v="2023-04-08T00:00:00"/>
    <x v="2"/>
    <x v="1"/>
    <x v="1"/>
    <n v="2"/>
    <n v="657.85"/>
    <n v="46"/>
    <s v="Adult"/>
  </r>
  <r>
    <n v="1014"/>
    <d v="2022-12-31T00:00:00"/>
    <n v="3.375"/>
    <s v="Shared Services Manager"/>
    <x v="5"/>
    <s v="Active"/>
    <s v="Part-Time"/>
    <s v="Zone A"/>
    <s v="Full-Time"/>
    <x v="4"/>
    <x v="14"/>
    <d v="1953-07-13T00:00:00"/>
    <s v="MA"/>
    <s v="Male"/>
    <s v="Other"/>
    <s v="Single"/>
    <x v="0"/>
    <n v="3"/>
    <n v="3"/>
    <s v="Average"/>
    <d v="2023-06-28T00:00:00"/>
    <n v="4"/>
    <x v="1"/>
    <n v="4"/>
    <s v="Moderate"/>
    <n v="1"/>
    <x v="1"/>
    <d v="2023-02-21T00:00:00"/>
    <x v="1"/>
    <x v="1"/>
    <x v="1"/>
    <n v="2"/>
    <n v="895.49"/>
    <n v="69"/>
    <s v="Old"/>
  </r>
  <r>
    <n v="1015"/>
    <d v="2018-12-03T00:00:00"/>
    <n v="7.45"/>
    <s v="Shared Services Manager"/>
    <x v="6"/>
    <s v="Active"/>
    <s v="Contract"/>
    <s v="Zone A"/>
    <s v="Part-Time"/>
    <x v="4"/>
    <x v="16"/>
    <d v="1961-12-04T00:00:00"/>
    <s v="MA"/>
    <s v="Female"/>
    <s v="White"/>
    <s v="Married"/>
    <x v="0"/>
    <n v="3"/>
    <n v="3"/>
    <s v="Average"/>
    <d v="2023-07-11T00:00:00"/>
    <n v="1"/>
    <x v="1"/>
    <n v="1"/>
    <s v="Moderate"/>
    <n v="3"/>
    <x v="1"/>
    <d v="2023-05-13T00:00:00"/>
    <x v="0"/>
    <x v="1"/>
    <x v="3"/>
    <n v="1"/>
    <n v="539"/>
    <n v="57"/>
    <s v="Old"/>
  </r>
  <r>
    <n v="1016"/>
    <d v="2020-02-21T00:00:00"/>
    <n v="6.2333333333333334"/>
    <s v="Senior BI Developer"/>
    <x v="2"/>
    <s v="Active"/>
    <s v="Part-Time"/>
    <s v="Zone B"/>
    <s v="Part-Time"/>
    <x v="5"/>
    <x v="12"/>
    <d v="1956-03-08T00:00:00"/>
    <s v="MA"/>
    <s v="Female"/>
    <s v="White"/>
    <s v="Single"/>
    <x v="0"/>
    <n v="3"/>
    <n v="3"/>
    <s v="Average"/>
    <d v="2022-12-09T00:00:00"/>
    <n v="2"/>
    <x v="1"/>
    <n v="3"/>
    <s v="Moderate"/>
    <n v="2"/>
    <x v="1"/>
    <d v="2023-04-30T00:00:00"/>
    <x v="4"/>
    <x v="1"/>
    <x v="2"/>
    <n v="2"/>
    <n v="606.67999999999995"/>
    <n v="64"/>
    <s v="Old"/>
  </r>
  <r>
    <n v="1017"/>
    <d v="2020-09-07T00:00:00"/>
    <n v="5.6888888888888891"/>
    <s v="Senior BI Developer"/>
    <x v="4"/>
    <s v="Active"/>
    <s v="Full-Time"/>
    <s v="Zone B"/>
    <s v="Full-Time"/>
    <x v="5"/>
    <x v="4"/>
    <d v="2047-07-05T00:00:00"/>
    <s v="MA"/>
    <s v="Female"/>
    <s v="Black"/>
    <s v="Single"/>
    <x v="0"/>
    <n v="3"/>
    <n v="3"/>
    <s v="Average"/>
    <d v="2023-07-16T00:00:00"/>
    <n v="4"/>
    <x v="1"/>
    <n v="1"/>
    <s v="Moderate"/>
    <n v="3"/>
    <x v="1"/>
    <d v="2022-11-14T00:00:00"/>
    <x v="3"/>
    <x v="1"/>
    <x v="3"/>
    <n v="3"/>
    <n v="265.73"/>
    <n v="73"/>
    <s v="Old"/>
  </r>
  <r>
    <n v="1018"/>
    <d v="2020-06-19T00:00:00"/>
    <n v="5.9055555555555559"/>
    <s v="Senior BI Developer"/>
    <x v="0"/>
    <s v="Active"/>
    <s v="Part-Time"/>
    <s v="Zone A"/>
    <s v="Part-Time"/>
    <x v="5"/>
    <x v="3"/>
    <d v="2042-02-24T00:00:00"/>
    <s v="MA"/>
    <s v="Female"/>
    <s v="White"/>
    <s v="Married"/>
    <x v="0"/>
    <n v="3"/>
    <n v="3"/>
    <s v="Average"/>
    <d v="2023-06-21T00:00:00"/>
    <n v="4"/>
    <x v="1"/>
    <n v="1"/>
    <s v="Moderate"/>
    <n v="4"/>
    <x v="1"/>
    <d v="2023-03-25T00:00:00"/>
    <x v="2"/>
    <x v="0"/>
    <x v="1"/>
    <n v="2"/>
    <n v="673.29"/>
    <n v="78"/>
    <s v="Old"/>
  </r>
  <r>
    <n v="1019"/>
    <d v="2022-10-14T00:00:00"/>
    <n v="3.5861111111111112"/>
    <s v="Software Engineer"/>
    <x v="1"/>
    <s v="Terminated"/>
    <s v="Full-Time"/>
    <s v="Zone A"/>
    <s v="Temporary"/>
    <x v="4"/>
    <x v="10"/>
    <d v="1978-11-28T00:00:00"/>
    <s v="MA"/>
    <s v="Male"/>
    <s v="Hispanic"/>
    <s v="Widowed"/>
    <x v="0"/>
    <n v="3"/>
    <n v="3"/>
    <s v="Average"/>
    <d v="2023-06-21T00:00:00"/>
    <n v="1"/>
    <x v="1"/>
    <n v="3"/>
    <s v="Moderate"/>
    <n v="5"/>
    <x v="1"/>
    <d v="2022-10-26T00:00:00"/>
    <x v="2"/>
    <x v="1"/>
    <x v="3"/>
    <n v="5"/>
    <n v="436.98"/>
    <n v="44"/>
    <s v="Adult"/>
  </r>
  <r>
    <n v="1020"/>
    <d v="2023-06-20T00:00:00"/>
    <n v="2.9027777777777777"/>
    <s v="Software Engineer"/>
    <x v="8"/>
    <s v="Terminated"/>
    <s v="Contract"/>
    <s v="Zone C"/>
    <s v="Full-Time"/>
    <x v="4"/>
    <x v="4"/>
    <d v="1990-12-20T00:00:00"/>
    <s v="MA"/>
    <s v="Female"/>
    <s v="Black"/>
    <s v="Widowed"/>
    <x v="0"/>
    <n v="3"/>
    <n v="3"/>
    <s v="Average"/>
    <d v="2023-08-01T00:00:00"/>
    <n v="2"/>
    <x v="1"/>
    <n v="1"/>
    <s v="Moderate"/>
    <n v="2"/>
    <x v="1"/>
    <d v="2022-12-30T00:00:00"/>
    <x v="3"/>
    <x v="1"/>
    <x v="3"/>
    <n v="4"/>
    <n v="578.58000000000004"/>
    <n v="33"/>
    <s v="Adult"/>
  </r>
  <r>
    <n v="1021"/>
    <d v="2020-11-09T00:00:00"/>
    <n v="5.5166666666666666"/>
    <s v="Software Engineer"/>
    <x v="3"/>
    <s v="Terminated"/>
    <s v="Full-Time"/>
    <s v="Zone C"/>
    <s v="Full-Time"/>
    <x v="4"/>
    <x v="5"/>
    <d v="1989-01-25T00:00:00"/>
    <s v="MA"/>
    <s v="Male"/>
    <s v="Hispanic"/>
    <s v="Single"/>
    <x v="0"/>
    <n v="3"/>
    <n v="3"/>
    <s v="Average"/>
    <d v="2023-03-09T00:00:00"/>
    <n v="5"/>
    <x v="1"/>
    <n v="1"/>
    <s v="Moderate"/>
    <n v="4"/>
    <x v="1"/>
    <d v="2023-03-10T00:00:00"/>
    <x v="3"/>
    <x v="0"/>
    <x v="0"/>
    <n v="1"/>
    <n v="647.16"/>
    <n v="31"/>
    <s v="Adult"/>
  </r>
  <r>
    <n v="1022"/>
    <d v="2022-09-19T00:00:00"/>
    <n v="3.6555555555555554"/>
    <s v="Software Engineer"/>
    <x v="9"/>
    <s v="Active"/>
    <s v="Part-Time"/>
    <s v="Zone A"/>
    <s v="Temporary"/>
    <x v="4"/>
    <x v="4"/>
    <d v="1962-06-11T00:00:00"/>
    <s v="MA"/>
    <s v="Male"/>
    <s v="Black"/>
    <s v="Divorced"/>
    <x v="0"/>
    <n v="3"/>
    <n v="3"/>
    <s v="Average"/>
    <d v="2023-02-12T00:00:00"/>
    <n v="1"/>
    <x v="1"/>
    <n v="4"/>
    <s v="Moderate"/>
    <n v="4"/>
    <x v="1"/>
    <d v="2023-01-12T00:00:00"/>
    <x v="2"/>
    <x v="0"/>
    <x v="0"/>
    <n v="1"/>
    <n v="664.23"/>
    <n v="60"/>
    <s v="Old"/>
  </r>
  <r>
    <n v="1023"/>
    <d v="2018-11-09T00:00:00"/>
    <n v="7.5166666666666666"/>
    <s v="Shared Services Manager"/>
    <x v="5"/>
    <s v="Active"/>
    <s v="Contract"/>
    <s v="Zone C"/>
    <s v="Part-Time"/>
    <x v="4"/>
    <x v="3"/>
    <d v="1992-04-05T00:00:00"/>
    <s v="MA"/>
    <s v="Male"/>
    <s v="Hispanic"/>
    <s v="Divorced"/>
    <x v="0"/>
    <n v="3"/>
    <n v="3"/>
    <s v="Average"/>
    <d v="2023-01-17T00:00:00"/>
    <n v="4"/>
    <x v="1"/>
    <n v="4"/>
    <s v="Moderate"/>
    <n v="3"/>
    <x v="1"/>
    <d v="2022-10-19T00:00:00"/>
    <x v="2"/>
    <x v="0"/>
    <x v="0"/>
    <n v="4"/>
    <n v="893.07"/>
    <n v="26"/>
    <s v="Adult"/>
  </r>
  <r>
    <n v="1024"/>
    <d v="2018-12-30T00:00:00"/>
    <n v="7.375"/>
    <s v="Shared Services Manager"/>
    <x v="6"/>
    <s v="Active"/>
    <s v="Contract"/>
    <s v="Zone A"/>
    <s v="Part-Time"/>
    <x v="4"/>
    <x v="10"/>
    <d v="1987-03-30T00:00:00"/>
    <s v="MA"/>
    <s v="Female"/>
    <s v="Other"/>
    <s v="Divorced"/>
    <x v="0"/>
    <n v="3"/>
    <n v="3"/>
    <s v="Average"/>
    <d v="2022-10-12T00:00:00"/>
    <n v="5"/>
    <x v="1"/>
    <n v="3"/>
    <s v="Moderate"/>
    <n v="1"/>
    <x v="1"/>
    <d v="2022-10-11T00:00:00"/>
    <x v="2"/>
    <x v="1"/>
    <x v="2"/>
    <n v="5"/>
    <n v="868.98"/>
    <n v="31"/>
    <s v="Adult"/>
  </r>
  <r>
    <n v="1025"/>
    <d v="2023-05-11T00:00:00"/>
    <n v="3.0111111111111111"/>
    <s v="Senior BI Developer"/>
    <x v="2"/>
    <s v="Active"/>
    <s v="Full-Time"/>
    <s v="Zone A"/>
    <s v="Temporary"/>
    <x v="5"/>
    <x v="4"/>
    <d v="1960-11-13T00:00:00"/>
    <s v="MA"/>
    <s v="Female"/>
    <s v="Other"/>
    <s v="Divorced"/>
    <x v="0"/>
    <n v="3"/>
    <n v="3"/>
    <s v="Average"/>
    <d v="2023-01-24T00:00:00"/>
    <n v="4"/>
    <x v="1"/>
    <n v="1"/>
    <s v="Moderate"/>
    <n v="4"/>
    <x v="1"/>
    <d v="2023-01-13T00:00:00"/>
    <x v="2"/>
    <x v="0"/>
    <x v="1"/>
    <n v="5"/>
    <n v="761.95"/>
    <n v="63"/>
    <s v="Old"/>
  </r>
  <r>
    <n v="1026"/>
    <d v="2022-11-03T00:00:00"/>
    <n v="3.5333333333333332"/>
    <s v="Senior BI Developer"/>
    <x v="4"/>
    <s v="Active"/>
    <s v="Contract"/>
    <s v="Zone A"/>
    <s v="Part-Time"/>
    <x v="5"/>
    <x v="6"/>
    <d v="1950-11-07T00:00:00"/>
    <s v="MA"/>
    <s v="Female"/>
    <s v="Other"/>
    <s v="Widowed"/>
    <x v="0"/>
    <n v="3"/>
    <n v="3"/>
    <s v="Average"/>
    <d v="2022-10-09T00:00:00"/>
    <n v="5"/>
    <x v="1"/>
    <n v="2"/>
    <s v="Moderate"/>
    <n v="5"/>
    <x v="1"/>
    <d v="2023-04-17T00:00:00"/>
    <x v="4"/>
    <x v="1"/>
    <x v="1"/>
    <n v="4"/>
    <n v="431.57"/>
    <n v="72"/>
    <s v="Old"/>
  </r>
  <r>
    <n v="1027"/>
    <d v="2020-06-14T00:00:00"/>
    <n v="5.9194444444444443"/>
    <s v="Senior BI Developer"/>
    <x v="0"/>
    <s v="Active"/>
    <s v="Part-Time"/>
    <s v="Zone A"/>
    <s v="Full-Time"/>
    <x v="5"/>
    <x v="3"/>
    <d v="1962-12-21T00:00:00"/>
    <s v="MA"/>
    <s v="Male"/>
    <s v="Other"/>
    <s v="Single"/>
    <x v="0"/>
    <n v="3"/>
    <n v="3"/>
    <s v="Average"/>
    <d v="2023-04-05T00:00:00"/>
    <n v="2"/>
    <x v="1"/>
    <n v="3"/>
    <s v="Moderate"/>
    <n v="5"/>
    <x v="1"/>
    <d v="2023-03-16T00:00:00"/>
    <x v="4"/>
    <x v="1"/>
    <x v="1"/>
    <n v="4"/>
    <n v="357.57"/>
    <n v="58"/>
    <s v="Old"/>
  </r>
  <r>
    <n v="1028"/>
    <d v="2019-10-15T00:00:00"/>
    <n v="6.583333333333333"/>
    <s v="Software Engineer"/>
    <x v="9"/>
    <s v="Terminated"/>
    <s v="Full-Time"/>
    <s v="Zone C"/>
    <s v="Part-Time"/>
    <x v="4"/>
    <x v="3"/>
    <d v="2000-10-22T00:00:00"/>
    <s v="MA"/>
    <s v="Male"/>
    <s v="Asian"/>
    <s v="Single"/>
    <x v="0"/>
    <n v="3"/>
    <n v="3"/>
    <s v="Average"/>
    <d v="2023-03-26T00:00:00"/>
    <n v="5"/>
    <x v="1"/>
    <n v="5"/>
    <s v="Moderate"/>
    <n v="4"/>
    <x v="1"/>
    <d v="2023-01-19T00:00:00"/>
    <x v="3"/>
    <x v="0"/>
    <x v="1"/>
    <n v="3"/>
    <n v="804.06"/>
    <n v="19"/>
    <s v="Young"/>
  </r>
  <r>
    <n v="1029"/>
    <d v="2020-04-28T00:00:00"/>
    <n v="6.0472222222222225"/>
    <s v="Software Engineer"/>
    <x v="7"/>
    <s v="Active"/>
    <s v="Part-Time"/>
    <s v="Zone B"/>
    <s v="Part-Time"/>
    <x v="4"/>
    <x v="4"/>
    <d v="1979-06-01T00:00:00"/>
    <s v="MA"/>
    <s v="Female"/>
    <s v="Asian"/>
    <s v="Divorced"/>
    <x v="0"/>
    <n v="3"/>
    <n v="3"/>
    <s v="Average"/>
    <d v="2022-11-07T00:00:00"/>
    <n v="3"/>
    <x v="1"/>
    <n v="5"/>
    <s v="Moderate"/>
    <n v="4"/>
    <x v="1"/>
    <d v="2023-02-25T00:00:00"/>
    <x v="2"/>
    <x v="0"/>
    <x v="0"/>
    <n v="5"/>
    <n v="729.41"/>
    <n v="41"/>
    <s v="Adult"/>
  </r>
  <r>
    <n v="1030"/>
    <d v="2019-10-29T00:00:00"/>
    <n v="6.5444444444444443"/>
    <s v="Software Engineer"/>
    <x v="3"/>
    <s v="Active"/>
    <s v="Contract"/>
    <s v="Zone C"/>
    <s v="Temporary"/>
    <x v="4"/>
    <x v="4"/>
    <d v="1955-07-06T00:00:00"/>
    <s v="MA"/>
    <s v="Male"/>
    <s v="Black"/>
    <s v="Single"/>
    <x v="0"/>
    <n v="3"/>
    <n v="3"/>
    <s v="Average"/>
    <d v="2023-01-03T00:00:00"/>
    <n v="4"/>
    <x v="1"/>
    <n v="4"/>
    <s v="Moderate"/>
    <n v="1"/>
    <x v="1"/>
    <d v="2023-01-04T00:00:00"/>
    <x v="4"/>
    <x v="0"/>
    <x v="2"/>
    <n v="1"/>
    <n v="169.46"/>
    <n v="64"/>
    <s v="Old"/>
  </r>
  <r>
    <n v="1031"/>
    <d v="2021-04-28T00:00:00"/>
    <n v="5.0472222222222225"/>
    <s v="Software Engineer"/>
    <x v="5"/>
    <s v="Active"/>
    <s v="Part-Time"/>
    <s v="Zone B"/>
    <s v="Temporary"/>
    <x v="4"/>
    <x v="3"/>
    <d v="1972-10-29T00:00:00"/>
    <s v="MA"/>
    <s v="Male"/>
    <s v="White"/>
    <s v="Widowed"/>
    <x v="0"/>
    <n v="3"/>
    <n v="3"/>
    <s v="Average"/>
    <d v="2023-02-27T00:00:00"/>
    <n v="5"/>
    <x v="1"/>
    <n v="3"/>
    <s v="Moderate"/>
    <n v="2"/>
    <x v="1"/>
    <d v="2022-12-26T00:00:00"/>
    <x v="4"/>
    <x v="0"/>
    <x v="0"/>
    <n v="1"/>
    <n v="833.28"/>
    <n v="49"/>
    <s v="Adult"/>
  </r>
  <r>
    <n v="1032"/>
    <d v="2022-04-19T00:00:00"/>
    <n v="4.072222222222222"/>
    <s v="Software Engineer"/>
    <x v="9"/>
    <s v="Active"/>
    <s v="Full-Time"/>
    <s v="Zone C"/>
    <s v="Part-Time"/>
    <x v="4"/>
    <x v="1"/>
    <d v="1954-07-01T00:00:00"/>
    <s v="MA"/>
    <s v="Male"/>
    <s v="Asian"/>
    <s v="Widowed"/>
    <x v="0"/>
    <n v="3"/>
    <n v="3"/>
    <s v="Average"/>
    <d v="2023-05-22T00:00:00"/>
    <n v="5"/>
    <x v="1"/>
    <n v="4"/>
    <s v="Moderate"/>
    <n v="4"/>
    <x v="1"/>
    <d v="2022-12-07T00:00:00"/>
    <x v="3"/>
    <x v="1"/>
    <x v="2"/>
    <n v="3"/>
    <n v="482.23"/>
    <n v="68"/>
    <s v="Old"/>
  </r>
  <r>
    <n v="1033"/>
    <d v="2023-03-28T00:00:00"/>
    <n v="3.1305555555555555"/>
    <s v="Shared Services Manager"/>
    <x v="5"/>
    <s v="Active"/>
    <s v="Contract"/>
    <s v="Zone B"/>
    <s v="Full-Time"/>
    <x v="4"/>
    <x v="4"/>
    <d v="1997-03-28T00:00:00"/>
    <s v="MA"/>
    <s v="Male"/>
    <s v="Other"/>
    <s v="Single"/>
    <x v="0"/>
    <n v="3"/>
    <n v="3"/>
    <s v="Average"/>
    <d v="2023-07-02T00:00:00"/>
    <n v="3"/>
    <x v="1"/>
    <n v="1"/>
    <s v="Moderate"/>
    <n v="3"/>
    <x v="1"/>
    <d v="2023-06-20T00:00:00"/>
    <x v="4"/>
    <x v="0"/>
    <x v="1"/>
    <n v="4"/>
    <n v="169.85"/>
    <n v="26"/>
    <s v="Adult"/>
  </r>
  <r>
    <n v="1034"/>
    <d v="2019-05-06T00:00:00"/>
    <n v="7.0250000000000004"/>
    <s v="Shared Services Manager"/>
    <x v="6"/>
    <s v="Active"/>
    <s v="Full-Time"/>
    <s v="Zone C"/>
    <s v="Part-Time"/>
    <x v="4"/>
    <x v="9"/>
    <d v="1977-12-08T00:00:00"/>
    <s v="MA"/>
    <s v="Female"/>
    <s v="Black"/>
    <s v="Single"/>
    <x v="0"/>
    <n v="3"/>
    <n v="3"/>
    <s v="Average"/>
    <d v="2023-07-09T00:00:00"/>
    <n v="2"/>
    <x v="1"/>
    <n v="5"/>
    <s v="Moderate"/>
    <n v="1"/>
    <x v="1"/>
    <d v="2022-11-10T00:00:00"/>
    <x v="0"/>
    <x v="0"/>
    <x v="0"/>
    <n v="1"/>
    <n v="570.62"/>
    <n v="42"/>
    <s v="Adult"/>
  </r>
  <r>
    <n v="1035"/>
    <d v="2020-10-13T00:00:00"/>
    <n v="5.5888888888888886"/>
    <s v="Senior BI Developer"/>
    <x v="2"/>
    <s v="Active"/>
    <s v="Full-Time"/>
    <s v="Zone A"/>
    <s v="Temporary"/>
    <x v="5"/>
    <x v="20"/>
    <d v="1979-02-16T00:00:00"/>
    <s v="MA"/>
    <s v="Female"/>
    <s v="Asian"/>
    <s v="Divorced"/>
    <x v="0"/>
    <n v="3"/>
    <n v="3"/>
    <s v="Average"/>
    <d v="2023-07-19T00:00:00"/>
    <n v="1"/>
    <x v="1"/>
    <n v="5"/>
    <s v="Moderate"/>
    <n v="5"/>
    <x v="1"/>
    <d v="2023-03-11T00:00:00"/>
    <x v="4"/>
    <x v="0"/>
    <x v="2"/>
    <n v="2"/>
    <n v="724.14"/>
    <n v="41"/>
    <s v="Adult"/>
  </r>
  <r>
    <n v="1036"/>
    <d v="2021-07-06T00:00:00"/>
    <n v="4.8583333333333334"/>
    <s v="Senior BI Developer"/>
    <x v="4"/>
    <s v="Active"/>
    <s v="Part-Time"/>
    <s v="Zone A"/>
    <s v="Part-Time"/>
    <x v="5"/>
    <x v="4"/>
    <d v="1993-08-08T00:00:00"/>
    <s v="MA"/>
    <s v="Male"/>
    <s v="Asian"/>
    <s v="Single"/>
    <x v="0"/>
    <n v="3"/>
    <n v="3"/>
    <s v="Average"/>
    <d v="2022-08-09T00:00:00"/>
    <n v="5"/>
    <x v="1"/>
    <n v="2"/>
    <s v="Moderate"/>
    <n v="1"/>
    <x v="1"/>
    <d v="2022-12-10T00:00:00"/>
    <x v="1"/>
    <x v="1"/>
    <x v="0"/>
    <n v="3"/>
    <n v="305.98"/>
    <n v="28"/>
    <s v="Adult"/>
  </r>
  <r>
    <n v="1037"/>
    <d v="2020-09-24T00:00:00"/>
    <n v="5.6416666666666666"/>
    <s v="Software Engineer"/>
    <x v="0"/>
    <s v="Terminated"/>
    <s v="Part-Time"/>
    <s v="Zone C"/>
    <s v="Full-Time"/>
    <x v="4"/>
    <x v="10"/>
    <d v="1993-07-27T00:00:00"/>
    <s v="MA"/>
    <s v="Male"/>
    <s v="Other"/>
    <s v="Widowed"/>
    <x v="0"/>
    <n v="3"/>
    <n v="3"/>
    <s v="Average"/>
    <d v="2022-11-25T00:00:00"/>
    <n v="5"/>
    <x v="1"/>
    <n v="1"/>
    <s v="Moderate"/>
    <n v="4"/>
    <x v="1"/>
    <d v="2022-10-25T00:00:00"/>
    <x v="0"/>
    <x v="0"/>
    <x v="0"/>
    <n v="2"/>
    <n v="646.76"/>
    <n v="27"/>
    <s v="Adult"/>
  </r>
  <r>
    <n v="1038"/>
    <d v="2023-01-18T00:00:00"/>
    <n v="3.3250000000000002"/>
    <s v="Software Engineer"/>
    <x v="7"/>
    <s v="Active"/>
    <s v="Contract"/>
    <s v="Zone B"/>
    <s v="Part-Time"/>
    <x v="4"/>
    <x v="4"/>
    <d v="1971-05-04T00:00:00"/>
    <s v="MA"/>
    <s v="Male"/>
    <s v="Hispanic"/>
    <s v="Married"/>
    <x v="0"/>
    <n v="3"/>
    <n v="3"/>
    <s v="Average"/>
    <d v="2023-03-10T00:00:00"/>
    <n v="5"/>
    <x v="1"/>
    <n v="1"/>
    <s v="Moderate"/>
    <n v="2"/>
    <x v="1"/>
    <d v="2023-07-28T00:00:00"/>
    <x v="1"/>
    <x v="1"/>
    <x v="0"/>
    <n v="2"/>
    <n v="516.89"/>
    <n v="52"/>
    <s v="Old"/>
  </r>
  <r>
    <n v="1039"/>
    <d v="2019-08-22T00:00:00"/>
    <n v="6.7305555555555552"/>
    <s v="Software Engineer"/>
    <x v="1"/>
    <s v="Terminated"/>
    <s v="Part-Time"/>
    <s v="Zone B"/>
    <s v="Part-Time"/>
    <x v="4"/>
    <x v="0"/>
    <d v="1982-11-17T00:00:00"/>
    <s v="MA"/>
    <s v="Female"/>
    <s v="Other"/>
    <s v="Widowed"/>
    <x v="0"/>
    <n v="3"/>
    <n v="3"/>
    <s v="Average"/>
    <d v="2022-12-03T00:00:00"/>
    <n v="2"/>
    <x v="1"/>
    <n v="4"/>
    <s v="Moderate"/>
    <n v="5"/>
    <x v="1"/>
    <d v="2023-01-24T00:00:00"/>
    <x v="1"/>
    <x v="1"/>
    <x v="3"/>
    <n v="5"/>
    <n v="520.41"/>
    <n v="37"/>
    <s v="Adult"/>
  </r>
  <r>
    <n v="1040"/>
    <d v="2019-07-25T00:00:00"/>
    <n v="6.8055555555555554"/>
    <s v="Software Engineer"/>
    <x v="8"/>
    <s v="Terminated"/>
    <s v="Contract"/>
    <s v="Zone A"/>
    <s v="Part-Time"/>
    <x v="4"/>
    <x v="4"/>
    <d v="1972-04-25T00:00:00"/>
    <s v="MA"/>
    <s v="Male"/>
    <s v="White"/>
    <s v="Divorced"/>
    <x v="0"/>
    <n v="3"/>
    <n v="3"/>
    <s v="Average"/>
    <d v="2022-09-27T00:00:00"/>
    <n v="5"/>
    <x v="1"/>
    <n v="3"/>
    <s v="Moderate"/>
    <n v="1"/>
    <x v="1"/>
    <d v="2022-12-01T00:00:00"/>
    <x v="3"/>
    <x v="0"/>
    <x v="2"/>
    <n v="5"/>
    <n v="712.84"/>
    <n v="47"/>
    <s v="Adult"/>
  </r>
  <r>
    <n v="1041"/>
    <d v="2019-11-11T00:00:00"/>
    <n v="6.5111111111111111"/>
    <s v="Software Engineer"/>
    <x v="3"/>
    <s v="Terminated"/>
    <s v="Full-Time"/>
    <s v="Zone A"/>
    <s v="Full-Time"/>
    <x v="4"/>
    <x v="6"/>
    <d v="1976-11-04T00:00:00"/>
    <s v="MA"/>
    <s v="Male"/>
    <s v="White"/>
    <s v="Single"/>
    <x v="0"/>
    <n v="3"/>
    <n v="3"/>
    <s v="Average"/>
    <d v="2023-01-19T00:00:00"/>
    <n v="3"/>
    <x v="1"/>
    <n v="1"/>
    <s v="Moderate"/>
    <n v="4"/>
    <x v="1"/>
    <d v="2023-03-07T00:00:00"/>
    <x v="1"/>
    <x v="0"/>
    <x v="2"/>
    <n v="3"/>
    <n v="871.12"/>
    <n v="43"/>
    <s v="Adult"/>
  </r>
  <r>
    <n v="1042"/>
    <d v="2022-07-16T00:00:00"/>
    <n v="3.8305555555555557"/>
    <s v="Software Engineer"/>
    <x v="9"/>
    <s v="Active"/>
    <s v="Contract"/>
    <s v="Zone B"/>
    <s v="Temporary"/>
    <x v="4"/>
    <x v="4"/>
    <d v="2042-08-18T00:00:00"/>
    <s v="MA"/>
    <s v="Male"/>
    <s v="Black"/>
    <s v="Widowed"/>
    <x v="0"/>
    <n v="3"/>
    <n v="3"/>
    <s v="Average"/>
    <d v="2023-02-17T00:00:00"/>
    <n v="1"/>
    <x v="1"/>
    <n v="3"/>
    <s v="Moderate"/>
    <n v="4"/>
    <x v="1"/>
    <d v="2022-10-05T00:00:00"/>
    <x v="2"/>
    <x v="0"/>
    <x v="3"/>
    <n v="1"/>
    <n v="228.11"/>
    <n v="80"/>
    <s v="Old"/>
  </r>
  <r>
    <n v="1043"/>
    <d v="2022-12-19T00:00:00"/>
    <n v="3.4055555555555554"/>
    <s v="Shared Services Manager"/>
    <x v="5"/>
    <s v="Active"/>
    <s v="Full-Time"/>
    <s v="Zone C"/>
    <s v="Part-Time"/>
    <x v="4"/>
    <x v="8"/>
    <d v="1955-12-16T00:00:00"/>
    <s v="MA"/>
    <s v="Female"/>
    <s v="White"/>
    <s v="Married"/>
    <x v="0"/>
    <n v="3"/>
    <n v="3"/>
    <s v="Average"/>
    <d v="2023-02-25T00:00:00"/>
    <n v="1"/>
    <x v="1"/>
    <n v="1"/>
    <s v="Moderate"/>
    <n v="3"/>
    <x v="1"/>
    <d v="2022-08-10T00:00:00"/>
    <x v="4"/>
    <x v="1"/>
    <x v="2"/>
    <n v="2"/>
    <n v="289.93"/>
    <n v="67"/>
    <s v="Old"/>
  </r>
  <r>
    <n v="1044"/>
    <d v="2020-09-15T00:00:00"/>
    <n v="5.666666666666667"/>
    <s v="Shared Services Manager"/>
    <x v="6"/>
    <s v="Active"/>
    <s v="Contract"/>
    <s v="Zone A"/>
    <s v="Temporary"/>
    <x v="4"/>
    <x v="4"/>
    <d v="1956-09-16T00:00:00"/>
    <s v="MA"/>
    <s v="Female"/>
    <s v="Hispanic"/>
    <s v="Divorced"/>
    <x v="0"/>
    <n v="3"/>
    <n v="3"/>
    <s v="Average"/>
    <d v="2022-11-26T00:00:00"/>
    <n v="2"/>
    <x v="1"/>
    <n v="4"/>
    <s v="Moderate"/>
    <n v="5"/>
    <x v="1"/>
    <d v="2022-09-13T00:00:00"/>
    <x v="3"/>
    <x v="1"/>
    <x v="1"/>
    <n v="4"/>
    <n v="920.78"/>
    <n v="64"/>
    <s v="Old"/>
  </r>
  <r>
    <n v="1045"/>
    <d v="2020-10-04T00:00:00"/>
    <n v="5.6138888888888889"/>
    <s v="Senior BI Developer"/>
    <x v="2"/>
    <s v="Active"/>
    <s v="Full-Time"/>
    <s v="Zone C"/>
    <s v="Temporary"/>
    <x v="5"/>
    <x v="14"/>
    <d v="1963-06-10T00:00:00"/>
    <s v="MA"/>
    <s v="Female"/>
    <s v="Black"/>
    <s v="Single"/>
    <x v="0"/>
    <n v="3"/>
    <n v="3"/>
    <s v="Average"/>
    <d v="2022-08-08T00:00:00"/>
    <n v="1"/>
    <x v="1"/>
    <n v="4"/>
    <s v="Moderate"/>
    <n v="1"/>
    <x v="1"/>
    <d v="2023-06-11T00:00:00"/>
    <x v="1"/>
    <x v="1"/>
    <x v="2"/>
    <n v="2"/>
    <n v="690.41"/>
    <n v="57"/>
    <s v="Old"/>
  </r>
  <r>
    <n v="1046"/>
    <d v="2022-04-23T00:00:00"/>
    <n v="4.0611111111111109"/>
    <s v="Software Engineer"/>
    <x v="0"/>
    <s v="Terminated"/>
    <s v="Full-Time"/>
    <s v="Zone A"/>
    <s v="Temporary"/>
    <x v="4"/>
    <x v="20"/>
    <d v="1962-11-17T00:00:00"/>
    <s v="MA"/>
    <s v="Male"/>
    <s v="White"/>
    <s v="Single"/>
    <x v="0"/>
    <n v="3"/>
    <n v="3"/>
    <s v="Average"/>
    <d v="2023-02-18T00:00:00"/>
    <n v="3"/>
    <x v="1"/>
    <n v="5"/>
    <s v="Moderate"/>
    <n v="4"/>
    <x v="1"/>
    <d v="2023-07-28T00:00:00"/>
    <x v="0"/>
    <x v="0"/>
    <x v="0"/>
    <n v="2"/>
    <n v="211.39"/>
    <n v="60"/>
    <s v="Old"/>
  </r>
  <r>
    <n v="1047"/>
    <d v="2021-11-27T00:00:00"/>
    <n v="4.4666666666666668"/>
    <s v="Software Engineer"/>
    <x v="7"/>
    <s v="Active"/>
    <s v="Contract"/>
    <s v="Zone A"/>
    <s v="Part-Time"/>
    <x v="4"/>
    <x v="4"/>
    <d v="2047-11-24T00:00:00"/>
    <s v="MA"/>
    <s v="Female"/>
    <s v="Hispanic"/>
    <s v="Single"/>
    <x v="0"/>
    <n v="3"/>
    <n v="3"/>
    <s v="Average"/>
    <d v="2023-05-12T00:00:00"/>
    <n v="4"/>
    <x v="1"/>
    <n v="2"/>
    <s v="Moderate"/>
    <n v="3"/>
    <x v="1"/>
    <d v="2022-11-27T00:00:00"/>
    <x v="2"/>
    <x v="0"/>
    <x v="3"/>
    <n v="2"/>
    <n v="606.63"/>
    <n v="74"/>
    <s v="Old"/>
  </r>
  <r>
    <n v="1048"/>
    <d v="2019-11-29T00:00:00"/>
    <n v="6.4611111111111112"/>
    <s v="Software Engineer"/>
    <x v="1"/>
    <s v="Active"/>
    <s v="Part-Time"/>
    <s v="Zone A"/>
    <s v="Temporary"/>
    <x v="4"/>
    <x v="3"/>
    <d v="1956-07-19T00:00:00"/>
    <s v="MA"/>
    <s v="Male"/>
    <s v="Asian"/>
    <s v="Widowed"/>
    <x v="0"/>
    <n v="3"/>
    <n v="3"/>
    <s v="Average"/>
    <d v="2022-10-19T00:00:00"/>
    <n v="3"/>
    <x v="1"/>
    <n v="1"/>
    <s v="Moderate"/>
    <n v="4"/>
    <x v="1"/>
    <d v="2022-12-02T00:00:00"/>
    <x v="0"/>
    <x v="0"/>
    <x v="2"/>
    <n v="5"/>
    <n v="503.99"/>
    <n v="63"/>
    <s v="Old"/>
  </r>
  <r>
    <n v="1049"/>
    <d v="2019-05-30T00:00:00"/>
    <n v="6.958333333333333"/>
    <s v="Software Engineer"/>
    <x v="8"/>
    <s v="Terminated"/>
    <s v="Part-Time"/>
    <s v="Zone B"/>
    <s v="Part-Time"/>
    <x v="4"/>
    <x v="4"/>
    <d v="1954-09-26T00:00:00"/>
    <s v="MA"/>
    <s v="Male"/>
    <s v="White"/>
    <s v="Married"/>
    <x v="0"/>
    <n v="3"/>
    <n v="3"/>
    <s v="Average"/>
    <d v="2023-07-27T00:00:00"/>
    <n v="3"/>
    <x v="1"/>
    <n v="5"/>
    <s v="Moderate"/>
    <n v="2"/>
    <x v="1"/>
    <d v="2022-11-20T00:00:00"/>
    <x v="0"/>
    <x v="0"/>
    <x v="2"/>
    <n v="2"/>
    <n v="518.54"/>
    <n v="65"/>
    <s v="Old"/>
  </r>
  <r>
    <n v="1050"/>
    <d v="2020-11-23T00:00:00"/>
    <n v="5.4777777777777779"/>
    <s v="Software Engineer"/>
    <x v="3"/>
    <s v="Active"/>
    <s v="Contract"/>
    <s v="Zone B"/>
    <s v="Temporary"/>
    <x v="4"/>
    <x v="0"/>
    <d v="1993-07-04T00:00:00"/>
    <s v="MA"/>
    <s v="Male"/>
    <s v="Black"/>
    <s v="Widowed"/>
    <x v="0"/>
    <n v="3"/>
    <n v="3"/>
    <s v="Average"/>
    <d v="2023-07-03T00:00:00"/>
    <n v="4"/>
    <x v="1"/>
    <n v="5"/>
    <s v="Moderate"/>
    <n v="1"/>
    <x v="1"/>
    <d v="2023-08-03T00:00:00"/>
    <x v="1"/>
    <x v="0"/>
    <x v="2"/>
    <n v="1"/>
    <n v="846.43"/>
    <n v="27"/>
    <s v="Adult"/>
  </r>
  <r>
    <n v="1051"/>
    <d v="2022-04-08T00:00:00"/>
    <n v="4.1027777777777779"/>
    <s v="Software Engineer"/>
    <x v="9"/>
    <s v="Active"/>
    <s v="Full-Time"/>
    <s v="Zone C"/>
    <s v="Part-Time"/>
    <x v="4"/>
    <x v="4"/>
    <d v="1981-04-29T00:00:00"/>
    <s v="MA"/>
    <s v="Male"/>
    <s v="White"/>
    <s v="Divorced"/>
    <x v="0"/>
    <n v="3"/>
    <n v="3"/>
    <s v="Average"/>
    <d v="2023-01-01T00:00:00"/>
    <n v="2"/>
    <x v="1"/>
    <n v="4"/>
    <s v="Moderate"/>
    <n v="5"/>
    <x v="1"/>
    <d v="2022-10-13T00:00:00"/>
    <x v="0"/>
    <x v="0"/>
    <x v="3"/>
    <n v="3"/>
    <n v="572.94000000000005"/>
    <n v="41"/>
    <s v="Adult"/>
  </r>
  <r>
    <n v="1052"/>
    <d v="2021-02-25T00:00:00"/>
    <n v="5.2222222222222223"/>
    <s v="Shared Services Manager"/>
    <x v="5"/>
    <s v="Active"/>
    <s v="Contract"/>
    <s v="Zone B"/>
    <s v="Part-Time"/>
    <x v="4"/>
    <x v="3"/>
    <d v="1980-06-21T00:00:00"/>
    <s v="MA"/>
    <s v="Female"/>
    <s v="Hispanic"/>
    <s v="Single"/>
    <x v="0"/>
    <n v="3"/>
    <n v="3"/>
    <s v="Average"/>
    <d v="2022-11-19T00:00:00"/>
    <n v="1"/>
    <x v="1"/>
    <n v="4"/>
    <s v="Moderate"/>
    <n v="4"/>
    <x v="1"/>
    <d v="2022-10-25T00:00:00"/>
    <x v="4"/>
    <x v="0"/>
    <x v="1"/>
    <n v="4"/>
    <n v="234.76"/>
    <n v="41"/>
    <s v="Adult"/>
  </r>
  <r>
    <n v="1053"/>
    <d v="2019-03-13T00:00:00"/>
    <n v="7.1722222222222225"/>
    <s v="Shared Services Manager"/>
    <x v="6"/>
    <s v="Active"/>
    <s v="Contract"/>
    <s v="Zone C"/>
    <s v="Full-Time"/>
    <x v="4"/>
    <x v="9"/>
    <d v="2047-07-25T00:00:00"/>
    <s v="MA"/>
    <s v="Female"/>
    <s v="Hispanic"/>
    <s v="Divorced"/>
    <x v="0"/>
    <n v="3"/>
    <n v="3"/>
    <s v="Average"/>
    <d v="2022-10-12T00:00:00"/>
    <n v="2"/>
    <x v="1"/>
    <n v="1"/>
    <s v="Moderate"/>
    <n v="4"/>
    <x v="1"/>
    <d v="2022-12-19T00:00:00"/>
    <x v="4"/>
    <x v="1"/>
    <x v="3"/>
    <n v="4"/>
    <n v="704.7"/>
    <n v="72"/>
    <s v="Old"/>
  </r>
  <r>
    <n v="1054"/>
    <d v="2023-02-12T00:00:00"/>
    <n v="3.2583333333333333"/>
    <s v="Software Engineer"/>
    <x v="2"/>
    <s v="Active"/>
    <s v="Part-Time"/>
    <s v="Zone A"/>
    <s v="Full-Time"/>
    <x v="4"/>
    <x v="6"/>
    <d v="1993-05-10T00:00:00"/>
    <s v="MA"/>
    <s v="Male"/>
    <s v="White"/>
    <s v="Single"/>
    <x v="0"/>
    <n v="3"/>
    <n v="3"/>
    <s v="Average"/>
    <d v="2023-07-05T00:00:00"/>
    <n v="1"/>
    <x v="1"/>
    <n v="5"/>
    <s v="Moderate"/>
    <n v="2"/>
    <x v="1"/>
    <d v="2022-11-04T00:00:00"/>
    <x v="3"/>
    <x v="1"/>
    <x v="0"/>
    <n v="3"/>
    <n v="533.97"/>
    <n v="30"/>
    <s v="Adult"/>
  </r>
  <r>
    <n v="1055"/>
    <d v="2018-09-08T00:00:00"/>
    <n v="7.6861111111111109"/>
    <s v="Software Engineer"/>
    <x v="9"/>
    <s v="Active"/>
    <s v="Contract"/>
    <s v="Zone C"/>
    <s v="Full-Time"/>
    <x v="4"/>
    <x v="4"/>
    <d v="1995-11-24T00:00:00"/>
    <s v="MA"/>
    <s v="Female"/>
    <s v="White"/>
    <s v="Widowed"/>
    <x v="0"/>
    <n v="3"/>
    <n v="3"/>
    <s v="Average"/>
    <d v="2022-09-23T00:00:00"/>
    <n v="3"/>
    <x v="1"/>
    <n v="4"/>
    <s v="Moderate"/>
    <n v="1"/>
    <x v="1"/>
    <d v="2022-11-15T00:00:00"/>
    <x v="1"/>
    <x v="0"/>
    <x v="3"/>
    <n v="2"/>
    <n v="125.7"/>
    <n v="23"/>
    <s v="Young"/>
  </r>
  <r>
    <n v="1056"/>
    <d v="2021-11-18T00:00:00"/>
    <n v="4.4916666666666663"/>
    <s v="Software Engineer"/>
    <x v="7"/>
    <s v="Active"/>
    <s v="Contract"/>
    <s v="Zone C"/>
    <s v="Temporary"/>
    <x v="4"/>
    <x v="13"/>
    <d v="2043-09-01T00:00:00"/>
    <s v="MA"/>
    <s v="Male"/>
    <s v="Hispanic"/>
    <s v="Widowed"/>
    <x v="0"/>
    <n v="3"/>
    <n v="3"/>
    <s v="Average"/>
    <d v="2023-01-17T00:00:00"/>
    <n v="4"/>
    <x v="1"/>
    <n v="2"/>
    <s v="Moderate"/>
    <n v="2"/>
    <x v="1"/>
    <d v="2023-02-16T00:00:00"/>
    <x v="0"/>
    <x v="0"/>
    <x v="2"/>
    <n v="2"/>
    <n v="442.06"/>
    <n v="78"/>
    <s v="Old"/>
  </r>
  <r>
    <n v="1057"/>
    <d v="2023-07-01T00:00:00"/>
    <n v="2.8722222222222222"/>
    <s v="Software Engineer"/>
    <x v="3"/>
    <s v="Active"/>
    <s v="Full-Time"/>
    <s v="Zone A"/>
    <s v="Full-Time"/>
    <x v="4"/>
    <x v="13"/>
    <d v="1998-10-27T00:00:00"/>
    <s v="MA"/>
    <s v="Male"/>
    <s v="Asian"/>
    <s v="Widowed"/>
    <x v="0"/>
    <n v="3"/>
    <n v="3"/>
    <s v="Average"/>
    <d v="2023-03-12T00:00:00"/>
    <n v="3"/>
    <x v="1"/>
    <n v="2"/>
    <s v="Moderate"/>
    <n v="5"/>
    <x v="1"/>
    <d v="2022-10-23T00:00:00"/>
    <x v="2"/>
    <x v="0"/>
    <x v="0"/>
    <n v="4"/>
    <n v="649.23"/>
    <n v="25"/>
    <s v="Young"/>
  </r>
  <r>
    <n v="1058"/>
    <d v="2022-04-18T00:00:00"/>
    <n v="4.0750000000000002"/>
    <s v="Software Engineer"/>
    <x v="5"/>
    <s v="Active"/>
    <s v="Contract"/>
    <s v="Zone C"/>
    <s v="Temporary"/>
    <x v="4"/>
    <x v="18"/>
    <d v="2042-03-13T00:00:00"/>
    <s v="MA"/>
    <s v="Male"/>
    <s v="Hispanic"/>
    <s v="Married"/>
    <x v="0"/>
    <n v="3"/>
    <n v="3"/>
    <s v="Average"/>
    <d v="2023-03-06T00:00:00"/>
    <n v="4"/>
    <x v="1"/>
    <n v="2"/>
    <s v="Moderate"/>
    <n v="1"/>
    <x v="1"/>
    <d v="2023-04-01T00:00:00"/>
    <x v="2"/>
    <x v="1"/>
    <x v="1"/>
    <n v="1"/>
    <n v="855.67"/>
    <n v="80"/>
    <s v="Old"/>
  </r>
  <r>
    <n v="1059"/>
    <d v="2023-04-29T00:00:00"/>
    <n v="3.0444444444444443"/>
    <s v="Software Engineer"/>
    <x v="4"/>
    <s v="Active"/>
    <s v="Part-Time"/>
    <s v="Zone C"/>
    <s v="Full-Time"/>
    <x v="4"/>
    <x v="6"/>
    <d v="1974-05-23T00:00:00"/>
    <s v="MA"/>
    <s v="Female"/>
    <s v="Asian"/>
    <s v="Widowed"/>
    <x v="0"/>
    <n v="3"/>
    <n v="3"/>
    <s v="Average"/>
    <d v="2023-03-29T00:00:00"/>
    <n v="4"/>
    <x v="1"/>
    <n v="3"/>
    <s v="Moderate"/>
    <n v="3"/>
    <x v="1"/>
    <d v="2022-09-16T00:00:00"/>
    <x v="3"/>
    <x v="0"/>
    <x v="1"/>
    <n v="3"/>
    <n v="256.82"/>
    <n v="49"/>
    <s v="Adult"/>
  </r>
  <r>
    <n v="1060"/>
    <d v="2018-10-10T00:00:00"/>
    <n v="7.5972222222222223"/>
    <s v="Shared Services Manager"/>
    <x v="0"/>
    <s v="Active"/>
    <s v="Part-Time"/>
    <s v="Zone B"/>
    <s v="Full-Time"/>
    <x v="4"/>
    <x v="3"/>
    <d v="1976-02-05T00:00:00"/>
    <s v="MA"/>
    <s v="Female"/>
    <s v="Black"/>
    <s v="Single"/>
    <x v="0"/>
    <n v="3"/>
    <n v="3"/>
    <s v="Average"/>
    <d v="2023-07-01T00:00:00"/>
    <n v="5"/>
    <x v="1"/>
    <n v="5"/>
    <s v="Moderate"/>
    <n v="4"/>
    <x v="1"/>
    <d v="2022-09-06T00:00:00"/>
    <x v="2"/>
    <x v="0"/>
    <x v="2"/>
    <n v="1"/>
    <n v="770.84"/>
    <n v="42"/>
    <s v="Adult"/>
  </r>
  <r>
    <n v="1061"/>
    <d v="2022-11-20T00:00:00"/>
    <n v="3.4861111111111112"/>
    <s v="Shared Services Manager"/>
    <x v="1"/>
    <s v="Active"/>
    <s v="Part-Time"/>
    <s v="Zone C"/>
    <s v="Part-Time"/>
    <x v="4"/>
    <x v="2"/>
    <d v="1993-05-21T00:00:00"/>
    <s v="MA"/>
    <s v="Female"/>
    <s v="Other"/>
    <s v="Single"/>
    <x v="0"/>
    <n v="3"/>
    <n v="3"/>
    <s v="Average"/>
    <d v="2023-02-05T00:00:00"/>
    <n v="3"/>
    <x v="1"/>
    <n v="3"/>
    <s v="Moderate"/>
    <n v="1"/>
    <x v="1"/>
    <d v="2023-08-01T00:00:00"/>
    <x v="2"/>
    <x v="0"/>
    <x v="1"/>
    <n v="2"/>
    <n v="862.33"/>
    <n v="29"/>
    <s v="Adult"/>
  </r>
  <r>
    <n v="1062"/>
    <d v="2019-05-18T00:00:00"/>
    <n v="6.9916666666666663"/>
    <s v="Software Engineer"/>
    <x v="4"/>
    <s v="Terminated"/>
    <s v="Part-Time"/>
    <s v="Zone A"/>
    <s v="Part-Time"/>
    <x v="4"/>
    <x v="6"/>
    <d v="1969-11-03T00:00:00"/>
    <s v="MA"/>
    <s v="Male"/>
    <s v="Hispanic"/>
    <s v="Married"/>
    <x v="0"/>
    <n v="3"/>
    <n v="3"/>
    <s v="Average"/>
    <d v="2023-01-03T00:00:00"/>
    <n v="3"/>
    <x v="1"/>
    <n v="2"/>
    <s v="Moderate"/>
    <n v="1"/>
    <x v="1"/>
    <d v="2022-11-27T00:00:00"/>
    <x v="3"/>
    <x v="0"/>
    <x v="0"/>
    <n v="5"/>
    <n v="702.84"/>
    <n v="50"/>
    <s v="Adult"/>
  </r>
  <r>
    <n v="1063"/>
    <d v="2021-06-22T00:00:00"/>
    <n v="4.8972222222222221"/>
    <s v="Software Engineer"/>
    <x v="0"/>
    <s v="Active"/>
    <s v="Full-Time"/>
    <s v="Zone B"/>
    <s v="Temporary"/>
    <x v="4"/>
    <x v="1"/>
    <d v="2045-04-19T00:00:00"/>
    <s v="MA"/>
    <s v="Female"/>
    <s v="Black"/>
    <s v="Single"/>
    <x v="0"/>
    <n v="3"/>
    <n v="3"/>
    <s v="Average"/>
    <d v="2023-07-25T00:00:00"/>
    <n v="5"/>
    <x v="1"/>
    <n v="2"/>
    <s v="Moderate"/>
    <n v="4"/>
    <x v="1"/>
    <d v="2022-10-15T00:00:00"/>
    <x v="3"/>
    <x v="0"/>
    <x v="2"/>
    <n v="1"/>
    <n v="523.82000000000005"/>
    <n v="76"/>
    <s v="Old"/>
  </r>
  <r>
    <n v="1064"/>
    <d v="2022-03-30T00:00:00"/>
    <n v="4.125"/>
    <s v="Software Engineer"/>
    <x v="7"/>
    <s v="Terminated"/>
    <s v="Part-Time"/>
    <s v="Zone A"/>
    <s v="Part-Time"/>
    <x v="4"/>
    <x v="4"/>
    <d v="1987-02-24T00:00:00"/>
    <s v="MA"/>
    <s v="Male"/>
    <s v="White"/>
    <s v="Divorced"/>
    <x v="0"/>
    <n v="3"/>
    <n v="3"/>
    <s v="Average"/>
    <d v="2022-12-14T00:00:00"/>
    <n v="5"/>
    <x v="1"/>
    <n v="4"/>
    <s v="Moderate"/>
    <n v="4"/>
    <x v="1"/>
    <d v="2022-10-06T00:00:00"/>
    <x v="0"/>
    <x v="1"/>
    <x v="3"/>
    <n v="1"/>
    <n v="819.86"/>
    <n v="35"/>
    <s v="Adult"/>
  </r>
  <r>
    <n v="1065"/>
    <d v="2018-08-28T00:00:00"/>
    <n v="7.7138888888888886"/>
    <s v="Software Engineer"/>
    <x v="1"/>
    <s v="Active"/>
    <s v="Contract"/>
    <s v="Zone C"/>
    <s v="Temporary"/>
    <x v="4"/>
    <x v="6"/>
    <d v="1995-06-26T00:00:00"/>
    <s v="MA"/>
    <s v="Male"/>
    <s v="Other"/>
    <s v="Widowed"/>
    <x v="0"/>
    <n v="3"/>
    <n v="3"/>
    <s v="Average"/>
    <d v="2023-01-20T00:00:00"/>
    <n v="5"/>
    <x v="1"/>
    <n v="3"/>
    <s v="Moderate"/>
    <n v="4"/>
    <x v="1"/>
    <d v="2022-12-09T00:00:00"/>
    <x v="3"/>
    <x v="1"/>
    <x v="3"/>
    <n v="4"/>
    <n v="486.01"/>
    <n v="23"/>
    <s v="Young"/>
  </r>
  <r>
    <n v="1066"/>
    <d v="2021-12-27T00:00:00"/>
    <n v="4.3833333333333337"/>
    <s v="Software Engineer"/>
    <x v="8"/>
    <s v="Active"/>
    <s v="Full-Time"/>
    <s v="Zone C"/>
    <s v="Temporary"/>
    <x v="4"/>
    <x v="14"/>
    <d v="1981-04-23T00:00:00"/>
    <s v="MA"/>
    <s v="Male"/>
    <s v="Hispanic"/>
    <s v="Single"/>
    <x v="0"/>
    <n v="3"/>
    <n v="3"/>
    <s v="Average"/>
    <d v="2023-07-15T00:00:00"/>
    <n v="4"/>
    <x v="1"/>
    <n v="3"/>
    <s v="Moderate"/>
    <n v="5"/>
    <x v="1"/>
    <d v="2023-06-14T00:00:00"/>
    <x v="4"/>
    <x v="0"/>
    <x v="2"/>
    <n v="5"/>
    <n v="769.42"/>
    <n v="40"/>
    <s v="Adult"/>
  </r>
  <r>
    <n v="1067"/>
    <d v="2020-11-14T00:00:00"/>
    <n v="5.5027777777777782"/>
    <s v="Software Engineer"/>
    <x v="3"/>
    <s v="Active"/>
    <s v="Part-Time"/>
    <s v="Zone A"/>
    <s v="Temporary"/>
    <x v="4"/>
    <x v="4"/>
    <d v="2048-12-07T00:00:00"/>
    <s v="MA"/>
    <s v="Female"/>
    <s v="White"/>
    <s v="Married"/>
    <x v="0"/>
    <n v="3"/>
    <n v="3"/>
    <s v="Average"/>
    <d v="2023-06-10T00:00:00"/>
    <n v="3"/>
    <x v="1"/>
    <n v="2"/>
    <s v="Moderate"/>
    <n v="5"/>
    <x v="1"/>
    <d v="2023-06-24T00:00:00"/>
    <x v="2"/>
    <x v="1"/>
    <x v="2"/>
    <n v="5"/>
    <n v="857.65"/>
    <n v="72"/>
    <s v="Old"/>
  </r>
  <r>
    <n v="1068"/>
    <d v="2021-10-01T00:00:00"/>
    <n v="4.6222222222222218"/>
    <s v="Software Engineer"/>
    <x v="9"/>
    <s v="Active"/>
    <s v="Full-Time"/>
    <s v="Zone B"/>
    <s v="Part-Time"/>
    <x v="4"/>
    <x v="13"/>
    <d v="1998-12-24T00:00:00"/>
    <s v="MA"/>
    <s v="Female"/>
    <s v="Black"/>
    <s v="Widowed"/>
    <x v="0"/>
    <n v="3"/>
    <n v="3"/>
    <s v="Average"/>
    <d v="2022-10-09T00:00:00"/>
    <n v="3"/>
    <x v="1"/>
    <n v="2"/>
    <s v="Moderate"/>
    <n v="2"/>
    <x v="1"/>
    <d v="2022-11-06T00:00:00"/>
    <x v="4"/>
    <x v="1"/>
    <x v="2"/>
    <n v="1"/>
    <n v="238.27"/>
    <n v="23"/>
    <s v="Young"/>
  </r>
  <r>
    <n v="1069"/>
    <d v="2018-10-13T00:00:00"/>
    <n v="7.5888888888888886"/>
    <s v="Shared Services Manager"/>
    <x v="5"/>
    <s v="Active"/>
    <s v="Full-Time"/>
    <s v="Zone B"/>
    <s v="Part-Time"/>
    <x v="4"/>
    <x v="3"/>
    <d v="1975-09-13T00:00:00"/>
    <s v="MA"/>
    <s v="Female"/>
    <s v="Other"/>
    <s v="Widowed"/>
    <x v="0"/>
    <n v="3"/>
    <n v="3"/>
    <s v="Average"/>
    <d v="2023-02-04T00:00:00"/>
    <n v="3"/>
    <x v="1"/>
    <n v="1"/>
    <s v="Moderate"/>
    <n v="2"/>
    <x v="1"/>
    <d v="2022-08-22T00:00:00"/>
    <x v="4"/>
    <x v="0"/>
    <x v="0"/>
    <n v="5"/>
    <n v="886.06"/>
    <n v="43"/>
    <s v="Adult"/>
  </r>
  <r>
    <n v="1070"/>
    <d v="2018-12-15T00:00:00"/>
    <n v="7.416666666666667"/>
    <s v="Shared Services Manager"/>
    <x v="6"/>
    <s v="Active"/>
    <s v="Full-Time"/>
    <s v="Zone C"/>
    <s v="Temporary"/>
    <x v="4"/>
    <x v="2"/>
    <d v="1998-11-04T00:00:00"/>
    <s v="MA"/>
    <s v="Male"/>
    <s v="Black"/>
    <s v="Married"/>
    <x v="0"/>
    <n v="3"/>
    <n v="3"/>
    <s v="Average"/>
    <d v="2023-03-05T00:00:00"/>
    <n v="3"/>
    <x v="1"/>
    <n v="1"/>
    <s v="Moderate"/>
    <n v="2"/>
    <x v="1"/>
    <d v="2023-01-14T00:00:00"/>
    <x v="3"/>
    <x v="0"/>
    <x v="0"/>
    <n v="1"/>
    <n v="943.8"/>
    <n v="20"/>
    <s v="Young"/>
  </r>
  <r>
    <n v="1071"/>
    <d v="2019-03-28T00:00:00"/>
    <n v="7.1305555555555555"/>
    <s v="Software Engineer"/>
    <x v="2"/>
    <s v="Terminated"/>
    <s v="Contract"/>
    <s v="Zone A"/>
    <s v="Part-Time"/>
    <x v="4"/>
    <x v="4"/>
    <d v="1968-06-23T00:00:00"/>
    <s v="MA"/>
    <s v="Male"/>
    <s v="Black"/>
    <s v="Married"/>
    <x v="0"/>
    <n v="3"/>
    <n v="3"/>
    <s v="Average"/>
    <d v="2023-05-15T00:00:00"/>
    <n v="1"/>
    <x v="1"/>
    <n v="2"/>
    <s v="Moderate"/>
    <n v="2"/>
    <x v="1"/>
    <d v="2023-03-16T00:00:00"/>
    <x v="4"/>
    <x v="0"/>
    <x v="2"/>
    <n v="5"/>
    <n v="234.26"/>
    <n v="51"/>
    <s v="Old"/>
  </r>
  <r>
    <n v="1072"/>
    <d v="2018-12-27T00:00:00"/>
    <n v="7.3833333333333337"/>
    <s v="Software Engineer"/>
    <x v="4"/>
    <s v="Active"/>
    <s v="Part-Time"/>
    <s v="Zone C"/>
    <s v="Part-Time"/>
    <x v="4"/>
    <x v="4"/>
    <d v="1977-01-20T00:00:00"/>
    <s v="MA"/>
    <s v="Female"/>
    <s v="Asian"/>
    <s v="Widowed"/>
    <x v="0"/>
    <n v="3"/>
    <n v="3"/>
    <s v="Average"/>
    <d v="2023-02-18T00:00:00"/>
    <n v="2"/>
    <x v="1"/>
    <n v="2"/>
    <s v="Moderate"/>
    <n v="3"/>
    <x v="1"/>
    <d v="2023-05-19T00:00:00"/>
    <x v="3"/>
    <x v="0"/>
    <x v="3"/>
    <n v="5"/>
    <n v="179.91"/>
    <n v="41"/>
    <s v="Adult"/>
  </r>
  <r>
    <n v="1073"/>
    <d v="2019-05-11T00:00:00"/>
    <n v="7.0111111111111111"/>
    <s v="Software Engineer"/>
    <x v="0"/>
    <s v="Active"/>
    <s v="Full-Time"/>
    <s v="Zone A"/>
    <s v="Full-Time"/>
    <x v="4"/>
    <x v="4"/>
    <d v="1998-09-24T00:00:00"/>
    <s v="MA"/>
    <s v="Male"/>
    <s v="White"/>
    <s v="Single"/>
    <x v="0"/>
    <n v="3"/>
    <n v="3"/>
    <s v="Average"/>
    <d v="2023-02-16T00:00:00"/>
    <n v="4"/>
    <x v="1"/>
    <n v="4"/>
    <s v="Moderate"/>
    <n v="2"/>
    <x v="1"/>
    <d v="2022-10-03T00:00:00"/>
    <x v="2"/>
    <x v="0"/>
    <x v="0"/>
    <n v="4"/>
    <n v="306.3"/>
    <n v="21"/>
    <s v="Young"/>
  </r>
  <r>
    <n v="1074"/>
    <d v="2021-02-19T00:00:00"/>
    <n v="5.2388888888888889"/>
    <s v="Software Engineer"/>
    <x v="7"/>
    <s v="Terminated"/>
    <s v="Full-Time"/>
    <s v="Zone A"/>
    <s v="Temporary"/>
    <x v="4"/>
    <x v="3"/>
    <d v="1983-07-08T00:00:00"/>
    <s v="MA"/>
    <s v="Male"/>
    <s v="Asian"/>
    <s v="Divorced"/>
    <x v="0"/>
    <n v="3"/>
    <n v="3"/>
    <s v="Average"/>
    <d v="2023-02-10T00:00:00"/>
    <n v="3"/>
    <x v="1"/>
    <n v="4"/>
    <s v="Moderate"/>
    <n v="1"/>
    <x v="1"/>
    <d v="2023-07-07T00:00:00"/>
    <x v="2"/>
    <x v="0"/>
    <x v="3"/>
    <n v="5"/>
    <n v="103.42"/>
    <n v="38"/>
    <s v="Adult"/>
  </r>
  <r>
    <n v="1075"/>
    <d v="2022-11-05T00:00:00"/>
    <n v="3.5277777777777777"/>
    <s v="Software Engineer"/>
    <x v="1"/>
    <s v="Active"/>
    <s v="Part-Time"/>
    <s v="Zone B"/>
    <s v="Full-Time"/>
    <x v="4"/>
    <x v="6"/>
    <d v="1968-04-23T00:00:00"/>
    <s v="MA"/>
    <s v="Male"/>
    <s v="Asian"/>
    <s v="Married"/>
    <x v="0"/>
    <n v="3"/>
    <n v="3"/>
    <s v="Average"/>
    <d v="2023-04-10T00:00:00"/>
    <n v="1"/>
    <x v="1"/>
    <n v="2"/>
    <s v="Moderate"/>
    <n v="3"/>
    <x v="1"/>
    <d v="2023-05-16T00:00:00"/>
    <x v="2"/>
    <x v="0"/>
    <x v="3"/>
    <n v="4"/>
    <n v="573.29"/>
    <n v="54"/>
    <s v="Old"/>
  </r>
  <r>
    <n v="1076"/>
    <d v="2020-03-22T00:00:00"/>
    <n v="6.1472222222222221"/>
    <s v="Software Engineer"/>
    <x v="8"/>
    <s v="Active"/>
    <s v="Contract"/>
    <s v="Zone C"/>
    <s v="Part-Time"/>
    <x v="4"/>
    <x v="5"/>
    <d v="2043-01-28T00:00:00"/>
    <s v="MA"/>
    <s v="Female"/>
    <s v="White"/>
    <s v="Widowed"/>
    <x v="0"/>
    <n v="3"/>
    <n v="3"/>
    <s v="Average"/>
    <d v="2023-04-11T00:00:00"/>
    <n v="1"/>
    <x v="1"/>
    <n v="3"/>
    <s v="Moderate"/>
    <n v="1"/>
    <x v="1"/>
    <d v="2022-11-07T00:00:00"/>
    <x v="3"/>
    <x v="1"/>
    <x v="1"/>
    <n v="4"/>
    <n v="619.61"/>
    <n v="77"/>
    <s v="Old"/>
  </r>
  <r>
    <n v="1077"/>
    <d v="2019-02-02T00:00:00"/>
    <n v="7.2861111111111114"/>
    <s v="Software Engineer"/>
    <x v="3"/>
    <s v="Active"/>
    <s v="Contract"/>
    <s v="Zone B"/>
    <s v="Temporary"/>
    <x v="4"/>
    <x v="15"/>
    <d v="1992-05-10T00:00:00"/>
    <s v="MA"/>
    <s v="Female"/>
    <s v="Black"/>
    <s v="Single"/>
    <x v="0"/>
    <n v="3"/>
    <n v="3"/>
    <s v="Average"/>
    <d v="2022-10-12T00:00:00"/>
    <n v="5"/>
    <x v="1"/>
    <n v="2"/>
    <s v="Moderate"/>
    <n v="4"/>
    <x v="1"/>
    <d v="2022-12-21T00:00:00"/>
    <x v="2"/>
    <x v="0"/>
    <x v="1"/>
    <n v="1"/>
    <n v="947.17"/>
    <n v="27"/>
    <s v="Adult"/>
  </r>
  <r>
    <n v="1078"/>
    <d v="2020-02-24T00:00:00"/>
    <n v="6.2249999999999996"/>
    <s v="Software Engineer"/>
    <x v="9"/>
    <s v="Active"/>
    <s v="Contract"/>
    <s v="Zone C"/>
    <s v="Temporary"/>
    <x v="4"/>
    <x v="1"/>
    <d v="1997-03-19T00:00:00"/>
    <s v="MA"/>
    <s v="Female"/>
    <s v="Asian"/>
    <s v="Divorced"/>
    <x v="0"/>
    <n v="3"/>
    <n v="3"/>
    <s v="Average"/>
    <d v="2023-07-28T00:00:00"/>
    <n v="3"/>
    <x v="1"/>
    <n v="3"/>
    <s v="Moderate"/>
    <n v="4"/>
    <x v="1"/>
    <d v="2023-03-24T00:00:00"/>
    <x v="2"/>
    <x v="1"/>
    <x v="3"/>
    <n v="1"/>
    <n v="597.64"/>
    <n v="23"/>
    <s v="Young"/>
  </r>
  <r>
    <n v="1079"/>
    <d v="2021-04-07T00:00:00"/>
    <n v="5.1055555555555552"/>
    <s v="Shared Services Manager"/>
    <x v="5"/>
    <s v="Active"/>
    <s v="Part-Time"/>
    <s v="Zone B"/>
    <s v="Full-Time"/>
    <x v="4"/>
    <x v="11"/>
    <d v="2000-04-11T00:00:00"/>
    <s v="MA"/>
    <s v="Female"/>
    <s v="Hispanic"/>
    <s v="Divorced"/>
    <x v="0"/>
    <n v="3"/>
    <n v="3"/>
    <s v="Average"/>
    <d v="2022-10-08T00:00:00"/>
    <n v="2"/>
    <x v="1"/>
    <n v="2"/>
    <s v="Moderate"/>
    <n v="1"/>
    <x v="1"/>
    <d v="2023-04-15T00:00:00"/>
    <x v="4"/>
    <x v="1"/>
    <x v="1"/>
    <n v="5"/>
    <n v="861.1"/>
    <n v="21"/>
    <s v="Young"/>
  </r>
  <r>
    <n v="1080"/>
    <d v="2020-11-14T00:00:00"/>
    <n v="5.5027777777777782"/>
    <s v="Shared Services Manager"/>
    <x v="6"/>
    <s v="Active"/>
    <s v="Part-Time"/>
    <s v="Zone C"/>
    <s v="Full-Time"/>
    <x v="4"/>
    <x v="10"/>
    <d v="1988-08-04T00:00:00"/>
    <s v="MA"/>
    <s v="Male"/>
    <s v="Black"/>
    <s v="Widowed"/>
    <x v="0"/>
    <n v="3"/>
    <n v="3"/>
    <s v="Average"/>
    <d v="2023-03-04T00:00:00"/>
    <n v="3"/>
    <x v="1"/>
    <n v="1"/>
    <s v="Moderate"/>
    <n v="3"/>
    <x v="1"/>
    <d v="2023-04-22T00:00:00"/>
    <x v="1"/>
    <x v="1"/>
    <x v="3"/>
    <n v="4"/>
    <n v="199.14"/>
    <n v="32"/>
    <s v="Adult"/>
  </r>
  <r>
    <n v="1081"/>
    <d v="2022-01-17T00:00:00"/>
    <n v="4.3277777777777775"/>
    <s v="Software Engineer"/>
    <x v="1"/>
    <s v="Terminated"/>
    <s v="Contract"/>
    <s v="Zone B"/>
    <s v="Part-Time"/>
    <x v="4"/>
    <x v="3"/>
    <d v="1965-08-24T00:00:00"/>
    <s v="MA"/>
    <s v="Male"/>
    <s v="Asian"/>
    <s v="Divorced"/>
    <x v="0"/>
    <n v="3"/>
    <n v="3"/>
    <s v="Average"/>
    <d v="2023-03-03T00:00:00"/>
    <n v="1"/>
    <x v="1"/>
    <n v="3"/>
    <s v="Moderate"/>
    <n v="3"/>
    <x v="1"/>
    <d v="2023-06-05T00:00:00"/>
    <x v="4"/>
    <x v="1"/>
    <x v="0"/>
    <n v="3"/>
    <n v="526.08000000000004"/>
    <n v="57"/>
    <s v="Old"/>
  </r>
  <r>
    <n v="1082"/>
    <d v="2021-09-02T00:00:00"/>
    <n v="4.7027777777777775"/>
    <s v="Software Engineer"/>
    <x v="8"/>
    <s v="Active"/>
    <s v="Part-Time"/>
    <s v="Zone B"/>
    <s v="Part-Time"/>
    <x v="4"/>
    <x v="3"/>
    <d v="1976-03-03T00:00:00"/>
    <s v="MA"/>
    <s v="Male"/>
    <s v="Other"/>
    <s v="Married"/>
    <x v="0"/>
    <n v="3"/>
    <n v="3"/>
    <s v="Average"/>
    <d v="2023-02-27T00:00:00"/>
    <n v="1"/>
    <x v="1"/>
    <n v="4"/>
    <s v="Moderate"/>
    <n v="1"/>
    <x v="1"/>
    <d v="2023-04-22T00:00:00"/>
    <x v="1"/>
    <x v="1"/>
    <x v="1"/>
    <n v="5"/>
    <n v="662.15"/>
    <n v="45"/>
    <s v="Adult"/>
  </r>
  <r>
    <n v="1083"/>
    <d v="2023-07-30T00:00:00"/>
    <n v="2.7916666666666665"/>
    <s v="Software Engineer"/>
    <x v="6"/>
    <s v="Active"/>
    <s v="Part-Time"/>
    <s v="Zone A"/>
    <s v="Full-Time"/>
    <x v="4"/>
    <x v="1"/>
    <d v="1963-01-09T00:00:00"/>
    <s v="MA"/>
    <s v="Female"/>
    <s v="Asian"/>
    <s v="Divorced"/>
    <x v="0"/>
    <n v="3"/>
    <n v="3"/>
    <s v="Average"/>
    <d v="2023-01-09T00:00:00"/>
    <n v="5"/>
    <x v="1"/>
    <n v="5"/>
    <s v="Moderate"/>
    <n v="3"/>
    <x v="1"/>
    <d v="2022-11-18T00:00:00"/>
    <x v="2"/>
    <x v="1"/>
    <x v="2"/>
    <n v="4"/>
    <n v="869.89"/>
    <n v="60"/>
    <s v="Old"/>
  </r>
  <r>
    <n v="1084"/>
    <d v="2023-06-27T00:00:00"/>
    <n v="2.8833333333333333"/>
    <s v="Software Engineer"/>
    <x v="2"/>
    <s v="Active"/>
    <s v="Contract"/>
    <s v="Zone C"/>
    <s v="Part-Time"/>
    <x v="4"/>
    <x v="7"/>
    <d v="1989-08-12T00:00:00"/>
    <s v="MA"/>
    <s v="Male"/>
    <s v="White"/>
    <s v="Single"/>
    <x v="0"/>
    <n v="3"/>
    <n v="3"/>
    <s v="Average"/>
    <d v="2023-02-19T00:00:00"/>
    <n v="1"/>
    <x v="1"/>
    <n v="2"/>
    <s v="Moderate"/>
    <n v="4"/>
    <x v="1"/>
    <d v="2022-12-17T00:00:00"/>
    <x v="0"/>
    <x v="1"/>
    <x v="2"/>
    <n v="3"/>
    <n v="295.39999999999998"/>
    <n v="34"/>
    <s v="Adult"/>
  </r>
  <r>
    <n v="1085"/>
    <d v="2022-03-27T00:00:00"/>
    <n v="4.1333333333333337"/>
    <s v="Software Engineer"/>
    <x v="9"/>
    <s v="Active"/>
    <s v="Contract"/>
    <s v="Zone B"/>
    <s v="Full-Time"/>
    <x v="4"/>
    <x v="3"/>
    <d v="1952-03-10T00:00:00"/>
    <s v="MA"/>
    <s v="Male"/>
    <s v="Other"/>
    <s v="Divorced"/>
    <x v="0"/>
    <n v="3"/>
    <n v="3"/>
    <s v="Average"/>
    <d v="2023-01-09T00:00:00"/>
    <n v="5"/>
    <x v="1"/>
    <n v="5"/>
    <s v="Moderate"/>
    <n v="3"/>
    <x v="1"/>
    <d v="2022-11-01T00:00:00"/>
    <x v="1"/>
    <x v="1"/>
    <x v="3"/>
    <n v="5"/>
    <n v="993.13"/>
    <n v="70"/>
    <s v="Old"/>
  </r>
  <r>
    <n v="1086"/>
    <d v="2022-08-12T00:00:00"/>
    <n v="3.7583333333333333"/>
    <s v="Software Engineer"/>
    <x v="7"/>
    <s v="Active"/>
    <s v="Contract"/>
    <s v="Zone A"/>
    <s v="Temporary"/>
    <x v="4"/>
    <x v="4"/>
    <d v="1973-07-30T00:00:00"/>
    <s v="MA"/>
    <s v="Female"/>
    <s v="Black"/>
    <s v="Single"/>
    <x v="0"/>
    <n v="3"/>
    <n v="3"/>
    <s v="Average"/>
    <d v="2023-03-14T00:00:00"/>
    <n v="1"/>
    <x v="1"/>
    <n v="1"/>
    <s v="Moderate"/>
    <n v="5"/>
    <x v="1"/>
    <d v="2023-07-15T00:00:00"/>
    <x v="0"/>
    <x v="1"/>
    <x v="2"/>
    <n v="2"/>
    <n v="641.69000000000005"/>
    <n v="49"/>
    <s v="Adult"/>
  </r>
  <r>
    <n v="1087"/>
    <d v="2022-07-08T00:00:00"/>
    <n v="3.8527777777777779"/>
    <s v="Software Engineer"/>
    <x v="3"/>
    <s v="Active"/>
    <s v="Part-Time"/>
    <s v="Zone A"/>
    <s v="Part-Time"/>
    <x v="4"/>
    <x v="4"/>
    <d v="1974-08-05T00:00:00"/>
    <s v="MA"/>
    <s v="Female"/>
    <s v="Other"/>
    <s v="Married"/>
    <x v="0"/>
    <n v="3"/>
    <n v="3"/>
    <s v="Average"/>
    <d v="2023-05-03T00:00:00"/>
    <n v="1"/>
    <x v="1"/>
    <n v="5"/>
    <s v="Moderate"/>
    <n v="2"/>
    <x v="1"/>
    <d v="2023-05-10T00:00:00"/>
    <x v="3"/>
    <x v="0"/>
    <x v="1"/>
    <n v="5"/>
    <n v="197.34"/>
    <n v="48"/>
    <s v="Adult"/>
  </r>
  <r>
    <n v="1088"/>
    <d v="2020-08-15T00:00:00"/>
    <n v="5.75"/>
    <s v="Software Engineer"/>
    <x v="5"/>
    <s v="Active"/>
    <s v="Contract"/>
    <s v="Zone B"/>
    <s v="Part-Time"/>
    <x v="4"/>
    <x v="3"/>
    <d v="1991-04-08T00:00:00"/>
    <s v="MA"/>
    <s v="Female"/>
    <s v="White"/>
    <s v="Widowed"/>
    <x v="0"/>
    <n v="3"/>
    <n v="3"/>
    <s v="Average"/>
    <d v="2023-04-20T00:00:00"/>
    <n v="4"/>
    <x v="1"/>
    <n v="3"/>
    <s v="Moderate"/>
    <n v="1"/>
    <x v="1"/>
    <d v="2023-05-17T00:00:00"/>
    <x v="0"/>
    <x v="1"/>
    <x v="0"/>
    <n v="2"/>
    <n v="235.15"/>
    <n v="29"/>
    <s v="Adult"/>
  </r>
  <r>
    <n v="1089"/>
    <d v="2023-05-27T00:00:00"/>
    <n v="2.9666666666666668"/>
    <s v="Software Engineer"/>
    <x v="4"/>
    <s v="Active"/>
    <s v="Full-Time"/>
    <s v="Zone A"/>
    <s v="Temporary"/>
    <x v="4"/>
    <x v="13"/>
    <d v="1953-04-29T00:00:00"/>
    <s v="MA"/>
    <s v="Female"/>
    <s v="Black"/>
    <s v="Married"/>
    <x v="0"/>
    <n v="3"/>
    <n v="3"/>
    <s v="Average"/>
    <d v="2023-04-19T00:00:00"/>
    <n v="3"/>
    <x v="1"/>
    <n v="1"/>
    <s v="Moderate"/>
    <n v="5"/>
    <x v="1"/>
    <d v="2023-05-27T00:00:00"/>
    <x v="3"/>
    <x v="0"/>
    <x v="3"/>
    <n v="2"/>
    <n v="697.28"/>
    <n v="70"/>
    <s v="Old"/>
  </r>
  <r>
    <n v="1090"/>
    <d v="2023-01-02T00:00:00"/>
    <n v="3.3694444444444445"/>
    <s v="Shared Services Manager"/>
    <x v="0"/>
    <s v="Active"/>
    <s v="Part-Time"/>
    <s v="Zone C"/>
    <s v="Full-Time"/>
    <x v="4"/>
    <x v="4"/>
    <d v="1965-08-28T00:00:00"/>
    <s v="MA"/>
    <s v="Female"/>
    <s v="Black"/>
    <s v="Divorced"/>
    <x v="0"/>
    <n v="3"/>
    <n v="3"/>
    <s v="Average"/>
    <d v="2023-05-16T00:00:00"/>
    <n v="4"/>
    <x v="1"/>
    <n v="3"/>
    <s v="Moderate"/>
    <n v="4"/>
    <x v="1"/>
    <d v="2023-03-21T00:00:00"/>
    <x v="4"/>
    <x v="1"/>
    <x v="2"/>
    <n v="1"/>
    <n v="910.33"/>
    <n v="58"/>
    <s v="Old"/>
  </r>
  <r>
    <n v="1091"/>
    <d v="2018-11-16T00:00:00"/>
    <n v="7.4972222222222218"/>
    <s v="Production Technician I"/>
    <x v="9"/>
    <s v="Active"/>
    <s v="Contract"/>
    <s v="Zone B"/>
    <s v="Temporary"/>
    <x v="0"/>
    <x v="2"/>
    <d v="1986-08-26T00:00:00"/>
    <s v="MA"/>
    <s v="Male"/>
    <s v="Asian"/>
    <s v="Single"/>
    <x v="0"/>
    <n v="3"/>
    <n v="3"/>
    <s v="Average"/>
    <d v="2023-04-22T00:00:00"/>
    <n v="2"/>
    <x v="1"/>
    <n v="4"/>
    <s v="Moderate"/>
    <n v="3"/>
    <x v="1"/>
    <d v="2022-10-20T00:00:00"/>
    <x v="1"/>
    <x v="0"/>
    <x v="1"/>
    <n v="2"/>
    <n v="213.91"/>
    <n v="32"/>
    <s v="Adult"/>
  </r>
  <r>
    <n v="1092"/>
    <d v="2022-07-12T00:00:00"/>
    <n v="3.8416666666666668"/>
    <s v="Production Technician I"/>
    <x v="9"/>
    <s v="Active"/>
    <s v="Part-Time"/>
    <s v="Zone C"/>
    <s v="Full-Time"/>
    <x v="0"/>
    <x v="4"/>
    <d v="1970-01-27T00:00:00"/>
    <s v="MA"/>
    <s v="Female"/>
    <s v="Hispanic"/>
    <s v="Divorced"/>
    <x v="0"/>
    <n v="3"/>
    <n v="3"/>
    <s v="Average"/>
    <d v="2023-03-08T00:00:00"/>
    <n v="1"/>
    <x v="1"/>
    <n v="4"/>
    <s v="Moderate"/>
    <n v="1"/>
    <x v="1"/>
    <d v="2022-09-20T00:00:00"/>
    <x v="4"/>
    <x v="0"/>
    <x v="2"/>
    <n v="5"/>
    <n v="971.46"/>
    <n v="52"/>
    <s v="Old"/>
  </r>
  <r>
    <n v="1093"/>
    <d v="2022-12-16T00:00:00"/>
    <n v="3.4138888888888888"/>
    <s v="Production Technician I"/>
    <x v="6"/>
    <s v="Active"/>
    <s v="Contract"/>
    <s v="Zone B"/>
    <s v="Part-Time"/>
    <x v="0"/>
    <x v="6"/>
    <d v="1979-04-26T00:00:00"/>
    <s v="MA"/>
    <s v="Female"/>
    <s v="Asian"/>
    <s v="Widowed"/>
    <x v="0"/>
    <n v="3"/>
    <n v="3"/>
    <s v="Average"/>
    <d v="2023-03-05T00:00:00"/>
    <n v="3"/>
    <x v="1"/>
    <n v="1"/>
    <s v="Moderate"/>
    <n v="4"/>
    <x v="1"/>
    <d v="2023-07-07T00:00:00"/>
    <x v="1"/>
    <x v="1"/>
    <x v="0"/>
    <n v="5"/>
    <n v="995.52"/>
    <n v="43"/>
    <s v="Adult"/>
  </r>
  <r>
    <n v="1094"/>
    <d v="2023-05-08T00:00:00"/>
    <n v="3.0194444444444444"/>
    <s v="Production Technician II"/>
    <x v="1"/>
    <s v="Active"/>
    <s v="Part-Time"/>
    <s v="Zone A"/>
    <s v="Full-Time"/>
    <x v="0"/>
    <x v="4"/>
    <d v="1994-03-18T00:00:00"/>
    <s v="MA"/>
    <s v="Female"/>
    <s v="Other"/>
    <s v="Single"/>
    <x v="0"/>
    <n v="3"/>
    <n v="3"/>
    <s v="Average"/>
    <d v="2023-01-22T00:00:00"/>
    <n v="5"/>
    <x v="1"/>
    <n v="4"/>
    <s v="Moderate"/>
    <n v="5"/>
    <x v="1"/>
    <d v="2022-08-18T00:00:00"/>
    <x v="4"/>
    <x v="0"/>
    <x v="0"/>
    <n v="4"/>
    <n v="161.4"/>
    <n v="29"/>
    <s v="Adult"/>
  </r>
  <r>
    <n v="1095"/>
    <d v="2023-04-07T00:00:00"/>
    <n v="3.1055555555555556"/>
    <s v="Production Technician II"/>
    <x v="5"/>
    <s v="Active"/>
    <s v="Full-Time"/>
    <s v="Zone A"/>
    <s v="Temporary"/>
    <x v="0"/>
    <x v="6"/>
    <d v="2041-11-28T00:00:00"/>
    <s v="MA"/>
    <s v="Female"/>
    <s v="Hispanic"/>
    <s v="Divorced"/>
    <x v="0"/>
    <n v="3"/>
    <n v="3"/>
    <s v="Average"/>
    <d v="2023-03-17T00:00:00"/>
    <n v="1"/>
    <x v="1"/>
    <n v="2"/>
    <s v="Moderate"/>
    <n v="1"/>
    <x v="1"/>
    <d v="2022-08-17T00:00:00"/>
    <x v="1"/>
    <x v="0"/>
    <x v="3"/>
    <n v="4"/>
    <n v="715.87"/>
    <n v="82"/>
    <s v="Old"/>
  </r>
  <r>
    <n v="1096"/>
    <d v="2022-02-15T00:00:00"/>
    <n v="4.25"/>
    <s v="Production Technician I"/>
    <x v="9"/>
    <s v="Active"/>
    <s v="Part-Time"/>
    <s v="Zone C"/>
    <s v="Part-Time"/>
    <x v="0"/>
    <x v="12"/>
    <d v="1973-01-11T00:00:00"/>
    <s v="MA"/>
    <s v="Female"/>
    <s v="Asian"/>
    <s v="Married"/>
    <x v="0"/>
    <n v="3"/>
    <n v="3"/>
    <s v="Average"/>
    <d v="2022-12-17T00:00:00"/>
    <n v="1"/>
    <x v="1"/>
    <n v="3"/>
    <s v="Moderate"/>
    <n v="2"/>
    <x v="1"/>
    <d v="2022-09-25T00:00:00"/>
    <x v="3"/>
    <x v="1"/>
    <x v="1"/>
    <n v="5"/>
    <n v="778.25"/>
    <n v="49"/>
    <s v="Adult"/>
  </r>
  <r>
    <n v="1097"/>
    <d v="2023-07-17T00:00:00"/>
    <n v="2.8277777777777779"/>
    <s v="Production Technician I"/>
    <x v="7"/>
    <s v="Active"/>
    <s v="Contract"/>
    <s v="Zone B"/>
    <s v="Part-Time"/>
    <x v="0"/>
    <x v="4"/>
    <d v="1999-08-02T00:00:00"/>
    <s v="MA"/>
    <s v="Male"/>
    <s v="Hispanic"/>
    <s v="Divorced"/>
    <x v="0"/>
    <n v="3"/>
    <n v="3"/>
    <s v="Average"/>
    <d v="2022-10-31T00:00:00"/>
    <n v="1"/>
    <x v="1"/>
    <n v="2"/>
    <s v="Moderate"/>
    <n v="5"/>
    <x v="1"/>
    <d v="2022-08-11T00:00:00"/>
    <x v="1"/>
    <x v="0"/>
    <x v="2"/>
    <n v="1"/>
    <n v="609.5"/>
    <n v="24"/>
    <s v="Young"/>
  </r>
  <r>
    <n v="1098"/>
    <d v="2019-05-03T00:00:00"/>
    <n v="7.0333333333333332"/>
    <s v="Production Technician I"/>
    <x v="2"/>
    <s v="Terminated"/>
    <s v="Part-Time"/>
    <s v="Zone A"/>
    <s v="Temporary"/>
    <x v="0"/>
    <x v="5"/>
    <d v="1993-01-10T00:00:00"/>
    <s v="MA"/>
    <s v="Male"/>
    <s v="Asian"/>
    <s v="Widowed"/>
    <x v="0"/>
    <n v="3"/>
    <n v="3"/>
    <s v="Average"/>
    <d v="2022-12-28T00:00:00"/>
    <n v="2"/>
    <x v="1"/>
    <n v="2"/>
    <s v="Moderate"/>
    <n v="2"/>
    <x v="1"/>
    <d v="2023-05-13T00:00:00"/>
    <x v="0"/>
    <x v="1"/>
    <x v="0"/>
    <n v="5"/>
    <n v="666.67"/>
    <n v="26"/>
    <s v="Adult"/>
  </r>
  <r>
    <n v="1099"/>
    <d v="2022-03-25T00:00:00"/>
    <n v="4.1388888888888893"/>
    <s v="Production Technician I"/>
    <x v="7"/>
    <s v="Active"/>
    <s v="Part-Time"/>
    <s v="Zone A"/>
    <s v="Part-Time"/>
    <x v="0"/>
    <x v="4"/>
    <d v="1971-12-24T00:00:00"/>
    <s v="MA"/>
    <s v="Female"/>
    <s v="Other"/>
    <s v="Single"/>
    <x v="0"/>
    <n v="3"/>
    <n v="3"/>
    <s v="Average"/>
    <d v="2023-08-04T00:00:00"/>
    <n v="1"/>
    <x v="1"/>
    <n v="5"/>
    <s v="Moderate"/>
    <n v="5"/>
    <x v="1"/>
    <d v="2022-10-30T00:00:00"/>
    <x v="2"/>
    <x v="1"/>
    <x v="1"/>
    <n v="5"/>
    <n v="797.05"/>
    <n v="51"/>
    <s v="Old"/>
  </r>
  <r>
    <n v="1100"/>
    <d v="2020-04-07T00:00:00"/>
    <n v="6.1055555555555552"/>
    <s v="Production Technician I"/>
    <x v="1"/>
    <s v="Active"/>
    <s v="Full-Time"/>
    <s v="Zone C"/>
    <s v="Temporary"/>
    <x v="0"/>
    <x v="4"/>
    <d v="1964-05-10T00:00:00"/>
    <s v="MA"/>
    <s v="Male"/>
    <s v="White"/>
    <s v="Divorced"/>
    <x v="0"/>
    <n v="3"/>
    <n v="3"/>
    <s v="Average"/>
    <d v="2022-09-10T00:00:00"/>
    <n v="1"/>
    <x v="1"/>
    <n v="4"/>
    <s v="Moderate"/>
    <n v="5"/>
    <x v="1"/>
    <d v="2023-02-25T00:00:00"/>
    <x v="4"/>
    <x v="1"/>
    <x v="2"/>
    <n v="3"/>
    <n v="518.55999999999995"/>
    <n v="56"/>
    <s v="Old"/>
  </r>
  <r>
    <n v="1101"/>
    <d v="2021-03-10T00:00:00"/>
    <n v="5.1805555555555554"/>
    <s v="Production Technician I"/>
    <x v="3"/>
    <s v="Active"/>
    <s v="Full-Time"/>
    <s v="Zone A"/>
    <s v="Part-Time"/>
    <x v="0"/>
    <x v="6"/>
    <d v="2044-03-19T00:00:00"/>
    <s v="MA"/>
    <s v="Female"/>
    <s v="White"/>
    <s v="Widowed"/>
    <x v="0"/>
    <n v="3"/>
    <n v="3"/>
    <s v="Average"/>
    <d v="2023-03-21T00:00:00"/>
    <n v="1"/>
    <x v="1"/>
    <n v="1"/>
    <s v="Moderate"/>
    <n v="3"/>
    <x v="1"/>
    <d v="2023-03-31T00:00:00"/>
    <x v="4"/>
    <x v="0"/>
    <x v="3"/>
    <n v="5"/>
    <n v="426.82"/>
    <n v="77"/>
    <s v="Old"/>
  </r>
  <r>
    <n v="1102"/>
    <d v="2019-08-04T00:00:00"/>
    <n v="6.7805555555555559"/>
    <s v="Production Technician II"/>
    <x v="1"/>
    <s v="Active"/>
    <s v="Part-Time"/>
    <s v="Zone A"/>
    <s v="Part-Time"/>
    <x v="0"/>
    <x v="3"/>
    <d v="1953-09-19T00:00:00"/>
    <s v="MA"/>
    <s v="Female"/>
    <s v="Black"/>
    <s v="Single"/>
    <x v="0"/>
    <n v="3"/>
    <n v="3"/>
    <s v="Average"/>
    <d v="2023-03-02T00:00:00"/>
    <n v="5"/>
    <x v="1"/>
    <n v="1"/>
    <s v="Moderate"/>
    <n v="4"/>
    <x v="1"/>
    <d v="2022-12-31T00:00:00"/>
    <x v="2"/>
    <x v="1"/>
    <x v="0"/>
    <n v="2"/>
    <n v="150.04"/>
    <n v="66"/>
    <s v="Old"/>
  </r>
  <r>
    <n v="1103"/>
    <d v="2021-04-11T00:00:00"/>
    <n v="5.0944444444444441"/>
    <s v="Production Technician I"/>
    <x v="4"/>
    <s v="Terminated"/>
    <s v="Full-Time"/>
    <s v="Zone C"/>
    <s v="Temporary"/>
    <x v="0"/>
    <x v="8"/>
    <d v="1957-04-02T00:00:00"/>
    <s v="MA"/>
    <s v="Male"/>
    <s v="Asian"/>
    <s v="Widowed"/>
    <x v="0"/>
    <n v="3"/>
    <n v="3"/>
    <s v="Average"/>
    <d v="2022-11-06T00:00:00"/>
    <n v="5"/>
    <x v="1"/>
    <n v="3"/>
    <s v="Moderate"/>
    <n v="1"/>
    <x v="1"/>
    <d v="2023-07-05T00:00:00"/>
    <x v="0"/>
    <x v="1"/>
    <x v="3"/>
    <n v="3"/>
    <n v="308.20999999999998"/>
    <n v="64"/>
    <s v="Old"/>
  </r>
  <r>
    <n v="1104"/>
    <d v="2019-06-16T00:00:00"/>
    <n v="6.9138888888888888"/>
    <s v="Production Technician I"/>
    <x v="9"/>
    <s v="Active"/>
    <s v="Part-Time"/>
    <s v="Zone C"/>
    <s v="Temporary"/>
    <x v="0"/>
    <x v="5"/>
    <d v="1995-09-14T00:00:00"/>
    <s v="MA"/>
    <s v="Male"/>
    <s v="Asian"/>
    <s v="Divorced"/>
    <x v="0"/>
    <n v="3"/>
    <n v="3"/>
    <s v="Average"/>
    <d v="2022-12-21T00:00:00"/>
    <n v="1"/>
    <x v="1"/>
    <n v="4"/>
    <s v="Moderate"/>
    <n v="2"/>
    <x v="1"/>
    <d v="2022-08-11T00:00:00"/>
    <x v="4"/>
    <x v="0"/>
    <x v="2"/>
    <n v="4"/>
    <n v="766.77"/>
    <n v="24"/>
    <s v="Young"/>
  </r>
  <r>
    <n v="1105"/>
    <d v="2020-10-08T00:00:00"/>
    <n v="5.6027777777777779"/>
    <s v="Production Technician I"/>
    <x v="2"/>
    <s v="Terminated"/>
    <s v="Contract"/>
    <s v="Zone A"/>
    <s v="Full-Time"/>
    <x v="0"/>
    <x v="3"/>
    <d v="2048-10-11T00:00:00"/>
    <s v="MA"/>
    <s v="Female"/>
    <s v="Hispanic"/>
    <s v="Single"/>
    <x v="0"/>
    <n v="3"/>
    <n v="3"/>
    <s v="Average"/>
    <d v="2023-02-15T00:00:00"/>
    <n v="1"/>
    <x v="1"/>
    <n v="4"/>
    <s v="Moderate"/>
    <n v="1"/>
    <x v="1"/>
    <d v="2023-01-17T00:00:00"/>
    <x v="3"/>
    <x v="0"/>
    <x v="1"/>
    <n v="4"/>
    <n v="172.19"/>
    <n v="72"/>
    <s v="Old"/>
  </r>
  <r>
    <n v="1106"/>
    <d v="2021-08-18T00:00:00"/>
    <n v="4.7416666666666663"/>
    <s v="Production Technician II"/>
    <x v="4"/>
    <s v="Active"/>
    <s v="Full-Time"/>
    <s v="Zone B"/>
    <s v="Temporary"/>
    <x v="0"/>
    <x v="1"/>
    <d v="1995-01-01T00:00:00"/>
    <s v="MA"/>
    <s v="Male"/>
    <s v="Other"/>
    <s v="Single"/>
    <x v="0"/>
    <n v="3"/>
    <n v="3"/>
    <s v="Average"/>
    <d v="2023-01-31T00:00:00"/>
    <n v="2"/>
    <x v="1"/>
    <n v="3"/>
    <s v="Moderate"/>
    <n v="3"/>
    <x v="1"/>
    <d v="2022-10-31T00:00:00"/>
    <x v="2"/>
    <x v="0"/>
    <x v="2"/>
    <n v="1"/>
    <n v="742.55"/>
    <n v="26"/>
    <s v="Adult"/>
  </r>
  <r>
    <n v="1107"/>
    <d v="2020-03-16T00:00:00"/>
    <n v="6.1638888888888888"/>
    <s v="Production Technician II"/>
    <x v="4"/>
    <s v="Active"/>
    <s v="Contract"/>
    <s v="Zone A"/>
    <s v="Part-Time"/>
    <x v="0"/>
    <x v="13"/>
    <d v="1992-02-09T00:00:00"/>
    <s v="MA"/>
    <s v="Female"/>
    <s v="Other"/>
    <s v="Single"/>
    <x v="0"/>
    <n v="3"/>
    <n v="3"/>
    <s v="Average"/>
    <d v="2022-10-18T00:00:00"/>
    <n v="4"/>
    <x v="1"/>
    <n v="5"/>
    <s v="Moderate"/>
    <n v="1"/>
    <x v="1"/>
    <d v="2023-01-26T00:00:00"/>
    <x v="3"/>
    <x v="0"/>
    <x v="0"/>
    <n v="2"/>
    <n v="231.28"/>
    <n v="28"/>
    <s v="Adult"/>
  </r>
  <r>
    <n v="1108"/>
    <d v="2019-01-24T00:00:00"/>
    <n v="7.3083333333333336"/>
    <s v="Production Technician I"/>
    <x v="3"/>
    <s v="Active"/>
    <s v="Full-Time"/>
    <s v="Zone A"/>
    <s v="Full-Time"/>
    <x v="0"/>
    <x v="3"/>
    <d v="1969-04-18T00:00:00"/>
    <s v="MA"/>
    <s v="Male"/>
    <s v="White"/>
    <s v="Married"/>
    <x v="0"/>
    <n v="3"/>
    <n v="3"/>
    <s v="Average"/>
    <d v="2023-07-24T00:00:00"/>
    <n v="4"/>
    <x v="1"/>
    <n v="5"/>
    <s v="Moderate"/>
    <n v="3"/>
    <x v="1"/>
    <d v="2023-05-23T00:00:00"/>
    <x v="1"/>
    <x v="0"/>
    <x v="2"/>
    <n v="5"/>
    <n v="124.54"/>
    <n v="50"/>
    <s v="Adult"/>
  </r>
  <r>
    <n v="1109"/>
    <d v="2022-06-11T00:00:00"/>
    <n v="3.9277777777777776"/>
    <s v="Production Technician I"/>
    <x v="1"/>
    <s v="Terminated"/>
    <s v="Full-Time"/>
    <s v="Zone C"/>
    <s v="Part-Time"/>
    <x v="0"/>
    <x v="4"/>
    <d v="1981-10-01T00:00:00"/>
    <s v="MA"/>
    <s v="Female"/>
    <s v="White"/>
    <s v="Divorced"/>
    <x v="0"/>
    <n v="3"/>
    <n v="3"/>
    <s v="Average"/>
    <d v="2022-10-16T00:00:00"/>
    <n v="4"/>
    <x v="1"/>
    <n v="5"/>
    <s v="Moderate"/>
    <n v="4"/>
    <x v="1"/>
    <d v="2023-01-21T00:00:00"/>
    <x v="0"/>
    <x v="1"/>
    <x v="2"/>
    <n v="5"/>
    <n v="898.37"/>
    <n v="41"/>
    <s v="Adult"/>
  </r>
  <r>
    <n v="1110"/>
    <d v="2022-07-02T00:00:00"/>
    <n v="3.8694444444444445"/>
    <s v="Production Technician II"/>
    <x v="6"/>
    <s v="Active"/>
    <s v="Full-Time"/>
    <s v="Zone B"/>
    <s v="Temporary"/>
    <x v="0"/>
    <x v="3"/>
    <d v="1987-05-05T00:00:00"/>
    <s v="MA"/>
    <s v="Female"/>
    <s v="Asian"/>
    <s v="Single"/>
    <x v="0"/>
    <n v="3"/>
    <n v="3"/>
    <s v="Average"/>
    <d v="2023-02-23T00:00:00"/>
    <n v="1"/>
    <x v="1"/>
    <n v="1"/>
    <s v="Moderate"/>
    <n v="4"/>
    <x v="1"/>
    <d v="2022-10-13T00:00:00"/>
    <x v="1"/>
    <x v="0"/>
    <x v="3"/>
    <n v="2"/>
    <n v="764.36"/>
    <n v="35"/>
    <s v="Adult"/>
  </r>
  <r>
    <n v="1111"/>
    <d v="2019-09-08T00:00:00"/>
    <n v="6.6861111111111109"/>
    <s v="Production Technician I"/>
    <x v="4"/>
    <s v="Terminated"/>
    <s v="Full-Time"/>
    <s v="Zone A"/>
    <s v="Part-Time"/>
    <x v="0"/>
    <x v="8"/>
    <d v="1952-05-31T00:00:00"/>
    <s v="MA"/>
    <s v="Female"/>
    <s v="White"/>
    <s v="Widowed"/>
    <x v="0"/>
    <n v="3"/>
    <n v="3"/>
    <s v="Average"/>
    <d v="2023-05-11T00:00:00"/>
    <n v="4"/>
    <x v="1"/>
    <n v="1"/>
    <s v="Moderate"/>
    <n v="1"/>
    <x v="1"/>
    <d v="2022-12-05T00:00:00"/>
    <x v="2"/>
    <x v="0"/>
    <x v="0"/>
    <n v="5"/>
    <n v="786.57"/>
    <n v="67"/>
    <s v="Old"/>
  </r>
  <r>
    <n v="1112"/>
    <d v="2022-07-10T00:00:00"/>
    <n v="3.8472222222222223"/>
    <s v="Production Technician I"/>
    <x v="8"/>
    <s v="Active"/>
    <s v="Full-Time"/>
    <s v="Zone A"/>
    <s v="Part-Time"/>
    <x v="0"/>
    <x v="6"/>
    <d v="1975-07-15T00:00:00"/>
    <s v="MA"/>
    <s v="Female"/>
    <s v="White"/>
    <s v="Single"/>
    <x v="0"/>
    <n v="3"/>
    <n v="3"/>
    <s v="Average"/>
    <d v="2023-07-06T00:00:00"/>
    <n v="4"/>
    <x v="1"/>
    <n v="1"/>
    <s v="Moderate"/>
    <n v="1"/>
    <x v="1"/>
    <d v="2022-09-30T00:00:00"/>
    <x v="4"/>
    <x v="0"/>
    <x v="0"/>
    <n v="3"/>
    <n v="668.05"/>
    <n v="47"/>
    <s v="Adult"/>
  </r>
  <r>
    <n v="1113"/>
    <d v="2022-04-24T00:00:00"/>
    <n v="4.0583333333333336"/>
    <s v="Production Technician I"/>
    <x v="6"/>
    <s v="Active"/>
    <s v="Contract"/>
    <s v="Zone B"/>
    <s v="Part-Time"/>
    <x v="0"/>
    <x v="3"/>
    <d v="1976-09-03T00:00:00"/>
    <s v="MA"/>
    <s v="Female"/>
    <s v="Asian"/>
    <s v="Divorced"/>
    <x v="0"/>
    <n v="3"/>
    <n v="3"/>
    <s v="Average"/>
    <d v="2023-04-09T00:00:00"/>
    <n v="3"/>
    <x v="1"/>
    <n v="3"/>
    <s v="Moderate"/>
    <n v="5"/>
    <x v="1"/>
    <d v="2023-01-20T00:00:00"/>
    <x v="3"/>
    <x v="1"/>
    <x v="1"/>
    <n v="2"/>
    <n v="956.92"/>
    <n v="46"/>
    <s v="Adult"/>
  </r>
  <r>
    <n v="1114"/>
    <d v="2020-03-31T00:00:00"/>
    <n v="6.125"/>
    <s v="Production Technician I"/>
    <x v="2"/>
    <s v="Active"/>
    <s v="Full-Time"/>
    <s v="Zone C"/>
    <s v="Part-Time"/>
    <x v="0"/>
    <x v="3"/>
    <d v="1960-12-31T00:00:00"/>
    <s v="MA"/>
    <s v="Female"/>
    <s v="Hispanic"/>
    <s v="Widowed"/>
    <x v="0"/>
    <n v="3"/>
    <n v="3"/>
    <s v="Average"/>
    <d v="2023-03-03T00:00:00"/>
    <n v="1"/>
    <x v="1"/>
    <n v="3"/>
    <s v="Moderate"/>
    <n v="3"/>
    <x v="1"/>
    <d v="2023-02-25T00:00:00"/>
    <x v="4"/>
    <x v="0"/>
    <x v="1"/>
    <n v="1"/>
    <n v="912.27"/>
    <n v="60"/>
    <s v="Old"/>
  </r>
  <r>
    <n v="1115"/>
    <d v="2019-03-23T00:00:00"/>
    <n v="7.1444444444444448"/>
    <s v="Production Technician I"/>
    <x v="9"/>
    <s v="Active"/>
    <s v="Contract"/>
    <s v="Zone A"/>
    <s v="Part-Time"/>
    <x v="0"/>
    <x v="4"/>
    <d v="1997-02-19T00:00:00"/>
    <s v="MA"/>
    <s v="Male"/>
    <s v="Black"/>
    <s v="Widowed"/>
    <x v="0"/>
    <n v="3"/>
    <n v="3"/>
    <s v="Average"/>
    <d v="2023-03-11T00:00:00"/>
    <n v="4"/>
    <x v="1"/>
    <n v="1"/>
    <s v="Moderate"/>
    <n v="3"/>
    <x v="1"/>
    <d v="2023-05-19T00:00:00"/>
    <x v="1"/>
    <x v="0"/>
    <x v="1"/>
    <n v="4"/>
    <n v="881.71"/>
    <n v="22"/>
    <s v="Young"/>
  </r>
  <r>
    <n v="1116"/>
    <d v="2019-03-09T00:00:00"/>
    <n v="7.1833333333333336"/>
    <s v="Production Technician I"/>
    <x v="7"/>
    <s v="Terminated"/>
    <s v="Full-Time"/>
    <s v="Zone A"/>
    <s v="Full-Time"/>
    <x v="0"/>
    <x v="4"/>
    <d v="1984-08-10T00:00:00"/>
    <s v="MA"/>
    <s v="Male"/>
    <s v="White"/>
    <s v="Divorced"/>
    <x v="0"/>
    <n v="3"/>
    <n v="3"/>
    <s v="Average"/>
    <d v="2022-12-16T00:00:00"/>
    <n v="3"/>
    <x v="1"/>
    <n v="4"/>
    <s v="Moderate"/>
    <n v="4"/>
    <x v="1"/>
    <d v="2023-05-16T00:00:00"/>
    <x v="4"/>
    <x v="0"/>
    <x v="1"/>
    <n v="4"/>
    <n v="557.67999999999995"/>
    <n v="35"/>
    <s v="Adult"/>
  </r>
  <r>
    <n v="1117"/>
    <d v="2019-02-21T00:00:00"/>
    <n v="7.2333333333333334"/>
    <s v="Production Technician I"/>
    <x v="3"/>
    <s v="Terminated"/>
    <s v="Full-Time"/>
    <s v="Zone C"/>
    <s v="Temporary"/>
    <x v="0"/>
    <x v="3"/>
    <d v="1997-08-23T00:00:00"/>
    <s v="MA"/>
    <s v="Male"/>
    <s v="Other"/>
    <s v="Divorced"/>
    <x v="0"/>
    <n v="3"/>
    <n v="3"/>
    <s v="Average"/>
    <d v="2023-07-29T00:00:00"/>
    <n v="4"/>
    <x v="1"/>
    <n v="5"/>
    <s v="Moderate"/>
    <n v="1"/>
    <x v="1"/>
    <d v="2023-01-12T00:00:00"/>
    <x v="4"/>
    <x v="0"/>
    <x v="2"/>
    <n v="4"/>
    <n v="271.68"/>
    <n v="22"/>
    <s v="Young"/>
  </r>
  <r>
    <n v="1118"/>
    <d v="2019-10-04T00:00:00"/>
    <n v="6.6138888888888889"/>
    <s v="Production Technician I"/>
    <x v="5"/>
    <s v="Active"/>
    <s v="Full-Time"/>
    <s v="Zone B"/>
    <s v="Temporary"/>
    <x v="0"/>
    <x v="6"/>
    <d v="1976-02-29T00:00:00"/>
    <s v="MA"/>
    <s v="Male"/>
    <s v="Asian"/>
    <s v="Divorced"/>
    <x v="0"/>
    <n v="3"/>
    <n v="3"/>
    <s v="Average"/>
    <d v="2023-02-22T00:00:00"/>
    <n v="1"/>
    <x v="1"/>
    <n v="5"/>
    <s v="Moderate"/>
    <n v="3"/>
    <x v="1"/>
    <d v="2022-12-16T00:00:00"/>
    <x v="4"/>
    <x v="1"/>
    <x v="2"/>
    <n v="2"/>
    <n v="299.68"/>
    <n v="43"/>
    <s v="Adult"/>
  </r>
  <r>
    <n v="1119"/>
    <d v="2019-11-24T00:00:00"/>
    <n v="6.4749999999999996"/>
    <s v="Production Technician I"/>
    <x v="4"/>
    <s v="Active"/>
    <s v="Part-Time"/>
    <s v="Zone C"/>
    <s v="Part-Time"/>
    <x v="0"/>
    <x v="4"/>
    <d v="1994-12-31T00:00:00"/>
    <s v="MA"/>
    <s v="Female"/>
    <s v="White"/>
    <s v="Single"/>
    <x v="0"/>
    <n v="3"/>
    <n v="3"/>
    <s v="Average"/>
    <d v="2023-04-16T00:00:00"/>
    <n v="4"/>
    <x v="1"/>
    <n v="4"/>
    <s v="Moderate"/>
    <n v="5"/>
    <x v="1"/>
    <d v="2023-07-08T00:00:00"/>
    <x v="4"/>
    <x v="0"/>
    <x v="1"/>
    <n v="5"/>
    <n v="440.28"/>
    <n v="25"/>
    <s v="Young"/>
  </r>
  <r>
    <n v="1120"/>
    <d v="2020-08-17T00:00:00"/>
    <n v="5.7444444444444445"/>
    <s v="Production Technician I"/>
    <x v="0"/>
    <s v="Active"/>
    <s v="Part-Time"/>
    <s v="Zone B"/>
    <s v="Temporary"/>
    <x v="0"/>
    <x v="16"/>
    <d v="1968-09-20T00:00:00"/>
    <s v="MA"/>
    <s v="Female"/>
    <s v="Black"/>
    <s v="Divorced"/>
    <x v="0"/>
    <n v="3"/>
    <n v="3"/>
    <s v="Average"/>
    <d v="2023-06-05T00:00:00"/>
    <n v="3"/>
    <x v="1"/>
    <n v="3"/>
    <s v="Moderate"/>
    <n v="4"/>
    <x v="1"/>
    <d v="2023-03-10T00:00:00"/>
    <x v="0"/>
    <x v="0"/>
    <x v="1"/>
    <n v="4"/>
    <n v="553.83000000000004"/>
    <n v="52"/>
    <s v="Old"/>
  </r>
  <r>
    <n v="1121"/>
    <d v="2021-03-16T00:00:00"/>
    <n v="5.1638888888888888"/>
    <s v="Production Manager"/>
    <x v="1"/>
    <s v="Active"/>
    <s v="Part-Time"/>
    <s v="Zone C"/>
    <s v="Full-Time"/>
    <x v="0"/>
    <x v="1"/>
    <d v="1981-05-29T00:00:00"/>
    <s v="MA"/>
    <s v="Female"/>
    <s v="Hispanic"/>
    <s v="Widowed"/>
    <x v="0"/>
    <n v="3"/>
    <n v="3"/>
    <s v="Average"/>
    <d v="2023-01-21T00:00:00"/>
    <n v="1"/>
    <x v="1"/>
    <n v="1"/>
    <s v="Moderate"/>
    <n v="4"/>
    <x v="1"/>
    <d v="2022-09-19T00:00:00"/>
    <x v="0"/>
    <x v="0"/>
    <x v="0"/>
    <n v="1"/>
    <n v="428.9"/>
    <n v="40"/>
    <s v="Adult"/>
  </r>
  <r>
    <n v="1122"/>
    <d v="2021-11-16T00:00:00"/>
    <n v="4.4972222222222218"/>
    <s v="Production Manager"/>
    <x v="8"/>
    <s v="Active"/>
    <s v="Contract"/>
    <s v="Zone C"/>
    <s v="Part-Time"/>
    <x v="0"/>
    <x v="3"/>
    <d v="1975-11-13T00:00:00"/>
    <s v="MA"/>
    <s v="Female"/>
    <s v="White"/>
    <s v="Married"/>
    <x v="0"/>
    <n v="3"/>
    <n v="3"/>
    <s v="Average"/>
    <d v="2022-12-04T00:00:00"/>
    <n v="2"/>
    <x v="1"/>
    <n v="1"/>
    <s v="Moderate"/>
    <n v="2"/>
    <x v="1"/>
    <d v="2023-01-21T00:00:00"/>
    <x v="4"/>
    <x v="0"/>
    <x v="3"/>
    <n v="3"/>
    <n v="444.4"/>
    <n v="46"/>
    <s v="Adult"/>
  </r>
  <r>
    <n v="1123"/>
    <d v="2022-05-03T00:00:00"/>
    <n v="4.0333333333333332"/>
    <s v="Production Manager"/>
    <x v="6"/>
    <s v="Active"/>
    <s v="Full-Time"/>
    <s v="Zone B"/>
    <s v="Full-Time"/>
    <x v="0"/>
    <x v="4"/>
    <d v="1965-11-06T00:00:00"/>
    <s v="MA"/>
    <s v="Female"/>
    <s v="Other"/>
    <s v="Married"/>
    <x v="0"/>
    <n v="3"/>
    <n v="3"/>
    <s v="Average"/>
    <d v="2023-06-10T00:00:00"/>
    <n v="2"/>
    <x v="1"/>
    <n v="3"/>
    <s v="Moderate"/>
    <n v="1"/>
    <x v="1"/>
    <d v="2023-01-31T00:00:00"/>
    <x v="2"/>
    <x v="0"/>
    <x v="2"/>
    <n v="4"/>
    <n v="254.38"/>
    <n v="57"/>
    <s v="Old"/>
  </r>
  <r>
    <n v="1124"/>
    <d v="2019-12-24T00:00:00"/>
    <n v="6.3916666666666666"/>
    <s v="Production Manager"/>
    <x v="2"/>
    <s v="Active"/>
    <s v="Full-Time"/>
    <s v="Zone A"/>
    <s v="Full-Time"/>
    <x v="0"/>
    <x v="6"/>
    <d v="1986-06-17T00:00:00"/>
    <s v="MA"/>
    <s v="Female"/>
    <s v="Other"/>
    <s v="Married"/>
    <x v="0"/>
    <n v="3"/>
    <n v="3"/>
    <s v="Average"/>
    <d v="2023-02-27T00:00:00"/>
    <n v="3"/>
    <x v="1"/>
    <n v="2"/>
    <s v="Moderate"/>
    <n v="3"/>
    <x v="1"/>
    <d v="2022-11-03T00:00:00"/>
    <x v="4"/>
    <x v="0"/>
    <x v="0"/>
    <n v="1"/>
    <n v="256.20999999999998"/>
    <n v="33"/>
    <s v="Adult"/>
  </r>
  <r>
    <n v="1125"/>
    <d v="2021-10-21T00:00:00"/>
    <n v="4.5666666666666664"/>
    <s v="Production Technician II"/>
    <x v="5"/>
    <s v="Active"/>
    <s v="Contract"/>
    <s v="Zone B"/>
    <s v="Part-Time"/>
    <x v="0"/>
    <x v="1"/>
    <d v="1991-05-05T00:00:00"/>
    <s v="MA"/>
    <s v="Male"/>
    <s v="Hispanic"/>
    <s v="Married"/>
    <x v="0"/>
    <n v="3"/>
    <n v="3"/>
    <s v="Average"/>
    <d v="2023-03-17T00:00:00"/>
    <n v="4"/>
    <x v="1"/>
    <n v="3"/>
    <s v="Moderate"/>
    <n v="4"/>
    <x v="1"/>
    <d v="2022-12-14T00:00:00"/>
    <x v="4"/>
    <x v="0"/>
    <x v="1"/>
    <n v="2"/>
    <n v="756.19"/>
    <n v="30"/>
    <s v="Adult"/>
  </r>
  <r>
    <n v="1126"/>
    <d v="2018-09-08T00:00:00"/>
    <n v="7.6861111111111109"/>
    <s v="Production Technician II"/>
    <x v="6"/>
    <s v="Terminated"/>
    <s v="Part-Time"/>
    <s v="Zone C"/>
    <s v="Temporary"/>
    <x v="0"/>
    <x v="6"/>
    <d v="1959-10-27T00:00:00"/>
    <s v="MA"/>
    <s v="Male"/>
    <s v="White"/>
    <s v="Divorced"/>
    <x v="0"/>
    <n v="3"/>
    <n v="3"/>
    <s v="Average"/>
    <d v="2023-04-23T00:00:00"/>
    <n v="3"/>
    <x v="1"/>
    <n v="3"/>
    <s v="Moderate"/>
    <n v="2"/>
    <x v="1"/>
    <d v="2023-07-29T00:00:00"/>
    <x v="3"/>
    <x v="0"/>
    <x v="0"/>
    <n v="4"/>
    <n v="500.45"/>
    <n v="59"/>
    <s v="Old"/>
  </r>
  <r>
    <n v="1127"/>
    <d v="2019-02-26T00:00:00"/>
    <n v="7.2194444444444441"/>
    <s v="Production Technician II"/>
    <x v="2"/>
    <s v="Active"/>
    <s v="Full-Time"/>
    <s v="Zone A"/>
    <s v="Full-Time"/>
    <x v="0"/>
    <x v="3"/>
    <d v="2001-03-28T00:00:00"/>
    <s v="MA"/>
    <s v="Male"/>
    <s v="White"/>
    <s v="Married"/>
    <x v="0"/>
    <n v="3"/>
    <n v="3"/>
    <s v="Average"/>
    <d v="2023-01-27T00:00:00"/>
    <n v="5"/>
    <x v="1"/>
    <n v="1"/>
    <s v="Moderate"/>
    <n v="3"/>
    <x v="1"/>
    <d v="2022-09-04T00:00:00"/>
    <x v="4"/>
    <x v="1"/>
    <x v="1"/>
    <n v="2"/>
    <n v="500.83"/>
    <n v="18"/>
    <s v="Young"/>
  </r>
  <r>
    <n v="1128"/>
    <d v="2023-04-21T00:00:00"/>
    <n v="3.0666666666666669"/>
    <s v="Production Technician II"/>
    <x v="4"/>
    <s v="Active"/>
    <s v="Part-Time"/>
    <s v="Zone B"/>
    <s v="Part-Time"/>
    <x v="0"/>
    <x v="3"/>
    <d v="1957-06-20T00:00:00"/>
    <s v="MA"/>
    <s v="Female"/>
    <s v="Hispanic"/>
    <s v="Married"/>
    <x v="0"/>
    <n v="3"/>
    <n v="3"/>
    <s v="Average"/>
    <d v="2023-02-18T00:00:00"/>
    <n v="4"/>
    <x v="1"/>
    <n v="2"/>
    <s v="Moderate"/>
    <n v="4"/>
    <x v="1"/>
    <d v="2023-05-17T00:00:00"/>
    <x v="4"/>
    <x v="0"/>
    <x v="1"/>
    <n v="1"/>
    <n v="773.8"/>
    <n v="66"/>
    <s v="Old"/>
  </r>
  <r>
    <n v="1129"/>
    <d v="2019-09-19T00:00:00"/>
    <n v="6.6555555555555559"/>
    <s v="Production Technician II"/>
    <x v="0"/>
    <s v="Terminated"/>
    <s v="Full-Time"/>
    <s v="Zone B"/>
    <s v="Part-Time"/>
    <x v="0"/>
    <x v="4"/>
    <d v="1956-05-17T00:00:00"/>
    <s v="MA"/>
    <s v="Female"/>
    <s v="Other"/>
    <s v="Married"/>
    <x v="0"/>
    <n v="3"/>
    <n v="3"/>
    <s v="Average"/>
    <d v="2022-10-31T00:00:00"/>
    <n v="1"/>
    <x v="1"/>
    <n v="1"/>
    <s v="Moderate"/>
    <n v="1"/>
    <x v="1"/>
    <d v="2022-09-11T00:00:00"/>
    <x v="3"/>
    <x v="0"/>
    <x v="3"/>
    <n v="2"/>
    <n v="768.06"/>
    <n v="63"/>
    <s v="Old"/>
  </r>
  <r>
    <n v="1130"/>
    <d v="2020-12-23T00:00:00"/>
    <n v="5.3944444444444448"/>
    <s v="Production Technician I"/>
    <x v="7"/>
    <s v="Active"/>
    <s v="Contract"/>
    <s v="Zone A"/>
    <s v="Part-Time"/>
    <x v="0"/>
    <x v="19"/>
    <d v="1997-02-17T00:00:00"/>
    <s v="MA"/>
    <s v="Female"/>
    <s v="Hispanic"/>
    <s v="Divorced"/>
    <x v="0"/>
    <n v="3"/>
    <n v="3"/>
    <s v="Average"/>
    <d v="2023-05-07T00:00:00"/>
    <n v="1"/>
    <x v="1"/>
    <n v="5"/>
    <s v="Moderate"/>
    <n v="4"/>
    <x v="1"/>
    <d v="2022-11-09T00:00:00"/>
    <x v="0"/>
    <x v="1"/>
    <x v="2"/>
    <n v="3"/>
    <n v="777.7"/>
    <n v="23"/>
    <s v="Young"/>
  </r>
  <r>
    <n v="1131"/>
    <d v="2019-03-29T00:00:00"/>
    <n v="7.1277777777777782"/>
    <s v="Production Technician I"/>
    <x v="1"/>
    <s v="Active"/>
    <s v="Part-Time"/>
    <s v="Zone B"/>
    <s v="Part-Time"/>
    <x v="0"/>
    <x v="8"/>
    <d v="1995-03-22T00:00:00"/>
    <s v="MA"/>
    <s v="Female"/>
    <s v="Black"/>
    <s v="Single"/>
    <x v="0"/>
    <n v="3"/>
    <n v="3"/>
    <s v="Average"/>
    <d v="2023-05-11T00:00:00"/>
    <n v="4"/>
    <x v="1"/>
    <n v="4"/>
    <s v="Moderate"/>
    <n v="4"/>
    <x v="1"/>
    <d v="2023-03-31T00:00:00"/>
    <x v="1"/>
    <x v="0"/>
    <x v="1"/>
    <n v="2"/>
    <n v="943.05"/>
    <n v="24"/>
    <s v="Young"/>
  </r>
  <r>
    <n v="1132"/>
    <d v="2021-05-15T00:00:00"/>
    <n v="5"/>
    <s v="Production Technician I"/>
    <x v="6"/>
    <s v="Terminated"/>
    <s v="Contract"/>
    <s v="Zone B"/>
    <s v="Full-Time"/>
    <x v="0"/>
    <x v="1"/>
    <d v="1963-11-04T00:00:00"/>
    <s v="MA"/>
    <s v="Female"/>
    <s v="Hispanic"/>
    <s v="Widowed"/>
    <x v="0"/>
    <n v="3"/>
    <n v="3"/>
    <s v="Average"/>
    <d v="2023-07-15T00:00:00"/>
    <n v="1"/>
    <x v="1"/>
    <n v="5"/>
    <s v="Moderate"/>
    <n v="5"/>
    <x v="1"/>
    <d v="2022-09-27T00:00:00"/>
    <x v="4"/>
    <x v="0"/>
    <x v="3"/>
    <n v="4"/>
    <n v="475.91"/>
    <n v="58"/>
    <s v="Old"/>
  </r>
  <r>
    <n v="1133"/>
    <d v="2022-03-14T00:00:00"/>
    <n v="4.1694444444444443"/>
    <s v="Production Technician I"/>
    <x v="2"/>
    <s v="Terminated"/>
    <s v="Full-Time"/>
    <s v="Zone B"/>
    <s v="Part-Time"/>
    <x v="0"/>
    <x v="1"/>
    <d v="2049-11-20T00:00:00"/>
    <s v="MA"/>
    <s v="Female"/>
    <s v="Hispanic"/>
    <s v="Married"/>
    <x v="0"/>
    <n v="3"/>
    <n v="3"/>
    <s v="Average"/>
    <d v="2023-06-15T00:00:00"/>
    <n v="1"/>
    <x v="1"/>
    <n v="2"/>
    <s v="Moderate"/>
    <n v="4"/>
    <x v="1"/>
    <d v="2022-08-19T00:00:00"/>
    <x v="1"/>
    <x v="1"/>
    <x v="3"/>
    <n v="3"/>
    <n v="107.14"/>
    <n v="73"/>
    <s v="Old"/>
  </r>
  <r>
    <n v="1134"/>
    <d v="2021-12-06T00:00:00"/>
    <n v="4.4416666666666664"/>
    <s v="Production Technician I"/>
    <x v="4"/>
    <s v="Terminated"/>
    <s v="Part-Time"/>
    <s v="Zone C"/>
    <s v="Temporary"/>
    <x v="0"/>
    <x v="3"/>
    <d v="1996-09-07T00:00:00"/>
    <s v="MA"/>
    <s v="Female"/>
    <s v="Asian"/>
    <s v="Single"/>
    <x v="0"/>
    <n v="3"/>
    <n v="3"/>
    <s v="Average"/>
    <d v="2022-12-29T00:00:00"/>
    <n v="4"/>
    <x v="1"/>
    <n v="1"/>
    <s v="Moderate"/>
    <n v="2"/>
    <x v="1"/>
    <d v="2022-12-09T00:00:00"/>
    <x v="4"/>
    <x v="1"/>
    <x v="3"/>
    <n v="1"/>
    <n v="271.49"/>
    <n v="25"/>
    <s v="Young"/>
  </r>
  <r>
    <n v="1135"/>
    <d v="2021-10-27T00:00:00"/>
    <n v="4.55"/>
    <s v="Production Technician I"/>
    <x v="0"/>
    <s v="Active"/>
    <s v="Full-Time"/>
    <s v="Zone A"/>
    <s v="Temporary"/>
    <x v="0"/>
    <x v="6"/>
    <d v="1964-08-30T00:00:00"/>
    <s v="MA"/>
    <s v="Male"/>
    <s v="Other"/>
    <s v="Widowed"/>
    <x v="0"/>
    <n v="3"/>
    <n v="3"/>
    <s v="Average"/>
    <d v="2023-02-23T00:00:00"/>
    <n v="5"/>
    <x v="1"/>
    <n v="4"/>
    <s v="Moderate"/>
    <n v="4"/>
    <x v="1"/>
    <d v="2023-03-22T00:00:00"/>
    <x v="2"/>
    <x v="0"/>
    <x v="3"/>
    <n v="2"/>
    <n v="524.23"/>
    <n v="57"/>
    <s v="Old"/>
  </r>
  <r>
    <n v="1136"/>
    <d v="2023-04-01T00:00:00"/>
    <n v="3.1222222222222222"/>
    <s v="Production Technician I"/>
    <x v="7"/>
    <s v="Active"/>
    <s v="Full-Time"/>
    <s v="Zone A"/>
    <s v="Temporary"/>
    <x v="0"/>
    <x v="4"/>
    <d v="2046-03-27T00:00:00"/>
    <s v="MA"/>
    <s v="Male"/>
    <s v="Other"/>
    <s v="Divorced"/>
    <x v="0"/>
    <n v="3"/>
    <n v="3"/>
    <s v="Average"/>
    <d v="2023-04-09T00:00:00"/>
    <n v="2"/>
    <x v="1"/>
    <n v="5"/>
    <s v="Moderate"/>
    <n v="2"/>
    <x v="1"/>
    <d v="2022-12-25T00:00:00"/>
    <x v="1"/>
    <x v="1"/>
    <x v="2"/>
    <n v="3"/>
    <n v="535.88"/>
    <n v="77"/>
    <s v="Old"/>
  </r>
  <r>
    <n v="1137"/>
    <d v="2019-05-29T00:00:00"/>
    <n v="6.9611111111111112"/>
    <s v="Production Technician I"/>
    <x v="1"/>
    <s v="Active"/>
    <s v="Full-Time"/>
    <s v="Zone C"/>
    <s v="Part-Time"/>
    <x v="0"/>
    <x v="4"/>
    <d v="1954-02-28T00:00:00"/>
    <s v="MA"/>
    <s v="Male"/>
    <s v="Black"/>
    <s v="Single"/>
    <x v="0"/>
    <n v="3"/>
    <n v="3"/>
    <s v="Average"/>
    <d v="2022-11-12T00:00:00"/>
    <n v="3"/>
    <x v="1"/>
    <n v="3"/>
    <s v="Moderate"/>
    <n v="5"/>
    <x v="1"/>
    <d v="2022-09-09T00:00:00"/>
    <x v="4"/>
    <x v="0"/>
    <x v="3"/>
    <n v="5"/>
    <n v="270.92"/>
    <n v="65"/>
    <s v="Old"/>
  </r>
  <r>
    <n v="1138"/>
    <d v="2019-07-12T00:00:00"/>
    <n v="6.8416666666666668"/>
    <s v="Production Technician I"/>
    <x v="8"/>
    <s v="Active"/>
    <s v="Full-Time"/>
    <s v="Zone B"/>
    <s v="Temporary"/>
    <x v="0"/>
    <x v="5"/>
    <d v="1983-08-02T00:00:00"/>
    <s v="MA"/>
    <s v="Male"/>
    <s v="Black"/>
    <s v="Divorced"/>
    <x v="0"/>
    <n v="3"/>
    <n v="3"/>
    <s v="Average"/>
    <d v="2022-10-19T00:00:00"/>
    <n v="4"/>
    <x v="1"/>
    <n v="5"/>
    <s v="Moderate"/>
    <n v="1"/>
    <x v="1"/>
    <d v="2022-09-10T00:00:00"/>
    <x v="1"/>
    <x v="0"/>
    <x v="0"/>
    <n v="4"/>
    <n v="155.13999999999999"/>
    <n v="36"/>
    <s v="Adult"/>
  </r>
  <r>
    <n v="1139"/>
    <d v="2018-08-10T00:00:00"/>
    <n v="7.7638888888888893"/>
    <s v="Production Technician I"/>
    <x v="3"/>
    <s v="Active"/>
    <s v="Contract"/>
    <s v="Zone A"/>
    <s v="Temporary"/>
    <x v="0"/>
    <x v="8"/>
    <d v="1953-04-11T00:00:00"/>
    <s v="MA"/>
    <s v="Male"/>
    <s v="Hispanic"/>
    <s v="Married"/>
    <x v="0"/>
    <n v="3"/>
    <n v="3"/>
    <s v="Average"/>
    <d v="2022-08-27T00:00:00"/>
    <n v="2"/>
    <x v="1"/>
    <n v="4"/>
    <s v="Moderate"/>
    <n v="2"/>
    <x v="1"/>
    <d v="2022-10-01T00:00:00"/>
    <x v="1"/>
    <x v="1"/>
    <x v="2"/>
    <n v="1"/>
    <n v="930.06"/>
    <n v="65"/>
    <s v="Old"/>
  </r>
  <r>
    <n v="1140"/>
    <d v="2021-09-29T00:00:00"/>
    <n v="4.6277777777777782"/>
    <s v="Production Technician I"/>
    <x v="9"/>
    <s v="Active"/>
    <s v="Part-Time"/>
    <s v="Zone C"/>
    <s v="Full-Time"/>
    <x v="0"/>
    <x v="6"/>
    <d v="1988-08-11T00:00:00"/>
    <s v="MA"/>
    <s v="Female"/>
    <s v="Black"/>
    <s v="Single"/>
    <x v="0"/>
    <n v="3"/>
    <n v="3"/>
    <s v="Average"/>
    <d v="2023-05-04T00:00:00"/>
    <n v="5"/>
    <x v="1"/>
    <n v="3"/>
    <s v="Moderate"/>
    <n v="2"/>
    <x v="1"/>
    <d v="2022-09-27T00:00:00"/>
    <x v="1"/>
    <x v="0"/>
    <x v="3"/>
    <n v="1"/>
    <n v="949.81"/>
    <n v="33"/>
    <s v="Adult"/>
  </r>
  <r>
    <n v="1141"/>
    <d v="2021-08-05T00:00:00"/>
    <n v="4.7777777777777777"/>
    <s v="Production Technician I"/>
    <x v="5"/>
    <s v="Active"/>
    <s v="Contract"/>
    <s v="Zone A"/>
    <s v="Full-Time"/>
    <x v="0"/>
    <x v="4"/>
    <d v="2041-08-14T00:00:00"/>
    <s v="MA"/>
    <s v="Female"/>
    <s v="Black"/>
    <s v="Divorced"/>
    <x v="0"/>
    <n v="3"/>
    <n v="3"/>
    <s v="Average"/>
    <d v="2022-12-26T00:00:00"/>
    <n v="5"/>
    <x v="1"/>
    <n v="5"/>
    <s v="Moderate"/>
    <n v="2"/>
    <x v="1"/>
    <d v="2023-05-17T00:00:00"/>
    <x v="3"/>
    <x v="0"/>
    <x v="1"/>
    <n v="1"/>
    <n v="635.30999999999995"/>
    <n v="80"/>
    <s v="Old"/>
  </r>
  <r>
    <n v="1142"/>
    <d v="2023-08-02T00:00:00"/>
    <n v="2.786111111111111"/>
    <s v="Production Manager"/>
    <x v="6"/>
    <s v="Active"/>
    <s v="Full-Time"/>
    <s v="Zone B"/>
    <s v="Temporary"/>
    <x v="0"/>
    <x v="9"/>
    <d v="1992-11-10T00:00:00"/>
    <s v="MA"/>
    <s v="Female"/>
    <s v="Asian"/>
    <s v="Married"/>
    <x v="0"/>
    <n v="3"/>
    <n v="3"/>
    <s v="Average"/>
    <d v="2023-06-21T00:00:00"/>
    <n v="4"/>
    <x v="1"/>
    <n v="4"/>
    <s v="Moderate"/>
    <n v="4"/>
    <x v="1"/>
    <d v="2023-07-17T00:00:00"/>
    <x v="0"/>
    <x v="1"/>
    <x v="2"/>
    <n v="3"/>
    <n v="675.04"/>
    <n v="31"/>
    <s v="Adult"/>
  </r>
  <r>
    <n v="1143"/>
    <d v="2018-09-02T00:00:00"/>
    <n v="7.7027777777777775"/>
    <s v="Production Manager"/>
    <x v="2"/>
    <s v="Active"/>
    <s v="Contract"/>
    <s v="Zone A"/>
    <s v="Full-Time"/>
    <x v="0"/>
    <x v="4"/>
    <d v="2042-06-20T00:00:00"/>
    <s v="MA"/>
    <s v="Female"/>
    <s v="Hispanic"/>
    <s v="Widowed"/>
    <x v="0"/>
    <n v="3"/>
    <n v="3"/>
    <s v="Average"/>
    <d v="2022-12-13T00:00:00"/>
    <n v="2"/>
    <x v="1"/>
    <n v="4"/>
    <s v="Moderate"/>
    <n v="2"/>
    <x v="1"/>
    <d v="2022-12-20T00:00:00"/>
    <x v="1"/>
    <x v="0"/>
    <x v="0"/>
    <n v="3"/>
    <n v="563.38"/>
    <n v="76"/>
    <s v="Old"/>
  </r>
  <r>
    <n v="1144"/>
    <d v="2019-10-13T00:00:00"/>
    <n v="6.5888888888888886"/>
    <s v="Production Manager"/>
    <x v="4"/>
    <s v="Active"/>
    <s v="Part-Time"/>
    <s v="Zone B"/>
    <s v="Part-Time"/>
    <x v="0"/>
    <x v="13"/>
    <d v="1963-04-16T00:00:00"/>
    <s v="MA"/>
    <s v="Female"/>
    <s v="Asian"/>
    <s v="Single"/>
    <x v="0"/>
    <n v="3"/>
    <n v="3"/>
    <s v="Average"/>
    <d v="2022-11-03T00:00:00"/>
    <n v="5"/>
    <x v="1"/>
    <n v="3"/>
    <s v="Moderate"/>
    <n v="2"/>
    <x v="1"/>
    <d v="2023-01-10T00:00:00"/>
    <x v="4"/>
    <x v="1"/>
    <x v="2"/>
    <n v="4"/>
    <n v="750.25"/>
    <n v="56"/>
    <s v="Old"/>
  </r>
  <r>
    <n v="1145"/>
    <d v="2020-09-24T00:00:00"/>
    <n v="5.6416666666666666"/>
    <s v="Production Technician II"/>
    <x v="3"/>
    <s v="Active"/>
    <s v="Contract"/>
    <s v="Zone B"/>
    <s v="Full-Time"/>
    <x v="0"/>
    <x v="12"/>
    <d v="2048-03-04T00:00:00"/>
    <s v="MA"/>
    <s v="Male"/>
    <s v="Hispanic"/>
    <s v="Married"/>
    <x v="0"/>
    <n v="3"/>
    <n v="3"/>
    <s v="Average"/>
    <d v="2022-10-24T00:00:00"/>
    <n v="3"/>
    <x v="1"/>
    <n v="3"/>
    <s v="Moderate"/>
    <n v="4"/>
    <x v="1"/>
    <d v="2022-11-15T00:00:00"/>
    <x v="3"/>
    <x v="0"/>
    <x v="1"/>
    <n v="2"/>
    <n v="401.53"/>
    <n v="72"/>
    <s v="Old"/>
  </r>
  <r>
    <n v="1146"/>
    <d v="2023-08-06T00:00:00"/>
    <n v="2.7749999999999999"/>
    <s v="Production Technician II"/>
    <x v="7"/>
    <s v="Active"/>
    <s v="Contract"/>
    <s v="Zone C"/>
    <s v="Part-Time"/>
    <x v="0"/>
    <x v="4"/>
    <d v="1963-11-10T00:00:00"/>
    <s v="MA"/>
    <s v="Male"/>
    <s v="Hispanic"/>
    <s v="Divorced"/>
    <x v="0"/>
    <n v="3"/>
    <n v="3"/>
    <s v="Average"/>
    <d v="2022-09-21T00:00:00"/>
    <n v="3"/>
    <x v="1"/>
    <n v="2"/>
    <s v="Moderate"/>
    <n v="2"/>
    <x v="1"/>
    <d v="2023-06-28T00:00:00"/>
    <x v="3"/>
    <x v="1"/>
    <x v="0"/>
    <n v="3"/>
    <n v="894.88"/>
    <n v="60"/>
    <s v="Old"/>
  </r>
  <r>
    <n v="1147"/>
    <d v="2019-06-11T00:00:00"/>
    <n v="6.927777777777778"/>
    <s v="Production Technician II"/>
    <x v="9"/>
    <s v="Terminated"/>
    <s v="Full-Time"/>
    <s v="Zone B"/>
    <s v="Full-Time"/>
    <x v="0"/>
    <x v="3"/>
    <d v="2043-09-30T00:00:00"/>
    <s v="MA"/>
    <s v="Female"/>
    <s v="Black"/>
    <s v="Single"/>
    <x v="0"/>
    <n v="3"/>
    <n v="3"/>
    <s v="Average"/>
    <d v="2023-03-19T00:00:00"/>
    <n v="1"/>
    <x v="1"/>
    <n v="3"/>
    <s v="Moderate"/>
    <n v="5"/>
    <x v="1"/>
    <d v="2023-01-25T00:00:00"/>
    <x v="0"/>
    <x v="0"/>
    <x v="0"/>
    <n v="2"/>
    <n v="247.58"/>
    <n v="76"/>
    <s v="Old"/>
  </r>
  <r>
    <n v="1148"/>
    <d v="2019-02-14T00:00:00"/>
    <n v="7.2527777777777782"/>
    <s v="Production Technician II"/>
    <x v="2"/>
    <s v="Active"/>
    <s v="Part-Time"/>
    <s v="Zone A"/>
    <s v="Temporary"/>
    <x v="0"/>
    <x v="13"/>
    <d v="2043-06-22T00:00:00"/>
    <s v="MA"/>
    <s v="Female"/>
    <s v="Black"/>
    <s v="Married"/>
    <x v="0"/>
    <n v="3"/>
    <n v="3"/>
    <s v="Average"/>
    <d v="2023-04-02T00:00:00"/>
    <n v="4"/>
    <x v="1"/>
    <n v="1"/>
    <s v="Moderate"/>
    <n v="3"/>
    <x v="1"/>
    <d v="2022-09-01T00:00:00"/>
    <x v="4"/>
    <x v="1"/>
    <x v="3"/>
    <n v="3"/>
    <n v="529"/>
    <n v="76"/>
    <s v="Old"/>
  </r>
  <r>
    <n v="1149"/>
    <d v="2022-03-17T00:00:00"/>
    <n v="4.1611111111111114"/>
    <s v="Production Technician II"/>
    <x v="6"/>
    <s v="Active"/>
    <s v="Part-Time"/>
    <s v="Zone C"/>
    <s v="Temporary"/>
    <x v="0"/>
    <x v="4"/>
    <d v="2041-09-17T00:00:00"/>
    <s v="MA"/>
    <s v="Female"/>
    <s v="Asian"/>
    <s v="Married"/>
    <x v="0"/>
    <n v="3"/>
    <n v="3"/>
    <s v="Average"/>
    <d v="2022-11-03T00:00:00"/>
    <n v="3"/>
    <x v="1"/>
    <n v="2"/>
    <s v="Moderate"/>
    <n v="5"/>
    <x v="1"/>
    <d v="2023-07-31T00:00:00"/>
    <x v="0"/>
    <x v="1"/>
    <x v="0"/>
    <n v="5"/>
    <n v="483.99"/>
    <n v="81"/>
    <s v="Old"/>
  </r>
  <r>
    <n v="1150"/>
    <d v="2020-08-05T00:00:00"/>
    <n v="5.7777777777777777"/>
    <s v="Production Technician I"/>
    <x v="8"/>
    <s v="Active"/>
    <s v="Part-Time"/>
    <s v="Zone A"/>
    <s v="Full-Time"/>
    <x v="0"/>
    <x v="1"/>
    <d v="1981-04-03T00:00:00"/>
    <s v="MA"/>
    <s v="Female"/>
    <s v="White"/>
    <s v="Single"/>
    <x v="0"/>
    <n v="3"/>
    <n v="3"/>
    <s v="Average"/>
    <d v="2022-12-28T00:00:00"/>
    <n v="3"/>
    <x v="1"/>
    <n v="4"/>
    <s v="Moderate"/>
    <n v="4"/>
    <x v="1"/>
    <d v="2023-06-03T00:00:00"/>
    <x v="2"/>
    <x v="1"/>
    <x v="1"/>
    <n v="5"/>
    <n v="797.35"/>
    <n v="39"/>
    <s v="Adult"/>
  </r>
  <r>
    <n v="1151"/>
    <d v="2022-08-23T00:00:00"/>
    <n v="3.7277777777777779"/>
    <s v="Production Technician I"/>
    <x v="1"/>
    <s v="Active"/>
    <s v="Part-Time"/>
    <s v="Zone A"/>
    <s v="Part-Time"/>
    <x v="0"/>
    <x v="4"/>
    <d v="1978-06-29T00:00:00"/>
    <s v="MA"/>
    <s v="Male"/>
    <s v="Asian"/>
    <s v="Widowed"/>
    <x v="0"/>
    <n v="3"/>
    <n v="3"/>
    <s v="Average"/>
    <d v="2022-12-12T00:00:00"/>
    <n v="5"/>
    <x v="1"/>
    <n v="3"/>
    <s v="Moderate"/>
    <n v="1"/>
    <x v="1"/>
    <d v="2022-12-19T00:00:00"/>
    <x v="2"/>
    <x v="1"/>
    <x v="3"/>
    <n v="4"/>
    <n v="707.59"/>
    <n v="44"/>
    <s v="Adult"/>
  </r>
  <r>
    <n v="1152"/>
    <d v="2023-01-12T00:00:00"/>
    <n v="3.3416666666666668"/>
    <s v="Production Technician I"/>
    <x v="0"/>
    <s v="Active"/>
    <s v="Full-Time"/>
    <s v="Zone A"/>
    <s v="Full-Time"/>
    <x v="0"/>
    <x v="6"/>
    <d v="1963-10-02T00:00:00"/>
    <s v="MA"/>
    <s v="Female"/>
    <s v="Other"/>
    <s v="Divorced"/>
    <x v="0"/>
    <n v="3"/>
    <n v="3"/>
    <s v="Average"/>
    <d v="2022-12-14T00:00:00"/>
    <n v="1"/>
    <x v="1"/>
    <n v="1"/>
    <s v="Moderate"/>
    <n v="5"/>
    <x v="1"/>
    <d v="2023-03-29T00:00:00"/>
    <x v="1"/>
    <x v="1"/>
    <x v="1"/>
    <n v="2"/>
    <n v="564.48"/>
    <n v="60"/>
    <s v="Old"/>
  </r>
  <r>
    <n v="1153"/>
    <d v="2020-04-14T00:00:00"/>
    <n v="6.0861111111111112"/>
    <s v="Production Technician I"/>
    <x v="1"/>
    <s v="Terminated"/>
    <s v="Part-Time"/>
    <s v="Zone A"/>
    <s v="Temporary"/>
    <x v="0"/>
    <x v="4"/>
    <d v="2041-10-20T00:00:00"/>
    <s v="MA"/>
    <s v="Female"/>
    <s v="Asian"/>
    <s v="Divorced"/>
    <x v="0"/>
    <n v="3"/>
    <n v="3"/>
    <s v="Average"/>
    <d v="2023-02-28T00:00:00"/>
    <n v="3"/>
    <x v="1"/>
    <n v="4"/>
    <s v="Moderate"/>
    <n v="2"/>
    <x v="1"/>
    <d v="2022-12-02T00:00:00"/>
    <x v="4"/>
    <x v="0"/>
    <x v="0"/>
    <n v="4"/>
    <n v="555.35"/>
    <n v="79"/>
    <s v="Old"/>
  </r>
  <r>
    <n v="1154"/>
    <d v="2021-09-27T00:00:00"/>
    <n v="4.6333333333333337"/>
    <s v="Production Technician I"/>
    <x v="8"/>
    <s v="Terminated"/>
    <s v="Full-Time"/>
    <s v="Zone C"/>
    <s v="Part-Time"/>
    <x v="0"/>
    <x v="4"/>
    <d v="1987-11-01T00:00:00"/>
    <s v="MA"/>
    <s v="Female"/>
    <s v="White"/>
    <s v="Married"/>
    <x v="0"/>
    <n v="3"/>
    <n v="3"/>
    <s v="Average"/>
    <d v="2023-06-09T00:00:00"/>
    <n v="1"/>
    <x v="1"/>
    <n v="3"/>
    <s v="Moderate"/>
    <n v="2"/>
    <x v="1"/>
    <d v="2022-08-12T00:00:00"/>
    <x v="1"/>
    <x v="0"/>
    <x v="1"/>
    <n v="3"/>
    <n v="338.48"/>
    <n v="34"/>
    <s v="Adult"/>
  </r>
  <r>
    <n v="1155"/>
    <d v="2018-11-17T00:00:00"/>
    <n v="7.4944444444444445"/>
    <s v="Production Technician I"/>
    <x v="6"/>
    <s v="Terminated"/>
    <s v="Contract"/>
    <s v="Zone A"/>
    <s v="Temporary"/>
    <x v="0"/>
    <x v="0"/>
    <d v="1951-11-06T00:00:00"/>
    <s v="MA"/>
    <s v="Female"/>
    <s v="Other"/>
    <s v="Married"/>
    <x v="0"/>
    <n v="3"/>
    <n v="3"/>
    <s v="Average"/>
    <d v="2022-08-25T00:00:00"/>
    <n v="2"/>
    <x v="1"/>
    <n v="3"/>
    <s v="Moderate"/>
    <n v="1"/>
    <x v="1"/>
    <d v="2022-09-10T00:00:00"/>
    <x v="3"/>
    <x v="0"/>
    <x v="0"/>
    <n v="1"/>
    <n v="339.01"/>
    <n v="67"/>
    <s v="Old"/>
  </r>
  <r>
    <n v="1156"/>
    <d v="2019-07-22T00:00:00"/>
    <n v="6.8138888888888891"/>
    <s v="Production Technician I"/>
    <x v="2"/>
    <s v="Terminated"/>
    <s v="Contract"/>
    <s v="Zone A"/>
    <s v="Full-Time"/>
    <x v="0"/>
    <x v="18"/>
    <d v="1980-04-20T00:00:00"/>
    <s v="MA"/>
    <s v="Male"/>
    <s v="Hispanic"/>
    <s v="Married"/>
    <x v="0"/>
    <n v="3"/>
    <n v="3"/>
    <s v="Average"/>
    <d v="2023-05-12T00:00:00"/>
    <n v="1"/>
    <x v="1"/>
    <n v="5"/>
    <s v="Moderate"/>
    <n v="2"/>
    <x v="1"/>
    <d v="2022-09-04T00:00:00"/>
    <x v="1"/>
    <x v="0"/>
    <x v="1"/>
    <n v="5"/>
    <n v="939.49"/>
    <n v="39"/>
    <s v="Adult"/>
  </r>
  <r>
    <n v="1157"/>
    <d v="2019-02-10T00:00:00"/>
    <n v="7.2638888888888893"/>
    <s v="Production Technician I"/>
    <x v="9"/>
    <s v="Active"/>
    <s v="Part-Time"/>
    <s v="Zone A"/>
    <s v="Temporary"/>
    <x v="0"/>
    <x v="13"/>
    <d v="1996-03-18T00:00:00"/>
    <s v="MA"/>
    <s v="Male"/>
    <s v="Hispanic"/>
    <s v="Married"/>
    <x v="0"/>
    <n v="3"/>
    <n v="3"/>
    <s v="Average"/>
    <d v="2023-06-06T00:00:00"/>
    <n v="1"/>
    <x v="1"/>
    <n v="4"/>
    <s v="Moderate"/>
    <n v="2"/>
    <x v="1"/>
    <d v="2022-10-11T00:00:00"/>
    <x v="3"/>
    <x v="1"/>
    <x v="3"/>
    <n v="1"/>
    <n v="276.47000000000003"/>
    <n v="23"/>
    <s v="Young"/>
  </r>
  <r>
    <n v="1158"/>
    <d v="2018-11-22T00:00:00"/>
    <n v="7.4805555555555552"/>
    <s v="Production Technician I"/>
    <x v="7"/>
    <s v="Terminated"/>
    <s v="Full-Time"/>
    <s v="Zone A"/>
    <s v="Full-Time"/>
    <x v="0"/>
    <x v="4"/>
    <d v="1958-07-04T00:00:00"/>
    <s v="MA"/>
    <s v="Male"/>
    <s v="Asian"/>
    <s v="Widowed"/>
    <x v="0"/>
    <n v="3"/>
    <n v="3"/>
    <s v="Average"/>
    <d v="2023-03-17T00:00:00"/>
    <n v="2"/>
    <x v="1"/>
    <n v="4"/>
    <s v="Moderate"/>
    <n v="4"/>
    <x v="1"/>
    <d v="2022-09-14T00:00:00"/>
    <x v="1"/>
    <x v="1"/>
    <x v="2"/>
    <n v="3"/>
    <n v="154.71"/>
    <n v="60"/>
    <s v="Old"/>
  </r>
  <r>
    <n v="1159"/>
    <d v="2023-04-23T00:00:00"/>
    <n v="3.0611111111111109"/>
    <s v="Production Technician I"/>
    <x v="3"/>
    <s v="Active"/>
    <s v="Part-Time"/>
    <s v="Zone A"/>
    <s v="Temporary"/>
    <x v="0"/>
    <x v="8"/>
    <d v="1979-06-03T00:00:00"/>
    <s v="MA"/>
    <s v="Male"/>
    <s v="Other"/>
    <s v="Divorced"/>
    <x v="0"/>
    <n v="3"/>
    <n v="3"/>
    <s v="Average"/>
    <d v="2023-02-18T00:00:00"/>
    <n v="1"/>
    <x v="1"/>
    <n v="2"/>
    <s v="Moderate"/>
    <n v="4"/>
    <x v="1"/>
    <d v="2022-12-27T00:00:00"/>
    <x v="0"/>
    <x v="1"/>
    <x v="0"/>
    <n v="3"/>
    <n v="674.24"/>
    <n v="44"/>
    <s v="Adult"/>
  </r>
  <r>
    <n v="1160"/>
    <d v="2022-12-26T00:00:00"/>
    <n v="3.3861111111111111"/>
    <s v="Production Technician I"/>
    <x v="5"/>
    <s v="Active"/>
    <s v="Part-Time"/>
    <s v="Zone B"/>
    <s v="Full-Time"/>
    <x v="0"/>
    <x v="3"/>
    <d v="1976-09-10T00:00:00"/>
    <s v="MA"/>
    <s v="Female"/>
    <s v="Asian"/>
    <s v="Single"/>
    <x v="0"/>
    <n v="3"/>
    <n v="3"/>
    <s v="Average"/>
    <d v="2022-08-20T00:00:00"/>
    <n v="4"/>
    <x v="1"/>
    <n v="2"/>
    <s v="Moderate"/>
    <n v="3"/>
    <x v="1"/>
    <d v="2022-11-07T00:00:00"/>
    <x v="0"/>
    <x v="1"/>
    <x v="0"/>
    <n v="2"/>
    <n v="137.96"/>
    <n v="46"/>
    <s v="Adult"/>
  </r>
  <r>
    <n v="1161"/>
    <d v="2020-06-14T00:00:00"/>
    <n v="5.9194444444444443"/>
    <s v="Production Technician I"/>
    <x v="9"/>
    <s v="Active"/>
    <s v="Contract"/>
    <s v="Zone B"/>
    <s v="Part-Time"/>
    <x v="0"/>
    <x v="17"/>
    <d v="1954-08-30T00:00:00"/>
    <s v="MA"/>
    <s v="Female"/>
    <s v="Other"/>
    <s v="Widowed"/>
    <x v="0"/>
    <n v="3"/>
    <n v="3"/>
    <s v="Average"/>
    <d v="2023-04-09T00:00:00"/>
    <n v="3"/>
    <x v="1"/>
    <n v="4"/>
    <s v="Moderate"/>
    <n v="4"/>
    <x v="1"/>
    <d v="2022-11-13T00:00:00"/>
    <x v="3"/>
    <x v="0"/>
    <x v="3"/>
    <n v="5"/>
    <n v="926.85"/>
    <n v="66"/>
    <s v="Old"/>
  </r>
  <r>
    <n v="1162"/>
    <d v="2022-03-29T00:00:00"/>
    <n v="4.1277777777777782"/>
    <s v="Production Technician I"/>
    <x v="5"/>
    <s v="Active"/>
    <s v="Full-Time"/>
    <s v="Zone C"/>
    <s v="Temporary"/>
    <x v="0"/>
    <x v="3"/>
    <d v="1983-08-17T00:00:00"/>
    <s v="MA"/>
    <s v="Female"/>
    <s v="Asian"/>
    <s v="Widowed"/>
    <x v="0"/>
    <n v="3"/>
    <n v="3"/>
    <s v="Average"/>
    <d v="2022-10-05T00:00:00"/>
    <n v="3"/>
    <x v="1"/>
    <n v="3"/>
    <s v="Moderate"/>
    <n v="2"/>
    <x v="1"/>
    <d v="2022-09-02T00:00:00"/>
    <x v="4"/>
    <x v="1"/>
    <x v="1"/>
    <n v="1"/>
    <n v="846.55"/>
    <n v="39"/>
    <s v="Adult"/>
  </r>
  <r>
    <n v="1163"/>
    <d v="2022-12-18T00:00:00"/>
    <n v="3.4083333333333332"/>
    <s v="Production Manager"/>
    <x v="6"/>
    <s v="Active"/>
    <s v="Contract"/>
    <s v="Zone A"/>
    <s v="Part-Time"/>
    <x v="0"/>
    <x v="9"/>
    <d v="1996-02-07T00:00:00"/>
    <s v="MA"/>
    <s v="Female"/>
    <s v="White"/>
    <s v="Divorced"/>
    <x v="0"/>
    <n v="3"/>
    <n v="3"/>
    <s v="Average"/>
    <d v="2022-12-14T00:00:00"/>
    <n v="1"/>
    <x v="1"/>
    <n v="2"/>
    <s v="Moderate"/>
    <n v="3"/>
    <x v="1"/>
    <d v="2023-02-23T00:00:00"/>
    <x v="4"/>
    <x v="1"/>
    <x v="3"/>
    <n v="3"/>
    <n v="734.77"/>
    <n v="26"/>
    <s v="Adult"/>
  </r>
  <r>
    <n v="1164"/>
    <d v="2019-03-21T00:00:00"/>
    <n v="7.15"/>
    <s v="Production Manager"/>
    <x v="2"/>
    <s v="Active"/>
    <s v="Part-Time"/>
    <s v="Zone A"/>
    <s v="Part-Time"/>
    <x v="0"/>
    <x v="2"/>
    <d v="1950-10-25T00:00:00"/>
    <s v="MA"/>
    <s v="Female"/>
    <s v="Other"/>
    <s v="Married"/>
    <x v="0"/>
    <n v="3"/>
    <n v="3"/>
    <s v="Average"/>
    <d v="2022-10-23T00:00:00"/>
    <n v="5"/>
    <x v="1"/>
    <n v="5"/>
    <s v="Moderate"/>
    <n v="5"/>
    <x v="1"/>
    <d v="2023-03-01T00:00:00"/>
    <x v="3"/>
    <x v="0"/>
    <x v="1"/>
    <n v="3"/>
    <n v="315.08999999999997"/>
    <n v="69"/>
    <s v="Old"/>
  </r>
  <r>
    <n v="1165"/>
    <d v="2021-02-08T00:00:00"/>
    <n v="5.2694444444444448"/>
    <s v="Production Manager"/>
    <x v="4"/>
    <s v="Active"/>
    <s v="Full-Time"/>
    <s v="Zone C"/>
    <s v="Full-Time"/>
    <x v="0"/>
    <x v="4"/>
    <d v="1998-09-09T00:00:00"/>
    <s v="MA"/>
    <s v="Female"/>
    <s v="Other"/>
    <s v="Widowed"/>
    <x v="0"/>
    <n v="3"/>
    <n v="3"/>
    <s v="Average"/>
    <d v="2023-01-09T00:00:00"/>
    <n v="3"/>
    <x v="1"/>
    <n v="3"/>
    <s v="Moderate"/>
    <n v="1"/>
    <x v="1"/>
    <d v="2022-09-27T00:00:00"/>
    <x v="4"/>
    <x v="0"/>
    <x v="3"/>
    <n v="3"/>
    <n v="686.05"/>
    <n v="23"/>
    <s v="Young"/>
  </r>
  <r>
    <n v="1166"/>
    <d v="2022-06-06T00:00:00"/>
    <n v="3.9416666666666669"/>
    <s v="Production Technician II"/>
    <x v="5"/>
    <s v="Active"/>
    <s v="Full-Time"/>
    <s v="Zone A"/>
    <s v="Temporary"/>
    <x v="0"/>
    <x v="4"/>
    <d v="1965-01-13T00:00:00"/>
    <s v="MA"/>
    <s v="Male"/>
    <s v="Other"/>
    <s v="Married"/>
    <x v="0"/>
    <n v="3"/>
    <n v="3"/>
    <s v="Average"/>
    <d v="2023-02-27T00:00:00"/>
    <n v="2"/>
    <x v="1"/>
    <n v="1"/>
    <s v="Moderate"/>
    <n v="4"/>
    <x v="1"/>
    <d v="2022-08-10T00:00:00"/>
    <x v="4"/>
    <x v="1"/>
    <x v="3"/>
    <n v="4"/>
    <n v="942.51"/>
    <n v="57"/>
    <s v="Old"/>
  </r>
  <r>
    <n v="1167"/>
    <d v="2021-11-01T00:00:00"/>
    <n v="4.5388888888888888"/>
    <s v="Production Technician II"/>
    <x v="6"/>
    <s v="Active"/>
    <s v="Contract"/>
    <s v="Zone B"/>
    <s v="Full-Time"/>
    <x v="0"/>
    <x v="4"/>
    <d v="1955-09-01T00:00:00"/>
    <s v="MA"/>
    <s v="Female"/>
    <s v="Other"/>
    <s v="Single"/>
    <x v="0"/>
    <n v="3"/>
    <n v="3"/>
    <s v="Average"/>
    <d v="2023-05-22T00:00:00"/>
    <n v="2"/>
    <x v="1"/>
    <n v="3"/>
    <s v="Moderate"/>
    <n v="4"/>
    <x v="1"/>
    <d v="2023-02-23T00:00:00"/>
    <x v="2"/>
    <x v="0"/>
    <x v="0"/>
    <n v="4"/>
    <n v="782.82"/>
    <n v="66"/>
    <s v="Old"/>
  </r>
  <r>
    <n v="1168"/>
    <d v="2023-01-19T00:00:00"/>
    <n v="3.3222222222222224"/>
    <s v="Production Technician II"/>
    <x v="2"/>
    <s v="Active"/>
    <s v="Contract"/>
    <s v="Zone A"/>
    <s v="Full-Time"/>
    <x v="0"/>
    <x v="4"/>
    <d v="1951-01-10T00:00:00"/>
    <s v="MA"/>
    <s v="Female"/>
    <s v="White"/>
    <s v="Married"/>
    <x v="0"/>
    <n v="3"/>
    <n v="3"/>
    <s v="Average"/>
    <d v="2022-08-28T00:00:00"/>
    <n v="2"/>
    <x v="1"/>
    <n v="2"/>
    <s v="Moderate"/>
    <n v="2"/>
    <x v="1"/>
    <d v="2022-09-02T00:00:00"/>
    <x v="2"/>
    <x v="0"/>
    <x v="0"/>
    <n v="1"/>
    <n v="370.64"/>
    <n v="72"/>
    <s v="Old"/>
  </r>
  <r>
    <n v="1169"/>
    <d v="2020-07-30T00:00:00"/>
    <n v="5.791666666666667"/>
    <s v="Production Technician II"/>
    <x v="4"/>
    <s v="Active"/>
    <s v="Contract"/>
    <s v="Zone B"/>
    <s v="Part-Time"/>
    <x v="0"/>
    <x v="4"/>
    <d v="1960-09-15T00:00:00"/>
    <s v="MA"/>
    <s v="Female"/>
    <s v="Asian"/>
    <s v="Single"/>
    <x v="0"/>
    <n v="3"/>
    <n v="3"/>
    <s v="Average"/>
    <d v="2023-08-03T00:00:00"/>
    <n v="1"/>
    <x v="1"/>
    <n v="3"/>
    <s v="Moderate"/>
    <n v="2"/>
    <x v="1"/>
    <d v="2023-06-30T00:00:00"/>
    <x v="3"/>
    <x v="0"/>
    <x v="1"/>
    <n v="1"/>
    <n v="487.66"/>
    <n v="60"/>
    <s v="Old"/>
  </r>
  <r>
    <n v="1170"/>
    <d v="2023-07-16T00:00:00"/>
    <n v="2.8305555555555557"/>
    <s v="Production Technician II"/>
    <x v="0"/>
    <s v="Active"/>
    <s v="Part-Time"/>
    <s v="Zone C"/>
    <s v="Full-Time"/>
    <x v="0"/>
    <x v="20"/>
    <d v="1951-07-18T00:00:00"/>
    <s v="MA"/>
    <s v="Female"/>
    <s v="Black"/>
    <s v="Single"/>
    <x v="0"/>
    <n v="3"/>
    <n v="3"/>
    <s v="Average"/>
    <d v="2023-02-05T00:00:00"/>
    <n v="1"/>
    <x v="1"/>
    <n v="5"/>
    <s v="Moderate"/>
    <n v="4"/>
    <x v="1"/>
    <d v="2023-08-04T00:00:00"/>
    <x v="4"/>
    <x v="1"/>
    <x v="1"/>
    <n v="1"/>
    <n v="179.85"/>
    <n v="72"/>
    <s v="Old"/>
  </r>
  <r>
    <n v="1171"/>
    <d v="2022-06-16T00:00:00"/>
    <n v="3.9138888888888888"/>
    <s v="Production Technician I"/>
    <x v="7"/>
    <s v="Active"/>
    <s v="Part-Time"/>
    <s v="Zone A"/>
    <s v="Part-Time"/>
    <x v="0"/>
    <x v="4"/>
    <d v="1953-07-24T00:00:00"/>
    <s v="MA"/>
    <s v="Female"/>
    <s v="Hispanic"/>
    <s v="Single"/>
    <x v="0"/>
    <n v="3"/>
    <n v="3"/>
    <s v="Average"/>
    <d v="2023-06-24T00:00:00"/>
    <n v="4"/>
    <x v="1"/>
    <n v="1"/>
    <s v="Moderate"/>
    <n v="4"/>
    <x v="1"/>
    <d v="2022-09-07T00:00:00"/>
    <x v="2"/>
    <x v="0"/>
    <x v="2"/>
    <n v="1"/>
    <n v="294.74"/>
    <n v="69"/>
    <s v="Old"/>
  </r>
  <r>
    <n v="1172"/>
    <d v="2021-06-13T00:00:00"/>
    <n v="4.9222222222222225"/>
    <s v="Production Technician I"/>
    <x v="1"/>
    <s v="Terminated"/>
    <s v="Full-Time"/>
    <s v="Zone C"/>
    <s v="Full-Time"/>
    <x v="0"/>
    <x v="6"/>
    <d v="1952-05-20T00:00:00"/>
    <s v="MA"/>
    <s v="Male"/>
    <s v="Asian"/>
    <s v="Married"/>
    <x v="0"/>
    <n v="3"/>
    <n v="3"/>
    <s v="Average"/>
    <d v="2023-06-19T00:00:00"/>
    <n v="1"/>
    <x v="1"/>
    <n v="3"/>
    <s v="Moderate"/>
    <n v="2"/>
    <x v="1"/>
    <d v="2023-03-30T00:00:00"/>
    <x v="4"/>
    <x v="1"/>
    <x v="3"/>
    <n v="5"/>
    <n v="202.09"/>
    <n v="69"/>
    <s v="Old"/>
  </r>
  <r>
    <n v="1173"/>
    <d v="2020-11-14T00:00:00"/>
    <n v="5.5027777777777782"/>
    <s v="Production Technician I"/>
    <x v="4"/>
    <s v="Terminated"/>
    <s v="Full-Time"/>
    <s v="Zone C"/>
    <s v="Full-Time"/>
    <x v="0"/>
    <x v="22"/>
    <d v="1968-01-30T00:00:00"/>
    <s v="MA"/>
    <s v="Female"/>
    <s v="White"/>
    <s v="Widowed"/>
    <x v="0"/>
    <n v="3"/>
    <n v="3"/>
    <s v="Average"/>
    <d v="2023-06-16T00:00:00"/>
    <n v="5"/>
    <x v="1"/>
    <n v="5"/>
    <s v="Moderate"/>
    <n v="2"/>
    <x v="1"/>
    <d v="2023-02-09T00:00:00"/>
    <x v="1"/>
    <x v="0"/>
    <x v="3"/>
    <n v="4"/>
    <n v="901.42"/>
    <n v="52"/>
    <s v="Old"/>
  </r>
  <r>
    <n v="1174"/>
    <d v="2020-06-16T00:00:00"/>
    <n v="5.9138888888888888"/>
    <s v="Production Technician I"/>
    <x v="0"/>
    <s v="Terminated"/>
    <s v="Full-Time"/>
    <s v="Zone C"/>
    <s v="Temporary"/>
    <x v="0"/>
    <x v="4"/>
    <d v="1973-12-10T00:00:00"/>
    <s v="MA"/>
    <s v="Female"/>
    <s v="Other"/>
    <s v="Widowed"/>
    <x v="0"/>
    <n v="3"/>
    <n v="3"/>
    <s v="Average"/>
    <d v="2023-03-06T00:00:00"/>
    <n v="2"/>
    <x v="1"/>
    <n v="1"/>
    <s v="Moderate"/>
    <n v="5"/>
    <x v="1"/>
    <d v="2023-05-12T00:00:00"/>
    <x v="2"/>
    <x v="1"/>
    <x v="1"/>
    <n v="3"/>
    <n v="454.23"/>
    <n v="47"/>
    <s v="Adult"/>
  </r>
  <r>
    <n v="1175"/>
    <d v="2018-12-20T00:00:00"/>
    <n v="7.4027777777777777"/>
    <s v="Production Technician I"/>
    <x v="1"/>
    <s v="Terminated"/>
    <s v="Full-Time"/>
    <s v="Zone A"/>
    <s v="Part-Time"/>
    <x v="0"/>
    <x v="14"/>
    <d v="1996-08-04T00:00:00"/>
    <s v="MA"/>
    <s v="Female"/>
    <s v="Asian"/>
    <s v="Divorced"/>
    <x v="0"/>
    <n v="3"/>
    <n v="3"/>
    <s v="Average"/>
    <d v="2023-04-22T00:00:00"/>
    <n v="2"/>
    <x v="1"/>
    <n v="1"/>
    <s v="Moderate"/>
    <n v="2"/>
    <x v="1"/>
    <d v="2023-01-04T00:00:00"/>
    <x v="2"/>
    <x v="0"/>
    <x v="3"/>
    <n v="3"/>
    <n v="460.39"/>
    <n v="22"/>
    <s v="Young"/>
  </r>
  <r>
    <n v="1176"/>
    <d v="2022-10-29T00:00:00"/>
    <n v="3.5444444444444443"/>
    <s v="Production Technician I"/>
    <x v="8"/>
    <s v="Active"/>
    <s v="Contract"/>
    <s v="Zone A"/>
    <s v="Part-Time"/>
    <x v="0"/>
    <x v="6"/>
    <d v="1960-12-27T00:00:00"/>
    <s v="MA"/>
    <s v="Female"/>
    <s v="White"/>
    <s v="Married"/>
    <x v="0"/>
    <n v="3"/>
    <n v="3"/>
    <s v="Average"/>
    <d v="2022-10-17T00:00:00"/>
    <n v="2"/>
    <x v="1"/>
    <n v="2"/>
    <s v="Moderate"/>
    <n v="5"/>
    <x v="1"/>
    <d v="2023-02-14T00:00:00"/>
    <x v="0"/>
    <x v="0"/>
    <x v="2"/>
    <n v="2"/>
    <n v="644.72"/>
    <n v="62"/>
    <s v="Old"/>
  </r>
  <r>
    <n v="1177"/>
    <d v="2020-07-20T00:00:00"/>
    <n v="5.8194444444444446"/>
    <s v="Production Technician I"/>
    <x v="6"/>
    <s v="Active"/>
    <s v="Contract"/>
    <s v="Zone A"/>
    <s v="Temporary"/>
    <x v="0"/>
    <x v="1"/>
    <d v="1968-07-06T00:00:00"/>
    <s v="MA"/>
    <s v="Female"/>
    <s v="Other"/>
    <s v="Married"/>
    <x v="0"/>
    <n v="3"/>
    <n v="3"/>
    <s v="Average"/>
    <d v="2022-08-12T00:00:00"/>
    <n v="2"/>
    <x v="1"/>
    <n v="2"/>
    <s v="Moderate"/>
    <n v="5"/>
    <x v="1"/>
    <d v="2022-09-17T00:00:00"/>
    <x v="1"/>
    <x v="1"/>
    <x v="3"/>
    <n v="3"/>
    <n v="436.86"/>
    <n v="52"/>
    <s v="Old"/>
  </r>
  <r>
    <n v="1178"/>
    <d v="2021-10-03T00:00:00"/>
    <n v="4.6166666666666663"/>
    <s v="Production Technician I"/>
    <x v="2"/>
    <s v="Terminated"/>
    <s v="Contract"/>
    <s v="Zone C"/>
    <s v="Part-Time"/>
    <x v="0"/>
    <x v="4"/>
    <d v="1959-05-07T00:00:00"/>
    <s v="MA"/>
    <s v="Male"/>
    <s v="Other"/>
    <s v="Single"/>
    <x v="0"/>
    <n v="3"/>
    <n v="3"/>
    <s v="Average"/>
    <d v="2023-05-03T00:00:00"/>
    <n v="2"/>
    <x v="1"/>
    <n v="1"/>
    <s v="Moderate"/>
    <n v="2"/>
    <x v="1"/>
    <d v="2022-12-21T00:00:00"/>
    <x v="2"/>
    <x v="1"/>
    <x v="0"/>
    <n v="1"/>
    <n v="361.52"/>
    <n v="62"/>
    <s v="Old"/>
  </r>
  <r>
    <n v="1179"/>
    <d v="2022-07-16T00:00:00"/>
    <n v="3.8305555555555557"/>
    <s v="Production Technician I"/>
    <x v="9"/>
    <s v="Active"/>
    <s v="Part-Time"/>
    <s v="Zone A"/>
    <s v="Full-Time"/>
    <x v="0"/>
    <x v="1"/>
    <d v="1990-09-08T00:00:00"/>
    <s v="MA"/>
    <s v="Male"/>
    <s v="Black"/>
    <s v="Divorced"/>
    <x v="0"/>
    <n v="3"/>
    <n v="3"/>
    <s v="Average"/>
    <d v="2023-07-10T00:00:00"/>
    <n v="3"/>
    <x v="1"/>
    <n v="5"/>
    <s v="Moderate"/>
    <n v="1"/>
    <x v="1"/>
    <d v="2023-02-11T00:00:00"/>
    <x v="3"/>
    <x v="0"/>
    <x v="3"/>
    <n v="2"/>
    <n v="229.05"/>
    <n v="32"/>
    <s v="Adult"/>
  </r>
  <r>
    <n v="1180"/>
    <d v="2020-06-30T00:00:00"/>
    <n v="5.875"/>
    <s v="Production Technician I"/>
    <x v="7"/>
    <s v="Active"/>
    <s v="Full-Time"/>
    <s v="Zone B"/>
    <s v="Full-Time"/>
    <x v="0"/>
    <x v="20"/>
    <d v="2044-11-30T00:00:00"/>
    <s v="MA"/>
    <s v="Male"/>
    <s v="Hispanic"/>
    <s v="Single"/>
    <x v="0"/>
    <n v="3"/>
    <n v="3"/>
    <s v="Average"/>
    <d v="2023-05-15T00:00:00"/>
    <n v="4"/>
    <x v="1"/>
    <n v="3"/>
    <s v="Moderate"/>
    <n v="1"/>
    <x v="1"/>
    <d v="2022-11-17T00:00:00"/>
    <x v="3"/>
    <x v="0"/>
    <x v="2"/>
    <n v="3"/>
    <n v="787.85"/>
    <n v="76"/>
    <s v="Old"/>
  </r>
  <r>
    <n v="1181"/>
    <d v="2021-06-13T00:00:00"/>
    <n v="4.9222222222222225"/>
    <s v="Production Technician I"/>
    <x v="3"/>
    <s v="Active"/>
    <s v="Full-Time"/>
    <s v="Zone C"/>
    <s v="Part-Time"/>
    <x v="0"/>
    <x v="13"/>
    <d v="1993-06-16T00:00:00"/>
    <s v="MA"/>
    <s v="Male"/>
    <s v="Other"/>
    <s v="Married"/>
    <x v="0"/>
    <n v="3"/>
    <n v="3"/>
    <s v="Average"/>
    <d v="2023-07-05T00:00:00"/>
    <n v="5"/>
    <x v="1"/>
    <n v="5"/>
    <s v="Moderate"/>
    <n v="4"/>
    <x v="1"/>
    <d v="2022-12-31T00:00:00"/>
    <x v="4"/>
    <x v="1"/>
    <x v="1"/>
    <n v="1"/>
    <n v="483.82"/>
    <n v="28"/>
    <s v="Adult"/>
  </r>
  <r>
    <n v="1182"/>
    <d v="2020-12-29T00:00:00"/>
    <n v="5.3777777777777782"/>
    <s v="Production Technician I"/>
    <x v="5"/>
    <s v="Active"/>
    <s v="Full-Time"/>
    <s v="Zone C"/>
    <s v="Temporary"/>
    <x v="0"/>
    <x v="8"/>
    <d v="1973-12-09T00:00:00"/>
    <s v="MA"/>
    <s v="Female"/>
    <s v="Black"/>
    <s v="Divorced"/>
    <x v="0"/>
    <n v="3"/>
    <n v="3"/>
    <s v="Average"/>
    <d v="2022-08-25T00:00:00"/>
    <n v="2"/>
    <x v="1"/>
    <n v="4"/>
    <s v="Moderate"/>
    <n v="5"/>
    <x v="1"/>
    <d v="2022-10-19T00:00:00"/>
    <x v="4"/>
    <x v="1"/>
    <x v="3"/>
    <n v="5"/>
    <n v="623.64"/>
    <n v="47"/>
    <s v="Adult"/>
  </r>
  <r>
    <n v="1183"/>
    <d v="2022-02-03T00:00:00"/>
    <n v="4.2833333333333332"/>
    <s v="Production Technician I"/>
    <x v="4"/>
    <s v="Active"/>
    <s v="Part-Time"/>
    <s v="Zone A"/>
    <s v="Full-Time"/>
    <x v="0"/>
    <x v="14"/>
    <d v="2046-12-18T00:00:00"/>
    <s v="MA"/>
    <s v="Female"/>
    <s v="Black"/>
    <s v="Married"/>
    <x v="0"/>
    <n v="3"/>
    <n v="3"/>
    <s v="Average"/>
    <d v="2023-03-07T00:00:00"/>
    <n v="4"/>
    <x v="1"/>
    <n v="5"/>
    <s v="Moderate"/>
    <n v="5"/>
    <x v="1"/>
    <d v="2023-07-16T00:00:00"/>
    <x v="3"/>
    <x v="0"/>
    <x v="1"/>
    <n v="4"/>
    <n v="351.35"/>
    <n v="76"/>
    <s v="Old"/>
  </r>
  <r>
    <n v="1184"/>
    <d v="2022-01-10T00:00:00"/>
    <n v="4.3472222222222223"/>
    <s v="Production Technician I"/>
    <x v="0"/>
    <s v="Active"/>
    <s v="Full-Time"/>
    <s v="Zone B"/>
    <s v="Temporary"/>
    <x v="0"/>
    <x v="13"/>
    <d v="1951-10-01T00:00:00"/>
    <s v="MA"/>
    <s v="Female"/>
    <s v="Hispanic"/>
    <s v="Divorced"/>
    <x v="0"/>
    <n v="3"/>
    <n v="3"/>
    <s v="Average"/>
    <d v="2022-10-03T00:00:00"/>
    <n v="1"/>
    <x v="1"/>
    <n v="3"/>
    <s v="Moderate"/>
    <n v="1"/>
    <x v="1"/>
    <d v="2023-01-31T00:00:00"/>
    <x v="1"/>
    <x v="0"/>
    <x v="2"/>
    <n v="3"/>
    <n v="512.51"/>
    <n v="71"/>
    <s v="Old"/>
  </r>
  <r>
    <n v="1185"/>
    <d v="2018-12-13T00:00:00"/>
    <n v="7.4222222222222225"/>
    <s v="Production Manager"/>
    <x v="1"/>
    <s v="Active"/>
    <s v="Part-Time"/>
    <s v="Zone A"/>
    <s v="Full-Time"/>
    <x v="0"/>
    <x v="10"/>
    <d v="1973-02-22T00:00:00"/>
    <s v="MA"/>
    <s v="Female"/>
    <s v="Other"/>
    <s v="Widowed"/>
    <x v="0"/>
    <n v="3"/>
    <n v="3"/>
    <s v="Average"/>
    <d v="2022-08-13T00:00:00"/>
    <n v="1"/>
    <x v="1"/>
    <n v="2"/>
    <s v="Moderate"/>
    <n v="4"/>
    <x v="1"/>
    <d v="2022-09-22T00:00:00"/>
    <x v="2"/>
    <x v="0"/>
    <x v="0"/>
    <n v="5"/>
    <n v="957.9"/>
    <n v="45"/>
    <s v="Adult"/>
  </r>
  <r>
    <n v="1186"/>
    <d v="2021-03-03T00:00:00"/>
    <n v="5.2"/>
    <s v="Production Manager"/>
    <x v="8"/>
    <s v="Active"/>
    <s v="Full-Time"/>
    <s v="Zone A"/>
    <s v="Temporary"/>
    <x v="0"/>
    <x v="8"/>
    <d v="1983-08-25T00:00:00"/>
    <s v="MA"/>
    <s v="Female"/>
    <s v="Hispanic"/>
    <s v="Single"/>
    <x v="0"/>
    <n v="3"/>
    <n v="3"/>
    <s v="Average"/>
    <d v="2023-05-12T00:00:00"/>
    <n v="3"/>
    <x v="1"/>
    <n v="3"/>
    <s v="Moderate"/>
    <n v="5"/>
    <x v="1"/>
    <d v="2023-06-12T00:00:00"/>
    <x v="4"/>
    <x v="1"/>
    <x v="0"/>
    <n v="5"/>
    <n v="886.45"/>
    <n v="38"/>
    <s v="Adult"/>
  </r>
  <r>
    <n v="1187"/>
    <d v="2021-07-04T00:00:00"/>
    <n v="4.8638888888888889"/>
    <s v="Production Manager"/>
    <x v="6"/>
    <s v="Active"/>
    <s v="Part-Time"/>
    <s v="Zone A"/>
    <s v="Full-Time"/>
    <x v="0"/>
    <x v="1"/>
    <d v="1997-09-15T00:00:00"/>
    <s v="MA"/>
    <s v="Female"/>
    <s v="Black"/>
    <s v="Single"/>
    <x v="0"/>
    <n v="3"/>
    <n v="3"/>
    <s v="Average"/>
    <d v="2022-11-19T00:00:00"/>
    <n v="4"/>
    <x v="1"/>
    <n v="1"/>
    <s v="Moderate"/>
    <n v="1"/>
    <x v="1"/>
    <d v="2022-10-25T00:00:00"/>
    <x v="4"/>
    <x v="0"/>
    <x v="1"/>
    <n v="4"/>
    <n v="443.55"/>
    <n v="24"/>
    <s v="Young"/>
  </r>
  <r>
    <n v="1188"/>
    <d v="2020-02-06T00:00:00"/>
    <n v="6.2750000000000004"/>
    <s v="Production Technician II"/>
    <x v="5"/>
    <s v="Terminated"/>
    <s v="Contract"/>
    <s v="Zone B"/>
    <s v="Part-Time"/>
    <x v="0"/>
    <x v="2"/>
    <d v="1979-05-28T00:00:00"/>
    <s v="MA"/>
    <s v="Male"/>
    <s v="Black"/>
    <s v="Divorced"/>
    <x v="0"/>
    <n v="3"/>
    <n v="3"/>
    <s v="Average"/>
    <d v="2023-07-16T00:00:00"/>
    <n v="4"/>
    <x v="1"/>
    <n v="1"/>
    <s v="Moderate"/>
    <n v="1"/>
    <x v="1"/>
    <d v="2023-01-07T00:00:00"/>
    <x v="3"/>
    <x v="0"/>
    <x v="3"/>
    <n v="4"/>
    <n v="899.13"/>
    <n v="41"/>
    <s v="Adult"/>
  </r>
  <r>
    <n v="1189"/>
    <d v="2020-06-28T00:00:00"/>
    <n v="5.8805555555555555"/>
    <s v="Production Technician II"/>
    <x v="6"/>
    <s v="Terminated"/>
    <s v="Contract"/>
    <s v="Zone C"/>
    <s v="Full-Time"/>
    <x v="0"/>
    <x v="5"/>
    <d v="1988-03-07T00:00:00"/>
    <s v="MA"/>
    <s v="Female"/>
    <s v="Other"/>
    <s v="Married"/>
    <x v="0"/>
    <n v="3"/>
    <n v="3"/>
    <s v="Average"/>
    <d v="2023-07-19T00:00:00"/>
    <n v="5"/>
    <x v="1"/>
    <n v="5"/>
    <s v="Moderate"/>
    <n v="3"/>
    <x v="1"/>
    <d v="2022-09-20T00:00:00"/>
    <x v="4"/>
    <x v="1"/>
    <x v="2"/>
    <n v="1"/>
    <n v="202.74"/>
    <n v="32"/>
    <s v="Adult"/>
  </r>
  <r>
    <n v="1190"/>
    <d v="2020-12-22T00:00:00"/>
    <n v="5.3972222222222221"/>
    <s v="Production Technician II"/>
    <x v="2"/>
    <s v="Terminated"/>
    <s v="Contract"/>
    <s v="Zone B"/>
    <s v="Full-Time"/>
    <x v="0"/>
    <x v="11"/>
    <d v="1998-04-20T00:00:00"/>
    <s v="MA"/>
    <s v="Female"/>
    <s v="Hispanic"/>
    <s v="Married"/>
    <x v="0"/>
    <n v="3"/>
    <n v="3"/>
    <s v="Average"/>
    <d v="2023-04-07T00:00:00"/>
    <n v="2"/>
    <x v="1"/>
    <n v="5"/>
    <s v="Moderate"/>
    <n v="3"/>
    <x v="1"/>
    <d v="2023-05-21T00:00:00"/>
    <x v="2"/>
    <x v="1"/>
    <x v="0"/>
    <n v="4"/>
    <n v="727.81"/>
    <n v="22"/>
    <s v="Young"/>
  </r>
  <r>
    <n v="1191"/>
    <d v="2019-11-24T00:00:00"/>
    <n v="6.4749999999999996"/>
    <s v="Production Technician II"/>
    <x v="4"/>
    <s v="Active"/>
    <s v="Full-Time"/>
    <s v="Zone B"/>
    <s v="Full-Time"/>
    <x v="0"/>
    <x v="13"/>
    <d v="1978-04-25T00:00:00"/>
    <s v="MA"/>
    <s v="Female"/>
    <s v="Black"/>
    <s v="Divorced"/>
    <x v="0"/>
    <n v="3"/>
    <n v="3"/>
    <s v="Average"/>
    <d v="2023-07-13T00:00:00"/>
    <n v="4"/>
    <x v="1"/>
    <n v="4"/>
    <s v="Moderate"/>
    <n v="4"/>
    <x v="1"/>
    <d v="2022-09-23T00:00:00"/>
    <x v="1"/>
    <x v="0"/>
    <x v="2"/>
    <n v="2"/>
    <n v="820.39"/>
    <n v="41"/>
    <s v="Adult"/>
  </r>
  <r>
    <n v="1192"/>
    <d v="2022-09-23T00:00:00"/>
    <n v="3.6444444444444444"/>
    <s v="Production Technician II"/>
    <x v="0"/>
    <s v="Active"/>
    <s v="Full-Time"/>
    <s v="Zone C"/>
    <s v="Full-Time"/>
    <x v="0"/>
    <x v="3"/>
    <d v="1988-12-07T00:00:00"/>
    <s v="MA"/>
    <s v="Female"/>
    <s v="White"/>
    <s v="Single"/>
    <x v="0"/>
    <n v="3"/>
    <n v="3"/>
    <s v="Average"/>
    <d v="2022-12-24T00:00:00"/>
    <n v="3"/>
    <x v="1"/>
    <n v="1"/>
    <s v="Moderate"/>
    <n v="1"/>
    <x v="1"/>
    <d v="2022-10-11T00:00:00"/>
    <x v="0"/>
    <x v="1"/>
    <x v="3"/>
    <n v="4"/>
    <n v="111.94"/>
    <n v="34"/>
    <s v="Adult"/>
  </r>
  <r>
    <n v="1193"/>
    <d v="2020-02-06T00:00:00"/>
    <n v="6.2750000000000004"/>
    <s v="Production Technician I"/>
    <x v="7"/>
    <s v="Terminated"/>
    <s v="Full-Time"/>
    <s v="Zone B"/>
    <s v="Temporary"/>
    <x v="0"/>
    <x v="1"/>
    <d v="1950-09-18T00:00:00"/>
    <s v="MA"/>
    <s v="Female"/>
    <s v="Black"/>
    <s v="Married"/>
    <x v="0"/>
    <n v="3"/>
    <n v="3"/>
    <s v="Average"/>
    <d v="2022-08-15T00:00:00"/>
    <n v="5"/>
    <x v="1"/>
    <n v="2"/>
    <s v="Moderate"/>
    <n v="3"/>
    <x v="1"/>
    <d v="2023-05-05T00:00:00"/>
    <x v="3"/>
    <x v="1"/>
    <x v="0"/>
    <n v="1"/>
    <n v="231.96"/>
    <n v="70"/>
    <s v="Old"/>
  </r>
  <r>
    <n v="1194"/>
    <d v="2019-01-14T00:00:00"/>
    <n v="7.3361111111111112"/>
    <s v="Production Technician I"/>
    <x v="1"/>
    <s v="Terminated"/>
    <s v="Full-Time"/>
    <s v="Zone C"/>
    <s v="Temporary"/>
    <x v="0"/>
    <x v="4"/>
    <d v="1953-03-08T00:00:00"/>
    <s v="MA"/>
    <s v="Male"/>
    <s v="Asian"/>
    <s v="Widowed"/>
    <x v="0"/>
    <n v="3"/>
    <n v="3"/>
    <s v="Average"/>
    <d v="2022-12-04T00:00:00"/>
    <n v="5"/>
    <x v="1"/>
    <n v="4"/>
    <s v="Moderate"/>
    <n v="2"/>
    <x v="1"/>
    <d v="2023-05-07T00:00:00"/>
    <x v="4"/>
    <x v="0"/>
    <x v="2"/>
    <n v="2"/>
    <n v="430.92"/>
    <n v="66"/>
    <s v="Old"/>
  </r>
  <r>
    <n v="1196"/>
    <d v="2019-03-09T00:00:00"/>
    <n v="7.1833333333333336"/>
    <s v="Production Technician I"/>
    <x v="9"/>
    <s v="Active"/>
    <s v="Part-Time"/>
    <s v="Zone C"/>
    <s v="Temporary"/>
    <x v="0"/>
    <x v="5"/>
    <d v="1978-11-07T00:00:00"/>
    <s v="MA"/>
    <s v="Female"/>
    <s v="Other"/>
    <s v="Married"/>
    <x v="0"/>
    <n v="3"/>
    <n v="3"/>
    <s v="Average"/>
    <d v="2023-06-02T00:00:00"/>
    <n v="4"/>
    <x v="1"/>
    <n v="5"/>
    <s v="Moderate"/>
    <n v="4"/>
    <x v="1"/>
    <d v="2023-02-28T00:00:00"/>
    <x v="4"/>
    <x v="0"/>
    <x v="2"/>
    <n v="5"/>
    <n v="355.3"/>
    <n v="41"/>
    <s v="Adult"/>
  </r>
  <r>
    <n v="1197"/>
    <d v="2020-06-13T00:00:00"/>
    <n v="5.9222222222222225"/>
    <s v="Production Technician I"/>
    <x v="5"/>
    <s v="Active"/>
    <s v="Full-Time"/>
    <s v="Zone B"/>
    <s v="Part-Time"/>
    <x v="0"/>
    <x v="23"/>
    <d v="1958-06-12T00:00:00"/>
    <s v="MA"/>
    <s v="Female"/>
    <s v="Hispanic"/>
    <s v="Divorced"/>
    <x v="0"/>
    <n v="3"/>
    <n v="3"/>
    <s v="Average"/>
    <d v="2022-11-09T00:00:00"/>
    <n v="3"/>
    <x v="1"/>
    <n v="5"/>
    <s v="Moderate"/>
    <n v="4"/>
    <x v="1"/>
    <d v="2023-02-25T00:00:00"/>
    <x v="3"/>
    <x v="0"/>
    <x v="3"/>
    <n v="5"/>
    <n v="575.1"/>
    <n v="62"/>
    <s v="Old"/>
  </r>
  <r>
    <n v="1198"/>
    <d v="2019-01-22T00:00:00"/>
    <n v="7.3138888888888891"/>
    <s v="Production Technician I"/>
    <x v="6"/>
    <s v="Active"/>
    <s v="Contract"/>
    <s v="Zone B"/>
    <s v="Part-Time"/>
    <x v="0"/>
    <x v="4"/>
    <d v="1952-09-28T00:00:00"/>
    <s v="MA"/>
    <s v="Female"/>
    <s v="Asian"/>
    <s v="Married"/>
    <x v="0"/>
    <n v="3"/>
    <n v="3"/>
    <s v="Average"/>
    <d v="2022-12-12T00:00:00"/>
    <n v="3"/>
    <x v="1"/>
    <n v="2"/>
    <s v="Moderate"/>
    <n v="2"/>
    <x v="1"/>
    <d v="2023-06-19T00:00:00"/>
    <x v="2"/>
    <x v="0"/>
    <x v="0"/>
    <n v="1"/>
    <n v="140.82"/>
    <n v="67"/>
    <s v="Old"/>
  </r>
  <r>
    <n v="1199"/>
    <d v="2020-12-12T00:00:00"/>
    <n v="5.4249999999999998"/>
    <s v="Production Technician I"/>
    <x v="2"/>
    <s v="Active"/>
    <s v="Full-Time"/>
    <s v="Zone B"/>
    <s v="Part-Time"/>
    <x v="0"/>
    <x v="4"/>
    <d v="1950-04-14T00:00:00"/>
    <s v="MA"/>
    <s v="Female"/>
    <s v="White"/>
    <s v="Widowed"/>
    <x v="0"/>
    <n v="3"/>
    <n v="3"/>
    <s v="Average"/>
    <d v="2023-06-27T00:00:00"/>
    <n v="3"/>
    <x v="1"/>
    <n v="3"/>
    <s v="Moderate"/>
    <n v="3"/>
    <x v="1"/>
    <d v="2022-11-28T00:00:00"/>
    <x v="0"/>
    <x v="1"/>
    <x v="3"/>
    <n v="2"/>
    <n v="663.19"/>
    <n v="70"/>
    <s v="Old"/>
  </r>
  <r>
    <n v="1200"/>
    <d v="2022-04-27T00:00:00"/>
    <n v="4.05"/>
    <s v="Production Technician I"/>
    <x v="4"/>
    <s v="Active"/>
    <s v="Part-Time"/>
    <s v="Zone A"/>
    <s v="Full-Time"/>
    <x v="0"/>
    <x v="3"/>
    <d v="1977-10-08T00:00:00"/>
    <s v="MA"/>
    <s v="Female"/>
    <s v="Other"/>
    <s v="Married"/>
    <x v="0"/>
    <n v="3"/>
    <n v="3"/>
    <s v="Average"/>
    <d v="2023-04-19T00:00:00"/>
    <n v="4"/>
    <x v="1"/>
    <n v="5"/>
    <s v="Moderate"/>
    <n v="1"/>
    <x v="1"/>
    <d v="2023-07-29T00:00:00"/>
    <x v="2"/>
    <x v="0"/>
    <x v="1"/>
    <n v="2"/>
    <n v="996.77"/>
    <n v="45"/>
    <s v="Adult"/>
  </r>
  <r>
    <n v="1201"/>
    <d v="2022-04-11T00:00:00"/>
    <n v="4.0944444444444441"/>
    <s v="Production Technician I"/>
    <x v="0"/>
    <s v="Terminated"/>
    <s v="Contract"/>
    <s v="Zone A"/>
    <s v="Part-Time"/>
    <x v="0"/>
    <x v="3"/>
    <d v="1954-01-27T00:00:00"/>
    <s v="MA"/>
    <s v="Male"/>
    <s v="Other"/>
    <s v="Divorced"/>
    <x v="0"/>
    <n v="3"/>
    <n v="3"/>
    <s v="Average"/>
    <d v="2023-02-23T00:00:00"/>
    <n v="2"/>
    <x v="1"/>
    <n v="4"/>
    <s v="Moderate"/>
    <n v="4"/>
    <x v="1"/>
    <d v="2022-10-10T00:00:00"/>
    <x v="4"/>
    <x v="1"/>
    <x v="3"/>
    <n v="2"/>
    <n v="145.38999999999999"/>
    <n v="68"/>
    <s v="Old"/>
  </r>
  <r>
    <n v="1202"/>
    <d v="2022-09-01T00:00:00"/>
    <n v="3.7055555555555557"/>
    <s v="Production Technician I"/>
    <x v="7"/>
    <s v="Terminated"/>
    <s v="Contract"/>
    <s v="Zone B"/>
    <s v="Temporary"/>
    <x v="0"/>
    <x v="13"/>
    <d v="1983-06-20T00:00:00"/>
    <s v="MA"/>
    <s v="Male"/>
    <s v="White"/>
    <s v="Widowed"/>
    <x v="0"/>
    <n v="3"/>
    <n v="3"/>
    <s v="Average"/>
    <d v="2022-08-14T00:00:00"/>
    <n v="1"/>
    <x v="1"/>
    <n v="3"/>
    <s v="Moderate"/>
    <n v="2"/>
    <x v="1"/>
    <d v="2022-12-08T00:00:00"/>
    <x v="3"/>
    <x v="0"/>
    <x v="1"/>
    <n v="1"/>
    <n v="344.74"/>
    <n v="39"/>
    <s v="Adult"/>
  </r>
  <r>
    <n v="1203"/>
    <d v="2018-09-08T00:00:00"/>
    <n v="7.6861111111111109"/>
    <s v="Production Technician I"/>
    <x v="1"/>
    <s v="Active"/>
    <s v="Contract"/>
    <s v="Zone A"/>
    <s v="Part-Time"/>
    <x v="0"/>
    <x v="6"/>
    <d v="1987-01-16T00:00:00"/>
    <s v="MA"/>
    <s v="Male"/>
    <s v="White"/>
    <s v="Divorced"/>
    <x v="0"/>
    <n v="3"/>
    <n v="3"/>
    <s v="Average"/>
    <d v="2022-10-03T00:00:00"/>
    <n v="3"/>
    <x v="1"/>
    <n v="5"/>
    <s v="Moderate"/>
    <n v="3"/>
    <x v="1"/>
    <d v="2022-10-12T00:00:00"/>
    <x v="2"/>
    <x v="1"/>
    <x v="1"/>
    <n v="5"/>
    <n v="308.08999999999997"/>
    <n v="31"/>
    <s v="Adult"/>
  </r>
  <r>
    <n v="1204"/>
    <d v="2022-11-24T00:00:00"/>
    <n v="3.4750000000000001"/>
    <s v="Production Technician I"/>
    <x v="8"/>
    <s v="Active"/>
    <s v="Full-Time"/>
    <s v="Zone B"/>
    <s v="Temporary"/>
    <x v="0"/>
    <x v="2"/>
    <d v="2048-08-26T00:00:00"/>
    <s v="MA"/>
    <s v="Male"/>
    <s v="White"/>
    <s v="Married"/>
    <x v="0"/>
    <n v="3"/>
    <n v="3"/>
    <s v="Average"/>
    <d v="2023-06-22T00:00:00"/>
    <n v="1"/>
    <x v="1"/>
    <n v="4"/>
    <s v="Moderate"/>
    <n v="3"/>
    <x v="1"/>
    <d v="2023-07-16T00:00:00"/>
    <x v="2"/>
    <x v="1"/>
    <x v="1"/>
    <n v="1"/>
    <n v="610.96"/>
    <n v="74"/>
    <s v="Old"/>
  </r>
  <r>
    <n v="1205"/>
    <d v="2020-07-23T00:00:00"/>
    <n v="5.8111111111111109"/>
    <s v="Production Technician I"/>
    <x v="3"/>
    <s v="Active"/>
    <s v="Full-Time"/>
    <s v="Zone C"/>
    <s v="Part-Time"/>
    <x v="0"/>
    <x v="17"/>
    <d v="1956-05-04T00:00:00"/>
    <s v="MA"/>
    <s v="Female"/>
    <s v="Hispanic"/>
    <s v="Single"/>
    <x v="0"/>
    <n v="3"/>
    <n v="3"/>
    <s v="Average"/>
    <d v="2023-04-07T00:00:00"/>
    <n v="2"/>
    <x v="1"/>
    <n v="1"/>
    <s v="Moderate"/>
    <n v="2"/>
    <x v="1"/>
    <d v="2023-08-01T00:00:00"/>
    <x v="4"/>
    <x v="1"/>
    <x v="0"/>
    <n v="3"/>
    <n v="201.83"/>
    <n v="64"/>
    <s v="Old"/>
  </r>
  <r>
    <n v="1206"/>
    <d v="2018-12-28T00:00:00"/>
    <n v="7.3805555555555555"/>
    <s v="Production Technician I"/>
    <x v="9"/>
    <s v="Active"/>
    <s v="Part-Time"/>
    <s v="Zone C"/>
    <s v="Part-Time"/>
    <x v="0"/>
    <x v="6"/>
    <d v="1956-02-15T00:00:00"/>
    <s v="MA"/>
    <s v="Female"/>
    <s v="White"/>
    <s v="Divorced"/>
    <x v="0"/>
    <n v="3"/>
    <n v="3"/>
    <s v="Average"/>
    <d v="2022-10-17T00:00:00"/>
    <n v="3"/>
    <x v="1"/>
    <n v="4"/>
    <s v="Moderate"/>
    <n v="2"/>
    <x v="1"/>
    <d v="2023-07-20T00:00:00"/>
    <x v="3"/>
    <x v="0"/>
    <x v="3"/>
    <n v="5"/>
    <n v="391.85"/>
    <n v="62"/>
    <s v="Old"/>
  </r>
  <r>
    <n v="1207"/>
    <d v="2019-10-01T00:00:00"/>
    <n v="6.6222222222222218"/>
    <s v="Production Technician I"/>
    <x v="5"/>
    <s v="Active"/>
    <s v="Contract"/>
    <s v="Zone B"/>
    <s v="Full-Time"/>
    <x v="0"/>
    <x v="13"/>
    <d v="1956-07-08T00:00:00"/>
    <s v="MA"/>
    <s v="Female"/>
    <s v="White"/>
    <s v="Divorced"/>
    <x v="0"/>
    <n v="3"/>
    <n v="3"/>
    <s v="Average"/>
    <d v="2022-08-06T00:00:00"/>
    <n v="2"/>
    <x v="1"/>
    <n v="1"/>
    <s v="Moderate"/>
    <n v="2"/>
    <x v="1"/>
    <d v="2022-12-07T00:00:00"/>
    <x v="4"/>
    <x v="0"/>
    <x v="2"/>
    <n v="5"/>
    <n v="682.36"/>
    <n v="63"/>
    <s v="Old"/>
  </r>
  <r>
    <n v="1208"/>
    <d v="2019-08-17T00:00:00"/>
    <n v="6.7444444444444445"/>
    <s v="Production Manager"/>
    <x v="6"/>
    <s v="Active"/>
    <s v="Contract"/>
    <s v="Zone A"/>
    <s v="Part-Time"/>
    <x v="0"/>
    <x v="13"/>
    <d v="1979-12-30T00:00:00"/>
    <s v="MA"/>
    <s v="Female"/>
    <s v="Black"/>
    <s v="Single"/>
    <x v="0"/>
    <n v="3"/>
    <n v="3"/>
    <s v="Average"/>
    <d v="2022-08-18T00:00:00"/>
    <n v="5"/>
    <x v="1"/>
    <n v="1"/>
    <s v="Moderate"/>
    <n v="5"/>
    <x v="1"/>
    <d v="2022-09-20T00:00:00"/>
    <x v="0"/>
    <x v="0"/>
    <x v="3"/>
    <n v="3"/>
    <n v="492.39"/>
    <n v="40"/>
    <s v="Adult"/>
  </r>
  <r>
    <n v="1209"/>
    <d v="2023-05-31T00:00:00"/>
    <n v="2.9583333333333335"/>
    <s v="Production Manager"/>
    <x v="2"/>
    <s v="Active"/>
    <s v="Part-Time"/>
    <s v="Zone A"/>
    <s v="Part-Time"/>
    <x v="0"/>
    <x v="13"/>
    <d v="1999-06-04T00:00:00"/>
    <s v="MA"/>
    <s v="Female"/>
    <s v="Other"/>
    <s v="Married"/>
    <x v="0"/>
    <n v="3"/>
    <n v="3"/>
    <s v="Average"/>
    <d v="2023-05-28T00:00:00"/>
    <n v="1"/>
    <x v="1"/>
    <n v="3"/>
    <s v="Moderate"/>
    <n v="1"/>
    <x v="1"/>
    <d v="2023-06-18T00:00:00"/>
    <x v="4"/>
    <x v="1"/>
    <x v="0"/>
    <n v="2"/>
    <n v="197.78"/>
    <n v="24"/>
    <s v="Young"/>
  </r>
  <r>
    <n v="1210"/>
    <d v="2020-12-08T00:00:00"/>
    <n v="5.4361111111111109"/>
    <s v="Production Manager"/>
    <x v="4"/>
    <s v="Active"/>
    <s v="Full-Time"/>
    <s v="Zone B"/>
    <s v="Part-Time"/>
    <x v="0"/>
    <x v="4"/>
    <d v="2048-12-24T00:00:00"/>
    <s v="MA"/>
    <s v="Female"/>
    <s v="Asian"/>
    <s v="Divorced"/>
    <x v="0"/>
    <n v="3"/>
    <n v="3"/>
    <s v="Average"/>
    <d v="2022-10-24T00:00:00"/>
    <n v="4"/>
    <x v="1"/>
    <n v="5"/>
    <s v="Moderate"/>
    <n v="1"/>
    <x v="1"/>
    <d v="2023-01-09T00:00:00"/>
    <x v="0"/>
    <x v="1"/>
    <x v="1"/>
    <n v="4"/>
    <n v="485.44"/>
    <n v="72"/>
    <s v="Old"/>
  </r>
  <r>
    <n v="1211"/>
    <d v="2018-11-05T00:00:00"/>
    <n v="7.5277777777777777"/>
    <s v="Production Technician II"/>
    <x v="0"/>
    <s v="Terminated"/>
    <s v="Part-Time"/>
    <s v="Zone B"/>
    <s v="Part-Time"/>
    <x v="0"/>
    <x v="4"/>
    <d v="1981-12-11T00:00:00"/>
    <s v="MA"/>
    <s v="Male"/>
    <s v="Other"/>
    <s v="Widowed"/>
    <x v="0"/>
    <n v="3"/>
    <n v="3"/>
    <s v="Average"/>
    <d v="2023-03-16T00:00:00"/>
    <n v="3"/>
    <x v="1"/>
    <n v="3"/>
    <s v="Moderate"/>
    <n v="1"/>
    <x v="1"/>
    <d v="2023-07-30T00:00:00"/>
    <x v="0"/>
    <x v="1"/>
    <x v="3"/>
    <n v="3"/>
    <n v="557.34"/>
    <n v="37"/>
    <s v="Adult"/>
  </r>
  <r>
    <n v="1212"/>
    <d v="2020-08-26T00:00:00"/>
    <n v="5.7194444444444441"/>
    <s v="Production Technician II"/>
    <x v="1"/>
    <s v="Terminated"/>
    <s v="Contract"/>
    <s v="Zone C"/>
    <s v="Full-Time"/>
    <x v="0"/>
    <x v="6"/>
    <d v="1983-08-27T00:00:00"/>
    <s v="MA"/>
    <s v="Female"/>
    <s v="Hispanic"/>
    <s v="Single"/>
    <x v="0"/>
    <n v="3"/>
    <n v="3"/>
    <s v="Average"/>
    <d v="2023-01-31T00:00:00"/>
    <n v="4"/>
    <x v="1"/>
    <n v="5"/>
    <s v="Moderate"/>
    <n v="4"/>
    <x v="1"/>
    <d v="2023-05-03T00:00:00"/>
    <x v="2"/>
    <x v="0"/>
    <x v="0"/>
    <n v="5"/>
    <n v="817.92"/>
    <n v="37"/>
    <s v="Adult"/>
  </r>
  <r>
    <n v="1213"/>
    <d v="2020-02-23T00:00:00"/>
    <n v="6.2277777777777779"/>
    <s v="Production Technician II"/>
    <x v="8"/>
    <s v="Active"/>
    <s v="Part-Time"/>
    <s v="Zone A"/>
    <s v="Part-Time"/>
    <x v="0"/>
    <x v="9"/>
    <d v="1987-03-22T00:00:00"/>
    <s v="MA"/>
    <s v="Female"/>
    <s v="White"/>
    <s v="Married"/>
    <x v="0"/>
    <n v="3"/>
    <n v="3"/>
    <s v="Average"/>
    <d v="2022-09-28T00:00:00"/>
    <n v="1"/>
    <x v="1"/>
    <n v="2"/>
    <s v="Moderate"/>
    <n v="4"/>
    <x v="1"/>
    <d v="2023-02-15T00:00:00"/>
    <x v="2"/>
    <x v="1"/>
    <x v="0"/>
    <n v="4"/>
    <n v="485.39"/>
    <n v="33"/>
    <s v="Adult"/>
  </r>
  <r>
    <n v="1214"/>
    <d v="2022-02-12T00:00:00"/>
    <n v="4.2583333333333337"/>
    <s v="Production Technician II"/>
    <x v="6"/>
    <s v="Active"/>
    <s v="Full-Time"/>
    <s v="Zone B"/>
    <s v="Full-Time"/>
    <x v="0"/>
    <x v="8"/>
    <d v="1967-09-19T00:00:00"/>
    <s v="MA"/>
    <s v="Female"/>
    <s v="Asian"/>
    <s v="Divorced"/>
    <x v="0"/>
    <n v="3"/>
    <n v="3"/>
    <s v="Average"/>
    <d v="2023-06-02T00:00:00"/>
    <n v="1"/>
    <x v="1"/>
    <n v="5"/>
    <s v="Moderate"/>
    <n v="3"/>
    <x v="1"/>
    <d v="2023-04-02T00:00:00"/>
    <x v="1"/>
    <x v="0"/>
    <x v="2"/>
    <n v="3"/>
    <n v="145.13"/>
    <n v="55"/>
    <s v="Old"/>
  </r>
  <r>
    <n v="1215"/>
    <d v="2020-02-13T00:00:00"/>
    <n v="6.2555555555555555"/>
    <s v="Production Technician II"/>
    <x v="2"/>
    <s v="Active"/>
    <s v="Contract"/>
    <s v="Zone C"/>
    <s v="Temporary"/>
    <x v="0"/>
    <x v="1"/>
    <d v="1983-07-18T00:00:00"/>
    <s v="MA"/>
    <s v="Female"/>
    <s v="Asian"/>
    <s v="Widowed"/>
    <x v="0"/>
    <n v="3"/>
    <n v="3"/>
    <s v="Average"/>
    <d v="2022-10-25T00:00:00"/>
    <n v="2"/>
    <x v="1"/>
    <n v="1"/>
    <s v="Moderate"/>
    <n v="5"/>
    <x v="1"/>
    <d v="2022-09-13T00:00:00"/>
    <x v="4"/>
    <x v="1"/>
    <x v="3"/>
    <n v="4"/>
    <n v="751.88"/>
    <n v="37"/>
    <s v="Adult"/>
  </r>
  <r>
    <n v="1216"/>
    <d v="2023-02-15T00:00:00"/>
    <n v="3.25"/>
    <s v="Production Technician I"/>
    <x v="9"/>
    <s v="Terminated"/>
    <s v="Part-Time"/>
    <s v="Zone B"/>
    <s v="Part-Time"/>
    <x v="0"/>
    <x v="3"/>
    <d v="1986-06-19T00:00:00"/>
    <s v="MA"/>
    <s v="Female"/>
    <s v="Black"/>
    <s v="Single"/>
    <x v="0"/>
    <n v="3"/>
    <n v="3"/>
    <s v="Average"/>
    <d v="2022-09-09T00:00:00"/>
    <n v="4"/>
    <x v="1"/>
    <n v="1"/>
    <s v="Moderate"/>
    <n v="1"/>
    <x v="1"/>
    <d v="2023-07-16T00:00:00"/>
    <x v="0"/>
    <x v="1"/>
    <x v="1"/>
    <n v="1"/>
    <n v="136.47999999999999"/>
    <n v="37"/>
    <s v="Adult"/>
  </r>
  <r>
    <n v="1217"/>
    <d v="2019-12-03T00:00:00"/>
    <n v="6.45"/>
    <s v="Production Technician I"/>
    <x v="7"/>
    <s v="Terminated"/>
    <s v="Full-Time"/>
    <s v="Zone B"/>
    <s v="Part-Time"/>
    <x v="0"/>
    <x v="13"/>
    <d v="1960-07-17T00:00:00"/>
    <s v="MA"/>
    <s v="Male"/>
    <s v="Asian"/>
    <s v="Single"/>
    <x v="0"/>
    <n v="3"/>
    <n v="3"/>
    <s v="Average"/>
    <d v="2022-08-23T00:00:00"/>
    <n v="5"/>
    <x v="1"/>
    <n v="5"/>
    <s v="Moderate"/>
    <n v="1"/>
    <x v="1"/>
    <d v="2023-04-17T00:00:00"/>
    <x v="1"/>
    <x v="1"/>
    <x v="2"/>
    <n v="1"/>
    <n v="857.42"/>
    <n v="59"/>
    <s v="Old"/>
  </r>
  <r>
    <n v="1218"/>
    <d v="2018-12-31T00:00:00"/>
    <n v="7.375"/>
    <s v="Production Technician I"/>
    <x v="5"/>
    <s v="Active"/>
    <s v="Full-Time"/>
    <s v="Zone B"/>
    <s v="Temporary"/>
    <x v="0"/>
    <x v="3"/>
    <d v="1974-10-15T00:00:00"/>
    <s v="MA"/>
    <s v="Female"/>
    <s v="Black"/>
    <s v="Married"/>
    <x v="0"/>
    <n v="3"/>
    <n v="3"/>
    <s v="Average"/>
    <d v="2023-02-27T00:00:00"/>
    <n v="2"/>
    <x v="1"/>
    <n v="3"/>
    <s v="Moderate"/>
    <n v="1"/>
    <x v="1"/>
    <d v="2023-01-30T00:00:00"/>
    <x v="0"/>
    <x v="0"/>
    <x v="0"/>
    <n v="3"/>
    <n v="733.16"/>
    <n v="44"/>
    <s v="Adult"/>
  </r>
  <r>
    <n v="1219"/>
    <d v="2020-01-16T00:00:00"/>
    <n v="6.3305555555555557"/>
    <s v="Production Technician I"/>
    <x v="4"/>
    <s v="Terminated"/>
    <s v="Part-Time"/>
    <s v="Zone B"/>
    <s v="Part-Time"/>
    <x v="0"/>
    <x v="6"/>
    <d v="1974-02-09T00:00:00"/>
    <s v="MA"/>
    <s v="Female"/>
    <s v="Hispanic"/>
    <s v="Married"/>
    <x v="0"/>
    <n v="3"/>
    <n v="3"/>
    <s v="Average"/>
    <d v="2023-07-17T00:00:00"/>
    <n v="2"/>
    <x v="1"/>
    <n v="2"/>
    <s v="Moderate"/>
    <n v="2"/>
    <x v="1"/>
    <d v="2022-09-15T00:00:00"/>
    <x v="4"/>
    <x v="1"/>
    <x v="0"/>
    <n v="5"/>
    <n v="761.31"/>
    <n v="46"/>
    <s v="Adult"/>
  </r>
  <r>
    <n v="1220"/>
    <d v="2018-11-20T00:00:00"/>
    <n v="7.4861111111111107"/>
    <s v="Production Technician I"/>
    <x v="0"/>
    <s v="Terminated"/>
    <s v="Full-Time"/>
    <s v="Zone C"/>
    <s v="Temporary"/>
    <x v="0"/>
    <x v="7"/>
    <d v="2049-12-31T00:00:00"/>
    <s v="MA"/>
    <s v="Female"/>
    <s v="Asian"/>
    <s v="Single"/>
    <x v="0"/>
    <n v="3"/>
    <n v="3"/>
    <s v="Average"/>
    <d v="2023-05-08T00:00:00"/>
    <n v="5"/>
    <x v="1"/>
    <n v="2"/>
    <s v="Moderate"/>
    <n v="4"/>
    <x v="1"/>
    <d v="2023-06-29T00:00:00"/>
    <x v="0"/>
    <x v="1"/>
    <x v="3"/>
    <n v="1"/>
    <n v="920.41"/>
    <n v="69"/>
    <s v="Old"/>
  </r>
  <r>
    <n v="1221"/>
    <d v="2022-11-11T00:00:00"/>
    <n v="3.5111111111111111"/>
    <s v="Production Technician I"/>
    <x v="1"/>
    <s v="Terminated"/>
    <s v="Part-Time"/>
    <s v="Zone A"/>
    <s v="Part-Time"/>
    <x v="0"/>
    <x v="17"/>
    <d v="1967-04-09T00:00:00"/>
    <s v="MA"/>
    <s v="Female"/>
    <s v="Asian"/>
    <s v="Single"/>
    <x v="0"/>
    <n v="3"/>
    <n v="3"/>
    <s v="Average"/>
    <d v="2022-08-17T00:00:00"/>
    <n v="5"/>
    <x v="1"/>
    <n v="5"/>
    <s v="Moderate"/>
    <n v="3"/>
    <x v="1"/>
    <d v="2022-08-25T00:00:00"/>
    <x v="1"/>
    <x v="0"/>
    <x v="3"/>
    <n v="4"/>
    <n v="167.69"/>
    <n v="55"/>
    <s v="Old"/>
  </r>
  <r>
    <n v="1222"/>
    <d v="2020-12-18T00:00:00"/>
    <n v="5.4083333333333332"/>
    <s v="Production Technician I"/>
    <x v="8"/>
    <s v="Terminated"/>
    <s v="Contract"/>
    <s v="Zone A"/>
    <s v="Part-Time"/>
    <x v="0"/>
    <x v="16"/>
    <d v="2049-12-26T00:00:00"/>
    <s v="MA"/>
    <s v="Female"/>
    <s v="Asian"/>
    <s v="Widowed"/>
    <x v="0"/>
    <n v="3"/>
    <n v="3"/>
    <s v="Average"/>
    <d v="2023-03-31T00:00:00"/>
    <n v="5"/>
    <x v="1"/>
    <n v="2"/>
    <s v="Moderate"/>
    <n v="1"/>
    <x v="1"/>
    <d v="2023-03-10T00:00:00"/>
    <x v="0"/>
    <x v="1"/>
    <x v="3"/>
    <n v="2"/>
    <n v="931.45"/>
    <n v="71"/>
    <s v="Old"/>
  </r>
  <r>
    <n v="1223"/>
    <d v="2021-01-26T00:00:00"/>
    <n v="5.302777777777778"/>
    <s v="Production Technician I"/>
    <x v="6"/>
    <s v="Active"/>
    <s v="Full-Time"/>
    <s v="Zone C"/>
    <s v="Temporary"/>
    <x v="0"/>
    <x v="6"/>
    <d v="1996-01-15T00:00:00"/>
    <s v="MA"/>
    <s v="Female"/>
    <s v="Asian"/>
    <s v="Widowed"/>
    <x v="0"/>
    <n v="3"/>
    <n v="3"/>
    <s v="Average"/>
    <d v="2023-05-07T00:00:00"/>
    <n v="4"/>
    <x v="1"/>
    <n v="1"/>
    <s v="Moderate"/>
    <n v="4"/>
    <x v="1"/>
    <d v="2022-08-30T00:00:00"/>
    <x v="2"/>
    <x v="1"/>
    <x v="2"/>
    <n v="1"/>
    <n v="474.36"/>
    <n v="25"/>
    <s v="Young"/>
  </r>
  <r>
    <n v="1224"/>
    <d v="2021-11-26T00:00:00"/>
    <n v="4.4694444444444441"/>
    <s v="Production Technician I"/>
    <x v="2"/>
    <s v="Terminated"/>
    <s v="Part-Time"/>
    <s v="Zone B"/>
    <s v="Part-Time"/>
    <x v="0"/>
    <x v="13"/>
    <d v="1964-09-27T00:00:00"/>
    <s v="MA"/>
    <s v="Male"/>
    <s v="Hispanic"/>
    <s v="Married"/>
    <x v="0"/>
    <n v="3"/>
    <n v="3"/>
    <s v="Average"/>
    <d v="2023-05-20T00:00:00"/>
    <n v="4"/>
    <x v="1"/>
    <n v="2"/>
    <s v="Moderate"/>
    <n v="3"/>
    <x v="1"/>
    <d v="2023-03-18T00:00:00"/>
    <x v="2"/>
    <x v="0"/>
    <x v="1"/>
    <n v="5"/>
    <n v="598.72"/>
    <n v="57"/>
    <s v="Old"/>
  </r>
  <r>
    <n v="1225"/>
    <d v="2023-05-15T00:00:00"/>
    <n v="3"/>
    <s v="Production Technician I"/>
    <x v="9"/>
    <s v="Active"/>
    <s v="Contract"/>
    <s v="Zone C"/>
    <s v="Part-Time"/>
    <x v="0"/>
    <x v="0"/>
    <d v="1957-01-14T00:00:00"/>
    <s v="MA"/>
    <s v="Male"/>
    <s v="Asian"/>
    <s v="Married"/>
    <x v="0"/>
    <n v="3"/>
    <n v="3"/>
    <s v="Average"/>
    <d v="2022-11-05T00:00:00"/>
    <n v="1"/>
    <x v="1"/>
    <n v="2"/>
    <s v="Moderate"/>
    <n v="4"/>
    <x v="1"/>
    <d v="2022-08-14T00:00:00"/>
    <x v="1"/>
    <x v="0"/>
    <x v="2"/>
    <n v="5"/>
    <n v="557.02"/>
    <n v="66"/>
    <s v="Old"/>
  </r>
  <r>
    <n v="1226"/>
    <d v="2023-06-20T00:00:00"/>
    <n v="2.9027777777777777"/>
    <s v="Production Technician I"/>
    <x v="7"/>
    <s v="Active"/>
    <s v="Full-Time"/>
    <s v="Zone A"/>
    <s v="Full-Time"/>
    <x v="0"/>
    <x v="4"/>
    <d v="1967-04-16T00:00:00"/>
    <s v="MA"/>
    <s v="Male"/>
    <s v="Other"/>
    <s v="Divorced"/>
    <x v="0"/>
    <n v="3"/>
    <n v="3"/>
    <s v="Average"/>
    <d v="2023-04-04T00:00:00"/>
    <n v="4"/>
    <x v="1"/>
    <n v="5"/>
    <s v="Moderate"/>
    <n v="4"/>
    <x v="1"/>
    <d v="2023-05-20T00:00:00"/>
    <x v="1"/>
    <x v="0"/>
    <x v="2"/>
    <n v="3"/>
    <n v="939.92"/>
    <n v="56"/>
    <s v="Old"/>
  </r>
  <r>
    <n v="1227"/>
    <d v="2019-08-22T00:00:00"/>
    <n v="6.7305555555555552"/>
    <s v="Production Technician I"/>
    <x v="3"/>
    <s v="Active"/>
    <s v="Part-Time"/>
    <s v="Zone C"/>
    <s v="Part-Time"/>
    <x v="0"/>
    <x v="18"/>
    <d v="1987-03-21T00:00:00"/>
    <s v="MA"/>
    <s v="Female"/>
    <s v="Other"/>
    <s v="Divorced"/>
    <x v="0"/>
    <n v="3"/>
    <n v="3"/>
    <s v="Average"/>
    <d v="2022-12-12T00:00:00"/>
    <n v="1"/>
    <x v="1"/>
    <n v="2"/>
    <s v="Moderate"/>
    <n v="2"/>
    <x v="1"/>
    <d v="2023-05-15T00:00:00"/>
    <x v="4"/>
    <x v="1"/>
    <x v="0"/>
    <n v="3"/>
    <n v="669.19"/>
    <n v="32"/>
    <s v="Adult"/>
  </r>
  <r>
    <n v="1228"/>
    <d v="2021-08-30T00:00:00"/>
    <n v="4.708333333333333"/>
    <s v="Production Technician I"/>
    <x v="5"/>
    <s v="Active"/>
    <s v="Contract"/>
    <s v="Zone B"/>
    <s v="Full-Time"/>
    <x v="0"/>
    <x v="10"/>
    <d v="1994-12-02T00:00:00"/>
    <s v="MA"/>
    <s v="Female"/>
    <s v="Other"/>
    <s v="Widowed"/>
    <x v="0"/>
    <n v="3"/>
    <n v="3"/>
    <s v="Average"/>
    <d v="2023-01-21T00:00:00"/>
    <n v="2"/>
    <x v="1"/>
    <n v="5"/>
    <s v="Moderate"/>
    <n v="3"/>
    <x v="1"/>
    <d v="2022-10-05T00:00:00"/>
    <x v="3"/>
    <x v="0"/>
    <x v="0"/>
    <n v="5"/>
    <n v="525.69000000000005"/>
    <n v="27"/>
    <s v="Adult"/>
  </r>
  <r>
    <n v="1229"/>
    <d v="2020-01-27T00:00:00"/>
    <n v="6.3"/>
    <s v="Production Technician I"/>
    <x v="4"/>
    <s v="Active"/>
    <s v="Part-Time"/>
    <s v="Zone B"/>
    <s v="Part-Time"/>
    <x v="0"/>
    <x v="4"/>
    <d v="1952-12-31T00:00:00"/>
    <s v="MA"/>
    <s v="Female"/>
    <s v="Black"/>
    <s v="Single"/>
    <x v="0"/>
    <n v="3"/>
    <n v="3"/>
    <s v="Average"/>
    <d v="2023-05-20T00:00:00"/>
    <n v="4"/>
    <x v="1"/>
    <n v="2"/>
    <s v="Moderate"/>
    <n v="5"/>
    <x v="1"/>
    <d v="2023-01-11T00:00:00"/>
    <x v="1"/>
    <x v="1"/>
    <x v="0"/>
    <n v="1"/>
    <n v="173.66"/>
    <n v="68"/>
    <s v="Old"/>
  </r>
  <r>
    <n v="1230"/>
    <d v="2022-03-04T00:00:00"/>
    <n v="4.197222222222222"/>
    <s v="Production Technician I"/>
    <x v="0"/>
    <s v="Active"/>
    <s v="Contract"/>
    <s v="Zone C"/>
    <s v="Temporary"/>
    <x v="0"/>
    <x v="13"/>
    <d v="1974-09-18T00:00:00"/>
    <s v="MA"/>
    <s v="Female"/>
    <s v="Hispanic"/>
    <s v="Widowed"/>
    <x v="0"/>
    <n v="3"/>
    <n v="3"/>
    <s v="Average"/>
    <d v="2022-11-30T00:00:00"/>
    <n v="5"/>
    <x v="1"/>
    <n v="4"/>
    <s v="Moderate"/>
    <n v="4"/>
    <x v="1"/>
    <d v="2023-04-30T00:00:00"/>
    <x v="4"/>
    <x v="1"/>
    <x v="2"/>
    <n v="1"/>
    <n v="635.71"/>
    <n v="48"/>
    <s v="Adult"/>
  </r>
  <r>
    <n v="1231"/>
    <d v="2020-03-07T00:00:00"/>
    <n v="6.1888888888888891"/>
    <s v="Production Manager"/>
    <x v="1"/>
    <s v="Active"/>
    <s v="Contract"/>
    <s v="Zone B"/>
    <s v="Temporary"/>
    <x v="0"/>
    <x v="15"/>
    <d v="1994-10-03T00:00:00"/>
    <s v="MA"/>
    <s v="Female"/>
    <s v="Black"/>
    <s v="Married"/>
    <x v="0"/>
    <n v="3"/>
    <n v="3"/>
    <s v="Average"/>
    <d v="2023-03-13T00:00:00"/>
    <n v="2"/>
    <x v="1"/>
    <n v="2"/>
    <s v="Moderate"/>
    <n v="1"/>
    <x v="1"/>
    <d v="2022-08-06T00:00:00"/>
    <x v="2"/>
    <x v="1"/>
    <x v="3"/>
    <n v="1"/>
    <n v="896.8"/>
    <n v="26"/>
    <s v="Adult"/>
  </r>
  <r>
    <n v="1232"/>
    <d v="2020-03-19T00:00:00"/>
    <n v="6.1555555555555559"/>
    <s v="Production Manager"/>
    <x v="8"/>
    <s v="Active"/>
    <s v="Full-Time"/>
    <s v="Zone B"/>
    <s v="Full-Time"/>
    <x v="0"/>
    <x v="16"/>
    <d v="2047-03-17T00:00:00"/>
    <s v="MA"/>
    <s v="Female"/>
    <s v="Other"/>
    <s v="Single"/>
    <x v="0"/>
    <n v="3"/>
    <n v="3"/>
    <s v="Average"/>
    <d v="2022-08-22T00:00:00"/>
    <n v="2"/>
    <x v="1"/>
    <n v="1"/>
    <s v="Moderate"/>
    <n v="5"/>
    <x v="1"/>
    <d v="2022-11-30T00:00:00"/>
    <x v="0"/>
    <x v="0"/>
    <x v="1"/>
    <n v="4"/>
    <n v="857.61"/>
    <n v="73"/>
    <s v="Old"/>
  </r>
  <r>
    <n v="1233"/>
    <d v="2022-07-23T00:00:00"/>
    <n v="3.8111111111111109"/>
    <s v="Production Technician II"/>
    <x v="5"/>
    <s v="Active"/>
    <s v="Full-Time"/>
    <s v="Zone A"/>
    <s v="Part-Time"/>
    <x v="0"/>
    <x v="13"/>
    <d v="1992-05-07T00:00:00"/>
    <s v="MA"/>
    <s v="Male"/>
    <s v="Other"/>
    <s v="Divorced"/>
    <x v="0"/>
    <n v="3"/>
    <n v="3"/>
    <s v="Average"/>
    <d v="2023-05-01T00:00:00"/>
    <n v="5"/>
    <x v="1"/>
    <n v="5"/>
    <s v="Moderate"/>
    <n v="3"/>
    <x v="1"/>
    <d v="2022-11-29T00:00:00"/>
    <x v="1"/>
    <x v="0"/>
    <x v="0"/>
    <n v="3"/>
    <n v="460.59"/>
    <n v="30"/>
    <s v="Adult"/>
  </r>
  <r>
    <n v="1234"/>
    <d v="2019-10-18T00:00:00"/>
    <n v="6.5750000000000002"/>
    <s v="Production Technician II"/>
    <x v="6"/>
    <s v="Terminated"/>
    <s v="Full-Time"/>
    <s v="Zone A"/>
    <s v="Temporary"/>
    <x v="0"/>
    <x v="21"/>
    <d v="2047-06-19T00:00:00"/>
    <s v="MA"/>
    <s v="Female"/>
    <s v="Black"/>
    <s v="Divorced"/>
    <x v="0"/>
    <n v="3"/>
    <n v="3"/>
    <s v="Average"/>
    <d v="2022-12-11T00:00:00"/>
    <n v="4"/>
    <x v="1"/>
    <n v="1"/>
    <s v="Moderate"/>
    <n v="5"/>
    <x v="1"/>
    <d v="2023-02-19T00:00:00"/>
    <x v="0"/>
    <x v="0"/>
    <x v="3"/>
    <n v="1"/>
    <n v="504.82"/>
    <n v="72"/>
    <s v="Old"/>
  </r>
  <r>
    <n v="1235"/>
    <d v="2020-04-14T00:00:00"/>
    <n v="6.0861111111111112"/>
    <s v="Production Technician II"/>
    <x v="2"/>
    <s v="Active"/>
    <s v="Full-Time"/>
    <s v="Zone B"/>
    <s v="Full-Time"/>
    <x v="0"/>
    <x v="3"/>
    <d v="1998-05-17T00:00:00"/>
    <s v="MA"/>
    <s v="Female"/>
    <s v="Other"/>
    <s v="Widowed"/>
    <x v="0"/>
    <n v="3"/>
    <n v="3"/>
    <s v="Average"/>
    <d v="2023-03-23T00:00:00"/>
    <n v="5"/>
    <x v="1"/>
    <n v="5"/>
    <s v="Moderate"/>
    <n v="3"/>
    <x v="1"/>
    <d v="2023-04-10T00:00:00"/>
    <x v="2"/>
    <x v="0"/>
    <x v="0"/>
    <n v="3"/>
    <n v="737.91"/>
    <n v="22"/>
    <s v="Young"/>
  </r>
  <r>
    <n v="1236"/>
    <d v="2018-11-25T00:00:00"/>
    <n v="7.4722222222222223"/>
    <s v="Production Technician II"/>
    <x v="4"/>
    <s v="Terminated"/>
    <s v="Part-Time"/>
    <s v="Zone B"/>
    <s v="Full-Time"/>
    <x v="0"/>
    <x v="4"/>
    <d v="2046-12-11T00:00:00"/>
    <s v="MA"/>
    <s v="Female"/>
    <s v="White"/>
    <s v="Married"/>
    <x v="0"/>
    <n v="3"/>
    <n v="3"/>
    <s v="Average"/>
    <d v="2023-07-25T00:00:00"/>
    <n v="1"/>
    <x v="1"/>
    <n v="4"/>
    <s v="Moderate"/>
    <n v="1"/>
    <x v="1"/>
    <d v="2023-04-17T00:00:00"/>
    <x v="1"/>
    <x v="1"/>
    <x v="3"/>
    <n v="2"/>
    <n v="244.25"/>
    <n v="72"/>
    <s v="Old"/>
  </r>
  <r>
    <n v="1237"/>
    <d v="2021-03-23T00:00:00"/>
    <n v="5.1444444444444448"/>
    <s v="Production Technician II"/>
    <x v="0"/>
    <s v="Terminated"/>
    <s v="Part-Time"/>
    <s v="Zone A"/>
    <s v="Part-Time"/>
    <x v="0"/>
    <x v="17"/>
    <d v="1975-12-17T00:00:00"/>
    <s v="MA"/>
    <s v="Female"/>
    <s v="Black"/>
    <s v="Divorced"/>
    <x v="0"/>
    <n v="3"/>
    <n v="3"/>
    <s v="Average"/>
    <d v="2023-07-11T00:00:00"/>
    <n v="4"/>
    <x v="1"/>
    <n v="3"/>
    <s v="Moderate"/>
    <n v="1"/>
    <x v="1"/>
    <d v="2022-11-11T00:00:00"/>
    <x v="0"/>
    <x v="1"/>
    <x v="3"/>
    <n v="2"/>
    <n v="762.82"/>
    <n v="46"/>
    <s v="Adult"/>
  </r>
  <r>
    <n v="1238"/>
    <d v="2020-10-27T00:00:00"/>
    <n v="5.55"/>
    <s v="Production Technician I"/>
    <x v="7"/>
    <s v="Terminated"/>
    <s v="Part-Time"/>
    <s v="Zone B"/>
    <s v="Part-Time"/>
    <x v="0"/>
    <x v="6"/>
    <d v="1968-09-12T00:00:00"/>
    <s v="MA"/>
    <s v="Female"/>
    <s v="Other"/>
    <s v="Single"/>
    <x v="0"/>
    <n v="3"/>
    <n v="3"/>
    <s v="Average"/>
    <d v="2022-12-29T00:00:00"/>
    <n v="1"/>
    <x v="1"/>
    <n v="3"/>
    <s v="Moderate"/>
    <n v="3"/>
    <x v="1"/>
    <d v="2022-11-14T00:00:00"/>
    <x v="0"/>
    <x v="0"/>
    <x v="1"/>
    <n v="2"/>
    <n v="640.14"/>
    <n v="52"/>
    <s v="Old"/>
  </r>
  <r>
    <n v="1239"/>
    <d v="2022-06-11T00:00:00"/>
    <n v="3.9277777777777776"/>
    <s v="Production Technician I"/>
    <x v="3"/>
    <s v="Terminated"/>
    <s v="Part-Time"/>
    <s v="Zone C"/>
    <s v="Temporary"/>
    <x v="0"/>
    <x v="8"/>
    <d v="2001-07-09T00:00:00"/>
    <s v="MA"/>
    <s v="Female"/>
    <s v="Hispanic"/>
    <s v="Single"/>
    <x v="0"/>
    <n v="3"/>
    <n v="3"/>
    <s v="Average"/>
    <d v="2022-10-07T00:00:00"/>
    <n v="4"/>
    <x v="1"/>
    <n v="5"/>
    <s v="Moderate"/>
    <n v="5"/>
    <x v="1"/>
    <d v="2023-04-28T00:00:00"/>
    <x v="2"/>
    <x v="0"/>
    <x v="1"/>
    <n v="3"/>
    <n v="726.03"/>
    <n v="21"/>
    <s v="Young"/>
  </r>
  <r>
    <n v="1240"/>
    <d v="2020-03-19T00:00:00"/>
    <n v="6.1555555555555559"/>
    <s v="Production Technician I"/>
    <x v="9"/>
    <s v="Active"/>
    <s v="Contract"/>
    <s v="Zone B"/>
    <s v="Temporary"/>
    <x v="0"/>
    <x v="22"/>
    <d v="1985-04-11T00:00:00"/>
    <s v="MA"/>
    <s v="Female"/>
    <s v="Asian"/>
    <s v="Single"/>
    <x v="0"/>
    <n v="3"/>
    <n v="3"/>
    <s v="Average"/>
    <d v="2023-08-02T00:00:00"/>
    <n v="1"/>
    <x v="1"/>
    <n v="4"/>
    <s v="Moderate"/>
    <n v="3"/>
    <x v="1"/>
    <d v="2023-01-04T00:00:00"/>
    <x v="4"/>
    <x v="1"/>
    <x v="3"/>
    <n v="5"/>
    <n v="758.75"/>
    <n v="35"/>
    <s v="Adult"/>
  </r>
  <r>
    <n v="1241"/>
    <d v="2019-11-07T00:00:00"/>
    <n v="6.5222222222222221"/>
    <s v="Production Technician I"/>
    <x v="5"/>
    <s v="Terminated"/>
    <s v="Contract"/>
    <s v="Zone B"/>
    <s v="Full-Time"/>
    <x v="0"/>
    <x v="4"/>
    <d v="1992-03-13T00:00:00"/>
    <s v="MA"/>
    <s v="Female"/>
    <s v="Black"/>
    <s v="Married"/>
    <x v="0"/>
    <n v="3"/>
    <n v="3"/>
    <s v="Average"/>
    <d v="2023-01-16T00:00:00"/>
    <n v="4"/>
    <x v="1"/>
    <n v="4"/>
    <s v="Moderate"/>
    <n v="3"/>
    <x v="1"/>
    <d v="2023-02-01T00:00:00"/>
    <x v="2"/>
    <x v="1"/>
    <x v="0"/>
    <n v="5"/>
    <n v="878.94"/>
    <n v="27"/>
    <s v="Adult"/>
  </r>
  <r>
    <n v="1242"/>
    <d v="2023-04-24T00:00:00"/>
    <n v="3.0583333333333331"/>
    <s v="Production Technician I"/>
    <x v="6"/>
    <s v="Active"/>
    <s v="Full-Time"/>
    <s v="Zone C"/>
    <s v="Part-Time"/>
    <x v="0"/>
    <x v="13"/>
    <d v="1959-03-18T00:00:00"/>
    <s v="MA"/>
    <s v="Female"/>
    <s v="White"/>
    <s v="Married"/>
    <x v="0"/>
    <n v="3"/>
    <n v="3"/>
    <s v="Average"/>
    <d v="2023-07-28T00:00:00"/>
    <n v="4"/>
    <x v="1"/>
    <n v="4"/>
    <s v="Moderate"/>
    <n v="1"/>
    <x v="1"/>
    <d v="2023-03-14T00:00:00"/>
    <x v="2"/>
    <x v="1"/>
    <x v="3"/>
    <n v="3"/>
    <n v="227.9"/>
    <n v="64"/>
    <s v="Old"/>
  </r>
  <r>
    <n v="1243"/>
    <d v="2020-06-04T00:00:00"/>
    <n v="5.947222222222222"/>
    <s v="Production Technician I"/>
    <x v="2"/>
    <s v="Active"/>
    <s v="Contract"/>
    <s v="Zone A"/>
    <s v="Temporary"/>
    <x v="0"/>
    <x v="3"/>
    <d v="1979-03-07T00:00:00"/>
    <s v="MA"/>
    <s v="Female"/>
    <s v="White"/>
    <s v="Widowed"/>
    <x v="0"/>
    <n v="3"/>
    <n v="3"/>
    <s v="Average"/>
    <d v="2023-05-04T00:00:00"/>
    <n v="5"/>
    <x v="1"/>
    <n v="2"/>
    <s v="Moderate"/>
    <n v="3"/>
    <x v="1"/>
    <d v="2023-02-05T00:00:00"/>
    <x v="4"/>
    <x v="0"/>
    <x v="1"/>
    <n v="3"/>
    <n v="855.27"/>
    <n v="41"/>
    <s v="Adult"/>
  </r>
  <r>
    <n v="1244"/>
    <d v="2022-05-23T00:00:00"/>
    <n v="3.9777777777777779"/>
    <s v="Production Technician I"/>
    <x v="4"/>
    <s v="Active"/>
    <s v="Part-Time"/>
    <s v="Zone A"/>
    <s v="Full-Time"/>
    <x v="0"/>
    <x v="22"/>
    <d v="1954-02-11T00:00:00"/>
    <s v="MA"/>
    <s v="Male"/>
    <s v="Asian"/>
    <s v="Married"/>
    <x v="0"/>
    <n v="3"/>
    <n v="3"/>
    <s v="Average"/>
    <d v="2022-08-17T00:00:00"/>
    <n v="2"/>
    <x v="1"/>
    <n v="3"/>
    <s v="Moderate"/>
    <n v="5"/>
    <x v="1"/>
    <d v="2023-02-18T00:00:00"/>
    <x v="3"/>
    <x v="1"/>
    <x v="1"/>
    <n v="5"/>
    <n v="170.62"/>
    <n v="68"/>
    <s v="Old"/>
  </r>
  <r>
    <n v="1245"/>
    <d v="2019-05-17T00:00:00"/>
    <n v="6.9944444444444445"/>
    <s v="Production Technician I"/>
    <x v="0"/>
    <s v="Active"/>
    <s v="Full-Time"/>
    <s v="Zone B"/>
    <s v="Temporary"/>
    <x v="0"/>
    <x v="6"/>
    <d v="1961-02-03T00:00:00"/>
    <s v="MA"/>
    <s v="Male"/>
    <s v="White"/>
    <s v="Widowed"/>
    <x v="0"/>
    <n v="3"/>
    <n v="3"/>
    <s v="Average"/>
    <d v="2022-09-23T00:00:00"/>
    <n v="3"/>
    <x v="1"/>
    <n v="5"/>
    <s v="Moderate"/>
    <n v="5"/>
    <x v="1"/>
    <d v="2023-06-29T00:00:00"/>
    <x v="4"/>
    <x v="0"/>
    <x v="1"/>
    <n v="4"/>
    <n v="392.14"/>
    <n v="58"/>
    <s v="Old"/>
  </r>
  <r>
    <n v="1246"/>
    <d v="2018-09-28T00:00:00"/>
    <n v="7.6305555555555555"/>
    <s v="Production Technician I"/>
    <x v="7"/>
    <s v="Terminated"/>
    <s v="Part-Time"/>
    <s v="Zone B"/>
    <s v="Temporary"/>
    <x v="0"/>
    <x v="4"/>
    <d v="2043-11-14T00:00:00"/>
    <s v="MA"/>
    <s v="Male"/>
    <s v="Black"/>
    <s v="Widowed"/>
    <x v="0"/>
    <n v="3"/>
    <n v="3"/>
    <s v="Average"/>
    <d v="2023-01-12T00:00:00"/>
    <n v="4"/>
    <x v="1"/>
    <n v="3"/>
    <s v="Moderate"/>
    <n v="2"/>
    <x v="1"/>
    <d v="2022-12-25T00:00:00"/>
    <x v="4"/>
    <x v="0"/>
    <x v="2"/>
    <n v="1"/>
    <n v="206.93"/>
    <n v="75"/>
    <s v="Old"/>
  </r>
  <r>
    <n v="1247"/>
    <d v="2019-03-04T00:00:00"/>
    <n v="7.197222222222222"/>
    <s v="Production Technician I"/>
    <x v="1"/>
    <s v="Active"/>
    <s v="Part-Time"/>
    <s v="Zone C"/>
    <s v="Part-Time"/>
    <x v="0"/>
    <x v="15"/>
    <d v="1972-03-26T00:00:00"/>
    <s v="MA"/>
    <s v="Female"/>
    <s v="Other"/>
    <s v="Single"/>
    <x v="0"/>
    <n v="3"/>
    <n v="3"/>
    <s v="Average"/>
    <d v="2022-11-13T00:00:00"/>
    <n v="2"/>
    <x v="1"/>
    <n v="4"/>
    <s v="Moderate"/>
    <n v="5"/>
    <x v="1"/>
    <d v="2022-12-09T00:00:00"/>
    <x v="1"/>
    <x v="1"/>
    <x v="2"/>
    <n v="5"/>
    <n v="307.13"/>
    <n v="47"/>
    <s v="Adult"/>
  </r>
  <r>
    <n v="1248"/>
    <d v="2021-03-29T00:00:00"/>
    <n v="5.1277777777777782"/>
    <s v="Production Technician I"/>
    <x v="8"/>
    <s v="Active"/>
    <s v="Part-Time"/>
    <s v="Zone B"/>
    <s v="Full-Time"/>
    <x v="0"/>
    <x v="20"/>
    <d v="1988-09-09T00:00:00"/>
    <s v="MA"/>
    <s v="Female"/>
    <s v="White"/>
    <s v="Divorced"/>
    <x v="0"/>
    <n v="3"/>
    <n v="3"/>
    <s v="Average"/>
    <d v="2022-12-05T00:00:00"/>
    <n v="5"/>
    <x v="1"/>
    <n v="3"/>
    <s v="Moderate"/>
    <n v="2"/>
    <x v="1"/>
    <d v="2022-08-24T00:00:00"/>
    <x v="4"/>
    <x v="0"/>
    <x v="3"/>
    <n v="4"/>
    <n v="165.05"/>
    <n v="33"/>
    <s v="Adult"/>
  </r>
  <r>
    <n v="1249"/>
    <d v="2019-07-07T00:00:00"/>
    <n v="6.8555555555555552"/>
    <s v="Production Technician I"/>
    <x v="3"/>
    <s v="Active"/>
    <s v="Full-Time"/>
    <s v="Zone A"/>
    <s v="Part-Time"/>
    <x v="0"/>
    <x v="4"/>
    <d v="1996-11-30T00:00:00"/>
    <s v="MA"/>
    <s v="Female"/>
    <s v="Asian"/>
    <s v="Divorced"/>
    <x v="0"/>
    <n v="3"/>
    <n v="3"/>
    <s v="Average"/>
    <d v="2022-12-22T00:00:00"/>
    <n v="2"/>
    <x v="1"/>
    <n v="4"/>
    <s v="Moderate"/>
    <n v="2"/>
    <x v="1"/>
    <d v="2022-08-15T00:00:00"/>
    <x v="4"/>
    <x v="0"/>
    <x v="2"/>
    <n v="4"/>
    <n v="371.27"/>
    <n v="23"/>
    <s v="Young"/>
  </r>
  <r>
    <n v="1250"/>
    <d v="2018-09-06T00:00:00"/>
    <n v="7.6916666666666664"/>
    <s v="Production Technician I"/>
    <x v="4"/>
    <s v="Active"/>
    <s v="Contract"/>
    <s v="Zone B"/>
    <s v="Full-Time"/>
    <x v="0"/>
    <x v="2"/>
    <d v="1990-12-08T00:00:00"/>
    <s v="MA"/>
    <s v="Female"/>
    <s v="Black"/>
    <s v="Widowed"/>
    <x v="0"/>
    <n v="3"/>
    <n v="3"/>
    <s v="Average"/>
    <d v="2023-04-26T00:00:00"/>
    <n v="4"/>
    <x v="1"/>
    <n v="5"/>
    <s v="Moderate"/>
    <n v="1"/>
    <x v="1"/>
    <d v="2023-04-28T00:00:00"/>
    <x v="4"/>
    <x v="1"/>
    <x v="1"/>
    <n v="3"/>
    <n v="366.78"/>
    <n v="28"/>
    <s v="Adult"/>
  </r>
  <r>
    <n v="1251"/>
    <d v="2018-09-25T00:00:00"/>
    <n v="7.6388888888888893"/>
    <s v="Production Technician I"/>
    <x v="0"/>
    <s v="Active"/>
    <s v="Part-Time"/>
    <s v="Zone A"/>
    <s v="Part-Time"/>
    <x v="0"/>
    <x v="8"/>
    <d v="2048-03-05T00:00:00"/>
    <s v="MA"/>
    <s v="Female"/>
    <s v="Asian"/>
    <s v="Married"/>
    <x v="0"/>
    <n v="3"/>
    <n v="3"/>
    <s v="Average"/>
    <d v="2022-12-03T00:00:00"/>
    <n v="5"/>
    <x v="1"/>
    <n v="5"/>
    <s v="Moderate"/>
    <n v="3"/>
    <x v="1"/>
    <d v="2023-02-04T00:00:00"/>
    <x v="4"/>
    <x v="1"/>
    <x v="0"/>
    <n v="5"/>
    <n v="205.92"/>
    <n v="70"/>
    <s v="Old"/>
  </r>
  <r>
    <n v="1252"/>
    <d v="2022-03-11T00:00:00"/>
    <n v="4.177777777777778"/>
    <s v="Production Manager"/>
    <x v="1"/>
    <s v="Active"/>
    <s v="Part-Time"/>
    <s v="Zone A"/>
    <s v="Temporary"/>
    <x v="0"/>
    <x v="9"/>
    <d v="1982-02-21T00:00:00"/>
    <s v="MA"/>
    <s v="Female"/>
    <s v="Asian"/>
    <s v="Divorced"/>
    <x v="0"/>
    <n v="3"/>
    <n v="3"/>
    <s v="Average"/>
    <d v="2023-06-10T00:00:00"/>
    <n v="2"/>
    <x v="1"/>
    <n v="3"/>
    <s v="Moderate"/>
    <n v="2"/>
    <x v="1"/>
    <d v="2022-11-20T00:00:00"/>
    <x v="0"/>
    <x v="0"/>
    <x v="2"/>
    <n v="1"/>
    <n v="314.51"/>
    <n v="40"/>
    <s v="Adult"/>
  </r>
  <r>
    <n v="1253"/>
    <d v="2020-07-13T00:00:00"/>
    <n v="5.8388888888888886"/>
    <s v="Production Manager"/>
    <x v="8"/>
    <s v="Active"/>
    <s v="Part-Time"/>
    <s v="Zone A"/>
    <s v="Part-Time"/>
    <x v="0"/>
    <x v="9"/>
    <d v="1971-05-15T00:00:00"/>
    <s v="MA"/>
    <s v="Female"/>
    <s v="Asian"/>
    <s v="Divorced"/>
    <x v="0"/>
    <n v="3"/>
    <n v="3"/>
    <s v="Average"/>
    <d v="2023-01-10T00:00:00"/>
    <n v="2"/>
    <x v="1"/>
    <n v="4"/>
    <s v="Moderate"/>
    <n v="2"/>
    <x v="1"/>
    <d v="2023-06-03T00:00:00"/>
    <x v="1"/>
    <x v="0"/>
    <x v="2"/>
    <n v="2"/>
    <n v="793.86"/>
    <n v="49"/>
    <s v="Adult"/>
  </r>
  <r>
    <n v="1254"/>
    <d v="2020-06-22T00:00:00"/>
    <n v="5.8972222222222221"/>
    <s v="Production Technician II"/>
    <x v="5"/>
    <s v="Active"/>
    <s v="Contract"/>
    <s v="Zone B"/>
    <s v="Full-Time"/>
    <x v="0"/>
    <x v="3"/>
    <d v="1950-06-07T00:00:00"/>
    <s v="MA"/>
    <s v="Female"/>
    <s v="White"/>
    <s v="Married"/>
    <x v="0"/>
    <n v="3"/>
    <n v="3"/>
    <s v="Average"/>
    <d v="2023-06-18T00:00:00"/>
    <n v="3"/>
    <x v="1"/>
    <n v="1"/>
    <s v="Moderate"/>
    <n v="5"/>
    <x v="1"/>
    <d v="2023-04-20T00:00:00"/>
    <x v="2"/>
    <x v="0"/>
    <x v="3"/>
    <n v="3"/>
    <n v="252.53"/>
    <n v="70"/>
    <s v="Old"/>
  </r>
  <r>
    <n v="1255"/>
    <d v="2019-09-30T00:00:00"/>
    <n v="6.625"/>
    <s v="Production Technician II"/>
    <x v="6"/>
    <s v="Terminated"/>
    <s v="Full-Time"/>
    <s v="Zone A"/>
    <s v="Temporary"/>
    <x v="0"/>
    <x v="3"/>
    <d v="1984-11-24T00:00:00"/>
    <s v="MA"/>
    <s v="Female"/>
    <s v="Black"/>
    <s v="Married"/>
    <x v="0"/>
    <n v="3"/>
    <n v="3"/>
    <s v="Average"/>
    <d v="2022-11-03T00:00:00"/>
    <n v="3"/>
    <x v="1"/>
    <n v="1"/>
    <s v="Moderate"/>
    <n v="1"/>
    <x v="1"/>
    <d v="2022-10-23T00:00:00"/>
    <x v="1"/>
    <x v="1"/>
    <x v="3"/>
    <n v="2"/>
    <n v="693.25"/>
    <n v="35"/>
    <s v="Adult"/>
  </r>
  <r>
    <n v="1256"/>
    <d v="2020-01-08T00:00:00"/>
    <n v="6.3527777777777779"/>
    <s v="Production Technician II"/>
    <x v="2"/>
    <s v="Active"/>
    <s v="Contract"/>
    <s v="Zone A"/>
    <s v="Temporary"/>
    <x v="0"/>
    <x v="13"/>
    <d v="1991-08-14T00:00:00"/>
    <s v="MA"/>
    <s v="Female"/>
    <s v="White"/>
    <s v="Widowed"/>
    <x v="0"/>
    <n v="3"/>
    <n v="3"/>
    <s v="Average"/>
    <d v="2022-10-24T00:00:00"/>
    <n v="4"/>
    <x v="1"/>
    <n v="4"/>
    <s v="Moderate"/>
    <n v="2"/>
    <x v="1"/>
    <d v="2023-05-26T00:00:00"/>
    <x v="2"/>
    <x v="0"/>
    <x v="2"/>
    <n v="4"/>
    <n v="926.76"/>
    <n v="29"/>
    <s v="Adult"/>
  </r>
  <r>
    <n v="1257"/>
    <d v="2021-10-16T00:00:00"/>
    <n v="4.5805555555555557"/>
    <s v="Production Technician II"/>
    <x v="4"/>
    <s v="Active"/>
    <s v="Full-Time"/>
    <s v="Zone B"/>
    <s v="Temporary"/>
    <x v="0"/>
    <x v="6"/>
    <d v="1978-11-07T00:00:00"/>
    <s v="MA"/>
    <s v="Female"/>
    <s v="Asian"/>
    <s v="Divorced"/>
    <x v="0"/>
    <n v="3"/>
    <n v="3"/>
    <s v="Average"/>
    <d v="2023-07-19T00:00:00"/>
    <n v="2"/>
    <x v="1"/>
    <n v="1"/>
    <s v="Moderate"/>
    <n v="1"/>
    <x v="1"/>
    <d v="2023-05-23T00:00:00"/>
    <x v="3"/>
    <x v="0"/>
    <x v="0"/>
    <n v="1"/>
    <n v="694.61"/>
    <n v="43"/>
    <s v="Adult"/>
  </r>
  <r>
    <n v="1258"/>
    <d v="2022-06-29T00:00:00"/>
    <n v="3.8777777777777778"/>
    <s v="Production Technician II"/>
    <x v="0"/>
    <s v="Active"/>
    <s v="Full-Time"/>
    <s v="Zone C"/>
    <s v="Temporary"/>
    <x v="0"/>
    <x v="1"/>
    <d v="1977-10-16T00:00:00"/>
    <s v="MA"/>
    <s v="Female"/>
    <s v="Other"/>
    <s v="Widowed"/>
    <x v="0"/>
    <n v="3"/>
    <n v="3"/>
    <s v="Average"/>
    <d v="2023-04-16T00:00:00"/>
    <n v="3"/>
    <x v="1"/>
    <n v="5"/>
    <s v="Moderate"/>
    <n v="4"/>
    <x v="1"/>
    <d v="2023-06-30T00:00:00"/>
    <x v="2"/>
    <x v="0"/>
    <x v="1"/>
    <n v="1"/>
    <n v="732.02"/>
    <n v="45"/>
    <s v="Adult"/>
  </r>
  <r>
    <n v="1259"/>
    <d v="2022-05-01T00:00:00"/>
    <n v="4.0388888888888888"/>
    <s v="Production Technician I"/>
    <x v="7"/>
    <s v="Terminated"/>
    <s v="Full-Time"/>
    <s v="Zone A"/>
    <s v="Temporary"/>
    <x v="0"/>
    <x v="3"/>
    <d v="1956-07-14T00:00:00"/>
    <s v="MA"/>
    <s v="Male"/>
    <s v="White"/>
    <s v="Single"/>
    <x v="0"/>
    <n v="3"/>
    <n v="3"/>
    <s v="Average"/>
    <d v="2022-10-17T00:00:00"/>
    <n v="1"/>
    <x v="1"/>
    <n v="3"/>
    <s v="Moderate"/>
    <n v="4"/>
    <x v="1"/>
    <d v="2023-01-04T00:00:00"/>
    <x v="0"/>
    <x v="0"/>
    <x v="2"/>
    <n v="1"/>
    <n v="897.62"/>
    <n v="66"/>
    <s v="Old"/>
  </r>
  <r>
    <n v="1260"/>
    <d v="2018-08-16T00:00:00"/>
    <n v="7.7472222222222218"/>
    <s v="Production Technician I"/>
    <x v="3"/>
    <s v="Active"/>
    <s v="Full-Time"/>
    <s v="Zone B"/>
    <s v="Part-Time"/>
    <x v="0"/>
    <x v="9"/>
    <d v="1957-06-18T00:00:00"/>
    <s v="MA"/>
    <s v="Female"/>
    <s v="Asian"/>
    <s v="Married"/>
    <x v="0"/>
    <n v="3"/>
    <n v="3"/>
    <s v="Average"/>
    <d v="2023-02-21T00:00:00"/>
    <n v="5"/>
    <x v="1"/>
    <n v="2"/>
    <s v="Moderate"/>
    <n v="5"/>
    <x v="1"/>
    <d v="2022-11-21T00:00:00"/>
    <x v="0"/>
    <x v="0"/>
    <x v="2"/>
    <n v="2"/>
    <n v="786.57"/>
    <n v="61"/>
    <s v="Old"/>
  </r>
  <r>
    <n v="1261"/>
    <d v="2019-12-27T00:00:00"/>
    <n v="6.3833333333333337"/>
    <s v="Production Technician I"/>
    <x v="9"/>
    <s v="Active"/>
    <s v="Part-Time"/>
    <s v="Zone C"/>
    <s v="Temporary"/>
    <x v="0"/>
    <x v="4"/>
    <d v="1959-09-27T00:00:00"/>
    <s v="MA"/>
    <s v="Female"/>
    <s v="Hispanic"/>
    <s v="Married"/>
    <x v="0"/>
    <n v="3"/>
    <n v="3"/>
    <s v="Average"/>
    <d v="2023-07-13T00:00:00"/>
    <n v="2"/>
    <x v="1"/>
    <n v="5"/>
    <s v="Moderate"/>
    <n v="4"/>
    <x v="1"/>
    <d v="2023-07-26T00:00:00"/>
    <x v="2"/>
    <x v="1"/>
    <x v="1"/>
    <n v="3"/>
    <n v="613.92999999999995"/>
    <n v="60"/>
    <s v="Old"/>
  </r>
  <r>
    <n v="1262"/>
    <d v="2021-07-01T00:00:00"/>
    <n v="4.8722222222222218"/>
    <s v="Production Technician I"/>
    <x v="5"/>
    <s v="Terminated"/>
    <s v="Part-Time"/>
    <s v="Zone A"/>
    <s v="Full-Time"/>
    <x v="0"/>
    <x v="6"/>
    <d v="1977-03-16T00:00:00"/>
    <s v="MA"/>
    <s v="Female"/>
    <s v="Hispanic"/>
    <s v="Widowed"/>
    <x v="0"/>
    <n v="3"/>
    <n v="3"/>
    <s v="Average"/>
    <d v="2022-12-16T00:00:00"/>
    <n v="3"/>
    <x v="1"/>
    <n v="4"/>
    <s v="Moderate"/>
    <n v="1"/>
    <x v="1"/>
    <d v="2023-01-17T00:00:00"/>
    <x v="4"/>
    <x v="0"/>
    <x v="3"/>
    <n v="2"/>
    <n v="711.8"/>
    <n v="44"/>
    <s v="Adult"/>
  </r>
  <r>
    <n v="1263"/>
    <d v="2022-10-20T00:00:00"/>
    <n v="3.5694444444444446"/>
    <s v="Production Technician I"/>
    <x v="6"/>
    <s v="Active"/>
    <s v="Full-Time"/>
    <s v="Zone B"/>
    <s v="Full-Time"/>
    <x v="0"/>
    <x v="12"/>
    <d v="1952-11-14T00:00:00"/>
    <s v="MA"/>
    <s v="Female"/>
    <s v="Hispanic"/>
    <s v="Divorced"/>
    <x v="0"/>
    <n v="3"/>
    <n v="3"/>
    <s v="Average"/>
    <d v="2023-01-24T00:00:00"/>
    <n v="4"/>
    <x v="1"/>
    <n v="5"/>
    <s v="Moderate"/>
    <n v="3"/>
    <x v="1"/>
    <d v="2023-03-03T00:00:00"/>
    <x v="4"/>
    <x v="0"/>
    <x v="0"/>
    <n v="5"/>
    <n v="784.1"/>
    <n v="70"/>
    <s v="Old"/>
  </r>
  <r>
    <n v="1264"/>
    <d v="2019-02-15T00:00:00"/>
    <n v="7.25"/>
    <s v="Production Technician I"/>
    <x v="2"/>
    <s v="Active"/>
    <s v="Full-Time"/>
    <s v="Zone C"/>
    <s v="Full-Time"/>
    <x v="0"/>
    <x v="4"/>
    <d v="1998-10-23T00:00:00"/>
    <s v="MA"/>
    <s v="Female"/>
    <s v="Hispanic"/>
    <s v="Married"/>
    <x v="0"/>
    <n v="3"/>
    <n v="3"/>
    <s v="Average"/>
    <d v="2023-04-21T00:00:00"/>
    <n v="3"/>
    <x v="1"/>
    <n v="5"/>
    <s v="Moderate"/>
    <n v="4"/>
    <x v="1"/>
    <d v="2023-05-16T00:00:00"/>
    <x v="1"/>
    <x v="0"/>
    <x v="0"/>
    <n v="5"/>
    <n v="509.67"/>
    <n v="21"/>
    <s v="Young"/>
  </r>
  <r>
    <n v="1265"/>
    <d v="2022-01-17T00:00:00"/>
    <n v="4.3277777777777775"/>
    <s v="Production Technician I"/>
    <x v="4"/>
    <s v="Terminated"/>
    <s v="Part-Time"/>
    <s v="Zone C"/>
    <s v="Full-Time"/>
    <x v="0"/>
    <x v="4"/>
    <d v="1976-05-28T00:00:00"/>
    <s v="MA"/>
    <s v="Male"/>
    <s v="Black"/>
    <s v="Widowed"/>
    <x v="0"/>
    <n v="3"/>
    <n v="3"/>
    <s v="Average"/>
    <d v="2023-06-28T00:00:00"/>
    <n v="4"/>
    <x v="1"/>
    <n v="2"/>
    <s v="Moderate"/>
    <n v="5"/>
    <x v="1"/>
    <d v="2023-06-15T00:00:00"/>
    <x v="0"/>
    <x v="0"/>
    <x v="1"/>
    <n v="4"/>
    <n v="494.96"/>
    <n v="46"/>
    <s v="Adult"/>
  </r>
  <r>
    <n v="1266"/>
    <d v="2021-11-14T00:00:00"/>
    <n v="4.5027777777777782"/>
    <s v="Production Technician I"/>
    <x v="0"/>
    <s v="Terminated"/>
    <s v="Full-Time"/>
    <s v="Zone A"/>
    <s v="Full-Time"/>
    <x v="0"/>
    <x v="9"/>
    <d v="1971-04-04T00:00:00"/>
    <s v="MA"/>
    <s v="Male"/>
    <s v="Hispanic"/>
    <s v="Divorced"/>
    <x v="0"/>
    <n v="3"/>
    <n v="3"/>
    <s v="Average"/>
    <d v="2023-03-29T00:00:00"/>
    <n v="1"/>
    <x v="1"/>
    <n v="3"/>
    <s v="Moderate"/>
    <n v="1"/>
    <x v="1"/>
    <d v="2023-03-30T00:00:00"/>
    <x v="2"/>
    <x v="0"/>
    <x v="1"/>
    <n v="5"/>
    <n v="465.72"/>
    <n v="50"/>
    <s v="Adult"/>
  </r>
  <r>
    <n v="1267"/>
    <d v="2020-11-14T00:00:00"/>
    <n v="5.5027777777777782"/>
    <s v="Production Technician I"/>
    <x v="7"/>
    <s v="Active"/>
    <s v="Part-Time"/>
    <s v="Zone C"/>
    <s v="Full-Time"/>
    <x v="0"/>
    <x v="3"/>
    <d v="1971-09-11T00:00:00"/>
    <s v="MA"/>
    <s v="Female"/>
    <s v="White"/>
    <s v="Divorced"/>
    <x v="0"/>
    <n v="3"/>
    <n v="3"/>
    <s v="Average"/>
    <d v="2023-04-25T00:00:00"/>
    <n v="4"/>
    <x v="1"/>
    <n v="1"/>
    <s v="Moderate"/>
    <n v="5"/>
    <x v="1"/>
    <d v="2023-02-27T00:00:00"/>
    <x v="3"/>
    <x v="0"/>
    <x v="0"/>
    <n v="1"/>
    <n v="507.43"/>
    <n v="49"/>
    <s v="Adult"/>
  </r>
  <r>
    <n v="1268"/>
    <d v="2023-02-25T00:00:00"/>
    <n v="3.2222222222222223"/>
    <s v="Production Technician I"/>
    <x v="1"/>
    <s v="Active"/>
    <s v="Part-Time"/>
    <s v="Zone A"/>
    <s v="Part-Time"/>
    <x v="0"/>
    <x v="3"/>
    <d v="1961-12-26T00:00:00"/>
    <s v="MA"/>
    <s v="Female"/>
    <s v="Other"/>
    <s v="Single"/>
    <x v="0"/>
    <n v="3"/>
    <n v="3"/>
    <s v="Average"/>
    <d v="2023-04-18T00:00:00"/>
    <n v="2"/>
    <x v="1"/>
    <n v="1"/>
    <s v="Moderate"/>
    <n v="2"/>
    <x v="1"/>
    <d v="2023-05-25T00:00:00"/>
    <x v="2"/>
    <x v="1"/>
    <x v="3"/>
    <n v="5"/>
    <n v="401.97"/>
    <n v="62"/>
    <s v="Old"/>
  </r>
  <r>
    <n v="1269"/>
    <d v="2022-08-23T00:00:00"/>
    <n v="3.7277777777777779"/>
    <s v="Production Technician I"/>
    <x v="8"/>
    <s v="Active"/>
    <s v="Contract"/>
    <s v="Zone A"/>
    <s v="Full-Time"/>
    <x v="0"/>
    <x v="17"/>
    <d v="1965-04-28T00:00:00"/>
    <s v="MA"/>
    <s v="Female"/>
    <s v="Black"/>
    <s v="Divorced"/>
    <x v="0"/>
    <n v="3"/>
    <n v="3"/>
    <s v="Average"/>
    <d v="2022-09-19T00:00:00"/>
    <n v="1"/>
    <x v="1"/>
    <n v="2"/>
    <s v="Moderate"/>
    <n v="4"/>
    <x v="1"/>
    <d v="2022-12-23T00:00:00"/>
    <x v="1"/>
    <x v="1"/>
    <x v="3"/>
    <n v="4"/>
    <n v="813.9"/>
    <n v="57"/>
    <s v="Old"/>
  </r>
  <r>
    <n v="1270"/>
    <d v="2019-05-01T00:00:00"/>
    <n v="7.0388888888888888"/>
    <s v="Production Technician I"/>
    <x v="3"/>
    <s v="Active"/>
    <s v="Part-Time"/>
    <s v="Zone C"/>
    <s v="Full-Time"/>
    <x v="0"/>
    <x v="4"/>
    <d v="1967-10-17T00:00:00"/>
    <s v="MA"/>
    <s v="Female"/>
    <s v="Hispanic"/>
    <s v="Married"/>
    <x v="0"/>
    <n v="3"/>
    <n v="3"/>
    <s v="Average"/>
    <d v="2023-03-16T00:00:00"/>
    <n v="5"/>
    <x v="1"/>
    <n v="5"/>
    <s v="Moderate"/>
    <n v="1"/>
    <x v="1"/>
    <d v="2022-08-21T00:00:00"/>
    <x v="0"/>
    <x v="1"/>
    <x v="2"/>
    <n v="2"/>
    <n v="360.02"/>
    <n v="52"/>
    <s v="Old"/>
  </r>
  <r>
    <n v="1271"/>
    <d v="2020-04-26T00:00:00"/>
    <n v="6.052777777777778"/>
    <s v="Production Technician I"/>
    <x v="9"/>
    <s v="Active"/>
    <s v="Full-Time"/>
    <s v="Zone A"/>
    <s v="Part-Time"/>
    <x v="0"/>
    <x v="2"/>
    <d v="1951-11-16T00:00:00"/>
    <s v="MA"/>
    <s v="Female"/>
    <s v="Asian"/>
    <s v="Widowed"/>
    <x v="0"/>
    <n v="3"/>
    <n v="3"/>
    <s v="Average"/>
    <d v="2023-01-13T00:00:00"/>
    <n v="3"/>
    <x v="1"/>
    <n v="1"/>
    <s v="Moderate"/>
    <n v="5"/>
    <x v="1"/>
    <d v="2023-02-15T00:00:00"/>
    <x v="1"/>
    <x v="0"/>
    <x v="2"/>
    <n v="3"/>
    <n v="692.71"/>
    <n v="69"/>
    <s v="Old"/>
  </r>
  <r>
    <n v="1272"/>
    <d v="2021-02-08T00:00:00"/>
    <n v="5.2694444444444448"/>
    <s v="Production Technician I"/>
    <x v="5"/>
    <s v="Active"/>
    <s v="Full-Time"/>
    <s v="Zone C"/>
    <s v="Temporary"/>
    <x v="0"/>
    <x v="5"/>
    <d v="1971-05-27T00:00:00"/>
    <s v="MA"/>
    <s v="Female"/>
    <s v="Black"/>
    <s v="Single"/>
    <x v="0"/>
    <n v="3"/>
    <n v="3"/>
    <s v="Average"/>
    <d v="2022-10-31T00:00:00"/>
    <n v="4"/>
    <x v="1"/>
    <n v="2"/>
    <s v="Moderate"/>
    <n v="3"/>
    <x v="1"/>
    <d v="2023-02-24T00:00:00"/>
    <x v="3"/>
    <x v="0"/>
    <x v="0"/>
    <n v="3"/>
    <n v="233.12"/>
    <n v="50"/>
    <s v="Adult"/>
  </r>
  <r>
    <n v="1273"/>
    <d v="2020-10-29T00:00:00"/>
    <n v="5.5444444444444443"/>
    <s v="Production Manager"/>
    <x v="6"/>
    <s v="Active"/>
    <s v="Contract"/>
    <s v="Zone A"/>
    <s v="Part-Time"/>
    <x v="0"/>
    <x v="2"/>
    <d v="1957-03-14T00:00:00"/>
    <s v="MA"/>
    <s v="Female"/>
    <s v="Asian"/>
    <s v="Single"/>
    <x v="0"/>
    <n v="3"/>
    <n v="3"/>
    <s v="Average"/>
    <d v="2023-02-26T00:00:00"/>
    <n v="1"/>
    <x v="1"/>
    <n v="4"/>
    <s v="Moderate"/>
    <n v="2"/>
    <x v="1"/>
    <d v="2023-05-24T00:00:00"/>
    <x v="3"/>
    <x v="1"/>
    <x v="1"/>
    <n v="1"/>
    <n v="881.48"/>
    <n v="63"/>
    <s v="Old"/>
  </r>
  <r>
    <n v="1274"/>
    <d v="2022-11-22T00:00:00"/>
    <n v="3.4805555555555556"/>
    <s v="Production Manager"/>
    <x v="2"/>
    <s v="Active"/>
    <s v="Contract"/>
    <s v="Zone A"/>
    <s v="Full-Time"/>
    <x v="0"/>
    <x v="6"/>
    <d v="1975-11-06T00:00:00"/>
    <s v="MA"/>
    <s v="Female"/>
    <s v="Black"/>
    <s v="Single"/>
    <x v="0"/>
    <n v="3"/>
    <n v="3"/>
    <s v="Average"/>
    <d v="2023-03-19T00:00:00"/>
    <n v="2"/>
    <x v="1"/>
    <n v="1"/>
    <s v="Moderate"/>
    <n v="5"/>
    <x v="1"/>
    <d v="2023-05-22T00:00:00"/>
    <x v="2"/>
    <x v="0"/>
    <x v="3"/>
    <n v="2"/>
    <n v="448.48"/>
    <n v="47"/>
    <s v="Adult"/>
  </r>
  <r>
    <n v="1275"/>
    <d v="2022-10-11T00:00:00"/>
    <n v="3.5944444444444446"/>
    <s v="Production Technician II"/>
    <x v="0"/>
    <s v="Active"/>
    <s v="Full-Time"/>
    <s v="Zone B"/>
    <s v="Part-Time"/>
    <x v="0"/>
    <x v="1"/>
    <d v="1982-06-19T00:00:00"/>
    <s v="MA"/>
    <s v="Female"/>
    <s v="Other"/>
    <s v="Single"/>
    <x v="0"/>
    <n v="3"/>
    <n v="3"/>
    <s v="Average"/>
    <d v="2022-08-19T00:00:00"/>
    <n v="2"/>
    <x v="1"/>
    <n v="5"/>
    <s v="Moderate"/>
    <n v="3"/>
    <x v="1"/>
    <d v="2023-06-13T00:00:00"/>
    <x v="4"/>
    <x v="1"/>
    <x v="1"/>
    <n v="3"/>
    <n v="288.88"/>
    <n v="40"/>
    <s v="Adult"/>
  </r>
  <r>
    <n v="1276"/>
    <d v="2019-12-28T00:00:00"/>
    <n v="6.3805555555555555"/>
    <s v="Production Technician II"/>
    <x v="1"/>
    <s v="Active"/>
    <s v="Full-Time"/>
    <s v="Zone A"/>
    <s v="Full-Time"/>
    <x v="0"/>
    <x v="2"/>
    <d v="1978-04-21T00:00:00"/>
    <s v="MA"/>
    <s v="Female"/>
    <s v="White"/>
    <s v="Married"/>
    <x v="0"/>
    <n v="3"/>
    <n v="3"/>
    <s v="Average"/>
    <d v="2023-06-01T00:00:00"/>
    <n v="1"/>
    <x v="1"/>
    <n v="4"/>
    <s v="Moderate"/>
    <n v="5"/>
    <x v="1"/>
    <d v="2023-07-15T00:00:00"/>
    <x v="4"/>
    <x v="0"/>
    <x v="0"/>
    <n v="1"/>
    <n v="572.45000000000005"/>
    <n v="41"/>
    <s v="Adult"/>
  </r>
  <r>
    <n v="1277"/>
    <d v="2019-04-11T00:00:00"/>
    <n v="7.0944444444444441"/>
    <s v="Production Technician II"/>
    <x v="8"/>
    <s v="Active"/>
    <s v="Full-Time"/>
    <s v="Zone C"/>
    <s v="Part-Time"/>
    <x v="0"/>
    <x v="8"/>
    <d v="1984-05-10T00:00:00"/>
    <s v="MA"/>
    <s v="Female"/>
    <s v="Other"/>
    <s v="Single"/>
    <x v="0"/>
    <n v="3"/>
    <n v="3"/>
    <s v="Average"/>
    <d v="2023-08-01T00:00:00"/>
    <n v="4"/>
    <x v="1"/>
    <n v="3"/>
    <s v="Moderate"/>
    <n v="3"/>
    <x v="1"/>
    <d v="2023-03-27T00:00:00"/>
    <x v="4"/>
    <x v="0"/>
    <x v="3"/>
    <n v="3"/>
    <n v="141.38"/>
    <n v="35"/>
    <s v="Adult"/>
  </r>
  <r>
    <n v="1278"/>
    <d v="2020-10-26T00:00:00"/>
    <n v="5.552777777777778"/>
    <s v="Production Technician II"/>
    <x v="6"/>
    <s v="Active"/>
    <s v="Full-Time"/>
    <s v="Zone A"/>
    <s v="Part-Time"/>
    <x v="0"/>
    <x v="4"/>
    <d v="1955-08-13T00:00:00"/>
    <s v="MA"/>
    <s v="Female"/>
    <s v="White"/>
    <s v="Divorced"/>
    <x v="0"/>
    <n v="3"/>
    <n v="3"/>
    <s v="Average"/>
    <d v="2023-05-28T00:00:00"/>
    <n v="2"/>
    <x v="1"/>
    <n v="4"/>
    <s v="Moderate"/>
    <n v="5"/>
    <x v="1"/>
    <d v="2023-02-04T00:00:00"/>
    <x v="3"/>
    <x v="0"/>
    <x v="1"/>
    <n v="1"/>
    <n v="331.46"/>
    <n v="65"/>
    <s v="Old"/>
  </r>
  <r>
    <n v="1279"/>
    <d v="2021-07-09T00:00:00"/>
    <n v="4.8499999999999996"/>
    <s v="Production Technician II"/>
    <x v="2"/>
    <s v="Terminated"/>
    <s v="Part-Time"/>
    <s v="Zone B"/>
    <s v="Full-Time"/>
    <x v="0"/>
    <x v="4"/>
    <d v="1994-07-16T00:00:00"/>
    <s v="MA"/>
    <s v="Female"/>
    <s v="White"/>
    <s v="Married"/>
    <x v="0"/>
    <n v="3"/>
    <n v="3"/>
    <s v="Average"/>
    <d v="2022-10-11T00:00:00"/>
    <n v="3"/>
    <x v="1"/>
    <n v="3"/>
    <s v="Moderate"/>
    <n v="5"/>
    <x v="1"/>
    <d v="2022-11-23T00:00:00"/>
    <x v="3"/>
    <x v="0"/>
    <x v="1"/>
    <n v="4"/>
    <n v="704.93"/>
    <n v="27"/>
    <s v="Adult"/>
  </r>
  <r>
    <n v="1280"/>
    <d v="2022-01-12T00:00:00"/>
    <n v="4.3416666666666668"/>
    <s v="Production Technician I"/>
    <x v="8"/>
    <s v="Active"/>
    <s v="Full-Time"/>
    <s v="Zone C"/>
    <s v="Temporary"/>
    <x v="0"/>
    <x v="2"/>
    <d v="2044-04-19T00:00:00"/>
    <s v="MA"/>
    <s v="Male"/>
    <s v="Black"/>
    <s v="Single"/>
    <x v="0"/>
    <n v="3"/>
    <n v="3"/>
    <s v="Average"/>
    <d v="2022-11-12T00:00:00"/>
    <n v="3"/>
    <x v="1"/>
    <n v="2"/>
    <s v="Moderate"/>
    <n v="2"/>
    <x v="1"/>
    <d v="2023-06-08T00:00:00"/>
    <x v="0"/>
    <x v="1"/>
    <x v="2"/>
    <n v="4"/>
    <n v="450.65"/>
    <n v="78"/>
    <s v="Old"/>
  </r>
  <r>
    <n v="1281"/>
    <d v="2020-08-07T00:00:00"/>
    <n v="5.7722222222222221"/>
    <s v="Production Technician I"/>
    <x v="3"/>
    <s v="Terminated"/>
    <s v="Part-Time"/>
    <s v="Zone A"/>
    <s v="Part-Time"/>
    <x v="0"/>
    <x v="0"/>
    <d v="1968-12-19T00:00:00"/>
    <s v="MA"/>
    <s v="Female"/>
    <s v="White"/>
    <s v="Widowed"/>
    <x v="0"/>
    <n v="3"/>
    <n v="3"/>
    <s v="Average"/>
    <d v="2023-05-31T00:00:00"/>
    <n v="4"/>
    <x v="1"/>
    <n v="2"/>
    <s v="Moderate"/>
    <n v="1"/>
    <x v="1"/>
    <d v="2023-01-31T00:00:00"/>
    <x v="2"/>
    <x v="1"/>
    <x v="2"/>
    <n v="3"/>
    <n v="775.97"/>
    <n v="52"/>
    <s v="Old"/>
  </r>
  <r>
    <n v="1282"/>
    <d v="2021-04-10T00:00:00"/>
    <n v="5.0972222222222223"/>
    <s v="Production Technician I"/>
    <x v="4"/>
    <s v="Terminated"/>
    <s v="Part-Time"/>
    <s v="Zone A"/>
    <s v="Temporary"/>
    <x v="0"/>
    <x v="14"/>
    <d v="1980-12-28T00:00:00"/>
    <s v="MA"/>
    <s v="Female"/>
    <s v="Black"/>
    <s v="Widowed"/>
    <x v="0"/>
    <n v="3"/>
    <n v="3"/>
    <s v="Average"/>
    <d v="2022-10-04T00:00:00"/>
    <n v="3"/>
    <x v="1"/>
    <n v="3"/>
    <s v="Moderate"/>
    <n v="1"/>
    <x v="1"/>
    <d v="2023-02-20T00:00:00"/>
    <x v="0"/>
    <x v="1"/>
    <x v="3"/>
    <n v="4"/>
    <n v="376"/>
    <n v="41"/>
    <s v="Adult"/>
  </r>
  <r>
    <n v="1283"/>
    <d v="2021-01-11T00:00:00"/>
    <n v="5.3444444444444441"/>
    <s v="Production Technician I"/>
    <x v="0"/>
    <s v="Active"/>
    <s v="Full-Time"/>
    <s v="Zone C"/>
    <s v="Full-Time"/>
    <x v="0"/>
    <x v="5"/>
    <d v="2000-02-18T00:00:00"/>
    <s v="MA"/>
    <s v="Female"/>
    <s v="Asian"/>
    <s v="Married"/>
    <x v="0"/>
    <n v="3"/>
    <n v="3"/>
    <s v="Average"/>
    <d v="2022-11-19T00:00:00"/>
    <n v="2"/>
    <x v="1"/>
    <n v="1"/>
    <s v="Moderate"/>
    <n v="2"/>
    <x v="1"/>
    <d v="2023-01-17T00:00:00"/>
    <x v="1"/>
    <x v="1"/>
    <x v="0"/>
    <n v="2"/>
    <n v="106.54"/>
    <n v="21"/>
    <s v="Young"/>
  </r>
  <r>
    <n v="1284"/>
    <d v="2019-12-08T00:00:00"/>
    <n v="6.4361111111111109"/>
    <s v="Production Technician I"/>
    <x v="1"/>
    <s v="Active"/>
    <s v="Contract"/>
    <s v="Zone B"/>
    <s v="Full-Time"/>
    <x v="0"/>
    <x v="5"/>
    <d v="1985-01-28T00:00:00"/>
    <s v="MA"/>
    <s v="Female"/>
    <s v="Other"/>
    <s v="Married"/>
    <x v="0"/>
    <n v="3"/>
    <n v="3"/>
    <s v="Average"/>
    <d v="2022-11-24T00:00:00"/>
    <n v="5"/>
    <x v="1"/>
    <n v="1"/>
    <s v="Moderate"/>
    <n v="5"/>
    <x v="1"/>
    <d v="2022-11-10T00:00:00"/>
    <x v="4"/>
    <x v="1"/>
    <x v="2"/>
    <n v="1"/>
    <n v="852.87"/>
    <n v="34"/>
    <s v="Adult"/>
  </r>
  <r>
    <n v="1285"/>
    <d v="2021-09-26T00:00:00"/>
    <n v="4.6361111111111111"/>
    <s v="Production Technician I"/>
    <x v="8"/>
    <s v="Active"/>
    <s v="Part-Time"/>
    <s v="Zone C"/>
    <s v="Full-Time"/>
    <x v="0"/>
    <x v="5"/>
    <d v="1994-07-21T00:00:00"/>
    <s v="MA"/>
    <s v="Male"/>
    <s v="Hispanic"/>
    <s v="Widowed"/>
    <x v="0"/>
    <n v="3"/>
    <n v="3"/>
    <s v="Average"/>
    <d v="2023-07-05T00:00:00"/>
    <n v="3"/>
    <x v="1"/>
    <n v="2"/>
    <s v="Moderate"/>
    <n v="2"/>
    <x v="1"/>
    <d v="2022-11-08T00:00:00"/>
    <x v="2"/>
    <x v="1"/>
    <x v="2"/>
    <n v="4"/>
    <n v="469.03"/>
    <n v="27"/>
    <s v="Adult"/>
  </r>
  <r>
    <n v="1286"/>
    <d v="2021-09-09T00:00:00"/>
    <n v="4.6833333333333336"/>
    <s v="Production Technician I"/>
    <x v="6"/>
    <s v="Terminated"/>
    <s v="Full-Time"/>
    <s v="Zone B"/>
    <s v="Temporary"/>
    <x v="0"/>
    <x v="4"/>
    <d v="1999-05-25T00:00:00"/>
    <s v="MA"/>
    <s v="Male"/>
    <s v="Asian"/>
    <s v="Divorced"/>
    <x v="0"/>
    <n v="3"/>
    <n v="3"/>
    <s v="Average"/>
    <d v="2023-04-13T00:00:00"/>
    <n v="1"/>
    <x v="1"/>
    <n v="5"/>
    <s v="Moderate"/>
    <n v="1"/>
    <x v="1"/>
    <d v="2023-05-28T00:00:00"/>
    <x v="1"/>
    <x v="0"/>
    <x v="1"/>
    <n v="2"/>
    <n v="274.85000000000002"/>
    <n v="22"/>
    <s v="Young"/>
  </r>
  <r>
    <n v="1287"/>
    <d v="2020-09-19T00:00:00"/>
    <n v="5.6555555555555559"/>
    <s v="Production Technician I"/>
    <x v="2"/>
    <s v="Terminated"/>
    <s v="Full-Time"/>
    <s v="Zone A"/>
    <s v="Full-Time"/>
    <x v="0"/>
    <x v="3"/>
    <d v="2043-09-18T00:00:00"/>
    <s v="MA"/>
    <s v="Female"/>
    <s v="Black"/>
    <s v="Widowed"/>
    <x v="0"/>
    <n v="3"/>
    <n v="3"/>
    <s v="Average"/>
    <d v="2023-07-30T00:00:00"/>
    <n v="3"/>
    <x v="1"/>
    <n v="5"/>
    <s v="Moderate"/>
    <n v="2"/>
    <x v="1"/>
    <d v="2023-03-31T00:00:00"/>
    <x v="3"/>
    <x v="1"/>
    <x v="2"/>
    <n v="1"/>
    <n v="342.57"/>
    <n v="77"/>
    <s v="Old"/>
  </r>
  <r>
    <n v="1288"/>
    <d v="2022-01-11T00:00:00"/>
    <n v="4.3444444444444441"/>
    <s v="Production Technician I"/>
    <x v="9"/>
    <s v="Active"/>
    <s v="Full-Time"/>
    <s v="Zone C"/>
    <s v="Part-Time"/>
    <x v="0"/>
    <x v="1"/>
    <d v="1998-05-29T00:00:00"/>
    <s v="MA"/>
    <s v="Female"/>
    <s v="Hispanic"/>
    <s v="Single"/>
    <x v="0"/>
    <n v="3"/>
    <n v="3"/>
    <s v="Average"/>
    <d v="2023-07-15T00:00:00"/>
    <n v="2"/>
    <x v="1"/>
    <n v="4"/>
    <s v="Moderate"/>
    <n v="5"/>
    <x v="1"/>
    <d v="2023-05-13T00:00:00"/>
    <x v="3"/>
    <x v="1"/>
    <x v="1"/>
    <n v="5"/>
    <n v="948.31"/>
    <n v="24"/>
    <s v="Young"/>
  </r>
  <r>
    <n v="1289"/>
    <d v="2019-07-18T00:00:00"/>
    <n v="6.8250000000000002"/>
    <s v="Production Technician I"/>
    <x v="7"/>
    <s v="Active"/>
    <s v="Full-Time"/>
    <s v="Zone C"/>
    <s v="Full-Time"/>
    <x v="0"/>
    <x v="3"/>
    <d v="2042-07-01T00:00:00"/>
    <s v="MA"/>
    <s v="Female"/>
    <s v="Other"/>
    <s v="Single"/>
    <x v="0"/>
    <n v="3"/>
    <n v="3"/>
    <s v="Average"/>
    <d v="2023-05-09T00:00:00"/>
    <n v="5"/>
    <x v="1"/>
    <n v="3"/>
    <s v="Moderate"/>
    <n v="1"/>
    <x v="1"/>
    <d v="2022-10-08T00:00:00"/>
    <x v="0"/>
    <x v="0"/>
    <x v="1"/>
    <n v="3"/>
    <n v="900.52"/>
    <n v="77"/>
    <s v="Old"/>
  </r>
  <r>
    <n v="1290"/>
    <d v="2021-04-13T00:00:00"/>
    <n v="5.0888888888888886"/>
    <s v="Production Technician I"/>
    <x v="3"/>
    <s v="Active"/>
    <s v="Full-Time"/>
    <s v="Zone A"/>
    <s v="Full-Time"/>
    <x v="0"/>
    <x v="2"/>
    <d v="1996-05-14T00:00:00"/>
    <s v="MA"/>
    <s v="Female"/>
    <s v="White"/>
    <s v="Married"/>
    <x v="0"/>
    <n v="3"/>
    <n v="3"/>
    <s v="Average"/>
    <d v="2023-04-12T00:00:00"/>
    <n v="5"/>
    <x v="1"/>
    <n v="4"/>
    <s v="Moderate"/>
    <n v="2"/>
    <x v="1"/>
    <d v="2023-05-14T00:00:00"/>
    <x v="0"/>
    <x v="1"/>
    <x v="2"/>
    <n v="4"/>
    <n v="140.72"/>
    <n v="25"/>
    <s v="Young"/>
  </r>
  <r>
    <n v="1291"/>
    <d v="2023-06-17T00:00:00"/>
    <n v="2.911111111111111"/>
    <s v="Production Technician I"/>
    <x v="5"/>
    <s v="Active"/>
    <s v="Contract"/>
    <s v="Zone B"/>
    <s v="Temporary"/>
    <x v="0"/>
    <x v="6"/>
    <d v="1988-03-12T00:00:00"/>
    <s v="MA"/>
    <s v="Female"/>
    <s v="Black"/>
    <s v="Divorced"/>
    <x v="0"/>
    <n v="3"/>
    <n v="3"/>
    <s v="Average"/>
    <d v="2023-05-24T00:00:00"/>
    <n v="5"/>
    <x v="1"/>
    <n v="4"/>
    <s v="Moderate"/>
    <n v="5"/>
    <x v="1"/>
    <d v="2022-09-12T00:00:00"/>
    <x v="3"/>
    <x v="0"/>
    <x v="3"/>
    <n v="3"/>
    <n v="913.62"/>
    <n v="35"/>
    <s v="Adult"/>
  </r>
  <r>
    <n v="1292"/>
    <d v="2018-10-27T00:00:00"/>
    <n v="7.55"/>
    <s v="Production Technician I"/>
    <x v="4"/>
    <s v="Active"/>
    <s v="Full-Time"/>
    <s v="Zone A"/>
    <s v="Part-Time"/>
    <x v="0"/>
    <x v="6"/>
    <d v="2043-06-27T00:00:00"/>
    <s v="MA"/>
    <s v="Female"/>
    <s v="White"/>
    <s v="Divorced"/>
    <x v="0"/>
    <n v="3"/>
    <n v="3"/>
    <s v="Average"/>
    <d v="2023-03-21T00:00:00"/>
    <n v="1"/>
    <x v="1"/>
    <n v="4"/>
    <s v="Moderate"/>
    <n v="3"/>
    <x v="1"/>
    <d v="2023-02-22T00:00:00"/>
    <x v="1"/>
    <x v="0"/>
    <x v="2"/>
    <n v="5"/>
    <n v="950.3"/>
    <n v="75"/>
    <s v="Old"/>
  </r>
  <r>
    <n v="1293"/>
    <d v="2021-06-01T00:00:00"/>
    <n v="4.9555555555555557"/>
    <s v="Production Technician I"/>
    <x v="0"/>
    <s v="Active"/>
    <s v="Contract"/>
    <s v="Zone B"/>
    <s v="Full-Time"/>
    <x v="0"/>
    <x v="13"/>
    <d v="1993-10-21T00:00:00"/>
    <s v="MA"/>
    <s v="Female"/>
    <s v="Asian"/>
    <s v="Single"/>
    <x v="0"/>
    <n v="3"/>
    <n v="3"/>
    <s v="Average"/>
    <d v="2023-03-15T00:00:00"/>
    <n v="2"/>
    <x v="1"/>
    <n v="3"/>
    <s v="Moderate"/>
    <n v="2"/>
    <x v="1"/>
    <d v="2023-03-12T00:00:00"/>
    <x v="2"/>
    <x v="0"/>
    <x v="3"/>
    <n v="2"/>
    <n v="668.77"/>
    <n v="28"/>
    <s v="Adult"/>
  </r>
  <r>
    <n v="1294"/>
    <d v="2023-04-07T00:00:00"/>
    <n v="3.1055555555555556"/>
    <s v="Production Manager"/>
    <x v="1"/>
    <s v="Active"/>
    <s v="Part-Time"/>
    <s v="Zone B"/>
    <s v="Part-Time"/>
    <x v="0"/>
    <x v="13"/>
    <d v="1970-09-28T00:00:00"/>
    <s v="MA"/>
    <s v="Female"/>
    <s v="Hispanic"/>
    <s v="Single"/>
    <x v="0"/>
    <n v="3"/>
    <n v="3"/>
    <s v="Average"/>
    <d v="2023-08-03T00:00:00"/>
    <n v="5"/>
    <x v="1"/>
    <n v="4"/>
    <s v="Moderate"/>
    <n v="2"/>
    <x v="1"/>
    <d v="2022-08-15T00:00:00"/>
    <x v="3"/>
    <x v="0"/>
    <x v="3"/>
    <n v="3"/>
    <n v="906.05"/>
    <n v="53"/>
    <s v="Old"/>
  </r>
  <r>
    <n v="1295"/>
    <d v="2021-06-13T00:00:00"/>
    <n v="4.9222222222222225"/>
    <s v="Production Technician II"/>
    <x v="9"/>
    <s v="Active"/>
    <s v="Full-Time"/>
    <s v="Zone A"/>
    <s v="Full-Time"/>
    <x v="0"/>
    <x v="3"/>
    <d v="1970-10-24T00:00:00"/>
    <s v="MA"/>
    <s v="Female"/>
    <s v="Other"/>
    <s v="Married"/>
    <x v="0"/>
    <n v="3"/>
    <n v="3"/>
    <s v="Average"/>
    <d v="2023-02-18T00:00:00"/>
    <n v="3"/>
    <x v="1"/>
    <n v="3"/>
    <s v="Moderate"/>
    <n v="3"/>
    <x v="1"/>
    <d v="2023-01-03T00:00:00"/>
    <x v="4"/>
    <x v="0"/>
    <x v="1"/>
    <n v="5"/>
    <n v="689.77"/>
    <n v="51"/>
    <s v="Old"/>
  </r>
  <r>
    <n v="1296"/>
    <d v="2019-03-13T00:00:00"/>
    <n v="7.1722222222222225"/>
    <s v="Production Technician II"/>
    <x v="5"/>
    <s v="Terminated"/>
    <s v="Full-Time"/>
    <s v="Zone B"/>
    <s v="Part-Time"/>
    <x v="0"/>
    <x v="4"/>
    <d v="1985-01-27T00:00:00"/>
    <s v="MA"/>
    <s v="Female"/>
    <s v="Asian"/>
    <s v="Widowed"/>
    <x v="0"/>
    <n v="3"/>
    <n v="3"/>
    <s v="Average"/>
    <d v="2023-02-07T00:00:00"/>
    <n v="1"/>
    <x v="1"/>
    <n v="1"/>
    <s v="Moderate"/>
    <n v="5"/>
    <x v="1"/>
    <d v="2023-03-05T00:00:00"/>
    <x v="4"/>
    <x v="1"/>
    <x v="3"/>
    <n v="2"/>
    <n v="694.27"/>
    <n v="34"/>
    <s v="Adult"/>
  </r>
  <r>
    <n v="1297"/>
    <d v="2019-05-24T00:00:00"/>
    <n v="6.9749999999999996"/>
    <s v="Production Technician II"/>
    <x v="6"/>
    <s v="Terminated"/>
    <s v="Part-Time"/>
    <s v="Zone A"/>
    <s v="Temporary"/>
    <x v="0"/>
    <x v="22"/>
    <d v="1968-08-08T00:00:00"/>
    <s v="MA"/>
    <s v="Female"/>
    <s v="Other"/>
    <s v="Married"/>
    <x v="0"/>
    <n v="3"/>
    <n v="3"/>
    <s v="Average"/>
    <d v="2022-08-10T00:00:00"/>
    <n v="2"/>
    <x v="1"/>
    <n v="4"/>
    <s v="Moderate"/>
    <n v="4"/>
    <x v="1"/>
    <d v="2023-06-14T00:00:00"/>
    <x v="2"/>
    <x v="1"/>
    <x v="3"/>
    <n v="3"/>
    <n v="352.75"/>
    <n v="51"/>
    <s v="Old"/>
  </r>
  <r>
    <n v="1298"/>
    <d v="2023-02-25T00:00:00"/>
    <n v="3.2222222222222223"/>
    <s v="Production Technician II"/>
    <x v="2"/>
    <s v="Active"/>
    <s v="Part-Time"/>
    <s v="Zone B"/>
    <s v="Temporary"/>
    <x v="0"/>
    <x v="3"/>
    <d v="1983-03-10T00:00:00"/>
    <s v="MA"/>
    <s v="Female"/>
    <s v="Black"/>
    <s v="Married"/>
    <x v="0"/>
    <n v="3"/>
    <n v="3"/>
    <s v="Average"/>
    <d v="2022-12-06T00:00:00"/>
    <n v="1"/>
    <x v="1"/>
    <n v="2"/>
    <s v="Moderate"/>
    <n v="1"/>
    <x v="1"/>
    <d v="2023-05-16T00:00:00"/>
    <x v="2"/>
    <x v="0"/>
    <x v="3"/>
    <n v="3"/>
    <n v="411.17"/>
    <n v="40"/>
    <s v="Adult"/>
  </r>
  <r>
    <n v="1299"/>
    <d v="2020-03-24T00:00:00"/>
    <n v="6.1416666666666666"/>
    <s v="Production Technician II"/>
    <x v="4"/>
    <s v="Active"/>
    <s v="Contract"/>
    <s v="Zone B"/>
    <s v="Full-Time"/>
    <x v="0"/>
    <x v="1"/>
    <d v="1953-10-10T00:00:00"/>
    <s v="MA"/>
    <s v="Female"/>
    <s v="Asian"/>
    <s v="Widowed"/>
    <x v="0"/>
    <n v="3"/>
    <n v="3"/>
    <s v="Average"/>
    <d v="2023-07-02T00:00:00"/>
    <n v="1"/>
    <x v="1"/>
    <n v="2"/>
    <s v="Moderate"/>
    <n v="2"/>
    <x v="1"/>
    <d v="2023-01-21T00:00:00"/>
    <x v="2"/>
    <x v="1"/>
    <x v="2"/>
    <n v="3"/>
    <n v="358.81"/>
    <n v="67"/>
    <s v="Old"/>
  </r>
  <r>
    <n v="1300"/>
    <d v="2021-06-12T00:00:00"/>
    <n v="4.9249999999999998"/>
    <s v="Production Technician II"/>
    <x v="0"/>
    <s v="Active"/>
    <s v="Contract"/>
    <s v="Zone B"/>
    <s v="Temporary"/>
    <x v="0"/>
    <x v="4"/>
    <d v="1967-09-05T00:00:00"/>
    <s v="MA"/>
    <s v="Female"/>
    <s v="Black"/>
    <s v="Married"/>
    <x v="0"/>
    <n v="3"/>
    <n v="3"/>
    <s v="Average"/>
    <d v="2022-10-07T00:00:00"/>
    <n v="1"/>
    <x v="1"/>
    <n v="3"/>
    <s v="Moderate"/>
    <n v="1"/>
    <x v="1"/>
    <d v="2023-04-29T00:00:00"/>
    <x v="3"/>
    <x v="0"/>
    <x v="3"/>
    <n v="4"/>
    <n v="588.64"/>
    <n v="54"/>
    <s v="Old"/>
  </r>
  <r>
    <n v="1301"/>
    <d v="2019-03-22T00:00:00"/>
    <n v="7.1472222222222221"/>
    <s v="Production Technician I"/>
    <x v="8"/>
    <s v="Terminated"/>
    <s v="Part-Time"/>
    <s v="Zone B"/>
    <s v="Temporary"/>
    <x v="0"/>
    <x v="4"/>
    <d v="1950-03-28T00:00:00"/>
    <s v="MA"/>
    <s v="Female"/>
    <s v="Asian"/>
    <s v="Widowed"/>
    <x v="0"/>
    <n v="3"/>
    <n v="3"/>
    <s v="Average"/>
    <d v="2023-01-21T00:00:00"/>
    <n v="1"/>
    <x v="1"/>
    <n v="4"/>
    <s v="Moderate"/>
    <n v="2"/>
    <x v="1"/>
    <d v="2022-09-22T00:00:00"/>
    <x v="4"/>
    <x v="0"/>
    <x v="1"/>
    <n v="1"/>
    <n v="472.18"/>
    <n v="69"/>
    <s v="Old"/>
  </r>
  <r>
    <n v="1302"/>
    <d v="2021-03-08T00:00:00"/>
    <n v="5.1861111111111109"/>
    <s v="Production Technician I"/>
    <x v="3"/>
    <s v="Terminated"/>
    <s v="Full-Time"/>
    <s v="Zone A"/>
    <s v="Full-Time"/>
    <x v="0"/>
    <x v="4"/>
    <d v="2000-07-02T00:00:00"/>
    <s v="MA"/>
    <s v="Female"/>
    <s v="Other"/>
    <s v="Married"/>
    <x v="0"/>
    <n v="3"/>
    <n v="3"/>
    <s v="Average"/>
    <d v="2023-06-04T00:00:00"/>
    <n v="1"/>
    <x v="1"/>
    <n v="2"/>
    <s v="Moderate"/>
    <n v="4"/>
    <x v="1"/>
    <d v="2022-08-20T00:00:00"/>
    <x v="2"/>
    <x v="0"/>
    <x v="3"/>
    <n v="2"/>
    <n v="758.79"/>
    <n v="21"/>
    <s v="Young"/>
  </r>
  <r>
    <n v="1303"/>
    <d v="2020-05-15T00:00:00"/>
    <n v="6"/>
    <s v="Production Technician I"/>
    <x v="9"/>
    <s v="Active"/>
    <s v="Contract"/>
    <s v="Zone A"/>
    <s v="Full-Time"/>
    <x v="0"/>
    <x v="0"/>
    <d v="1957-02-01T00:00:00"/>
    <s v="MA"/>
    <s v="Female"/>
    <s v="Hispanic"/>
    <s v="Single"/>
    <x v="0"/>
    <n v="3"/>
    <n v="3"/>
    <s v="Average"/>
    <d v="2023-01-01T00:00:00"/>
    <n v="5"/>
    <x v="1"/>
    <n v="3"/>
    <s v="Moderate"/>
    <n v="5"/>
    <x v="1"/>
    <d v="2023-06-02T00:00:00"/>
    <x v="0"/>
    <x v="0"/>
    <x v="0"/>
    <n v="3"/>
    <n v="921.81"/>
    <n v="63"/>
    <s v="Old"/>
  </r>
  <r>
    <n v="1304"/>
    <d v="2023-01-24T00:00:00"/>
    <n v="3.3083333333333331"/>
    <s v="Production Technician I"/>
    <x v="5"/>
    <s v="Active"/>
    <s v="Full-Time"/>
    <s v="Zone B"/>
    <s v="Part-Time"/>
    <x v="0"/>
    <x v="23"/>
    <d v="1996-02-13T00:00:00"/>
    <s v="MA"/>
    <s v="Female"/>
    <s v="Asian"/>
    <s v="Widowed"/>
    <x v="0"/>
    <n v="3"/>
    <n v="3"/>
    <s v="Average"/>
    <d v="2023-04-11T00:00:00"/>
    <n v="3"/>
    <x v="1"/>
    <n v="5"/>
    <s v="Moderate"/>
    <n v="1"/>
    <x v="1"/>
    <d v="2023-01-16T00:00:00"/>
    <x v="4"/>
    <x v="1"/>
    <x v="2"/>
    <n v="3"/>
    <n v="405.08"/>
    <n v="27"/>
    <s v="Adult"/>
  </r>
  <r>
    <n v="1305"/>
    <d v="2021-01-06T00:00:00"/>
    <n v="5.3583333333333334"/>
    <s v="Production Technician I"/>
    <x v="6"/>
    <s v="Terminated"/>
    <s v="Full-Time"/>
    <s v="Zone B"/>
    <s v="Temporary"/>
    <x v="0"/>
    <x v="4"/>
    <d v="1998-11-14T00:00:00"/>
    <s v="MA"/>
    <s v="Male"/>
    <s v="White"/>
    <s v="Married"/>
    <x v="0"/>
    <n v="3"/>
    <n v="3"/>
    <s v="Average"/>
    <d v="2023-02-22T00:00:00"/>
    <n v="2"/>
    <x v="1"/>
    <n v="5"/>
    <s v="Moderate"/>
    <n v="2"/>
    <x v="1"/>
    <d v="2023-07-08T00:00:00"/>
    <x v="3"/>
    <x v="0"/>
    <x v="0"/>
    <n v="3"/>
    <n v="784.22"/>
    <n v="23"/>
    <s v="Young"/>
  </r>
  <r>
    <n v="1306"/>
    <d v="2021-04-16T00:00:00"/>
    <n v="5.0805555555555557"/>
    <s v="Production Technician I"/>
    <x v="2"/>
    <s v="Active"/>
    <s v="Part-Time"/>
    <s v="Zone B"/>
    <s v="Part-Time"/>
    <x v="0"/>
    <x v="9"/>
    <d v="1997-08-07T00:00:00"/>
    <s v="MA"/>
    <s v="Male"/>
    <s v="Hispanic"/>
    <s v="Single"/>
    <x v="0"/>
    <n v="3"/>
    <n v="3"/>
    <s v="Average"/>
    <d v="2022-11-12T00:00:00"/>
    <n v="1"/>
    <x v="1"/>
    <n v="3"/>
    <s v="Moderate"/>
    <n v="5"/>
    <x v="1"/>
    <d v="2023-07-13T00:00:00"/>
    <x v="3"/>
    <x v="1"/>
    <x v="0"/>
    <n v="4"/>
    <n v="443.99"/>
    <n v="24"/>
    <s v="Young"/>
  </r>
  <r>
    <n v="1307"/>
    <d v="2021-09-22T00:00:00"/>
    <n v="4.6472222222222221"/>
    <s v="Production Technician I"/>
    <x v="4"/>
    <s v="Terminated"/>
    <s v="Contract"/>
    <s v="Zone A"/>
    <s v="Full-Time"/>
    <x v="0"/>
    <x v="6"/>
    <d v="1981-02-24T00:00:00"/>
    <s v="MA"/>
    <s v="Male"/>
    <s v="Black"/>
    <s v="Married"/>
    <x v="0"/>
    <n v="3"/>
    <n v="3"/>
    <s v="Average"/>
    <d v="2022-11-18T00:00:00"/>
    <n v="1"/>
    <x v="1"/>
    <n v="5"/>
    <s v="Moderate"/>
    <n v="1"/>
    <x v="1"/>
    <d v="2022-11-16T00:00:00"/>
    <x v="3"/>
    <x v="0"/>
    <x v="1"/>
    <n v="3"/>
    <n v="609.9"/>
    <n v="40"/>
    <s v="Adult"/>
  </r>
  <r>
    <n v="1308"/>
    <d v="2022-06-28T00:00:00"/>
    <n v="3.8805555555555555"/>
    <s v="Production Technician I"/>
    <x v="0"/>
    <s v="Active"/>
    <s v="Full-Time"/>
    <s v="Zone C"/>
    <s v="Full-Time"/>
    <x v="0"/>
    <x v="9"/>
    <d v="1980-10-03T00:00:00"/>
    <s v="MA"/>
    <s v="Female"/>
    <s v="Asian"/>
    <s v="Divorced"/>
    <x v="0"/>
    <n v="3"/>
    <n v="3"/>
    <s v="Average"/>
    <d v="2022-08-28T00:00:00"/>
    <n v="4"/>
    <x v="1"/>
    <n v="5"/>
    <s v="Moderate"/>
    <n v="2"/>
    <x v="1"/>
    <d v="2022-10-10T00:00:00"/>
    <x v="0"/>
    <x v="1"/>
    <x v="0"/>
    <n v="5"/>
    <n v="742.16"/>
    <n v="42"/>
    <s v="Adult"/>
  </r>
  <r>
    <n v="1309"/>
    <d v="2020-08-17T00:00:00"/>
    <n v="5.7444444444444445"/>
    <s v="Production Technician I"/>
    <x v="7"/>
    <s v="Active"/>
    <s v="Part-Time"/>
    <s v="Zone C"/>
    <s v="Part-Time"/>
    <x v="0"/>
    <x v="4"/>
    <d v="1980-05-15T00:00:00"/>
    <s v="MA"/>
    <s v="Female"/>
    <s v="Other"/>
    <s v="Widowed"/>
    <x v="0"/>
    <n v="3"/>
    <n v="3"/>
    <s v="Average"/>
    <d v="2022-09-07T00:00:00"/>
    <n v="1"/>
    <x v="1"/>
    <n v="1"/>
    <s v="Moderate"/>
    <n v="3"/>
    <x v="1"/>
    <d v="2022-09-09T00:00:00"/>
    <x v="3"/>
    <x v="1"/>
    <x v="0"/>
    <n v="3"/>
    <n v="517.74"/>
    <n v="40"/>
    <s v="Adult"/>
  </r>
  <r>
    <n v="1310"/>
    <d v="2023-04-03T00:00:00"/>
    <n v="3.1166666666666667"/>
    <s v="Production Technician I"/>
    <x v="1"/>
    <s v="Active"/>
    <s v="Part-Time"/>
    <s v="Zone B"/>
    <s v="Full-Time"/>
    <x v="0"/>
    <x v="3"/>
    <d v="1988-02-11T00:00:00"/>
    <s v="MA"/>
    <s v="Female"/>
    <s v="Asian"/>
    <s v="Single"/>
    <x v="0"/>
    <n v="3"/>
    <n v="3"/>
    <s v="Average"/>
    <d v="2023-04-24T00:00:00"/>
    <n v="3"/>
    <x v="1"/>
    <n v="4"/>
    <s v="Moderate"/>
    <n v="3"/>
    <x v="1"/>
    <d v="2022-10-16T00:00:00"/>
    <x v="2"/>
    <x v="0"/>
    <x v="1"/>
    <n v="4"/>
    <n v="350.59"/>
    <n v="35"/>
    <s v="Adult"/>
  </r>
  <r>
    <n v="1311"/>
    <d v="2023-05-26T00:00:00"/>
    <n v="2.9694444444444446"/>
    <s v="Production Technician I"/>
    <x v="8"/>
    <s v="Active"/>
    <s v="Full-Time"/>
    <s v="Zone C"/>
    <s v="Part-Time"/>
    <x v="0"/>
    <x v="6"/>
    <d v="1987-02-22T00:00:00"/>
    <s v="MA"/>
    <s v="Male"/>
    <s v="Asian"/>
    <s v="Single"/>
    <x v="0"/>
    <n v="3"/>
    <n v="3"/>
    <s v="Average"/>
    <d v="2023-03-09T00:00:00"/>
    <n v="5"/>
    <x v="1"/>
    <n v="2"/>
    <s v="Moderate"/>
    <n v="3"/>
    <x v="1"/>
    <d v="2022-10-17T00:00:00"/>
    <x v="0"/>
    <x v="0"/>
    <x v="1"/>
    <n v="1"/>
    <n v="546.94000000000005"/>
    <n v="36"/>
    <s v="Adult"/>
  </r>
  <r>
    <n v="1312"/>
    <d v="2021-04-10T00:00:00"/>
    <n v="5.0972222222222223"/>
    <s v="Production Technician I"/>
    <x v="3"/>
    <s v="Active"/>
    <s v="Full-Time"/>
    <s v="Zone B"/>
    <s v="Full-Time"/>
    <x v="0"/>
    <x v="5"/>
    <d v="1997-08-09T00:00:00"/>
    <s v="MA"/>
    <s v="Female"/>
    <s v="Black"/>
    <s v="Widowed"/>
    <x v="0"/>
    <n v="3"/>
    <n v="3"/>
    <s v="Average"/>
    <d v="2022-09-25T00:00:00"/>
    <n v="2"/>
    <x v="1"/>
    <n v="5"/>
    <s v="Moderate"/>
    <n v="2"/>
    <x v="1"/>
    <d v="2023-04-29T00:00:00"/>
    <x v="4"/>
    <x v="0"/>
    <x v="2"/>
    <n v="4"/>
    <n v="514.37"/>
    <n v="24"/>
    <s v="Young"/>
  </r>
  <r>
    <n v="1313"/>
    <d v="2023-04-18T00:00:00"/>
    <n v="3.0750000000000002"/>
    <s v="Production Technician I"/>
    <x v="9"/>
    <s v="Active"/>
    <s v="Contract"/>
    <s v="Zone C"/>
    <s v="Part-Time"/>
    <x v="0"/>
    <x v="4"/>
    <d v="1957-12-04T00:00:00"/>
    <s v="MA"/>
    <s v="Female"/>
    <s v="Hispanic"/>
    <s v="Single"/>
    <x v="0"/>
    <n v="3"/>
    <n v="3"/>
    <s v="Average"/>
    <d v="2023-07-18T00:00:00"/>
    <n v="5"/>
    <x v="1"/>
    <n v="4"/>
    <s v="Moderate"/>
    <n v="1"/>
    <x v="1"/>
    <d v="2022-10-25T00:00:00"/>
    <x v="0"/>
    <x v="0"/>
    <x v="1"/>
    <n v="5"/>
    <n v="786.98"/>
    <n v="66"/>
    <s v="Old"/>
  </r>
  <r>
    <n v="1314"/>
    <d v="2021-10-13T00:00:00"/>
    <n v="4.5888888888888886"/>
    <s v="Production Technician I"/>
    <x v="5"/>
    <s v="Active"/>
    <s v="Contract"/>
    <s v="Zone C"/>
    <s v="Full-Time"/>
    <x v="0"/>
    <x v="3"/>
    <d v="1996-08-30T00:00:00"/>
    <s v="MA"/>
    <s v="Female"/>
    <s v="White"/>
    <s v="Divorced"/>
    <x v="0"/>
    <n v="3"/>
    <n v="3"/>
    <s v="Average"/>
    <d v="2023-03-28T00:00:00"/>
    <n v="5"/>
    <x v="1"/>
    <n v="5"/>
    <s v="Moderate"/>
    <n v="3"/>
    <x v="1"/>
    <d v="2023-03-18T00:00:00"/>
    <x v="2"/>
    <x v="0"/>
    <x v="3"/>
    <n v="4"/>
    <n v="852.21"/>
    <n v="25"/>
    <s v="Young"/>
  </r>
  <r>
    <n v="1315"/>
    <d v="2020-10-10T00:00:00"/>
    <n v="5.5972222222222223"/>
    <s v="Sr. Accountant"/>
    <x v="6"/>
    <s v="Active"/>
    <s v="Part-Time"/>
    <s v="Zone A"/>
    <s v="Temporary"/>
    <x v="5"/>
    <x v="8"/>
    <d v="1956-12-21T00:00:00"/>
    <s v="MA"/>
    <s v="Female"/>
    <s v="Asian"/>
    <s v="Widowed"/>
    <x v="0"/>
    <n v="3"/>
    <n v="3"/>
    <s v="Average"/>
    <d v="2022-11-29T00:00:00"/>
    <n v="5"/>
    <x v="1"/>
    <n v="1"/>
    <s v="Moderate"/>
    <n v="1"/>
    <x v="1"/>
    <d v="2023-07-29T00:00:00"/>
    <x v="4"/>
    <x v="1"/>
    <x v="0"/>
    <n v="4"/>
    <n v="761.63"/>
    <n v="64"/>
    <s v="Old"/>
  </r>
  <r>
    <n v="1316"/>
    <d v="2019-01-20T00:00:00"/>
    <n v="7.3194444444444446"/>
    <s v="President &amp; CEO"/>
    <x v="0"/>
    <s v="Active"/>
    <s v="Part-Time"/>
    <s v="Zone A"/>
    <s v="Full-Time"/>
    <x v="3"/>
    <x v="1"/>
    <d v="1955-10-24T00:00:00"/>
    <s v="MA"/>
    <s v="Female"/>
    <s v="Asian"/>
    <s v="Single"/>
    <x v="0"/>
    <n v="3"/>
    <n v="3"/>
    <s v="Average"/>
    <d v="2023-07-20T00:00:00"/>
    <n v="3"/>
    <x v="1"/>
    <n v="4"/>
    <s v="Moderate"/>
    <n v="3"/>
    <x v="1"/>
    <d v="2023-04-20T00:00:00"/>
    <x v="3"/>
    <x v="1"/>
    <x v="3"/>
    <n v="5"/>
    <n v="202.62"/>
    <n v="64"/>
    <s v="Old"/>
  </r>
  <r>
    <n v="1317"/>
    <d v="2021-05-09T00:00:00"/>
    <n v="5.0166666666666666"/>
    <s v="Sr. Accountant"/>
    <x v="8"/>
    <s v="Active"/>
    <s v="Full-Time"/>
    <s v="Zone A"/>
    <s v="Part-Time"/>
    <x v="5"/>
    <x v="1"/>
    <d v="1950-11-23T00:00:00"/>
    <s v="MA"/>
    <s v="Female"/>
    <s v="Black"/>
    <s v="Widowed"/>
    <x v="0"/>
    <n v="3"/>
    <n v="3"/>
    <s v="Average"/>
    <d v="2023-05-05T00:00:00"/>
    <n v="4"/>
    <x v="1"/>
    <n v="2"/>
    <s v="Moderate"/>
    <n v="2"/>
    <x v="1"/>
    <d v="2022-08-20T00:00:00"/>
    <x v="4"/>
    <x v="1"/>
    <x v="3"/>
    <n v="5"/>
    <n v="414.75"/>
    <n v="71"/>
    <s v="Old"/>
  </r>
  <r>
    <n v="1318"/>
    <d v="2023-07-29T00:00:00"/>
    <n v="2.7944444444444443"/>
    <s v="Administrative Assistant"/>
    <x v="5"/>
    <s v="Active"/>
    <s v="Contract"/>
    <s v="Zone B"/>
    <s v="Temporary"/>
    <x v="5"/>
    <x v="4"/>
    <d v="1984-05-14T00:00:00"/>
    <s v="MA"/>
    <s v="Female"/>
    <s v="White"/>
    <s v="Divorced"/>
    <x v="0"/>
    <n v="3"/>
    <n v="3"/>
    <s v="Average"/>
    <d v="2023-05-21T00:00:00"/>
    <n v="5"/>
    <x v="1"/>
    <n v="4"/>
    <s v="Moderate"/>
    <n v="2"/>
    <x v="1"/>
    <d v="2022-10-17T00:00:00"/>
    <x v="4"/>
    <x v="1"/>
    <x v="2"/>
    <n v="4"/>
    <n v="344.55"/>
    <n v="39"/>
    <s v="Adult"/>
  </r>
  <r>
    <n v="1319"/>
    <d v="2019-08-24T00:00:00"/>
    <n v="6.7249999999999996"/>
    <s v="Accountant I"/>
    <x v="1"/>
    <s v="Active"/>
    <s v="Part-Time"/>
    <s v="Zone C"/>
    <s v="Temporary"/>
    <x v="5"/>
    <x v="0"/>
    <d v="1964-07-23T00:00:00"/>
    <s v="MA"/>
    <s v="Male"/>
    <s v="Asian"/>
    <s v="Married"/>
    <x v="0"/>
    <n v="3"/>
    <n v="3"/>
    <s v="Average"/>
    <d v="2023-06-14T00:00:00"/>
    <n v="4"/>
    <x v="1"/>
    <n v="2"/>
    <s v="Moderate"/>
    <n v="5"/>
    <x v="1"/>
    <d v="2023-05-19T00:00:00"/>
    <x v="2"/>
    <x v="0"/>
    <x v="0"/>
    <n v="1"/>
    <n v="777.46"/>
    <n v="55"/>
    <s v="Old"/>
  </r>
  <r>
    <n v="1320"/>
    <d v="2018-12-25T00:00:00"/>
    <n v="7.3888888888888893"/>
    <s v="Administrative Assistant"/>
    <x v="5"/>
    <s v="Active"/>
    <s v="Part-Time"/>
    <s v="Zone B"/>
    <s v="Full-Time"/>
    <x v="5"/>
    <x v="13"/>
    <d v="1983-09-06T00:00:00"/>
    <s v="MA"/>
    <s v="Female"/>
    <s v="White"/>
    <s v="Widowed"/>
    <x v="0"/>
    <n v="3"/>
    <n v="3"/>
    <s v="Average"/>
    <d v="2023-01-12T00:00:00"/>
    <n v="5"/>
    <x v="1"/>
    <n v="1"/>
    <s v="Moderate"/>
    <n v="5"/>
    <x v="1"/>
    <d v="2022-08-25T00:00:00"/>
    <x v="0"/>
    <x v="1"/>
    <x v="2"/>
    <n v="3"/>
    <n v="948.71"/>
    <n v="35"/>
    <s v="Adult"/>
  </r>
  <r>
    <n v="1321"/>
    <d v="2021-05-27T00:00:00"/>
    <n v="4.9666666666666668"/>
    <s v="Accountant I"/>
    <x v="3"/>
    <s v="Active"/>
    <s v="Contract"/>
    <s v="Zone A"/>
    <s v="Full-Time"/>
    <x v="5"/>
    <x v="9"/>
    <d v="1958-03-16T00:00:00"/>
    <s v="MA"/>
    <s v="Male"/>
    <s v="Black"/>
    <s v="Single"/>
    <x v="0"/>
    <n v="3"/>
    <n v="3"/>
    <s v="Average"/>
    <d v="2023-04-30T00:00:00"/>
    <n v="1"/>
    <x v="1"/>
    <n v="5"/>
    <s v="Moderate"/>
    <n v="5"/>
    <x v="1"/>
    <d v="2023-01-19T00:00:00"/>
    <x v="1"/>
    <x v="0"/>
    <x v="3"/>
    <n v="5"/>
    <n v="308.77"/>
    <n v="63"/>
    <s v="Old"/>
  </r>
  <r>
    <n v="1322"/>
    <d v="2023-02-02T00:00:00"/>
    <n v="3.286111111111111"/>
    <s v="Accountant I"/>
    <x v="3"/>
    <s v="Active"/>
    <s v="Full-Time"/>
    <s v="Zone B"/>
    <s v="Full-Time"/>
    <x v="5"/>
    <x v="7"/>
    <d v="1985-05-18T00:00:00"/>
    <s v="MA"/>
    <s v="Female"/>
    <s v="Hispanic"/>
    <s v="Widowed"/>
    <x v="0"/>
    <n v="3"/>
    <n v="3"/>
    <s v="Average"/>
    <d v="2023-01-17T00:00:00"/>
    <n v="1"/>
    <x v="1"/>
    <n v="5"/>
    <s v="Moderate"/>
    <n v="2"/>
    <x v="1"/>
    <d v="2023-02-24T00:00:00"/>
    <x v="1"/>
    <x v="1"/>
    <x v="1"/>
    <n v="1"/>
    <n v="891.25"/>
    <n v="38"/>
    <s v="Adult"/>
  </r>
  <r>
    <n v="1323"/>
    <d v="2022-12-06T00:00:00"/>
    <n v="3.4416666666666669"/>
    <s v="Administrative Assistant"/>
    <x v="2"/>
    <s v="Active"/>
    <s v="Full-Time"/>
    <s v="Zone B"/>
    <s v="Temporary"/>
    <x v="5"/>
    <x v="1"/>
    <d v="1953-03-19T00:00:00"/>
    <s v="MA"/>
    <s v="Female"/>
    <s v="Black"/>
    <s v="Divorced"/>
    <x v="0"/>
    <n v="3"/>
    <n v="3"/>
    <s v="Average"/>
    <d v="2023-05-02T00:00:00"/>
    <n v="5"/>
    <x v="1"/>
    <n v="1"/>
    <s v="Moderate"/>
    <n v="5"/>
    <x v="1"/>
    <d v="2023-03-30T00:00:00"/>
    <x v="1"/>
    <x v="0"/>
    <x v="3"/>
    <n v="2"/>
    <n v="659.9"/>
    <n v="69"/>
    <s v="Old"/>
  </r>
  <r>
    <n v="1324"/>
    <d v="2021-07-23T00:00:00"/>
    <n v="4.8111111111111109"/>
    <s v="Accountant I"/>
    <x v="8"/>
    <s v="Active"/>
    <s v="Part-Time"/>
    <s v="Zone A"/>
    <s v="Part-Time"/>
    <x v="5"/>
    <x v="3"/>
    <d v="1986-10-28T00:00:00"/>
    <s v="MA"/>
    <s v="Female"/>
    <s v="Hispanic"/>
    <s v="Single"/>
    <x v="0"/>
    <n v="3"/>
    <n v="3"/>
    <s v="Average"/>
    <d v="2022-11-16T00:00:00"/>
    <n v="5"/>
    <x v="1"/>
    <n v="3"/>
    <s v="Moderate"/>
    <n v="3"/>
    <x v="1"/>
    <d v="2022-09-30T00:00:00"/>
    <x v="2"/>
    <x v="0"/>
    <x v="0"/>
    <n v="2"/>
    <n v="858.72"/>
    <n v="35"/>
    <s v="Adult"/>
  </r>
  <r>
    <n v="1325"/>
    <d v="2019-11-16T00:00:00"/>
    <n v="6.4972222222222218"/>
    <s v="Accountant I"/>
    <x v="3"/>
    <s v="Active"/>
    <s v="Contract"/>
    <s v="Zone B"/>
    <s v="Temporary"/>
    <x v="5"/>
    <x v="6"/>
    <d v="1982-05-02T00:00:00"/>
    <s v="MA"/>
    <s v="Female"/>
    <s v="Black"/>
    <s v="Divorced"/>
    <x v="0"/>
    <n v="3"/>
    <n v="3"/>
    <s v="Average"/>
    <d v="2022-12-17T00:00:00"/>
    <n v="1"/>
    <x v="1"/>
    <n v="5"/>
    <s v="Moderate"/>
    <n v="3"/>
    <x v="1"/>
    <d v="2023-03-28T00:00:00"/>
    <x v="2"/>
    <x v="1"/>
    <x v="0"/>
    <n v="5"/>
    <n v="380.24"/>
    <n v="37"/>
    <s v="Adult"/>
  </r>
  <r>
    <n v="1326"/>
    <d v="2020-03-08T00:00:00"/>
    <n v="6.1861111111111109"/>
    <s v="Sr. Network Engineer"/>
    <x v="9"/>
    <s v="Active"/>
    <s v="Full-Time"/>
    <s v="Zone A"/>
    <s v="Temporary"/>
    <x v="5"/>
    <x v="5"/>
    <d v="1977-11-17T00:00:00"/>
    <s v="MA"/>
    <s v="Male"/>
    <s v="White"/>
    <s v="Widowed"/>
    <x v="0"/>
    <n v="3"/>
    <n v="3"/>
    <s v="Average"/>
    <d v="2023-03-04T00:00:00"/>
    <n v="5"/>
    <x v="1"/>
    <n v="3"/>
    <s v="Moderate"/>
    <n v="1"/>
    <x v="1"/>
    <d v="2023-05-01T00:00:00"/>
    <x v="0"/>
    <x v="1"/>
    <x v="3"/>
    <n v="5"/>
    <n v="505.4"/>
    <n v="43"/>
    <s v="Adult"/>
  </r>
  <r>
    <n v="1327"/>
    <d v="2019-01-14T00:00:00"/>
    <n v="7.3361111111111112"/>
    <s v="Sr. Network Engineer"/>
    <x v="5"/>
    <s v="Active"/>
    <s v="Part-Time"/>
    <s v="Zone B"/>
    <s v="Temporary"/>
    <x v="5"/>
    <x v="6"/>
    <d v="1960-02-20T00:00:00"/>
    <s v="MA"/>
    <s v="Male"/>
    <s v="White"/>
    <s v="Single"/>
    <x v="0"/>
    <n v="3"/>
    <n v="3"/>
    <s v="Average"/>
    <d v="2023-03-23T00:00:00"/>
    <n v="5"/>
    <x v="1"/>
    <n v="3"/>
    <s v="Moderate"/>
    <n v="4"/>
    <x v="1"/>
    <d v="2023-07-02T00:00:00"/>
    <x v="0"/>
    <x v="0"/>
    <x v="3"/>
    <n v="3"/>
    <n v="609.01"/>
    <n v="59"/>
    <s v="Old"/>
  </r>
  <r>
    <n v="1328"/>
    <d v="2020-02-29T00:00:00"/>
    <n v="6.208333333333333"/>
    <s v="Sr. Network Engineer"/>
    <x v="6"/>
    <s v="Active"/>
    <s v="Part-Time"/>
    <s v="Zone C"/>
    <s v="Full-Time"/>
    <x v="2"/>
    <x v="7"/>
    <d v="1975-12-24T00:00:00"/>
    <s v="MA"/>
    <s v="Male"/>
    <s v="Asian"/>
    <s v="Single"/>
    <x v="0"/>
    <n v="3"/>
    <n v="3"/>
    <s v="Average"/>
    <d v="2022-11-07T00:00:00"/>
    <n v="1"/>
    <x v="1"/>
    <n v="4"/>
    <s v="Moderate"/>
    <n v="3"/>
    <x v="1"/>
    <d v="2023-03-24T00:00:00"/>
    <x v="1"/>
    <x v="0"/>
    <x v="0"/>
    <n v="3"/>
    <n v="656.38"/>
    <n v="45"/>
    <s v="Adult"/>
  </r>
  <r>
    <n v="1329"/>
    <d v="2022-11-25T00:00:00"/>
    <n v="3.4722222222222223"/>
    <s v="Software Engineer"/>
    <x v="2"/>
    <s v="Active"/>
    <s v="Contract"/>
    <s v="Zone B"/>
    <s v="Part-Time"/>
    <x v="4"/>
    <x v="4"/>
    <d v="1958-11-01T00:00:00"/>
    <s v="MA"/>
    <s v="Male"/>
    <s v="Black"/>
    <s v="Widowed"/>
    <x v="0"/>
    <n v="3"/>
    <n v="3"/>
    <s v="Average"/>
    <d v="2023-05-23T00:00:00"/>
    <n v="3"/>
    <x v="1"/>
    <n v="2"/>
    <s v="Moderate"/>
    <n v="5"/>
    <x v="1"/>
    <d v="2023-06-11T00:00:00"/>
    <x v="2"/>
    <x v="1"/>
    <x v="3"/>
    <n v="5"/>
    <n v="692.63"/>
    <n v="64"/>
    <s v="Old"/>
  </r>
  <r>
    <n v="1330"/>
    <d v="2022-09-15T00:00:00"/>
    <n v="3.6666666666666665"/>
    <s v="Accountant I"/>
    <x v="8"/>
    <s v="Active"/>
    <s v="Full-Time"/>
    <s v="Zone A"/>
    <s v="Part-Time"/>
    <x v="5"/>
    <x v="3"/>
    <d v="1990-03-01T00:00:00"/>
    <s v="MA"/>
    <s v="Female"/>
    <s v="White"/>
    <s v="Divorced"/>
    <x v="0"/>
    <n v="3"/>
    <n v="3"/>
    <s v="Average"/>
    <d v="2022-09-25T00:00:00"/>
    <n v="3"/>
    <x v="1"/>
    <n v="5"/>
    <s v="Moderate"/>
    <n v="2"/>
    <x v="1"/>
    <d v="2022-11-20T00:00:00"/>
    <x v="2"/>
    <x v="0"/>
    <x v="1"/>
    <n v="3"/>
    <n v="633.72"/>
    <n v="32"/>
    <s v="Adult"/>
  </r>
  <r>
    <n v="1331"/>
    <d v="2021-08-11T00:00:00"/>
    <n v="4.7611111111111111"/>
    <s v="Accountant I"/>
    <x v="3"/>
    <s v="Active"/>
    <s v="Full-Time"/>
    <s v="Zone C"/>
    <s v="Temporary"/>
    <x v="5"/>
    <x v="16"/>
    <d v="2046-10-20T00:00:00"/>
    <s v="MA"/>
    <s v="Female"/>
    <s v="Black"/>
    <s v="Widowed"/>
    <x v="0"/>
    <n v="3"/>
    <n v="3"/>
    <s v="Average"/>
    <d v="2023-05-16T00:00:00"/>
    <n v="3"/>
    <x v="1"/>
    <n v="2"/>
    <s v="Moderate"/>
    <n v="5"/>
    <x v="1"/>
    <d v="2022-09-14T00:00:00"/>
    <x v="4"/>
    <x v="0"/>
    <x v="0"/>
    <n v="2"/>
    <n v="517.62"/>
    <n v="75"/>
    <s v="Old"/>
  </r>
  <r>
    <n v="1332"/>
    <d v="2023-08-03T00:00:00"/>
    <n v="2.7833333333333332"/>
    <s v="Sr. Network Engineer"/>
    <x v="9"/>
    <s v="Active"/>
    <s v="Contract"/>
    <s v="Zone B"/>
    <s v="Part-Time"/>
    <x v="5"/>
    <x v="13"/>
    <d v="2046-10-22T00:00:00"/>
    <s v="MA"/>
    <s v="Male"/>
    <s v="Hispanic"/>
    <s v="Divorced"/>
    <x v="0"/>
    <n v="3"/>
    <n v="3"/>
    <s v="Average"/>
    <d v="2023-04-13T00:00:00"/>
    <n v="1"/>
    <x v="1"/>
    <n v="2"/>
    <s v="Moderate"/>
    <n v="5"/>
    <x v="1"/>
    <d v="2022-08-13T00:00:00"/>
    <x v="0"/>
    <x v="1"/>
    <x v="1"/>
    <n v="4"/>
    <n v="231.76"/>
    <n v="77"/>
    <s v="Old"/>
  </r>
  <r>
    <n v="1333"/>
    <d v="2022-03-14T00:00:00"/>
    <n v="4.1694444444444443"/>
    <s v="Sr. Network Engineer"/>
    <x v="5"/>
    <s v="Active"/>
    <s v="Part-Time"/>
    <s v="Zone A"/>
    <s v="Part-Time"/>
    <x v="2"/>
    <x v="4"/>
    <d v="1978-04-15T00:00:00"/>
    <s v="MA"/>
    <s v="Male"/>
    <s v="Black"/>
    <s v="Divorced"/>
    <x v="0"/>
    <n v="3"/>
    <n v="3"/>
    <s v="Average"/>
    <d v="2023-01-29T00:00:00"/>
    <n v="3"/>
    <x v="1"/>
    <n v="4"/>
    <s v="Moderate"/>
    <n v="5"/>
    <x v="1"/>
    <d v="2023-03-01T00:00:00"/>
    <x v="1"/>
    <x v="0"/>
    <x v="3"/>
    <n v="2"/>
    <n v="605.12"/>
    <n v="44"/>
    <s v="Adult"/>
  </r>
  <r>
    <n v="1334"/>
    <d v="2020-09-01T00:00:00"/>
    <n v="5.7055555555555557"/>
    <s v="Sr. Network Engineer"/>
    <x v="6"/>
    <s v="Active"/>
    <s v="Full-Time"/>
    <s v="Zone B"/>
    <s v="Part-Time"/>
    <x v="2"/>
    <x v="20"/>
    <d v="1952-09-23T00:00:00"/>
    <s v="MA"/>
    <s v="Male"/>
    <s v="Other"/>
    <s v="Widowed"/>
    <x v="0"/>
    <n v="3"/>
    <n v="3"/>
    <s v="Average"/>
    <d v="2022-12-21T00:00:00"/>
    <n v="1"/>
    <x v="1"/>
    <n v="3"/>
    <s v="Moderate"/>
    <n v="1"/>
    <x v="1"/>
    <d v="2023-04-01T00:00:00"/>
    <x v="2"/>
    <x v="0"/>
    <x v="0"/>
    <n v="1"/>
    <n v="297.12"/>
    <n v="68"/>
    <s v="Old"/>
  </r>
  <r>
    <n v="1335"/>
    <d v="2021-10-31T00:00:00"/>
    <n v="4.541666666666667"/>
    <s v="Software Engineer"/>
    <x v="6"/>
    <s v="Active"/>
    <s v="Contract"/>
    <s v="Zone A"/>
    <s v="Full-Time"/>
    <x v="4"/>
    <x v="3"/>
    <d v="2047-11-24T00:00:00"/>
    <s v="MA"/>
    <s v="Female"/>
    <s v="White"/>
    <s v="Divorced"/>
    <x v="0"/>
    <n v="3"/>
    <n v="3"/>
    <s v="Average"/>
    <d v="2022-10-09T00:00:00"/>
    <n v="4"/>
    <x v="1"/>
    <n v="5"/>
    <s v="Moderate"/>
    <n v="5"/>
    <x v="1"/>
    <d v="2023-02-20T00:00:00"/>
    <x v="0"/>
    <x v="0"/>
    <x v="1"/>
    <n v="2"/>
    <n v="384.43"/>
    <n v="74"/>
    <s v="Old"/>
  </r>
  <r>
    <n v="1336"/>
    <d v="2020-02-26T00:00:00"/>
    <n v="6.2194444444444441"/>
    <s v="Accountant I"/>
    <x v="3"/>
    <s v="Active"/>
    <s v="Full-Time"/>
    <s v="Zone A"/>
    <s v="Part-Time"/>
    <x v="5"/>
    <x v="4"/>
    <d v="2047-07-14T00:00:00"/>
    <s v="MA"/>
    <s v="Female"/>
    <s v="Black"/>
    <s v="Married"/>
    <x v="0"/>
    <n v="3"/>
    <n v="3"/>
    <s v="Average"/>
    <d v="2023-03-09T00:00:00"/>
    <n v="5"/>
    <x v="1"/>
    <n v="1"/>
    <s v="Moderate"/>
    <n v="4"/>
    <x v="1"/>
    <d v="2022-12-19T00:00:00"/>
    <x v="0"/>
    <x v="0"/>
    <x v="3"/>
    <n v="4"/>
    <n v="969.95"/>
    <n v="73"/>
    <s v="Old"/>
  </r>
  <r>
    <n v="1337"/>
    <d v="2018-08-10T00:00:00"/>
    <n v="7.7638888888888893"/>
    <s v="Accountant I"/>
    <x v="5"/>
    <s v="Active"/>
    <s v="Full-Time"/>
    <s v="Zone A"/>
    <s v="Temporary"/>
    <x v="5"/>
    <x v="3"/>
    <d v="1953-03-30T00:00:00"/>
    <s v="MA"/>
    <s v="Female"/>
    <s v="White"/>
    <s v="Single"/>
    <x v="0"/>
    <n v="3"/>
    <n v="3"/>
    <s v="Average"/>
    <d v="2022-11-01T00:00:00"/>
    <n v="3"/>
    <x v="1"/>
    <n v="3"/>
    <s v="Moderate"/>
    <n v="4"/>
    <x v="1"/>
    <d v="2023-01-17T00:00:00"/>
    <x v="2"/>
    <x v="1"/>
    <x v="0"/>
    <n v="5"/>
    <n v="719.7"/>
    <n v="65"/>
    <s v="Old"/>
  </r>
  <r>
    <n v="1338"/>
    <d v="2020-09-30T00:00:00"/>
    <n v="5.625"/>
    <s v="Sr. Network Engineer"/>
    <x v="4"/>
    <s v="Active"/>
    <s v="Contract"/>
    <s v="Zone C"/>
    <s v="Part-Time"/>
    <x v="5"/>
    <x v="12"/>
    <d v="1988-03-14T00:00:00"/>
    <s v="MA"/>
    <s v="Male"/>
    <s v="Other"/>
    <s v="Widowed"/>
    <x v="0"/>
    <n v="3"/>
    <n v="3"/>
    <s v="Average"/>
    <d v="2022-10-20T00:00:00"/>
    <n v="1"/>
    <x v="1"/>
    <n v="1"/>
    <s v="Moderate"/>
    <n v="1"/>
    <x v="1"/>
    <d v="2022-10-30T00:00:00"/>
    <x v="0"/>
    <x v="1"/>
    <x v="1"/>
    <n v="1"/>
    <n v="355.83"/>
    <n v="32"/>
    <s v="Adult"/>
  </r>
  <r>
    <n v="1339"/>
    <d v="2021-04-01T00:00:00"/>
    <n v="5.1222222222222218"/>
    <s v="Sr. Network Engineer"/>
    <x v="0"/>
    <s v="Active"/>
    <s v="Contract"/>
    <s v="Zone B"/>
    <s v="Temporary"/>
    <x v="2"/>
    <x v="13"/>
    <d v="1981-11-19T00:00:00"/>
    <s v="MA"/>
    <s v="Male"/>
    <s v="Hispanic"/>
    <s v="Widowed"/>
    <x v="0"/>
    <n v="3"/>
    <n v="3"/>
    <s v="Average"/>
    <d v="2022-12-02T00:00:00"/>
    <n v="1"/>
    <x v="1"/>
    <n v="3"/>
    <s v="Moderate"/>
    <n v="2"/>
    <x v="1"/>
    <d v="2022-11-24T00:00:00"/>
    <x v="1"/>
    <x v="0"/>
    <x v="1"/>
    <n v="3"/>
    <n v="754.47"/>
    <n v="40"/>
    <s v="Adult"/>
  </r>
  <r>
    <n v="1340"/>
    <d v="2021-03-21T00:00:00"/>
    <n v="5.15"/>
    <s v="Sr. Network Engineer"/>
    <x v="1"/>
    <s v="Active"/>
    <s v="Full-Time"/>
    <s v="Zone B"/>
    <s v="Part-Time"/>
    <x v="2"/>
    <x v="5"/>
    <d v="2045-03-22T00:00:00"/>
    <s v="MA"/>
    <s v="Male"/>
    <s v="White"/>
    <s v="Divorced"/>
    <x v="0"/>
    <n v="3"/>
    <n v="3"/>
    <s v="Average"/>
    <d v="2023-05-28T00:00:00"/>
    <n v="5"/>
    <x v="1"/>
    <n v="4"/>
    <s v="Moderate"/>
    <n v="4"/>
    <x v="1"/>
    <d v="2023-02-06T00:00:00"/>
    <x v="0"/>
    <x v="1"/>
    <x v="1"/>
    <n v="2"/>
    <n v="890.39"/>
    <n v="76"/>
    <s v="Old"/>
  </r>
  <r>
    <n v="1341"/>
    <d v="2021-11-03T00:00:00"/>
    <n v="4.5333333333333332"/>
    <s v="Software Engineering Manager"/>
    <x v="0"/>
    <s v="Active"/>
    <s v="Part-Time"/>
    <s v="Zone C"/>
    <s v="Full-Time"/>
    <x v="4"/>
    <x v="6"/>
    <d v="1979-02-22T00:00:00"/>
    <s v="MA"/>
    <s v="Female"/>
    <s v="Hispanic"/>
    <s v="Single"/>
    <x v="0"/>
    <n v="3"/>
    <n v="3"/>
    <s v="Average"/>
    <d v="2023-05-15T00:00:00"/>
    <n v="1"/>
    <x v="1"/>
    <n v="3"/>
    <s v="Moderate"/>
    <n v="4"/>
    <x v="1"/>
    <d v="2023-02-14T00:00:00"/>
    <x v="2"/>
    <x v="0"/>
    <x v="3"/>
    <n v="3"/>
    <n v="268.77999999999997"/>
    <n v="42"/>
    <s v="Adult"/>
  </r>
  <r>
    <n v="1342"/>
    <d v="2019-06-22T00:00:00"/>
    <n v="6.8972222222222221"/>
    <s v="Accountant I"/>
    <x v="1"/>
    <s v="Active"/>
    <s v="Full-Time"/>
    <s v="Zone B"/>
    <s v="Part-Time"/>
    <x v="5"/>
    <x v="1"/>
    <d v="1985-06-30T00:00:00"/>
    <s v="MA"/>
    <s v="Female"/>
    <s v="Asian"/>
    <s v="Single"/>
    <x v="0"/>
    <n v="3"/>
    <n v="3"/>
    <s v="Average"/>
    <d v="2022-12-20T00:00:00"/>
    <n v="3"/>
    <x v="1"/>
    <n v="2"/>
    <s v="Moderate"/>
    <n v="2"/>
    <x v="1"/>
    <d v="2023-01-28T00:00:00"/>
    <x v="2"/>
    <x v="0"/>
    <x v="0"/>
    <n v="4"/>
    <n v="930.72"/>
    <n v="34"/>
    <s v="Adult"/>
  </r>
  <r>
    <n v="1343"/>
    <d v="2019-11-12T00:00:00"/>
    <n v="6.5083333333333337"/>
    <s v="Accountant I"/>
    <x v="8"/>
    <s v="Active"/>
    <s v="Contract"/>
    <s v="Zone B"/>
    <s v="Temporary"/>
    <x v="5"/>
    <x v="12"/>
    <d v="1958-05-31T00:00:00"/>
    <s v="MA"/>
    <s v="Female"/>
    <s v="White"/>
    <s v="Married"/>
    <x v="0"/>
    <n v="3"/>
    <n v="3"/>
    <s v="Average"/>
    <d v="2022-09-07T00:00:00"/>
    <n v="1"/>
    <x v="1"/>
    <n v="2"/>
    <s v="Moderate"/>
    <n v="3"/>
    <x v="1"/>
    <d v="2022-09-02T00:00:00"/>
    <x v="1"/>
    <x v="1"/>
    <x v="2"/>
    <n v="5"/>
    <n v="924.85"/>
    <n v="61"/>
    <s v="Old"/>
  </r>
  <r>
    <n v="1344"/>
    <d v="2022-09-20T00:00:00"/>
    <n v="3.6527777777777777"/>
    <s v="Accountant I"/>
    <x v="3"/>
    <s v="Active"/>
    <s v="Part-Time"/>
    <s v="Zone A"/>
    <s v="Part-Time"/>
    <x v="5"/>
    <x v="3"/>
    <d v="1980-12-21T00:00:00"/>
    <s v="MA"/>
    <s v="Male"/>
    <s v="White"/>
    <s v="Single"/>
    <x v="0"/>
    <n v="3"/>
    <n v="3"/>
    <s v="Average"/>
    <d v="2022-08-23T00:00:00"/>
    <n v="1"/>
    <x v="1"/>
    <n v="4"/>
    <s v="Moderate"/>
    <n v="5"/>
    <x v="1"/>
    <d v="2022-11-01T00:00:00"/>
    <x v="3"/>
    <x v="0"/>
    <x v="1"/>
    <n v="5"/>
    <n v="284.38"/>
    <n v="42"/>
    <s v="Adult"/>
  </r>
  <r>
    <n v="1345"/>
    <d v="2023-01-27T00:00:00"/>
    <n v="3.3"/>
    <s v="Sr. Network Engineer"/>
    <x v="9"/>
    <s v="Active"/>
    <s v="Full-Time"/>
    <s v="Zone A"/>
    <s v="Full-Time"/>
    <x v="5"/>
    <x v="10"/>
    <d v="1978-05-13T00:00:00"/>
    <s v="MA"/>
    <s v="Male"/>
    <s v="Other"/>
    <s v="Single"/>
    <x v="0"/>
    <n v="3"/>
    <n v="3"/>
    <s v="Average"/>
    <d v="2022-08-28T00:00:00"/>
    <n v="2"/>
    <x v="1"/>
    <n v="4"/>
    <s v="Moderate"/>
    <n v="4"/>
    <x v="1"/>
    <d v="2022-11-30T00:00:00"/>
    <x v="4"/>
    <x v="1"/>
    <x v="3"/>
    <n v="1"/>
    <n v="395.1"/>
    <n v="45"/>
    <s v="Adult"/>
  </r>
  <r>
    <n v="1346"/>
    <d v="2021-02-21T00:00:00"/>
    <n v="5.2333333333333334"/>
    <s v="Sr. Network Engineer"/>
    <x v="5"/>
    <s v="Active"/>
    <s v="Contract"/>
    <s v="Zone C"/>
    <s v="Temporary"/>
    <x v="2"/>
    <x v="4"/>
    <d v="2048-09-13T00:00:00"/>
    <s v="MA"/>
    <s v="Male"/>
    <s v="White"/>
    <s v="Divorced"/>
    <x v="0"/>
    <n v="3"/>
    <n v="3"/>
    <s v="Average"/>
    <d v="2023-04-28T00:00:00"/>
    <n v="4"/>
    <x v="1"/>
    <n v="2"/>
    <s v="Moderate"/>
    <n v="3"/>
    <x v="1"/>
    <d v="2023-07-02T00:00:00"/>
    <x v="3"/>
    <x v="1"/>
    <x v="0"/>
    <n v="2"/>
    <n v="501.64"/>
    <n v="73"/>
    <s v="Old"/>
  </r>
  <r>
    <n v="1347"/>
    <d v="2022-03-04T00:00:00"/>
    <n v="4.197222222222222"/>
    <s v="Sr. Network Engineer"/>
    <x v="6"/>
    <s v="Active"/>
    <s v="Part-Time"/>
    <s v="Zone B"/>
    <s v="Full-Time"/>
    <x v="2"/>
    <x v="3"/>
    <d v="1995-03-21T00:00:00"/>
    <s v="MA"/>
    <s v="Male"/>
    <s v="Hispanic"/>
    <s v="Married"/>
    <x v="0"/>
    <n v="3"/>
    <n v="3"/>
    <s v="Average"/>
    <d v="2023-02-28T00:00:00"/>
    <n v="4"/>
    <x v="1"/>
    <n v="3"/>
    <s v="Moderate"/>
    <n v="1"/>
    <x v="1"/>
    <d v="2022-10-22T00:00:00"/>
    <x v="4"/>
    <x v="0"/>
    <x v="0"/>
    <n v="5"/>
    <n v="792.72"/>
    <n v="27"/>
    <s v="Adult"/>
  </r>
  <r>
    <n v="1349"/>
    <d v="2021-08-02T00:00:00"/>
    <n v="4.7861111111111114"/>
    <s v="Accountant I"/>
    <x v="1"/>
    <s v="Active"/>
    <s v="Full-Time"/>
    <s v="Zone B"/>
    <s v="Part-Time"/>
    <x v="5"/>
    <x v="23"/>
    <d v="2049-11-27T00:00:00"/>
    <s v="MA"/>
    <s v="Female"/>
    <s v="White"/>
    <s v="Divorced"/>
    <x v="0"/>
    <n v="3"/>
    <n v="3"/>
    <s v="Average"/>
    <d v="2023-04-21T00:00:00"/>
    <n v="1"/>
    <x v="1"/>
    <n v="2"/>
    <s v="Moderate"/>
    <n v="3"/>
    <x v="1"/>
    <d v="2022-11-26T00:00:00"/>
    <x v="3"/>
    <x v="0"/>
    <x v="1"/>
    <n v="3"/>
    <n v="870.01"/>
    <n v="72"/>
    <s v="Old"/>
  </r>
  <r>
    <n v="1350"/>
    <d v="2022-03-04T00:00:00"/>
    <n v="4.197222222222222"/>
    <s v="Accountant I"/>
    <x v="8"/>
    <s v="Active"/>
    <s v="Part-Time"/>
    <s v="Zone B"/>
    <s v="Temporary"/>
    <x v="5"/>
    <x v="4"/>
    <d v="1968-11-02T00:00:00"/>
    <s v="MA"/>
    <s v="Female"/>
    <s v="Black"/>
    <s v="Divorced"/>
    <x v="0"/>
    <n v="3"/>
    <n v="3"/>
    <s v="Average"/>
    <d v="2023-03-05T00:00:00"/>
    <n v="3"/>
    <x v="1"/>
    <n v="4"/>
    <s v="Moderate"/>
    <n v="5"/>
    <x v="1"/>
    <d v="2023-01-29T00:00:00"/>
    <x v="0"/>
    <x v="0"/>
    <x v="1"/>
    <n v="2"/>
    <n v="610.05999999999995"/>
    <n v="54"/>
    <s v="Old"/>
  </r>
  <r>
    <n v="1351"/>
    <d v="2021-03-28T00:00:00"/>
    <n v="5.1305555555555555"/>
    <s v="Accountant I"/>
    <x v="3"/>
    <s v="Active"/>
    <s v="Contract"/>
    <s v="Zone C"/>
    <s v="Part-Time"/>
    <x v="5"/>
    <x v="4"/>
    <d v="1998-03-05T00:00:00"/>
    <s v="MA"/>
    <s v="Male"/>
    <s v="White"/>
    <s v="Divorced"/>
    <x v="0"/>
    <n v="3"/>
    <n v="3"/>
    <s v="Average"/>
    <d v="2023-01-18T00:00:00"/>
    <n v="4"/>
    <x v="1"/>
    <n v="1"/>
    <s v="Moderate"/>
    <n v="5"/>
    <x v="1"/>
    <d v="2022-12-20T00:00:00"/>
    <x v="2"/>
    <x v="0"/>
    <x v="3"/>
    <n v="2"/>
    <n v="278.16000000000003"/>
    <n v="23"/>
    <s v="Young"/>
  </r>
  <r>
    <n v="1352"/>
    <d v="2018-08-08T00:00:00"/>
    <n v="7.7694444444444448"/>
    <s v="Sr. Network Engineer"/>
    <x v="9"/>
    <s v="Active"/>
    <s v="Contract"/>
    <s v="Zone B"/>
    <s v="Full-Time"/>
    <x v="5"/>
    <x v="4"/>
    <d v="1974-06-18T00:00:00"/>
    <s v="MA"/>
    <s v="Male"/>
    <s v="Other"/>
    <s v="Divorced"/>
    <x v="0"/>
    <n v="3"/>
    <n v="3"/>
    <s v="Average"/>
    <d v="2023-06-03T00:00:00"/>
    <n v="4"/>
    <x v="1"/>
    <n v="2"/>
    <s v="Moderate"/>
    <n v="1"/>
    <x v="1"/>
    <d v="2022-11-01T00:00:00"/>
    <x v="4"/>
    <x v="1"/>
    <x v="2"/>
    <n v="4"/>
    <n v="218.93"/>
    <n v="44"/>
    <s v="Adult"/>
  </r>
  <r>
    <n v="1353"/>
    <d v="2020-09-15T00:00:00"/>
    <n v="5.666666666666667"/>
    <s v="Sr. Network Engineer"/>
    <x v="5"/>
    <s v="Active"/>
    <s v="Part-Time"/>
    <s v="Zone A"/>
    <s v="Temporary"/>
    <x v="2"/>
    <x v="4"/>
    <d v="2046-03-04T00:00:00"/>
    <s v="MA"/>
    <s v="Male"/>
    <s v="White"/>
    <s v="Single"/>
    <x v="0"/>
    <n v="3"/>
    <n v="3"/>
    <s v="Average"/>
    <d v="2022-10-11T00:00:00"/>
    <n v="5"/>
    <x v="1"/>
    <n v="1"/>
    <s v="Moderate"/>
    <n v="5"/>
    <x v="1"/>
    <d v="2022-12-16T00:00:00"/>
    <x v="4"/>
    <x v="0"/>
    <x v="1"/>
    <n v="5"/>
    <n v="179.21"/>
    <n v="74"/>
    <s v="Old"/>
  </r>
  <r>
    <n v="1355"/>
    <d v="2021-06-16T00:00:00"/>
    <n v="4.9138888888888888"/>
    <s v="Administrative Assistant"/>
    <x v="7"/>
    <s v="Active"/>
    <s v="Full-Time"/>
    <s v="Zone B"/>
    <s v="Temporary"/>
    <x v="5"/>
    <x v="3"/>
    <d v="2045-05-20T00:00:00"/>
    <s v="MA"/>
    <s v="Female"/>
    <s v="Hispanic"/>
    <s v="Single"/>
    <x v="0"/>
    <n v="3"/>
    <n v="3"/>
    <s v="Average"/>
    <d v="2023-01-28T00:00:00"/>
    <n v="2"/>
    <x v="1"/>
    <n v="2"/>
    <s v="Moderate"/>
    <n v="3"/>
    <x v="1"/>
    <d v="2023-03-13T00:00:00"/>
    <x v="2"/>
    <x v="0"/>
    <x v="2"/>
    <n v="5"/>
    <n v="534.28"/>
    <n v="76"/>
    <s v="Old"/>
  </r>
  <r>
    <n v="1356"/>
    <d v="2023-03-20T00:00:00"/>
    <n v="3.1527777777777777"/>
    <s v="Accountant I"/>
    <x v="1"/>
    <s v="Active"/>
    <s v="Part-Time"/>
    <s v="Zone A"/>
    <s v="Temporary"/>
    <x v="5"/>
    <x v="6"/>
    <d v="1988-06-12T00:00:00"/>
    <s v="MA"/>
    <s v="Female"/>
    <s v="Hispanic"/>
    <s v="Married"/>
    <x v="0"/>
    <n v="3"/>
    <n v="3"/>
    <s v="Average"/>
    <d v="2022-08-14T00:00:00"/>
    <n v="1"/>
    <x v="1"/>
    <n v="1"/>
    <s v="Moderate"/>
    <n v="1"/>
    <x v="1"/>
    <d v="2023-04-06T00:00:00"/>
    <x v="3"/>
    <x v="0"/>
    <x v="1"/>
    <n v="3"/>
    <n v="301.39"/>
    <n v="35"/>
    <s v="Adult"/>
  </r>
  <r>
    <n v="1357"/>
    <d v="2018-09-07T00:00:00"/>
    <n v="7.6888888888888891"/>
    <s v="Accountant I"/>
    <x v="8"/>
    <s v="Active"/>
    <s v="Full-Time"/>
    <s v="Zone C"/>
    <s v="Temporary"/>
    <x v="5"/>
    <x v="6"/>
    <d v="1972-07-04T00:00:00"/>
    <s v="MA"/>
    <s v="Male"/>
    <s v="Black"/>
    <s v="Divorced"/>
    <x v="0"/>
    <n v="3"/>
    <n v="3"/>
    <s v="Average"/>
    <d v="2023-01-30T00:00:00"/>
    <n v="1"/>
    <x v="1"/>
    <n v="4"/>
    <s v="Moderate"/>
    <n v="3"/>
    <x v="1"/>
    <d v="2023-05-26T00:00:00"/>
    <x v="2"/>
    <x v="1"/>
    <x v="1"/>
    <n v="3"/>
    <n v="231.65"/>
    <n v="46"/>
    <s v="Adult"/>
  </r>
  <r>
    <n v="1358"/>
    <d v="2018-11-08T00:00:00"/>
    <n v="7.5194444444444448"/>
    <s v="Accountant I"/>
    <x v="3"/>
    <s v="Active"/>
    <s v="Part-Time"/>
    <s v="Zone B"/>
    <s v="Full-Time"/>
    <x v="5"/>
    <x v="4"/>
    <d v="1996-03-29T00:00:00"/>
    <s v="MA"/>
    <s v="Male"/>
    <s v="Black"/>
    <s v="Married"/>
    <x v="0"/>
    <n v="3"/>
    <n v="3"/>
    <s v="Average"/>
    <d v="2023-02-25T00:00:00"/>
    <n v="1"/>
    <x v="1"/>
    <n v="2"/>
    <s v="Moderate"/>
    <n v="5"/>
    <x v="1"/>
    <d v="2022-08-10T00:00:00"/>
    <x v="4"/>
    <x v="0"/>
    <x v="2"/>
    <n v="2"/>
    <n v="994.81"/>
    <n v="22"/>
    <s v="Young"/>
  </r>
  <r>
    <n v="1359"/>
    <d v="2019-01-26T00:00:00"/>
    <n v="7.302777777777778"/>
    <s v="Sr. Network Engineer"/>
    <x v="4"/>
    <s v="Active"/>
    <s v="Full-Time"/>
    <s v="Zone A"/>
    <s v="Part-Time"/>
    <x v="5"/>
    <x v="14"/>
    <d v="1998-03-19T00:00:00"/>
    <s v="MA"/>
    <s v="Male"/>
    <s v="Asian"/>
    <s v="Married"/>
    <x v="0"/>
    <n v="3"/>
    <n v="3"/>
    <s v="Average"/>
    <d v="2023-01-09T00:00:00"/>
    <n v="4"/>
    <x v="1"/>
    <n v="5"/>
    <s v="Moderate"/>
    <n v="1"/>
    <x v="1"/>
    <d v="2023-02-14T00:00:00"/>
    <x v="1"/>
    <x v="1"/>
    <x v="1"/>
    <n v="4"/>
    <n v="729.91"/>
    <n v="21"/>
    <s v="Young"/>
  </r>
  <r>
    <n v="1360"/>
    <d v="2021-08-30T00:00:00"/>
    <n v="4.708333333333333"/>
    <s v="Sr. Network Engineer"/>
    <x v="0"/>
    <s v="Active"/>
    <s v="Contract"/>
    <s v="Zone B"/>
    <s v="Full-Time"/>
    <x v="2"/>
    <x v="4"/>
    <d v="1964-09-25T00:00:00"/>
    <s v="MA"/>
    <s v="Male"/>
    <s v="Asian"/>
    <s v="Divorced"/>
    <x v="3"/>
    <n v="1"/>
    <n v="3"/>
    <s v="Average"/>
    <d v="2023-03-31T00:00:00"/>
    <n v="5"/>
    <x v="1"/>
    <n v="2"/>
    <s v="Moderate"/>
    <n v="1"/>
    <x v="1"/>
    <d v="2022-09-20T00:00:00"/>
    <x v="0"/>
    <x v="0"/>
    <x v="3"/>
    <n v="2"/>
    <n v="538.02"/>
    <n v="57"/>
    <s v="Old"/>
  </r>
  <r>
    <n v="1362"/>
    <d v="2019-11-10T00:00:00"/>
    <n v="6.5138888888888893"/>
    <s v="Administrative Assistant"/>
    <x v="7"/>
    <s v="Active"/>
    <s v="Full-Time"/>
    <s v="Zone C"/>
    <s v="Part-Time"/>
    <x v="5"/>
    <x v="3"/>
    <d v="1983-10-11T00:00:00"/>
    <s v="MA"/>
    <s v="Female"/>
    <s v="Asian"/>
    <s v="Widowed"/>
    <x v="1"/>
    <n v="4"/>
    <n v="3"/>
    <s v="Average"/>
    <d v="2023-01-11T00:00:00"/>
    <n v="5"/>
    <x v="1"/>
    <n v="2"/>
    <s v="Moderate"/>
    <n v="5"/>
    <x v="1"/>
    <d v="2022-08-29T00:00:00"/>
    <x v="1"/>
    <x v="0"/>
    <x v="3"/>
    <n v="4"/>
    <n v="196.94"/>
    <n v="36"/>
    <s v="Adult"/>
  </r>
  <r>
    <n v="1363"/>
    <d v="2023-07-28T00:00:00"/>
    <n v="2.7972222222222221"/>
    <s v="Accountant I"/>
    <x v="1"/>
    <s v="Active"/>
    <s v="Full-Time"/>
    <s v="Zone A"/>
    <s v="Full-Time"/>
    <x v="5"/>
    <x v="3"/>
    <d v="1982-04-21T00:00:00"/>
    <s v="MA"/>
    <s v="Female"/>
    <s v="Asian"/>
    <s v="Divorced"/>
    <x v="3"/>
    <n v="1"/>
    <n v="3"/>
    <s v="Average"/>
    <d v="2023-06-19T00:00:00"/>
    <n v="5"/>
    <x v="1"/>
    <n v="2"/>
    <s v="Moderate"/>
    <n v="2"/>
    <x v="1"/>
    <d v="2022-12-15T00:00:00"/>
    <x v="2"/>
    <x v="0"/>
    <x v="2"/>
    <n v="2"/>
    <n v="285.83"/>
    <n v="41"/>
    <s v="Adult"/>
  </r>
  <r>
    <n v="1364"/>
    <d v="2019-04-03T00:00:00"/>
    <n v="7.1166666666666663"/>
    <s v="Accountant I"/>
    <x v="8"/>
    <s v="Active"/>
    <s v="Contract"/>
    <s v="Zone C"/>
    <s v="Temporary"/>
    <x v="5"/>
    <x v="0"/>
    <d v="1973-01-20T00:00:00"/>
    <s v="MA"/>
    <s v="Male"/>
    <s v="White"/>
    <s v="Divorced"/>
    <x v="1"/>
    <n v="4"/>
    <n v="3"/>
    <s v="Average"/>
    <d v="2023-05-03T00:00:00"/>
    <n v="2"/>
    <x v="1"/>
    <n v="2"/>
    <s v="Moderate"/>
    <n v="4"/>
    <x v="1"/>
    <d v="2022-12-28T00:00:00"/>
    <x v="2"/>
    <x v="1"/>
    <x v="1"/>
    <n v="4"/>
    <n v="818.6"/>
    <n v="46"/>
    <s v="Adult"/>
  </r>
  <r>
    <n v="1365"/>
    <d v="2019-07-24T00:00:00"/>
    <n v="6.8083333333333336"/>
    <s v="Accountant I"/>
    <x v="3"/>
    <s v="Active"/>
    <s v="Contract"/>
    <s v="Zone C"/>
    <s v="Part-Time"/>
    <x v="5"/>
    <x v="4"/>
    <d v="1982-07-13T00:00:00"/>
    <s v="MA"/>
    <s v="Male"/>
    <s v="Hispanic"/>
    <s v="Widowed"/>
    <x v="1"/>
    <n v="4"/>
    <n v="3"/>
    <s v="Average"/>
    <d v="2022-10-08T00:00:00"/>
    <n v="5"/>
    <x v="1"/>
    <n v="1"/>
    <s v="Moderate"/>
    <n v="2"/>
    <x v="1"/>
    <d v="2023-04-10T00:00:00"/>
    <x v="0"/>
    <x v="1"/>
    <x v="1"/>
    <n v="1"/>
    <n v="610.97"/>
    <n v="37"/>
    <s v="Adult"/>
  </r>
  <r>
    <n v="1366"/>
    <d v="2022-04-29T00:00:00"/>
    <n v="4.0444444444444443"/>
    <s v="Sr. Network Engineer"/>
    <x v="9"/>
    <s v="Active"/>
    <s v="Contract"/>
    <s v="Zone B"/>
    <s v="Temporary"/>
    <x v="2"/>
    <x v="3"/>
    <d v="1950-01-15T00:00:00"/>
    <s v="MA"/>
    <s v="Male"/>
    <s v="Black"/>
    <s v="Single"/>
    <x v="1"/>
    <n v="4"/>
    <n v="3"/>
    <s v="Average"/>
    <d v="2022-08-17T00:00:00"/>
    <n v="1"/>
    <x v="1"/>
    <n v="4"/>
    <s v="Moderate"/>
    <n v="2"/>
    <x v="1"/>
    <d v="2022-11-18T00:00:00"/>
    <x v="3"/>
    <x v="0"/>
    <x v="2"/>
    <n v="1"/>
    <n v="762.83"/>
    <n v="72"/>
    <s v="Old"/>
  </r>
  <r>
    <n v="1367"/>
    <d v="2020-10-06T00:00:00"/>
    <n v="5.6083333333333334"/>
    <s v="Sr. Network Engineer"/>
    <x v="5"/>
    <s v="Active"/>
    <s v="Part-Time"/>
    <s v="Zone B"/>
    <s v="Temporary"/>
    <x v="2"/>
    <x v="7"/>
    <d v="1990-08-12T00:00:00"/>
    <s v="MA"/>
    <s v="Female"/>
    <s v="White"/>
    <s v="Divorced"/>
    <x v="1"/>
    <n v="4"/>
    <n v="3"/>
    <s v="Average"/>
    <d v="2023-07-20T00:00:00"/>
    <n v="1"/>
    <x v="1"/>
    <n v="4"/>
    <s v="Moderate"/>
    <n v="3"/>
    <x v="1"/>
    <d v="2022-09-20T00:00:00"/>
    <x v="2"/>
    <x v="1"/>
    <x v="1"/>
    <n v="5"/>
    <n v="438.44"/>
    <n v="30"/>
    <s v="Adult"/>
  </r>
  <r>
    <n v="1368"/>
    <d v="2020-04-04T00:00:00"/>
    <n v="6.1138888888888889"/>
    <s v="Sr. Accountant"/>
    <x v="9"/>
    <s v="Active"/>
    <s v="Part-Time"/>
    <s v="Zone C"/>
    <s v="Temporary"/>
    <x v="5"/>
    <x v="2"/>
    <d v="1993-08-26T00:00:00"/>
    <s v="MA"/>
    <s v="Female"/>
    <s v="White"/>
    <s v="Widowed"/>
    <x v="1"/>
    <n v="4"/>
    <n v="3"/>
    <s v="Average"/>
    <d v="2022-10-04T00:00:00"/>
    <n v="2"/>
    <x v="1"/>
    <n v="2"/>
    <s v="Moderate"/>
    <n v="2"/>
    <x v="1"/>
    <d v="2022-10-19T00:00:00"/>
    <x v="2"/>
    <x v="0"/>
    <x v="1"/>
    <n v="4"/>
    <n v="271.89999999999998"/>
    <n v="27"/>
    <s v="Adult"/>
  </r>
  <r>
    <n v="1369"/>
    <d v="2021-03-26T00:00:00"/>
    <n v="5.1361111111111111"/>
    <s v="Administrative Assistant"/>
    <x v="0"/>
    <s v="Active"/>
    <s v="Contract"/>
    <s v="Zone C"/>
    <s v="Full-Time"/>
    <x v="1"/>
    <x v="1"/>
    <d v="1974-03-24T00:00:00"/>
    <s v="MA"/>
    <s v="Female"/>
    <s v="Black"/>
    <s v="Married"/>
    <x v="1"/>
    <n v="4"/>
    <n v="3"/>
    <s v="Average"/>
    <d v="2023-03-08T00:00:00"/>
    <n v="2"/>
    <x v="1"/>
    <n v="4"/>
    <s v="Moderate"/>
    <n v="3"/>
    <x v="1"/>
    <d v="2023-01-31T00:00:00"/>
    <x v="4"/>
    <x v="1"/>
    <x v="1"/>
    <n v="2"/>
    <n v="629.20000000000005"/>
    <n v="47"/>
    <s v="Adult"/>
  </r>
  <r>
    <n v="1370"/>
    <d v="2022-05-19T00:00:00"/>
    <n v="3.9888888888888889"/>
    <s v="Administrative Assistant"/>
    <x v="7"/>
    <s v="Active"/>
    <s v="Part-Time"/>
    <s v="Zone A"/>
    <s v="Temporary"/>
    <x v="5"/>
    <x v="3"/>
    <d v="1992-12-13T00:00:00"/>
    <s v="MA"/>
    <s v="Female"/>
    <s v="Black"/>
    <s v="Married"/>
    <x v="1"/>
    <n v="4"/>
    <n v="3"/>
    <s v="Average"/>
    <d v="2023-07-19T00:00:00"/>
    <n v="1"/>
    <x v="1"/>
    <n v="2"/>
    <s v="Moderate"/>
    <n v="1"/>
    <x v="1"/>
    <d v="2022-09-06T00:00:00"/>
    <x v="0"/>
    <x v="0"/>
    <x v="1"/>
    <n v="1"/>
    <n v="850.28"/>
    <n v="30"/>
    <s v="Adult"/>
  </r>
  <r>
    <n v="1371"/>
    <d v="2021-08-28T00:00:00"/>
    <n v="4.7138888888888886"/>
    <s v="Accountant I"/>
    <x v="1"/>
    <s v="Active"/>
    <s v="Contract"/>
    <s v="Zone A"/>
    <s v="Part-Time"/>
    <x v="5"/>
    <x v="4"/>
    <d v="1957-05-07T00:00:00"/>
    <s v="MA"/>
    <s v="Female"/>
    <s v="Black"/>
    <s v="Married"/>
    <x v="1"/>
    <n v="4"/>
    <n v="3"/>
    <s v="Average"/>
    <d v="2023-05-19T00:00:00"/>
    <n v="1"/>
    <x v="1"/>
    <n v="1"/>
    <s v="Moderate"/>
    <n v="2"/>
    <x v="1"/>
    <d v="2022-10-01T00:00:00"/>
    <x v="0"/>
    <x v="1"/>
    <x v="3"/>
    <n v="1"/>
    <n v="321.25"/>
    <n v="64"/>
    <s v="Old"/>
  </r>
  <r>
    <n v="1372"/>
    <d v="2022-11-24T00:00:00"/>
    <n v="3.4750000000000001"/>
    <s v="Accountant I"/>
    <x v="8"/>
    <s v="Active"/>
    <s v="Contract"/>
    <s v="Zone A"/>
    <s v="Full-Time"/>
    <x v="5"/>
    <x v="1"/>
    <d v="1991-08-19T00:00:00"/>
    <s v="MA"/>
    <s v="Male"/>
    <s v="White"/>
    <s v="Single"/>
    <x v="1"/>
    <n v="4"/>
    <n v="3"/>
    <s v="Average"/>
    <d v="2023-07-30T00:00:00"/>
    <n v="3"/>
    <x v="1"/>
    <n v="1"/>
    <s v="Moderate"/>
    <n v="4"/>
    <x v="1"/>
    <d v="2023-06-03T00:00:00"/>
    <x v="1"/>
    <x v="0"/>
    <x v="3"/>
    <n v="1"/>
    <n v="475.32"/>
    <n v="31"/>
    <s v="Adult"/>
  </r>
  <r>
    <n v="1373"/>
    <d v="2022-01-12T00:00:00"/>
    <n v="4.3416666666666668"/>
    <s v="Accountant I"/>
    <x v="3"/>
    <s v="Active"/>
    <s v="Contract"/>
    <s v="Zone A"/>
    <s v="Part-Time"/>
    <x v="5"/>
    <x v="4"/>
    <d v="1986-04-20T00:00:00"/>
    <s v="MA"/>
    <s v="Male"/>
    <s v="Other"/>
    <s v="Divorced"/>
    <x v="1"/>
    <n v="4"/>
    <n v="3"/>
    <s v="Average"/>
    <d v="2023-06-12T00:00:00"/>
    <n v="1"/>
    <x v="1"/>
    <n v="2"/>
    <s v="Moderate"/>
    <n v="5"/>
    <x v="1"/>
    <d v="2022-09-08T00:00:00"/>
    <x v="0"/>
    <x v="1"/>
    <x v="0"/>
    <n v="4"/>
    <n v="847.2"/>
    <n v="36"/>
    <s v="Adult"/>
  </r>
  <r>
    <n v="1374"/>
    <d v="2019-07-07T00:00:00"/>
    <n v="6.8555555555555552"/>
    <s v="Sr. Network Engineer"/>
    <x v="9"/>
    <s v="Active"/>
    <s v="Part-Time"/>
    <s v="Zone B"/>
    <s v="Temporary"/>
    <x v="2"/>
    <x v="1"/>
    <d v="2042-09-12T00:00:00"/>
    <s v="MA"/>
    <s v="Female"/>
    <s v="White"/>
    <s v="Married"/>
    <x v="1"/>
    <n v="4"/>
    <n v="3"/>
    <s v="Average"/>
    <d v="2023-02-08T00:00:00"/>
    <n v="5"/>
    <x v="1"/>
    <n v="5"/>
    <s v="Moderate"/>
    <n v="4"/>
    <x v="1"/>
    <d v="2022-10-08T00:00:00"/>
    <x v="1"/>
    <x v="0"/>
    <x v="2"/>
    <n v="1"/>
    <n v="983.35"/>
    <n v="77"/>
    <s v="Old"/>
  </r>
  <r>
    <n v="1375"/>
    <d v="2021-07-14T00:00:00"/>
    <n v="4.8361111111111112"/>
    <s v="Sr. Accountant"/>
    <x v="9"/>
    <s v="Active"/>
    <s v="Contract"/>
    <s v="Zone B"/>
    <s v="Full-Time"/>
    <x v="5"/>
    <x v="19"/>
    <d v="1999-07-07T00:00:00"/>
    <s v="MA"/>
    <s v="Female"/>
    <s v="Asian"/>
    <s v="Divorced"/>
    <x v="1"/>
    <n v="4"/>
    <n v="3"/>
    <s v="Average"/>
    <d v="2022-09-28T00:00:00"/>
    <n v="1"/>
    <x v="1"/>
    <n v="3"/>
    <s v="Moderate"/>
    <n v="2"/>
    <x v="1"/>
    <d v="2023-06-25T00:00:00"/>
    <x v="3"/>
    <x v="1"/>
    <x v="3"/>
    <n v="3"/>
    <n v="880.9"/>
    <n v="22"/>
    <s v="Young"/>
  </r>
  <r>
    <n v="1376"/>
    <d v="2019-12-03T00:00:00"/>
    <n v="6.45"/>
    <s v="Administrative Assistant"/>
    <x v="0"/>
    <s v="Active"/>
    <s v="Full-Time"/>
    <s v="Zone B"/>
    <s v="Temporary"/>
    <x v="1"/>
    <x v="4"/>
    <d v="1958-12-08T00:00:00"/>
    <s v="MA"/>
    <s v="Female"/>
    <s v="Other"/>
    <s v="Single"/>
    <x v="1"/>
    <n v="4"/>
    <n v="3"/>
    <s v="Average"/>
    <d v="2023-06-12T00:00:00"/>
    <n v="4"/>
    <x v="1"/>
    <n v="3"/>
    <s v="Moderate"/>
    <n v="5"/>
    <x v="1"/>
    <d v="2023-08-02T00:00:00"/>
    <x v="1"/>
    <x v="1"/>
    <x v="2"/>
    <n v="3"/>
    <n v="795.72"/>
    <n v="61"/>
    <s v="Old"/>
  </r>
  <r>
    <n v="1377"/>
    <d v="2021-03-03T00:00:00"/>
    <n v="5.2"/>
    <s v="Administrative Assistant"/>
    <x v="7"/>
    <s v="Active"/>
    <s v="Part-Time"/>
    <s v="Zone A"/>
    <s v="Full-Time"/>
    <x v="5"/>
    <x v="3"/>
    <d v="1968-05-18T00:00:00"/>
    <s v="MA"/>
    <s v="Female"/>
    <s v="White"/>
    <s v="Divorced"/>
    <x v="1"/>
    <n v="4"/>
    <n v="3"/>
    <s v="Average"/>
    <d v="2023-03-05T00:00:00"/>
    <n v="5"/>
    <x v="1"/>
    <n v="5"/>
    <s v="Moderate"/>
    <n v="4"/>
    <x v="1"/>
    <d v="2023-06-20T00:00:00"/>
    <x v="4"/>
    <x v="0"/>
    <x v="2"/>
    <n v="2"/>
    <n v="909.56"/>
    <n v="53"/>
    <s v="Old"/>
  </r>
  <r>
    <n v="1378"/>
    <d v="2022-06-13T00:00:00"/>
    <n v="3.9222222222222221"/>
    <s v="Accountant I"/>
    <x v="1"/>
    <s v="Active"/>
    <s v="Full-Time"/>
    <s v="Zone C"/>
    <s v="Part-Time"/>
    <x v="5"/>
    <x v="10"/>
    <d v="1975-03-06T00:00:00"/>
    <s v="MA"/>
    <s v="Female"/>
    <s v="White"/>
    <s v="Married"/>
    <x v="3"/>
    <n v="1"/>
    <n v="3"/>
    <s v="Average"/>
    <d v="2023-02-03T00:00:00"/>
    <n v="1"/>
    <x v="1"/>
    <n v="4"/>
    <s v="Moderate"/>
    <n v="5"/>
    <x v="1"/>
    <d v="2023-01-28T00:00:00"/>
    <x v="4"/>
    <x v="1"/>
    <x v="0"/>
    <n v="5"/>
    <n v="145.69999999999999"/>
    <n v="47"/>
    <s v="Adult"/>
  </r>
  <r>
    <n v="1379"/>
    <d v="2023-01-23T00:00:00"/>
    <n v="3.3111111111111109"/>
    <s v="Accountant I"/>
    <x v="8"/>
    <s v="Active"/>
    <s v="Part-Time"/>
    <s v="Zone A"/>
    <s v="Temporary"/>
    <x v="5"/>
    <x v="2"/>
    <d v="1984-10-21T00:00:00"/>
    <s v="MA"/>
    <s v="Male"/>
    <s v="White"/>
    <s v="Widowed"/>
    <x v="1"/>
    <n v="4"/>
    <n v="3"/>
    <s v="Average"/>
    <d v="2023-02-28T00:00:00"/>
    <n v="5"/>
    <x v="1"/>
    <n v="2"/>
    <s v="Moderate"/>
    <n v="5"/>
    <x v="1"/>
    <d v="2023-03-06T00:00:00"/>
    <x v="4"/>
    <x v="0"/>
    <x v="3"/>
    <n v="1"/>
    <n v="397.48"/>
    <n v="39"/>
    <s v="Adult"/>
  </r>
  <r>
    <n v="1380"/>
    <d v="2020-09-06T00:00:00"/>
    <n v="5.6916666666666664"/>
    <s v="Accountant I"/>
    <x v="3"/>
    <s v="Active"/>
    <s v="Part-Time"/>
    <s v="Zone A"/>
    <s v="Temporary"/>
    <x v="5"/>
    <x v="4"/>
    <d v="1953-05-04T00:00:00"/>
    <s v="MA"/>
    <s v="Male"/>
    <s v="Hispanic"/>
    <s v="Single"/>
    <x v="1"/>
    <n v="4"/>
    <n v="3"/>
    <s v="Average"/>
    <d v="2022-12-27T00:00:00"/>
    <n v="1"/>
    <x v="1"/>
    <n v="1"/>
    <s v="Moderate"/>
    <n v="2"/>
    <x v="1"/>
    <d v="2023-05-26T00:00:00"/>
    <x v="4"/>
    <x v="1"/>
    <x v="0"/>
    <n v="3"/>
    <n v="326.7"/>
    <n v="67"/>
    <s v="Old"/>
  </r>
  <r>
    <n v="1381"/>
    <d v="2022-10-17T00:00:00"/>
    <n v="3.5777777777777779"/>
    <s v="Sr. Network Engineer"/>
    <x v="9"/>
    <s v="Active"/>
    <s v="Full-Time"/>
    <s v="Zone A"/>
    <s v="Temporary"/>
    <x v="2"/>
    <x v="1"/>
    <d v="2000-11-01T00:00:00"/>
    <s v="MA"/>
    <s v="Female"/>
    <s v="Other"/>
    <s v="Single"/>
    <x v="3"/>
    <n v="1"/>
    <n v="3"/>
    <s v="Average"/>
    <d v="2023-07-10T00:00:00"/>
    <n v="2"/>
    <x v="1"/>
    <n v="2"/>
    <s v="Moderate"/>
    <n v="1"/>
    <x v="1"/>
    <d v="2022-09-20T00:00:00"/>
    <x v="0"/>
    <x v="0"/>
    <x v="0"/>
    <n v="4"/>
    <n v="718.16"/>
    <n v="22"/>
    <s v="Young"/>
  </r>
  <r>
    <n v="1382"/>
    <d v="2019-06-07T00:00:00"/>
    <n v="6.9388888888888891"/>
    <s v="Sr. Accountant"/>
    <x v="3"/>
    <s v="Active"/>
    <s v="Full-Time"/>
    <s v="Zone B"/>
    <s v="Part-Time"/>
    <x v="5"/>
    <x v="4"/>
    <d v="1968-03-16T00:00:00"/>
    <s v="MA"/>
    <s v="Female"/>
    <s v="White"/>
    <s v="Widowed"/>
    <x v="1"/>
    <n v="4"/>
    <n v="3"/>
    <s v="Average"/>
    <d v="2022-11-30T00:00:00"/>
    <n v="2"/>
    <x v="1"/>
    <n v="1"/>
    <s v="Moderate"/>
    <n v="1"/>
    <x v="1"/>
    <d v="2023-02-21T00:00:00"/>
    <x v="4"/>
    <x v="0"/>
    <x v="3"/>
    <n v="5"/>
    <n v="162.46"/>
    <n v="51"/>
    <s v="Old"/>
  </r>
  <r>
    <n v="1383"/>
    <d v="2022-01-28T00:00:00"/>
    <n v="4.2972222222222225"/>
    <s v="Sr. Accountant"/>
    <x v="4"/>
    <s v="Active"/>
    <s v="Contract"/>
    <s v="Zone C"/>
    <s v="Part-Time"/>
    <x v="5"/>
    <x v="3"/>
    <d v="1994-10-10T00:00:00"/>
    <s v="MA"/>
    <s v="Female"/>
    <s v="Hispanic"/>
    <s v="Divorced"/>
    <x v="1"/>
    <n v="4"/>
    <n v="3"/>
    <s v="Average"/>
    <d v="2022-09-02T00:00:00"/>
    <n v="4"/>
    <x v="1"/>
    <n v="1"/>
    <s v="Moderate"/>
    <n v="5"/>
    <x v="1"/>
    <d v="2023-01-15T00:00:00"/>
    <x v="1"/>
    <x v="0"/>
    <x v="2"/>
    <n v="3"/>
    <n v="924.64"/>
    <n v="28"/>
    <s v="Adult"/>
  </r>
  <r>
    <n v="1384"/>
    <d v="2020-07-01T00:00:00"/>
    <n v="5.8722222222222218"/>
    <s v="Administrative Assistant"/>
    <x v="0"/>
    <s v="Active"/>
    <s v="Part-Time"/>
    <s v="Zone B"/>
    <s v="Full-Time"/>
    <x v="5"/>
    <x v="4"/>
    <d v="1956-03-12T00:00:00"/>
    <s v="MA"/>
    <s v="Female"/>
    <s v="Other"/>
    <s v="Single"/>
    <x v="3"/>
    <n v="1"/>
    <n v="3"/>
    <s v="Average"/>
    <d v="2023-05-05T00:00:00"/>
    <n v="2"/>
    <x v="1"/>
    <n v="3"/>
    <s v="Moderate"/>
    <n v="4"/>
    <x v="1"/>
    <d v="2022-10-04T00:00:00"/>
    <x v="0"/>
    <x v="0"/>
    <x v="3"/>
    <n v="4"/>
    <n v="628.48"/>
    <n v="64"/>
    <s v="Old"/>
  </r>
  <r>
    <n v="1385"/>
    <d v="2020-05-30T00:00:00"/>
    <n v="5.958333333333333"/>
    <s v="Administrative Assistant"/>
    <x v="7"/>
    <s v="Active"/>
    <s v="Full-Time"/>
    <s v="Zone C"/>
    <s v="Part-Time"/>
    <x v="5"/>
    <x v="4"/>
    <d v="1966-05-09T00:00:00"/>
    <s v="MA"/>
    <s v="Female"/>
    <s v="Hispanic"/>
    <s v="Divorced"/>
    <x v="3"/>
    <n v="1"/>
    <n v="3"/>
    <s v="Average"/>
    <d v="2022-09-11T00:00:00"/>
    <n v="3"/>
    <x v="1"/>
    <n v="1"/>
    <s v="Moderate"/>
    <n v="3"/>
    <x v="1"/>
    <d v="2023-06-27T00:00:00"/>
    <x v="4"/>
    <x v="0"/>
    <x v="3"/>
    <n v="1"/>
    <n v="678.07"/>
    <n v="54"/>
    <s v="Old"/>
  </r>
  <r>
    <n v="1386"/>
    <d v="2019-10-05T00:00:00"/>
    <n v="6.6111111111111107"/>
    <s v="Accountant I"/>
    <x v="1"/>
    <s v="Active"/>
    <s v="Contract"/>
    <s v="Zone C"/>
    <s v="Full-Time"/>
    <x v="5"/>
    <x v="3"/>
    <d v="1976-08-19T00:00:00"/>
    <s v="MA"/>
    <s v="Female"/>
    <s v="White"/>
    <s v="Married"/>
    <x v="1"/>
    <n v="4"/>
    <n v="3"/>
    <s v="Average"/>
    <d v="2023-03-18T00:00:00"/>
    <n v="2"/>
    <x v="1"/>
    <n v="4"/>
    <s v="Moderate"/>
    <n v="5"/>
    <x v="1"/>
    <d v="2023-06-29T00:00:00"/>
    <x v="3"/>
    <x v="1"/>
    <x v="3"/>
    <n v="1"/>
    <n v="106.91"/>
    <n v="43"/>
    <s v="Adult"/>
  </r>
  <r>
    <n v="1387"/>
    <d v="2021-11-06T00:00:00"/>
    <n v="4.5250000000000004"/>
    <s v="Accountant I"/>
    <x v="8"/>
    <s v="Active"/>
    <s v="Contract"/>
    <s v="Zone B"/>
    <s v="Full-Time"/>
    <x v="5"/>
    <x v="3"/>
    <d v="1951-08-27T00:00:00"/>
    <s v="MA"/>
    <s v="Male"/>
    <s v="Hispanic"/>
    <s v="Divorced"/>
    <x v="3"/>
    <n v="1"/>
    <n v="3"/>
    <s v="Average"/>
    <d v="2023-03-29T00:00:00"/>
    <n v="5"/>
    <x v="1"/>
    <n v="1"/>
    <s v="Moderate"/>
    <n v="2"/>
    <x v="1"/>
    <d v="2022-12-20T00:00:00"/>
    <x v="4"/>
    <x v="1"/>
    <x v="1"/>
    <n v="1"/>
    <n v="195.95"/>
    <n v="70"/>
    <s v="Old"/>
  </r>
  <r>
    <n v="1388"/>
    <d v="2019-05-09T00:00:00"/>
    <n v="7.0166666666666666"/>
    <s v="Accountant I"/>
    <x v="3"/>
    <s v="Active"/>
    <s v="Part-Time"/>
    <s v="Zone B"/>
    <s v="Full-Time"/>
    <x v="5"/>
    <x v="4"/>
    <d v="1970-12-23T00:00:00"/>
    <s v="MA"/>
    <s v="Female"/>
    <s v="Black"/>
    <s v="Single"/>
    <x v="1"/>
    <n v="4"/>
    <n v="3"/>
    <s v="Average"/>
    <d v="2023-07-15T00:00:00"/>
    <n v="5"/>
    <x v="1"/>
    <n v="2"/>
    <s v="Moderate"/>
    <n v="4"/>
    <x v="1"/>
    <d v="2023-04-18T00:00:00"/>
    <x v="4"/>
    <x v="1"/>
    <x v="2"/>
    <n v="1"/>
    <n v="918.34"/>
    <n v="49"/>
    <s v="Adult"/>
  </r>
  <r>
    <n v="1389"/>
    <d v="2019-10-28T00:00:00"/>
    <n v="6.5472222222222225"/>
    <s v="Production Technician II"/>
    <x v="6"/>
    <s v="Active"/>
    <s v="Part-Time"/>
    <s v="Zone A"/>
    <s v="Full-Time"/>
    <x v="0"/>
    <x v="22"/>
    <d v="1962-11-11T00:00:00"/>
    <s v="MA"/>
    <s v="Male"/>
    <s v="Hispanic"/>
    <s v="Widowed"/>
    <x v="1"/>
    <n v="4"/>
    <n v="3"/>
    <s v="Average"/>
    <d v="2023-02-25T00:00:00"/>
    <n v="4"/>
    <x v="1"/>
    <n v="4"/>
    <s v="Moderate"/>
    <n v="3"/>
    <x v="1"/>
    <d v="2023-01-16T00:00:00"/>
    <x v="4"/>
    <x v="1"/>
    <x v="1"/>
    <n v="3"/>
    <n v="425.34"/>
    <n v="57"/>
    <s v="Old"/>
  </r>
  <r>
    <n v="1390"/>
    <d v="2019-01-11T00:00:00"/>
    <n v="7.3444444444444441"/>
    <s v="Production Technician I"/>
    <x v="7"/>
    <s v="Active"/>
    <s v="Contract"/>
    <s v="Zone C"/>
    <s v="Part-Time"/>
    <x v="0"/>
    <x v="3"/>
    <d v="1955-12-21T00:00:00"/>
    <s v="MA"/>
    <s v="Male"/>
    <s v="Asian"/>
    <s v="Married"/>
    <x v="1"/>
    <n v="4"/>
    <n v="3"/>
    <s v="Average"/>
    <d v="2023-01-23T00:00:00"/>
    <n v="2"/>
    <x v="1"/>
    <n v="3"/>
    <s v="Moderate"/>
    <n v="4"/>
    <x v="1"/>
    <d v="2023-03-03T00:00:00"/>
    <x v="4"/>
    <x v="1"/>
    <x v="2"/>
    <n v="3"/>
    <n v="512.53"/>
    <n v="64"/>
    <s v="Old"/>
  </r>
  <r>
    <n v="1391"/>
    <d v="2020-04-02T00:00:00"/>
    <n v="6.1194444444444445"/>
    <s v="Production Technician I"/>
    <x v="8"/>
    <s v="Active"/>
    <s v="Contract"/>
    <s v="Zone A"/>
    <s v="Temporary"/>
    <x v="0"/>
    <x v="15"/>
    <d v="2041-11-18T00:00:00"/>
    <s v="MA"/>
    <s v="Female"/>
    <s v="Other"/>
    <s v="Single"/>
    <x v="2"/>
    <n v="2"/>
    <n v="3"/>
    <s v="Average"/>
    <d v="2022-08-11T00:00:00"/>
    <n v="4"/>
    <x v="1"/>
    <n v="1"/>
    <s v="Moderate"/>
    <n v="1"/>
    <x v="1"/>
    <d v="2023-02-05T00:00:00"/>
    <x v="0"/>
    <x v="1"/>
    <x v="2"/>
    <n v="3"/>
    <n v="146.47999999999999"/>
    <n v="79"/>
    <s v="Old"/>
  </r>
  <r>
    <n v="1392"/>
    <d v="2019-06-07T00:00:00"/>
    <n v="6.9388888888888891"/>
    <s v="Production Technician I"/>
    <x v="2"/>
    <s v="Active"/>
    <s v="Part-Time"/>
    <s v="Zone A"/>
    <s v="Part-Time"/>
    <x v="0"/>
    <x v="4"/>
    <d v="1955-02-25T00:00:00"/>
    <s v="MA"/>
    <s v="Female"/>
    <s v="Hispanic"/>
    <s v="Widowed"/>
    <x v="1"/>
    <n v="4"/>
    <n v="3"/>
    <s v="Average"/>
    <d v="2022-09-19T00:00:00"/>
    <n v="4"/>
    <x v="1"/>
    <n v="4"/>
    <s v="Moderate"/>
    <n v="3"/>
    <x v="1"/>
    <d v="2023-04-20T00:00:00"/>
    <x v="0"/>
    <x v="1"/>
    <x v="2"/>
    <n v="3"/>
    <n v="578.62"/>
    <n v="64"/>
    <s v="Old"/>
  </r>
  <r>
    <n v="1393"/>
    <d v="2021-11-22T00:00:00"/>
    <n v="4.4805555555555552"/>
    <s v="Production Technician I"/>
    <x v="7"/>
    <s v="Active"/>
    <s v="Part-Time"/>
    <s v="Zone C"/>
    <s v="Part-Time"/>
    <x v="0"/>
    <x v="3"/>
    <d v="2047-03-20T00:00:00"/>
    <s v="MA"/>
    <s v="Female"/>
    <s v="Other"/>
    <s v="Single"/>
    <x v="1"/>
    <n v="4"/>
    <n v="3"/>
    <s v="Average"/>
    <d v="2023-06-17T00:00:00"/>
    <n v="4"/>
    <x v="1"/>
    <n v="4"/>
    <s v="Moderate"/>
    <n v="4"/>
    <x v="1"/>
    <d v="2023-04-02T00:00:00"/>
    <x v="3"/>
    <x v="1"/>
    <x v="0"/>
    <n v="3"/>
    <n v="255.61"/>
    <n v="74"/>
    <s v="Old"/>
  </r>
  <r>
    <n v="1394"/>
    <d v="2019-01-19T00:00:00"/>
    <n v="7.322222222222222"/>
    <s v="Production Technician I"/>
    <x v="6"/>
    <s v="Active"/>
    <s v="Full-Time"/>
    <s v="Zone A"/>
    <s v="Part-Time"/>
    <x v="0"/>
    <x v="4"/>
    <d v="2043-05-13T00:00:00"/>
    <s v="MA"/>
    <s v="Male"/>
    <s v="Black"/>
    <s v="Married"/>
    <x v="1"/>
    <n v="4"/>
    <n v="3"/>
    <s v="Average"/>
    <d v="2023-07-07T00:00:00"/>
    <n v="1"/>
    <x v="1"/>
    <n v="2"/>
    <s v="Moderate"/>
    <n v="2"/>
    <x v="1"/>
    <d v="2023-02-13T00:00:00"/>
    <x v="0"/>
    <x v="0"/>
    <x v="3"/>
    <n v="5"/>
    <n v="370.26"/>
    <n v="76"/>
    <s v="Old"/>
  </r>
  <r>
    <n v="1395"/>
    <d v="2021-12-17T00:00:00"/>
    <n v="4.4111111111111114"/>
    <s v="Production Technician II"/>
    <x v="7"/>
    <s v="Terminated"/>
    <s v="Full-Time"/>
    <s v="Zone C"/>
    <s v="Part-Time"/>
    <x v="0"/>
    <x v="3"/>
    <d v="1960-11-14T00:00:00"/>
    <s v="MA"/>
    <s v="Male"/>
    <s v="Black"/>
    <s v="Divorced"/>
    <x v="1"/>
    <n v="4"/>
    <n v="3"/>
    <s v="Average"/>
    <d v="2023-05-31T00:00:00"/>
    <n v="4"/>
    <x v="1"/>
    <n v="1"/>
    <s v="Moderate"/>
    <n v="2"/>
    <x v="1"/>
    <d v="2022-12-28T00:00:00"/>
    <x v="4"/>
    <x v="0"/>
    <x v="0"/>
    <n v="2"/>
    <n v="302.97000000000003"/>
    <n v="61"/>
    <s v="Old"/>
  </r>
  <r>
    <n v="1396"/>
    <d v="2019-05-04T00:00:00"/>
    <n v="7.0305555555555559"/>
    <s v="Production Technician I"/>
    <x v="7"/>
    <s v="Active"/>
    <s v="Part-Time"/>
    <s v="Zone A"/>
    <s v="Full-Time"/>
    <x v="0"/>
    <x v="5"/>
    <d v="1956-09-07T00:00:00"/>
    <s v="MA"/>
    <s v="Female"/>
    <s v="Hispanic"/>
    <s v="Married"/>
    <x v="1"/>
    <n v="4"/>
    <n v="3"/>
    <s v="Average"/>
    <d v="2023-07-07T00:00:00"/>
    <n v="2"/>
    <x v="1"/>
    <n v="1"/>
    <s v="Moderate"/>
    <n v="3"/>
    <x v="1"/>
    <d v="2022-09-13T00:00:00"/>
    <x v="4"/>
    <x v="0"/>
    <x v="2"/>
    <n v="3"/>
    <n v="632.28"/>
    <n v="63"/>
    <s v="Old"/>
  </r>
  <r>
    <n v="1397"/>
    <d v="2018-12-25T00:00:00"/>
    <n v="7.3888888888888893"/>
    <s v="Production Technician I"/>
    <x v="8"/>
    <s v="Active"/>
    <s v="Contract"/>
    <s v="Zone A"/>
    <s v="Part-Time"/>
    <x v="0"/>
    <x v="3"/>
    <d v="1981-02-26T00:00:00"/>
    <s v="MA"/>
    <s v="Male"/>
    <s v="Other"/>
    <s v="Single"/>
    <x v="1"/>
    <n v="4"/>
    <n v="3"/>
    <s v="Average"/>
    <d v="2023-03-31T00:00:00"/>
    <n v="3"/>
    <x v="1"/>
    <n v="2"/>
    <s v="Moderate"/>
    <n v="3"/>
    <x v="1"/>
    <d v="2023-03-01T00:00:00"/>
    <x v="1"/>
    <x v="0"/>
    <x v="1"/>
    <n v="2"/>
    <n v="669.41"/>
    <n v="37"/>
    <s v="Adult"/>
  </r>
  <r>
    <n v="1398"/>
    <d v="2021-01-03T00:00:00"/>
    <n v="5.3666666666666663"/>
    <s v="Production Technician I"/>
    <x v="9"/>
    <s v="Active"/>
    <s v="Part-Time"/>
    <s v="Zone C"/>
    <s v="Full-Time"/>
    <x v="0"/>
    <x v="8"/>
    <d v="1972-12-12T00:00:00"/>
    <s v="MA"/>
    <s v="Female"/>
    <s v="White"/>
    <s v="Single"/>
    <x v="2"/>
    <n v="2"/>
    <n v="3"/>
    <s v="Average"/>
    <d v="2023-04-07T00:00:00"/>
    <n v="1"/>
    <x v="1"/>
    <n v="1"/>
    <s v="Moderate"/>
    <n v="1"/>
    <x v="1"/>
    <d v="2023-01-04T00:00:00"/>
    <x v="4"/>
    <x v="1"/>
    <x v="3"/>
    <n v="3"/>
    <n v="191.99"/>
    <n v="49"/>
    <s v="Adult"/>
  </r>
  <r>
    <n v="1399"/>
    <d v="2023-06-15T00:00:00"/>
    <n v="2.9166666666666665"/>
    <s v="Production Technician I"/>
    <x v="4"/>
    <s v="Active"/>
    <s v="Part-Time"/>
    <s v="Zone C"/>
    <s v="Full-Time"/>
    <x v="0"/>
    <x v="3"/>
    <d v="1977-12-15T00:00:00"/>
    <s v="MA"/>
    <s v="Female"/>
    <s v="Other"/>
    <s v="Widowed"/>
    <x v="2"/>
    <n v="2"/>
    <n v="3"/>
    <s v="Average"/>
    <d v="2023-03-07T00:00:00"/>
    <n v="1"/>
    <x v="1"/>
    <n v="4"/>
    <s v="Moderate"/>
    <n v="4"/>
    <x v="1"/>
    <d v="2023-05-02T00:00:00"/>
    <x v="1"/>
    <x v="0"/>
    <x v="1"/>
    <n v="2"/>
    <n v="695.11"/>
    <n v="46"/>
    <s v="Adult"/>
  </r>
  <r>
    <n v="1400"/>
    <d v="2018-08-29T00:00:00"/>
    <n v="7.7111111111111112"/>
    <s v="Production Technician II"/>
    <x v="6"/>
    <s v="Active"/>
    <s v="Full-Time"/>
    <s v="Zone B"/>
    <s v="Full-Time"/>
    <x v="0"/>
    <x v="4"/>
    <d v="1955-04-03T00:00:00"/>
    <s v="MA"/>
    <s v="Female"/>
    <s v="White"/>
    <s v="Divorced"/>
    <x v="1"/>
    <n v="4"/>
    <n v="3"/>
    <s v="Average"/>
    <d v="2023-05-17T00:00:00"/>
    <n v="2"/>
    <x v="1"/>
    <n v="3"/>
    <s v="Moderate"/>
    <n v="3"/>
    <x v="1"/>
    <d v="2022-08-06T00:00:00"/>
    <x v="4"/>
    <x v="0"/>
    <x v="0"/>
    <n v="2"/>
    <n v="634.91999999999996"/>
    <n v="63"/>
    <s v="Old"/>
  </r>
  <r>
    <n v="1401"/>
    <d v="2019-01-04T00:00:00"/>
    <n v="7.3638888888888889"/>
    <s v="Production Technician I"/>
    <x v="2"/>
    <s v="Active"/>
    <s v="Contract"/>
    <s v="Zone B"/>
    <s v="Part-Time"/>
    <x v="0"/>
    <x v="8"/>
    <d v="1967-08-17T00:00:00"/>
    <s v="MA"/>
    <s v="Male"/>
    <s v="White"/>
    <s v="Single"/>
    <x v="1"/>
    <n v="4"/>
    <n v="3"/>
    <s v="Average"/>
    <d v="2022-11-04T00:00:00"/>
    <n v="2"/>
    <x v="1"/>
    <n v="5"/>
    <s v="Moderate"/>
    <n v="3"/>
    <x v="1"/>
    <d v="2023-07-03T00:00:00"/>
    <x v="4"/>
    <x v="0"/>
    <x v="1"/>
    <n v="5"/>
    <n v="873.98"/>
    <n v="52"/>
    <s v="Old"/>
  </r>
  <r>
    <n v="1402"/>
    <d v="2021-09-10T00:00:00"/>
    <n v="4.6805555555555554"/>
    <s v="Production Technician I"/>
    <x v="8"/>
    <s v="Active"/>
    <s v="Full-Time"/>
    <s v="Zone B"/>
    <s v="Full-Time"/>
    <x v="0"/>
    <x v="2"/>
    <d v="1988-10-12T00:00:00"/>
    <s v="MA"/>
    <s v="Female"/>
    <s v="White"/>
    <s v="Divorced"/>
    <x v="1"/>
    <n v="4"/>
    <n v="3"/>
    <s v="Average"/>
    <d v="2023-07-13T00:00:00"/>
    <n v="2"/>
    <x v="1"/>
    <n v="4"/>
    <s v="Moderate"/>
    <n v="4"/>
    <x v="1"/>
    <d v="2022-10-14T00:00:00"/>
    <x v="4"/>
    <x v="1"/>
    <x v="3"/>
    <n v="3"/>
    <n v="602.33000000000004"/>
    <n v="33"/>
    <s v="Adult"/>
  </r>
  <r>
    <n v="1403"/>
    <d v="2021-07-08T00:00:00"/>
    <n v="4.8527777777777779"/>
    <s v="Production Technician I"/>
    <x v="7"/>
    <s v="Active"/>
    <s v="Full-Time"/>
    <s v="Zone B"/>
    <s v="Temporary"/>
    <x v="0"/>
    <x v="4"/>
    <d v="2044-12-09T00:00:00"/>
    <s v="MA"/>
    <s v="Female"/>
    <s v="White"/>
    <s v="Widowed"/>
    <x v="1"/>
    <n v="4"/>
    <n v="3"/>
    <s v="Average"/>
    <d v="2022-12-25T00:00:00"/>
    <n v="1"/>
    <x v="1"/>
    <n v="3"/>
    <s v="Moderate"/>
    <n v="2"/>
    <x v="1"/>
    <d v="2023-06-08T00:00:00"/>
    <x v="3"/>
    <x v="0"/>
    <x v="0"/>
    <n v="3"/>
    <n v="807.02"/>
    <n v="77"/>
    <s v="Old"/>
  </r>
  <r>
    <n v="1404"/>
    <d v="2018-11-01T00:00:00"/>
    <n v="7.5388888888888888"/>
    <s v="Production Technician II"/>
    <x v="4"/>
    <s v="Terminated"/>
    <s v="Contract"/>
    <s v="Zone B"/>
    <s v="Part-Time"/>
    <x v="0"/>
    <x v="0"/>
    <d v="1978-12-06T00:00:00"/>
    <s v="MA"/>
    <s v="Male"/>
    <s v="Hispanic"/>
    <s v="Single"/>
    <x v="1"/>
    <n v="4"/>
    <n v="3"/>
    <s v="Average"/>
    <d v="2023-02-18T00:00:00"/>
    <n v="1"/>
    <x v="1"/>
    <n v="2"/>
    <s v="Moderate"/>
    <n v="2"/>
    <x v="1"/>
    <d v="2022-10-02T00:00:00"/>
    <x v="2"/>
    <x v="0"/>
    <x v="2"/>
    <n v="4"/>
    <n v="411.94"/>
    <n v="40"/>
    <s v="Adult"/>
  </r>
  <r>
    <n v="1405"/>
    <d v="2018-12-08T00:00:00"/>
    <n v="7.4361111111111109"/>
    <s v="Production Technician II"/>
    <x v="2"/>
    <s v="Active"/>
    <s v="Part-Time"/>
    <s v="Zone A"/>
    <s v="Temporary"/>
    <x v="0"/>
    <x v="4"/>
    <d v="1977-03-30T00:00:00"/>
    <s v="MA"/>
    <s v="Female"/>
    <s v="Other"/>
    <s v="Single"/>
    <x v="1"/>
    <n v="4"/>
    <n v="3"/>
    <s v="Average"/>
    <d v="2023-04-29T00:00:00"/>
    <n v="3"/>
    <x v="1"/>
    <n v="3"/>
    <s v="Moderate"/>
    <n v="3"/>
    <x v="1"/>
    <d v="2022-09-15T00:00:00"/>
    <x v="1"/>
    <x v="1"/>
    <x v="2"/>
    <n v="4"/>
    <n v="537.73"/>
    <n v="41"/>
    <s v="Adult"/>
  </r>
  <r>
    <n v="1406"/>
    <d v="2022-10-25T00:00:00"/>
    <n v="3.5555555555555554"/>
    <s v="Production Technician II"/>
    <x v="9"/>
    <s v="Active"/>
    <s v="Part-Time"/>
    <s v="Zone A"/>
    <s v="Full-Time"/>
    <x v="0"/>
    <x v="3"/>
    <d v="1982-11-10T00:00:00"/>
    <s v="MA"/>
    <s v="Female"/>
    <s v="Asian"/>
    <s v="Single"/>
    <x v="1"/>
    <n v="4"/>
    <n v="3"/>
    <s v="Average"/>
    <d v="2023-05-15T00:00:00"/>
    <n v="4"/>
    <x v="1"/>
    <n v="1"/>
    <s v="Moderate"/>
    <n v="5"/>
    <x v="1"/>
    <d v="2023-05-03T00:00:00"/>
    <x v="3"/>
    <x v="0"/>
    <x v="1"/>
    <n v="5"/>
    <n v="930.1"/>
    <n v="40"/>
    <s v="Adult"/>
  </r>
  <r>
    <n v="1407"/>
    <d v="2023-04-04T00:00:00"/>
    <n v="3.1138888888888889"/>
    <s v="Production Technician I"/>
    <x v="3"/>
    <s v="Active"/>
    <s v="Full-Time"/>
    <s v="Zone B"/>
    <s v="Temporary"/>
    <x v="0"/>
    <x v="2"/>
    <d v="1983-03-30T00:00:00"/>
    <s v="MA"/>
    <s v="Male"/>
    <s v="Hispanic"/>
    <s v="Married"/>
    <x v="1"/>
    <n v="4"/>
    <n v="3"/>
    <s v="Average"/>
    <d v="2023-02-16T00:00:00"/>
    <n v="3"/>
    <x v="1"/>
    <n v="3"/>
    <s v="Moderate"/>
    <n v="1"/>
    <x v="1"/>
    <d v="2022-11-23T00:00:00"/>
    <x v="4"/>
    <x v="1"/>
    <x v="2"/>
    <n v="3"/>
    <n v="249.66"/>
    <n v="40"/>
    <s v="Adult"/>
  </r>
  <r>
    <n v="1408"/>
    <d v="2021-03-17T00:00:00"/>
    <n v="5.1611111111111114"/>
    <s v="Production Technician I"/>
    <x v="2"/>
    <s v="Active"/>
    <s v="Contract"/>
    <s v="Zone B"/>
    <s v="Part-Time"/>
    <x v="0"/>
    <x v="4"/>
    <d v="1980-12-03T00:00:00"/>
    <s v="MA"/>
    <s v="Female"/>
    <s v="Other"/>
    <s v="Single"/>
    <x v="1"/>
    <n v="4"/>
    <n v="3"/>
    <s v="Average"/>
    <d v="2023-06-07T00:00:00"/>
    <n v="3"/>
    <x v="1"/>
    <n v="3"/>
    <s v="Moderate"/>
    <n v="3"/>
    <x v="1"/>
    <d v="2022-12-24T00:00:00"/>
    <x v="4"/>
    <x v="0"/>
    <x v="3"/>
    <n v="5"/>
    <n v="691.82"/>
    <n v="41"/>
    <s v="Adult"/>
  </r>
  <r>
    <n v="1409"/>
    <d v="2019-03-11T00:00:00"/>
    <n v="7.177777777777778"/>
    <s v="Production Technician I"/>
    <x v="8"/>
    <s v="Terminated"/>
    <s v="Full-Time"/>
    <s v="Zone A"/>
    <s v="Part-Time"/>
    <x v="0"/>
    <x v="3"/>
    <d v="1981-04-02T00:00:00"/>
    <s v="MA"/>
    <s v="Female"/>
    <s v="Other"/>
    <s v="Widowed"/>
    <x v="1"/>
    <n v="4"/>
    <n v="3"/>
    <s v="Average"/>
    <d v="2023-05-17T00:00:00"/>
    <n v="2"/>
    <x v="1"/>
    <n v="2"/>
    <s v="Moderate"/>
    <n v="1"/>
    <x v="1"/>
    <d v="2022-08-23T00:00:00"/>
    <x v="1"/>
    <x v="0"/>
    <x v="3"/>
    <n v="4"/>
    <n v="938.59"/>
    <n v="38"/>
    <s v="Adult"/>
  </r>
  <r>
    <n v="1410"/>
    <d v="2022-02-25T00:00:00"/>
    <n v="4.2222222222222223"/>
    <s v="Production Technician I"/>
    <x v="7"/>
    <s v="Active"/>
    <s v="Contract"/>
    <s v="Zone C"/>
    <s v="Temporary"/>
    <x v="0"/>
    <x v="13"/>
    <d v="2045-08-08T00:00:00"/>
    <s v="MA"/>
    <s v="Female"/>
    <s v="White"/>
    <s v="Widowed"/>
    <x v="1"/>
    <n v="4"/>
    <n v="3"/>
    <s v="Average"/>
    <d v="2023-04-02T00:00:00"/>
    <n v="2"/>
    <x v="1"/>
    <n v="2"/>
    <s v="Moderate"/>
    <n v="4"/>
    <x v="1"/>
    <d v="2022-11-25T00:00:00"/>
    <x v="2"/>
    <x v="1"/>
    <x v="2"/>
    <n v="1"/>
    <n v="746.8"/>
    <n v="77"/>
    <s v="Old"/>
  </r>
  <r>
    <n v="1411"/>
    <d v="2019-07-02T00:00:00"/>
    <n v="6.8694444444444445"/>
    <s v="Production Technician I"/>
    <x v="1"/>
    <s v="Active"/>
    <s v="Part-Time"/>
    <s v="Zone C"/>
    <s v="Part-Time"/>
    <x v="0"/>
    <x v="1"/>
    <d v="1980-05-26T00:00:00"/>
    <s v="MA"/>
    <s v="Female"/>
    <s v="Hispanic"/>
    <s v="Married"/>
    <x v="1"/>
    <n v="4"/>
    <n v="3"/>
    <s v="Average"/>
    <d v="2023-06-25T00:00:00"/>
    <n v="5"/>
    <x v="1"/>
    <n v="4"/>
    <s v="Moderate"/>
    <n v="5"/>
    <x v="1"/>
    <d v="2022-12-14T00:00:00"/>
    <x v="3"/>
    <x v="1"/>
    <x v="1"/>
    <n v="1"/>
    <n v="690.75"/>
    <n v="39"/>
    <s v="Adult"/>
  </r>
  <r>
    <n v="1412"/>
    <d v="2019-06-20T00:00:00"/>
    <n v="6.9027777777777777"/>
    <s v="Production Technician I"/>
    <x v="8"/>
    <s v="Active"/>
    <s v="Part-Time"/>
    <s v="Zone B"/>
    <s v="Full-Time"/>
    <x v="0"/>
    <x v="4"/>
    <d v="1982-09-19T00:00:00"/>
    <s v="MA"/>
    <s v="Female"/>
    <s v="White"/>
    <s v="Widowed"/>
    <x v="1"/>
    <n v="4"/>
    <n v="3"/>
    <s v="Average"/>
    <d v="2023-06-16T00:00:00"/>
    <n v="4"/>
    <x v="1"/>
    <n v="3"/>
    <s v="Moderate"/>
    <n v="5"/>
    <x v="1"/>
    <d v="2022-08-24T00:00:00"/>
    <x v="2"/>
    <x v="1"/>
    <x v="1"/>
    <n v="4"/>
    <n v="544.19000000000005"/>
    <n v="37"/>
    <s v="Adult"/>
  </r>
  <r>
    <n v="1413"/>
    <d v="2019-09-27T00:00:00"/>
    <n v="6.6333333333333337"/>
    <s v="Production Technician I"/>
    <x v="3"/>
    <s v="Active"/>
    <s v="Part-Time"/>
    <s v="Zone A"/>
    <s v="Full-Time"/>
    <x v="0"/>
    <x v="0"/>
    <d v="2043-03-12T00:00:00"/>
    <s v="MA"/>
    <s v="Male"/>
    <s v="Black"/>
    <s v="Widowed"/>
    <x v="2"/>
    <n v="2"/>
    <n v="3"/>
    <s v="Average"/>
    <d v="2022-10-31T00:00:00"/>
    <n v="4"/>
    <x v="1"/>
    <n v="3"/>
    <s v="Moderate"/>
    <n v="2"/>
    <x v="1"/>
    <d v="2023-02-17T00:00:00"/>
    <x v="3"/>
    <x v="0"/>
    <x v="2"/>
    <n v="5"/>
    <n v="918.34"/>
    <n v="76"/>
    <s v="Old"/>
  </r>
  <r>
    <n v="1414"/>
    <d v="2022-11-15T00:00:00"/>
    <n v="3.5"/>
    <s v="Production Technician I"/>
    <x v="4"/>
    <s v="Active"/>
    <s v="Contract"/>
    <s v="Zone C"/>
    <s v="Full-Time"/>
    <x v="0"/>
    <x v="1"/>
    <d v="1966-06-03T00:00:00"/>
    <s v="MA"/>
    <s v="Male"/>
    <s v="Asian"/>
    <s v="Married"/>
    <x v="1"/>
    <n v="4"/>
    <n v="3"/>
    <s v="Average"/>
    <d v="2022-08-13T00:00:00"/>
    <n v="1"/>
    <x v="1"/>
    <n v="4"/>
    <s v="Moderate"/>
    <n v="4"/>
    <x v="1"/>
    <d v="2023-01-21T00:00:00"/>
    <x v="1"/>
    <x v="0"/>
    <x v="0"/>
    <n v="3"/>
    <n v="997.2"/>
    <n v="56"/>
    <s v="Old"/>
  </r>
  <r>
    <n v="1415"/>
    <d v="2020-08-22T00:00:00"/>
    <n v="5.7305555555555552"/>
    <s v="Production Technician I"/>
    <x v="0"/>
    <s v="Active"/>
    <s v="Part-Time"/>
    <s v="Zone A"/>
    <s v="Part-Time"/>
    <x v="0"/>
    <x v="4"/>
    <d v="1977-08-14T00:00:00"/>
    <s v="MA"/>
    <s v="Male"/>
    <s v="Asian"/>
    <s v="Divorced"/>
    <x v="1"/>
    <n v="4"/>
    <n v="3"/>
    <s v="Average"/>
    <d v="2022-09-16T00:00:00"/>
    <n v="2"/>
    <x v="1"/>
    <n v="2"/>
    <s v="Moderate"/>
    <n v="1"/>
    <x v="1"/>
    <d v="2022-12-28T00:00:00"/>
    <x v="1"/>
    <x v="0"/>
    <x v="1"/>
    <n v="3"/>
    <n v="633.96"/>
    <n v="43"/>
    <s v="Adult"/>
  </r>
  <r>
    <n v="1416"/>
    <d v="2020-04-09T00:00:00"/>
    <n v="6.1"/>
    <s v="Production Technician I"/>
    <x v="1"/>
    <s v="Active"/>
    <s v="Part-Time"/>
    <s v="Zone B"/>
    <s v="Full-Time"/>
    <x v="0"/>
    <x v="4"/>
    <d v="1953-09-12T00:00:00"/>
    <s v="MA"/>
    <s v="Male"/>
    <s v="Asian"/>
    <s v="Widowed"/>
    <x v="1"/>
    <n v="4"/>
    <n v="3"/>
    <s v="Average"/>
    <d v="2023-05-11T00:00:00"/>
    <n v="5"/>
    <x v="1"/>
    <n v="4"/>
    <s v="Moderate"/>
    <n v="3"/>
    <x v="1"/>
    <d v="2022-10-27T00:00:00"/>
    <x v="1"/>
    <x v="1"/>
    <x v="3"/>
    <n v="2"/>
    <n v="638.69000000000005"/>
    <n v="67"/>
    <s v="Old"/>
  </r>
  <r>
    <n v="1417"/>
    <d v="2021-03-30T00:00:00"/>
    <n v="5.125"/>
    <s v="Production Technician I"/>
    <x v="8"/>
    <s v="Active"/>
    <s v="Full-Time"/>
    <s v="Zone C"/>
    <s v="Part-Time"/>
    <x v="0"/>
    <x v="1"/>
    <d v="2049-02-02T00:00:00"/>
    <s v="MA"/>
    <s v="Female"/>
    <s v="Other"/>
    <s v="Single"/>
    <x v="1"/>
    <n v="4"/>
    <n v="3"/>
    <s v="Average"/>
    <d v="2022-12-31T00:00:00"/>
    <n v="3"/>
    <x v="1"/>
    <n v="5"/>
    <s v="Moderate"/>
    <n v="2"/>
    <x v="1"/>
    <d v="2023-01-05T00:00:00"/>
    <x v="2"/>
    <x v="0"/>
    <x v="3"/>
    <n v="1"/>
    <n v="643.82000000000005"/>
    <n v="72"/>
    <s v="Old"/>
  </r>
  <r>
    <n v="1418"/>
    <d v="2018-09-26T00:00:00"/>
    <n v="7.6361111111111111"/>
    <s v="Production Technician I"/>
    <x v="6"/>
    <s v="Active"/>
    <s v="Part-Time"/>
    <s v="Zone C"/>
    <s v="Temporary"/>
    <x v="0"/>
    <x v="13"/>
    <d v="2000-12-30T00:00:00"/>
    <s v="MA"/>
    <s v="Female"/>
    <s v="Other"/>
    <s v="Married"/>
    <x v="2"/>
    <n v="2"/>
    <n v="3"/>
    <s v="Average"/>
    <d v="2022-11-25T00:00:00"/>
    <n v="2"/>
    <x v="1"/>
    <n v="1"/>
    <s v="Moderate"/>
    <n v="3"/>
    <x v="1"/>
    <d v="2023-06-24T00:00:00"/>
    <x v="2"/>
    <x v="1"/>
    <x v="0"/>
    <n v="1"/>
    <n v="840.76"/>
    <n v="18"/>
    <s v="Young"/>
  </r>
  <r>
    <n v="1419"/>
    <d v="2023-05-22T00:00:00"/>
    <n v="2.9805555555555556"/>
    <s v="Production Technician I"/>
    <x v="2"/>
    <s v="Active"/>
    <s v="Contract"/>
    <s v="Zone C"/>
    <s v="Full-Time"/>
    <x v="0"/>
    <x v="4"/>
    <d v="1984-01-11T00:00:00"/>
    <s v="MA"/>
    <s v="Female"/>
    <s v="Other"/>
    <s v="Divorced"/>
    <x v="1"/>
    <n v="4"/>
    <n v="3"/>
    <s v="Average"/>
    <d v="2023-02-11T00:00:00"/>
    <n v="4"/>
    <x v="1"/>
    <n v="2"/>
    <s v="Moderate"/>
    <n v="1"/>
    <x v="1"/>
    <d v="2023-04-13T00:00:00"/>
    <x v="0"/>
    <x v="0"/>
    <x v="3"/>
    <n v="1"/>
    <n v="108.04"/>
    <n v="39"/>
    <s v="Adult"/>
  </r>
  <r>
    <n v="1420"/>
    <d v="2021-06-04T00:00:00"/>
    <n v="4.947222222222222"/>
    <s v="Production Technician I"/>
    <x v="9"/>
    <s v="Active"/>
    <s v="Contract"/>
    <s v="Zone B"/>
    <s v="Temporary"/>
    <x v="0"/>
    <x v="9"/>
    <d v="1950-12-29T00:00:00"/>
    <s v="MA"/>
    <s v="Female"/>
    <s v="White"/>
    <s v="Divorced"/>
    <x v="1"/>
    <n v="4"/>
    <n v="3"/>
    <s v="Average"/>
    <d v="2023-06-12T00:00:00"/>
    <n v="1"/>
    <x v="1"/>
    <n v="2"/>
    <s v="Moderate"/>
    <n v="4"/>
    <x v="1"/>
    <d v="2023-02-16T00:00:00"/>
    <x v="4"/>
    <x v="0"/>
    <x v="2"/>
    <n v="5"/>
    <n v="889.57"/>
    <n v="71"/>
    <s v="Old"/>
  </r>
  <r>
    <n v="1421"/>
    <d v="2019-10-22T00:00:00"/>
    <n v="6.5638888888888891"/>
    <s v="Production Technician I"/>
    <x v="7"/>
    <s v="Active"/>
    <s v="Contract"/>
    <s v="Zone C"/>
    <s v="Full-Time"/>
    <x v="0"/>
    <x v="3"/>
    <d v="2048-11-30T00:00:00"/>
    <s v="MA"/>
    <s v="Female"/>
    <s v="Other"/>
    <s v="Married"/>
    <x v="1"/>
    <n v="4"/>
    <n v="3"/>
    <s v="Average"/>
    <d v="2022-09-03T00:00:00"/>
    <n v="3"/>
    <x v="1"/>
    <n v="5"/>
    <s v="Moderate"/>
    <n v="5"/>
    <x v="1"/>
    <d v="2022-12-08T00:00:00"/>
    <x v="1"/>
    <x v="0"/>
    <x v="2"/>
    <n v="5"/>
    <n v="835.97"/>
    <n v="71"/>
    <s v="Old"/>
  </r>
  <r>
    <n v="1423"/>
    <d v="2022-06-25T00:00:00"/>
    <n v="3.8888888888888888"/>
    <s v="Production Technician I"/>
    <x v="5"/>
    <s v="Active"/>
    <s v="Full-Time"/>
    <s v="Zone A"/>
    <s v="Full-Time"/>
    <x v="0"/>
    <x v="1"/>
    <d v="1992-03-12T00:00:00"/>
    <s v="MA"/>
    <s v="Female"/>
    <s v="White"/>
    <s v="Single"/>
    <x v="2"/>
    <n v="2"/>
    <n v="3"/>
    <s v="Average"/>
    <d v="2023-03-23T00:00:00"/>
    <n v="2"/>
    <x v="1"/>
    <n v="5"/>
    <s v="Moderate"/>
    <n v="5"/>
    <x v="1"/>
    <d v="2023-03-15T00:00:00"/>
    <x v="4"/>
    <x v="0"/>
    <x v="3"/>
    <n v="3"/>
    <n v="255.55"/>
    <n v="30"/>
    <s v="Adult"/>
  </r>
  <r>
    <n v="1425"/>
    <d v="2019-08-04T00:00:00"/>
    <n v="6.7805555555555559"/>
    <s v="Production Technician I"/>
    <x v="0"/>
    <s v="Active"/>
    <s v="Part-Time"/>
    <s v="Zone B"/>
    <s v="Full-Time"/>
    <x v="0"/>
    <x v="4"/>
    <d v="2042-06-21T00:00:00"/>
    <s v="MA"/>
    <s v="Female"/>
    <s v="Black"/>
    <s v="Single"/>
    <x v="2"/>
    <n v="2"/>
    <n v="3"/>
    <s v="Average"/>
    <d v="2022-09-06T00:00:00"/>
    <n v="2"/>
    <x v="1"/>
    <n v="3"/>
    <s v="Moderate"/>
    <n v="1"/>
    <x v="1"/>
    <d v="2023-03-13T00:00:00"/>
    <x v="3"/>
    <x v="0"/>
    <x v="0"/>
    <n v="1"/>
    <n v="850.15"/>
    <n v="77"/>
    <s v="Old"/>
  </r>
  <r>
    <n v="1426"/>
    <d v="2022-03-08T00:00:00"/>
    <n v="4.1861111111111109"/>
    <s v="Production Technician I"/>
    <x v="1"/>
    <s v="Terminated"/>
    <s v="Full-Time"/>
    <s v="Zone A"/>
    <s v="Full-Time"/>
    <x v="0"/>
    <x v="3"/>
    <d v="2000-07-19T00:00:00"/>
    <s v="MA"/>
    <s v="Female"/>
    <s v="Hispanic"/>
    <s v="Widowed"/>
    <x v="1"/>
    <n v="4"/>
    <n v="3"/>
    <s v="Average"/>
    <d v="2023-07-11T00:00:00"/>
    <n v="4"/>
    <x v="1"/>
    <n v="5"/>
    <s v="Moderate"/>
    <n v="5"/>
    <x v="1"/>
    <d v="2022-12-02T00:00:00"/>
    <x v="2"/>
    <x v="1"/>
    <x v="2"/>
    <n v="3"/>
    <n v="938.04"/>
    <n v="22"/>
    <s v="Young"/>
  </r>
  <r>
    <n v="1427"/>
    <d v="2019-02-22T00:00:00"/>
    <n v="7.2305555555555552"/>
    <s v="Production Technician II"/>
    <x v="0"/>
    <s v="Active"/>
    <s v="Full-Time"/>
    <s v="Zone A"/>
    <s v="Part-Time"/>
    <x v="0"/>
    <x v="6"/>
    <d v="1953-05-09T00:00:00"/>
    <s v="MA"/>
    <s v="Male"/>
    <s v="Asian"/>
    <s v="Divorced"/>
    <x v="2"/>
    <n v="2"/>
    <n v="3"/>
    <s v="Average"/>
    <d v="2023-02-09T00:00:00"/>
    <n v="1"/>
    <x v="1"/>
    <n v="2"/>
    <s v="Moderate"/>
    <n v="3"/>
    <x v="1"/>
    <d v="2023-04-25T00:00:00"/>
    <x v="2"/>
    <x v="1"/>
    <x v="3"/>
    <n v="1"/>
    <n v="684.24"/>
    <n v="66"/>
    <s v="Old"/>
  </r>
  <r>
    <n v="1428"/>
    <d v="2022-12-08T00:00:00"/>
    <n v="3.4361111111111109"/>
    <s v="Production Technician II"/>
    <x v="7"/>
    <s v="Active"/>
    <s v="Full-Time"/>
    <s v="Zone C"/>
    <s v="Part-Time"/>
    <x v="0"/>
    <x v="7"/>
    <d v="1970-02-26T00:00:00"/>
    <s v="MA"/>
    <s v="Male"/>
    <s v="White"/>
    <s v="Divorced"/>
    <x v="1"/>
    <n v="4"/>
    <n v="3"/>
    <s v="Average"/>
    <d v="2023-06-04T00:00:00"/>
    <n v="3"/>
    <x v="1"/>
    <n v="5"/>
    <s v="Moderate"/>
    <n v="2"/>
    <x v="1"/>
    <d v="2022-08-30T00:00:00"/>
    <x v="3"/>
    <x v="0"/>
    <x v="0"/>
    <n v="5"/>
    <n v="956.11"/>
    <n v="52"/>
    <s v="Old"/>
  </r>
  <r>
    <n v="1429"/>
    <d v="2019-11-22T00:00:00"/>
    <n v="6.4805555555555552"/>
    <s v="Production Technician II"/>
    <x v="1"/>
    <s v="Terminated"/>
    <s v="Contract"/>
    <s v="Zone B"/>
    <s v="Temporary"/>
    <x v="0"/>
    <x v="4"/>
    <d v="2044-09-02T00:00:00"/>
    <s v="MA"/>
    <s v="Female"/>
    <s v="Hispanic"/>
    <s v="Divorced"/>
    <x v="1"/>
    <n v="4"/>
    <n v="3"/>
    <s v="Average"/>
    <d v="2023-03-23T00:00:00"/>
    <n v="1"/>
    <x v="1"/>
    <n v="4"/>
    <s v="Moderate"/>
    <n v="3"/>
    <x v="1"/>
    <d v="2022-11-26T00:00:00"/>
    <x v="4"/>
    <x v="1"/>
    <x v="0"/>
    <n v="4"/>
    <n v="441.43"/>
    <n v="75"/>
    <s v="Old"/>
  </r>
  <r>
    <n v="1430"/>
    <d v="2023-02-13T00:00:00"/>
    <n v="3.2555555555555555"/>
    <s v="Production Technician II"/>
    <x v="8"/>
    <s v="Terminated"/>
    <s v="Part-Time"/>
    <s v="Zone A"/>
    <s v="Temporary"/>
    <x v="0"/>
    <x v="17"/>
    <d v="1959-01-19T00:00:00"/>
    <s v="MA"/>
    <s v="Female"/>
    <s v="Asian"/>
    <s v="Single"/>
    <x v="2"/>
    <n v="2"/>
    <n v="3"/>
    <s v="Average"/>
    <d v="2022-09-15T00:00:00"/>
    <n v="2"/>
    <x v="1"/>
    <n v="2"/>
    <s v="Moderate"/>
    <n v="2"/>
    <x v="1"/>
    <d v="2022-08-26T00:00:00"/>
    <x v="0"/>
    <x v="1"/>
    <x v="3"/>
    <n v="4"/>
    <n v="193.99"/>
    <n v="64"/>
    <s v="Old"/>
  </r>
  <r>
    <n v="1431"/>
    <d v="2019-03-15T00:00:00"/>
    <n v="7.166666666666667"/>
    <s v="Production Technician II"/>
    <x v="3"/>
    <s v="Active"/>
    <s v="Full-Time"/>
    <s v="Zone B"/>
    <s v="Full-Time"/>
    <x v="0"/>
    <x v="4"/>
    <d v="1951-10-31T00:00:00"/>
    <s v="MA"/>
    <s v="Female"/>
    <s v="Black"/>
    <s v="Widowed"/>
    <x v="1"/>
    <n v="4"/>
    <n v="3"/>
    <s v="Average"/>
    <d v="2022-10-28T00:00:00"/>
    <n v="2"/>
    <x v="1"/>
    <n v="1"/>
    <s v="Moderate"/>
    <n v="1"/>
    <x v="1"/>
    <d v="2022-10-15T00:00:00"/>
    <x v="3"/>
    <x v="1"/>
    <x v="0"/>
    <n v="3"/>
    <n v="790.72"/>
    <n v="68"/>
    <s v="Old"/>
  </r>
  <r>
    <n v="1432"/>
    <d v="2019-07-18T00:00:00"/>
    <n v="6.8250000000000002"/>
    <s v="Production Technician II"/>
    <x v="9"/>
    <s v="Active"/>
    <s v="Contract"/>
    <s v="Zone A"/>
    <s v="Part-Time"/>
    <x v="0"/>
    <x v="9"/>
    <d v="1991-07-29T00:00:00"/>
    <s v="MA"/>
    <s v="Male"/>
    <s v="White"/>
    <s v="Married"/>
    <x v="1"/>
    <n v="4"/>
    <n v="3"/>
    <s v="Average"/>
    <d v="2022-10-13T00:00:00"/>
    <n v="4"/>
    <x v="1"/>
    <n v="3"/>
    <s v="Moderate"/>
    <n v="4"/>
    <x v="1"/>
    <d v="2022-08-06T00:00:00"/>
    <x v="4"/>
    <x v="0"/>
    <x v="2"/>
    <n v="4"/>
    <n v="894.75"/>
    <n v="28"/>
    <s v="Adult"/>
  </r>
  <r>
    <n v="1433"/>
    <d v="2021-04-09T00:00:00"/>
    <n v="5.0999999999999996"/>
    <s v="Production Technician I"/>
    <x v="7"/>
    <s v="Active"/>
    <s v="Part-Time"/>
    <s v="Zone C"/>
    <s v="Part-Time"/>
    <x v="0"/>
    <x v="3"/>
    <d v="1995-08-25T00:00:00"/>
    <s v="MA"/>
    <s v="Female"/>
    <s v="White"/>
    <s v="Widowed"/>
    <x v="2"/>
    <n v="2"/>
    <n v="3"/>
    <s v="Average"/>
    <d v="2022-08-06T00:00:00"/>
    <n v="5"/>
    <x v="1"/>
    <n v="1"/>
    <s v="Moderate"/>
    <n v="3"/>
    <x v="1"/>
    <d v="2022-09-18T00:00:00"/>
    <x v="1"/>
    <x v="0"/>
    <x v="3"/>
    <n v="4"/>
    <n v="863.73"/>
    <n v="26"/>
    <s v="Adult"/>
  </r>
  <r>
    <n v="1434"/>
    <d v="2018-12-30T00:00:00"/>
    <n v="7.375"/>
    <s v="Production Technician I"/>
    <x v="1"/>
    <s v="Active"/>
    <s v="Part-Time"/>
    <s v="Zone C"/>
    <s v="Part-Time"/>
    <x v="0"/>
    <x v="8"/>
    <d v="1986-12-28T00:00:00"/>
    <s v="MA"/>
    <s v="Female"/>
    <s v="White"/>
    <s v="Divorced"/>
    <x v="1"/>
    <n v="4"/>
    <n v="3"/>
    <s v="Average"/>
    <d v="2022-10-21T00:00:00"/>
    <n v="1"/>
    <x v="1"/>
    <n v="2"/>
    <s v="Moderate"/>
    <n v="3"/>
    <x v="1"/>
    <d v="2023-04-27T00:00:00"/>
    <x v="2"/>
    <x v="1"/>
    <x v="1"/>
    <n v="2"/>
    <n v="746.99"/>
    <n v="32"/>
    <s v="Adult"/>
  </r>
  <r>
    <n v="1435"/>
    <d v="2021-07-30T00:00:00"/>
    <n v="4.791666666666667"/>
    <s v="Production Technician I"/>
    <x v="8"/>
    <s v="Active"/>
    <s v="Contract"/>
    <s v="Zone C"/>
    <s v="Temporary"/>
    <x v="0"/>
    <x v="4"/>
    <d v="1998-11-29T00:00:00"/>
    <s v="MA"/>
    <s v="Female"/>
    <s v="Hispanic"/>
    <s v="Single"/>
    <x v="1"/>
    <n v="4"/>
    <n v="3"/>
    <s v="Average"/>
    <d v="2023-03-23T00:00:00"/>
    <n v="4"/>
    <x v="1"/>
    <n v="2"/>
    <s v="Moderate"/>
    <n v="3"/>
    <x v="1"/>
    <d v="2022-09-21T00:00:00"/>
    <x v="0"/>
    <x v="0"/>
    <x v="3"/>
    <n v="4"/>
    <n v="360.38"/>
    <n v="23"/>
    <s v="Young"/>
  </r>
  <r>
    <n v="1436"/>
    <d v="2022-10-28T00:00:00"/>
    <n v="3.5472222222222221"/>
    <s v="Production Technician I"/>
    <x v="3"/>
    <s v="Active"/>
    <s v="Full-Time"/>
    <s v="Zone C"/>
    <s v="Temporary"/>
    <x v="0"/>
    <x v="4"/>
    <d v="1989-05-27T00:00:00"/>
    <s v="MA"/>
    <s v="Male"/>
    <s v="Hispanic"/>
    <s v="Married"/>
    <x v="2"/>
    <n v="2"/>
    <n v="3"/>
    <s v="Average"/>
    <d v="2023-07-09T00:00:00"/>
    <n v="1"/>
    <x v="1"/>
    <n v="2"/>
    <s v="Moderate"/>
    <n v="2"/>
    <x v="1"/>
    <d v="2022-08-26T00:00:00"/>
    <x v="3"/>
    <x v="0"/>
    <x v="1"/>
    <n v="1"/>
    <n v="298.3"/>
    <n v="33"/>
    <s v="Adult"/>
  </r>
  <r>
    <n v="1437"/>
    <d v="2020-10-29T00:00:00"/>
    <n v="5.5444444444444443"/>
    <s v="Production Technician I"/>
    <x v="9"/>
    <s v="Active"/>
    <s v="Contract"/>
    <s v="Zone C"/>
    <s v="Temporary"/>
    <x v="0"/>
    <x v="9"/>
    <d v="1996-06-25T00:00:00"/>
    <s v="MA"/>
    <s v="Male"/>
    <s v="Asian"/>
    <s v="Single"/>
    <x v="1"/>
    <n v="4"/>
    <n v="3"/>
    <s v="Average"/>
    <d v="2023-01-06T00:00:00"/>
    <n v="4"/>
    <x v="1"/>
    <n v="5"/>
    <s v="Moderate"/>
    <n v="5"/>
    <x v="1"/>
    <d v="2022-12-28T00:00:00"/>
    <x v="0"/>
    <x v="1"/>
    <x v="3"/>
    <n v="3"/>
    <n v="537.12"/>
    <n v="24"/>
    <s v="Young"/>
  </r>
  <r>
    <n v="1438"/>
    <d v="2023-03-17T00:00:00"/>
    <n v="3.161111111111111"/>
    <s v="Production Technician I"/>
    <x v="5"/>
    <s v="Active"/>
    <s v="Contract"/>
    <s v="Zone B"/>
    <s v="Part-Time"/>
    <x v="0"/>
    <x v="4"/>
    <d v="1977-12-16T00:00:00"/>
    <s v="MA"/>
    <s v="Male"/>
    <s v="Asian"/>
    <s v="Married"/>
    <x v="1"/>
    <n v="4"/>
    <n v="3"/>
    <s v="Average"/>
    <d v="2023-01-21T00:00:00"/>
    <n v="1"/>
    <x v="1"/>
    <n v="4"/>
    <s v="Moderate"/>
    <n v="1"/>
    <x v="1"/>
    <d v="2023-05-12T00:00:00"/>
    <x v="1"/>
    <x v="1"/>
    <x v="3"/>
    <n v="2"/>
    <n v="996.18"/>
    <n v="46"/>
    <s v="Adult"/>
  </r>
  <r>
    <n v="1439"/>
    <d v="2022-07-20T00:00:00"/>
    <n v="3.8194444444444446"/>
    <s v="Production Technician I"/>
    <x v="6"/>
    <s v="Active"/>
    <s v="Full-Time"/>
    <s v="Zone A"/>
    <s v="Temporary"/>
    <x v="0"/>
    <x v="3"/>
    <d v="1988-01-24T00:00:00"/>
    <s v="MA"/>
    <s v="Female"/>
    <s v="Asian"/>
    <s v="Widowed"/>
    <x v="2"/>
    <n v="2"/>
    <n v="3"/>
    <s v="Average"/>
    <d v="2022-11-29T00:00:00"/>
    <n v="3"/>
    <x v="1"/>
    <n v="1"/>
    <s v="Moderate"/>
    <n v="3"/>
    <x v="1"/>
    <d v="2023-06-20T00:00:00"/>
    <x v="4"/>
    <x v="0"/>
    <x v="2"/>
    <n v="4"/>
    <n v="764.43"/>
    <n v="34"/>
    <s v="Adult"/>
  </r>
  <r>
    <n v="1440"/>
    <d v="2023-08-04T00:00:00"/>
    <n v="2.7805555555555554"/>
    <s v="Production Technician I"/>
    <x v="2"/>
    <s v="Active"/>
    <s v="Part-Time"/>
    <s v="Zone A"/>
    <s v="Temporary"/>
    <x v="0"/>
    <x v="4"/>
    <d v="1997-02-21T00:00:00"/>
    <s v="MA"/>
    <s v="Female"/>
    <s v="Hispanic"/>
    <s v="Single"/>
    <x v="2"/>
    <n v="2"/>
    <n v="3"/>
    <s v="Average"/>
    <d v="2022-11-02T00:00:00"/>
    <n v="3"/>
    <x v="1"/>
    <n v="1"/>
    <s v="Moderate"/>
    <n v="4"/>
    <x v="1"/>
    <d v="2022-11-13T00:00:00"/>
    <x v="4"/>
    <x v="1"/>
    <x v="0"/>
    <n v="5"/>
    <n v="490.33"/>
    <n v="26"/>
    <s v="Adult"/>
  </r>
  <r>
    <n v="1441"/>
    <d v="2021-11-26T00:00:00"/>
    <n v="4.4694444444444441"/>
    <s v="Production Technician I"/>
    <x v="4"/>
    <s v="Active"/>
    <s v="Contract"/>
    <s v="Zone A"/>
    <s v="Temporary"/>
    <x v="0"/>
    <x v="4"/>
    <d v="1982-03-16T00:00:00"/>
    <s v="MA"/>
    <s v="Female"/>
    <s v="Hispanic"/>
    <s v="Married"/>
    <x v="2"/>
    <n v="2"/>
    <n v="3"/>
    <s v="Average"/>
    <d v="2023-04-07T00:00:00"/>
    <n v="1"/>
    <x v="1"/>
    <n v="1"/>
    <s v="Moderate"/>
    <n v="5"/>
    <x v="1"/>
    <d v="2022-10-23T00:00:00"/>
    <x v="1"/>
    <x v="0"/>
    <x v="1"/>
    <n v="4"/>
    <n v="758.41"/>
    <n v="39"/>
    <s v="Adult"/>
  </r>
  <r>
    <n v="1442"/>
    <d v="2018-09-27T00:00:00"/>
    <n v="7.6333333333333337"/>
    <s v="Production Technician I"/>
    <x v="0"/>
    <s v="Active"/>
    <s v="Full-Time"/>
    <s v="Zone A"/>
    <s v="Temporary"/>
    <x v="0"/>
    <x v="23"/>
    <d v="1993-07-10T00:00:00"/>
    <s v="MA"/>
    <s v="Female"/>
    <s v="Black"/>
    <s v="Single"/>
    <x v="2"/>
    <n v="2"/>
    <n v="3"/>
    <s v="Average"/>
    <d v="2023-01-11T00:00:00"/>
    <n v="2"/>
    <x v="1"/>
    <n v="4"/>
    <s v="Moderate"/>
    <n v="2"/>
    <x v="1"/>
    <d v="2023-02-21T00:00:00"/>
    <x v="3"/>
    <x v="1"/>
    <x v="1"/>
    <n v="3"/>
    <n v="367.56"/>
    <n v="25"/>
    <s v="Young"/>
  </r>
  <r>
    <n v="1443"/>
    <d v="2019-08-04T00:00:00"/>
    <n v="6.7805555555555559"/>
    <s v="Production Technician I"/>
    <x v="7"/>
    <s v="Active"/>
    <s v="Contract"/>
    <s v="Zone C"/>
    <s v="Part-Time"/>
    <x v="0"/>
    <x v="4"/>
    <d v="1960-02-25T00:00:00"/>
    <s v="MA"/>
    <s v="Female"/>
    <s v="White"/>
    <s v="Divorced"/>
    <x v="2"/>
    <n v="2"/>
    <n v="3"/>
    <s v="Average"/>
    <d v="2023-06-12T00:00:00"/>
    <n v="5"/>
    <x v="1"/>
    <n v="2"/>
    <s v="Moderate"/>
    <n v="3"/>
    <x v="1"/>
    <d v="2023-05-03T00:00:00"/>
    <x v="0"/>
    <x v="0"/>
    <x v="0"/>
    <n v="5"/>
    <n v="582.49"/>
    <n v="59"/>
    <s v="Old"/>
  </r>
  <r>
    <n v="1444"/>
    <d v="2019-10-03T00:00:00"/>
    <n v="6.6166666666666663"/>
    <s v="Production Technician I"/>
    <x v="1"/>
    <s v="Active"/>
    <s v="Contract"/>
    <s v="Zone C"/>
    <s v="Part-Time"/>
    <x v="0"/>
    <x v="3"/>
    <d v="1972-02-21T00:00:00"/>
    <s v="MA"/>
    <s v="Female"/>
    <s v="White"/>
    <s v="Divorced"/>
    <x v="2"/>
    <n v="2"/>
    <n v="3"/>
    <s v="Average"/>
    <d v="2022-12-21T00:00:00"/>
    <n v="5"/>
    <x v="1"/>
    <n v="5"/>
    <s v="Moderate"/>
    <n v="3"/>
    <x v="1"/>
    <d v="2023-01-30T00:00:00"/>
    <x v="0"/>
    <x v="1"/>
    <x v="1"/>
    <n v="2"/>
    <n v="561.14"/>
    <n v="47"/>
    <s v="Adult"/>
  </r>
  <r>
    <n v="1448"/>
    <d v="2020-09-13T00:00:00"/>
    <n v="5.6722222222222225"/>
    <s v="Production Technician I"/>
    <x v="5"/>
    <s v="Active"/>
    <s v="Part-Time"/>
    <s v="Zone A"/>
    <s v="Part-Time"/>
    <x v="0"/>
    <x v="3"/>
    <d v="1976-08-13T00:00:00"/>
    <s v="MA"/>
    <s v="Female"/>
    <s v="Other"/>
    <s v="Single"/>
    <x v="2"/>
    <n v="2"/>
    <n v="3"/>
    <s v="Average"/>
    <d v="2022-10-23T00:00:00"/>
    <n v="1"/>
    <x v="1"/>
    <n v="1"/>
    <s v="Moderate"/>
    <n v="3"/>
    <x v="1"/>
    <d v="2022-08-06T00:00:00"/>
    <x v="0"/>
    <x v="0"/>
    <x v="0"/>
    <n v="5"/>
    <n v="151.43"/>
    <n v="44"/>
    <s v="Adult"/>
  </r>
  <r>
    <n v="1449"/>
    <d v="2022-11-15T00:00:00"/>
    <n v="3.5"/>
    <s v="Production Technician II"/>
    <x v="2"/>
    <s v="Active"/>
    <s v="Part-Time"/>
    <s v="Zone B"/>
    <s v="Temporary"/>
    <x v="0"/>
    <x v="2"/>
    <d v="1965-09-14T00:00:00"/>
    <s v="MA"/>
    <s v="Male"/>
    <s v="Other"/>
    <s v="Divorced"/>
    <x v="2"/>
    <n v="2"/>
    <n v="3"/>
    <s v="Average"/>
    <d v="2022-08-11T00:00:00"/>
    <n v="4"/>
    <x v="1"/>
    <n v="2"/>
    <s v="Moderate"/>
    <n v="2"/>
    <x v="1"/>
    <d v="2022-10-09T00:00:00"/>
    <x v="1"/>
    <x v="0"/>
    <x v="3"/>
    <n v="5"/>
    <n v="675.71"/>
    <n v="57"/>
    <s v="Old"/>
  </r>
  <r>
    <n v="1450"/>
    <d v="2020-02-07T00:00:00"/>
    <n v="6.2722222222222221"/>
    <s v="Production Technician II"/>
    <x v="9"/>
    <s v="Terminated"/>
    <s v="Full-Time"/>
    <s v="Zone C"/>
    <s v="Temporary"/>
    <x v="0"/>
    <x v="4"/>
    <d v="1958-02-20T00:00:00"/>
    <s v="MA"/>
    <s v="Male"/>
    <s v="White"/>
    <s v="Single"/>
    <x v="2"/>
    <n v="2"/>
    <n v="3"/>
    <s v="Average"/>
    <d v="2023-04-22T00:00:00"/>
    <n v="5"/>
    <x v="1"/>
    <n v="1"/>
    <s v="Moderate"/>
    <n v="2"/>
    <x v="1"/>
    <d v="2023-06-23T00:00:00"/>
    <x v="2"/>
    <x v="0"/>
    <x v="1"/>
    <n v="5"/>
    <n v="436.63"/>
    <n v="62"/>
    <s v="Old"/>
  </r>
  <r>
    <n v="1451"/>
    <d v="2022-12-31T00:00:00"/>
    <n v="3.375"/>
    <s v="Production Technician II"/>
    <x v="7"/>
    <s v="Active"/>
    <s v="Part-Time"/>
    <s v="Zone A"/>
    <s v="Part-Time"/>
    <x v="0"/>
    <x v="8"/>
    <d v="2044-12-20T00:00:00"/>
    <s v="MA"/>
    <s v="Female"/>
    <s v="Hispanic"/>
    <s v="Widowed"/>
    <x v="2"/>
    <n v="2"/>
    <n v="3"/>
    <s v="Average"/>
    <d v="2022-12-27T00:00:00"/>
    <n v="4"/>
    <x v="1"/>
    <n v="3"/>
    <s v="Moderate"/>
    <n v="4"/>
    <x v="1"/>
    <d v="2022-10-25T00:00:00"/>
    <x v="4"/>
    <x v="1"/>
    <x v="2"/>
    <n v="2"/>
    <n v="387.11"/>
    <n v="78"/>
    <s v="Old"/>
  </r>
  <r>
    <n v="1452"/>
    <d v="2019-03-26T00:00:00"/>
    <n v="7.1361111111111111"/>
    <s v="Production Technician II"/>
    <x v="3"/>
    <s v="Active"/>
    <s v="Full-Time"/>
    <s v="Zone B"/>
    <s v="Full-Time"/>
    <x v="0"/>
    <x v="4"/>
    <d v="1953-03-29T00:00:00"/>
    <s v="MA"/>
    <s v="Female"/>
    <s v="White"/>
    <s v="Single"/>
    <x v="2"/>
    <n v="2"/>
    <n v="3"/>
    <s v="Average"/>
    <d v="2022-08-14T00:00:00"/>
    <n v="4"/>
    <x v="1"/>
    <n v="4"/>
    <s v="Moderate"/>
    <n v="5"/>
    <x v="1"/>
    <d v="2022-09-04T00:00:00"/>
    <x v="3"/>
    <x v="0"/>
    <x v="3"/>
    <n v="4"/>
    <n v="320.38"/>
    <n v="66"/>
    <s v="Old"/>
  </r>
  <r>
    <n v="1453"/>
    <d v="2023-03-22T00:00:00"/>
    <n v="3.1472222222222221"/>
    <s v="Production Technician II"/>
    <x v="5"/>
    <s v="Active"/>
    <s v="Full-Time"/>
    <s v="Zone C"/>
    <s v="Temporary"/>
    <x v="0"/>
    <x v="6"/>
    <d v="1990-08-20T00:00:00"/>
    <s v="MA"/>
    <s v="Male"/>
    <s v="Black"/>
    <s v="Single"/>
    <x v="2"/>
    <n v="2"/>
    <n v="3"/>
    <s v="Average"/>
    <d v="2022-09-12T00:00:00"/>
    <n v="1"/>
    <x v="1"/>
    <n v="5"/>
    <s v="Moderate"/>
    <n v="1"/>
    <x v="1"/>
    <d v="2023-04-05T00:00:00"/>
    <x v="3"/>
    <x v="0"/>
    <x v="3"/>
    <n v="2"/>
    <n v="294.55"/>
    <n v="33"/>
    <s v="Adult"/>
  </r>
  <r>
    <n v="1454"/>
    <d v="2022-12-23T00:00:00"/>
    <n v="3.3944444444444444"/>
    <s v="Production Technician II"/>
    <x v="5"/>
    <s v="Terminated"/>
    <s v="Full-Time"/>
    <s v="Zone C"/>
    <s v="Temporary"/>
    <x v="0"/>
    <x v="3"/>
    <d v="1977-03-12T00:00:00"/>
    <s v="MA"/>
    <s v="Male"/>
    <s v="Hispanic"/>
    <s v="Married"/>
    <x v="2"/>
    <n v="2"/>
    <n v="3"/>
    <s v="Average"/>
    <d v="2023-07-28T00:00:00"/>
    <n v="2"/>
    <x v="1"/>
    <n v="2"/>
    <s v="Moderate"/>
    <n v="1"/>
    <x v="1"/>
    <d v="2022-12-14T00:00:00"/>
    <x v="1"/>
    <x v="1"/>
    <x v="2"/>
    <n v="1"/>
    <n v="832.86"/>
    <n v="45"/>
    <s v="Adult"/>
  </r>
  <r>
    <n v="1455"/>
    <d v="2019-12-27T00:00:00"/>
    <n v="6.3833333333333337"/>
    <s v="Production Technician I"/>
    <x v="2"/>
    <s v="Active"/>
    <s v="Contract"/>
    <s v="Zone C"/>
    <s v="Full-Time"/>
    <x v="0"/>
    <x v="2"/>
    <d v="1995-03-19T00:00:00"/>
    <s v="MA"/>
    <s v="Female"/>
    <s v="Other"/>
    <s v="Widowed"/>
    <x v="2"/>
    <n v="2"/>
    <n v="3"/>
    <s v="Average"/>
    <d v="2023-07-04T00:00:00"/>
    <n v="2"/>
    <x v="1"/>
    <n v="2"/>
    <s v="Moderate"/>
    <n v="4"/>
    <x v="1"/>
    <d v="2023-05-15T00:00:00"/>
    <x v="0"/>
    <x v="0"/>
    <x v="3"/>
    <n v="5"/>
    <n v="223.34"/>
    <n v="24"/>
    <s v="Young"/>
  </r>
  <r>
    <n v="1456"/>
    <d v="2019-06-25T00:00:00"/>
    <n v="6.8888888888888893"/>
    <s v="Production Technician I"/>
    <x v="9"/>
    <s v="Active"/>
    <s v="Full-Time"/>
    <s v="Zone B"/>
    <s v="Full-Time"/>
    <x v="0"/>
    <x v="6"/>
    <d v="1956-10-08T00:00:00"/>
    <s v="MA"/>
    <s v="Female"/>
    <s v="Hispanic"/>
    <s v="Married"/>
    <x v="1"/>
    <n v="4"/>
    <n v="3"/>
    <s v="Average"/>
    <d v="2022-08-31T00:00:00"/>
    <n v="2"/>
    <x v="1"/>
    <n v="1"/>
    <s v="Moderate"/>
    <n v="5"/>
    <x v="1"/>
    <d v="2022-09-30T00:00:00"/>
    <x v="1"/>
    <x v="1"/>
    <x v="1"/>
    <n v="3"/>
    <n v="456.95"/>
    <n v="63"/>
    <s v="Old"/>
  </r>
  <r>
    <n v="1457"/>
    <d v="2018-11-23T00:00:00"/>
    <n v="7.4777777777777779"/>
    <s v="Production Technician I"/>
    <x v="7"/>
    <s v="Active"/>
    <s v="Contract"/>
    <s v="Zone A"/>
    <s v="Part-Time"/>
    <x v="0"/>
    <x v="4"/>
    <d v="1977-08-03T00:00:00"/>
    <s v="MA"/>
    <s v="Female"/>
    <s v="Other"/>
    <s v="Married"/>
    <x v="1"/>
    <n v="4"/>
    <n v="3"/>
    <s v="Average"/>
    <d v="2023-07-02T00:00:00"/>
    <n v="2"/>
    <x v="1"/>
    <n v="1"/>
    <s v="Moderate"/>
    <n v="1"/>
    <x v="1"/>
    <d v="2023-05-11T00:00:00"/>
    <x v="2"/>
    <x v="1"/>
    <x v="3"/>
    <n v="5"/>
    <n v="988.47"/>
    <n v="41"/>
    <s v="Adult"/>
  </r>
  <r>
    <n v="1458"/>
    <d v="2021-01-17T00:00:00"/>
    <n v="5.3277777777777775"/>
    <s v="Production Technician I"/>
    <x v="3"/>
    <s v="Active"/>
    <s v="Full-Time"/>
    <s v="Zone A"/>
    <s v="Part-Time"/>
    <x v="0"/>
    <x v="13"/>
    <d v="1994-03-19T00:00:00"/>
    <s v="MA"/>
    <s v="Female"/>
    <s v="Hispanic"/>
    <s v="Single"/>
    <x v="1"/>
    <n v="4"/>
    <n v="3"/>
    <s v="Average"/>
    <d v="2023-02-06T00:00:00"/>
    <n v="2"/>
    <x v="1"/>
    <n v="2"/>
    <s v="Moderate"/>
    <n v="4"/>
    <x v="1"/>
    <d v="2023-05-22T00:00:00"/>
    <x v="3"/>
    <x v="1"/>
    <x v="1"/>
    <n v="1"/>
    <n v="429.49"/>
    <n v="27"/>
    <s v="Adult"/>
  </r>
  <r>
    <n v="1459"/>
    <d v="2021-09-08T00:00:00"/>
    <n v="4.6861111111111109"/>
    <s v="Production Technician I"/>
    <x v="5"/>
    <s v="Active"/>
    <s v="Contract"/>
    <s v="Zone C"/>
    <s v="Temporary"/>
    <x v="0"/>
    <x v="6"/>
    <d v="2046-08-12T00:00:00"/>
    <s v="MA"/>
    <s v="Male"/>
    <s v="Black"/>
    <s v="Single"/>
    <x v="1"/>
    <n v="4"/>
    <n v="3"/>
    <s v="Average"/>
    <d v="2022-09-10T00:00:00"/>
    <n v="5"/>
    <x v="1"/>
    <n v="2"/>
    <s v="Moderate"/>
    <n v="5"/>
    <x v="1"/>
    <d v="2022-10-18T00:00:00"/>
    <x v="2"/>
    <x v="0"/>
    <x v="0"/>
    <n v="3"/>
    <n v="798.97"/>
    <n v="75"/>
    <s v="Old"/>
  </r>
  <r>
    <n v="1460"/>
    <d v="2021-02-24T00:00:00"/>
    <n v="5.2249999999999996"/>
    <s v="Production Technician I"/>
    <x v="4"/>
    <s v="Active"/>
    <s v="Full-Time"/>
    <s v="Zone A"/>
    <s v="Temporary"/>
    <x v="0"/>
    <x v="13"/>
    <d v="1955-05-29T00:00:00"/>
    <s v="MA"/>
    <s v="Male"/>
    <s v="Other"/>
    <s v="Divorced"/>
    <x v="1"/>
    <n v="4"/>
    <n v="3"/>
    <s v="Average"/>
    <d v="2023-02-23T00:00:00"/>
    <n v="2"/>
    <x v="1"/>
    <n v="3"/>
    <s v="Moderate"/>
    <n v="1"/>
    <x v="1"/>
    <d v="2023-03-06T00:00:00"/>
    <x v="1"/>
    <x v="0"/>
    <x v="1"/>
    <n v="2"/>
    <n v="864.22"/>
    <n v="66"/>
    <s v="Old"/>
  </r>
  <r>
    <n v="1461"/>
    <d v="2019-04-12T00:00:00"/>
    <n v="7.0916666666666668"/>
    <s v="Production Technician I"/>
    <x v="0"/>
    <s v="Active"/>
    <s v="Full-Time"/>
    <s v="Zone C"/>
    <s v="Full-Time"/>
    <x v="0"/>
    <x v="9"/>
    <d v="2001-03-03T00:00:00"/>
    <s v="MA"/>
    <s v="Female"/>
    <s v="Asian"/>
    <s v="Widowed"/>
    <x v="1"/>
    <n v="4"/>
    <n v="3"/>
    <s v="Average"/>
    <d v="2023-04-09T00:00:00"/>
    <n v="1"/>
    <x v="1"/>
    <n v="1"/>
    <s v="Moderate"/>
    <n v="2"/>
    <x v="1"/>
    <d v="2023-06-01T00:00:00"/>
    <x v="4"/>
    <x v="0"/>
    <x v="3"/>
    <n v="1"/>
    <n v="302.52"/>
    <n v="18"/>
    <s v="Young"/>
  </r>
  <r>
    <n v="1462"/>
    <d v="2023-07-13T00:00:00"/>
    <n v="2.838888888888889"/>
    <s v="Production Technician I"/>
    <x v="1"/>
    <s v="Active"/>
    <s v="Contract"/>
    <s v="Zone C"/>
    <s v="Temporary"/>
    <x v="0"/>
    <x v="10"/>
    <d v="1960-03-07T00:00:00"/>
    <s v="MA"/>
    <s v="Female"/>
    <s v="Other"/>
    <s v="Widowed"/>
    <x v="1"/>
    <n v="4"/>
    <n v="3"/>
    <s v="Average"/>
    <d v="2022-08-31T00:00:00"/>
    <n v="4"/>
    <x v="1"/>
    <n v="5"/>
    <s v="Moderate"/>
    <n v="5"/>
    <x v="1"/>
    <d v="2023-02-02T00:00:00"/>
    <x v="0"/>
    <x v="1"/>
    <x v="2"/>
    <n v="4"/>
    <n v="152.66"/>
    <n v="63"/>
    <s v="Old"/>
  </r>
  <r>
    <n v="1463"/>
    <d v="2020-10-05T00:00:00"/>
    <n v="5.6111111111111107"/>
    <s v="Production Technician I"/>
    <x v="8"/>
    <s v="Active"/>
    <s v="Contract"/>
    <s v="Zone C"/>
    <s v="Temporary"/>
    <x v="0"/>
    <x v="4"/>
    <d v="1975-11-28T00:00:00"/>
    <s v="MA"/>
    <s v="Female"/>
    <s v="Hispanic"/>
    <s v="Divorced"/>
    <x v="1"/>
    <n v="4"/>
    <n v="3"/>
    <s v="Average"/>
    <d v="2023-03-13T00:00:00"/>
    <n v="5"/>
    <x v="1"/>
    <n v="4"/>
    <s v="Moderate"/>
    <n v="5"/>
    <x v="1"/>
    <d v="2023-04-14T00:00:00"/>
    <x v="1"/>
    <x v="0"/>
    <x v="2"/>
    <n v="2"/>
    <n v="399.05"/>
    <n v="45"/>
    <s v="Adult"/>
  </r>
  <r>
    <n v="1464"/>
    <d v="2019-01-27T00:00:00"/>
    <n v="7.3"/>
    <s v="Production Technician I"/>
    <x v="6"/>
    <s v="Active"/>
    <s v="Part-Time"/>
    <s v="Zone C"/>
    <s v="Full-Time"/>
    <x v="0"/>
    <x v="2"/>
    <d v="1957-10-01T00:00:00"/>
    <s v="MA"/>
    <s v="Female"/>
    <s v="Asian"/>
    <s v="Married"/>
    <x v="1"/>
    <n v="4"/>
    <n v="3"/>
    <s v="Average"/>
    <d v="2023-07-04T00:00:00"/>
    <n v="2"/>
    <x v="1"/>
    <n v="5"/>
    <s v="Moderate"/>
    <n v="1"/>
    <x v="1"/>
    <d v="2023-06-25T00:00:00"/>
    <x v="1"/>
    <x v="0"/>
    <x v="2"/>
    <n v="2"/>
    <n v="791.74"/>
    <n v="62"/>
    <s v="Old"/>
  </r>
  <r>
    <n v="1465"/>
    <d v="2020-12-17T00:00:00"/>
    <n v="5.4111111111111114"/>
    <s v="Production Technician I"/>
    <x v="2"/>
    <s v="Active"/>
    <s v="Part-Time"/>
    <s v="Zone A"/>
    <s v="Full-Time"/>
    <x v="0"/>
    <x v="19"/>
    <d v="1958-06-22T00:00:00"/>
    <s v="MA"/>
    <s v="Female"/>
    <s v="Other"/>
    <s v="Single"/>
    <x v="1"/>
    <n v="4"/>
    <n v="3"/>
    <s v="Average"/>
    <d v="2023-06-02T00:00:00"/>
    <n v="1"/>
    <x v="1"/>
    <n v="1"/>
    <s v="Moderate"/>
    <n v="3"/>
    <x v="1"/>
    <d v="2022-12-06T00:00:00"/>
    <x v="0"/>
    <x v="1"/>
    <x v="1"/>
    <n v="4"/>
    <n v="770.23"/>
    <n v="62"/>
    <s v="Old"/>
  </r>
  <r>
    <n v="1466"/>
    <d v="2021-03-04T00:00:00"/>
    <n v="5.197222222222222"/>
    <s v="Production Technician I"/>
    <x v="9"/>
    <s v="Active"/>
    <s v="Full-Time"/>
    <s v="Zone A"/>
    <s v="Temporary"/>
    <x v="0"/>
    <x v="18"/>
    <d v="1989-03-08T00:00:00"/>
    <s v="MA"/>
    <s v="Female"/>
    <s v="White"/>
    <s v="Widowed"/>
    <x v="1"/>
    <n v="4"/>
    <n v="3"/>
    <s v="Average"/>
    <d v="2022-12-05T00:00:00"/>
    <n v="1"/>
    <x v="1"/>
    <n v="4"/>
    <s v="Moderate"/>
    <n v="5"/>
    <x v="1"/>
    <d v="2022-12-16T00:00:00"/>
    <x v="2"/>
    <x v="1"/>
    <x v="2"/>
    <n v="3"/>
    <n v="746.05"/>
    <n v="32"/>
    <s v="Adult"/>
  </r>
  <r>
    <n v="1467"/>
    <d v="2023-03-30T00:00:00"/>
    <n v="3.125"/>
    <s v="Production Technician I"/>
    <x v="7"/>
    <s v="Active"/>
    <s v="Full-Time"/>
    <s v="Zone A"/>
    <s v="Temporary"/>
    <x v="0"/>
    <x v="16"/>
    <d v="1989-04-16T00:00:00"/>
    <s v="MA"/>
    <s v="Female"/>
    <s v="Black"/>
    <s v="Married"/>
    <x v="0"/>
    <n v="3"/>
    <n v="3"/>
    <s v="Average"/>
    <d v="2022-08-13T00:00:00"/>
    <n v="3"/>
    <x v="1"/>
    <n v="4"/>
    <s v="Moderate"/>
    <n v="2"/>
    <x v="1"/>
    <d v="2023-01-13T00:00:00"/>
    <x v="3"/>
    <x v="1"/>
    <x v="2"/>
    <n v="2"/>
    <n v="177.66"/>
    <n v="34"/>
    <s v="Adult"/>
  </r>
  <r>
    <n v="1468"/>
    <d v="2018-12-27T00:00:00"/>
    <n v="7.3833333333333337"/>
    <s v="Production Technician I"/>
    <x v="3"/>
    <s v="Active"/>
    <s v="Contract"/>
    <s v="Zone A"/>
    <s v="Part-Time"/>
    <x v="0"/>
    <x v="4"/>
    <d v="1965-08-30T00:00:00"/>
    <s v="MA"/>
    <s v="Female"/>
    <s v="Hispanic"/>
    <s v="Divorced"/>
    <x v="1"/>
    <n v="4"/>
    <n v="3"/>
    <s v="Average"/>
    <d v="2023-04-21T00:00:00"/>
    <n v="3"/>
    <x v="1"/>
    <n v="1"/>
    <s v="Moderate"/>
    <n v="3"/>
    <x v="1"/>
    <d v="2023-04-10T00:00:00"/>
    <x v="0"/>
    <x v="0"/>
    <x v="3"/>
    <n v="5"/>
    <n v="429.38"/>
    <n v="53"/>
    <s v="Old"/>
  </r>
  <r>
    <n v="1469"/>
    <d v="2021-09-20T00:00:00"/>
    <n v="4.6527777777777777"/>
    <s v="Production Technician I"/>
    <x v="5"/>
    <s v="Active"/>
    <s v="Full-Time"/>
    <s v="Zone B"/>
    <s v="Temporary"/>
    <x v="0"/>
    <x v="4"/>
    <d v="1976-08-17T00:00:00"/>
    <s v="MA"/>
    <s v="Female"/>
    <s v="Asian"/>
    <s v="Married"/>
    <x v="1"/>
    <n v="4"/>
    <n v="3"/>
    <s v="Average"/>
    <d v="2023-02-23T00:00:00"/>
    <n v="4"/>
    <x v="1"/>
    <n v="2"/>
    <s v="Moderate"/>
    <n v="4"/>
    <x v="1"/>
    <d v="2022-08-25T00:00:00"/>
    <x v="0"/>
    <x v="1"/>
    <x v="1"/>
    <n v="3"/>
    <n v="867.59"/>
    <n v="45"/>
    <s v="Adult"/>
  </r>
  <r>
    <n v="1470"/>
    <d v="2023-02-08T00:00:00"/>
    <n v="3.2694444444444444"/>
    <s v="Production Technician I"/>
    <x v="4"/>
    <s v="Active"/>
    <s v="Part-Time"/>
    <s v="Zone B"/>
    <s v="Part-Time"/>
    <x v="0"/>
    <x v="2"/>
    <d v="1995-09-20T00:00:00"/>
    <s v="MA"/>
    <s v="Female"/>
    <s v="Asian"/>
    <s v="Married"/>
    <x v="1"/>
    <n v="4"/>
    <n v="3"/>
    <s v="Average"/>
    <d v="2023-03-21T00:00:00"/>
    <n v="1"/>
    <x v="1"/>
    <n v="4"/>
    <s v="Moderate"/>
    <n v="1"/>
    <x v="1"/>
    <d v="2023-04-17T00:00:00"/>
    <x v="4"/>
    <x v="1"/>
    <x v="0"/>
    <n v="5"/>
    <n v="502.65"/>
    <n v="28"/>
    <s v="Adult"/>
  </r>
  <r>
    <n v="1471"/>
    <d v="2019-10-16T00:00:00"/>
    <n v="6.5805555555555557"/>
    <s v="Production Technician II"/>
    <x v="0"/>
    <s v="Terminated"/>
    <s v="Full-Time"/>
    <s v="Zone B"/>
    <s v="Part-Time"/>
    <x v="0"/>
    <x v="4"/>
    <d v="1960-04-09T00:00:00"/>
    <s v="MA"/>
    <s v="Male"/>
    <s v="White"/>
    <s v="Divorced"/>
    <x v="1"/>
    <n v="4"/>
    <n v="3"/>
    <s v="Average"/>
    <d v="2022-12-23T00:00:00"/>
    <n v="3"/>
    <x v="1"/>
    <n v="4"/>
    <s v="Moderate"/>
    <n v="2"/>
    <x v="1"/>
    <d v="2023-03-06T00:00:00"/>
    <x v="3"/>
    <x v="0"/>
    <x v="2"/>
    <n v="3"/>
    <n v="488.68"/>
    <n v="59"/>
    <s v="Old"/>
  </r>
  <r>
    <n v="1472"/>
    <d v="2021-08-31T00:00:00"/>
    <n v="4.708333333333333"/>
    <s v="Production Technician II"/>
    <x v="7"/>
    <s v="Active"/>
    <s v="Contract"/>
    <s v="Zone C"/>
    <s v="Full-Time"/>
    <x v="0"/>
    <x v="9"/>
    <d v="1972-04-14T00:00:00"/>
    <s v="MA"/>
    <s v="Male"/>
    <s v="Other"/>
    <s v="Single"/>
    <x v="1"/>
    <n v="4"/>
    <n v="3"/>
    <s v="Average"/>
    <d v="2022-09-02T00:00:00"/>
    <n v="2"/>
    <x v="1"/>
    <n v="4"/>
    <s v="Moderate"/>
    <n v="1"/>
    <x v="1"/>
    <d v="2023-04-11T00:00:00"/>
    <x v="2"/>
    <x v="0"/>
    <x v="3"/>
    <n v="3"/>
    <n v="416.76"/>
    <n v="49"/>
    <s v="Adult"/>
  </r>
  <r>
    <n v="1473"/>
    <d v="2020-09-25T00:00:00"/>
    <n v="5.6388888888888893"/>
    <s v="Production Technician II"/>
    <x v="1"/>
    <s v="Active"/>
    <s v="Contract"/>
    <s v="Zone B"/>
    <s v="Full-Time"/>
    <x v="0"/>
    <x v="4"/>
    <d v="2042-10-06T00:00:00"/>
    <s v="MA"/>
    <s v="Female"/>
    <s v="Black"/>
    <s v="Divorced"/>
    <x v="1"/>
    <n v="4"/>
    <n v="3"/>
    <s v="Average"/>
    <d v="2022-12-11T00:00:00"/>
    <n v="5"/>
    <x v="1"/>
    <n v="2"/>
    <s v="Moderate"/>
    <n v="1"/>
    <x v="1"/>
    <d v="2023-02-11T00:00:00"/>
    <x v="0"/>
    <x v="1"/>
    <x v="3"/>
    <n v="4"/>
    <n v="336.08"/>
    <n v="78"/>
    <s v="Old"/>
  </r>
  <r>
    <n v="1474"/>
    <d v="2023-02-01T00:00:00"/>
    <n v="3.2888888888888888"/>
    <s v="Production Technician II"/>
    <x v="8"/>
    <s v="Terminated"/>
    <s v="Full-Time"/>
    <s v="Zone C"/>
    <s v="Part-Time"/>
    <x v="0"/>
    <x v="6"/>
    <d v="2042-07-13T00:00:00"/>
    <s v="MA"/>
    <s v="Female"/>
    <s v="Hispanic"/>
    <s v="Married"/>
    <x v="1"/>
    <n v="4"/>
    <n v="3"/>
    <s v="Average"/>
    <d v="2022-09-22T00:00:00"/>
    <n v="2"/>
    <x v="1"/>
    <n v="1"/>
    <s v="Moderate"/>
    <n v="3"/>
    <x v="1"/>
    <d v="2023-02-19T00:00:00"/>
    <x v="2"/>
    <x v="1"/>
    <x v="0"/>
    <n v="1"/>
    <n v="798.37"/>
    <n v="81"/>
    <s v="Old"/>
  </r>
  <r>
    <n v="1475"/>
    <d v="2023-01-17T00:00:00"/>
    <n v="3.3277777777777779"/>
    <s v="Production Technician II"/>
    <x v="3"/>
    <s v="Active"/>
    <s v="Full-Time"/>
    <s v="Zone A"/>
    <s v="Temporary"/>
    <x v="0"/>
    <x v="13"/>
    <d v="1993-08-19T00:00:00"/>
    <s v="MA"/>
    <s v="Male"/>
    <s v="Other"/>
    <s v="Married"/>
    <x v="1"/>
    <n v="4"/>
    <n v="3"/>
    <s v="Average"/>
    <d v="2023-07-25T00:00:00"/>
    <n v="2"/>
    <x v="1"/>
    <n v="3"/>
    <s v="Moderate"/>
    <n v="3"/>
    <x v="1"/>
    <d v="2022-11-04T00:00:00"/>
    <x v="3"/>
    <x v="0"/>
    <x v="3"/>
    <n v="3"/>
    <n v="499.48"/>
    <n v="30"/>
    <s v="Adult"/>
  </r>
  <r>
    <n v="1476"/>
    <d v="2019-12-07T00:00:00"/>
    <n v="6.4388888888888891"/>
    <s v="Production Technician II"/>
    <x v="9"/>
    <s v="Terminated"/>
    <s v="Contract"/>
    <s v="Zone C"/>
    <s v="Part-Time"/>
    <x v="0"/>
    <x v="4"/>
    <d v="1962-11-07T00:00:00"/>
    <s v="MA"/>
    <s v="Male"/>
    <s v="Other"/>
    <s v="Divorced"/>
    <x v="3"/>
    <n v="1"/>
    <n v="3"/>
    <s v="Average"/>
    <d v="2022-12-21T00:00:00"/>
    <n v="1"/>
    <x v="1"/>
    <n v="4"/>
    <s v="Moderate"/>
    <n v="1"/>
    <x v="1"/>
    <d v="2023-03-08T00:00:00"/>
    <x v="3"/>
    <x v="1"/>
    <x v="2"/>
    <n v="2"/>
    <n v="615.32000000000005"/>
    <n v="57"/>
    <s v="Old"/>
  </r>
  <r>
    <n v="1477"/>
    <d v="2018-11-21T00:00:00"/>
    <n v="7.4833333333333334"/>
    <s v="Production Technician I"/>
    <x v="0"/>
    <s v="Active"/>
    <s v="Contract"/>
    <s v="Zone B"/>
    <s v="Full-Time"/>
    <x v="0"/>
    <x v="13"/>
    <d v="1963-09-12T00:00:00"/>
    <s v="MA"/>
    <s v="Female"/>
    <s v="Asian"/>
    <s v="Married"/>
    <x v="1"/>
    <n v="4"/>
    <n v="3"/>
    <s v="Average"/>
    <d v="2023-02-24T00:00:00"/>
    <n v="5"/>
    <x v="1"/>
    <n v="5"/>
    <s v="Moderate"/>
    <n v="3"/>
    <x v="1"/>
    <d v="2023-03-12T00:00:00"/>
    <x v="3"/>
    <x v="1"/>
    <x v="0"/>
    <n v="5"/>
    <n v="410.36"/>
    <n v="55"/>
    <s v="Old"/>
  </r>
  <r>
    <n v="1478"/>
    <d v="2021-02-15T00:00:00"/>
    <n v="5.25"/>
    <s v="Production Technician I"/>
    <x v="7"/>
    <s v="Active"/>
    <s v="Part-Time"/>
    <s v="Zone B"/>
    <s v="Part-Time"/>
    <x v="0"/>
    <x v="4"/>
    <d v="1953-09-21T00:00:00"/>
    <s v="MA"/>
    <s v="Female"/>
    <s v="Other"/>
    <s v="Divorced"/>
    <x v="1"/>
    <n v="4"/>
    <n v="3"/>
    <s v="Average"/>
    <d v="2022-11-22T00:00:00"/>
    <n v="1"/>
    <x v="1"/>
    <n v="1"/>
    <s v="Moderate"/>
    <n v="3"/>
    <x v="1"/>
    <d v="2023-08-03T00:00:00"/>
    <x v="0"/>
    <x v="1"/>
    <x v="0"/>
    <n v="5"/>
    <n v="453.86"/>
    <n v="68"/>
    <s v="Old"/>
  </r>
  <r>
    <n v="1479"/>
    <d v="2021-01-06T00:00:00"/>
    <n v="5.3583333333333334"/>
    <s v="Production Technician I"/>
    <x v="1"/>
    <s v="Active"/>
    <s v="Part-Time"/>
    <s v="Zone B"/>
    <s v="Full-Time"/>
    <x v="0"/>
    <x v="9"/>
    <d v="1951-12-04T00:00:00"/>
    <s v="MA"/>
    <s v="Female"/>
    <s v="White"/>
    <s v="Married"/>
    <x v="1"/>
    <n v="4"/>
    <n v="3"/>
    <s v="Average"/>
    <d v="2022-08-23T00:00:00"/>
    <n v="3"/>
    <x v="1"/>
    <n v="4"/>
    <s v="Moderate"/>
    <n v="2"/>
    <x v="1"/>
    <d v="2023-01-23T00:00:00"/>
    <x v="2"/>
    <x v="0"/>
    <x v="0"/>
    <n v="1"/>
    <n v="975.27"/>
    <n v="70"/>
    <s v="Old"/>
  </r>
  <r>
    <n v="1480"/>
    <d v="2019-01-18T00:00:00"/>
    <n v="7.3250000000000002"/>
    <s v="Production Technician I"/>
    <x v="8"/>
    <s v="Active"/>
    <s v="Part-Time"/>
    <s v="Zone B"/>
    <s v="Part-Time"/>
    <x v="0"/>
    <x v="12"/>
    <d v="1994-04-27T00:00:00"/>
    <s v="MA"/>
    <s v="Male"/>
    <s v="Black"/>
    <s v="Married"/>
    <x v="2"/>
    <n v="2"/>
    <n v="3"/>
    <s v="Average"/>
    <d v="2023-02-16T00:00:00"/>
    <n v="5"/>
    <x v="1"/>
    <n v="1"/>
    <s v="Moderate"/>
    <n v="4"/>
    <x v="1"/>
    <d v="2023-04-18T00:00:00"/>
    <x v="0"/>
    <x v="1"/>
    <x v="0"/>
    <n v="2"/>
    <n v="946.81"/>
    <n v="25"/>
    <s v="Young"/>
  </r>
  <r>
    <n v="1481"/>
    <d v="2023-03-15T00:00:00"/>
    <n v="3.1666666666666665"/>
    <s v="Production Technician I"/>
    <x v="3"/>
    <s v="Active"/>
    <s v="Full-Time"/>
    <s v="Zone A"/>
    <s v="Part-Time"/>
    <x v="0"/>
    <x v="4"/>
    <d v="2000-07-09T00:00:00"/>
    <s v="MA"/>
    <s v="Male"/>
    <s v="Asian"/>
    <s v="Single"/>
    <x v="1"/>
    <n v="4"/>
    <n v="3"/>
    <s v="Average"/>
    <d v="2023-07-24T00:00:00"/>
    <n v="3"/>
    <x v="1"/>
    <n v="5"/>
    <s v="Moderate"/>
    <n v="3"/>
    <x v="1"/>
    <d v="2023-05-16T00:00:00"/>
    <x v="4"/>
    <x v="0"/>
    <x v="2"/>
    <n v="5"/>
    <n v="142.57"/>
    <n v="23"/>
    <s v="Young"/>
  </r>
  <r>
    <n v="1482"/>
    <d v="2019-11-11T00:00:00"/>
    <n v="6.5111111111111111"/>
    <s v="Production Technician I"/>
    <x v="9"/>
    <s v="Active"/>
    <s v="Contract"/>
    <s v="Zone C"/>
    <s v="Temporary"/>
    <x v="0"/>
    <x v="0"/>
    <d v="1952-02-02T00:00:00"/>
    <s v="MA"/>
    <s v="Female"/>
    <s v="Asian"/>
    <s v="Widowed"/>
    <x v="1"/>
    <n v="4"/>
    <n v="3"/>
    <s v="Average"/>
    <d v="2023-04-23T00:00:00"/>
    <n v="1"/>
    <x v="1"/>
    <n v="1"/>
    <s v="Moderate"/>
    <n v="1"/>
    <x v="1"/>
    <d v="2022-10-13T00:00:00"/>
    <x v="1"/>
    <x v="0"/>
    <x v="2"/>
    <n v="5"/>
    <n v="186.57"/>
    <n v="67"/>
    <s v="Old"/>
  </r>
  <r>
    <n v="1483"/>
    <d v="2022-08-21T00:00:00"/>
    <n v="3.7333333333333334"/>
    <s v="Production Technician I"/>
    <x v="5"/>
    <s v="Active"/>
    <s v="Full-Time"/>
    <s v="Zone A"/>
    <s v="Full-Time"/>
    <x v="0"/>
    <x v="12"/>
    <d v="1961-10-15T00:00:00"/>
    <s v="MA"/>
    <s v="Female"/>
    <s v="Hispanic"/>
    <s v="Single"/>
    <x v="1"/>
    <n v="4"/>
    <n v="3"/>
    <s v="Average"/>
    <d v="2022-08-19T00:00:00"/>
    <n v="3"/>
    <x v="1"/>
    <n v="5"/>
    <s v="Moderate"/>
    <n v="4"/>
    <x v="1"/>
    <d v="2022-08-22T00:00:00"/>
    <x v="4"/>
    <x v="1"/>
    <x v="1"/>
    <n v="4"/>
    <n v="168.71"/>
    <n v="61"/>
    <s v="Old"/>
  </r>
  <r>
    <n v="1484"/>
    <d v="2020-05-05T00:00:00"/>
    <n v="6.0277777777777777"/>
    <s v="Production Technician I"/>
    <x v="6"/>
    <s v="Active"/>
    <s v="Full-Time"/>
    <s v="Zone B"/>
    <s v="Full-Time"/>
    <x v="0"/>
    <x v="3"/>
    <d v="1991-07-02T00:00:00"/>
    <s v="MA"/>
    <s v="Female"/>
    <s v="Hispanic"/>
    <s v="Married"/>
    <x v="1"/>
    <n v="4"/>
    <n v="3"/>
    <s v="Average"/>
    <d v="2022-12-25T00:00:00"/>
    <n v="5"/>
    <x v="1"/>
    <n v="2"/>
    <s v="Moderate"/>
    <n v="1"/>
    <x v="1"/>
    <d v="2023-07-29T00:00:00"/>
    <x v="4"/>
    <x v="1"/>
    <x v="1"/>
    <n v="1"/>
    <n v="473.77"/>
    <n v="29"/>
    <s v="Adult"/>
  </r>
  <r>
    <n v="1485"/>
    <d v="2021-03-05T00:00:00"/>
    <n v="5.1944444444444446"/>
    <s v="Production Technician I"/>
    <x v="2"/>
    <s v="Active"/>
    <s v="Contract"/>
    <s v="Zone A"/>
    <s v="Part-Time"/>
    <x v="0"/>
    <x v="1"/>
    <d v="1971-12-16T00:00:00"/>
    <s v="MA"/>
    <s v="Female"/>
    <s v="Asian"/>
    <s v="Married"/>
    <x v="1"/>
    <n v="4"/>
    <n v="3"/>
    <s v="Average"/>
    <d v="2022-12-14T00:00:00"/>
    <n v="1"/>
    <x v="1"/>
    <n v="2"/>
    <s v="Moderate"/>
    <n v="1"/>
    <x v="1"/>
    <d v="2023-07-02T00:00:00"/>
    <x v="0"/>
    <x v="1"/>
    <x v="2"/>
    <n v="5"/>
    <n v="654.35"/>
    <n v="50"/>
    <s v="Adult"/>
  </r>
  <r>
    <n v="1486"/>
    <d v="2019-03-07T00:00:00"/>
    <n v="7.1888888888888891"/>
    <s v="Production Technician I"/>
    <x v="4"/>
    <s v="Active"/>
    <s v="Part-Time"/>
    <s v="Zone A"/>
    <s v="Full-Time"/>
    <x v="0"/>
    <x v="6"/>
    <d v="1999-05-13T00:00:00"/>
    <s v="MA"/>
    <s v="Female"/>
    <s v="Hispanic"/>
    <s v="Divorced"/>
    <x v="0"/>
    <n v="3"/>
    <n v="3"/>
    <s v="Average"/>
    <d v="2023-03-05T00:00:00"/>
    <n v="5"/>
    <x v="1"/>
    <n v="5"/>
    <s v="Moderate"/>
    <n v="2"/>
    <x v="1"/>
    <d v="2023-05-30T00:00:00"/>
    <x v="1"/>
    <x v="0"/>
    <x v="1"/>
    <n v="2"/>
    <n v="176.63"/>
    <n v="20"/>
    <s v="Young"/>
  </r>
  <r>
    <n v="1487"/>
    <d v="2022-05-08T00:00:00"/>
    <n v="4.0194444444444448"/>
    <s v="Production Technician I"/>
    <x v="0"/>
    <s v="Active"/>
    <s v="Full-Time"/>
    <s v="Zone B"/>
    <s v="Part-Time"/>
    <x v="0"/>
    <x v="3"/>
    <d v="1971-08-28T00:00:00"/>
    <s v="MA"/>
    <s v="Female"/>
    <s v="Asian"/>
    <s v="Widowed"/>
    <x v="0"/>
    <n v="3"/>
    <n v="3"/>
    <s v="Average"/>
    <d v="2023-05-20T00:00:00"/>
    <n v="4"/>
    <x v="1"/>
    <n v="4"/>
    <s v="Moderate"/>
    <n v="2"/>
    <x v="1"/>
    <d v="2022-08-08T00:00:00"/>
    <x v="1"/>
    <x v="1"/>
    <x v="0"/>
    <n v="3"/>
    <n v="385.82"/>
    <n v="51"/>
    <s v="Old"/>
  </r>
  <r>
    <n v="1489"/>
    <d v="2020-12-01T00:00:00"/>
    <n v="5.4555555555555557"/>
    <s v="Production Technician I"/>
    <x v="1"/>
    <s v="Active"/>
    <s v="Contract"/>
    <s v="Zone A"/>
    <s v="Part-Time"/>
    <x v="0"/>
    <x v="10"/>
    <d v="2044-08-19T00:00:00"/>
    <s v="MA"/>
    <s v="Female"/>
    <s v="White"/>
    <s v="Widowed"/>
    <x v="0"/>
    <n v="3"/>
    <n v="3"/>
    <s v="Average"/>
    <d v="2022-10-13T00:00:00"/>
    <n v="3"/>
    <x v="1"/>
    <n v="5"/>
    <s v="Moderate"/>
    <n v="2"/>
    <x v="1"/>
    <d v="2022-10-01T00:00:00"/>
    <x v="0"/>
    <x v="1"/>
    <x v="2"/>
    <n v="5"/>
    <n v="112.64"/>
    <n v="76"/>
    <s v="Old"/>
  </r>
  <r>
    <n v="1490"/>
    <d v="2019-08-13T00:00:00"/>
    <n v="6.7555555555555555"/>
    <s v="Production Technician I"/>
    <x v="8"/>
    <s v="Active"/>
    <s v="Contract"/>
    <s v="Zone A"/>
    <s v="Temporary"/>
    <x v="0"/>
    <x v="6"/>
    <d v="1970-03-23T00:00:00"/>
    <s v="MA"/>
    <s v="Female"/>
    <s v="White"/>
    <s v="Widowed"/>
    <x v="2"/>
    <n v="2"/>
    <n v="3"/>
    <s v="Average"/>
    <d v="2023-03-06T00:00:00"/>
    <n v="2"/>
    <x v="1"/>
    <n v="3"/>
    <s v="Moderate"/>
    <n v="4"/>
    <x v="1"/>
    <d v="2023-07-23T00:00:00"/>
    <x v="4"/>
    <x v="1"/>
    <x v="1"/>
    <n v="4"/>
    <n v="849.95"/>
    <n v="49"/>
    <s v="Adult"/>
  </r>
  <r>
    <n v="1491"/>
    <d v="2020-03-09T00:00:00"/>
    <n v="6.1833333333333336"/>
    <s v="Production Technician I"/>
    <x v="3"/>
    <s v="Active"/>
    <s v="Part-Time"/>
    <s v="Zone C"/>
    <s v="Temporary"/>
    <x v="0"/>
    <x v="9"/>
    <d v="1982-02-27T00:00:00"/>
    <s v="MA"/>
    <s v="Female"/>
    <s v="Hispanic"/>
    <s v="Married"/>
    <x v="1"/>
    <n v="4"/>
    <n v="3"/>
    <s v="Average"/>
    <d v="2023-03-29T00:00:00"/>
    <n v="1"/>
    <x v="1"/>
    <n v="3"/>
    <s v="Moderate"/>
    <n v="3"/>
    <x v="1"/>
    <d v="2022-08-10T00:00:00"/>
    <x v="3"/>
    <x v="1"/>
    <x v="0"/>
    <n v="5"/>
    <n v="187.65"/>
    <n v="38"/>
    <s v="Adult"/>
  </r>
  <r>
    <n v="1492"/>
    <d v="2020-05-06T00:00:00"/>
    <n v="6.0250000000000004"/>
    <s v="Production Technician II"/>
    <x v="0"/>
    <s v="Active"/>
    <s v="Full-Time"/>
    <s v="Zone B"/>
    <s v="Temporary"/>
    <x v="0"/>
    <x v="6"/>
    <d v="1955-12-08T00:00:00"/>
    <s v="MA"/>
    <s v="Male"/>
    <s v="Other"/>
    <s v="Divorced"/>
    <x v="1"/>
    <n v="4"/>
    <n v="3"/>
    <s v="Average"/>
    <d v="2023-04-17T00:00:00"/>
    <n v="4"/>
    <x v="1"/>
    <n v="5"/>
    <s v="Moderate"/>
    <n v="2"/>
    <x v="1"/>
    <d v="2022-12-25T00:00:00"/>
    <x v="1"/>
    <x v="0"/>
    <x v="0"/>
    <n v="1"/>
    <n v="285.56"/>
    <n v="65"/>
    <s v="Old"/>
  </r>
  <r>
    <n v="1493"/>
    <d v="2022-08-03T00:00:00"/>
    <n v="3.7833333333333332"/>
    <s v="Production Technician II"/>
    <x v="7"/>
    <s v="Active"/>
    <s v="Full-Time"/>
    <s v="Zone B"/>
    <s v="Temporary"/>
    <x v="0"/>
    <x v="4"/>
    <d v="1980-07-19T00:00:00"/>
    <s v="MA"/>
    <s v="Male"/>
    <s v="Black"/>
    <s v="Married"/>
    <x v="0"/>
    <n v="3"/>
    <n v="3"/>
    <s v="Average"/>
    <d v="2022-12-06T00:00:00"/>
    <n v="2"/>
    <x v="1"/>
    <n v="2"/>
    <s v="Moderate"/>
    <n v="4"/>
    <x v="1"/>
    <d v="2022-10-09T00:00:00"/>
    <x v="4"/>
    <x v="0"/>
    <x v="1"/>
    <n v="3"/>
    <n v="793.43"/>
    <n v="42"/>
    <s v="Adult"/>
  </r>
  <r>
    <n v="1494"/>
    <d v="2018-10-13T00:00:00"/>
    <n v="7.5888888888888886"/>
    <s v="Production Technician II"/>
    <x v="1"/>
    <s v="Terminated"/>
    <s v="Contract"/>
    <s v="Zone B"/>
    <s v="Full-Time"/>
    <x v="0"/>
    <x v="8"/>
    <d v="2049-03-12T00:00:00"/>
    <s v="MA"/>
    <s v="Female"/>
    <s v="Hispanic"/>
    <s v="Divorced"/>
    <x v="0"/>
    <n v="3"/>
    <n v="3"/>
    <s v="Average"/>
    <d v="2023-05-06T00:00:00"/>
    <n v="5"/>
    <x v="1"/>
    <n v="5"/>
    <s v="Moderate"/>
    <n v="5"/>
    <x v="1"/>
    <d v="2023-02-01T00:00:00"/>
    <x v="1"/>
    <x v="1"/>
    <x v="3"/>
    <n v="5"/>
    <n v="978.89"/>
    <n v="69"/>
    <s v="Old"/>
  </r>
  <r>
    <n v="1495"/>
    <d v="2021-07-04T00:00:00"/>
    <n v="4.8638888888888889"/>
    <s v="Production Technician II"/>
    <x v="8"/>
    <s v="Active"/>
    <s v="Part-Time"/>
    <s v="Zone A"/>
    <s v="Temporary"/>
    <x v="0"/>
    <x v="3"/>
    <d v="1971-01-11T00:00:00"/>
    <s v="MA"/>
    <s v="Male"/>
    <s v="Hispanic"/>
    <s v="Single"/>
    <x v="0"/>
    <n v="3"/>
    <n v="3"/>
    <s v="Average"/>
    <d v="2022-12-30T00:00:00"/>
    <n v="3"/>
    <x v="1"/>
    <n v="3"/>
    <s v="Moderate"/>
    <n v="4"/>
    <x v="1"/>
    <d v="2023-02-25T00:00:00"/>
    <x v="1"/>
    <x v="0"/>
    <x v="2"/>
    <n v="4"/>
    <n v="993.66"/>
    <n v="50"/>
    <s v="Adult"/>
  </r>
  <r>
    <n v="1496"/>
    <d v="2019-04-30T00:00:00"/>
    <n v="7.041666666666667"/>
    <s v="Production Technician II"/>
    <x v="3"/>
    <s v="Active"/>
    <s v="Part-Time"/>
    <s v="Zone A"/>
    <s v="Full-Time"/>
    <x v="0"/>
    <x v="8"/>
    <d v="1950-10-25T00:00:00"/>
    <s v="MA"/>
    <s v="Male"/>
    <s v="White"/>
    <s v="Widowed"/>
    <x v="0"/>
    <n v="3"/>
    <n v="3"/>
    <s v="Average"/>
    <d v="2023-07-09T00:00:00"/>
    <n v="2"/>
    <x v="1"/>
    <n v="3"/>
    <s v="Moderate"/>
    <n v="3"/>
    <x v="1"/>
    <d v="2022-09-07T00:00:00"/>
    <x v="1"/>
    <x v="1"/>
    <x v="2"/>
    <n v="3"/>
    <n v="768.55"/>
    <n v="69"/>
    <s v="Old"/>
  </r>
  <r>
    <n v="1497"/>
    <d v="2020-11-03T00:00:00"/>
    <n v="5.5333333333333332"/>
    <s v="Production Technician II"/>
    <x v="9"/>
    <s v="Active"/>
    <s v="Contract"/>
    <s v="Zone C"/>
    <s v="Temporary"/>
    <x v="0"/>
    <x v="6"/>
    <d v="1995-12-11T00:00:00"/>
    <s v="MA"/>
    <s v="Male"/>
    <s v="Black"/>
    <s v="Widowed"/>
    <x v="2"/>
    <n v="2"/>
    <n v="3"/>
    <s v="Average"/>
    <d v="2023-07-29T00:00:00"/>
    <n v="5"/>
    <x v="1"/>
    <n v="4"/>
    <s v="Moderate"/>
    <n v="5"/>
    <x v="1"/>
    <d v="2022-08-23T00:00:00"/>
    <x v="3"/>
    <x v="1"/>
    <x v="2"/>
    <n v="3"/>
    <n v="140.78"/>
    <n v="25"/>
    <s v="Young"/>
  </r>
  <r>
    <n v="1498"/>
    <d v="2022-08-15T00:00:00"/>
    <n v="3.75"/>
    <s v="Production Technician I"/>
    <x v="4"/>
    <s v="Active"/>
    <s v="Full-Time"/>
    <s v="Zone B"/>
    <s v="Part-Time"/>
    <x v="0"/>
    <x v="6"/>
    <d v="2044-03-24T00:00:00"/>
    <s v="MA"/>
    <s v="Female"/>
    <s v="Black"/>
    <s v="Married"/>
    <x v="1"/>
    <n v="4"/>
    <n v="3"/>
    <s v="Average"/>
    <d v="2022-12-28T00:00:00"/>
    <n v="1"/>
    <x v="1"/>
    <n v="5"/>
    <s v="Moderate"/>
    <n v="3"/>
    <x v="1"/>
    <d v="2023-08-05T00:00:00"/>
    <x v="2"/>
    <x v="0"/>
    <x v="3"/>
    <n v="3"/>
    <n v="598.07000000000005"/>
    <n v="78"/>
    <s v="Old"/>
  </r>
  <r>
    <n v="1499"/>
    <d v="2022-02-26T00:00:00"/>
    <n v="4.2194444444444441"/>
    <s v="Production Technician I"/>
    <x v="0"/>
    <s v="Active"/>
    <s v="Contract"/>
    <s v="Zone A"/>
    <s v="Full-Time"/>
    <x v="0"/>
    <x v="3"/>
    <d v="1975-04-27T00:00:00"/>
    <s v="MA"/>
    <s v="Female"/>
    <s v="Other"/>
    <s v="Married"/>
    <x v="0"/>
    <n v="3"/>
    <n v="3"/>
    <s v="Average"/>
    <d v="2022-11-28T00:00:00"/>
    <n v="4"/>
    <x v="1"/>
    <n v="2"/>
    <s v="Moderate"/>
    <n v="3"/>
    <x v="1"/>
    <d v="2023-01-18T00:00:00"/>
    <x v="1"/>
    <x v="1"/>
    <x v="1"/>
    <n v="5"/>
    <n v="543.52"/>
    <n v="47"/>
    <s v="Adult"/>
  </r>
  <r>
    <n v="1500"/>
    <d v="2019-05-13T00:00:00"/>
    <n v="7.0055555555555555"/>
    <s v="Production Technician I"/>
    <x v="7"/>
    <s v="Active"/>
    <s v="Part-Time"/>
    <s v="Zone B"/>
    <s v="Part-Time"/>
    <x v="0"/>
    <x v="4"/>
    <d v="1985-02-02T00:00:00"/>
    <s v="MA"/>
    <s v="Female"/>
    <s v="Hispanic"/>
    <s v="Divorced"/>
    <x v="0"/>
    <n v="3"/>
    <n v="3"/>
    <s v="Average"/>
    <d v="2023-07-24T00:00:00"/>
    <n v="1"/>
    <x v="1"/>
    <n v="4"/>
    <s v="Moderate"/>
    <n v="4"/>
    <x v="1"/>
    <d v="2023-01-12T00:00:00"/>
    <x v="3"/>
    <x v="0"/>
    <x v="3"/>
    <n v="2"/>
    <n v="916.73"/>
    <n v="34"/>
    <s v="Adult"/>
  </r>
  <r>
    <n v="1501"/>
    <d v="2021-10-24T00:00:00"/>
    <n v="4.5583333333333336"/>
    <s v="Production Technician I"/>
    <x v="1"/>
    <s v="Active"/>
    <s v="Contract"/>
    <s v="Zone A"/>
    <s v="Part-Time"/>
    <x v="0"/>
    <x v="4"/>
    <d v="1999-10-01T00:00:00"/>
    <s v="MA"/>
    <s v="Male"/>
    <s v="Hispanic"/>
    <s v="Widowed"/>
    <x v="0"/>
    <n v="3"/>
    <n v="3"/>
    <s v="Average"/>
    <d v="2023-05-08T00:00:00"/>
    <n v="5"/>
    <x v="1"/>
    <n v="4"/>
    <s v="Moderate"/>
    <n v="4"/>
    <x v="1"/>
    <d v="2023-07-29T00:00:00"/>
    <x v="1"/>
    <x v="0"/>
    <x v="2"/>
    <n v="2"/>
    <n v="491.99"/>
    <n v="22"/>
    <s v="Young"/>
  </r>
  <r>
    <n v="1502"/>
    <d v="2021-05-10T00:00:00"/>
    <n v="5.0138888888888893"/>
    <s v="Production Technician I"/>
    <x v="8"/>
    <s v="Active"/>
    <s v="Full-Time"/>
    <s v="Zone B"/>
    <s v="Full-Time"/>
    <x v="0"/>
    <x v="5"/>
    <d v="1986-12-15T00:00:00"/>
    <s v="MA"/>
    <s v="Male"/>
    <s v="White"/>
    <s v="Divorced"/>
    <x v="0"/>
    <n v="3"/>
    <n v="3"/>
    <s v="Average"/>
    <d v="2023-06-08T00:00:00"/>
    <n v="5"/>
    <x v="1"/>
    <n v="3"/>
    <s v="Moderate"/>
    <n v="5"/>
    <x v="1"/>
    <d v="2023-03-08T00:00:00"/>
    <x v="3"/>
    <x v="0"/>
    <x v="0"/>
    <n v="4"/>
    <n v="245"/>
    <n v="35"/>
    <s v="Adult"/>
  </r>
  <r>
    <n v="1503"/>
    <d v="2021-06-13T00:00:00"/>
    <n v="4.9222222222222225"/>
    <s v="Production Technician I"/>
    <x v="3"/>
    <s v="Active"/>
    <s v="Contract"/>
    <s v="Zone A"/>
    <s v="Part-Time"/>
    <x v="0"/>
    <x v="2"/>
    <d v="1985-04-21T00:00:00"/>
    <s v="MA"/>
    <s v="Female"/>
    <s v="Black"/>
    <s v="Single"/>
    <x v="0"/>
    <n v="3"/>
    <n v="3"/>
    <s v="Average"/>
    <d v="2022-10-24T00:00:00"/>
    <n v="2"/>
    <x v="1"/>
    <n v="2"/>
    <s v="Moderate"/>
    <n v="4"/>
    <x v="1"/>
    <d v="2022-12-09T00:00:00"/>
    <x v="4"/>
    <x v="1"/>
    <x v="0"/>
    <n v="3"/>
    <n v="574.9"/>
    <n v="36"/>
    <s v="Adult"/>
  </r>
  <r>
    <n v="1504"/>
    <d v="2019-11-04T00:00:00"/>
    <n v="6.5305555555555559"/>
    <s v="Production Technician I"/>
    <x v="9"/>
    <s v="Active"/>
    <s v="Full-Time"/>
    <s v="Zone C"/>
    <s v="Full-Time"/>
    <x v="0"/>
    <x v="6"/>
    <d v="1971-08-23T00:00:00"/>
    <s v="MA"/>
    <s v="Female"/>
    <s v="Other"/>
    <s v="Married"/>
    <x v="2"/>
    <n v="2"/>
    <n v="3"/>
    <s v="Average"/>
    <d v="2022-10-23T00:00:00"/>
    <n v="5"/>
    <x v="1"/>
    <n v="3"/>
    <s v="Moderate"/>
    <n v="2"/>
    <x v="1"/>
    <d v="2023-06-20T00:00:00"/>
    <x v="3"/>
    <x v="0"/>
    <x v="0"/>
    <n v="4"/>
    <n v="684.08"/>
    <n v="48"/>
    <s v="Adult"/>
  </r>
  <r>
    <n v="1505"/>
    <d v="2020-01-29T00:00:00"/>
    <n v="6.2944444444444443"/>
    <s v="Production Technician I"/>
    <x v="5"/>
    <s v="Active"/>
    <s v="Full-Time"/>
    <s v="Zone A"/>
    <s v="Part-Time"/>
    <x v="0"/>
    <x v="13"/>
    <d v="2042-08-17T00:00:00"/>
    <s v="MA"/>
    <s v="Female"/>
    <s v="Other"/>
    <s v="Widowed"/>
    <x v="1"/>
    <n v="4"/>
    <n v="3"/>
    <s v="Average"/>
    <d v="2022-11-02T00:00:00"/>
    <n v="2"/>
    <x v="1"/>
    <n v="5"/>
    <s v="Moderate"/>
    <n v="4"/>
    <x v="1"/>
    <d v="2023-05-08T00:00:00"/>
    <x v="0"/>
    <x v="0"/>
    <x v="3"/>
    <n v="2"/>
    <n v="204.1"/>
    <n v="78"/>
    <s v="Old"/>
  </r>
  <r>
    <n v="1506"/>
    <d v="2018-09-05T00:00:00"/>
    <n v="7.6944444444444446"/>
    <s v="Production Technician I"/>
    <x v="6"/>
    <s v="Active"/>
    <s v="Part-Time"/>
    <s v="Zone B"/>
    <s v="Part-Time"/>
    <x v="0"/>
    <x v="6"/>
    <d v="1972-06-18T00:00:00"/>
    <s v="MA"/>
    <s v="Female"/>
    <s v="Hispanic"/>
    <s v="Single"/>
    <x v="1"/>
    <n v="4"/>
    <n v="3"/>
    <s v="Average"/>
    <d v="2023-05-08T00:00:00"/>
    <n v="2"/>
    <x v="1"/>
    <n v="3"/>
    <s v="Moderate"/>
    <n v="2"/>
    <x v="1"/>
    <d v="2022-11-01T00:00:00"/>
    <x v="0"/>
    <x v="1"/>
    <x v="0"/>
    <n v="1"/>
    <n v="789.33"/>
    <n v="46"/>
    <s v="Adult"/>
  </r>
  <r>
    <n v="1507"/>
    <d v="2021-07-21T00:00:00"/>
    <n v="4.8166666666666664"/>
    <s v="Production Technician I"/>
    <x v="2"/>
    <s v="Active"/>
    <s v="Full-Time"/>
    <s v="Zone C"/>
    <s v="Full-Time"/>
    <x v="0"/>
    <x v="2"/>
    <d v="1996-08-15T00:00:00"/>
    <s v="MA"/>
    <s v="Female"/>
    <s v="Black"/>
    <s v="Widowed"/>
    <x v="0"/>
    <n v="3"/>
    <n v="3"/>
    <s v="Average"/>
    <d v="2023-01-19T00:00:00"/>
    <n v="1"/>
    <x v="1"/>
    <n v="2"/>
    <s v="Moderate"/>
    <n v="1"/>
    <x v="1"/>
    <d v="2022-09-21T00:00:00"/>
    <x v="3"/>
    <x v="0"/>
    <x v="2"/>
    <n v="3"/>
    <n v="812.13"/>
    <n v="25"/>
    <s v="Young"/>
  </r>
  <r>
    <n v="1508"/>
    <d v="2023-05-20T00:00:00"/>
    <n v="2.9861111111111112"/>
    <s v="Production Technician I"/>
    <x v="4"/>
    <s v="Active"/>
    <s v="Part-Time"/>
    <s v="Zone B"/>
    <s v="Temporary"/>
    <x v="0"/>
    <x v="3"/>
    <d v="1964-12-25T00:00:00"/>
    <s v="MA"/>
    <s v="Female"/>
    <s v="White"/>
    <s v="Single"/>
    <x v="0"/>
    <n v="3"/>
    <n v="3"/>
    <s v="Average"/>
    <d v="2022-10-07T00:00:00"/>
    <n v="4"/>
    <x v="1"/>
    <n v="3"/>
    <s v="Moderate"/>
    <n v="2"/>
    <x v="1"/>
    <d v="2023-05-12T00:00:00"/>
    <x v="1"/>
    <x v="0"/>
    <x v="3"/>
    <n v="2"/>
    <n v="675.02"/>
    <n v="59"/>
    <s v="Old"/>
  </r>
  <r>
    <n v="1509"/>
    <d v="2022-05-16T00:00:00"/>
    <n v="3.9972222222222222"/>
    <s v="Production Technician I"/>
    <x v="0"/>
    <s v="Active"/>
    <s v="Full-Time"/>
    <s v="Zone C"/>
    <s v="Full-Time"/>
    <x v="0"/>
    <x v="2"/>
    <d v="1960-01-24T00:00:00"/>
    <s v="MA"/>
    <s v="Female"/>
    <s v="Other"/>
    <s v="Single"/>
    <x v="0"/>
    <n v="3"/>
    <n v="3"/>
    <s v="Average"/>
    <d v="2022-09-25T00:00:00"/>
    <n v="5"/>
    <x v="1"/>
    <n v="1"/>
    <s v="Moderate"/>
    <n v="3"/>
    <x v="1"/>
    <d v="2023-06-29T00:00:00"/>
    <x v="2"/>
    <x v="0"/>
    <x v="1"/>
    <n v="4"/>
    <n v="343.07"/>
    <n v="62"/>
    <s v="Old"/>
  </r>
  <r>
    <n v="1510"/>
    <d v="2021-03-15T00:00:00"/>
    <n v="5.166666666666667"/>
    <s v="Production Technician I"/>
    <x v="7"/>
    <s v="Active"/>
    <s v="Contract"/>
    <s v="Zone C"/>
    <s v="Temporary"/>
    <x v="0"/>
    <x v="2"/>
    <d v="1980-09-16T00:00:00"/>
    <s v="MA"/>
    <s v="Female"/>
    <s v="Black"/>
    <s v="Married"/>
    <x v="0"/>
    <n v="3"/>
    <n v="3"/>
    <s v="Average"/>
    <d v="2023-04-06T00:00:00"/>
    <n v="2"/>
    <x v="1"/>
    <n v="3"/>
    <s v="Moderate"/>
    <n v="3"/>
    <x v="1"/>
    <d v="2022-10-13T00:00:00"/>
    <x v="3"/>
    <x v="1"/>
    <x v="1"/>
    <n v="5"/>
    <n v="986.78"/>
    <n v="41"/>
    <s v="Adult"/>
  </r>
  <r>
    <n v="1513"/>
    <d v="2019-12-21T00:00:00"/>
    <n v="6.4"/>
    <s v="Production Technician II"/>
    <x v="2"/>
    <s v="Active"/>
    <s v="Contract"/>
    <s v="Zone C"/>
    <s v="Temporary"/>
    <x v="0"/>
    <x v="5"/>
    <d v="1993-10-03T00:00:00"/>
    <s v="MA"/>
    <s v="Male"/>
    <s v="Other"/>
    <s v="Widowed"/>
    <x v="0"/>
    <n v="3"/>
    <n v="3"/>
    <s v="Average"/>
    <d v="2022-11-18T00:00:00"/>
    <n v="5"/>
    <x v="1"/>
    <n v="3"/>
    <s v="Moderate"/>
    <n v="5"/>
    <x v="1"/>
    <d v="2022-11-10T00:00:00"/>
    <x v="3"/>
    <x v="1"/>
    <x v="0"/>
    <n v="4"/>
    <n v="746.57"/>
    <n v="26"/>
    <s v="Adult"/>
  </r>
  <r>
    <n v="1514"/>
    <d v="2022-07-15T00:00:00"/>
    <n v="3.8333333333333335"/>
    <s v="Production Technician II"/>
    <x v="9"/>
    <s v="Active"/>
    <s v="Contract"/>
    <s v="Zone C"/>
    <s v="Part-Time"/>
    <x v="0"/>
    <x v="8"/>
    <d v="1983-12-05T00:00:00"/>
    <s v="MA"/>
    <s v="Male"/>
    <s v="Hispanic"/>
    <s v="Widowed"/>
    <x v="0"/>
    <n v="3"/>
    <n v="3"/>
    <s v="Average"/>
    <d v="2023-05-08T00:00:00"/>
    <n v="1"/>
    <x v="1"/>
    <n v="3"/>
    <s v="Moderate"/>
    <n v="2"/>
    <x v="1"/>
    <d v="2022-12-01T00:00:00"/>
    <x v="0"/>
    <x v="0"/>
    <x v="0"/>
    <n v="5"/>
    <n v="434.39"/>
    <n v="39"/>
    <s v="Adult"/>
  </r>
  <r>
    <n v="1515"/>
    <d v="2018-09-26T00:00:00"/>
    <n v="7.6361111111111111"/>
    <s v="Production Technician II"/>
    <x v="7"/>
    <s v="Active"/>
    <s v="Full-Time"/>
    <s v="Zone B"/>
    <s v="Part-Time"/>
    <x v="0"/>
    <x v="3"/>
    <d v="1997-04-18T00:00:00"/>
    <s v="MA"/>
    <s v="Female"/>
    <s v="Other"/>
    <s v="Married"/>
    <x v="0"/>
    <n v="3"/>
    <n v="3"/>
    <s v="Average"/>
    <d v="2022-12-14T00:00:00"/>
    <n v="2"/>
    <x v="1"/>
    <n v="3"/>
    <s v="Moderate"/>
    <n v="1"/>
    <x v="1"/>
    <d v="2023-04-03T00:00:00"/>
    <x v="4"/>
    <x v="1"/>
    <x v="2"/>
    <n v="3"/>
    <n v="765.84"/>
    <n v="21"/>
    <s v="Young"/>
  </r>
  <r>
    <n v="1516"/>
    <d v="2022-10-16T00:00:00"/>
    <n v="3.5805555555555557"/>
    <s v="Production Technician II"/>
    <x v="3"/>
    <s v="Active"/>
    <s v="Contract"/>
    <s v="Zone B"/>
    <s v="Full-Time"/>
    <x v="0"/>
    <x v="5"/>
    <d v="2043-06-05T00:00:00"/>
    <s v="MA"/>
    <s v="Male"/>
    <s v="Hispanic"/>
    <s v="Widowed"/>
    <x v="0"/>
    <n v="3"/>
    <n v="3"/>
    <s v="Average"/>
    <d v="2023-07-16T00:00:00"/>
    <n v="1"/>
    <x v="1"/>
    <n v="5"/>
    <s v="Moderate"/>
    <n v="3"/>
    <x v="1"/>
    <d v="2022-11-18T00:00:00"/>
    <x v="4"/>
    <x v="0"/>
    <x v="0"/>
    <n v="3"/>
    <n v="457.4"/>
    <n v="79"/>
    <s v="Old"/>
  </r>
  <r>
    <n v="1517"/>
    <d v="2021-12-02T00:00:00"/>
    <n v="4.4527777777777775"/>
    <s v="Production Technician II"/>
    <x v="5"/>
    <s v="Active"/>
    <s v="Full-Time"/>
    <s v="Zone C"/>
    <s v="Part-Time"/>
    <x v="0"/>
    <x v="8"/>
    <d v="1986-03-05T00:00:00"/>
    <s v="MA"/>
    <s v="Male"/>
    <s v="White"/>
    <s v="Married"/>
    <x v="0"/>
    <n v="3"/>
    <n v="3"/>
    <s v="Average"/>
    <d v="2023-01-22T00:00:00"/>
    <n v="4"/>
    <x v="1"/>
    <n v="5"/>
    <s v="Moderate"/>
    <n v="3"/>
    <x v="1"/>
    <d v="2023-01-12T00:00:00"/>
    <x v="1"/>
    <x v="1"/>
    <x v="3"/>
    <n v="3"/>
    <n v="615.84"/>
    <n v="35"/>
    <s v="Adult"/>
  </r>
  <r>
    <n v="1518"/>
    <d v="2019-03-07T00:00:00"/>
    <n v="7.1888888888888891"/>
    <s v="Production Technician II"/>
    <x v="4"/>
    <s v="Terminated"/>
    <s v="Full-Time"/>
    <s v="Zone B"/>
    <s v="Temporary"/>
    <x v="0"/>
    <x v="10"/>
    <d v="1975-11-26T00:00:00"/>
    <s v="MA"/>
    <s v="Male"/>
    <s v="White"/>
    <s v="Divorced"/>
    <x v="0"/>
    <n v="3"/>
    <n v="3"/>
    <s v="Average"/>
    <d v="2022-09-28T00:00:00"/>
    <n v="4"/>
    <x v="1"/>
    <n v="4"/>
    <s v="Moderate"/>
    <n v="2"/>
    <x v="1"/>
    <d v="2022-12-08T00:00:00"/>
    <x v="1"/>
    <x v="0"/>
    <x v="2"/>
    <n v="2"/>
    <n v="803.79"/>
    <n v="44"/>
    <s v="Adult"/>
  </r>
  <r>
    <n v="1519"/>
    <d v="2023-05-02T00:00:00"/>
    <n v="3.036111111111111"/>
    <s v="Production Technician I"/>
    <x v="4"/>
    <s v="Active"/>
    <s v="Part-Time"/>
    <s v="Zone B"/>
    <s v="Full-Time"/>
    <x v="0"/>
    <x v="9"/>
    <d v="1971-04-17T00:00:00"/>
    <s v="MA"/>
    <s v="Female"/>
    <s v="Asian"/>
    <s v="Single"/>
    <x v="0"/>
    <n v="3"/>
    <n v="3"/>
    <s v="Average"/>
    <d v="2023-02-25T00:00:00"/>
    <n v="1"/>
    <x v="1"/>
    <n v="3"/>
    <s v="Moderate"/>
    <n v="1"/>
    <x v="1"/>
    <d v="2022-09-23T00:00:00"/>
    <x v="0"/>
    <x v="1"/>
    <x v="2"/>
    <n v="2"/>
    <n v="586.89"/>
    <n v="52"/>
    <s v="Old"/>
  </r>
  <r>
    <n v="1520"/>
    <d v="2020-08-24T00:00:00"/>
    <n v="5.7249999999999996"/>
    <s v="Production Technician I"/>
    <x v="0"/>
    <s v="Active"/>
    <s v="Full-Time"/>
    <s v="Zone A"/>
    <s v="Full-Time"/>
    <x v="0"/>
    <x v="21"/>
    <d v="1976-07-04T00:00:00"/>
    <s v="MA"/>
    <s v="Female"/>
    <s v="White"/>
    <s v="Divorced"/>
    <x v="0"/>
    <n v="3"/>
    <n v="3"/>
    <s v="Average"/>
    <d v="2023-04-05T00:00:00"/>
    <n v="2"/>
    <x v="1"/>
    <n v="2"/>
    <s v="Moderate"/>
    <n v="5"/>
    <x v="1"/>
    <d v="2022-10-11T00:00:00"/>
    <x v="4"/>
    <x v="1"/>
    <x v="0"/>
    <n v="5"/>
    <n v="104.48"/>
    <n v="44"/>
    <s v="Adult"/>
  </r>
  <r>
    <n v="1521"/>
    <d v="2020-12-08T00:00:00"/>
    <n v="5.4361111111111109"/>
    <s v="Production Technician I"/>
    <x v="7"/>
    <s v="Active"/>
    <s v="Contract"/>
    <s v="Zone B"/>
    <s v="Temporary"/>
    <x v="0"/>
    <x v="13"/>
    <d v="1990-04-15T00:00:00"/>
    <s v="MA"/>
    <s v="Male"/>
    <s v="Black"/>
    <s v="Single"/>
    <x v="2"/>
    <n v="2"/>
    <n v="3"/>
    <s v="Average"/>
    <d v="2023-06-11T00:00:00"/>
    <n v="4"/>
    <x v="1"/>
    <n v="1"/>
    <s v="Moderate"/>
    <n v="3"/>
    <x v="1"/>
    <d v="2023-06-02T00:00:00"/>
    <x v="2"/>
    <x v="0"/>
    <x v="3"/>
    <n v="1"/>
    <n v="877.41"/>
    <n v="30"/>
    <s v="Adult"/>
  </r>
  <r>
    <n v="1522"/>
    <d v="2021-02-15T00:00:00"/>
    <n v="5.25"/>
    <s v="Production Technician I"/>
    <x v="1"/>
    <s v="Active"/>
    <s v="Full-Time"/>
    <s v="Zone B"/>
    <s v="Full-Time"/>
    <x v="0"/>
    <x v="4"/>
    <d v="2043-08-24T00:00:00"/>
    <s v="MA"/>
    <s v="Male"/>
    <s v="Hispanic"/>
    <s v="Married"/>
    <x v="0"/>
    <n v="3"/>
    <n v="3"/>
    <s v="Average"/>
    <d v="2022-12-03T00:00:00"/>
    <n v="3"/>
    <x v="1"/>
    <n v="4"/>
    <s v="Moderate"/>
    <n v="5"/>
    <x v="1"/>
    <d v="2023-05-17T00:00:00"/>
    <x v="3"/>
    <x v="1"/>
    <x v="1"/>
    <n v="3"/>
    <n v="791.99"/>
    <n v="78"/>
    <s v="Old"/>
  </r>
  <r>
    <n v="1523"/>
    <d v="2020-09-15T00:00:00"/>
    <n v="5.666666666666667"/>
    <s v="Production Technician I"/>
    <x v="8"/>
    <s v="Active"/>
    <s v="Contract"/>
    <s v="Zone B"/>
    <s v="Full-Time"/>
    <x v="0"/>
    <x v="16"/>
    <d v="1971-05-30T00:00:00"/>
    <s v="MA"/>
    <s v="Male"/>
    <s v="Other"/>
    <s v="Married"/>
    <x v="0"/>
    <n v="3"/>
    <n v="3"/>
    <s v="Average"/>
    <d v="2022-09-20T00:00:00"/>
    <n v="4"/>
    <x v="1"/>
    <n v="4"/>
    <s v="Moderate"/>
    <n v="3"/>
    <x v="1"/>
    <d v="2022-12-11T00:00:00"/>
    <x v="3"/>
    <x v="1"/>
    <x v="1"/>
    <n v="2"/>
    <n v="660.4"/>
    <n v="49"/>
    <s v="Adult"/>
  </r>
  <r>
    <n v="1524"/>
    <d v="2023-03-16T00:00:00"/>
    <n v="3.1638888888888888"/>
    <s v="Production Technician I"/>
    <x v="3"/>
    <s v="Active"/>
    <s v="Full-Time"/>
    <s v="Zone A"/>
    <s v="Temporary"/>
    <x v="0"/>
    <x v="6"/>
    <d v="1975-05-13T00:00:00"/>
    <s v="MA"/>
    <s v="Female"/>
    <s v="Other"/>
    <s v="Single"/>
    <x v="0"/>
    <n v="3"/>
    <n v="3"/>
    <s v="Average"/>
    <d v="2023-01-17T00:00:00"/>
    <n v="4"/>
    <x v="1"/>
    <n v="1"/>
    <s v="Moderate"/>
    <n v="2"/>
    <x v="1"/>
    <d v="2023-05-01T00:00:00"/>
    <x v="4"/>
    <x v="0"/>
    <x v="2"/>
    <n v="2"/>
    <n v="928.81"/>
    <n v="48"/>
    <s v="Adult"/>
  </r>
  <r>
    <n v="1525"/>
    <d v="2021-11-14T00:00:00"/>
    <n v="4.5027777777777782"/>
    <s v="Production Technician I"/>
    <x v="4"/>
    <s v="Active"/>
    <s v="Full-Time"/>
    <s v="Zone B"/>
    <s v="Temporary"/>
    <x v="0"/>
    <x v="3"/>
    <d v="2047-04-14T00:00:00"/>
    <s v="MA"/>
    <s v="Female"/>
    <s v="Asian"/>
    <s v="Widowed"/>
    <x v="2"/>
    <n v="2"/>
    <n v="3"/>
    <s v="Average"/>
    <d v="2022-10-29T00:00:00"/>
    <n v="2"/>
    <x v="1"/>
    <n v="4"/>
    <s v="Moderate"/>
    <n v="1"/>
    <x v="1"/>
    <d v="2022-12-10T00:00:00"/>
    <x v="3"/>
    <x v="0"/>
    <x v="1"/>
    <n v="4"/>
    <n v="347.29"/>
    <n v="74"/>
    <s v="Old"/>
  </r>
  <r>
    <n v="1526"/>
    <d v="2021-04-23T00:00:00"/>
    <n v="5.0611111111111109"/>
    <s v="Production Technician I"/>
    <x v="0"/>
    <s v="Active"/>
    <s v="Contract"/>
    <s v="Zone B"/>
    <s v="Full-Time"/>
    <x v="0"/>
    <x v="4"/>
    <d v="1987-04-04T00:00:00"/>
    <s v="MA"/>
    <s v="Female"/>
    <s v="Other"/>
    <s v="Divorced"/>
    <x v="0"/>
    <n v="3"/>
    <n v="3"/>
    <s v="Average"/>
    <d v="2023-01-20T00:00:00"/>
    <n v="2"/>
    <x v="1"/>
    <n v="3"/>
    <s v="Moderate"/>
    <n v="3"/>
    <x v="1"/>
    <d v="2023-05-26T00:00:00"/>
    <x v="0"/>
    <x v="0"/>
    <x v="2"/>
    <n v="3"/>
    <n v="190.51"/>
    <n v="34"/>
    <s v="Adult"/>
  </r>
  <r>
    <n v="1527"/>
    <d v="2022-06-05T00:00:00"/>
    <n v="3.9444444444444446"/>
    <s v="Production Technician I"/>
    <x v="1"/>
    <s v="Active"/>
    <s v="Part-Time"/>
    <s v="Zone A"/>
    <s v="Full-Time"/>
    <x v="0"/>
    <x v="6"/>
    <d v="1980-03-13T00:00:00"/>
    <s v="MA"/>
    <s v="Female"/>
    <s v="Asian"/>
    <s v="Widowed"/>
    <x v="0"/>
    <n v="3"/>
    <n v="3"/>
    <s v="Average"/>
    <d v="2023-06-02T00:00:00"/>
    <n v="1"/>
    <x v="1"/>
    <n v="1"/>
    <s v="Moderate"/>
    <n v="3"/>
    <x v="1"/>
    <d v="2023-06-03T00:00:00"/>
    <x v="1"/>
    <x v="1"/>
    <x v="1"/>
    <n v="3"/>
    <n v="206.53"/>
    <n v="42"/>
    <s v="Adult"/>
  </r>
  <r>
    <n v="1528"/>
    <d v="2022-11-19T00:00:00"/>
    <n v="3.4888888888888889"/>
    <s v="Production Technician I"/>
    <x v="8"/>
    <s v="Active"/>
    <s v="Part-Time"/>
    <s v="Zone A"/>
    <s v="Part-Time"/>
    <x v="0"/>
    <x v="4"/>
    <d v="1953-11-27T00:00:00"/>
    <s v="MA"/>
    <s v="Female"/>
    <s v="Asian"/>
    <s v="Widowed"/>
    <x v="0"/>
    <n v="3"/>
    <n v="3"/>
    <s v="Average"/>
    <d v="2023-02-25T00:00:00"/>
    <n v="5"/>
    <x v="1"/>
    <n v="5"/>
    <s v="Moderate"/>
    <n v="2"/>
    <x v="1"/>
    <d v="2022-12-10T00:00:00"/>
    <x v="4"/>
    <x v="0"/>
    <x v="1"/>
    <n v="1"/>
    <n v="639.92999999999995"/>
    <n v="69"/>
    <s v="Old"/>
  </r>
  <r>
    <n v="1529"/>
    <d v="2023-04-14T00:00:00"/>
    <n v="3.0861111111111112"/>
    <s v="Production Technician I"/>
    <x v="6"/>
    <s v="Active"/>
    <s v="Full-Time"/>
    <s v="Zone C"/>
    <s v="Part-Time"/>
    <x v="0"/>
    <x v="4"/>
    <d v="1974-07-27T00:00:00"/>
    <s v="MA"/>
    <s v="Female"/>
    <s v="Hispanic"/>
    <s v="Married"/>
    <x v="0"/>
    <n v="3"/>
    <n v="3"/>
    <s v="Average"/>
    <d v="2023-04-28T00:00:00"/>
    <n v="3"/>
    <x v="1"/>
    <n v="1"/>
    <s v="Moderate"/>
    <n v="3"/>
    <x v="1"/>
    <d v="2023-04-14T00:00:00"/>
    <x v="4"/>
    <x v="1"/>
    <x v="1"/>
    <n v="5"/>
    <n v="304.06"/>
    <n v="49"/>
    <s v="Adult"/>
  </r>
  <r>
    <n v="1530"/>
    <d v="2022-12-13T00:00:00"/>
    <n v="3.4222222222222221"/>
    <s v="Production Technician I"/>
    <x v="2"/>
    <s v="Active"/>
    <s v="Contract"/>
    <s v="Zone B"/>
    <s v="Full-Time"/>
    <x v="0"/>
    <x v="4"/>
    <d v="2000-02-02T00:00:00"/>
    <s v="MA"/>
    <s v="Female"/>
    <s v="Other"/>
    <s v="Single"/>
    <x v="0"/>
    <n v="3"/>
    <n v="3"/>
    <s v="Average"/>
    <d v="2022-10-31T00:00:00"/>
    <n v="1"/>
    <x v="1"/>
    <n v="2"/>
    <s v="Moderate"/>
    <n v="3"/>
    <x v="1"/>
    <d v="2023-06-06T00:00:00"/>
    <x v="2"/>
    <x v="1"/>
    <x v="3"/>
    <n v="4"/>
    <n v="261.13"/>
    <n v="22"/>
    <s v="Young"/>
  </r>
  <r>
    <n v="1534"/>
    <d v="2022-02-27T00:00:00"/>
    <n v="4.2166666666666668"/>
    <s v="Production Technician II"/>
    <x v="0"/>
    <s v="Active"/>
    <s v="Full-Time"/>
    <s v="Zone B"/>
    <s v="Temporary"/>
    <x v="0"/>
    <x v="4"/>
    <d v="1964-11-10T00:00:00"/>
    <s v="MA"/>
    <s v="Male"/>
    <s v="White"/>
    <s v="Married"/>
    <x v="0"/>
    <n v="3"/>
    <n v="3"/>
    <s v="Average"/>
    <d v="2022-08-12T00:00:00"/>
    <n v="1"/>
    <x v="1"/>
    <n v="1"/>
    <s v="Moderate"/>
    <n v="5"/>
    <x v="1"/>
    <d v="2022-10-27T00:00:00"/>
    <x v="2"/>
    <x v="1"/>
    <x v="0"/>
    <n v="1"/>
    <n v="857.19"/>
    <n v="58"/>
    <s v="Old"/>
  </r>
  <r>
    <n v="1535"/>
    <d v="2021-05-08T00:00:00"/>
    <n v="5.0194444444444448"/>
    <s v="Production Technician II"/>
    <x v="7"/>
    <s v="Active"/>
    <s v="Contract"/>
    <s v="Zone B"/>
    <s v="Part-Time"/>
    <x v="0"/>
    <x v="3"/>
    <d v="2000-11-11T00:00:00"/>
    <s v="MA"/>
    <s v="Female"/>
    <s v="Black"/>
    <s v="Widowed"/>
    <x v="0"/>
    <n v="3"/>
    <n v="3"/>
    <s v="Average"/>
    <d v="2022-12-08T00:00:00"/>
    <n v="4"/>
    <x v="1"/>
    <n v="2"/>
    <s v="Moderate"/>
    <n v="1"/>
    <x v="1"/>
    <d v="2022-10-09T00:00:00"/>
    <x v="1"/>
    <x v="0"/>
    <x v="0"/>
    <n v="3"/>
    <n v="442.86"/>
    <n v="21"/>
    <s v="Young"/>
  </r>
  <r>
    <n v="1536"/>
    <d v="2022-12-27T00:00:00"/>
    <n v="3.3833333333333333"/>
    <s v="Production Technician II"/>
    <x v="1"/>
    <s v="Active"/>
    <s v="Contract"/>
    <s v="Zone C"/>
    <s v="Part-Time"/>
    <x v="0"/>
    <x v="3"/>
    <d v="1955-12-19T00:00:00"/>
    <s v="MA"/>
    <s v="Female"/>
    <s v="Asian"/>
    <s v="Single"/>
    <x v="0"/>
    <n v="3"/>
    <n v="3"/>
    <s v="Average"/>
    <d v="2023-03-19T00:00:00"/>
    <n v="5"/>
    <x v="1"/>
    <n v="3"/>
    <s v="Moderate"/>
    <n v="5"/>
    <x v="1"/>
    <d v="2023-01-27T00:00:00"/>
    <x v="4"/>
    <x v="0"/>
    <x v="3"/>
    <n v="4"/>
    <n v="382"/>
    <n v="67"/>
    <s v="Old"/>
  </r>
  <r>
    <n v="1537"/>
    <d v="2020-08-16T00:00:00"/>
    <n v="5.7472222222222218"/>
    <s v="Production Technician II"/>
    <x v="8"/>
    <s v="Active"/>
    <s v="Contract"/>
    <s v="Zone B"/>
    <s v="Full-Time"/>
    <x v="0"/>
    <x v="9"/>
    <d v="1950-01-12T00:00:00"/>
    <s v="MA"/>
    <s v="Male"/>
    <s v="Hispanic"/>
    <s v="Divorced"/>
    <x v="0"/>
    <n v="3"/>
    <n v="3"/>
    <s v="Average"/>
    <d v="2022-08-06T00:00:00"/>
    <n v="5"/>
    <x v="1"/>
    <n v="2"/>
    <s v="Moderate"/>
    <n v="4"/>
    <x v="1"/>
    <d v="2023-07-29T00:00:00"/>
    <x v="4"/>
    <x v="1"/>
    <x v="1"/>
    <n v="2"/>
    <n v="430.09"/>
    <n v="70"/>
    <s v="Old"/>
  </r>
  <r>
    <n v="1538"/>
    <d v="2023-01-20T00:00:00"/>
    <n v="3.3194444444444446"/>
    <s v="Production Technician II"/>
    <x v="3"/>
    <s v="Active"/>
    <s v="Contract"/>
    <s v="Zone B"/>
    <s v="Full-Time"/>
    <x v="0"/>
    <x v="8"/>
    <d v="2001-01-18T00:00:00"/>
    <s v="MA"/>
    <s v="Male"/>
    <s v="White"/>
    <s v="Widowed"/>
    <x v="0"/>
    <n v="3"/>
    <n v="3"/>
    <s v="Average"/>
    <d v="2022-11-11T00:00:00"/>
    <n v="2"/>
    <x v="1"/>
    <n v="4"/>
    <s v="Moderate"/>
    <n v="5"/>
    <x v="1"/>
    <d v="2022-10-21T00:00:00"/>
    <x v="0"/>
    <x v="1"/>
    <x v="0"/>
    <n v="3"/>
    <n v="854.47"/>
    <n v="22"/>
    <s v="Young"/>
  </r>
  <r>
    <n v="1539"/>
    <d v="2020-12-28T00:00:00"/>
    <n v="5.3805555555555555"/>
    <s v="Production Technician II"/>
    <x v="9"/>
    <s v="Terminated"/>
    <s v="Part-Time"/>
    <s v="Zone A"/>
    <s v="Full-Time"/>
    <x v="0"/>
    <x v="9"/>
    <d v="1961-03-02T00:00:00"/>
    <s v="MA"/>
    <s v="Male"/>
    <s v="Hispanic"/>
    <s v="Widowed"/>
    <x v="0"/>
    <n v="3"/>
    <n v="3"/>
    <s v="Average"/>
    <d v="2023-01-22T00:00:00"/>
    <n v="4"/>
    <x v="1"/>
    <n v="4"/>
    <s v="Moderate"/>
    <n v="5"/>
    <x v="1"/>
    <d v="2022-12-20T00:00:00"/>
    <x v="4"/>
    <x v="0"/>
    <x v="3"/>
    <n v="5"/>
    <n v="899.57"/>
    <n v="59"/>
    <s v="Old"/>
  </r>
  <r>
    <n v="1540"/>
    <d v="2021-02-18T00:00:00"/>
    <n v="5.2416666666666663"/>
    <s v="Production Technician I"/>
    <x v="4"/>
    <s v="Active"/>
    <s v="Contract"/>
    <s v="Zone C"/>
    <s v="Temporary"/>
    <x v="0"/>
    <x v="19"/>
    <d v="1967-02-19T00:00:00"/>
    <s v="MA"/>
    <s v="Female"/>
    <s v="Black"/>
    <s v="Widowed"/>
    <x v="0"/>
    <n v="3"/>
    <n v="3"/>
    <s v="Average"/>
    <d v="2023-01-24T00:00:00"/>
    <n v="2"/>
    <x v="1"/>
    <n v="4"/>
    <s v="Moderate"/>
    <n v="2"/>
    <x v="1"/>
    <d v="2022-10-27T00:00:00"/>
    <x v="4"/>
    <x v="0"/>
    <x v="1"/>
    <n v="1"/>
    <n v="686.34"/>
    <n v="54"/>
    <s v="Old"/>
  </r>
  <r>
    <n v="1541"/>
    <d v="2021-01-16T00:00:00"/>
    <n v="5.3305555555555557"/>
    <s v="Production Technician I"/>
    <x v="0"/>
    <s v="Active"/>
    <s v="Part-Time"/>
    <s v="Zone C"/>
    <s v="Full-Time"/>
    <x v="0"/>
    <x v="2"/>
    <d v="1972-12-13T00:00:00"/>
    <s v="MA"/>
    <s v="Female"/>
    <s v="Black"/>
    <s v="Widowed"/>
    <x v="0"/>
    <n v="3"/>
    <n v="3"/>
    <s v="Average"/>
    <d v="2022-12-26T00:00:00"/>
    <n v="1"/>
    <x v="1"/>
    <n v="4"/>
    <s v="Moderate"/>
    <n v="1"/>
    <x v="1"/>
    <d v="2023-02-17T00:00:00"/>
    <x v="4"/>
    <x v="0"/>
    <x v="3"/>
    <n v="4"/>
    <n v="770.12"/>
    <n v="49"/>
    <s v="Adult"/>
  </r>
  <r>
    <n v="1542"/>
    <d v="2022-04-07T00:00:00"/>
    <n v="4.1055555555555552"/>
    <s v="Production Technician I"/>
    <x v="7"/>
    <s v="Active"/>
    <s v="Full-Time"/>
    <s v="Zone A"/>
    <s v="Temporary"/>
    <x v="0"/>
    <x v="8"/>
    <d v="1992-12-11T00:00:00"/>
    <s v="MA"/>
    <s v="Male"/>
    <s v="White"/>
    <s v="Married"/>
    <x v="0"/>
    <n v="3"/>
    <n v="3"/>
    <s v="Average"/>
    <d v="2023-07-31T00:00:00"/>
    <n v="5"/>
    <x v="1"/>
    <n v="4"/>
    <s v="Moderate"/>
    <n v="4"/>
    <x v="1"/>
    <d v="2022-10-07T00:00:00"/>
    <x v="0"/>
    <x v="1"/>
    <x v="1"/>
    <n v="4"/>
    <n v="180.73"/>
    <n v="30"/>
    <s v="Adult"/>
  </r>
  <r>
    <n v="1543"/>
    <d v="2019-07-11T00:00:00"/>
    <n v="6.8444444444444441"/>
    <s v="Production Technician I"/>
    <x v="1"/>
    <s v="Active"/>
    <s v="Part-Time"/>
    <s v="Zone A"/>
    <s v="Part-Time"/>
    <x v="0"/>
    <x v="4"/>
    <d v="1961-07-16T00:00:00"/>
    <s v="MA"/>
    <s v="Male"/>
    <s v="Black"/>
    <s v="Married"/>
    <x v="0"/>
    <n v="3"/>
    <n v="3"/>
    <s v="Average"/>
    <d v="2023-01-07T00:00:00"/>
    <n v="4"/>
    <x v="1"/>
    <n v="1"/>
    <s v="Moderate"/>
    <n v="1"/>
    <x v="1"/>
    <d v="2023-05-01T00:00:00"/>
    <x v="3"/>
    <x v="0"/>
    <x v="1"/>
    <n v="2"/>
    <n v="734.87"/>
    <n v="58"/>
    <s v="Old"/>
  </r>
  <r>
    <n v="1544"/>
    <d v="2020-08-09T00:00:00"/>
    <n v="5.7666666666666666"/>
    <s v="Production Technician I"/>
    <x v="8"/>
    <s v="Active"/>
    <s v="Part-Time"/>
    <s v="Zone C"/>
    <s v="Temporary"/>
    <x v="0"/>
    <x v="5"/>
    <d v="1994-05-18T00:00:00"/>
    <s v="MA"/>
    <s v="Female"/>
    <s v="Other"/>
    <s v="Married"/>
    <x v="0"/>
    <n v="3"/>
    <n v="3"/>
    <s v="Average"/>
    <d v="2023-06-20T00:00:00"/>
    <n v="5"/>
    <x v="1"/>
    <n v="1"/>
    <s v="Moderate"/>
    <n v="5"/>
    <x v="1"/>
    <d v="2022-10-23T00:00:00"/>
    <x v="4"/>
    <x v="0"/>
    <x v="3"/>
    <n v="3"/>
    <n v="811.24"/>
    <n v="26"/>
    <s v="Adult"/>
  </r>
  <r>
    <n v="1545"/>
    <d v="2018-09-20T00:00:00"/>
    <n v="7.6527777777777777"/>
    <s v="Production Technician I"/>
    <x v="3"/>
    <s v="Active"/>
    <s v="Contract"/>
    <s v="Zone A"/>
    <s v="Part-Time"/>
    <x v="0"/>
    <x v="4"/>
    <d v="1957-05-08T00:00:00"/>
    <s v="MA"/>
    <s v="Female"/>
    <s v="Hispanic"/>
    <s v="Married"/>
    <x v="0"/>
    <n v="3"/>
    <n v="3"/>
    <s v="Average"/>
    <d v="2022-08-21T00:00:00"/>
    <n v="2"/>
    <x v="1"/>
    <n v="4"/>
    <s v="Moderate"/>
    <n v="2"/>
    <x v="1"/>
    <d v="2023-02-05T00:00:00"/>
    <x v="0"/>
    <x v="0"/>
    <x v="3"/>
    <n v="3"/>
    <n v="566"/>
    <n v="61"/>
    <s v="Old"/>
  </r>
  <r>
    <n v="1546"/>
    <d v="2020-01-21T00:00:00"/>
    <n v="6.3166666666666664"/>
    <s v="Production Technician I"/>
    <x v="9"/>
    <s v="Active"/>
    <s v="Part-Time"/>
    <s v="Zone B"/>
    <s v="Part-Time"/>
    <x v="0"/>
    <x v="8"/>
    <d v="1952-08-13T00:00:00"/>
    <s v="MA"/>
    <s v="Female"/>
    <s v="Hispanic"/>
    <s v="Widowed"/>
    <x v="0"/>
    <n v="3"/>
    <n v="3"/>
    <s v="Average"/>
    <d v="2023-05-26T00:00:00"/>
    <n v="3"/>
    <x v="1"/>
    <n v="1"/>
    <s v="Moderate"/>
    <n v="5"/>
    <x v="1"/>
    <d v="2023-02-26T00:00:00"/>
    <x v="2"/>
    <x v="1"/>
    <x v="1"/>
    <n v="5"/>
    <n v="638.91999999999996"/>
    <n v="68"/>
    <s v="Old"/>
  </r>
  <r>
    <n v="1547"/>
    <d v="2022-02-17T00:00:00"/>
    <n v="4.2444444444444445"/>
    <s v="Production Technician I"/>
    <x v="5"/>
    <s v="Active"/>
    <s v="Contract"/>
    <s v="Zone B"/>
    <s v="Temporary"/>
    <x v="0"/>
    <x v="19"/>
    <d v="1993-12-25T00:00:00"/>
    <s v="MA"/>
    <s v="Female"/>
    <s v="Hispanic"/>
    <s v="Widowed"/>
    <x v="0"/>
    <n v="3"/>
    <n v="3"/>
    <s v="Average"/>
    <d v="2022-09-24T00:00:00"/>
    <n v="4"/>
    <x v="1"/>
    <n v="4"/>
    <s v="Moderate"/>
    <n v="4"/>
    <x v="1"/>
    <d v="2023-04-04T00:00:00"/>
    <x v="0"/>
    <x v="0"/>
    <x v="1"/>
    <n v="3"/>
    <n v="340.07"/>
    <n v="29"/>
    <s v="Adult"/>
  </r>
  <r>
    <n v="1548"/>
    <d v="2019-06-11T00:00:00"/>
    <n v="6.927777777777778"/>
    <s v="Production Technician I"/>
    <x v="6"/>
    <s v="Active"/>
    <s v="Part-Time"/>
    <s v="Zone A"/>
    <s v="Full-Time"/>
    <x v="0"/>
    <x v="6"/>
    <d v="1964-08-01T00:00:00"/>
    <s v="MA"/>
    <s v="Male"/>
    <s v="Asian"/>
    <s v="Widowed"/>
    <x v="2"/>
    <n v="2"/>
    <n v="3"/>
    <s v="Average"/>
    <d v="2023-06-14T00:00:00"/>
    <n v="1"/>
    <x v="1"/>
    <n v="4"/>
    <s v="Moderate"/>
    <n v="4"/>
    <x v="1"/>
    <d v="2023-04-12T00:00:00"/>
    <x v="4"/>
    <x v="0"/>
    <x v="3"/>
    <n v="4"/>
    <n v="206.75"/>
    <n v="55"/>
    <s v="Old"/>
  </r>
  <r>
    <n v="1549"/>
    <d v="2022-05-05T00:00:00"/>
    <n v="4.0277777777777777"/>
    <s v="Production Technician I"/>
    <x v="2"/>
    <s v="Active"/>
    <s v="Part-Time"/>
    <s v="Zone C"/>
    <s v="Full-Time"/>
    <x v="0"/>
    <x v="7"/>
    <d v="1993-01-16T00:00:00"/>
    <s v="MA"/>
    <s v="Female"/>
    <s v="Other"/>
    <s v="Married"/>
    <x v="0"/>
    <n v="3"/>
    <n v="3"/>
    <s v="Average"/>
    <d v="2023-07-07T00:00:00"/>
    <n v="2"/>
    <x v="1"/>
    <n v="3"/>
    <s v="Moderate"/>
    <n v="1"/>
    <x v="1"/>
    <d v="2023-06-04T00:00:00"/>
    <x v="2"/>
    <x v="1"/>
    <x v="2"/>
    <n v="1"/>
    <n v="759.56"/>
    <n v="29"/>
    <s v="Adult"/>
  </r>
  <r>
    <n v="1550"/>
    <d v="2018-09-19T00:00:00"/>
    <n v="7.6555555555555559"/>
    <s v="Production Technician I"/>
    <x v="4"/>
    <s v="Active"/>
    <s v="Full-Time"/>
    <s v="Zone A"/>
    <s v="Temporary"/>
    <x v="0"/>
    <x v="4"/>
    <d v="1961-08-15T00:00:00"/>
    <s v="MA"/>
    <s v="Female"/>
    <s v="Black"/>
    <s v="Widowed"/>
    <x v="0"/>
    <n v="3"/>
    <n v="3"/>
    <s v="Average"/>
    <d v="2023-03-04T00:00:00"/>
    <n v="2"/>
    <x v="1"/>
    <n v="3"/>
    <s v="Moderate"/>
    <n v="3"/>
    <x v="1"/>
    <d v="2022-11-09T00:00:00"/>
    <x v="1"/>
    <x v="1"/>
    <x v="0"/>
    <n v="3"/>
    <n v="354.19"/>
    <n v="57"/>
    <s v="Old"/>
  </r>
  <r>
    <n v="1553"/>
    <d v="2022-12-17T00:00:00"/>
    <n v="3.411111111111111"/>
    <s v="Production Technician I"/>
    <x v="1"/>
    <s v="Active"/>
    <s v="Part-Time"/>
    <s v="Zone C"/>
    <s v="Part-Time"/>
    <x v="0"/>
    <x v="4"/>
    <d v="1960-10-04T00:00:00"/>
    <s v="MA"/>
    <s v="Female"/>
    <s v="Other"/>
    <s v="Single"/>
    <x v="0"/>
    <n v="3"/>
    <n v="3"/>
    <s v="Average"/>
    <d v="2023-01-12T00:00:00"/>
    <n v="3"/>
    <x v="1"/>
    <n v="1"/>
    <s v="Moderate"/>
    <n v="5"/>
    <x v="1"/>
    <d v="2023-03-19T00:00:00"/>
    <x v="0"/>
    <x v="1"/>
    <x v="2"/>
    <n v="3"/>
    <n v="528.54999999999995"/>
    <n v="62"/>
    <s v="Old"/>
  </r>
  <r>
    <n v="1555"/>
    <d v="2019-03-27T00:00:00"/>
    <n v="7.1333333333333337"/>
    <s v="Production Technician II"/>
    <x v="2"/>
    <s v="Active"/>
    <s v="Part-Time"/>
    <s v="Zone A"/>
    <s v="Part-Time"/>
    <x v="0"/>
    <x v="4"/>
    <d v="1966-04-26T00:00:00"/>
    <s v="MA"/>
    <s v="Female"/>
    <s v="Hispanic"/>
    <s v="Divorced"/>
    <x v="0"/>
    <n v="3"/>
    <n v="3"/>
    <s v="Average"/>
    <d v="2022-12-19T00:00:00"/>
    <n v="5"/>
    <x v="1"/>
    <n v="1"/>
    <s v="Moderate"/>
    <n v="2"/>
    <x v="1"/>
    <d v="2023-02-26T00:00:00"/>
    <x v="3"/>
    <x v="1"/>
    <x v="3"/>
    <n v="5"/>
    <n v="757.78"/>
    <n v="53"/>
    <s v="Old"/>
  </r>
  <r>
    <n v="1556"/>
    <d v="2023-05-08T00:00:00"/>
    <n v="3.0194444444444444"/>
    <s v="Production Technician II"/>
    <x v="9"/>
    <s v="Active"/>
    <s v="Full-Time"/>
    <s v="Zone B"/>
    <s v="Temporary"/>
    <x v="0"/>
    <x v="9"/>
    <d v="1993-02-11T00:00:00"/>
    <s v="MA"/>
    <s v="Female"/>
    <s v="Asian"/>
    <s v="Widowed"/>
    <x v="0"/>
    <n v="3"/>
    <n v="3"/>
    <s v="Average"/>
    <d v="2022-10-07T00:00:00"/>
    <n v="4"/>
    <x v="1"/>
    <n v="5"/>
    <s v="Moderate"/>
    <n v="2"/>
    <x v="1"/>
    <d v="2023-06-10T00:00:00"/>
    <x v="4"/>
    <x v="1"/>
    <x v="2"/>
    <n v="1"/>
    <n v="337.94"/>
    <n v="30"/>
    <s v="Adult"/>
  </r>
  <r>
    <n v="1557"/>
    <d v="2018-12-12T00:00:00"/>
    <n v="7.4249999999999998"/>
    <s v="Production Technician II"/>
    <x v="7"/>
    <s v="Terminated"/>
    <s v="Part-Time"/>
    <s v="Zone B"/>
    <s v="Temporary"/>
    <x v="0"/>
    <x v="9"/>
    <d v="1991-06-16T00:00:00"/>
    <s v="MA"/>
    <s v="Male"/>
    <s v="Hispanic"/>
    <s v="Divorced"/>
    <x v="0"/>
    <n v="3"/>
    <n v="3"/>
    <s v="Average"/>
    <d v="2022-08-19T00:00:00"/>
    <n v="4"/>
    <x v="1"/>
    <n v="1"/>
    <s v="Moderate"/>
    <n v="2"/>
    <x v="1"/>
    <d v="2023-06-06T00:00:00"/>
    <x v="1"/>
    <x v="1"/>
    <x v="1"/>
    <n v="5"/>
    <n v="256.57"/>
    <n v="27"/>
    <s v="Adult"/>
  </r>
  <r>
    <n v="1558"/>
    <d v="2020-08-25T00:00:00"/>
    <n v="5.7222222222222223"/>
    <s v="Production Technician II"/>
    <x v="3"/>
    <s v="Active"/>
    <s v="Part-Time"/>
    <s v="Zone A"/>
    <s v="Temporary"/>
    <x v="0"/>
    <x v="4"/>
    <d v="1981-02-24T00:00:00"/>
    <s v="MA"/>
    <s v="Male"/>
    <s v="Black"/>
    <s v="Married"/>
    <x v="0"/>
    <n v="3"/>
    <n v="3"/>
    <s v="Average"/>
    <d v="2022-10-09T00:00:00"/>
    <n v="3"/>
    <x v="1"/>
    <n v="5"/>
    <s v="Moderate"/>
    <n v="2"/>
    <x v="1"/>
    <d v="2022-09-25T00:00:00"/>
    <x v="0"/>
    <x v="1"/>
    <x v="3"/>
    <n v="2"/>
    <n v="839.12"/>
    <n v="39"/>
    <s v="Adult"/>
  </r>
  <r>
    <n v="1559"/>
    <d v="2022-04-22T00:00:00"/>
    <n v="4.0638888888888891"/>
    <s v="Production Technician II"/>
    <x v="5"/>
    <s v="Terminated"/>
    <s v="Full-Time"/>
    <s v="Zone B"/>
    <s v="Full-Time"/>
    <x v="0"/>
    <x v="9"/>
    <d v="1965-12-02T00:00:00"/>
    <s v="MA"/>
    <s v="Male"/>
    <s v="Other"/>
    <s v="Divorced"/>
    <x v="0"/>
    <n v="3"/>
    <n v="3"/>
    <s v="Average"/>
    <d v="2023-02-04T00:00:00"/>
    <n v="3"/>
    <x v="1"/>
    <n v="1"/>
    <s v="Moderate"/>
    <n v="3"/>
    <x v="1"/>
    <d v="2023-04-08T00:00:00"/>
    <x v="2"/>
    <x v="1"/>
    <x v="3"/>
    <n v="1"/>
    <n v="281.94"/>
    <n v="57"/>
    <s v="Old"/>
  </r>
  <r>
    <n v="1560"/>
    <d v="2021-12-20T00:00:00"/>
    <n v="4.4027777777777777"/>
    <s v="Production Technician II"/>
    <x v="9"/>
    <s v="Terminated"/>
    <s v="Full-Time"/>
    <s v="Zone A"/>
    <s v="Full-Time"/>
    <x v="0"/>
    <x v="3"/>
    <d v="2047-09-08T00:00:00"/>
    <s v="MA"/>
    <s v="Male"/>
    <s v="Other"/>
    <s v="Divorced"/>
    <x v="0"/>
    <n v="3"/>
    <n v="3"/>
    <s v="Average"/>
    <d v="2023-01-23T00:00:00"/>
    <n v="1"/>
    <x v="1"/>
    <n v="2"/>
    <s v="Moderate"/>
    <n v="4"/>
    <x v="1"/>
    <d v="2023-07-05T00:00:00"/>
    <x v="3"/>
    <x v="1"/>
    <x v="2"/>
    <n v="2"/>
    <n v="821.41"/>
    <n v="74"/>
    <s v="Old"/>
  </r>
  <r>
    <n v="1561"/>
    <d v="2021-02-12T00:00:00"/>
    <n v="5.2583333333333337"/>
    <s v="Production Technician I"/>
    <x v="2"/>
    <s v="Active"/>
    <s v="Contract"/>
    <s v="Zone C"/>
    <s v="Full-Time"/>
    <x v="0"/>
    <x v="3"/>
    <d v="1956-05-29T00:00:00"/>
    <s v="MA"/>
    <s v="Female"/>
    <s v="Hispanic"/>
    <s v="Single"/>
    <x v="0"/>
    <n v="3"/>
    <n v="3"/>
    <s v="Average"/>
    <d v="2023-04-01T00:00:00"/>
    <n v="5"/>
    <x v="1"/>
    <n v="1"/>
    <s v="Moderate"/>
    <n v="3"/>
    <x v="1"/>
    <d v="2022-10-19T00:00:00"/>
    <x v="0"/>
    <x v="0"/>
    <x v="1"/>
    <n v="3"/>
    <n v="924.06"/>
    <n v="65"/>
    <s v="Old"/>
  </r>
  <r>
    <n v="1562"/>
    <d v="2020-09-29T00:00:00"/>
    <n v="5.6277777777777782"/>
    <s v="Production Technician I"/>
    <x v="4"/>
    <s v="Active"/>
    <s v="Full-Time"/>
    <s v="Zone B"/>
    <s v="Temporary"/>
    <x v="0"/>
    <x v="2"/>
    <d v="2044-03-09T00:00:00"/>
    <s v="MA"/>
    <s v="Female"/>
    <s v="Black"/>
    <s v="Single"/>
    <x v="0"/>
    <n v="3"/>
    <n v="3"/>
    <s v="Average"/>
    <d v="2023-04-21T00:00:00"/>
    <n v="3"/>
    <x v="1"/>
    <n v="2"/>
    <s v="Moderate"/>
    <n v="1"/>
    <x v="1"/>
    <d v="2022-12-24T00:00:00"/>
    <x v="0"/>
    <x v="0"/>
    <x v="3"/>
    <n v="2"/>
    <n v="578.66"/>
    <n v="76"/>
    <s v="Old"/>
  </r>
  <r>
    <n v="1563"/>
    <d v="2022-09-10T00:00:00"/>
    <n v="3.6805555555555554"/>
    <s v="Production Technician I"/>
    <x v="0"/>
    <s v="Active"/>
    <s v="Contract"/>
    <s v="Zone C"/>
    <s v="Temporary"/>
    <x v="0"/>
    <x v="4"/>
    <d v="1960-11-26T00:00:00"/>
    <s v="MA"/>
    <s v="Female"/>
    <s v="Black"/>
    <s v="Widowed"/>
    <x v="0"/>
    <n v="3"/>
    <n v="3"/>
    <s v="Average"/>
    <d v="2023-04-23T00:00:00"/>
    <n v="1"/>
    <x v="1"/>
    <n v="4"/>
    <s v="Moderate"/>
    <n v="3"/>
    <x v="1"/>
    <d v="2022-12-09T00:00:00"/>
    <x v="0"/>
    <x v="1"/>
    <x v="1"/>
    <n v="3"/>
    <n v="721.86"/>
    <n v="62"/>
    <s v="Old"/>
  </r>
  <r>
    <n v="1564"/>
    <d v="2023-03-11T00:00:00"/>
    <n v="3.1777777777777776"/>
    <s v="Production Technician I"/>
    <x v="7"/>
    <s v="Active"/>
    <s v="Contract"/>
    <s v="Zone A"/>
    <s v="Full-Time"/>
    <x v="0"/>
    <x v="3"/>
    <d v="1991-03-04T00:00:00"/>
    <s v="MA"/>
    <s v="Male"/>
    <s v="Other"/>
    <s v="Widowed"/>
    <x v="1"/>
    <n v="4"/>
    <n v="3"/>
    <s v="Average"/>
    <d v="2022-12-20T00:00:00"/>
    <n v="4"/>
    <x v="1"/>
    <n v="1"/>
    <s v="Moderate"/>
    <n v="4"/>
    <x v="1"/>
    <d v="2023-04-20T00:00:00"/>
    <x v="4"/>
    <x v="1"/>
    <x v="2"/>
    <n v="4"/>
    <n v="430.3"/>
    <n v="32"/>
    <s v="Adult"/>
  </r>
  <r>
    <n v="1565"/>
    <d v="2022-04-28T00:00:00"/>
    <n v="4.0472222222222225"/>
    <s v="Production Technician I"/>
    <x v="1"/>
    <s v="Active"/>
    <s v="Full-Time"/>
    <s v="Zone C"/>
    <s v="Full-Time"/>
    <x v="0"/>
    <x v="4"/>
    <d v="1960-09-23T00:00:00"/>
    <s v="MA"/>
    <s v="Male"/>
    <s v="Asian"/>
    <s v="Widowed"/>
    <x v="0"/>
    <n v="3"/>
    <n v="3"/>
    <s v="Average"/>
    <d v="2023-06-16T00:00:00"/>
    <n v="5"/>
    <x v="1"/>
    <n v="4"/>
    <s v="Moderate"/>
    <n v="5"/>
    <x v="1"/>
    <d v="2022-12-03T00:00:00"/>
    <x v="1"/>
    <x v="0"/>
    <x v="2"/>
    <n v="3"/>
    <n v="337.52"/>
    <n v="62"/>
    <s v="Old"/>
  </r>
  <r>
    <n v="1566"/>
    <d v="2022-03-20T00:00:00"/>
    <n v="4.1527777777777777"/>
    <s v="Production Technician I"/>
    <x v="8"/>
    <s v="Active"/>
    <s v="Full-Time"/>
    <s v="Zone B"/>
    <s v="Temporary"/>
    <x v="0"/>
    <x v="17"/>
    <d v="1962-12-24T00:00:00"/>
    <s v="MA"/>
    <s v="Female"/>
    <s v="Hispanic"/>
    <s v="Divorced"/>
    <x v="1"/>
    <n v="4"/>
    <n v="3"/>
    <s v="Average"/>
    <d v="2023-07-25T00:00:00"/>
    <n v="1"/>
    <x v="1"/>
    <n v="4"/>
    <s v="Moderate"/>
    <n v="1"/>
    <x v="1"/>
    <d v="2023-05-05T00:00:00"/>
    <x v="4"/>
    <x v="0"/>
    <x v="0"/>
    <n v="1"/>
    <n v="692.71"/>
    <n v="60"/>
    <s v="Old"/>
  </r>
  <r>
    <n v="1567"/>
    <d v="2022-03-04T00:00:00"/>
    <n v="4.197222222222222"/>
    <s v="Production Technician I"/>
    <x v="3"/>
    <s v="Active"/>
    <s v="Contract"/>
    <s v="Zone C"/>
    <s v="Part-Time"/>
    <x v="0"/>
    <x v="4"/>
    <d v="1978-11-29T00:00:00"/>
    <s v="MA"/>
    <s v="Female"/>
    <s v="Asian"/>
    <s v="Single"/>
    <x v="0"/>
    <n v="3"/>
    <n v="3"/>
    <s v="Average"/>
    <d v="2023-04-12T00:00:00"/>
    <n v="4"/>
    <x v="1"/>
    <n v="2"/>
    <s v="Moderate"/>
    <n v="4"/>
    <x v="1"/>
    <d v="2023-05-13T00:00:00"/>
    <x v="2"/>
    <x v="1"/>
    <x v="0"/>
    <n v="1"/>
    <n v="177.99"/>
    <n v="44"/>
    <s v="Adult"/>
  </r>
  <r>
    <n v="1568"/>
    <d v="2023-02-01T00:00:00"/>
    <n v="3.2888888888888888"/>
    <s v="Production Technician I"/>
    <x v="9"/>
    <s v="Active"/>
    <s v="Part-Time"/>
    <s v="Zone B"/>
    <s v="Full-Time"/>
    <x v="0"/>
    <x v="17"/>
    <d v="1995-03-15T00:00:00"/>
    <s v="MA"/>
    <s v="Female"/>
    <s v="Asian"/>
    <s v="Divorced"/>
    <x v="0"/>
    <n v="3"/>
    <n v="3"/>
    <s v="Average"/>
    <d v="2022-10-04T00:00:00"/>
    <n v="1"/>
    <x v="1"/>
    <n v="2"/>
    <s v="Moderate"/>
    <n v="3"/>
    <x v="1"/>
    <d v="2023-04-07T00:00:00"/>
    <x v="4"/>
    <x v="1"/>
    <x v="1"/>
    <n v="5"/>
    <n v="586.71"/>
    <n v="28"/>
    <s v="Adult"/>
  </r>
  <r>
    <n v="1569"/>
    <d v="2021-02-05T00:00:00"/>
    <n v="5.2777777777777777"/>
    <s v="Production Technician I"/>
    <x v="5"/>
    <s v="Active"/>
    <s v="Part-Time"/>
    <s v="Zone C"/>
    <s v="Full-Time"/>
    <x v="0"/>
    <x v="6"/>
    <d v="1975-02-24T00:00:00"/>
    <s v="MA"/>
    <s v="Male"/>
    <s v="Black"/>
    <s v="Widowed"/>
    <x v="0"/>
    <n v="3"/>
    <n v="3"/>
    <s v="Average"/>
    <d v="2023-03-08T00:00:00"/>
    <n v="1"/>
    <x v="1"/>
    <n v="3"/>
    <s v="Moderate"/>
    <n v="1"/>
    <x v="1"/>
    <d v="2023-03-20T00:00:00"/>
    <x v="1"/>
    <x v="0"/>
    <x v="2"/>
    <n v="2"/>
    <n v="771.98"/>
    <n v="46"/>
    <s v="Adult"/>
  </r>
  <r>
    <n v="1570"/>
    <d v="2022-11-23T00:00:00"/>
    <n v="3.4777777777777779"/>
    <s v="Production Technician I"/>
    <x v="6"/>
    <s v="Active"/>
    <s v="Contract"/>
    <s v="Zone C"/>
    <s v="Part-Time"/>
    <x v="0"/>
    <x v="3"/>
    <d v="1992-01-01T00:00:00"/>
    <s v="MA"/>
    <s v="Male"/>
    <s v="Asian"/>
    <s v="Single"/>
    <x v="0"/>
    <n v="3"/>
    <n v="3"/>
    <s v="Average"/>
    <d v="2022-08-07T00:00:00"/>
    <n v="1"/>
    <x v="1"/>
    <n v="4"/>
    <s v="Moderate"/>
    <n v="5"/>
    <x v="1"/>
    <d v="2023-03-28T00:00:00"/>
    <x v="2"/>
    <x v="0"/>
    <x v="3"/>
    <n v="4"/>
    <n v="121.88"/>
    <n v="30"/>
    <s v="Adult"/>
  </r>
  <r>
    <n v="1571"/>
    <d v="2021-05-24T00:00:00"/>
    <n v="4.9749999999999996"/>
    <s v="Production Technician I"/>
    <x v="2"/>
    <s v="Active"/>
    <s v="Part-Time"/>
    <s v="Zone A"/>
    <s v="Full-Time"/>
    <x v="0"/>
    <x v="17"/>
    <d v="1986-09-12T00:00:00"/>
    <s v="MA"/>
    <s v="Female"/>
    <s v="Hispanic"/>
    <s v="Divorced"/>
    <x v="1"/>
    <n v="4"/>
    <n v="3"/>
    <s v="Average"/>
    <d v="2023-06-04T00:00:00"/>
    <n v="3"/>
    <x v="1"/>
    <n v="2"/>
    <s v="Moderate"/>
    <n v="4"/>
    <x v="1"/>
    <d v="2023-03-15T00:00:00"/>
    <x v="2"/>
    <x v="1"/>
    <x v="2"/>
    <n v="2"/>
    <n v="379.68"/>
    <n v="35"/>
    <s v="Adult"/>
  </r>
  <r>
    <n v="1572"/>
    <d v="2021-09-28T00:00:00"/>
    <n v="4.6305555555555555"/>
    <s v="Production Technician I"/>
    <x v="4"/>
    <s v="Active"/>
    <s v="Part-Time"/>
    <s v="Zone C"/>
    <s v="Part-Time"/>
    <x v="0"/>
    <x v="10"/>
    <d v="1951-04-08T00:00:00"/>
    <s v="MA"/>
    <s v="Female"/>
    <s v="Black"/>
    <s v="Married"/>
    <x v="0"/>
    <n v="3"/>
    <n v="3"/>
    <s v="Average"/>
    <d v="2022-10-17T00:00:00"/>
    <n v="2"/>
    <x v="1"/>
    <n v="4"/>
    <s v="Moderate"/>
    <n v="3"/>
    <x v="1"/>
    <d v="2022-10-08T00:00:00"/>
    <x v="1"/>
    <x v="0"/>
    <x v="2"/>
    <n v="2"/>
    <n v="738.65"/>
    <n v="70"/>
    <s v="Old"/>
  </r>
  <r>
    <n v="1573"/>
    <d v="2021-03-17T00:00:00"/>
    <n v="5.1611111111111114"/>
    <s v="Production Technician I"/>
    <x v="0"/>
    <s v="Active"/>
    <s v="Contract"/>
    <s v="Zone A"/>
    <s v="Part-Time"/>
    <x v="0"/>
    <x v="12"/>
    <d v="1985-01-19T00:00:00"/>
    <s v="MA"/>
    <s v="Female"/>
    <s v="Other"/>
    <s v="Widowed"/>
    <x v="0"/>
    <n v="3"/>
    <n v="3"/>
    <s v="Average"/>
    <d v="2023-06-10T00:00:00"/>
    <n v="1"/>
    <x v="1"/>
    <n v="1"/>
    <s v="Moderate"/>
    <n v="3"/>
    <x v="1"/>
    <d v="2022-12-15T00:00:00"/>
    <x v="3"/>
    <x v="1"/>
    <x v="1"/>
    <n v="2"/>
    <n v="159.41999999999999"/>
    <n v="36"/>
    <s v="Adult"/>
  </r>
  <r>
    <n v="1576"/>
    <d v="2019-11-11T00:00:00"/>
    <n v="6.5111111111111111"/>
    <s v="Production Technician I"/>
    <x v="8"/>
    <s v="Terminated"/>
    <s v="Full-Time"/>
    <s v="Zone C"/>
    <s v="Full-Time"/>
    <x v="0"/>
    <x v="1"/>
    <d v="2045-09-20T00:00:00"/>
    <s v="MA"/>
    <s v="Male"/>
    <s v="Black"/>
    <s v="Married"/>
    <x v="2"/>
    <n v="2"/>
    <n v="3"/>
    <s v="Average"/>
    <d v="2023-05-07T00:00:00"/>
    <n v="5"/>
    <x v="1"/>
    <n v="2"/>
    <s v="Moderate"/>
    <n v="3"/>
    <x v="1"/>
    <d v="2023-07-06T00:00:00"/>
    <x v="4"/>
    <x v="0"/>
    <x v="2"/>
    <n v="4"/>
    <n v="104.34"/>
    <n v="74"/>
    <s v="Old"/>
  </r>
  <r>
    <n v="1577"/>
    <d v="2020-12-15T00:00:00"/>
    <n v="5.416666666666667"/>
    <s v="Production Technician II"/>
    <x v="2"/>
    <s v="Active"/>
    <s v="Full-Time"/>
    <s v="Zone B"/>
    <s v="Temporary"/>
    <x v="0"/>
    <x v="0"/>
    <d v="1963-04-13T00:00:00"/>
    <s v="MA"/>
    <s v="Female"/>
    <s v="Black"/>
    <s v="Widowed"/>
    <x v="0"/>
    <n v="3"/>
    <n v="3"/>
    <s v="Average"/>
    <d v="2023-03-29T00:00:00"/>
    <n v="5"/>
    <x v="1"/>
    <n v="2"/>
    <s v="Moderate"/>
    <n v="1"/>
    <x v="1"/>
    <d v="2022-10-26T00:00:00"/>
    <x v="1"/>
    <x v="1"/>
    <x v="0"/>
    <n v="5"/>
    <n v="413.08"/>
    <n v="57"/>
    <s v="Old"/>
  </r>
  <r>
    <n v="1578"/>
    <d v="2021-05-06T00:00:00"/>
    <n v="5.0250000000000004"/>
    <s v="Production Technician II"/>
    <x v="9"/>
    <s v="Terminated"/>
    <s v="Part-Time"/>
    <s v="Zone B"/>
    <s v="Part-Time"/>
    <x v="0"/>
    <x v="4"/>
    <d v="1980-08-20T00:00:00"/>
    <s v="MA"/>
    <s v="Male"/>
    <s v="Hispanic"/>
    <s v="Married"/>
    <x v="2"/>
    <n v="2"/>
    <n v="3"/>
    <s v="Average"/>
    <d v="2023-02-03T00:00:00"/>
    <n v="5"/>
    <x v="1"/>
    <n v="5"/>
    <s v="Moderate"/>
    <n v="1"/>
    <x v="1"/>
    <d v="2022-12-29T00:00:00"/>
    <x v="3"/>
    <x v="1"/>
    <x v="1"/>
    <n v="1"/>
    <n v="856.71"/>
    <n v="41"/>
    <s v="Adult"/>
  </r>
  <r>
    <n v="1579"/>
    <d v="2021-07-08T00:00:00"/>
    <n v="4.8527777777777779"/>
    <s v="Production Technician II"/>
    <x v="7"/>
    <s v="Active"/>
    <s v="Part-Time"/>
    <s v="Zone A"/>
    <s v="Full-Time"/>
    <x v="0"/>
    <x v="3"/>
    <d v="1994-09-30T00:00:00"/>
    <s v="MA"/>
    <s v="Male"/>
    <s v="White"/>
    <s v="Divorced"/>
    <x v="0"/>
    <n v="3"/>
    <n v="3"/>
    <s v="Average"/>
    <d v="2023-04-15T00:00:00"/>
    <n v="1"/>
    <x v="1"/>
    <n v="3"/>
    <s v="Moderate"/>
    <n v="1"/>
    <x v="1"/>
    <d v="2022-10-20T00:00:00"/>
    <x v="4"/>
    <x v="0"/>
    <x v="3"/>
    <n v="5"/>
    <n v="322.3"/>
    <n v="27"/>
    <s v="Adult"/>
  </r>
  <r>
    <n v="1580"/>
    <d v="2023-04-04T00:00:00"/>
    <n v="3.1138888888888889"/>
    <s v="Production Technician II"/>
    <x v="3"/>
    <s v="Active"/>
    <s v="Part-Time"/>
    <s v="Zone A"/>
    <s v="Full-Time"/>
    <x v="0"/>
    <x v="0"/>
    <d v="1972-04-10T00:00:00"/>
    <s v="MA"/>
    <s v="Male"/>
    <s v="Asian"/>
    <s v="Single"/>
    <x v="2"/>
    <n v="2"/>
    <n v="3"/>
    <s v="Average"/>
    <d v="2023-04-23T00:00:00"/>
    <n v="1"/>
    <x v="1"/>
    <n v="1"/>
    <s v="Moderate"/>
    <n v="5"/>
    <x v="1"/>
    <d v="2023-03-29T00:00:00"/>
    <x v="2"/>
    <x v="0"/>
    <x v="3"/>
    <n v="3"/>
    <n v="527.92999999999995"/>
    <n v="51"/>
    <s v="Old"/>
  </r>
  <r>
    <n v="1581"/>
    <d v="2022-08-05T00:00:00"/>
    <n v="3.7777777777777777"/>
    <s v="Production Technician II"/>
    <x v="5"/>
    <s v="Terminated"/>
    <s v="Full-Time"/>
    <s v="Zone C"/>
    <s v="Part-Time"/>
    <x v="0"/>
    <x v="3"/>
    <d v="1950-07-24T00:00:00"/>
    <s v="MA"/>
    <s v="Male"/>
    <s v="Asian"/>
    <s v="Single"/>
    <x v="0"/>
    <n v="3"/>
    <n v="3"/>
    <s v="Average"/>
    <d v="2022-12-11T00:00:00"/>
    <n v="1"/>
    <x v="1"/>
    <n v="3"/>
    <s v="Moderate"/>
    <n v="5"/>
    <x v="1"/>
    <d v="2023-01-10T00:00:00"/>
    <x v="2"/>
    <x v="1"/>
    <x v="0"/>
    <n v="2"/>
    <n v="480.2"/>
    <n v="72"/>
    <s v="Old"/>
  </r>
  <r>
    <n v="1582"/>
    <d v="2020-04-06T00:00:00"/>
    <n v="6.1083333333333334"/>
    <s v="Production Technician II"/>
    <x v="4"/>
    <s v="Terminated"/>
    <s v="Part-Time"/>
    <s v="Zone C"/>
    <s v="Temporary"/>
    <x v="0"/>
    <x v="4"/>
    <d v="1995-04-01T00:00:00"/>
    <s v="MA"/>
    <s v="Female"/>
    <s v="Other"/>
    <s v="Single"/>
    <x v="2"/>
    <n v="2"/>
    <n v="3"/>
    <s v="Average"/>
    <d v="2022-11-04T00:00:00"/>
    <n v="2"/>
    <x v="1"/>
    <n v="1"/>
    <s v="Moderate"/>
    <n v="5"/>
    <x v="1"/>
    <d v="2022-11-01T00:00:00"/>
    <x v="0"/>
    <x v="0"/>
    <x v="2"/>
    <n v="5"/>
    <n v="323.79000000000002"/>
    <n v="25"/>
    <s v="Young"/>
  </r>
  <r>
    <n v="1583"/>
    <d v="2023-03-02T00:00:00"/>
    <n v="3.2027777777777779"/>
    <s v="Production Technician I"/>
    <x v="6"/>
    <s v="Terminated"/>
    <s v="Full-Time"/>
    <s v="Zone B"/>
    <s v="Part-Time"/>
    <x v="0"/>
    <x v="9"/>
    <d v="1973-07-01T00:00:00"/>
    <s v="MA"/>
    <s v="Female"/>
    <s v="Other"/>
    <s v="Widowed"/>
    <x v="0"/>
    <n v="3"/>
    <n v="3"/>
    <s v="Average"/>
    <d v="2023-06-27T00:00:00"/>
    <n v="3"/>
    <x v="1"/>
    <n v="3"/>
    <s v="Moderate"/>
    <n v="3"/>
    <x v="1"/>
    <d v="2023-06-18T00:00:00"/>
    <x v="0"/>
    <x v="1"/>
    <x v="0"/>
    <n v="3"/>
    <n v="184.66"/>
    <n v="50"/>
    <s v="Adult"/>
  </r>
  <r>
    <n v="1584"/>
    <d v="2020-04-09T00:00:00"/>
    <n v="6.1"/>
    <s v="Production Technician I"/>
    <x v="2"/>
    <s v="Active"/>
    <s v="Contract"/>
    <s v="Zone B"/>
    <s v="Part-Time"/>
    <x v="0"/>
    <x v="10"/>
    <d v="2043-10-18T00:00:00"/>
    <s v="MA"/>
    <s v="Female"/>
    <s v="White"/>
    <s v="Married"/>
    <x v="0"/>
    <n v="3"/>
    <n v="3"/>
    <s v="Average"/>
    <d v="2023-03-18T00:00:00"/>
    <n v="4"/>
    <x v="1"/>
    <n v="1"/>
    <s v="Moderate"/>
    <n v="4"/>
    <x v="1"/>
    <d v="2023-05-10T00:00:00"/>
    <x v="0"/>
    <x v="1"/>
    <x v="3"/>
    <n v="4"/>
    <n v="265.22000000000003"/>
    <n v="77"/>
    <s v="Old"/>
  </r>
  <r>
    <n v="1585"/>
    <d v="2022-09-17T00:00:00"/>
    <n v="3.661111111111111"/>
    <s v="Production Technician I"/>
    <x v="4"/>
    <s v="Active"/>
    <s v="Part-Time"/>
    <s v="Zone A"/>
    <s v="Temporary"/>
    <x v="0"/>
    <x v="8"/>
    <d v="1956-05-04T00:00:00"/>
    <s v="MA"/>
    <s v="Female"/>
    <s v="Black"/>
    <s v="Single"/>
    <x v="0"/>
    <n v="3"/>
    <n v="3"/>
    <s v="Average"/>
    <d v="2022-12-23T00:00:00"/>
    <n v="5"/>
    <x v="1"/>
    <n v="4"/>
    <s v="Moderate"/>
    <n v="4"/>
    <x v="1"/>
    <d v="2023-02-06T00:00:00"/>
    <x v="3"/>
    <x v="1"/>
    <x v="1"/>
    <n v="5"/>
    <n v="843.28"/>
    <n v="66"/>
    <s v="Old"/>
  </r>
  <r>
    <n v="1586"/>
    <d v="2022-01-15T00:00:00"/>
    <n v="4.333333333333333"/>
    <s v="Production Technician I"/>
    <x v="0"/>
    <s v="Active"/>
    <s v="Full-Time"/>
    <s v="Zone C"/>
    <s v="Full-Time"/>
    <x v="0"/>
    <x v="3"/>
    <d v="1973-01-05T00:00:00"/>
    <s v="MA"/>
    <s v="Female"/>
    <s v="Hispanic"/>
    <s v="Widowed"/>
    <x v="0"/>
    <n v="3"/>
    <n v="3"/>
    <s v="Average"/>
    <d v="2023-07-16T00:00:00"/>
    <n v="3"/>
    <x v="1"/>
    <n v="3"/>
    <s v="Moderate"/>
    <n v="4"/>
    <x v="1"/>
    <d v="2022-12-06T00:00:00"/>
    <x v="4"/>
    <x v="0"/>
    <x v="3"/>
    <n v="3"/>
    <n v="643.9"/>
    <n v="49"/>
    <s v="Adult"/>
  </r>
  <r>
    <n v="1587"/>
    <d v="2022-05-23T00:00:00"/>
    <n v="3.9777777777777779"/>
    <s v="Production Technician I"/>
    <x v="7"/>
    <s v="Active"/>
    <s v="Part-Time"/>
    <s v="Zone C"/>
    <s v="Part-Time"/>
    <x v="0"/>
    <x v="8"/>
    <d v="1984-12-12T00:00:00"/>
    <s v="MA"/>
    <s v="Male"/>
    <s v="Other"/>
    <s v="Divorced"/>
    <x v="0"/>
    <n v="3"/>
    <n v="3"/>
    <s v="Average"/>
    <d v="2023-06-27T00:00:00"/>
    <n v="4"/>
    <x v="1"/>
    <n v="5"/>
    <s v="Moderate"/>
    <n v="3"/>
    <x v="1"/>
    <d v="2023-03-10T00:00:00"/>
    <x v="1"/>
    <x v="0"/>
    <x v="2"/>
    <n v="4"/>
    <n v="876.73"/>
    <n v="38"/>
    <s v="Adult"/>
  </r>
  <r>
    <n v="1588"/>
    <d v="2021-07-15T00:00:00"/>
    <n v="4.833333333333333"/>
    <s v="Production Technician I"/>
    <x v="1"/>
    <s v="Active"/>
    <s v="Full-Time"/>
    <s v="Zone A"/>
    <s v="Temporary"/>
    <x v="0"/>
    <x v="8"/>
    <d v="2046-02-18T00:00:00"/>
    <s v="MA"/>
    <s v="Male"/>
    <s v="Hispanic"/>
    <s v="Widowed"/>
    <x v="0"/>
    <n v="3"/>
    <n v="3"/>
    <s v="Average"/>
    <d v="2023-07-21T00:00:00"/>
    <n v="1"/>
    <x v="1"/>
    <n v="5"/>
    <s v="Moderate"/>
    <n v="5"/>
    <x v="1"/>
    <d v="2022-11-08T00:00:00"/>
    <x v="0"/>
    <x v="0"/>
    <x v="0"/>
    <n v="1"/>
    <n v="293.85000000000002"/>
    <n v="75"/>
    <s v="Old"/>
  </r>
  <r>
    <n v="1589"/>
    <d v="2020-08-28T00:00:00"/>
    <n v="5.7138888888888886"/>
    <s v="Production Technician I"/>
    <x v="8"/>
    <s v="Active"/>
    <s v="Contract"/>
    <s v="Zone A"/>
    <s v="Part-Time"/>
    <x v="0"/>
    <x v="4"/>
    <d v="1996-07-02T00:00:00"/>
    <s v="MA"/>
    <s v="Female"/>
    <s v="White"/>
    <s v="Married"/>
    <x v="0"/>
    <n v="3"/>
    <n v="3"/>
    <s v="Average"/>
    <d v="2023-04-26T00:00:00"/>
    <n v="2"/>
    <x v="1"/>
    <n v="1"/>
    <s v="Moderate"/>
    <n v="1"/>
    <x v="1"/>
    <d v="2022-10-22T00:00:00"/>
    <x v="2"/>
    <x v="0"/>
    <x v="1"/>
    <n v="4"/>
    <n v="328.06"/>
    <n v="24"/>
    <s v="Young"/>
  </r>
  <r>
    <n v="1590"/>
    <d v="2021-09-09T00:00:00"/>
    <n v="4.6833333333333336"/>
    <s v="Production Technician I"/>
    <x v="3"/>
    <s v="Active"/>
    <s v="Part-Time"/>
    <s v="Zone A"/>
    <s v="Full-Time"/>
    <x v="0"/>
    <x v="13"/>
    <d v="1983-09-09T00:00:00"/>
    <s v="MA"/>
    <s v="Male"/>
    <s v="Black"/>
    <s v="Single"/>
    <x v="0"/>
    <n v="3"/>
    <n v="3"/>
    <s v="Average"/>
    <d v="2023-04-20T00:00:00"/>
    <n v="5"/>
    <x v="1"/>
    <n v="1"/>
    <s v="Moderate"/>
    <n v="3"/>
    <x v="1"/>
    <d v="2023-03-16T00:00:00"/>
    <x v="0"/>
    <x v="0"/>
    <x v="0"/>
    <n v="2"/>
    <n v="187.35"/>
    <n v="38"/>
    <s v="Adult"/>
  </r>
  <r>
    <n v="1591"/>
    <d v="2023-02-10T00:00:00"/>
    <n v="3.2638888888888888"/>
    <s v="Production Technician I"/>
    <x v="9"/>
    <s v="Active"/>
    <s v="Contract"/>
    <s v="Zone A"/>
    <s v="Part-Time"/>
    <x v="0"/>
    <x v="3"/>
    <d v="1957-10-20T00:00:00"/>
    <s v="MA"/>
    <s v="Female"/>
    <s v="Asian"/>
    <s v="Divorced"/>
    <x v="0"/>
    <n v="3"/>
    <n v="3"/>
    <s v="Average"/>
    <d v="2023-05-10T00:00:00"/>
    <n v="4"/>
    <x v="1"/>
    <n v="3"/>
    <s v="Moderate"/>
    <n v="1"/>
    <x v="1"/>
    <d v="2023-06-09T00:00:00"/>
    <x v="0"/>
    <x v="0"/>
    <x v="3"/>
    <n v="5"/>
    <n v="340.01"/>
    <n v="66"/>
    <s v="Old"/>
  </r>
  <r>
    <n v="1592"/>
    <d v="2020-06-14T00:00:00"/>
    <n v="5.9194444444444443"/>
    <s v="Production Technician I"/>
    <x v="5"/>
    <s v="Active"/>
    <s v="Full-Time"/>
    <s v="Zone A"/>
    <s v="Full-Time"/>
    <x v="0"/>
    <x v="6"/>
    <d v="1981-08-15T00:00:00"/>
    <s v="MA"/>
    <s v="Male"/>
    <s v="Other"/>
    <s v="Single"/>
    <x v="1"/>
    <n v="4"/>
    <n v="3"/>
    <s v="Average"/>
    <d v="2023-06-06T00:00:00"/>
    <n v="1"/>
    <x v="1"/>
    <n v="1"/>
    <s v="Moderate"/>
    <n v="4"/>
    <x v="1"/>
    <d v="2023-06-20T00:00:00"/>
    <x v="4"/>
    <x v="0"/>
    <x v="1"/>
    <n v="1"/>
    <n v="590.82000000000005"/>
    <n v="39"/>
    <s v="Adult"/>
  </r>
  <r>
    <n v="1593"/>
    <d v="2020-12-05T00:00:00"/>
    <n v="5.4444444444444446"/>
    <s v="Production Technician I"/>
    <x v="6"/>
    <s v="Active"/>
    <s v="Part-Time"/>
    <s v="Zone B"/>
    <s v="Full-Time"/>
    <x v="0"/>
    <x v="14"/>
    <d v="1984-11-18T00:00:00"/>
    <s v="MA"/>
    <s v="Male"/>
    <s v="Asian"/>
    <s v="Widowed"/>
    <x v="1"/>
    <n v="4"/>
    <n v="3"/>
    <s v="Average"/>
    <d v="2022-10-02T00:00:00"/>
    <n v="1"/>
    <x v="1"/>
    <n v="4"/>
    <s v="Moderate"/>
    <n v="1"/>
    <x v="1"/>
    <d v="2023-05-08T00:00:00"/>
    <x v="0"/>
    <x v="1"/>
    <x v="0"/>
    <n v="1"/>
    <n v="321.08"/>
    <n v="36"/>
    <s v="Adult"/>
  </r>
  <r>
    <n v="1594"/>
    <d v="2022-07-16T00:00:00"/>
    <n v="3.8305555555555557"/>
    <s v="Production Technician I"/>
    <x v="2"/>
    <s v="Active"/>
    <s v="Part-Time"/>
    <s v="Zone B"/>
    <s v="Full-Time"/>
    <x v="0"/>
    <x v="1"/>
    <d v="1968-04-30T00:00:00"/>
    <s v="MA"/>
    <s v="Female"/>
    <s v="Black"/>
    <s v="Single"/>
    <x v="1"/>
    <n v="4"/>
    <n v="3"/>
    <s v="Average"/>
    <d v="2022-12-08T00:00:00"/>
    <n v="1"/>
    <x v="1"/>
    <n v="1"/>
    <s v="Moderate"/>
    <n v="4"/>
    <x v="1"/>
    <d v="2023-04-04T00:00:00"/>
    <x v="4"/>
    <x v="1"/>
    <x v="0"/>
    <n v="1"/>
    <n v="684.45"/>
    <n v="54"/>
    <s v="Old"/>
  </r>
  <r>
    <n v="1595"/>
    <d v="2023-06-09T00:00:00"/>
    <n v="2.9333333333333331"/>
    <s v="Production Technician I"/>
    <x v="4"/>
    <s v="Active"/>
    <s v="Part-Time"/>
    <s v="Zone A"/>
    <s v="Full-Time"/>
    <x v="0"/>
    <x v="5"/>
    <d v="1969-09-11T00:00:00"/>
    <s v="MA"/>
    <s v="Female"/>
    <s v="Black"/>
    <s v="Married"/>
    <x v="1"/>
    <n v="4"/>
    <n v="3"/>
    <s v="Average"/>
    <d v="2023-01-12T00:00:00"/>
    <n v="3"/>
    <x v="1"/>
    <n v="4"/>
    <s v="Moderate"/>
    <n v="3"/>
    <x v="1"/>
    <d v="2023-05-07T00:00:00"/>
    <x v="0"/>
    <x v="1"/>
    <x v="3"/>
    <n v="4"/>
    <n v="571.48"/>
    <n v="54"/>
    <s v="Old"/>
  </r>
  <r>
    <n v="1599"/>
    <d v="2022-05-18T00:00:00"/>
    <n v="3.9916666666666667"/>
    <s v="Production Technician II"/>
    <x v="4"/>
    <s v="Terminated"/>
    <s v="Full-Time"/>
    <s v="Zone C"/>
    <s v="Full-Time"/>
    <x v="0"/>
    <x v="4"/>
    <d v="1975-11-13T00:00:00"/>
    <s v="MA"/>
    <s v="Male"/>
    <s v="White"/>
    <s v="Divorced"/>
    <x v="1"/>
    <n v="4"/>
    <n v="3"/>
    <s v="Average"/>
    <d v="2022-09-13T00:00:00"/>
    <n v="4"/>
    <x v="1"/>
    <n v="5"/>
    <s v="Moderate"/>
    <n v="2"/>
    <x v="1"/>
    <d v="2023-05-17T00:00:00"/>
    <x v="0"/>
    <x v="1"/>
    <x v="3"/>
    <n v="2"/>
    <n v="848.72"/>
    <n v="47"/>
    <s v="Adult"/>
  </r>
  <r>
    <n v="1600"/>
    <d v="2018-11-06T00:00:00"/>
    <n v="7.5250000000000004"/>
    <s v="Production Technician II"/>
    <x v="0"/>
    <s v="Active"/>
    <s v="Contract"/>
    <s v="Zone A"/>
    <s v="Full-Time"/>
    <x v="0"/>
    <x v="3"/>
    <d v="1993-05-19T00:00:00"/>
    <s v="MA"/>
    <s v="Female"/>
    <s v="Hispanic"/>
    <s v="Married"/>
    <x v="1"/>
    <n v="4"/>
    <n v="3"/>
    <s v="Average"/>
    <d v="2023-04-28T00:00:00"/>
    <n v="5"/>
    <x v="1"/>
    <n v="3"/>
    <s v="Moderate"/>
    <n v="2"/>
    <x v="1"/>
    <d v="2022-08-15T00:00:00"/>
    <x v="2"/>
    <x v="0"/>
    <x v="3"/>
    <n v="5"/>
    <n v="851.93"/>
    <n v="25"/>
    <s v="Young"/>
  </r>
  <r>
    <n v="1601"/>
    <d v="2022-03-29T00:00:00"/>
    <n v="4.1277777777777782"/>
    <s v="Production Technician II"/>
    <x v="7"/>
    <s v="Active"/>
    <s v="Part-Time"/>
    <s v="Zone C"/>
    <s v="Temporary"/>
    <x v="0"/>
    <x v="6"/>
    <d v="1990-10-08T00:00:00"/>
    <s v="MA"/>
    <s v="Male"/>
    <s v="Asian"/>
    <s v="Single"/>
    <x v="1"/>
    <n v="4"/>
    <n v="3"/>
    <s v="Average"/>
    <d v="2023-01-05T00:00:00"/>
    <n v="4"/>
    <x v="1"/>
    <n v="2"/>
    <s v="Moderate"/>
    <n v="5"/>
    <x v="1"/>
    <d v="2023-05-20T00:00:00"/>
    <x v="3"/>
    <x v="0"/>
    <x v="1"/>
    <n v="4"/>
    <n v="381.09"/>
    <n v="32"/>
    <s v="Adult"/>
  </r>
  <r>
    <n v="1602"/>
    <d v="2021-11-04T00:00:00"/>
    <n v="4.5305555555555559"/>
    <s v="Production Technician II"/>
    <x v="1"/>
    <s v="Active"/>
    <s v="Full-Time"/>
    <s v="Zone A"/>
    <s v="Part-Time"/>
    <x v="0"/>
    <x v="3"/>
    <d v="2000-10-10T00:00:00"/>
    <s v="MA"/>
    <s v="Female"/>
    <s v="Asian"/>
    <s v="Married"/>
    <x v="1"/>
    <n v="4"/>
    <n v="3"/>
    <s v="Average"/>
    <d v="2023-04-01T00:00:00"/>
    <n v="2"/>
    <x v="1"/>
    <n v="1"/>
    <s v="Moderate"/>
    <n v="3"/>
    <x v="1"/>
    <d v="2023-04-23T00:00:00"/>
    <x v="2"/>
    <x v="1"/>
    <x v="1"/>
    <n v="4"/>
    <n v="175.5"/>
    <n v="21"/>
    <s v="Young"/>
  </r>
  <r>
    <n v="1603"/>
    <d v="2023-04-27T00:00:00"/>
    <n v="3.05"/>
    <s v="Production Technician II"/>
    <x v="8"/>
    <s v="Active"/>
    <s v="Part-Time"/>
    <s v="Zone B"/>
    <s v="Part-Time"/>
    <x v="0"/>
    <x v="3"/>
    <d v="1968-12-25T00:00:00"/>
    <s v="MA"/>
    <s v="Male"/>
    <s v="White"/>
    <s v="Single"/>
    <x v="1"/>
    <n v="4"/>
    <n v="3"/>
    <s v="Average"/>
    <d v="2022-08-31T00:00:00"/>
    <n v="2"/>
    <x v="1"/>
    <n v="5"/>
    <s v="Moderate"/>
    <n v="1"/>
    <x v="1"/>
    <d v="2023-03-11T00:00:00"/>
    <x v="4"/>
    <x v="1"/>
    <x v="2"/>
    <n v="2"/>
    <n v="784.15"/>
    <n v="55"/>
    <s v="Old"/>
  </r>
  <r>
    <n v="1604"/>
    <d v="2020-03-08T00:00:00"/>
    <n v="6.1861111111111109"/>
    <s v="Production Technician II"/>
    <x v="3"/>
    <s v="Active"/>
    <s v="Full-Time"/>
    <s v="Zone B"/>
    <s v="Full-Time"/>
    <x v="0"/>
    <x v="3"/>
    <d v="1976-10-19T00:00:00"/>
    <s v="MA"/>
    <s v="Male"/>
    <s v="Asian"/>
    <s v="Married"/>
    <x v="1"/>
    <n v="4"/>
    <n v="3"/>
    <s v="Average"/>
    <d v="2023-01-28T00:00:00"/>
    <n v="1"/>
    <x v="1"/>
    <n v="5"/>
    <s v="Moderate"/>
    <n v="1"/>
    <x v="1"/>
    <d v="2023-02-08T00:00:00"/>
    <x v="4"/>
    <x v="1"/>
    <x v="3"/>
    <n v="3"/>
    <n v="999.97"/>
    <n v="44"/>
    <s v="Adult"/>
  </r>
  <r>
    <n v="1605"/>
    <d v="2019-04-27T00:00:00"/>
    <n v="7.05"/>
    <s v="Production Technician I"/>
    <x v="6"/>
    <s v="Terminated"/>
    <s v="Full-Time"/>
    <s v="Zone B"/>
    <s v="Full-Time"/>
    <x v="0"/>
    <x v="4"/>
    <d v="1956-10-20T00:00:00"/>
    <s v="MA"/>
    <s v="Female"/>
    <s v="Black"/>
    <s v="Single"/>
    <x v="1"/>
    <n v="4"/>
    <n v="3"/>
    <s v="Average"/>
    <d v="2023-05-08T00:00:00"/>
    <n v="2"/>
    <x v="1"/>
    <n v="3"/>
    <s v="Moderate"/>
    <n v="3"/>
    <x v="1"/>
    <d v="2023-04-08T00:00:00"/>
    <x v="1"/>
    <x v="0"/>
    <x v="3"/>
    <n v="5"/>
    <n v="878.65"/>
    <n v="63"/>
    <s v="Old"/>
  </r>
  <r>
    <n v="1606"/>
    <d v="2019-05-11T00:00:00"/>
    <n v="7.0111111111111111"/>
    <s v="Production Technician I"/>
    <x v="2"/>
    <s v="Active"/>
    <s v="Full-Time"/>
    <s v="Zone C"/>
    <s v="Full-Time"/>
    <x v="0"/>
    <x v="4"/>
    <d v="2044-03-06T00:00:00"/>
    <s v="MA"/>
    <s v="Female"/>
    <s v="White"/>
    <s v="Divorced"/>
    <x v="1"/>
    <n v="4"/>
    <n v="3"/>
    <s v="Average"/>
    <d v="2023-06-28T00:00:00"/>
    <n v="5"/>
    <x v="1"/>
    <n v="4"/>
    <s v="Moderate"/>
    <n v="3"/>
    <x v="1"/>
    <d v="2022-09-26T00:00:00"/>
    <x v="2"/>
    <x v="0"/>
    <x v="2"/>
    <n v="5"/>
    <n v="937.89"/>
    <n v="75"/>
    <s v="Old"/>
  </r>
  <r>
    <n v="1607"/>
    <d v="2021-03-09T00:00:00"/>
    <n v="5.1833333333333336"/>
    <s v="Production Technician I"/>
    <x v="4"/>
    <s v="Active"/>
    <s v="Contract"/>
    <s v="Zone C"/>
    <s v="Temporary"/>
    <x v="0"/>
    <x v="12"/>
    <d v="1987-12-10T00:00:00"/>
    <s v="MA"/>
    <s v="Female"/>
    <s v="Hispanic"/>
    <s v="Married"/>
    <x v="2"/>
    <n v="2"/>
    <n v="3"/>
    <s v="Average"/>
    <d v="2023-03-18T00:00:00"/>
    <n v="3"/>
    <x v="1"/>
    <n v="5"/>
    <s v="Moderate"/>
    <n v="5"/>
    <x v="1"/>
    <d v="2022-11-30T00:00:00"/>
    <x v="1"/>
    <x v="1"/>
    <x v="2"/>
    <n v="3"/>
    <n v="961.1"/>
    <n v="34"/>
    <s v="Adult"/>
  </r>
  <r>
    <n v="1608"/>
    <d v="2020-11-05T00:00:00"/>
    <n v="5.5277777777777777"/>
    <s v="Production Technician I"/>
    <x v="0"/>
    <s v="Active"/>
    <s v="Part-Time"/>
    <s v="Zone A"/>
    <s v="Temporary"/>
    <x v="0"/>
    <x v="4"/>
    <d v="1997-02-24T00:00:00"/>
    <s v="MA"/>
    <s v="Female"/>
    <s v="White"/>
    <s v="Widowed"/>
    <x v="3"/>
    <n v="1"/>
    <n v="3"/>
    <s v="Average"/>
    <d v="2022-12-11T00:00:00"/>
    <n v="2"/>
    <x v="1"/>
    <n v="4"/>
    <s v="Moderate"/>
    <n v="3"/>
    <x v="1"/>
    <d v="2022-11-06T00:00:00"/>
    <x v="1"/>
    <x v="0"/>
    <x v="1"/>
    <n v="1"/>
    <n v="820.96"/>
    <n v="23"/>
    <s v="Young"/>
  </r>
  <r>
    <n v="1609"/>
    <d v="2018-09-12T00:00:00"/>
    <n v="7.6749999999999998"/>
    <s v="Production Technician I"/>
    <x v="7"/>
    <s v="Active"/>
    <s v="Contract"/>
    <s v="Zone A"/>
    <s v="Full-Time"/>
    <x v="0"/>
    <x v="5"/>
    <d v="1953-11-26T00:00:00"/>
    <s v="MA"/>
    <s v="Male"/>
    <s v="Black"/>
    <s v="Married"/>
    <x v="3"/>
    <n v="1"/>
    <n v="3"/>
    <s v="Average"/>
    <d v="2023-04-13T00:00:00"/>
    <n v="5"/>
    <x v="1"/>
    <n v="5"/>
    <s v="Moderate"/>
    <n v="4"/>
    <x v="1"/>
    <d v="2023-04-22T00:00:00"/>
    <x v="2"/>
    <x v="0"/>
    <x v="0"/>
    <n v="3"/>
    <n v="455.52"/>
    <n v="65"/>
    <s v="Old"/>
  </r>
  <r>
    <n v="1610"/>
    <d v="2019-11-09T00:00:00"/>
    <n v="6.5166666666666666"/>
    <s v="Production Technician I"/>
    <x v="1"/>
    <s v="Active"/>
    <s v="Part-Time"/>
    <s v="Zone B"/>
    <s v="Full-Time"/>
    <x v="0"/>
    <x v="3"/>
    <d v="1986-01-28T00:00:00"/>
    <s v="MA"/>
    <s v="Female"/>
    <s v="White"/>
    <s v="Single"/>
    <x v="2"/>
    <n v="2"/>
    <n v="3"/>
    <s v="Average"/>
    <d v="2022-10-23T00:00:00"/>
    <n v="4"/>
    <x v="1"/>
    <n v="5"/>
    <s v="Moderate"/>
    <n v="5"/>
    <x v="1"/>
    <d v="2023-03-29T00:00:00"/>
    <x v="4"/>
    <x v="1"/>
    <x v="2"/>
    <n v="4"/>
    <n v="815.24"/>
    <n v="33"/>
    <s v="Adult"/>
  </r>
  <r>
    <n v="1611"/>
    <d v="2018-11-29T00:00:00"/>
    <n v="7.4611111111111112"/>
    <s v="Production Technician I"/>
    <x v="8"/>
    <s v="Active"/>
    <s v="Full-Time"/>
    <s v="Zone C"/>
    <s v="Part-Time"/>
    <x v="0"/>
    <x v="9"/>
    <d v="1962-01-25T00:00:00"/>
    <s v="MA"/>
    <s v="Female"/>
    <s v="Hispanic"/>
    <s v="Widowed"/>
    <x v="2"/>
    <n v="2"/>
    <n v="3"/>
    <s v="Average"/>
    <d v="2023-05-21T00:00:00"/>
    <n v="1"/>
    <x v="1"/>
    <n v="2"/>
    <s v="Moderate"/>
    <n v="2"/>
    <x v="1"/>
    <d v="2022-10-01T00:00:00"/>
    <x v="0"/>
    <x v="1"/>
    <x v="0"/>
    <n v="5"/>
    <n v="534.82000000000005"/>
    <n v="56"/>
    <s v="Old"/>
  </r>
  <r>
    <n v="1612"/>
    <d v="2022-07-03T00:00:00"/>
    <n v="3.8666666666666667"/>
    <s v="Production Technician I"/>
    <x v="3"/>
    <s v="Active"/>
    <s v="Part-Time"/>
    <s v="Zone B"/>
    <s v="Temporary"/>
    <x v="0"/>
    <x v="2"/>
    <d v="1993-05-28T00:00:00"/>
    <s v="MA"/>
    <s v="Male"/>
    <s v="White"/>
    <s v="Single"/>
    <x v="2"/>
    <n v="2"/>
    <n v="3"/>
    <s v="Average"/>
    <d v="2022-12-13T00:00:00"/>
    <n v="5"/>
    <x v="1"/>
    <n v="5"/>
    <s v="Moderate"/>
    <n v="3"/>
    <x v="1"/>
    <d v="2023-01-25T00:00:00"/>
    <x v="3"/>
    <x v="1"/>
    <x v="1"/>
    <n v="4"/>
    <n v="522.79"/>
    <n v="29"/>
    <s v="Adult"/>
  </r>
  <r>
    <n v="1613"/>
    <d v="2019-09-26T00:00:00"/>
    <n v="6.6361111111111111"/>
    <s v="Production Technician I"/>
    <x v="9"/>
    <s v="Active"/>
    <s v="Contract"/>
    <s v="Zone C"/>
    <s v="Full-Time"/>
    <x v="0"/>
    <x v="4"/>
    <d v="1995-07-03T00:00:00"/>
    <s v="MA"/>
    <s v="Female"/>
    <s v="Other"/>
    <s v="Single"/>
    <x v="1"/>
    <n v="4"/>
    <n v="3"/>
    <s v="Average"/>
    <d v="2022-09-07T00:00:00"/>
    <n v="4"/>
    <x v="1"/>
    <n v="2"/>
    <s v="Moderate"/>
    <n v="1"/>
    <x v="1"/>
    <d v="2023-01-28T00:00:00"/>
    <x v="0"/>
    <x v="0"/>
    <x v="2"/>
    <n v="1"/>
    <n v="868.8"/>
    <n v="24"/>
    <s v="Young"/>
  </r>
  <r>
    <n v="1614"/>
    <d v="2022-12-23T00:00:00"/>
    <n v="3.3944444444444444"/>
    <s v="Production Technician I"/>
    <x v="5"/>
    <s v="Active"/>
    <s v="Part-Time"/>
    <s v="Zone B"/>
    <s v="Part-Time"/>
    <x v="0"/>
    <x v="4"/>
    <d v="1951-03-19T00:00:00"/>
    <s v="MA"/>
    <s v="Male"/>
    <s v="Asian"/>
    <s v="Divorced"/>
    <x v="2"/>
    <n v="2"/>
    <n v="3"/>
    <s v="Average"/>
    <d v="2023-04-10T00:00:00"/>
    <n v="1"/>
    <x v="1"/>
    <n v="4"/>
    <s v="Moderate"/>
    <n v="2"/>
    <x v="1"/>
    <d v="2023-07-22T00:00:00"/>
    <x v="4"/>
    <x v="1"/>
    <x v="3"/>
    <n v="1"/>
    <n v="808.85"/>
    <n v="71"/>
    <s v="Old"/>
  </r>
  <r>
    <n v="1615"/>
    <d v="2023-01-19T00:00:00"/>
    <n v="3.3222222222222224"/>
    <s v="Production Technician I"/>
    <x v="6"/>
    <s v="Active"/>
    <s v="Part-Time"/>
    <s v="Zone C"/>
    <s v="Part-Time"/>
    <x v="0"/>
    <x v="3"/>
    <d v="1960-01-16T00:00:00"/>
    <s v="MA"/>
    <s v="Male"/>
    <s v="White"/>
    <s v="Married"/>
    <x v="1"/>
    <n v="4"/>
    <n v="3"/>
    <s v="Average"/>
    <d v="2023-07-27T00:00:00"/>
    <n v="1"/>
    <x v="1"/>
    <n v="1"/>
    <s v="Moderate"/>
    <n v="3"/>
    <x v="1"/>
    <d v="2022-08-31T00:00:00"/>
    <x v="3"/>
    <x v="0"/>
    <x v="3"/>
    <n v="1"/>
    <n v="874.1"/>
    <n v="63"/>
    <s v="Old"/>
  </r>
  <r>
    <n v="1616"/>
    <d v="2018-10-01T00:00:00"/>
    <n v="7.6222222222222218"/>
    <s v="Production Technician I"/>
    <x v="2"/>
    <s v="Active"/>
    <s v="Full-Time"/>
    <s v="Zone A"/>
    <s v="Part-Time"/>
    <x v="0"/>
    <x v="4"/>
    <d v="1991-06-03T00:00:00"/>
    <s v="MA"/>
    <s v="Female"/>
    <s v="Black"/>
    <s v="Divorced"/>
    <x v="2"/>
    <n v="2"/>
    <n v="3"/>
    <s v="Average"/>
    <d v="2023-01-29T00:00:00"/>
    <n v="3"/>
    <x v="1"/>
    <n v="4"/>
    <s v="Moderate"/>
    <n v="1"/>
    <x v="1"/>
    <d v="2023-07-18T00:00:00"/>
    <x v="0"/>
    <x v="1"/>
    <x v="2"/>
    <n v="2"/>
    <n v="206.73"/>
    <n v="27"/>
    <s v="Adult"/>
  </r>
  <r>
    <n v="1617"/>
    <d v="2022-02-18T00:00:00"/>
    <n v="4.2416666666666663"/>
    <s v="Production Technician I"/>
    <x v="4"/>
    <s v="Active"/>
    <s v="Full-Time"/>
    <s v="Zone B"/>
    <s v="Full-Time"/>
    <x v="0"/>
    <x v="1"/>
    <d v="1991-12-27T00:00:00"/>
    <s v="MA"/>
    <s v="Female"/>
    <s v="Black"/>
    <s v="Divorced"/>
    <x v="2"/>
    <n v="2"/>
    <n v="3"/>
    <s v="Average"/>
    <d v="2023-02-08T00:00:00"/>
    <n v="5"/>
    <x v="1"/>
    <n v="1"/>
    <s v="Moderate"/>
    <n v="2"/>
    <x v="1"/>
    <d v="2023-02-06T00:00:00"/>
    <x v="0"/>
    <x v="0"/>
    <x v="2"/>
    <n v="3"/>
    <n v="586.5"/>
    <n v="31"/>
    <s v="Adult"/>
  </r>
  <r>
    <n v="1618"/>
    <d v="2021-12-09T00:00:00"/>
    <n v="4.4333333333333336"/>
    <s v="Production Technician I"/>
    <x v="0"/>
    <s v="Active"/>
    <s v="Full-Time"/>
    <s v="Zone B"/>
    <s v="Temporary"/>
    <x v="0"/>
    <x v="4"/>
    <d v="1977-06-16T00:00:00"/>
    <s v="MA"/>
    <s v="Male"/>
    <s v="White"/>
    <s v="Widowed"/>
    <x v="2"/>
    <n v="2"/>
    <n v="3"/>
    <s v="Average"/>
    <d v="2022-11-16T00:00:00"/>
    <n v="2"/>
    <x v="1"/>
    <n v="5"/>
    <s v="Moderate"/>
    <n v="4"/>
    <x v="1"/>
    <d v="2023-04-24T00:00:00"/>
    <x v="0"/>
    <x v="0"/>
    <x v="3"/>
    <n v="2"/>
    <n v="779.69"/>
    <n v="44"/>
    <s v="Adult"/>
  </r>
  <r>
    <n v="1620"/>
    <d v="2020-05-27T00:00:00"/>
    <n v="5.9666666666666668"/>
    <s v="Production Technician I"/>
    <x v="1"/>
    <s v="Active"/>
    <s v="Contract"/>
    <s v="Zone A"/>
    <s v="Full-Time"/>
    <x v="0"/>
    <x v="7"/>
    <d v="1967-03-04T00:00:00"/>
    <s v="MA"/>
    <s v="Male"/>
    <s v="Asian"/>
    <s v="Single"/>
    <x v="2"/>
    <n v="2"/>
    <n v="3"/>
    <s v="Average"/>
    <d v="2022-10-30T00:00:00"/>
    <n v="5"/>
    <x v="1"/>
    <n v="3"/>
    <s v="Moderate"/>
    <n v="2"/>
    <x v="1"/>
    <d v="2023-01-18T00:00:00"/>
    <x v="2"/>
    <x v="1"/>
    <x v="2"/>
    <n v="5"/>
    <n v="986.14"/>
    <n v="53"/>
    <s v="Old"/>
  </r>
  <r>
    <n v="1621"/>
    <d v="2021-09-21T00:00:00"/>
    <n v="4.6500000000000004"/>
    <s v="BI Developer"/>
    <x v="8"/>
    <s v="Active"/>
    <s v="Full-Time"/>
    <s v="Zone B"/>
    <s v="Temporary"/>
    <x v="2"/>
    <x v="4"/>
    <d v="1975-12-09T00:00:00"/>
    <s v="MA"/>
    <s v="Male"/>
    <s v="Other"/>
    <s v="Divorced"/>
    <x v="2"/>
    <n v="2"/>
    <n v="3"/>
    <s v="Average"/>
    <d v="2023-05-21T00:00:00"/>
    <n v="4"/>
    <x v="1"/>
    <n v="1"/>
    <s v="Moderate"/>
    <n v="3"/>
    <x v="1"/>
    <d v="2022-10-03T00:00:00"/>
    <x v="3"/>
    <x v="0"/>
    <x v="2"/>
    <n v="2"/>
    <n v="264.74"/>
    <n v="46"/>
    <s v="Adult"/>
  </r>
  <r>
    <n v="1622"/>
    <d v="2021-08-30T00:00:00"/>
    <n v="4.708333333333333"/>
    <s v="BI Developer"/>
    <x v="3"/>
    <s v="Active"/>
    <s v="Contract"/>
    <s v="Zone A"/>
    <s v="Part-Time"/>
    <x v="2"/>
    <x v="1"/>
    <d v="2042-01-21T00:00:00"/>
    <s v="MA"/>
    <s v="Male"/>
    <s v="Asian"/>
    <s v="Single"/>
    <x v="2"/>
    <n v="2"/>
    <n v="3"/>
    <s v="Average"/>
    <d v="2023-04-29T00:00:00"/>
    <n v="1"/>
    <x v="1"/>
    <n v="5"/>
    <s v="Moderate"/>
    <n v="5"/>
    <x v="1"/>
    <d v="2022-12-17T00:00:00"/>
    <x v="4"/>
    <x v="0"/>
    <x v="3"/>
    <n v="4"/>
    <n v="344.06"/>
    <n v="79"/>
    <s v="Old"/>
  </r>
  <r>
    <n v="1623"/>
    <d v="2023-06-19T00:00:00"/>
    <n v="2.9055555555555554"/>
    <s v="BI Developer"/>
    <x v="9"/>
    <s v="Active"/>
    <s v="Full-Time"/>
    <s v="Zone C"/>
    <s v="Temporary"/>
    <x v="2"/>
    <x v="0"/>
    <d v="2001-06-17T00:00:00"/>
    <s v="MA"/>
    <s v="Male"/>
    <s v="Other"/>
    <s v="Divorced"/>
    <x v="2"/>
    <n v="2"/>
    <n v="3"/>
    <s v="Average"/>
    <d v="2022-12-18T00:00:00"/>
    <n v="1"/>
    <x v="1"/>
    <n v="2"/>
    <s v="Moderate"/>
    <n v="2"/>
    <x v="1"/>
    <d v="2022-11-26T00:00:00"/>
    <x v="2"/>
    <x v="0"/>
    <x v="3"/>
    <n v="3"/>
    <n v="232.5"/>
    <n v="22"/>
    <s v="Young"/>
  </r>
  <r>
    <n v="1624"/>
    <d v="2023-05-12T00:00:00"/>
    <n v="3.0083333333333333"/>
    <s v="Senior BI Developer"/>
    <x v="5"/>
    <s v="Active"/>
    <s v="Full-Time"/>
    <s v="Zone A"/>
    <s v="Temporary"/>
    <x v="2"/>
    <x v="4"/>
    <d v="1996-10-22T00:00:00"/>
    <s v="MA"/>
    <s v="Male"/>
    <s v="White"/>
    <s v="Widowed"/>
    <x v="2"/>
    <n v="2"/>
    <n v="3"/>
    <s v="Average"/>
    <d v="2023-07-24T00:00:00"/>
    <n v="5"/>
    <x v="1"/>
    <n v="1"/>
    <s v="Moderate"/>
    <n v="3"/>
    <x v="1"/>
    <d v="2023-04-21T00:00:00"/>
    <x v="1"/>
    <x v="0"/>
    <x v="0"/>
    <n v="1"/>
    <n v="953.68"/>
    <n v="27"/>
    <s v="Adult"/>
  </r>
  <r>
    <n v="1625"/>
    <d v="2022-06-05T00:00:00"/>
    <n v="3.9444444444444446"/>
    <s v="Senior BI Developer"/>
    <x v="6"/>
    <s v="Active"/>
    <s v="Part-Time"/>
    <s v="Zone B"/>
    <s v="Part-Time"/>
    <x v="2"/>
    <x v="12"/>
    <d v="1977-09-16T00:00:00"/>
    <s v="MA"/>
    <s v="Male"/>
    <s v="Other"/>
    <s v="Single"/>
    <x v="1"/>
    <n v="4"/>
    <n v="3"/>
    <s v="Average"/>
    <d v="2022-08-16T00:00:00"/>
    <n v="5"/>
    <x v="1"/>
    <n v="2"/>
    <s v="Moderate"/>
    <n v="2"/>
    <x v="1"/>
    <d v="2022-11-15T00:00:00"/>
    <x v="2"/>
    <x v="1"/>
    <x v="3"/>
    <n v="5"/>
    <n v="101.56"/>
    <n v="45"/>
    <s v="Adult"/>
  </r>
  <r>
    <n v="1626"/>
    <d v="2020-09-17T00:00:00"/>
    <n v="5.6611111111111114"/>
    <s v="Data Architect"/>
    <x v="2"/>
    <s v="Active"/>
    <s v="Full-Time"/>
    <s v="Zone B"/>
    <s v="Temporary"/>
    <x v="2"/>
    <x v="3"/>
    <d v="2047-05-12T00:00:00"/>
    <s v="MA"/>
    <s v="Female"/>
    <s v="Other"/>
    <s v="Married"/>
    <x v="2"/>
    <n v="2"/>
    <n v="3"/>
    <s v="Average"/>
    <d v="2023-01-11T00:00:00"/>
    <n v="3"/>
    <x v="1"/>
    <n v="4"/>
    <s v="Moderate"/>
    <n v="5"/>
    <x v="1"/>
    <d v="2023-05-05T00:00:00"/>
    <x v="2"/>
    <x v="0"/>
    <x v="0"/>
    <n v="3"/>
    <n v="624.79999999999995"/>
    <n v="73"/>
    <s v="Old"/>
  </r>
  <r>
    <n v="1627"/>
    <d v="2023-05-15T00:00:00"/>
    <n v="3"/>
    <s v="BI Developer"/>
    <x v="4"/>
    <s v="Active"/>
    <s v="Full-Time"/>
    <s v="Zone C"/>
    <s v="Full-Time"/>
    <x v="2"/>
    <x v="4"/>
    <d v="1966-01-14T00:00:00"/>
    <s v="MA"/>
    <s v="Female"/>
    <s v="Other"/>
    <s v="Divorced"/>
    <x v="1"/>
    <n v="4"/>
    <n v="3"/>
    <s v="Average"/>
    <d v="2022-08-06T00:00:00"/>
    <n v="4"/>
    <x v="1"/>
    <n v="4"/>
    <s v="Moderate"/>
    <n v="1"/>
    <x v="1"/>
    <d v="2022-12-05T00:00:00"/>
    <x v="2"/>
    <x v="0"/>
    <x v="2"/>
    <n v="5"/>
    <n v="943.93"/>
    <n v="57"/>
    <s v="Old"/>
  </r>
  <r>
    <n v="1628"/>
    <d v="2018-12-15T00:00:00"/>
    <n v="7.416666666666667"/>
    <s v="Senior BI Developer"/>
    <x v="0"/>
    <s v="Active"/>
    <s v="Part-Time"/>
    <s v="Zone A"/>
    <s v="Temporary"/>
    <x v="2"/>
    <x v="14"/>
    <d v="1974-04-12T00:00:00"/>
    <s v="MA"/>
    <s v="Female"/>
    <s v="Asian"/>
    <s v="Single"/>
    <x v="2"/>
    <n v="2"/>
    <n v="3"/>
    <s v="Average"/>
    <d v="2023-04-12T00:00:00"/>
    <n v="4"/>
    <x v="1"/>
    <n v="4"/>
    <s v="Moderate"/>
    <n v="2"/>
    <x v="1"/>
    <d v="2023-05-20T00:00:00"/>
    <x v="1"/>
    <x v="0"/>
    <x v="2"/>
    <n v="1"/>
    <n v="781.52"/>
    <n v="44"/>
    <s v="Adult"/>
  </r>
  <r>
    <n v="1629"/>
    <d v="2019-11-06T00:00:00"/>
    <n v="6.5250000000000004"/>
    <s v="BI Developer"/>
    <x v="2"/>
    <s v="Terminated"/>
    <s v="Part-Time"/>
    <s v="Zone B"/>
    <s v="Full-Time"/>
    <x v="2"/>
    <x v="4"/>
    <d v="2046-01-04T00:00:00"/>
    <s v="MA"/>
    <s v="Female"/>
    <s v="Hispanic"/>
    <s v="Married"/>
    <x v="0"/>
    <n v="3"/>
    <n v="3"/>
    <s v="Average"/>
    <d v="2022-09-23T00:00:00"/>
    <n v="1"/>
    <x v="1"/>
    <n v="2"/>
    <s v="Moderate"/>
    <n v="4"/>
    <x v="1"/>
    <d v="2023-07-18T00:00:00"/>
    <x v="0"/>
    <x v="0"/>
    <x v="0"/>
    <n v="2"/>
    <n v="615.28"/>
    <n v="73"/>
    <s v="Old"/>
  </r>
  <r>
    <n v="1630"/>
    <d v="2021-04-25T00:00:00"/>
    <n v="5.0555555555555554"/>
    <s v="BI Developer"/>
    <x v="4"/>
    <s v="Terminated"/>
    <s v="Contract"/>
    <s v="Zone C"/>
    <s v="Temporary"/>
    <x v="2"/>
    <x v="3"/>
    <d v="2044-02-05T00:00:00"/>
    <s v="MA"/>
    <s v="Female"/>
    <s v="Other"/>
    <s v="Single"/>
    <x v="0"/>
    <n v="3"/>
    <n v="3"/>
    <s v="Average"/>
    <d v="2023-02-25T00:00:00"/>
    <n v="4"/>
    <x v="1"/>
    <n v="3"/>
    <s v="Moderate"/>
    <n v="2"/>
    <x v="1"/>
    <d v="2023-03-26T00:00:00"/>
    <x v="1"/>
    <x v="1"/>
    <x v="1"/>
    <n v="4"/>
    <n v="779.26"/>
    <n v="77"/>
    <s v="Old"/>
  </r>
  <r>
    <n v="1631"/>
    <d v="2023-06-17T00:00:00"/>
    <n v="2.911111111111111"/>
    <s v="BI Developer"/>
    <x v="0"/>
    <s v="Terminated"/>
    <s v="Full-Time"/>
    <s v="Zone C"/>
    <s v="Full-Time"/>
    <x v="2"/>
    <x v="7"/>
    <d v="1986-10-24T00:00:00"/>
    <s v="MA"/>
    <s v="Female"/>
    <s v="White"/>
    <s v="Widowed"/>
    <x v="0"/>
    <n v="3"/>
    <n v="3"/>
    <s v="Average"/>
    <d v="2023-06-24T00:00:00"/>
    <n v="2"/>
    <x v="1"/>
    <n v="4"/>
    <s v="Moderate"/>
    <n v="1"/>
    <x v="1"/>
    <d v="2023-01-14T00:00:00"/>
    <x v="1"/>
    <x v="1"/>
    <x v="1"/>
    <n v="1"/>
    <n v="464.49"/>
    <n v="37"/>
    <s v="Adult"/>
  </r>
  <r>
    <n v="1632"/>
    <d v="2022-01-14T00:00:00"/>
    <n v="4.3361111111111112"/>
    <s v="BI Developer"/>
    <x v="7"/>
    <s v="Active"/>
    <s v="Full-Time"/>
    <s v="Zone C"/>
    <s v="Full-Time"/>
    <x v="2"/>
    <x v="4"/>
    <d v="1970-08-06T00:00:00"/>
    <s v="MA"/>
    <s v="Female"/>
    <s v="Black"/>
    <s v="Widowed"/>
    <x v="0"/>
    <n v="3"/>
    <n v="3"/>
    <s v="Average"/>
    <d v="2023-03-12T00:00:00"/>
    <n v="5"/>
    <x v="1"/>
    <n v="4"/>
    <s v="Moderate"/>
    <n v="4"/>
    <x v="1"/>
    <d v="2023-03-26T00:00:00"/>
    <x v="0"/>
    <x v="1"/>
    <x v="2"/>
    <n v="4"/>
    <n v="196.31"/>
    <n v="52"/>
    <s v="Old"/>
  </r>
  <r>
    <n v="1633"/>
    <d v="2018-10-22T00:00:00"/>
    <n v="7.5638888888888891"/>
    <s v="Area Sales Manager"/>
    <x v="1"/>
    <s v="Active"/>
    <s v="Contract"/>
    <s v="Zone B"/>
    <s v="Temporary"/>
    <x v="2"/>
    <x v="4"/>
    <d v="1994-05-05T00:00:00"/>
    <s v="MA"/>
    <s v="Female"/>
    <s v="Black"/>
    <s v="Widowed"/>
    <x v="0"/>
    <n v="3"/>
    <n v="3"/>
    <s v="Average"/>
    <d v="2022-12-09T00:00:00"/>
    <n v="4"/>
    <x v="1"/>
    <n v="3"/>
    <s v="Moderate"/>
    <n v="2"/>
    <x v="1"/>
    <d v="2022-10-09T00:00:00"/>
    <x v="2"/>
    <x v="1"/>
    <x v="3"/>
    <n v="3"/>
    <n v="300.12"/>
    <n v="24"/>
    <s v="Young"/>
  </r>
  <r>
    <n v="1634"/>
    <d v="2021-10-17T00:00:00"/>
    <n v="4.5777777777777775"/>
    <s v="Area Sales Manager"/>
    <x v="8"/>
    <s v="Active"/>
    <s v="Contract"/>
    <s v="Zone C"/>
    <s v="Part-Time"/>
    <x v="2"/>
    <x v="0"/>
    <d v="1974-07-22T00:00:00"/>
    <s v="MA"/>
    <s v="Male"/>
    <s v="Black"/>
    <s v="Divorced"/>
    <x v="0"/>
    <n v="3"/>
    <n v="3"/>
    <s v="Average"/>
    <d v="2023-01-13T00:00:00"/>
    <n v="2"/>
    <x v="1"/>
    <n v="3"/>
    <s v="Moderate"/>
    <n v="1"/>
    <x v="1"/>
    <d v="2023-03-26T00:00:00"/>
    <x v="4"/>
    <x v="1"/>
    <x v="0"/>
    <n v="3"/>
    <n v="895.42"/>
    <n v="47"/>
    <s v="Adult"/>
  </r>
  <r>
    <n v="1635"/>
    <d v="2021-10-19T00:00:00"/>
    <n v="4.572222222222222"/>
    <s v="Area Sales Manager"/>
    <x v="3"/>
    <s v="Active"/>
    <s v="Full-Time"/>
    <s v="Zone C"/>
    <s v="Part-Time"/>
    <x v="2"/>
    <x v="23"/>
    <d v="1988-09-26T00:00:00"/>
    <s v="MA"/>
    <s v="Male"/>
    <s v="Hispanic"/>
    <s v="Single"/>
    <x v="0"/>
    <n v="3"/>
    <n v="3"/>
    <s v="Average"/>
    <d v="2022-12-19T00:00:00"/>
    <n v="4"/>
    <x v="1"/>
    <n v="4"/>
    <s v="Moderate"/>
    <n v="2"/>
    <x v="1"/>
    <d v="2023-05-15T00:00:00"/>
    <x v="0"/>
    <x v="1"/>
    <x v="2"/>
    <n v="3"/>
    <n v="619.86"/>
    <n v="33"/>
    <s v="Adult"/>
  </r>
  <r>
    <n v="1636"/>
    <d v="2018-10-16T00:00:00"/>
    <n v="7.5805555555555557"/>
    <s v="Sales Manager"/>
    <x v="7"/>
    <s v="Active"/>
    <s v="Contract"/>
    <s v="Zone B"/>
    <s v="Part-Time"/>
    <x v="5"/>
    <x v="1"/>
    <d v="1998-11-07T00:00:00"/>
    <s v="MA"/>
    <s v="Male"/>
    <s v="White"/>
    <s v="Single"/>
    <x v="0"/>
    <n v="3"/>
    <n v="3"/>
    <s v="Average"/>
    <d v="2022-10-14T00:00:00"/>
    <n v="4"/>
    <x v="1"/>
    <n v="5"/>
    <s v="Moderate"/>
    <n v="2"/>
    <x v="1"/>
    <d v="2022-08-31T00:00:00"/>
    <x v="3"/>
    <x v="1"/>
    <x v="2"/>
    <n v="1"/>
    <n v="943.84"/>
    <n v="20"/>
    <s v="Young"/>
  </r>
  <r>
    <n v="1637"/>
    <d v="2020-04-26T00:00:00"/>
    <n v="6.052777777777778"/>
    <s v="Sales Manager"/>
    <x v="1"/>
    <s v="Active"/>
    <s v="Full-Time"/>
    <s v="Zone C"/>
    <s v="Part-Time"/>
    <x v="5"/>
    <x v="3"/>
    <d v="1986-01-18T00:00:00"/>
    <s v="MA"/>
    <s v="Male"/>
    <s v="Black"/>
    <s v="Divorced"/>
    <x v="0"/>
    <n v="3"/>
    <n v="3"/>
    <s v="Average"/>
    <d v="2022-10-20T00:00:00"/>
    <n v="4"/>
    <x v="1"/>
    <n v="1"/>
    <s v="Moderate"/>
    <n v="2"/>
    <x v="1"/>
    <d v="2022-10-04T00:00:00"/>
    <x v="1"/>
    <x v="1"/>
    <x v="0"/>
    <n v="5"/>
    <n v="556.33000000000004"/>
    <n v="34"/>
    <s v="Adult"/>
  </r>
  <r>
    <n v="1638"/>
    <d v="2020-01-22T00:00:00"/>
    <n v="6.3138888888888891"/>
    <s v="Sales Manager"/>
    <x v="8"/>
    <s v="Active"/>
    <s v="Full-Time"/>
    <s v="Zone B"/>
    <s v="Full-Time"/>
    <x v="1"/>
    <x v="0"/>
    <d v="1994-07-20T00:00:00"/>
    <s v="MA"/>
    <s v="Male"/>
    <s v="Asian"/>
    <s v="Divorced"/>
    <x v="0"/>
    <n v="3"/>
    <n v="3"/>
    <s v="Average"/>
    <d v="2023-05-08T00:00:00"/>
    <n v="2"/>
    <x v="1"/>
    <n v="4"/>
    <s v="Moderate"/>
    <n v="5"/>
    <x v="1"/>
    <d v="2022-12-27T00:00:00"/>
    <x v="1"/>
    <x v="1"/>
    <x v="2"/>
    <n v="4"/>
    <n v="274.97000000000003"/>
    <n v="26"/>
    <s v="Adult"/>
  </r>
  <r>
    <n v="1639"/>
    <d v="2022-03-30T00:00:00"/>
    <n v="4.125"/>
    <s v="BI Director"/>
    <x v="1"/>
    <s v="Terminated"/>
    <s v="Full-Time"/>
    <s v="Zone A"/>
    <s v="Full-Time"/>
    <x v="2"/>
    <x v="4"/>
    <d v="1958-01-10T00:00:00"/>
    <s v="MA"/>
    <s v="Male"/>
    <s v="Black"/>
    <s v="Married"/>
    <x v="0"/>
    <n v="3"/>
    <n v="3"/>
    <s v="Average"/>
    <d v="2022-10-12T00:00:00"/>
    <n v="1"/>
    <x v="1"/>
    <n v="2"/>
    <s v="Moderate"/>
    <n v="1"/>
    <x v="1"/>
    <d v="2023-01-21T00:00:00"/>
    <x v="4"/>
    <x v="0"/>
    <x v="2"/>
    <n v="5"/>
    <n v="359.87"/>
    <n v="64"/>
    <s v="Old"/>
  </r>
  <r>
    <n v="1640"/>
    <d v="2021-05-29T00:00:00"/>
    <n v="4.9611111111111112"/>
    <s v="BI Developer"/>
    <x v="8"/>
    <s v="Terminated"/>
    <s v="Contract"/>
    <s v="Zone A"/>
    <s v="Full-Time"/>
    <x v="2"/>
    <x v="6"/>
    <d v="1961-08-30T00:00:00"/>
    <s v="MA"/>
    <s v="Female"/>
    <s v="Hispanic"/>
    <s v="Divorced"/>
    <x v="0"/>
    <n v="3"/>
    <n v="3"/>
    <s v="Average"/>
    <d v="2022-12-19T00:00:00"/>
    <n v="2"/>
    <x v="1"/>
    <n v="4"/>
    <s v="Moderate"/>
    <n v="1"/>
    <x v="1"/>
    <d v="2023-02-01T00:00:00"/>
    <x v="4"/>
    <x v="0"/>
    <x v="2"/>
    <n v="1"/>
    <n v="881.51"/>
    <n v="60"/>
    <s v="Old"/>
  </r>
  <r>
    <n v="1641"/>
    <d v="2023-03-09T00:00:00"/>
    <n v="3.1833333333333331"/>
    <s v="BI Developer"/>
    <x v="6"/>
    <s v="Terminated"/>
    <s v="Part-Time"/>
    <s v="Zone C"/>
    <s v="Temporary"/>
    <x v="2"/>
    <x v="4"/>
    <d v="1989-10-06T00:00:00"/>
    <s v="MA"/>
    <s v="Female"/>
    <s v="Other"/>
    <s v="Married"/>
    <x v="0"/>
    <n v="3"/>
    <n v="3"/>
    <s v="Average"/>
    <d v="2023-03-18T00:00:00"/>
    <n v="5"/>
    <x v="1"/>
    <n v="4"/>
    <s v="Moderate"/>
    <n v="4"/>
    <x v="1"/>
    <d v="2022-12-22T00:00:00"/>
    <x v="2"/>
    <x v="1"/>
    <x v="3"/>
    <n v="5"/>
    <n v="879.86"/>
    <n v="34"/>
    <s v="Adult"/>
  </r>
  <r>
    <n v="1642"/>
    <d v="2019-11-22T00:00:00"/>
    <n v="6.4805555555555552"/>
    <s v="BI Developer"/>
    <x v="2"/>
    <s v="Terminated"/>
    <s v="Contract"/>
    <s v="Zone A"/>
    <s v="Part-Time"/>
    <x v="2"/>
    <x v="13"/>
    <d v="2046-09-23T00:00:00"/>
    <s v="MA"/>
    <s v="Female"/>
    <s v="Black"/>
    <s v="Single"/>
    <x v="0"/>
    <n v="3"/>
    <n v="3"/>
    <s v="Average"/>
    <d v="2023-04-14T00:00:00"/>
    <n v="3"/>
    <x v="1"/>
    <n v="2"/>
    <s v="Moderate"/>
    <n v="2"/>
    <x v="1"/>
    <d v="2023-07-18T00:00:00"/>
    <x v="1"/>
    <x v="1"/>
    <x v="3"/>
    <n v="3"/>
    <n v="226.92"/>
    <n v="73"/>
    <s v="Old"/>
  </r>
  <r>
    <n v="1643"/>
    <d v="2019-04-07T00:00:00"/>
    <n v="7.1055555555555552"/>
    <s v="Area Sales Manager"/>
    <x v="7"/>
    <s v="Active"/>
    <s v="Full-Time"/>
    <s v="Zone A"/>
    <s v="Full-Time"/>
    <x v="2"/>
    <x v="1"/>
    <d v="1981-05-19T00:00:00"/>
    <s v="MA"/>
    <s v="Male"/>
    <s v="Other"/>
    <s v="Widowed"/>
    <x v="0"/>
    <n v="3"/>
    <n v="3"/>
    <s v="Average"/>
    <d v="2022-08-23T00:00:00"/>
    <n v="5"/>
    <x v="1"/>
    <n v="3"/>
    <s v="Moderate"/>
    <n v="4"/>
    <x v="1"/>
    <d v="2023-07-13T00:00:00"/>
    <x v="3"/>
    <x v="1"/>
    <x v="2"/>
    <n v="3"/>
    <n v="674.14"/>
    <n v="38"/>
    <s v="Adult"/>
  </r>
  <r>
    <n v="1644"/>
    <d v="2023-03-23T00:00:00"/>
    <n v="3.1444444444444444"/>
    <s v="Area Sales Manager"/>
    <x v="3"/>
    <s v="Active"/>
    <s v="Contract"/>
    <s v="Zone C"/>
    <s v="Temporary"/>
    <x v="2"/>
    <x v="1"/>
    <d v="2000-10-05T00:00:00"/>
    <s v="MA"/>
    <s v="Male"/>
    <s v="Other"/>
    <s v="Widowed"/>
    <x v="0"/>
    <n v="3"/>
    <n v="3"/>
    <s v="Average"/>
    <d v="2023-04-01T00:00:00"/>
    <n v="3"/>
    <x v="1"/>
    <n v="1"/>
    <s v="Moderate"/>
    <n v="1"/>
    <x v="1"/>
    <d v="2022-12-13T00:00:00"/>
    <x v="1"/>
    <x v="1"/>
    <x v="0"/>
    <n v="4"/>
    <n v="383.95"/>
    <n v="23"/>
    <s v="Young"/>
  </r>
  <r>
    <n v="1645"/>
    <d v="2021-02-18T00:00:00"/>
    <n v="5.2416666666666663"/>
    <s v="Area Sales Manager"/>
    <x v="5"/>
    <s v="Active"/>
    <s v="Part-Time"/>
    <s v="Zone A"/>
    <s v="Temporary"/>
    <x v="2"/>
    <x v="10"/>
    <d v="1975-12-19T00:00:00"/>
    <s v="MA"/>
    <s v="Male"/>
    <s v="Hispanic"/>
    <s v="Widowed"/>
    <x v="0"/>
    <n v="3"/>
    <n v="3"/>
    <s v="Average"/>
    <d v="2022-09-26T00:00:00"/>
    <n v="5"/>
    <x v="1"/>
    <n v="5"/>
    <s v="Moderate"/>
    <n v="5"/>
    <x v="1"/>
    <d v="2022-08-12T00:00:00"/>
    <x v="3"/>
    <x v="1"/>
    <x v="2"/>
    <n v="1"/>
    <n v="122.81"/>
    <n v="46"/>
    <s v="Adult"/>
  </r>
  <r>
    <n v="1646"/>
    <d v="2019-04-05T00:00:00"/>
    <n v="7.1111111111111107"/>
    <s v="Sales Manager"/>
    <x v="7"/>
    <s v="Active"/>
    <s v="Contract"/>
    <s v="Zone C"/>
    <s v="Full-Time"/>
    <x v="5"/>
    <x v="2"/>
    <d v="1987-06-17T00:00:00"/>
    <s v="MA"/>
    <s v="Male"/>
    <s v="Black"/>
    <s v="Divorced"/>
    <x v="0"/>
    <n v="3"/>
    <n v="3"/>
    <s v="Average"/>
    <d v="2023-01-20T00:00:00"/>
    <n v="2"/>
    <x v="1"/>
    <n v="2"/>
    <s v="Moderate"/>
    <n v="1"/>
    <x v="1"/>
    <d v="2022-08-07T00:00:00"/>
    <x v="1"/>
    <x v="0"/>
    <x v="2"/>
    <n v="5"/>
    <n v="380.22"/>
    <n v="32"/>
    <s v="Adult"/>
  </r>
  <r>
    <n v="1647"/>
    <d v="2019-10-23T00:00:00"/>
    <n v="6.5611111111111109"/>
    <s v="Sales Manager"/>
    <x v="1"/>
    <s v="Active"/>
    <s v="Contract"/>
    <s v="Zone B"/>
    <s v="Part-Time"/>
    <x v="2"/>
    <x v="14"/>
    <d v="1986-02-03T00:00:00"/>
    <s v="MA"/>
    <s v="Male"/>
    <s v="Black"/>
    <s v="Widowed"/>
    <x v="0"/>
    <n v="3"/>
    <n v="3"/>
    <s v="Average"/>
    <d v="2023-02-16T00:00:00"/>
    <n v="4"/>
    <x v="1"/>
    <n v="2"/>
    <s v="Moderate"/>
    <n v="5"/>
    <x v="1"/>
    <d v="2022-09-15T00:00:00"/>
    <x v="4"/>
    <x v="1"/>
    <x v="3"/>
    <n v="5"/>
    <n v="719.1"/>
    <n v="33"/>
    <s v="Adult"/>
  </r>
  <r>
    <n v="1648"/>
    <d v="2021-05-14T00:00:00"/>
    <n v="5.0027777777777782"/>
    <s v="Sales Manager"/>
    <x v="8"/>
    <s v="Active"/>
    <s v="Part-Time"/>
    <s v="Zone C"/>
    <s v="Part-Time"/>
    <x v="1"/>
    <x v="1"/>
    <d v="1977-08-19T00:00:00"/>
    <s v="MA"/>
    <s v="Male"/>
    <s v="White"/>
    <s v="Single"/>
    <x v="0"/>
    <n v="3"/>
    <n v="3"/>
    <s v="Average"/>
    <d v="2022-12-16T00:00:00"/>
    <n v="4"/>
    <x v="1"/>
    <n v="4"/>
    <s v="Moderate"/>
    <n v="5"/>
    <x v="1"/>
    <d v="2023-01-11T00:00:00"/>
    <x v="2"/>
    <x v="1"/>
    <x v="3"/>
    <n v="1"/>
    <n v="699.81"/>
    <n v="44"/>
    <s v="Adult"/>
  </r>
  <r>
    <n v="1649"/>
    <d v="2019-03-19T00:00:00"/>
    <n v="7.1555555555555559"/>
    <s v="CIO"/>
    <x v="5"/>
    <s v="Active"/>
    <s v="Full-Time"/>
    <s v="Zone A"/>
    <s v="Part-Time"/>
    <x v="2"/>
    <x v="13"/>
    <d v="1964-03-10T00:00:00"/>
    <s v="TX"/>
    <s v="Male"/>
    <s v="White"/>
    <s v="Single"/>
    <x v="0"/>
    <n v="3"/>
    <n v="3"/>
    <s v="Average"/>
    <d v="2023-07-28T00:00:00"/>
    <n v="3"/>
    <x v="1"/>
    <n v="1"/>
    <s v="Moderate"/>
    <n v="2"/>
    <x v="1"/>
    <d v="2022-11-24T00:00:00"/>
    <x v="0"/>
    <x v="0"/>
    <x v="3"/>
    <n v="5"/>
    <n v="452.38"/>
    <n v="55"/>
    <s v="Old"/>
  </r>
  <r>
    <n v="1650"/>
    <d v="2019-05-08T00:00:00"/>
    <n v="7.0194444444444448"/>
    <s v="BI Director"/>
    <x v="6"/>
    <s v="Terminated"/>
    <s v="Part-Time"/>
    <s v="Zone C"/>
    <s v="Temporary"/>
    <x v="2"/>
    <x v="6"/>
    <d v="2046-02-27T00:00:00"/>
    <s v="MA"/>
    <s v="Male"/>
    <s v="Asian"/>
    <s v="Widowed"/>
    <x v="0"/>
    <n v="3"/>
    <n v="3"/>
    <s v="Average"/>
    <d v="2023-03-29T00:00:00"/>
    <n v="5"/>
    <x v="1"/>
    <n v="1"/>
    <s v="Moderate"/>
    <n v="3"/>
    <x v="1"/>
    <d v="2022-10-08T00:00:00"/>
    <x v="0"/>
    <x v="0"/>
    <x v="2"/>
    <n v="3"/>
    <n v="727.36"/>
    <n v="73"/>
    <s v="Old"/>
  </r>
  <r>
    <n v="1651"/>
    <d v="2019-10-05T00:00:00"/>
    <n v="6.6111111111111107"/>
    <s v="BI Developer"/>
    <x v="2"/>
    <s v="Terminated"/>
    <s v="Part-Time"/>
    <s v="Zone A"/>
    <s v="Temporary"/>
    <x v="2"/>
    <x v="1"/>
    <d v="1993-01-23T00:00:00"/>
    <s v="MA"/>
    <s v="Female"/>
    <s v="Black"/>
    <s v="Widowed"/>
    <x v="0"/>
    <n v="3"/>
    <n v="3"/>
    <s v="Average"/>
    <d v="2022-11-01T00:00:00"/>
    <n v="4"/>
    <x v="1"/>
    <n v="4"/>
    <s v="Moderate"/>
    <n v="4"/>
    <x v="1"/>
    <d v="2022-12-20T00:00:00"/>
    <x v="1"/>
    <x v="0"/>
    <x v="3"/>
    <n v="5"/>
    <n v="595.83000000000004"/>
    <n v="26"/>
    <s v="Adult"/>
  </r>
  <r>
    <n v="1652"/>
    <d v="2021-11-29T00:00:00"/>
    <n v="4.4611111111111112"/>
    <s v="BI Developer"/>
    <x v="4"/>
    <s v="Terminated"/>
    <s v="Full-Time"/>
    <s v="Zone C"/>
    <s v="Full-Time"/>
    <x v="2"/>
    <x v="4"/>
    <d v="1985-06-01T00:00:00"/>
    <s v="MA"/>
    <s v="Female"/>
    <s v="White"/>
    <s v="Single"/>
    <x v="0"/>
    <n v="3"/>
    <n v="3"/>
    <s v="Average"/>
    <d v="2023-06-09T00:00:00"/>
    <n v="1"/>
    <x v="1"/>
    <n v="4"/>
    <s v="Moderate"/>
    <n v="4"/>
    <x v="1"/>
    <d v="2022-12-09T00:00:00"/>
    <x v="0"/>
    <x v="0"/>
    <x v="2"/>
    <n v="4"/>
    <n v="740.51"/>
    <n v="36"/>
    <s v="Adult"/>
  </r>
  <r>
    <n v="1653"/>
    <d v="2018-11-06T00:00:00"/>
    <n v="7.5250000000000004"/>
    <s v="Area Sales Manager"/>
    <x v="1"/>
    <s v="Active"/>
    <s v="Part-Time"/>
    <s v="Zone B"/>
    <s v="Temporary"/>
    <x v="2"/>
    <x v="4"/>
    <d v="1957-01-07T00:00:00"/>
    <s v="MA"/>
    <s v="Male"/>
    <s v="Hispanic"/>
    <s v="Married"/>
    <x v="0"/>
    <n v="3"/>
    <n v="3"/>
    <s v="Average"/>
    <d v="2022-12-02T00:00:00"/>
    <n v="2"/>
    <x v="1"/>
    <n v="4"/>
    <s v="Moderate"/>
    <n v="5"/>
    <x v="1"/>
    <d v="2023-07-24T00:00:00"/>
    <x v="3"/>
    <x v="1"/>
    <x v="1"/>
    <n v="1"/>
    <n v="886.01"/>
    <n v="61"/>
    <s v="Old"/>
  </r>
  <r>
    <n v="1654"/>
    <d v="2021-07-27T00:00:00"/>
    <n v="4.8"/>
    <s v="Area Sales Manager"/>
    <x v="8"/>
    <s v="Active"/>
    <s v="Full-Time"/>
    <s v="Zone B"/>
    <s v="Temporary"/>
    <x v="2"/>
    <x v="6"/>
    <d v="1999-12-19T00:00:00"/>
    <s v="MA"/>
    <s v="Male"/>
    <s v="Black"/>
    <s v="Divorced"/>
    <x v="0"/>
    <n v="3"/>
    <n v="3"/>
    <s v="Average"/>
    <d v="2023-06-11T00:00:00"/>
    <n v="2"/>
    <x v="1"/>
    <n v="3"/>
    <s v="Moderate"/>
    <n v="3"/>
    <x v="1"/>
    <d v="2023-05-01T00:00:00"/>
    <x v="3"/>
    <x v="1"/>
    <x v="0"/>
    <n v="2"/>
    <n v="641.09"/>
    <n v="22"/>
    <s v="Young"/>
  </r>
  <r>
    <n v="1655"/>
    <d v="2023-07-18T00:00:00"/>
    <n v="2.8250000000000002"/>
    <s v="Area Sales Manager"/>
    <x v="3"/>
    <s v="Active"/>
    <s v="Part-Time"/>
    <s v="Zone A"/>
    <s v="Temporary"/>
    <x v="2"/>
    <x v="13"/>
    <d v="2042-09-01T00:00:00"/>
    <s v="MA"/>
    <s v="Male"/>
    <s v="Black"/>
    <s v="Married"/>
    <x v="0"/>
    <n v="3"/>
    <n v="3"/>
    <s v="Average"/>
    <d v="2022-09-25T00:00:00"/>
    <n v="3"/>
    <x v="1"/>
    <n v="1"/>
    <s v="Moderate"/>
    <n v="2"/>
    <x v="1"/>
    <d v="2023-06-15T00:00:00"/>
    <x v="4"/>
    <x v="0"/>
    <x v="2"/>
    <n v="5"/>
    <n v="780.94"/>
    <n v="81"/>
    <s v="Old"/>
  </r>
  <r>
    <n v="1656"/>
    <d v="2022-09-04T00:00:00"/>
    <n v="3.6972222222222224"/>
    <s v="Senior BI Developer"/>
    <x v="0"/>
    <s v="Active"/>
    <s v="Part-Time"/>
    <s v="Zone C"/>
    <s v="Temporary"/>
    <x v="5"/>
    <x v="4"/>
    <d v="1985-05-20T00:00:00"/>
    <s v="MA"/>
    <s v="Male"/>
    <s v="Black"/>
    <s v="Single"/>
    <x v="0"/>
    <n v="3"/>
    <n v="3"/>
    <s v="Average"/>
    <d v="2022-09-30T00:00:00"/>
    <n v="1"/>
    <x v="1"/>
    <n v="4"/>
    <s v="Moderate"/>
    <n v="5"/>
    <x v="1"/>
    <d v="2023-03-19T00:00:00"/>
    <x v="0"/>
    <x v="0"/>
    <x v="2"/>
    <n v="3"/>
    <n v="132.75"/>
    <n v="37"/>
    <s v="Adult"/>
  </r>
  <r>
    <n v="1657"/>
    <d v="2019-05-24T00:00:00"/>
    <n v="6.9749999999999996"/>
    <s v="Sales Manager"/>
    <x v="7"/>
    <s v="Active"/>
    <s v="Contract"/>
    <s v="Zone B"/>
    <s v="Part-Time"/>
    <x v="2"/>
    <x v="6"/>
    <d v="1969-08-30T00:00:00"/>
    <s v="MA"/>
    <s v="Male"/>
    <s v="Other"/>
    <s v="Married"/>
    <x v="0"/>
    <n v="3"/>
    <n v="3"/>
    <s v="Average"/>
    <d v="2023-07-29T00:00:00"/>
    <n v="1"/>
    <x v="1"/>
    <n v="5"/>
    <s v="Moderate"/>
    <n v="1"/>
    <x v="1"/>
    <d v="2022-10-01T00:00:00"/>
    <x v="3"/>
    <x v="0"/>
    <x v="3"/>
    <n v="1"/>
    <n v="838.52"/>
    <n v="50"/>
    <s v="Adult"/>
  </r>
  <r>
    <n v="1658"/>
    <d v="2019-11-03T00:00:00"/>
    <n v="6.5333333333333332"/>
    <s v="Sales Manager"/>
    <x v="1"/>
    <s v="Active"/>
    <s v="Contract"/>
    <s v="Zone B"/>
    <s v="Part-Time"/>
    <x v="2"/>
    <x v="4"/>
    <d v="1975-12-29T00:00:00"/>
    <s v="MA"/>
    <s v="Male"/>
    <s v="Other"/>
    <s v="Widowed"/>
    <x v="0"/>
    <n v="3"/>
    <n v="3"/>
    <s v="Average"/>
    <d v="2022-08-07T00:00:00"/>
    <n v="2"/>
    <x v="1"/>
    <n v="1"/>
    <s v="Moderate"/>
    <n v="2"/>
    <x v="1"/>
    <d v="2023-06-06T00:00:00"/>
    <x v="2"/>
    <x v="1"/>
    <x v="0"/>
    <n v="4"/>
    <n v="474.23"/>
    <n v="44"/>
    <s v="Adult"/>
  </r>
  <r>
    <n v="1659"/>
    <d v="2019-11-26T00:00:00"/>
    <n v="6.4694444444444441"/>
    <s v="Sales Manager"/>
    <x v="8"/>
    <s v="Active"/>
    <s v="Full-Time"/>
    <s v="Zone C"/>
    <s v="Part-Time"/>
    <x v="1"/>
    <x v="4"/>
    <d v="1977-06-30T00:00:00"/>
    <s v="MA"/>
    <s v="Female"/>
    <s v="White"/>
    <s v="Single"/>
    <x v="0"/>
    <n v="3"/>
    <n v="3"/>
    <s v="Average"/>
    <d v="2023-07-11T00:00:00"/>
    <n v="4"/>
    <x v="1"/>
    <n v="5"/>
    <s v="Moderate"/>
    <n v="5"/>
    <x v="1"/>
    <d v="2023-05-23T00:00:00"/>
    <x v="0"/>
    <x v="0"/>
    <x v="1"/>
    <n v="1"/>
    <n v="579.05999999999995"/>
    <n v="42"/>
    <s v="Adult"/>
  </r>
  <r>
    <n v="1660"/>
    <d v="2022-08-09T00:00:00"/>
    <n v="3.7666666666666666"/>
    <s v="CIO"/>
    <x v="5"/>
    <s v="Terminated"/>
    <s v="Contract"/>
    <s v="Zone B"/>
    <s v="Full-Time"/>
    <x v="2"/>
    <x v="3"/>
    <d v="1971-07-02T00:00:00"/>
    <s v="MA"/>
    <s v="Male"/>
    <s v="Other"/>
    <s v="Widowed"/>
    <x v="0"/>
    <n v="3"/>
    <n v="3"/>
    <s v="Average"/>
    <d v="2023-06-17T00:00:00"/>
    <n v="5"/>
    <x v="1"/>
    <n v="5"/>
    <s v="Moderate"/>
    <n v="1"/>
    <x v="1"/>
    <d v="2023-07-25T00:00:00"/>
    <x v="4"/>
    <x v="0"/>
    <x v="0"/>
    <n v="5"/>
    <n v="698.82"/>
    <n v="51"/>
    <s v="Old"/>
  </r>
  <r>
    <n v="1661"/>
    <d v="2019-03-19T00:00:00"/>
    <n v="7.1555555555555559"/>
    <s v="BI Director"/>
    <x v="6"/>
    <s v="Active"/>
    <s v="Contract"/>
    <s v="Zone C"/>
    <s v="Full-Time"/>
    <x v="2"/>
    <x v="0"/>
    <d v="1982-05-16T00:00:00"/>
    <s v="MA"/>
    <s v="Male"/>
    <s v="Hispanic"/>
    <s v="Divorced"/>
    <x v="0"/>
    <n v="3"/>
    <n v="3"/>
    <s v="Average"/>
    <d v="2023-02-25T00:00:00"/>
    <n v="5"/>
    <x v="1"/>
    <n v="4"/>
    <s v="Moderate"/>
    <n v="4"/>
    <x v="1"/>
    <d v="2023-07-20T00:00:00"/>
    <x v="3"/>
    <x v="0"/>
    <x v="0"/>
    <n v="5"/>
    <n v="633.36"/>
    <n v="37"/>
    <s v="Adult"/>
  </r>
  <r>
    <n v="1662"/>
    <d v="2018-11-25T00:00:00"/>
    <n v="7.4722222222222223"/>
    <s v="BI Developer"/>
    <x v="2"/>
    <s v="Active"/>
    <s v="Contract"/>
    <s v="Zone C"/>
    <s v="Full-Time"/>
    <x v="2"/>
    <x v="6"/>
    <d v="1963-11-04T00:00:00"/>
    <s v="MA"/>
    <s v="Female"/>
    <s v="Hispanic"/>
    <s v="Married"/>
    <x v="0"/>
    <n v="3"/>
    <n v="3"/>
    <s v="Average"/>
    <d v="2023-05-17T00:00:00"/>
    <n v="2"/>
    <x v="1"/>
    <n v="4"/>
    <s v="Moderate"/>
    <n v="5"/>
    <x v="1"/>
    <d v="2023-02-18T00:00:00"/>
    <x v="3"/>
    <x v="0"/>
    <x v="0"/>
    <n v="3"/>
    <n v="241.19"/>
    <n v="55"/>
    <s v="Old"/>
  </r>
  <r>
    <n v="1663"/>
    <d v="2022-04-10T00:00:00"/>
    <n v="4.0972222222222223"/>
    <s v="BI Developer"/>
    <x v="4"/>
    <s v="Terminated"/>
    <s v="Full-Time"/>
    <s v="Zone C"/>
    <s v="Full-Time"/>
    <x v="2"/>
    <x v="1"/>
    <d v="1961-01-30T00:00:00"/>
    <s v="MA"/>
    <s v="Female"/>
    <s v="Asian"/>
    <s v="Widowed"/>
    <x v="0"/>
    <n v="3"/>
    <n v="3"/>
    <s v="Average"/>
    <d v="2023-03-10T00:00:00"/>
    <n v="4"/>
    <x v="1"/>
    <n v="2"/>
    <s v="Moderate"/>
    <n v="4"/>
    <x v="1"/>
    <d v="2023-07-13T00:00:00"/>
    <x v="4"/>
    <x v="1"/>
    <x v="3"/>
    <n v="5"/>
    <n v="271.37"/>
    <n v="61"/>
    <s v="Old"/>
  </r>
  <r>
    <n v="1664"/>
    <d v="2021-04-02T00:00:00"/>
    <n v="5.1194444444444445"/>
    <s v="Area Sales Manager"/>
    <x v="1"/>
    <s v="Active"/>
    <s v="Full-Time"/>
    <s v="Zone C"/>
    <s v="Full-Time"/>
    <x v="2"/>
    <x v="8"/>
    <d v="1991-09-10T00:00:00"/>
    <s v="MA"/>
    <s v="Male"/>
    <s v="White"/>
    <s v="Single"/>
    <x v="0"/>
    <n v="3"/>
    <n v="3"/>
    <s v="Average"/>
    <d v="2023-02-12T00:00:00"/>
    <n v="2"/>
    <x v="1"/>
    <n v="1"/>
    <s v="Moderate"/>
    <n v="1"/>
    <x v="1"/>
    <d v="2023-07-08T00:00:00"/>
    <x v="2"/>
    <x v="0"/>
    <x v="1"/>
    <n v="1"/>
    <n v="137.87"/>
    <n v="30"/>
    <s v="Adult"/>
  </r>
  <r>
    <n v="1665"/>
    <d v="2019-12-22T00:00:00"/>
    <n v="6.3972222222222221"/>
    <s v="Area Sales Manager"/>
    <x v="8"/>
    <s v="Active"/>
    <s v="Contract"/>
    <s v="Zone A"/>
    <s v="Part-Time"/>
    <x v="2"/>
    <x v="9"/>
    <d v="1963-07-10T00:00:00"/>
    <s v="MA"/>
    <s v="Male"/>
    <s v="Black"/>
    <s v="Widowed"/>
    <x v="0"/>
    <n v="3"/>
    <n v="3"/>
    <s v="Average"/>
    <d v="2022-08-23T00:00:00"/>
    <n v="4"/>
    <x v="1"/>
    <n v="2"/>
    <s v="Moderate"/>
    <n v="3"/>
    <x v="1"/>
    <d v="2022-11-15T00:00:00"/>
    <x v="2"/>
    <x v="0"/>
    <x v="3"/>
    <n v="3"/>
    <n v="999.83"/>
    <n v="56"/>
    <s v="Old"/>
  </r>
  <r>
    <n v="1666"/>
    <d v="2021-08-14T00:00:00"/>
    <n v="4.7527777777777782"/>
    <s v="Area Sales Manager"/>
    <x v="3"/>
    <s v="Active"/>
    <s v="Full-Time"/>
    <s v="Zone A"/>
    <s v="Part-Time"/>
    <x v="2"/>
    <x v="3"/>
    <d v="1978-07-22T00:00:00"/>
    <s v="OR"/>
    <s v="Male"/>
    <s v="Black"/>
    <s v="Divorced"/>
    <x v="0"/>
    <n v="3"/>
    <n v="3"/>
    <s v="Average"/>
    <d v="2022-08-12T00:00:00"/>
    <n v="3"/>
    <x v="1"/>
    <n v="3"/>
    <s v="Moderate"/>
    <n v="4"/>
    <x v="1"/>
    <d v="2023-02-21T00:00:00"/>
    <x v="3"/>
    <x v="0"/>
    <x v="0"/>
    <n v="5"/>
    <n v="597.62"/>
    <n v="43"/>
    <s v="Adult"/>
  </r>
  <r>
    <n v="1667"/>
    <d v="2018-08-28T00:00:00"/>
    <n v="7.7138888888888886"/>
    <s v="Senior BI Developer"/>
    <x v="4"/>
    <s v="Active"/>
    <s v="Full-Time"/>
    <s v="Zone A"/>
    <s v="Full-Time"/>
    <x v="5"/>
    <x v="8"/>
    <d v="1972-03-19T00:00:00"/>
    <s v="MA"/>
    <s v="Male"/>
    <s v="Black"/>
    <s v="Widowed"/>
    <x v="0"/>
    <n v="3"/>
    <n v="3"/>
    <s v="Average"/>
    <d v="2022-10-24T00:00:00"/>
    <n v="1"/>
    <x v="1"/>
    <n v="3"/>
    <s v="Moderate"/>
    <n v="5"/>
    <x v="1"/>
    <d v="2022-09-11T00:00:00"/>
    <x v="0"/>
    <x v="1"/>
    <x v="2"/>
    <n v="1"/>
    <n v="697.89"/>
    <n v="46"/>
    <s v="Adult"/>
  </r>
  <r>
    <n v="1668"/>
    <d v="2023-07-10T00:00:00"/>
    <n v="2.8472222222222223"/>
    <s v="Senior BI Developer"/>
    <x v="0"/>
    <s v="Active"/>
    <s v="Part-Time"/>
    <s v="Zone C"/>
    <s v="Part-Time"/>
    <x v="5"/>
    <x v="1"/>
    <d v="2047-09-07T00:00:00"/>
    <s v="MA"/>
    <s v="Male"/>
    <s v="Black"/>
    <s v="Single"/>
    <x v="0"/>
    <n v="3"/>
    <n v="3"/>
    <s v="Average"/>
    <d v="2022-10-01T00:00:00"/>
    <n v="2"/>
    <x v="1"/>
    <n v="1"/>
    <s v="Moderate"/>
    <n v="3"/>
    <x v="1"/>
    <d v="2023-06-23T00:00:00"/>
    <x v="1"/>
    <x v="1"/>
    <x v="0"/>
    <n v="5"/>
    <n v="673.27"/>
    <n v="76"/>
    <s v="Old"/>
  </r>
  <r>
    <n v="1669"/>
    <d v="2020-09-18T00:00:00"/>
    <n v="5.6583333333333332"/>
    <s v="Sales Manager"/>
    <x v="7"/>
    <s v="Active"/>
    <s v="Part-Time"/>
    <s v="Zone A"/>
    <s v="Temporary"/>
    <x v="2"/>
    <x v="4"/>
    <d v="1961-09-14T00:00:00"/>
    <s v="MA"/>
    <s v="Male"/>
    <s v="Asian"/>
    <s v="Divorced"/>
    <x v="0"/>
    <n v="3"/>
    <n v="3"/>
    <s v="Average"/>
    <d v="2022-09-13T00:00:00"/>
    <n v="3"/>
    <x v="1"/>
    <n v="1"/>
    <s v="Moderate"/>
    <n v="2"/>
    <x v="1"/>
    <d v="2023-01-10T00:00:00"/>
    <x v="2"/>
    <x v="1"/>
    <x v="3"/>
    <n v="5"/>
    <n v="753.01"/>
    <n v="59"/>
    <s v="Old"/>
  </r>
  <r>
    <n v="1670"/>
    <d v="2019-07-18T00:00:00"/>
    <n v="6.8250000000000002"/>
    <s v="Sales Manager"/>
    <x v="1"/>
    <s v="Active"/>
    <s v="Contract"/>
    <s v="Zone A"/>
    <s v="Full-Time"/>
    <x v="2"/>
    <x v="8"/>
    <d v="1960-11-06T00:00:00"/>
    <s v="MA"/>
    <s v="Female"/>
    <s v="Other"/>
    <s v="Widowed"/>
    <x v="0"/>
    <n v="3"/>
    <n v="3"/>
    <s v="Average"/>
    <d v="2022-08-11T00:00:00"/>
    <n v="2"/>
    <x v="1"/>
    <n v="2"/>
    <s v="Moderate"/>
    <n v="2"/>
    <x v="1"/>
    <d v="2023-02-01T00:00:00"/>
    <x v="0"/>
    <x v="0"/>
    <x v="0"/>
    <n v="5"/>
    <n v="939.02"/>
    <n v="59"/>
    <s v="Old"/>
  </r>
  <r>
    <n v="1671"/>
    <d v="2021-11-21T00:00:00"/>
    <n v="4.4833333333333334"/>
    <s v="Sales Manager"/>
    <x v="8"/>
    <s v="Active"/>
    <s v="Contract"/>
    <s v="Zone A"/>
    <s v="Full-Time"/>
    <x v="1"/>
    <x v="9"/>
    <d v="1964-10-10T00:00:00"/>
    <s v="MA"/>
    <s v="Female"/>
    <s v="White"/>
    <s v="Married"/>
    <x v="0"/>
    <n v="3"/>
    <n v="3"/>
    <s v="Average"/>
    <d v="2023-07-08T00:00:00"/>
    <n v="5"/>
    <x v="1"/>
    <n v="3"/>
    <s v="Moderate"/>
    <n v="5"/>
    <x v="1"/>
    <d v="2022-11-15T00:00:00"/>
    <x v="1"/>
    <x v="1"/>
    <x v="3"/>
    <n v="2"/>
    <n v="680.45"/>
    <n v="57"/>
    <s v="Old"/>
  </r>
  <r>
    <n v="1672"/>
    <d v="2021-03-08T00:00:00"/>
    <n v="5.1861111111111109"/>
    <s v="CIO"/>
    <x v="0"/>
    <s v="Active"/>
    <s v="Full-Time"/>
    <s v="Zone B"/>
    <s v="Part-Time"/>
    <x v="2"/>
    <x v="4"/>
    <d v="2047-05-26T00:00:00"/>
    <s v="MA"/>
    <s v="Male"/>
    <s v="Asian"/>
    <s v="Married"/>
    <x v="0"/>
    <n v="3"/>
    <n v="3"/>
    <s v="Average"/>
    <d v="2022-10-08T00:00:00"/>
    <n v="1"/>
    <x v="1"/>
    <n v="3"/>
    <s v="Moderate"/>
    <n v="4"/>
    <x v="1"/>
    <d v="2022-09-14T00:00:00"/>
    <x v="3"/>
    <x v="1"/>
    <x v="2"/>
    <n v="3"/>
    <n v="263.8"/>
    <n v="74"/>
    <s v="Old"/>
  </r>
  <r>
    <n v="1673"/>
    <d v="2019-08-21T00:00:00"/>
    <n v="6.7333333333333334"/>
    <s v="BI Director"/>
    <x v="1"/>
    <s v="Active"/>
    <s v="Part-Time"/>
    <s v="Zone C"/>
    <s v="Full-Time"/>
    <x v="2"/>
    <x v="3"/>
    <d v="1950-11-07T00:00:00"/>
    <s v="MA"/>
    <s v="Female"/>
    <s v="Other"/>
    <s v="Widowed"/>
    <x v="0"/>
    <n v="3"/>
    <n v="3"/>
    <s v="Average"/>
    <d v="2022-08-19T00:00:00"/>
    <n v="3"/>
    <x v="1"/>
    <n v="5"/>
    <s v="Moderate"/>
    <n v="5"/>
    <x v="1"/>
    <d v="2023-01-04T00:00:00"/>
    <x v="2"/>
    <x v="1"/>
    <x v="1"/>
    <n v="2"/>
    <n v="981.06"/>
    <n v="69"/>
    <s v="Old"/>
  </r>
  <r>
    <n v="1674"/>
    <d v="2022-04-30T00:00:00"/>
    <n v="4.041666666666667"/>
    <s v="BI Developer"/>
    <x v="8"/>
    <s v="Terminated"/>
    <s v="Part-Time"/>
    <s v="Zone B"/>
    <s v="Full-Time"/>
    <x v="2"/>
    <x v="13"/>
    <d v="2046-06-17T00:00:00"/>
    <s v="MA"/>
    <s v="Female"/>
    <s v="Other"/>
    <s v="Married"/>
    <x v="0"/>
    <n v="3"/>
    <n v="3"/>
    <s v="Average"/>
    <d v="2022-10-04T00:00:00"/>
    <n v="1"/>
    <x v="1"/>
    <n v="5"/>
    <s v="Moderate"/>
    <n v="5"/>
    <x v="1"/>
    <d v="2022-11-22T00:00:00"/>
    <x v="1"/>
    <x v="0"/>
    <x v="3"/>
    <n v="1"/>
    <n v="293.55"/>
    <n v="76"/>
    <s v="Old"/>
  </r>
  <r>
    <n v="1675"/>
    <d v="2023-02-03T00:00:00"/>
    <n v="3.2833333333333332"/>
    <s v="Area Sales Manager"/>
    <x v="7"/>
    <s v="Active"/>
    <s v="Full-Time"/>
    <s v="Zone A"/>
    <s v="Part-Time"/>
    <x v="2"/>
    <x v="4"/>
    <d v="1959-11-02T00:00:00"/>
    <s v="MA"/>
    <s v="Male"/>
    <s v="Hispanic"/>
    <s v="Widowed"/>
    <x v="0"/>
    <n v="3"/>
    <n v="3"/>
    <s v="Average"/>
    <d v="2023-01-25T00:00:00"/>
    <n v="4"/>
    <x v="1"/>
    <n v="1"/>
    <s v="Moderate"/>
    <n v="4"/>
    <x v="1"/>
    <d v="2023-03-07T00:00:00"/>
    <x v="3"/>
    <x v="0"/>
    <x v="0"/>
    <n v="4"/>
    <n v="904.68"/>
    <n v="64"/>
    <s v="Old"/>
  </r>
  <r>
    <n v="1676"/>
    <d v="2023-05-08T00:00:00"/>
    <n v="3.0194444444444444"/>
    <s v="Area Sales Manager"/>
    <x v="3"/>
    <s v="Active"/>
    <s v="Part-Time"/>
    <s v="Zone B"/>
    <s v="Full-Time"/>
    <x v="2"/>
    <x v="14"/>
    <d v="1963-08-12T00:00:00"/>
    <s v="MA"/>
    <s v="Male"/>
    <s v="Other"/>
    <s v="Widowed"/>
    <x v="0"/>
    <n v="3"/>
    <n v="3"/>
    <s v="Average"/>
    <d v="2023-03-27T00:00:00"/>
    <n v="2"/>
    <x v="1"/>
    <n v="5"/>
    <s v="Moderate"/>
    <n v="1"/>
    <x v="1"/>
    <d v="2022-12-07T00:00:00"/>
    <x v="2"/>
    <x v="0"/>
    <x v="0"/>
    <n v="5"/>
    <n v="104.66"/>
    <n v="60"/>
    <s v="Old"/>
  </r>
  <r>
    <n v="1677"/>
    <d v="2022-07-29T00:00:00"/>
    <n v="3.7944444444444443"/>
    <s v="Area Sales Manager"/>
    <x v="5"/>
    <s v="Active"/>
    <s v="Part-Time"/>
    <s v="Zone B"/>
    <s v="Part-Time"/>
    <x v="2"/>
    <x v="3"/>
    <d v="1965-11-22T00:00:00"/>
    <s v="OR"/>
    <s v="Female"/>
    <s v="Other"/>
    <s v="Widowed"/>
    <x v="0"/>
    <n v="3"/>
    <n v="3"/>
    <s v="Average"/>
    <d v="2023-03-10T00:00:00"/>
    <n v="5"/>
    <x v="1"/>
    <n v="4"/>
    <s v="Moderate"/>
    <n v="5"/>
    <x v="1"/>
    <d v="2022-12-02T00:00:00"/>
    <x v="3"/>
    <x v="1"/>
    <x v="1"/>
    <n v="2"/>
    <n v="836.37"/>
    <n v="57"/>
    <s v="Old"/>
  </r>
  <r>
    <n v="1678"/>
    <d v="2020-11-18T00:00:00"/>
    <n v="5.4916666666666663"/>
    <s v="Senior BI Developer"/>
    <x v="2"/>
    <s v="Active"/>
    <s v="Part-Time"/>
    <s v="Zone A"/>
    <s v="Part-Time"/>
    <x v="5"/>
    <x v="4"/>
    <d v="2046-03-28T00:00:00"/>
    <s v="MA"/>
    <s v="Female"/>
    <s v="Black"/>
    <s v="Widowed"/>
    <x v="0"/>
    <n v="3"/>
    <n v="3"/>
    <s v="Average"/>
    <d v="2023-06-21T00:00:00"/>
    <n v="2"/>
    <x v="1"/>
    <n v="1"/>
    <s v="Moderate"/>
    <n v="1"/>
    <x v="1"/>
    <d v="2023-04-14T00:00:00"/>
    <x v="0"/>
    <x v="0"/>
    <x v="2"/>
    <n v="1"/>
    <n v="749.64"/>
    <n v="74"/>
    <s v="Old"/>
  </r>
  <r>
    <n v="1679"/>
    <d v="2021-05-16T00:00:00"/>
    <n v="4.9972222222222218"/>
    <s v="Senior BI Developer"/>
    <x v="4"/>
    <s v="Active"/>
    <s v="Part-Time"/>
    <s v="Zone C"/>
    <s v="Part-Time"/>
    <x v="5"/>
    <x v="6"/>
    <d v="2044-12-14T00:00:00"/>
    <s v="MA"/>
    <s v="Male"/>
    <s v="Black"/>
    <s v="Widowed"/>
    <x v="0"/>
    <n v="3"/>
    <n v="3"/>
    <s v="Average"/>
    <d v="2023-08-01T00:00:00"/>
    <n v="5"/>
    <x v="1"/>
    <n v="4"/>
    <s v="Moderate"/>
    <n v="3"/>
    <x v="1"/>
    <d v="2023-03-25T00:00:00"/>
    <x v="0"/>
    <x v="1"/>
    <x v="0"/>
    <n v="5"/>
    <n v="213.06"/>
    <n v="77"/>
    <s v="Old"/>
  </r>
  <r>
    <n v="1680"/>
    <d v="2019-10-25T00:00:00"/>
    <n v="6.5555555555555554"/>
    <s v="Senior BI Developer"/>
    <x v="0"/>
    <s v="Active"/>
    <s v="Full-Time"/>
    <s v="Zone C"/>
    <s v="Temporary"/>
    <x v="2"/>
    <x v="3"/>
    <d v="1976-09-01T00:00:00"/>
    <s v="MA"/>
    <s v="Male"/>
    <s v="Other"/>
    <s v="Divorced"/>
    <x v="0"/>
    <n v="3"/>
    <n v="3"/>
    <s v="Average"/>
    <d v="2023-03-01T00:00:00"/>
    <n v="5"/>
    <x v="1"/>
    <n v="4"/>
    <s v="Moderate"/>
    <n v="5"/>
    <x v="1"/>
    <d v="2022-10-04T00:00:00"/>
    <x v="1"/>
    <x v="0"/>
    <x v="2"/>
    <n v="3"/>
    <n v="882.76"/>
    <n v="43"/>
    <s v="Adult"/>
  </r>
  <r>
    <n v="1681"/>
    <d v="2023-03-05T00:00:00"/>
    <n v="3.1944444444444446"/>
    <s v="Sales Manager"/>
    <x v="7"/>
    <s v="Active"/>
    <s v="Contract"/>
    <s v="Zone B"/>
    <s v="Temporary"/>
    <x v="2"/>
    <x v="6"/>
    <d v="1974-10-10T00:00:00"/>
    <s v="MA"/>
    <s v="Female"/>
    <s v="White"/>
    <s v="Divorced"/>
    <x v="0"/>
    <n v="3"/>
    <n v="3"/>
    <s v="Average"/>
    <d v="2023-05-30T00:00:00"/>
    <n v="2"/>
    <x v="1"/>
    <n v="3"/>
    <s v="Moderate"/>
    <n v="4"/>
    <x v="1"/>
    <d v="2022-12-20T00:00:00"/>
    <x v="1"/>
    <x v="1"/>
    <x v="0"/>
    <n v="1"/>
    <n v="113.42"/>
    <n v="49"/>
    <s v="Adult"/>
  </r>
  <r>
    <n v="1682"/>
    <d v="2021-06-01T00:00:00"/>
    <n v="4.9555555555555557"/>
    <s v="Sales Manager"/>
    <x v="1"/>
    <s v="Active"/>
    <s v="Part-Time"/>
    <s v="Zone B"/>
    <s v="Part-Time"/>
    <x v="2"/>
    <x v="1"/>
    <d v="1970-12-29T00:00:00"/>
    <s v="MA"/>
    <s v="Female"/>
    <s v="Black"/>
    <s v="Married"/>
    <x v="0"/>
    <n v="3"/>
    <n v="3"/>
    <s v="Average"/>
    <d v="2023-04-15T00:00:00"/>
    <n v="5"/>
    <x v="1"/>
    <n v="3"/>
    <s v="Moderate"/>
    <n v="4"/>
    <x v="1"/>
    <d v="2022-09-19T00:00:00"/>
    <x v="2"/>
    <x v="1"/>
    <x v="0"/>
    <n v="3"/>
    <n v="284.61"/>
    <n v="51"/>
    <s v="Old"/>
  </r>
  <r>
    <n v="1683"/>
    <d v="2022-01-22T00:00:00"/>
    <n v="4.3138888888888891"/>
    <s v="Sales Manager"/>
    <x v="8"/>
    <s v="Terminated"/>
    <s v="Full-Time"/>
    <s v="Zone B"/>
    <s v="Part-Time"/>
    <x v="1"/>
    <x v="1"/>
    <d v="1988-02-14T00:00:00"/>
    <s v="MA"/>
    <s v="Female"/>
    <s v="Other"/>
    <s v="Married"/>
    <x v="0"/>
    <n v="3"/>
    <n v="3"/>
    <s v="Average"/>
    <d v="2022-12-29T00:00:00"/>
    <n v="2"/>
    <x v="1"/>
    <n v="4"/>
    <s v="Moderate"/>
    <n v="4"/>
    <x v="1"/>
    <d v="2023-06-28T00:00:00"/>
    <x v="2"/>
    <x v="0"/>
    <x v="0"/>
    <n v="1"/>
    <n v="599.74"/>
    <n v="34"/>
    <s v="Adult"/>
  </r>
  <r>
    <n v="1684"/>
    <d v="2023-07-09T00:00:00"/>
    <n v="2.85"/>
    <s v="CIO"/>
    <x v="5"/>
    <s v="Terminated"/>
    <s v="Contract"/>
    <s v="Zone A"/>
    <s v="Part-Time"/>
    <x v="2"/>
    <x v="6"/>
    <d v="1963-03-07T00:00:00"/>
    <s v="MA"/>
    <s v="Male"/>
    <s v="Hispanic"/>
    <s v="Widowed"/>
    <x v="0"/>
    <n v="3"/>
    <n v="3"/>
    <s v="Average"/>
    <d v="2022-12-30T00:00:00"/>
    <n v="2"/>
    <x v="1"/>
    <n v="4"/>
    <s v="Moderate"/>
    <n v="3"/>
    <x v="1"/>
    <d v="2023-06-05T00:00:00"/>
    <x v="0"/>
    <x v="0"/>
    <x v="0"/>
    <n v="5"/>
    <n v="700.99"/>
    <n v="60"/>
    <s v="Old"/>
  </r>
  <r>
    <n v="1685"/>
    <d v="2018-11-11T00:00:00"/>
    <n v="7.5111111111111111"/>
    <s v="BI Director"/>
    <x v="6"/>
    <s v="Terminated"/>
    <s v="Full-Time"/>
    <s v="Zone A"/>
    <s v="Full-Time"/>
    <x v="2"/>
    <x v="1"/>
    <d v="1968-06-26T00:00:00"/>
    <s v="MA"/>
    <s v="Female"/>
    <s v="Black"/>
    <s v="Divorced"/>
    <x v="0"/>
    <n v="3"/>
    <n v="3"/>
    <s v="Average"/>
    <d v="2023-01-18T00:00:00"/>
    <n v="1"/>
    <x v="1"/>
    <n v="4"/>
    <s v="Moderate"/>
    <n v="2"/>
    <x v="1"/>
    <d v="2023-01-01T00:00:00"/>
    <x v="1"/>
    <x v="0"/>
    <x v="3"/>
    <n v="1"/>
    <n v="650.07000000000005"/>
    <n v="50"/>
    <s v="Adult"/>
  </r>
  <r>
    <n v="1686"/>
    <d v="2021-01-05T00:00:00"/>
    <n v="5.3611111111111107"/>
    <s v="BI Developer"/>
    <x v="7"/>
    <s v="Active"/>
    <s v="Contract"/>
    <s v="Zone C"/>
    <s v="Full-Time"/>
    <x v="2"/>
    <x v="0"/>
    <d v="1954-03-06T00:00:00"/>
    <s v="MA"/>
    <s v="Male"/>
    <s v="Black"/>
    <s v="Widowed"/>
    <x v="0"/>
    <n v="3"/>
    <n v="3"/>
    <s v="Average"/>
    <d v="2023-02-06T00:00:00"/>
    <n v="2"/>
    <x v="1"/>
    <n v="4"/>
    <s v="Moderate"/>
    <n v="2"/>
    <x v="1"/>
    <d v="2022-11-11T00:00:00"/>
    <x v="4"/>
    <x v="1"/>
    <x v="2"/>
    <n v="2"/>
    <n v="851.38"/>
    <n v="67"/>
    <s v="Old"/>
  </r>
  <r>
    <n v="1687"/>
    <d v="2022-11-25T00:00:00"/>
    <n v="3.4722222222222223"/>
    <s v="Area Sales Manager"/>
    <x v="1"/>
    <s v="Active"/>
    <s v="Part-Time"/>
    <s v="Zone C"/>
    <s v="Full-Time"/>
    <x v="2"/>
    <x v="6"/>
    <d v="1967-04-25T00:00:00"/>
    <s v="MA"/>
    <s v="Male"/>
    <s v="White"/>
    <s v="Widowed"/>
    <x v="0"/>
    <n v="3"/>
    <n v="3"/>
    <s v="Average"/>
    <d v="2023-08-03T00:00:00"/>
    <n v="3"/>
    <x v="1"/>
    <n v="4"/>
    <s v="Moderate"/>
    <n v="5"/>
    <x v="1"/>
    <d v="2023-02-24T00:00:00"/>
    <x v="1"/>
    <x v="0"/>
    <x v="0"/>
    <n v="4"/>
    <n v="455.1"/>
    <n v="55"/>
    <s v="Old"/>
  </r>
  <r>
    <n v="1688"/>
    <d v="2020-03-30T00:00:00"/>
    <n v="6.125"/>
    <s v="Area Sales Manager"/>
    <x v="8"/>
    <s v="Active"/>
    <s v="Full-Time"/>
    <s v="Zone A"/>
    <s v="Full-Time"/>
    <x v="2"/>
    <x v="12"/>
    <d v="1956-07-23T00:00:00"/>
    <s v="OR"/>
    <s v="Male"/>
    <s v="Other"/>
    <s v="Divorced"/>
    <x v="0"/>
    <n v="3"/>
    <n v="3"/>
    <s v="Average"/>
    <d v="2022-11-12T00:00:00"/>
    <n v="1"/>
    <x v="1"/>
    <n v="4"/>
    <s v="Moderate"/>
    <n v="5"/>
    <x v="1"/>
    <d v="2022-12-21T00:00:00"/>
    <x v="2"/>
    <x v="0"/>
    <x v="2"/>
    <n v="3"/>
    <n v="880.67"/>
    <n v="64"/>
    <s v="Old"/>
  </r>
  <r>
    <n v="1689"/>
    <d v="2021-01-02T00:00:00"/>
    <n v="5.3694444444444445"/>
    <s v="Senior BI Developer"/>
    <x v="8"/>
    <s v="Active"/>
    <s v="Part-Time"/>
    <s v="Zone C"/>
    <s v="Temporary"/>
    <x v="5"/>
    <x v="4"/>
    <d v="1985-12-04T00:00:00"/>
    <s v="MA"/>
    <s v="Male"/>
    <s v="Other"/>
    <s v="Married"/>
    <x v="0"/>
    <n v="3"/>
    <n v="3"/>
    <s v="Average"/>
    <d v="2023-04-26T00:00:00"/>
    <n v="5"/>
    <x v="1"/>
    <n v="3"/>
    <s v="Moderate"/>
    <n v="5"/>
    <x v="1"/>
    <d v="2022-09-15T00:00:00"/>
    <x v="1"/>
    <x v="1"/>
    <x v="3"/>
    <n v="2"/>
    <n v="712.64"/>
    <n v="36"/>
    <s v="Adult"/>
  </r>
  <r>
    <n v="1690"/>
    <d v="2019-02-26T00:00:00"/>
    <n v="7.2194444444444441"/>
    <s v="Senior BI Developer"/>
    <x v="6"/>
    <s v="Active"/>
    <s v="Contract"/>
    <s v="Zone A"/>
    <s v="Temporary"/>
    <x v="5"/>
    <x v="17"/>
    <d v="2042-01-20T00:00:00"/>
    <s v="MA"/>
    <s v="Male"/>
    <s v="Black"/>
    <s v="Widowed"/>
    <x v="0"/>
    <n v="3"/>
    <n v="3"/>
    <s v="Average"/>
    <d v="2022-11-12T00:00:00"/>
    <n v="3"/>
    <x v="1"/>
    <n v="1"/>
    <s v="Moderate"/>
    <n v="5"/>
    <x v="1"/>
    <d v="2023-01-21T00:00:00"/>
    <x v="4"/>
    <x v="0"/>
    <x v="0"/>
    <n v="3"/>
    <n v="504.34"/>
    <n v="77"/>
    <s v="Old"/>
  </r>
  <r>
    <n v="1691"/>
    <d v="2019-10-06T00:00:00"/>
    <n v="6.6083333333333334"/>
    <s v="Senior BI Developer"/>
    <x v="2"/>
    <s v="Active"/>
    <s v="Contract"/>
    <s v="Zone A"/>
    <s v="Part-Time"/>
    <x v="2"/>
    <x v="9"/>
    <d v="2046-01-21T00:00:00"/>
    <s v="MA"/>
    <s v="Male"/>
    <s v="Black"/>
    <s v="Widowed"/>
    <x v="0"/>
    <n v="3"/>
    <n v="3"/>
    <s v="Average"/>
    <d v="2022-11-30T00:00:00"/>
    <n v="3"/>
    <x v="1"/>
    <n v="1"/>
    <s v="Moderate"/>
    <n v="2"/>
    <x v="1"/>
    <d v="2022-09-21T00:00:00"/>
    <x v="1"/>
    <x v="1"/>
    <x v="0"/>
    <n v="3"/>
    <n v="120.37"/>
    <n v="73"/>
    <s v="Old"/>
  </r>
  <r>
    <n v="1692"/>
    <d v="2020-04-19T00:00:00"/>
    <n v="6.072222222222222"/>
    <s v="Sales Manager"/>
    <x v="9"/>
    <s v="Active"/>
    <s v="Part-Time"/>
    <s v="Zone C"/>
    <s v="Part-Time"/>
    <x v="2"/>
    <x v="6"/>
    <d v="2043-09-23T00:00:00"/>
    <s v="MA"/>
    <s v="Female"/>
    <s v="Other"/>
    <s v="Widowed"/>
    <x v="0"/>
    <n v="3"/>
    <n v="3"/>
    <s v="Average"/>
    <d v="2023-06-25T00:00:00"/>
    <n v="2"/>
    <x v="1"/>
    <n v="2"/>
    <s v="Moderate"/>
    <n v="1"/>
    <x v="1"/>
    <d v="2023-03-08T00:00:00"/>
    <x v="2"/>
    <x v="1"/>
    <x v="0"/>
    <n v="1"/>
    <n v="705.24"/>
    <n v="77"/>
    <s v="Old"/>
  </r>
  <r>
    <n v="1693"/>
    <d v="2022-12-24T00:00:00"/>
    <n v="3.3916666666666666"/>
    <s v="Sales Manager"/>
    <x v="7"/>
    <s v="Active"/>
    <s v="Contract"/>
    <s v="Zone C"/>
    <s v="Part-Time"/>
    <x v="2"/>
    <x v="4"/>
    <d v="1985-08-13T00:00:00"/>
    <s v="MA"/>
    <s v="Female"/>
    <s v="Other"/>
    <s v="Single"/>
    <x v="0"/>
    <n v="3"/>
    <n v="3"/>
    <s v="Average"/>
    <d v="2022-12-18T00:00:00"/>
    <n v="3"/>
    <x v="1"/>
    <n v="5"/>
    <s v="Moderate"/>
    <n v="1"/>
    <x v="1"/>
    <d v="2023-03-10T00:00:00"/>
    <x v="2"/>
    <x v="1"/>
    <x v="3"/>
    <n v="5"/>
    <n v="928.81"/>
    <n v="37"/>
    <s v="Adult"/>
  </r>
  <r>
    <n v="1694"/>
    <d v="2021-04-09T00:00:00"/>
    <n v="5.0999999999999996"/>
    <s v="CIO"/>
    <x v="3"/>
    <s v="Terminated"/>
    <s v="Part-Time"/>
    <s v="Zone A"/>
    <s v="Temporary"/>
    <x v="2"/>
    <x v="1"/>
    <d v="1961-10-04T00:00:00"/>
    <s v="MA"/>
    <s v="Male"/>
    <s v="Asian"/>
    <s v="Married"/>
    <x v="0"/>
    <n v="3"/>
    <n v="3"/>
    <s v="Average"/>
    <d v="2022-08-31T00:00:00"/>
    <n v="3"/>
    <x v="1"/>
    <n v="5"/>
    <s v="Moderate"/>
    <n v="3"/>
    <x v="1"/>
    <d v="2022-08-30T00:00:00"/>
    <x v="4"/>
    <x v="0"/>
    <x v="2"/>
    <n v="5"/>
    <n v="638.07000000000005"/>
    <n v="60"/>
    <s v="Old"/>
  </r>
  <r>
    <n v="1695"/>
    <d v="2018-09-04T00:00:00"/>
    <n v="7.697222222222222"/>
    <s v="BI Director"/>
    <x v="7"/>
    <s v="Terminated"/>
    <s v="Contract"/>
    <s v="Zone C"/>
    <s v="Full-Time"/>
    <x v="2"/>
    <x v="22"/>
    <d v="1981-11-13T00:00:00"/>
    <s v="MA"/>
    <s v="Female"/>
    <s v="Other"/>
    <s v="Widowed"/>
    <x v="0"/>
    <n v="3"/>
    <n v="3"/>
    <s v="Average"/>
    <d v="2023-05-25T00:00:00"/>
    <n v="3"/>
    <x v="1"/>
    <n v="3"/>
    <s v="Moderate"/>
    <n v="3"/>
    <x v="1"/>
    <d v="2023-01-03T00:00:00"/>
    <x v="0"/>
    <x v="0"/>
    <x v="3"/>
    <n v="2"/>
    <n v="913.34"/>
    <n v="37"/>
    <s v="Adult"/>
  </r>
  <r>
    <n v="1696"/>
    <d v="2021-11-07T00:00:00"/>
    <n v="4.5222222222222221"/>
    <s v="BI Developer"/>
    <x v="6"/>
    <s v="Active"/>
    <s v="Full-Time"/>
    <s v="Zone C"/>
    <s v="Temporary"/>
    <x v="2"/>
    <x v="5"/>
    <d v="1962-09-16T00:00:00"/>
    <s v="MA"/>
    <s v="Male"/>
    <s v="Hispanic"/>
    <s v="Married"/>
    <x v="0"/>
    <n v="3"/>
    <n v="3"/>
    <s v="Average"/>
    <d v="2023-05-27T00:00:00"/>
    <n v="4"/>
    <x v="1"/>
    <n v="4"/>
    <s v="Moderate"/>
    <n v="1"/>
    <x v="1"/>
    <d v="2023-05-29T00:00:00"/>
    <x v="2"/>
    <x v="0"/>
    <x v="2"/>
    <n v="1"/>
    <n v="754.78"/>
    <n v="59"/>
    <s v="Old"/>
  </r>
  <r>
    <n v="1697"/>
    <d v="2023-05-24T00:00:00"/>
    <n v="2.9750000000000001"/>
    <s v="BI Developer"/>
    <x v="8"/>
    <s v="Active"/>
    <s v="Full-Time"/>
    <s v="Zone B"/>
    <s v="Part-Time"/>
    <x v="2"/>
    <x v="3"/>
    <d v="1987-06-15T00:00:00"/>
    <s v="MA"/>
    <s v="Male"/>
    <s v="Asian"/>
    <s v="Widowed"/>
    <x v="0"/>
    <n v="3"/>
    <n v="3"/>
    <s v="Average"/>
    <d v="2022-10-15T00:00:00"/>
    <n v="1"/>
    <x v="1"/>
    <n v="5"/>
    <s v="Moderate"/>
    <n v="2"/>
    <x v="1"/>
    <d v="2022-10-14T00:00:00"/>
    <x v="0"/>
    <x v="1"/>
    <x v="3"/>
    <n v="4"/>
    <n v="503.3"/>
    <n v="36"/>
    <s v="Adult"/>
  </r>
  <r>
    <n v="1698"/>
    <d v="2021-02-15T00:00:00"/>
    <n v="5.25"/>
    <s v="Area Sales Manager"/>
    <x v="1"/>
    <s v="Active"/>
    <s v="Full-Time"/>
    <s v="Zone A"/>
    <s v="Part-Time"/>
    <x v="2"/>
    <x v="18"/>
    <d v="1994-11-14T00:00:00"/>
    <s v="MA"/>
    <s v="Male"/>
    <s v="White"/>
    <s v="Married"/>
    <x v="0"/>
    <n v="3"/>
    <n v="3"/>
    <s v="Average"/>
    <d v="2023-03-21T00:00:00"/>
    <n v="3"/>
    <x v="1"/>
    <n v="5"/>
    <s v="Moderate"/>
    <n v="4"/>
    <x v="1"/>
    <d v="2022-11-23T00:00:00"/>
    <x v="3"/>
    <x v="1"/>
    <x v="3"/>
    <n v="5"/>
    <n v="218.31"/>
    <n v="27"/>
    <s v="Adult"/>
  </r>
  <r>
    <n v="1699"/>
    <d v="2021-11-03T00:00:00"/>
    <n v="4.5333333333333332"/>
    <s v="Senior BI Developer"/>
    <x v="2"/>
    <s v="Active"/>
    <s v="Contract"/>
    <s v="Zone C"/>
    <s v="Part-Time"/>
    <x v="5"/>
    <x v="7"/>
    <d v="1993-06-17T00:00:00"/>
    <s v="MA"/>
    <s v="Male"/>
    <s v="Hispanic"/>
    <s v="Married"/>
    <x v="0"/>
    <n v="3"/>
    <n v="3"/>
    <s v="Average"/>
    <d v="2023-04-25T00:00:00"/>
    <n v="2"/>
    <x v="1"/>
    <n v="4"/>
    <s v="Moderate"/>
    <n v="3"/>
    <x v="1"/>
    <d v="2023-07-24T00:00:00"/>
    <x v="1"/>
    <x v="1"/>
    <x v="1"/>
    <n v="3"/>
    <n v="730.86"/>
    <n v="28"/>
    <s v="Adult"/>
  </r>
  <r>
    <n v="1700"/>
    <d v="2018-09-20T00:00:00"/>
    <n v="7.6527777777777777"/>
    <s v="Senior BI Developer"/>
    <x v="4"/>
    <s v="Active"/>
    <s v="Contract"/>
    <s v="Zone C"/>
    <s v="Temporary"/>
    <x v="2"/>
    <x v="6"/>
    <d v="1958-04-08T00:00:00"/>
    <s v="MA"/>
    <s v="Male"/>
    <s v="Asian"/>
    <s v="Widowed"/>
    <x v="0"/>
    <n v="3"/>
    <n v="3"/>
    <s v="Average"/>
    <d v="2023-05-04T00:00:00"/>
    <n v="5"/>
    <x v="1"/>
    <n v="2"/>
    <s v="Moderate"/>
    <n v="4"/>
    <x v="1"/>
    <d v="2022-09-19T00:00:00"/>
    <x v="1"/>
    <x v="1"/>
    <x v="2"/>
    <n v="4"/>
    <n v="203.34"/>
    <n v="60"/>
    <s v="Old"/>
  </r>
  <r>
    <n v="1701"/>
    <d v="2019-07-23T00:00:00"/>
    <n v="6.8111111111111109"/>
    <s v="Senior BI Developer"/>
    <x v="0"/>
    <s v="Active"/>
    <s v="Contract"/>
    <s v="Zone A"/>
    <s v="Full-Time"/>
    <x v="2"/>
    <x v="9"/>
    <d v="1954-11-06T00:00:00"/>
    <s v="MA"/>
    <s v="Male"/>
    <s v="Other"/>
    <s v="Single"/>
    <x v="0"/>
    <n v="3"/>
    <n v="3"/>
    <s v="Average"/>
    <d v="2023-04-29T00:00:00"/>
    <n v="5"/>
    <x v="1"/>
    <n v="3"/>
    <s v="Moderate"/>
    <n v="2"/>
    <x v="1"/>
    <d v="2023-06-18T00:00:00"/>
    <x v="3"/>
    <x v="0"/>
    <x v="3"/>
    <n v="1"/>
    <n v="460.53"/>
    <n v="65"/>
    <s v="Old"/>
  </r>
  <r>
    <n v="1702"/>
    <d v="2022-05-12T00:00:00"/>
    <n v="4.0083333333333337"/>
    <s v="Sales Manager"/>
    <x v="7"/>
    <s v="Active"/>
    <s v="Contract"/>
    <s v="Zone A"/>
    <s v="Part-Time"/>
    <x v="2"/>
    <x v="9"/>
    <d v="1989-09-08T00:00:00"/>
    <s v="MA"/>
    <s v="Female"/>
    <s v="Other"/>
    <s v="Single"/>
    <x v="0"/>
    <n v="3"/>
    <n v="3"/>
    <s v="Average"/>
    <d v="2023-01-20T00:00:00"/>
    <n v="4"/>
    <x v="1"/>
    <n v="1"/>
    <s v="Moderate"/>
    <n v="2"/>
    <x v="1"/>
    <d v="2023-03-19T00:00:00"/>
    <x v="4"/>
    <x v="0"/>
    <x v="2"/>
    <n v="5"/>
    <n v="733.92"/>
    <n v="33"/>
    <s v="Adult"/>
  </r>
  <r>
    <n v="1703"/>
    <d v="2018-10-03T00:00:00"/>
    <n v="7.6166666666666663"/>
    <s v="Sales Manager"/>
    <x v="1"/>
    <s v="Active"/>
    <s v="Full-Time"/>
    <s v="Zone B"/>
    <s v="Part-Time"/>
    <x v="1"/>
    <x v="1"/>
    <d v="1978-02-23T00:00:00"/>
    <s v="MA"/>
    <s v="Female"/>
    <s v="Other"/>
    <s v="Single"/>
    <x v="0"/>
    <n v="3"/>
    <n v="3"/>
    <s v="Average"/>
    <d v="2023-02-16T00:00:00"/>
    <n v="1"/>
    <x v="1"/>
    <n v="1"/>
    <s v="Moderate"/>
    <n v="4"/>
    <x v="1"/>
    <d v="2022-10-06T00:00:00"/>
    <x v="1"/>
    <x v="0"/>
    <x v="2"/>
    <n v="2"/>
    <n v="987.43"/>
    <n v="40"/>
    <s v="Adult"/>
  </r>
  <r>
    <n v="1704"/>
    <d v="2020-11-26T00:00:00"/>
    <n v="5.4694444444444441"/>
    <s v="CIO"/>
    <x v="0"/>
    <s v="Active"/>
    <s v="Part-Time"/>
    <s v="Zone C"/>
    <s v="Part-Time"/>
    <x v="2"/>
    <x v="9"/>
    <d v="1994-06-21T00:00:00"/>
    <s v="MA"/>
    <s v="Female"/>
    <s v="Hispanic"/>
    <s v="Widowed"/>
    <x v="0"/>
    <n v="3"/>
    <n v="3"/>
    <s v="Average"/>
    <d v="2023-04-06T00:00:00"/>
    <n v="4"/>
    <x v="1"/>
    <n v="4"/>
    <s v="Moderate"/>
    <n v="3"/>
    <x v="1"/>
    <d v="2023-05-13T00:00:00"/>
    <x v="1"/>
    <x v="1"/>
    <x v="2"/>
    <n v="1"/>
    <n v="691.32"/>
    <n v="26"/>
    <s v="Adult"/>
  </r>
  <r>
    <n v="1705"/>
    <d v="2018-10-04T00:00:00"/>
    <n v="7.6138888888888889"/>
    <s v="BI Director"/>
    <x v="1"/>
    <s v="Active"/>
    <s v="Part-Time"/>
    <s v="Zone B"/>
    <s v="Full-Time"/>
    <x v="2"/>
    <x v="9"/>
    <d v="1958-05-16T00:00:00"/>
    <s v="MA"/>
    <s v="Female"/>
    <s v="Hispanic"/>
    <s v="Single"/>
    <x v="0"/>
    <n v="3"/>
    <n v="3"/>
    <s v="Average"/>
    <d v="2023-04-02T00:00:00"/>
    <n v="4"/>
    <x v="1"/>
    <n v="4"/>
    <s v="Moderate"/>
    <n v="1"/>
    <x v="1"/>
    <d v="2022-10-22T00:00:00"/>
    <x v="4"/>
    <x v="1"/>
    <x v="3"/>
    <n v="1"/>
    <n v="663.08"/>
    <n v="60"/>
    <s v="Old"/>
  </r>
  <r>
    <n v="1706"/>
    <d v="2020-12-02T00:00:00"/>
    <n v="5.4527777777777775"/>
    <s v="BI Developer"/>
    <x v="6"/>
    <s v="Active"/>
    <s v="Contract"/>
    <s v="Zone A"/>
    <s v="Full-Time"/>
    <x v="2"/>
    <x v="1"/>
    <d v="1990-04-03T00:00:00"/>
    <s v="MA"/>
    <s v="Female"/>
    <s v="Hispanic"/>
    <s v="Married"/>
    <x v="0"/>
    <n v="3"/>
    <n v="3"/>
    <s v="Average"/>
    <d v="2023-06-19T00:00:00"/>
    <n v="3"/>
    <x v="1"/>
    <n v="2"/>
    <s v="Moderate"/>
    <n v="5"/>
    <x v="1"/>
    <d v="2022-09-21T00:00:00"/>
    <x v="1"/>
    <x v="1"/>
    <x v="1"/>
    <n v="1"/>
    <n v="970.01"/>
    <n v="30"/>
    <s v="Adult"/>
  </r>
  <r>
    <n v="1707"/>
    <d v="2021-09-24T00:00:00"/>
    <n v="4.6416666666666666"/>
    <s v="BI Developer"/>
    <x v="2"/>
    <s v="Active"/>
    <s v="Part-Time"/>
    <s v="Zone C"/>
    <s v="Full-Time"/>
    <x v="2"/>
    <x v="13"/>
    <d v="1994-03-20T00:00:00"/>
    <s v="MA"/>
    <s v="Male"/>
    <s v="Asian"/>
    <s v="Married"/>
    <x v="0"/>
    <n v="3"/>
    <n v="3"/>
    <s v="Average"/>
    <d v="2022-10-21T00:00:00"/>
    <n v="5"/>
    <x v="1"/>
    <n v="4"/>
    <s v="Moderate"/>
    <n v="3"/>
    <x v="1"/>
    <d v="2023-05-26T00:00:00"/>
    <x v="1"/>
    <x v="0"/>
    <x v="3"/>
    <n v="3"/>
    <n v="496.31"/>
    <n v="27"/>
    <s v="Adult"/>
  </r>
  <r>
    <n v="1708"/>
    <d v="2020-09-10T00:00:00"/>
    <n v="5.6805555555555554"/>
    <s v="BI Developer"/>
    <x v="9"/>
    <s v="Active"/>
    <s v="Full-Time"/>
    <s v="Zone A"/>
    <s v="Temporary"/>
    <x v="2"/>
    <x v="8"/>
    <d v="1990-05-12T00:00:00"/>
    <s v="MA"/>
    <s v="Male"/>
    <s v="Asian"/>
    <s v="Widowed"/>
    <x v="0"/>
    <n v="3"/>
    <n v="3"/>
    <s v="Average"/>
    <d v="2023-01-29T00:00:00"/>
    <n v="4"/>
    <x v="1"/>
    <n v="5"/>
    <s v="Moderate"/>
    <n v="4"/>
    <x v="1"/>
    <d v="2023-06-20T00:00:00"/>
    <x v="1"/>
    <x v="0"/>
    <x v="1"/>
    <n v="5"/>
    <n v="640.01"/>
    <n v="30"/>
    <s v="Adult"/>
  </r>
  <r>
    <n v="1709"/>
    <d v="2022-05-25T00:00:00"/>
    <n v="3.9722222222222223"/>
    <s v="Area Sales Manager"/>
    <x v="7"/>
    <s v="Active"/>
    <s v="Full-Time"/>
    <s v="Zone C"/>
    <s v="Temporary"/>
    <x v="2"/>
    <x v="2"/>
    <d v="1962-03-22T00:00:00"/>
    <s v="OR"/>
    <s v="Male"/>
    <s v="Black"/>
    <s v="Married"/>
    <x v="0"/>
    <n v="3"/>
    <n v="3"/>
    <s v="Average"/>
    <d v="2023-05-10T00:00:00"/>
    <n v="5"/>
    <x v="1"/>
    <n v="4"/>
    <s v="Moderate"/>
    <n v="2"/>
    <x v="1"/>
    <d v="2023-06-03T00:00:00"/>
    <x v="3"/>
    <x v="1"/>
    <x v="0"/>
    <n v="4"/>
    <n v="858.8"/>
    <n v="60"/>
    <s v="Old"/>
  </r>
  <r>
    <n v="1710"/>
    <d v="2019-02-15T00:00:00"/>
    <n v="7.25"/>
    <s v="Senior BI Developer"/>
    <x v="2"/>
    <s v="Active"/>
    <s v="Part-Time"/>
    <s v="Zone A"/>
    <s v="Part-Time"/>
    <x v="5"/>
    <x v="4"/>
    <d v="1971-05-24T00:00:00"/>
    <s v="MA"/>
    <s v="Male"/>
    <s v="Black"/>
    <s v="Divorced"/>
    <x v="0"/>
    <n v="3"/>
    <n v="3"/>
    <s v="Average"/>
    <d v="2023-07-03T00:00:00"/>
    <n v="1"/>
    <x v="1"/>
    <n v="2"/>
    <s v="Moderate"/>
    <n v="3"/>
    <x v="1"/>
    <d v="2022-12-11T00:00:00"/>
    <x v="4"/>
    <x v="1"/>
    <x v="3"/>
    <n v="2"/>
    <n v="300.52"/>
    <n v="48"/>
    <s v="Adult"/>
  </r>
  <r>
    <n v="1711"/>
    <d v="2018-09-28T00:00:00"/>
    <n v="7.6305555555555555"/>
    <s v="Senior BI Developer"/>
    <x v="4"/>
    <s v="Active"/>
    <s v="Full-Time"/>
    <s v="Zone A"/>
    <s v="Temporary"/>
    <x v="2"/>
    <x v="3"/>
    <d v="1985-04-21T00:00:00"/>
    <s v="MA"/>
    <s v="Male"/>
    <s v="Other"/>
    <s v="Widowed"/>
    <x v="0"/>
    <n v="3"/>
    <n v="3"/>
    <s v="Average"/>
    <d v="2023-05-05T00:00:00"/>
    <n v="5"/>
    <x v="1"/>
    <n v="1"/>
    <s v="Moderate"/>
    <n v="4"/>
    <x v="1"/>
    <d v="2022-09-30T00:00:00"/>
    <x v="3"/>
    <x v="1"/>
    <x v="0"/>
    <n v="3"/>
    <n v="102.19"/>
    <n v="33"/>
    <s v="Adult"/>
  </r>
  <r>
    <n v="1712"/>
    <d v="2018-12-12T00:00:00"/>
    <n v="7.4249999999999998"/>
    <s v="Senior BI Developer"/>
    <x v="0"/>
    <s v="Active"/>
    <s v="Full-Time"/>
    <s v="Zone A"/>
    <s v="Temporary"/>
    <x v="2"/>
    <x v="6"/>
    <d v="1972-02-29T00:00:00"/>
    <s v="MA"/>
    <s v="Female"/>
    <s v="Black"/>
    <s v="Single"/>
    <x v="0"/>
    <n v="3"/>
    <n v="3"/>
    <s v="Average"/>
    <d v="2023-05-12T00:00:00"/>
    <n v="3"/>
    <x v="1"/>
    <n v="2"/>
    <s v="Moderate"/>
    <n v="3"/>
    <x v="1"/>
    <d v="2023-06-06T00:00:00"/>
    <x v="4"/>
    <x v="0"/>
    <x v="2"/>
    <n v="2"/>
    <n v="581.16"/>
    <n v="46"/>
    <s v="Adult"/>
  </r>
  <r>
    <n v="1713"/>
    <d v="2021-12-01T00:00:00"/>
    <n v="4.4555555555555557"/>
    <s v="Sales Manager"/>
    <x v="7"/>
    <s v="Active"/>
    <s v="Contract"/>
    <s v="Zone B"/>
    <s v="Full-Time"/>
    <x v="2"/>
    <x v="3"/>
    <d v="1990-08-29T00:00:00"/>
    <s v="MA"/>
    <s v="Female"/>
    <s v="Asian"/>
    <s v="Married"/>
    <x v="0"/>
    <n v="3"/>
    <n v="3"/>
    <s v="Average"/>
    <d v="2022-10-11T00:00:00"/>
    <n v="4"/>
    <x v="1"/>
    <n v="4"/>
    <s v="Moderate"/>
    <n v="5"/>
    <x v="1"/>
    <d v="2023-03-11T00:00:00"/>
    <x v="0"/>
    <x v="0"/>
    <x v="1"/>
    <n v="3"/>
    <n v="752.91"/>
    <n v="31"/>
    <s v="Adult"/>
  </r>
  <r>
    <n v="1714"/>
    <d v="2022-01-12T00:00:00"/>
    <n v="4.3416666666666668"/>
    <s v="Sales Manager"/>
    <x v="1"/>
    <s v="Active"/>
    <s v="Full-Time"/>
    <s v="Zone B"/>
    <s v="Temporary"/>
    <x v="1"/>
    <x v="4"/>
    <d v="2000-04-20T00:00:00"/>
    <s v="MA"/>
    <s v="Female"/>
    <s v="White"/>
    <s v="Married"/>
    <x v="0"/>
    <n v="3"/>
    <n v="3"/>
    <s v="Average"/>
    <d v="2023-02-27T00:00:00"/>
    <n v="1"/>
    <x v="1"/>
    <n v="2"/>
    <s v="Moderate"/>
    <n v="3"/>
    <x v="1"/>
    <d v="2023-07-24T00:00:00"/>
    <x v="2"/>
    <x v="1"/>
    <x v="3"/>
    <n v="3"/>
    <n v="374.58"/>
    <n v="22"/>
    <s v="Young"/>
  </r>
  <r>
    <n v="1715"/>
    <d v="2020-10-27T00:00:00"/>
    <n v="5.55"/>
    <s v="CIO"/>
    <x v="5"/>
    <s v="Active"/>
    <s v="Full-Time"/>
    <s v="Zone B"/>
    <s v="Part-Time"/>
    <x v="2"/>
    <x v="1"/>
    <d v="1966-01-10T00:00:00"/>
    <s v="MA"/>
    <s v="Female"/>
    <s v="White"/>
    <s v="Divorced"/>
    <x v="0"/>
    <n v="3"/>
    <n v="3"/>
    <s v="Average"/>
    <d v="2023-04-16T00:00:00"/>
    <n v="2"/>
    <x v="1"/>
    <n v="2"/>
    <s v="Moderate"/>
    <n v="5"/>
    <x v="1"/>
    <d v="2023-02-17T00:00:00"/>
    <x v="0"/>
    <x v="0"/>
    <x v="1"/>
    <n v="3"/>
    <n v="788.64"/>
    <n v="54"/>
    <s v="Old"/>
  </r>
  <r>
    <n v="1716"/>
    <d v="2020-11-02T00:00:00"/>
    <n v="5.5361111111111114"/>
    <s v="BI Director"/>
    <x v="6"/>
    <s v="Active"/>
    <s v="Contract"/>
    <s v="Zone C"/>
    <s v="Part-Time"/>
    <x v="2"/>
    <x v="3"/>
    <d v="1961-03-19T00:00:00"/>
    <s v="MA"/>
    <s v="Female"/>
    <s v="Asian"/>
    <s v="Widowed"/>
    <x v="0"/>
    <n v="3"/>
    <n v="3"/>
    <s v="Average"/>
    <d v="2023-01-15T00:00:00"/>
    <n v="2"/>
    <x v="1"/>
    <n v="1"/>
    <s v="Moderate"/>
    <n v="1"/>
    <x v="1"/>
    <d v="2023-02-13T00:00:00"/>
    <x v="4"/>
    <x v="1"/>
    <x v="1"/>
    <n v="2"/>
    <n v="234.05"/>
    <n v="59"/>
    <s v="Old"/>
  </r>
  <r>
    <n v="1717"/>
    <d v="2021-04-24T00:00:00"/>
    <n v="5.0583333333333336"/>
    <s v="BI Developer"/>
    <x v="4"/>
    <s v="Active"/>
    <s v="Part-Time"/>
    <s v="Zone B"/>
    <s v="Part-Time"/>
    <x v="2"/>
    <x v="3"/>
    <d v="1959-11-26T00:00:00"/>
    <s v="MA"/>
    <s v="Male"/>
    <s v="Asian"/>
    <s v="Widowed"/>
    <x v="0"/>
    <n v="3"/>
    <n v="3"/>
    <s v="Average"/>
    <d v="2023-03-06T00:00:00"/>
    <n v="4"/>
    <x v="1"/>
    <n v="2"/>
    <s v="Moderate"/>
    <n v="5"/>
    <x v="1"/>
    <d v="2022-11-05T00:00:00"/>
    <x v="1"/>
    <x v="1"/>
    <x v="1"/>
    <n v="1"/>
    <n v="381.33"/>
    <n v="62"/>
    <s v="Old"/>
  </r>
  <r>
    <n v="1718"/>
    <d v="2020-06-29T00:00:00"/>
    <n v="5.8777777777777782"/>
    <s v="BI Developer"/>
    <x v="0"/>
    <s v="Active"/>
    <s v="Full-Time"/>
    <s v="Zone B"/>
    <s v="Temporary"/>
    <x v="2"/>
    <x v="4"/>
    <d v="2001-01-04T00:00:00"/>
    <s v="MA"/>
    <s v="Male"/>
    <s v="Other"/>
    <s v="Divorced"/>
    <x v="0"/>
    <n v="3"/>
    <n v="3"/>
    <s v="Average"/>
    <d v="2023-07-19T00:00:00"/>
    <n v="5"/>
    <x v="1"/>
    <n v="4"/>
    <s v="Moderate"/>
    <n v="5"/>
    <x v="1"/>
    <d v="2022-12-24T00:00:00"/>
    <x v="0"/>
    <x v="0"/>
    <x v="3"/>
    <n v="3"/>
    <n v="527.62"/>
    <n v="19"/>
    <s v="Young"/>
  </r>
  <r>
    <n v="1719"/>
    <d v="2021-07-15T00:00:00"/>
    <n v="4.833333333333333"/>
    <s v="BI Developer"/>
    <x v="7"/>
    <s v="Active"/>
    <s v="Contract"/>
    <s v="Zone B"/>
    <s v="Temporary"/>
    <x v="2"/>
    <x v="4"/>
    <d v="1993-05-10T00:00:00"/>
    <s v="MA"/>
    <s v="Male"/>
    <s v="Hispanic"/>
    <s v="Widowed"/>
    <x v="0"/>
    <n v="3"/>
    <n v="3"/>
    <s v="Average"/>
    <d v="2023-03-29T00:00:00"/>
    <n v="2"/>
    <x v="1"/>
    <n v="3"/>
    <s v="Moderate"/>
    <n v="1"/>
    <x v="1"/>
    <d v="2022-09-12T00:00:00"/>
    <x v="0"/>
    <x v="1"/>
    <x v="3"/>
    <n v="3"/>
    <n v="442.1"/>
    <n v="28"/>
    <s v="Adult"/>
  </r>
  <r>
    <n v="1720"/>
    <d v="2023-06-20T00:00:00"/>
    <n v="2.9027777777777777"/>
    <s v="Senior BI Developer"/>
    <x v="8"/>
    <s v="Active"/>
    <s v="Part-Time"/>
    <s v="Zone C"/>
    <s v="Part-Time"/>
    <x v="2"/>
    <x v="4"/>
    <d v="1965-03-08T00:00:00"/>
    <s v="MA"/>
    <s v="Male"/>
    <s v="Other"/>
    <s v="Single"/>
    <x v="0"/>
    <n v="3"/>
    <n v="3"/>
    <s v="Average"/>
    <d v="2023-07-10T00:00:00"/>
    <n v="4"/>
    <x v="1"/>
    <n v="3"/>
    <s v="Moderate"/>
    <n v="2"/>
    <x v="1"/>
    <d v="2023-01-19T00:00:00"/>
    <x v="2"/>
    <x v="0"/>
    <x v="3"/>
    <n v="2"/>
    <n v="396.81"/>
    <n v="58"/>
    <s v="Old"/>
  </r>
  <r>
    <n v="1721"/>
    <d v="2019-09-22T00:00:00"/>
    <n v="6.6472222222222221"/>
    <s v="Senior BI Developer"/>
    <x v="6"/>
    <s v="Active"/>
    <s v="Full-Time"/>
    <s v="Zone B"/>
    <s v="Full-Time"/>
    <x v="2"/>
    <x v="0"/>
    <d v="1998-11-25T00:00:00"/>
    <s v="MA"/>
    <s v="Male"/>
    <s v="White"/>
    <s v="Divorced"/>
    <x v="0"/>
    <n v="3"/>
    <n v="3"/>
    <s v="Average"/>
    <d v="2023-06-30T00:00:00"/>
    <n v="5"/>
    <x v="1"/>
    <n v="4"/>
    <s v="Moderate"/>
    <n v="4"/>
    <x v="1"/>
    <d v="2023-02-16T00:00:00"/>
    <x v="2"/>
    <x v="1"/>
    <x v="0"/>
    <n v="2"/>
    <n v="730.31"/>
    <n v="21"/>
    <s v="Young"/>
  </r>
  <r>
    <n v="1722"/>
    <d v="2022-02-22T00:00:00"/>
    <n v="4.2305555555555552"/>
    <s v="Senior BI Developer"/>
    <x v="2"/>
    <s v="Active"/>
    <s v="Full-Time"/>
    <s v="Zone B"/>
    <s v="Full-Time"/>
    <x v="2"/>
    <x v="15"/>
    <d v="1968-01-30T00:00:00"/>
    <s v="MA"/>
    <s v="Female"/>
    <s v="Hispanic"/>
    <s v="Divorced"/>
    <x v="0"/>
    <n v="3"/>
    <n v="3"/>
    <s v="Average"/>
    <d v="2023-03-16T00:00:00"/>
    <n v="2"/>
    <x v="1"/>
    <n v="2"/>
    <s v="Moderate"/>
    <n v="4"/>
    <x v="1"/>
    <d v="2023-05-14T00:00:00"/>
    <x v="3"/>
    <x v="1"/>
    <x v="1"/>
    <n v="2"/>
    <n v="128.06"/>
    <n v="54"/>
    <s v="Old"/>
  </r>
  <r>
    <n v="1723"/>
    <d v="2020-07-01T00:00:00"/>
    <n v="5.8722222222222218"/>
    <s v="Sales Manager"/>
    <x v="9"/>
    <s v="Active"/>
    <s v="Full-Time"/>
    <s v="Zone B"/>
    <s v="Full-Time"/>
    <x v="1"/>
    <x v="5"/>
    <d v="1969-04-07T00:00:00"/>
    <s v="MA"/>
    <s v="Female"/>
    <s v="Black"/>
    <s v="Widowed"/>
    <x v="0"/>
    <n v="3"/>
    <n v="3"/>
    <s v="Average"/>
    <d v="2022-09-16T00:00:00"/>
    <n v="5"/>
    <x v="1"/>
    <n v="1"/>
    <s v="Moderate"/>
    <n v="5"/>
    <x v="1"/>
    <d v="2022-09-25T00:00:00"/>
    <x v="3"/>
    <x v="1"/>
    <x v="3"/>
    <n v="5"/>
    <n v="942.63"/>
    <n v="51"/>
    <s v="Old"/>
  </r>
  <r>
    <n v="1724"/>
    <d v="2021-05-13T00:00:00"/>
    <n v="5.0055555555555555"/>
    <s v="CIO"/>
    <x v="3"/>
    <s v="Active"/>
    <s v="Part-Time"/>
    <s v="Zone C"/>
    <s v="Part-Time"/>
    <x v="2"/>
    <x v="17"/>
    <d v="1957-10-20T00:00:00"/>
    <s v="MA"/>
    <s v="Female"/>
    <s v="Other"/>
    <s v="Divorced"/>
    <x v="0"/>
    <n v="3"/>
    <n v="3"/>
    <s v="Average"/>
    <d v="2022-09-22T00:00:00"/>
    <n v="4"/>
    <x v="1"/>
    <n v="2"/>
    <s v="Moderate"/>
    <n v="2"/>
    <x v="1"/>
    <d v="2023-04-11T00:00:00"/>
    <x v="1"/>
    <x v="0"/>
    <x v="0"/>
    <n v="5"/>
    <n v="733.63"/>
    <n v="64"/>
    <s v="Old"/>
  </r>
  <r>
    <n v="1725"/>
    <d v="2021-05-30T00:00:00"/>
    <n v="4.958333333333333"/>
    <s v="BI Developer"/>
    <x v="2"/>
    <s v="Active"/>
    <s v="Contract"/>
    <s v="Zone A"/>
    <s v="Part-Time"/>
    <x v="2"/>
    <x v="4"/>
    <d v="2047-09-29T00:00:00"/>
    <s v="MA"/>
    <s v="Male"/>
    <s v="Black"/>
    <s v="Divorced"/>
    <x v="0"/>
    <n v="3"/>
    <n v="3"/>
    <s v="Average"/>
    <d v="2023-04-09T00:00:00"/>
    <n v="2"/>
    <x v="1"/>
    <n v="4"/>
    <s v="Moderate"/>
    <n v="5"/>
    <x v="1"/>
    <d v="2023-01-16T00:00:00"/>
    <x v="1"/>
    <x v="1"/>
    <x v="2"/>
    <n v="1"/>
    <n v="743.28"/>
    <n v="74"/>
    <s v="Old"/>
  </r>
  <r>
    <n v="1726"/>
    <d v="2019-07-04T00:00:00"/>
    <n v="6.8638888888888889"/>
    <s v="BI Developer"/>
    <x v="6"/>
    <s v="Active"/>
    <s v="Contract"/>
    <s v="Zone B"/>
    <s v="Full-Time"/>
    <x v="2"/>
    <x v="13"/>
    <d v="1981-01-21T00:00:00"/>
    <s v="MA"/>
    <s v="Male"/>
    <s v="Asian"/>
    <s v="Single"/>
    <x v="0"/>
    <n v="3"/>
    <n v="3"/>
    <s v="Average"/>
    <d v="2023-06-14T00:00:00"/>
    <n v="3"/>
    <x v="1"/>
    <n v="5"/>
    <s v="Moderate"/>
    <n v="3"/>
    <x v="1"/>
    <d v="2022-10-19T00:00:00"/>
    <x v="3"/>
    <x v="0"/>
    <x v="2"/>
    <n v="4"/>
    <n v="435.18"/>
    <n v="38"/>
    <s v="Adult"/>
  </r>
  <r>
    <n v="1727"/>
    <d v="2019-05-31T00:00:00"/>
    <n v="6.958333333333333"/>
    <s v="BI Developer"/>
    <x v="8"/>
    <s v="Active"/>
    <s v="Full-Time"/>
    <s v="Zone B"/>
    <s v="Full-Time"/>
    <x v="2"/>
    <x v="3"/>
    <d v="1996-02-16T00:00:00"/>
    <s v="MA"/>
    <s v="Male"/>
    <s v="Hispanic"/>
    <s v="Widowed"/>
    <x v="0"/>
    <n v="3"/>
    <n v="3"/>
    <s v="Average"/>
    <d v="2022-12-22T00:00:00"/>
    <n v="4"/>
    <x v="1"/>
    <n v="2"/>
    <s v="Moderate"/>
    <n v="4"/>
    <x v="1"/>
    <d v="2023-02-16T00:00:00"/>
    <x v="3"/>
    <x v="0"/>
    <x v="0"/>
    <n v="5"/>
    <n v="252.22"/>
    <n v="23"/>
    <s v="Young"/>
  </r>
  <r>
    <n v="1728"/>
    <d v="2020-03-13T00:00:00"/>
    <n v="6.1722222222222225"/>
    <s v="Production Technician I"/>
    <x v="5"/>
    <s v="Active"/>
    <s v="Full-Time"/>
    <s v="Zone C"/>
    <s v="Temporary"/>
    <x v="0"/>
    <x v="3"/>
    <d v="1972-01-11T00:00:00"/>
    <s v="MA"/>
    <s v="Male"/>
    <s v="White"/>
    <s v="Divorced"/>
    <x v="0"/>
    <n v="3"/>
    <n v="3"/>
    <s v="Average"/>
    <d v="2023-08-01T00:00:00"/>
    <n v="1"/>
    <x v="1"/>
    <n v="4"/>
    <s v="Moderate"/>
    <n v="2"/>
    <x v="1"/>
    <d v="2022-12-31T00:00:00"/>
    <x v="1"/>
    <x v="1"/>
    <x v="2"/>
    <n v="2"/>
    <n v="103.07"/>
    <n v="48"/>
    <s v="Adult"/>
  </r>
  <r>
    <n v="1729"/>
    <d v="2020-01-06T00:00:00"/>
    <n v="6.3583333333333334"/>
    <s v="Production Technician I"/>
    <x v="1"/>
    <s v="Terminated"/>
    <s v="Contract"/>
    <s v="Zone A"/>
    <s v="Part-Time"/>
    <x v="0"/>
    <x v="3"/>
    <d v="2046-12-30T00:00:00"/>
    <s v="MA"/>
    <s v="Female"/>
    <s v="Other"/>
    <s v="Divorced"/>
    <x v="0"/>
    <n v="3"/>
    <n v="3"/>
    <s v="Average"/>
    <d v="2023-02-15T00:00:00"/>
    <n v="1"/>
    <x v="1"/>
    <n v="1"/>
    <s v="Moderate"/>
    <n v="2"/>
    <x v="1"/>
    <d v="2023-03-22T00:00:00"/>
    <x v="3"/>
    <x v="0"/>
    <x v="1"/>
    <n v="2"/>
    <n v="386.87"/>
    <n v="74"/>
    <s v="Old"/>
  </r>
  <r>
    <n v="1730"/>
    <d v="2023-04-30T00:00:00"/>
    <n v="3.0416666666666665"/>
    <s v="Production Technician I"/>
    <x v="1"/>
    <s v="Active"/>
    <s v="Full-Time"/>
    <s v="Zone B"/>
    <s v="Part-Time"/>
    <x v="0"/>
    <x v="5"/>
    <d v="1976-06-10T00:00:00"/>
    <s v="MA"/>
    <s v="Female"/>
    <s v="White"/>
    <s v="Divorced"/>
    <x v="0"/>
    <n v="3"/>
    <n v="3"/>
    <s v="Average"/>
    <d v="2023-07-03T00:00:00"/>
    <n v="2"/>
    <x v="1"/>
    <n v="4"/>
    <s v="Moderate"/>
    <n v="4"/>
    <x v="1"/>
    <d v="2023-03-20T00:00:00"/>
    <x v="1"/>
    <x v="1"/>
    <x v="1"/>
    <n v="3"/>
    <n v="718.21"/>
    <n v="47"/>
    <s v="Adult"/>
  </r>
  <r>
    <n v="1731"/>
    <d v="2021-07-11T00:00:00"/>
    <n v="4.8444444444444441"/>
    <s v="Production Technician II"/>
    <x v="5"/>
    <s v="Active"/>
    <s v="Contract"/>
    <s v="Zone B"/>
    <s v="Temporary"/>
    <x v="0"/>
    <x v="6"/>
    <d v="2047-03-22T00:00:00"/>
    <s v="MA"/>
    <s v="Male"/>
    <s v="Black"/>
    <s v="Divorced"/>
    <x v="0"/>
    <n v="3"/>
    <n v="3"/>
    <s v="Average"/>
    <d v="2023-06-23T00:00:00"/>
    <n v="1"/>
    <x v="1"/>
    <n v="4"/>
    <s v="Moderate"/>
    <n v="1"/>
    <x v="1"/>
    <d v="2023-02-27T00:00:00"/>
    <x v="1"/>
    <x v="0"/>
    <x v="0"/>
    <n v="1"/>
    <n v="578.80999999999995"/>
    <n v="74"/>
    <s v="Old"/>
  </r>
  <r>
    <n v="1732"/>
    <d v="2021-07-02T00:00:00"/>
    <n v="4.8694444444444445"/>
    <s v="Production Technician II"/>
    <x v="5"/>
    <s v="Terminated"/>
    <s v="Contract"/>
    <s v="Zone B"/>
    <s v="Temporary"/>
    <x v="0"/>
    <x v="10"/>
    <d v="1961-04-13T00:00:00"/>
    <s v="MA"/>
    <s v="Female"/>
    <s v="Hispanic"/>
    <s v="Widowed"/>
    <x v="0"/>
    <n v="3"/>
    <n v="3"/>
    <s v="Average"/>
    <d v="2022-10-24T00:00:00"/>
    <n v="1"/>
    <x v="1"/>
    <n v="5"/>
    <s v="Moderate"/>
    <n v="4"/>
    <x v="1"/>
    <d v="2023-07-06T00:00:00"/>
    <x v="2"/>
    <x v="0"/>
    <x v="2"/>
    <n v="1"/>
    <n v="562.05999999999995"/>
    <n v="60"/>
    <s v="Old"/>
  </r>
  <r>
    <n v="1733"/>
    <d v="2019-10-23T00:00:00"/>
    <n v="6.5611111111111109"/>
    <s v="Production Technician I"/>
    <x v="1"/>
    <s v="Active"/>
    <s v="Full-Time"/>
    <s v="Zone A"/>
    <s v="Temporary"/>
    <x v="0"/>
    <x v="4"/>
    <d v="1950-02-15T00:00:00"/>
    <s v="MA"/>
    <s v="Female"/>
    <s v="Black"/>
    <s v="Married"/>
    <x v="0"/>
    <n v="3"/>
    <n v="3"/>
    <s v="Average"/>
    <d v="2022-10-26T00:00:00"/>
    <n v="4"/>
    <x v="1"/>
    <n v="5"/>
    <s v="Moderate"/>
    <n v="3"/>
    <x v="1"/>
    <d v="2023-01-08T00:00:00"/>
    <x v="0"/>
    <x v="1"/>
    <x v="1"/>
    <n v="5"/>
    <n v="845.86"/>
    <n v="69"/>
    <s v="Old"/>
  </r>
  <r>
    <n v="1734"/>
    <d v="2019-01-19T00:00:00"/>
    <n v="7.322222222222222"/>
    <s v="Production Technician I"/>
    <x v="6"/>
    <s v="Active"/>
    <s v="Contract"/>
    <s v="Zone C"/>
    <s v="Full-Time"/>
    <x v="0"/>
    <x v="4"/>
    <d v="2042-06-22T00:00:00"/>
    <s v="MA"/>
    <s v="Male"/>
    <s v="White"/>
    <s v="Widowed"/>
    <x v="0"/>
    <n v="3"/>
    <n v="3"/>
    <s v="Average"/>
    <d v="2023-04-04T00:00:00"/>
    <n v="4"/>
    <x v="1"/>
    <n v="1"/>
    <s v="Moderate"/>
    <n v="4"/>
    <x v="1"/>
    <d v="2023-01-16T00:00:00"/>
    <x v="2"/>
    <x v="1"/>
    <x v="2"/>
    <n v="2"/>
    <n v="391.39"/>
    <n v="77"/>
    <s v="Old"/>
  </r>
  <r>
    <n v="1735"/>
    <d v="2021-01-08T00:00:00"/>
    <n v="5.3527777777777779"/>
    <s v="Production Technician I"/>
    <x v="6"/>
    <s v="Terminated"/>
    <s v="Full-Time"/>
    <s v="Zone A"/>
    <s v="Full-Time"/>
    <x v="0"/>
    <x v="12"/>
    <d v="2042-04-08T00:00:00"/>
    <s v="MA"/>
    <s v="Female"/>
    <s v="White"/>
    <s v="Divorced"/>
    <x v="0"/>
    <n v="3"/>
    <n v="3"/>
    <s v="Average"/>
    <d v="2023-05-10T00:00:00"/>
    <n v="4"/>
    <x v="1"/>
    <n v="4"/>
    <s v="Moderate"/>
    <n v="5"/>
    <x v="1"/>
    <d v="2023-07-22T00:00:00"/>
    <x v="2"/>
    <x v="0"/>
    <x v="3"/>
    <n v="1"/>
    <n v="203.04"/>
    <n v="79"/>
    <s v="Old"/>
  </r>
  <r>
    <n v="1736"/>
    <d v="2019-01-29T00:00:00"/>
    <n v="7.2944444444444443"/>
    <s v="Production Technician I"/>
    <x v="3"/>
    <s v="Active"/>
    <s v="Contract"/>
    <s v="Zone A"/>
    <s v="Part-Time"/>
    <x v="0"/>
    <x v="4"/>
    <d v="1955-08-25T00:00:00"/>
    <s v="MA"/>
    <s v="Male"/>
    <s v="Other"/>
    <s v="Married"/>
    <x v="0"/>
    <n v="3"/>
    <n v="3"/>
    <s v="Average"/>
    <d v="2023-04-21T00:00:00"/>
    <n v="3"/>
    <x v="1"/>
    <n v="1"/>
    <s v="Moderate"/>
    <n v="3"/>
    <x v="1"/>
    <d v="2023-03-09T00:00:00"/>
    <x v="0"/>
    <x v="0"/>
    <x v="1"/>
    <n v="4"/>
    <n v="717.29"/>
    <n v="64"/>
    <s v="Old"/>
  </r>
  <r>
    <n v="1737"/>
    <d v="2018-10-27T00:00:00"/>
    <n v="7.55"/>
    <s v="Production Technician I"/>
    <x v="3"/>
    <s v="Active"/>
    <s v="Contract"/>
    <s v="Zone C"/>
    <s v="Full-Time"/>
    <x v="0"/>
    <x v="5"/>
    <d v="1983-02-26T00:00:00"/>
    <s v="MA"/>
    <s v="Female"/>
    <s v="Hispanic"/>
    <s v="Widowed"/>
    <x v="0"/>
    <n v="3"/>
    <n v="3"/>
    <s v="Average"/>
    <d v="2023-03-30T00:00:00"/>
    <n v="4"/>
    <x v="1"/>
    <n v="5"/>
    <s v="Moderate"/>
    <n v="2"/>
    <x v="1"/>
    <d v="2022-10-17T00:00:00"/>
    <x v="0"/>
    <x v="1"/>
    <x v="1"/>
    <n v="5"/>
    <n v="719"/>
    <n v="35"/>
    <s v="Adult"/>
  </r>
  <r>
    <n v="1738"/>
    <d v="2023-05-30T00:00:00"/>
    <n v="2.9583333333333335"/>
    <s v="Production Technician II"/>
    <x v="0"/>
    <s v="Terminated"/>
    <s v="Contract"/>
    <s v="Zone A"/>
    <s v="Part-Time"/>
    <x v="0"/>
    <x v="5"/>
    <d v="1983-11-17T00:00:00"/>
    <s v="MA"/>
    <s v="Male"/>
    <s v="White"/>
    <s v="Single"/>
    <x v="0"/>
    <n v="3"/>
    <n v="3"/>
    <s v="Average"/>
    <d v="2022-11-13T00:00:00"/>
    <n v="4"/>
    <x v="1"/>
    <n v="1"/>
    <s v="Moderate"/>
    <n v="2"/>
    <x v="1"/>
    <d v="2023-01-09T00:00:00"/>
    <x v="1"/>
    <x v="1"/>
    <x v="1"/>
    <n v="5"/>
    <n v="802.66"/>
    <n v="40"/>
    <s v="Adult"/>
  </r>
  <r>
    <n v="1739"/>
    <d v="2019-07-15T00:00:00"/>
    <n v="6.833333333333333"/>
    <s v="Production Technician II"/>
    <x v="0"/>
    <s v="Active"/>
    <s v="Contract"/>
    <s v="Zone B"/>
    <s v="Full-Time"/>
    <x v="0"/>
    <x v="1"/>
    <d v="1982-01-11T00:00:00"/>
    <s v="MA"/>
    <s v="Female"/>
    <s v="Hispanic"/>
    <s v="Married"/>
    <x v="0"/>
    <n v="3"/>
    <n v="3"/>
    <s v="Average"/>
    <d v="2022-10-10T00:00:00"/>
    <n v="2"/>
    <x v="1"/>
    <n v="5"/>
    <s v="Moderate"/>
    <n v="1"/>
    <x v="1"/>
    <d v="2023-07-04T00:00:00"/>
    <x v="4"/>
    <x v="0"/>
    <x v="1"/>
    <n v="1"/>
    <n v="388.07"/>
    <n v="37"/>
    <s v="Adult"/>
  </r>
  <r>
    <n v="1740"/>
    <d v="2020-03-17T00:00:00"/>
    <n v="6.1611111111111114"/>
    <s v="Production Technician I"/>
    <x v="6"/>
    <s v="Active"/>
    <s v="Contract"/>
    <s v="Zone B"/>
    <s v="Part-Time"/>
    <x v="0"/>
    <x v="3"/>
    <d v="1963-04-03T00:00:00"/>
    <s v="MA"/>
    <s v="Female"/>
    <s v="Other"/>
    <s v="Married"/>
    <x v="0"/>
    <n v="3"/>
    <n v="3"/>
    <s v="Average"/>
    <d v="2022-09-20T00:00:00"/>
    <n v="5"/>
    <x v="1"/>
    <n v="4"/>
    <s v="Moderate"/>
    <n v="4"/>
    <x v="1"/>
    <d v="2023-02-18T00:00:00"/>
    <x v="2"/>
    <x v="0"/>
    <x v="2"/>
    <n v="2"/>
    <n v="350.26"/>
    <n v="57"/>
    <s v="Old"/>
  </r>
  <r>
    <n v="1741"/>
    <d v="2022-09-16T00:00:00"/>
    <n v="3.6638888888888888"/>
    <s v="Production Technician I"/>
    <x v="8"/>
    <s v="Active"/>
    <s v="Contract"/>
    <s v="Zone A"/>
    <s v="Temporary"/>
    <x v="0"/>
    <x v="5"/>
    <d v="1981-01-11T00:00:00"/>
    <s v="MA"/>
    <s v="Female"/>
    <s v="Asian"/>
    <s v="Single"/>
    <x v="0"/>
    <n v="3"/>
    <n v="3"/>
    <s v="Average"/>
    <d v="2022-08-22T00:00:00"/>
    <n v="3"/>
    <x v="1"/>
    <n v="4"/>
    <s v="Moderate"/>
    <n v="2"/>
    <x v="1"/>
    <d v="2022-11-08T00:00:00"/>
    <x v="0"/>
    <x v="1"/>
    <x v="2"/>
    <n v="5"/>
    <n v="625.76"/>
    <n v="41"/>
    <s v="Adult"/>
  </r>
  <r>
    <n v="1742"/>
    <d v="2021-01-04T00:00:00"/>
    <n v="5.3638888888888889"/>
    <s v="Production Technician I"/>
    <x v="3"/>
    <s v="Active"/>
    <s v="Part-Time"/>
    <s v="Zone B"/>
    <s v="Part-Time"/>
    <x v="0"/>
    <x v="13"/>
    <d v="1971-03-02T00:00:00"/>
    <s v="MA"/>
    <s v="Female"/>
    <s v="Asian"/>
    <s v="Divorced"/>
    <x v="0"/>
    <n v="3"/>
    <n v="3"/>
    <s v="Average"/>
    <d v="2023-05-20T00:00:00"/>
    <n v="5"/>
    <x v="1"/>
    <n v="5"/>
    <s v="Moderate"/>
    <n v="3"/>
    <x v="1"/>
    <d v="2023-04-19T00:00:00"/>
    <x v="4"/>
    <x v="1"/>
    <x v="1"/>
    <n v="1"/>
    <n v="206.72"/>
    <n v="50"/>
    <s v="Adult"/>
  </r>
  <r>
    <n v="1743"/>
    <d v="2018-11-30T00:00:00"/>
    <n v="7.458333333333333"/>
    <s v="Production Technician I"/>
    <x v="7"/>
    <s v="Active"/>
    <s v="Full-Time"/>
    <s v="Zone C"/>
    <s v="Temporary"/>
    <x v="0"/>
    <x v="8"/>
    <d v="2001-06-03T00:00:00"/>
    <s v="MA"/>
    <s v="Male"/>
    <s v="Black"/>
    <s v="Single"/>
    <x v="0"/>
    <n v="3"/>
    <n v="3"/>
    <s v="Average"/>
    <d v="2023-04-20T00:00:00"/>
    <n v="4"/>
    <x v="1"/>
    <n v="1"/>
    <s v="Moderate"/>
    <n v="5"/>
    <x v="1"/>
    <d v="2023-07-13T00:00:00"/>
    <x v="2"/>
    <x v="1"/>
    <x v="3"/>
    <n v="4"/>
    <n v="954.37"/>
    <n v="17"/>
    <s v="Young"/>
  </r>
  <r>
    <n v="1744"/>
    <d v="2022-07-24T00:00:00"/>
    <n v="3.8083333333333331"/>
    <s v="Production Technician I"/>
    <x v="2"/>
    <s v="Active"/>
    <s v="Full-Time"/>
    <s v="Zone C"/>
    <s v="Full-Time"/>
    <x v="0"/>
    <x v="4"/>
    <d v="2047-05-05T00:00:00"/>
    <s v="MA"/>
    <s v="Female"/>
    <s v="Hispanic"/>
    <s v="Married"/>
    <x v="0"/>
    <n v="3"/>
    <n v="3"/>
    <s v="Average"/>
    <d v="2023-05-02T00:00:00"/>
    <n v="2"/>
    <x v="1"/>
    <n v="1"/>
    <s v="Moderate"/>
    <n v="4"/>
    <x v="1"/>
    <d v="2022-12-24T00:00:00"/>
    <x v="4"/>
    <x v="0"/>
    <x v="0"/>
    <n v="4"/>
    <n v="728.77"/>
    <n v="75"/>
    <s v="Old"/>
  </r>
  <r>
    <n v="1745"/>
    <d v="2022-02-05T00:00:00"/>
    <n v="4.2777777777777777"/>
    <s v="Production Technician II"/>
    <x v="1"/>
    <s v="Active"/>
    <s v="Contract"/>
    <s v="Zone C"/>
    <s v="Part-Time"/>
    <x v="0"/>
    <x v="1"/>
    <d v="1989-09-26T00:00:00"/>
    <s v="MA"/>
    <s v="Female"/>
    <s v="Other"/>
    <s v="Widowed"/>
    <x v="0"/>
    <n v="3"/>
    <n v="3"/>
    <s v="Average"/>
    <d v="2022-11-14T00:00:00"/>
    <n v="4"/>
    <x v="1"/>
    <n v="4"/>
    <s v="Moderate"/>
    <n v="3"/>
    <x v="1"/>
    <d v="2022-09-05T00:00:00"/>
    <x v="0"/>
    <x v="1"/>
    <x v="2"/>
    <n v="1"/>
    <n v="996.01"/>
    <n v="33"/>
    <s v="Adult"/>
  </r>
  <r>
    <n v="1746"/>
    <d v="2020-04-23T00:00:00"/>
    <n v="6.0611111111111109"/>
    <s v="Production Technician I"/>
    <x v="5"/>
    <s v="Active"/>
    <s v="Full-Time"/>
    <s v="Zone A"/>
    <s v="Full-Time"/>
    <x v="0"/>
    <x v="2"/>
    <d v="1962-04-06T00:00:00"/>
    <s v="MA"/>
    <s v="Male"/>
    <s v="Hispanic"/>
    <s v="Widowed"/>
    <x v="0"/>
    <n v="3"/>
    <n v="3"/>
    <s v="Average"/>
    <d v="2023-06-20T00:00:00"/>
    <n v="4"/>
    <x v="1"/>
    <n v="3"/>
    <s v="Moderate"/>
    <n v="4"/>
    <x v="1"/>
    <d v="2022-11-18T00:00:00"/>
    <x v="4"/>
    <x v="0"/>
    <x v="1"/>
    <n v="2"/>
    <n v="787.19"/>
    <n v="58"/>
    <s v="Old"/>
  </r>
  <r>
    <n v="1748"/>
    <d v="2022-01-13T00:00:00"/>
    <n v="4.3388888888888886"/>
    <s v="Production Technician I"/>
    <x v="9"/>
    <s v="Active"/>
    <s v="Part-Time"/>
    <s v="Zone A"/>
    <s v="Temporary"/>
    <x v="0"/>
    <x v="20"/>
    <d v="1973-01-09T00:00:00"/>
    <s v="MA"/>
    <s v="Female"/>
    <s v="White"/>
    <s v="Widowed"/>
    <x v="0"/>
    <n v="3"/>
    <n v="3"/>
    <s v="Average"/>
    <d v="2023-02-12T00:00:00"/>
    <n v="3"/>
    <x v="1"/>
    <n v="2"/>
    <s v="Moderate"/>
    <n v="4"/>
    <x v="1"/>
    <d v="2023-03-26T00:00:00"/>
    <x v="0"/>
    <x v="1"/>
    <x v="0"/>
    <n v="5"/>
    <n v="433.03"/>
    <n v="49"/>
    <s v="Adult"/>
  </r>
  <r>
    <n v="1749"/>
    <d v="2020-11-26T00:00:00"/>
    <n v="5.4694444444444441"/>
    <s v="Production Technician I"/>
    <x v="9"/>
    <s v="Active"/>
    <s v="Contract"/>
    <s v="Zone B"/>
    <s v="Temporary"/>
    <x v="0"/>
    <x v="4"/>
    <d v="1964-02-03T00:00:00"/>
    <s v="MA"/>
    <s v="Female"/>
    <s v="Hispanic"/>
    <s v="Divorced"/>
    <x v="0"/>
    <n v="3"/>
    <n v="3"/>
    <s v="Average"/>
    <d v="2022-08-05T00:00:00"/>
    <n v="1"/>
    <x v="1"/>
    <n v="4"/>
    <s v="Moderate"/>
    <n v="5"/>
    <x v="1"/>
    <d v="2023-07-21T00:00:00"/>
    <x v="0"/>
    <x v="0"/>
    <x v="1"/>
    <n v="3"/>
    <n v="148.69"/>
    <n v="56"/>
    <s v="Old"/>
  </r>
  <r>
    <n v="1750"/>
    <d v="2018-12-07T00:00:00"/>
    <n v="7.4388888888888891"/>
    <s v="Production Technician I"/>
    <x v="5"/>
    <s v="Active"/>
    <s v="Full-Time"/>
    <s v="Zone C"/>
    <s v="Full-Time"/>
    <x v="0"/>
    <x v="4"/>
    <d v="1977-04-11T00:00:00"/>
    <s v="MA"/>
    <s v="Female"/>
    <s v="Other"/>
    <s v="Widowed"/>
    <x v="0"/>
    <n v="3"/>
    <n v="3"/>
    <s v="Average"/>
    <d v="2022-11-13T00:00:00"/>
    <n v="1"/>
    <x v="1"/>
    <n v="2"/>
    <s v="Moderate"/>
    <n v="5"/>
    <x v="1"/>
    <d v="2022-08-20T00:00:00"/>
    <x v="2"/>
    <x v="0"/>
    <x v="1"/>
    <n v="1"/>
    <n v="523.44000000000005"/>
    <n v="41"/>
    <s v="Adult"/>
  </r>
  <r>
    <n v="1751"/>
    <d v="2023-04-19T00:00:00"/>
    <n v="3.0722222222222224"/>
    <s v="Production Technician I"/>
    <x v="6"/>
    <s v="Active"/>
    <s v="Contract"/>
    <s v="Zone C"/>
    <s v="Temporary"/>
    <x v="0"/>
    <x v="3"/>
    <d v="2001-05-29T00:00:00"/>
    <s v="MA"/>
    <s v="Female"/>
    <s v="Hispanic"/>
    <s v="Widowed"/>
    <x v="0"/>
    <n v="3"/>
    <n v="3"/>
    <s v="Average"/>
    <d v="2022-08-24T00:00:00"/>
    <n v="4"/>
    <x v="1"/>
    <n v="4"/>
    <s v="Moderate"/>
    <n v="1"/>
    <x v="1"/>
    <d v="2022-12-10T00:00:00"/>
    <x v="2"/>
    <x v="1"/>
    <x v="1"/>
    <n v="5"/>
    <n v="719.54"/>
    <n v="22"/>
    <s v="Young"/>
  </r>
  <r>
    <n v="1752"/>
    <d v="2022-03-05T00:00:00"/>
    <n v="4.1944444444444446"/>
    <s v="Production Technician I"/>
    <x v="2"/>
    <s v="Active"/>
    <s v="Part-Time"/>
    <s v="Zone B"/>
    <s v="Temporary"/>
    <x v="0"/>
    <x v="3"/>
    <d v="1982-11-04T00:00:00"/>
    <s v="MA"/>
    <s v="Male"/>
    <s v="White"/>
    <s v="Single"/>
    <x v="0"/>
    <n v="3"/>
    <n v="3"/>
    <s v="Average"/>
    <d v="2022-12-11T00:00:00"/>
    <n v="2"/>
    <x v="1"/>
    <n v="1"/>
    <s v="Moderate"/>
    <n v="2"/>
    <x v="1"/>
    <d v="2022-10-09T00:00:00"/>
    <x v="0"/>
    <x v="1"/>
    <x v="1"/>
    <n v="3"/>
    <n v="560.54999999999995"/>
    <n v="40"/>
    <s v="Adult"/>
  </r>
  <r>
    <n v="1753"/>
    <d v="2019-06-20T00:00:00"/>
    <n v="6.9027777777777777"/>
    <s v="Production Technician I"/>
    <x v="4"/>
    <s v="Active"/>
    <s v="Contract"/>
    <s v="Zone C"/>
    <s v="Full-Time"/>
    <x v="0"/>
    <x v="4"/>
    <d v="2043-03-07T00:00:00"/>
    <s v="MA"/>
    <s v="Male"/>
    <s v="Black"/>
    <s v="Divorced"/>
    <x v="0"/>
    <n v="3"/>
    <n v="3"/>
    <s v="Average"/>
    <d v="2023-05-30T00:00:00"/>
    <n v="5"/>
    <x v="1"/>
    <n v="3"/>
    <s v="Moderate"/>
    <n v="3"/>
    <x v="1"/>
    <d v="2023-03-18T00:00:00"/>
    <x v="1"/>
    <x v="0"/>
    <x v="2"/>
    <n v="1"/>
    <n v="711.71"/>
    <n v="76"/>
    <s v="Old"/>
  </r>
  <r>
    <n v="1754"/>
    <d v="2022-09-13T00:00:00"/>
    <n v="3.6722222222222221"/>
    <s v="Production Technician I"/>
    <x v="0"/>
    <s v="Active"/>
    <s v="Part-Time"/>
    <s v="Zone C"/>
    <s v="Temporary"/>
    <x v="0"/>
    <x v="9"/>
    <d v="1991-11-18T00:00:00"/>
    <s v="MA"/>
    <s v="Male"/>
    <s v="Asian"/>
    <s v="Single"/>
    <x v="0"/>
    <n v="3"/>
    <n v="3"/>
    <s v="Average"/>
    <d v="2022-12-29T00:00:00"/>
    <n v="5"/>
    <x v="1"/>
    <n v="5"/>
    <s v="Moderate"/>
    <n v="1"/>
    <x v="1"/>
    <d v="2023-01-30T00:00:00"/>
    <x v="2"/>
    <x v="1"/>
    <x v="0"/>
    <n v="1"/>
    <n v="980.65"/>
    <n v="31"/>
    <s v="Adult"/>
  </r>
  <r>
    <n v="1755"/>
    <d v="2019-01-02T00:00:00"/>
    <n v="7.3694444444444445"/>
    <s v="Production Technician I"/>
    <x v="7"/>
    <s v="Active"/>
    <s v="Part-Time"/>
    <s v="Zone B"/>
    <s v="Full-Time"/>
    <x v="0"/>
    <x v="3"/>
    <d v="1994-10-05T00:00:00"/>
    <s v="MA"/>
    <s v="Male"/>
    <s v="Other"/>
    <s v="Widowed"/>
    <x v="0"/>
    <n v="3"/>
    <n v="3"/>
    <s v="Average"/>
    <d v="2022-10-17T00:00:00"/>
    <n v="4"/>
    <x v="1"/>
    <n v="1"/>
    <s v="Moderate"/>
    <n v="1"/>
    <x v="1"/>
    <d v="2022-11-22T00:00:00"/>
    <x v="4"/>
    <x v="1"/>
    <x v="1"/>
    <n v="2"/>
    <n v="367.76"/>
    <n v="25"/>
    <s v="Young"/>
  </r>
  <r>
    <n v="1756"/>
    <d v="2022-06-06T00:00:00"/>
    <n v="3.9416666666666669"/>
    <s v="Production Technician I"/>
    <x v="1"/>
    <s v="Active"/>
    <s v="Part-Time"/>
    <s v="Zone A"/>
    <s v="Part-Time"/>
    <x v="0"/>
    <x v="8"/>
    <d v="1961-03-25T00:00:00"/>
    <s v="MA"/>
    <s v="Male"/>
    <s v="Black"/>
    <s v="Widowed"/>
    <x v="0"/>
    <n v="3"/>
    <n v="3"/>
    <s v="Average"/>
    <d v="2023-06-27T00:00:00"/>
    <n v="2"/>
    <x v="1"/>
    <n v="4"/>
    <s v="Moderate"/>
    <n v="4"/>
    <x v="1"/>
    <d v="2023-04-22T00:00:00"/>
    <x v="4"/>
    <x v="0"/>
    <x v="0"/>
    <n v="1"/>
    <n v="849.36"/>
    <n v="61"/>
    <s v="Old"/>
  </r>
  <r>
    <n v="1757"/>
    <d v="2020-01-09T00:00:00"/>
    <n v="6.35"/>
    <s v="Production Technician I"/>
    <x v="8"/>
    <s v="Active"/>
    <s v="Full-Time"/>
    <s v="Zone A"/>
    <s v="Temporary"/>
    <x v="0"/>
    <x v="0"/>
    <d v="1985-02-01T00:00:00"/>
    <s v="MA"/>
    <s v="Female"/>
    <s v="White"/>
    <s v="Widowed"/>
    <x v="0"/>
    <n v="3"/>
    <n v="3"/>
    <s v="Average"/>
    <d v="2022-08-18T00:00:00"/>
    <n v="5"/>
    <x v="1"/>
    <n v="4"/>
    <s v="Moderate"/>
    <n v="5"/>
    <x v="1"/>
    <d v="2022-12-31T00:00:00"/>
    <x v="3"/>
    <x v="0"/>
    <x v="1"/>
    <n v="5"/>
    <n v="305.05"/>
    <n v="35"/>
    <s v="Adult"/>
  </r>
  <r>
    <n v="1758"/>
    <d v="2019-01-03T00:00:00"/>
    <n v="7.3666666666666663"/>
    <s v="Production Technician I"/>
    <x v="3"/>
    <s v="Active"/>
    <s v="Part-Time"/>
    <s v="Zone B"/>
    <s v="Part-Time"/>
    <x v="0"/>
    <x v="8"/>
    <d v="1958-05-22T00:00:00"/>
    <s v="MA"/>
    <s v="Male"/>
    <s v="White"/>
    <s v="Single"/>
    <x v="0"/>
    <n v="3"/>
    <n v="3"/>
    <s v="Average"/>
    <d v="2022-08-18T00:00:00"/>
    <n v="5"/>
    <x v="1"/>
    <n v="3"/>
    <s v="Moderate"/>
    <n v="5"/>
    <x v="1"/>
    <d v="2023-05-14T00:00:00"/>
    <x v="1"/>
    <x v="0"/>
    <x v="2"/>
    <n v="5"/>
    <n v="296.24"/>
    <n v="61"/>
    <s v="Old"/>
  </r>
  <r>
    <n v="1759"/>
    <d v="2021-01-23T00:00:00"/>
    <n v="5.3111111111111109"/>
    <s v="Production Technician I"/>
    <x v="9"/>
    <s v="Active"/>
    <s v="Contract"/>
    <s v="Zone B"/>
    <s v="Part-Time"/>
    <x v="0"/>
    <x v="3"/>
    <d v="2047-12-11T00:00:00"/>
    <s v="MA"/>
    <s v="Male"/>
    <s v="White"/>
    <s v="Married"/>
    <x v="0"/>
    <n v="3"/>
    <n v="3"/>
    <s v="Average"/>
    <d v="2022-09-16T00:00:00"/>
    <n v="5"/>
    <x v="1"/>
    <n v="2"/>
    <s v="Moderate"/>
    <n v="4"/>
    <x v="1"/>
    <d v="2022-10-21T00:00:00"/>
    <x v="2"/>
    <x v="0"/>
    <x v="2"/>
    <n v="4"/>
    <n v="220.06"/>
    <n v="74"/>
    <s v="Old"/>
  </r>
  <r>
    <n v="1760"/>
    <d v="2020-02-08T00:00:00"/>
    <n v="6.2694444444444448"/>
    <s v="Production Technician I"/>
    <x v="5"/>
    <s v="Active"/>
    <s v="Part-Time"/>
    <s v="Zone C"/>
    <s v="Part-Time"/>
    <x v="0"/>
    <x v="3"/>
    <d v="1993-08-20T00:00:00"/>
    <s v="MA"/>
    <s v="Male"/>
    <s v="Hispanic"/>
    <s v="Single"/>
    <x v="0"/>
    <n v="3"/>
    <n v="3"/>
    <s v="Average"/>
    <d v="2023-03-16T00:00:00"/>
    <n v="5"/>
    <x v="1"/>
    <n v="3"/>
    <s v="Moderate"/>
    <n v="2"/>
    <x v="1"/>
    <d v="2023-01-20T00:00:00"/>
    <x v="3"/>
    <x v="1"/>
    <x v="3"/>
    <n v="3"/>
    <n v="378.51"/>
    <n v="27"/>
    <s v="Adult"/>
  </r>
  <r>
    <n v="1761"/>
    <d v="2021-10-29T00:00:00"/>
    <n v="4.5444444444444443"/>
    <s v="Production Technician I"/>
    <x v="6"/>
    <s v="Terminated"/>
    <s v="Contract"/>
    <s v="Zone C"/>
    <s v="Temporary"/>
    <x v="0"/>
    <x v="4"/>
    <d v="1961-05-16T00:00:00"/>
    <s v="MA"/>
    <s v="Female"/>
    <s v="Other"/>
    <s v="Married"/>
    <x v="0"/>
    <n v="3"/>
    <n v="3"/>
    <s v="Average"/>
    <d v="2023-02-20T00:00:00"/>
    <n v="3"/>
    <x v="1"/>
    <n v="2"/>
    <s v="Moderate"/>
    <n v="1"/>
    <x v="1"/>
    <d v="2022-11-07T00:00:00"/>
    <x v="3"/>
    <x v="1"/>
    <x v="2"/>
    <n v="4"/>
    <n v="905.6"/>
    <n v="60"/>
    <s v="Old"/>
  </r>
  <r>
    <n v="1762"/>
    <d v="2023-07-04T00:00:00"/>
    <n v="2.8638888888888889"/>
    <s v="Production Technician I"/>
    <x v="2"/>
    <s v="Terminated"/>
    <s v="Contract"/>
    <s v="Zone B"/>
    <s v="Part-Time"/>
    <x v="0"/>
    <x v="15"/>
    <d v="2001-02-19T00:00:00"/>
    <s v="MA"/>
    <s v="Female"/>
    <s v="White"/>
    <s v="Divorced"/>
    <x v="0"/>
    <n v="3"/>
    <n v="3"/>
    <s v="Average"/>
    <d v="2023-03-19T00:00:00"/>
    <n v="3"/>
    <x v="1"/>
    <n v="3"/>
    <s v="Moderate"/>
    <n v="5"/>
    <x v="1"/>
    <d v="2022-09-02T00:00:00"/>
    <x v="1"/>
    <x v="1"/>
    <x v="1"/>
    <n v="3"/>
    <n v="669.57"/>
    <n v="22"/>
    <s v="Young"/>
  </r>
  <r>
    <n v="1763"/>
    <d v="2023-04-06T00:00:00"/>
    <n v="3.1083333333333334"/>
    <s v="Production Technician I"/>
    <x v="4"/>
    <s v="Active"/>
    <s v="Part-Time"/>
    <s v="Zone B"/>
    <s v="Full-Time"/>
    <x v="0"/>
    <x v="6"/>
    <d v="1950-01-13T00:00:00"/>
    <s v="MA"/>
    <s v="Female"/>
    <s v="Asian"/>
    <s v="Widowed"/>
    <x v="0"/>
    <n v="3"/>
    <n v="3"/>
    <s v="Average"/>
    <d v="2022-08-18T00:00:00"/>
    <n v="4"/>
    <x v="1"/>
    <n v="2"/>
    <s v="Moderate"/>
    <n v="4"/>
    <x v="1"/>
    <d v="2023-03-02T00:00:00"/>
    <x v="0"/>
    <x v="1"/>
    <x v="2"/>
    <n v="2"/>
    <n v="723.9"/>
    <n v="73"/>
    <s v="Old"/>
  </r>
  <r>
    <n v="1764"/>
    <d v="2023-01-17T00:00:00"/>
    <n v="3.3277777777777779"/>
    <s v="Production Technician I"/>
    <x v="0"/>
    <s v="Active"/>
    <s v="Full-Time"/>
    <s v="Zone A"/>
    <s v="Temporary"/>
    <x v="0"/>
    <x v="6"/>
    <d v="2049-01-02T00:00:00"/>
    <s v="MA"/>
    <s v="Female"/>
    <s v="Black"/>
    <s v="Married"/>
    <x v="0"/>
    <n v="3"/>
    <n v="3"/>
    <s v="Average"/>
    <d v="2023-03-13T00:00:00"/>
    <n v="2"/>
    <x v="1"/>
    <n v="3"/>
    <s v="Moderate"/>
    <n v="5"/>
    <x v="1"/>
    <d v="2023-05-07T00:00:00"/>
    <x v="4"/>
    <x v="0"/>
    <x v="3"/>
    <n v="1"/>
    <n v="834.44"/>
    <n v="74"/>
    <s v="Old"/>
  </r>
  <r>
    <n v="1765"/>
    <d v="2019-10-17T00:00:00"/>
    <n v="6.5777777777777775"/>
    <s v="Production Technician II"/>
    <x v="4"/>
    <s v="Active"/>
    <s v="Contract"/>
    <s v="Zone C"/>
    <s v="Part-Time"/>
    <x v="0"/>
    <x v="9"/>
    <d v="1991-09-07T00:00:00"/>
    <s v="MA"/>
    <s v="Female"/>
    <s v="Asian"/>
    <s v="Divorced"/>
    <x v="0"/>
    <n v="3"/>
    <n v="3"/>
    <s v="Average"/>
    <d v="2022-12-24T00:00:00"/>
    <n v="5"/>
    <x v="1"/>
    <n v="5"/>
    <s v="Moderate"/>
    <n v="2"/>
    <x v="1"/>
    <d v="2023-08-04T00:00:00"/>
    <x v="0"/>
    <x v="1"/>
    <x v="1"/>
    <n v="1"/>
    <n v="393.88"/>
    <n v="28"/>
    <s v="Adult"/>
  </r>
  <r>
    <n v="1766"/>
    <d v="2019-06-22T00:00:00"/>
    <n v="6.8972222222222221"/>
    <s v="Production Technician I"/>
    <x v="9"/>
    <s v="Active"/>
    <s v="Contract"/>
    <s v="Zone B"/>
    <s v="Temporary"/>
    <x v="0"/>
    <x v="4"/>
    <d v="1957-07-15T00:00:00"/>
    <s v="MA"/>
    <s v="Female"/>
    <s v="Asian"/>
    <s v="Married"/>
    <x v="0"/>
    <n v="3"/>
    <n v="3"/>
    <s v="Average"/>
    <d v="2023-05-23T00:00:00"/>
    <n v="1"/>
    <x v="1"/>
    <n v="5"/>
    <s v="Moderate"/>
    <n v="2"/>
    <x v="1"/>
    <d v="2023-07-07T00:00:00"/>
    <x v="1"/>
    <x v="1"/>
    <x v="1"/>
    <n v="3"/>
    <n v="637.61"/>
    <n v="62"/>
    <s v="Old"/>
  </r>
  <r>
    <n v="1767"/>
    <d v="2023-02-10T00:00:00"/>
    <n v="3.2638888888888888"/>
    <s v="Production Technician I"/>
    <x v="5"/>
    <s v="Active"/>
    <s v="Contract"/>
    <s v="Zone A"/>
    <s v="Full-Time"/>
    <x v="0"/>
    <x v="3"/>
    <d v="1995-12-31T00:00:00"/>
    <s v="MA"/>
    <s v="Female"/>
    <s v="White"/>
    <s v="Divorced"/>
    <x v="0"/>
    <n v="3"/>
    <n v="3"/>
    <s v="Average"/>
    <d v="2022-08-09T00:00:00"/>
    <n v="4"/>
    <x v="1"/>
    <n v="1"/>
    <s v="Moderate"/>
    <n v="1"/>
    <x v="1"/>
    <d v="2022-10-25T00:00:00"/>
    <x v="2"/>
    <x v="1"/>
    <x v="3"/>
    <n v="3"/>
    <n v="902.11"/>
    <n v="28"/>
    <s v="Adult"/>
  </r>
  <r>
    <n v="1768"/>
    <d v="2022-10-13T00:00:00"/>
    <n v="3.588888888888889"/>
    <s v="Production Technician I"/>
    <x v="6"/>
    <s v="Active"/>
    <s v="Contract"/>
    <s v="Zone C"/>
    <s v="Temporary"/>
    <x v="0"/>
    <x v="1"/>
    <d v="1977-02-26T00:00:00"/>
    <s v="MA"/>
    <s v="Female"/>
    <s v="Black"/>
    <s v="Married"/>
    <x v="0"/>
    <n v="3"/>
    <n v="3"/>
    <s v="Average"/>
    <d v="2023-02-11T00:00:00"/>
    <n v="3"/>
    <x v="1"/>
    <n v="3"/>
    <s v="Moderate"/>
    <n v="3"/>
    <x v="1"/>
    <d v="2022-09-30T00:00:00"/>
    <x v="0"/>
    <x v="1"/>
    <x v="3"/>
    <n v="1"/>
    <n v="999.79"/>
    <n v="45"/>
    <s v="Adult"/>
  </r>
  <r>
    <n v="1769"/>
    <d v="2023-03-07T00:00:00"/>
    <n v="3.1888888888888891"/>
    <s v="Production Technician I"/>
    <x v="2"/>
    <s v="Active"/>
    <s v="Contract"/>
    <s v="Zone B"/>
    <s v="Temporary"/>
    <x v="0"/>
    <x v="6"/>
    <d v="1974-04-29T00:00:00"/>
    <s v="MA"/>
    <s v="Male"/>
    <s v="Hispanic"/>
    <s v="Widowed"/>
    <x v="0"/>
    <n v="3"/>
    <n v="3"/>
    <s v="Average"/>
    <d v="2023-02-10T00:00:00"/>
    <n v="4"/>
    <x v="1"/>
    <n v="3"/>
    <s v="Moderate"/>
    <n v="5"/>
    <x v="1"/>
    <d v="2023-03-27T00:00:00"/>
    <x v="0"/>
    <x v="0"/>
    <x v="3"/>
    <n v="1"/>
    <n v="976.58"/>
    <n v="49"/>
    <s v="Adult"/>
  </r>
  <r>
    <n v="1770"/>
    <d v="2018-09-12T00:00:00"/>
    <n v="7.6749999999999998"/>
    <s v="Production Technician I"/>
    <x v="4"/>
    <s v="Active"/>
    <s v="Part-Time"/>
    <s v="Zone A"/>
    <s v="Full-Time"/>
    <x v="0"/>
    <x v="2"/>
    <d v="1971-03-05T00:00:00"/>
    <s v="MA"/>
    <s v="Male"/>
    <s v="Hispanic"/>
    <s v="Single"/>
    <x v="0"/>
    <n v="3"/>
    <n v="3"/>
    <s v="Average"/>
    <d v="2023-02-24T00:00:00"/>
    <n v="1"/>
    <x v="1"/>
    <n v="3"/>
    <s v="Moderate"/>
    <n v="5"/>
    <x v="1"/>
    <d v="2022-09-04T00:00:00"/>
    <x v="1"/>
    <x v="1"/>
    <x v="1"/>
    <n v="2"/>
    <n v="257.2"/>
    <n v="47"/>
    <s v="Adult"/>
  </r>
  <r>
    <n v="1771"/>
    <d v="2020-06-27T00:00:00"/>
    <n v="5.8833333333333337"/>
    <s v="Production Technician I"/>
    <x v="0"/>
    <s v="Active"/>
    <s v="Part-Time"/>
    <s v="Zone C"/>
    <s v="Part-Time"/>
    <x v="0"/>
    <x v="12"/>
    <d v="1950-08-27T00:00:00"/>
    <s v="MA"/>
    <s v="Male"/>
    <s v="Hispanic"/>
    <s v="Widowed"/>
    <x v="0"/>
    <n v="3"/>
    <n v="3"/>
    <s v="Average"/>
    <d v="2023-06-03T00:00:00"/>
    <n v="3"/>
    <x v="1"/>
    <n v="2"/>
    <s v="Moderate"/>
    <n v="1"/>
    <x v="1"/>
    <d v="2023-02-27T00:00:00"/>
    <x v="3"/>
    <x v="1"/>
    <x v="1"/>
    <n v="2"/>
    <n v="991.1"/>
    <n v="70"/>
    <s v="Old"/>
  </r>
  <r>
    <n v="1772"/>
    <d v="2018-12-28T00:00:00"/>
    <n v="7.3805555555555555"/>
    <s v="Production Technician I"/>
    <x v="7"/>
    <s v="Active"/>
    <s v="Contract"/>
    <s v="Zone A"/>
    <s v="Part-Time"/>
    <x v="0"/>
    <x v="3"/>
    <d v="1954-06-28T00:00:00"/>
    <s v="MA"/>
    <s v="Male"/>
    <s v="Asian"/>
    <s v="Widowed"/>
    <x v="0"/>
    <n v="3"/>
    <n v="3"/>
    <s v="Average"/>
    <d v="2023-01-01T00:00:00"/>
    <n v="3"/>
    <x v="1"/>
    <n v="4"/>
    <s v="Moderate"/>
    <n v="5"/>
    <x v="1"/>
    <d v="2022-08-20T00:00:00"/>
    <x v="3"/>
    <x v="1"/>
    <x v="3"/>
    <n v="2"/>
    <n v="205.64"/>
    <n v="64"/>
    <s v="Old"/>
  </r>
  <r>
    <n v="1773"/>
    <d v="2021-01-20T00:00:00"/>
    <n v="5.3194444444444446"/>
    <s v="Production Technician I"/>
    <x v="1"/>
    <s v="Active"/>
    <s v="Part-Time"/>
    <s v="Zone B"/>
    <s v="Temporary"/>
    <x v="0"/>
    <x v="5"/>
    <d v="2042-03-22T00:00:00"/>
    <s v="MA"/>
    <s v="Male"/>
    <s v="Black"/>
    <s v="Married"/>
    <x v="0"/>
    <n v="3"/>
    <n v="3"/>
    <s v="Average"/>
    <d v="2022-11-20T00:00:00"/>
    <n v="5"/>
    <x v="1"/>
    <n v="5"/>
    <s v="Moderate"/>
    <n v="2"/>
    <x v="1"/>
    <d v="2022-12-30T00:00:00"/>
    <x v="0"/>
    <x v="0"/>
    <x v="3"/>
    <n v="2"/>
    <n v="817.45"/>
    <n v="79"/>
    <s v="Old"/>
  </r>
  <r>
    <n v="1774"/>
    <d v="2019-09-14T00:00:00"/>
    <n v="6.6694444444444443"/>
    <s v="Production Technician I"/>
    <x v="8"/>
    <s v="Active"/>
    <s v="Full-Time"/>
    <s v="Zone B"/>
    <s v="Part-Time"/>
    <x v="0"/>
    <x v="4"/>
    <d v="1989-09-24T00:00:00"/>
    <s v="MA"/>
    <s v="Female"/>
    <s v="Asian"/>
    <s v="Widowed"/>
    <x v="0"/>
    <n v="3"/>
    <n v="3"/>
    <s v="Average"/>
    <d v="2022-12-09T00:00:00"/>
    <n v="1"/>
    <x v="1"/>
    <n v="1"/>
    <s v="Moderate"/>
    <n v="2"/>
    <x v="1"/>
    <d v="2023-06-08T00:00:00"/>
    <x v="1"/>
    <x v="1"/>
    <x v="0"/>
    <n v="5"/>
    <n v="643.22"/>
    <n v="30"/>
    <s v="Adult"/>
  </r>
  <r>
    <n v="1775"/>
    <d v="2018-10-06T00:00:00"/>
    <n v="7.6083333333333334"/>
    <s v="Production Technician I"/>
    <x v="3"/>
    <s v="Active"/>
    <s v="Contract"/>
    <s v="Zone A"/>
    <s v="Full-Time"/>
    <x v="0"/>
    <x v="6"/>
    <d v="1997-05-11T00:00:00"/>
    <s v="MA"/>
    <s v="Male"/>
    <s v="Black"/>
    <s v="Single"/>
    <x v="0"/>
    <n v="3"/>
    <n v="3"/>
    <s v="Average"/>
    <d v="2023-05-10T00:00:00"/>
    <n v="4"/>
    <x v="1"/>
    <n v="2"/>
    <s v="Moderate"/>
    <n v="3"/>
    <x v="1"/>
    <d v="2023-05-08T00:00:00"/>
    <x v="2"/>
    <x v="0"/>
    <x v="0"/>
    <n v="4"/>
    <n v="795.28"/>
    <n v="21"/>
    <s v="Young"/>
  </r>
  <r>
    <n v="1776"/>
    <d v="2021-08-03T00:00:00"/>
    <n v="4.7833333333333332"/>
    <s v="Production Technician I"/>
    <x v="9"/>
    <s v="Active"/>
    <s v="Full-Time"/>
    <s v="Zone C"/>
    <s v="Temporary"/>
    <x v="0"/>
    <x v="9"/>
    <d v="1955-03-11T00:00:00"/>
    <s v="MA"/>
    <s v="Male"/>
    <s v="Asian"/>
    <s v="Divorced"/>
    <x v="0"/>
    <n v="3"/>
    <n v="3"/>
    <s v="Average"/>
    <d v="2023-01-16T00:00:00"/>
    <n v="3"/>
    <x v="1"/>
    <n v="2"/>
    <s v="Moderate"/>
    <n v="3"/>
    <x v="1"/>
    <d v="2022-09-07T00:00:00"/>
    <x v="2"/>
    <x v="0"/>
    <x v="0"/>
    <n v="2"/>
    <n v="521.69000000000005"/>
    <n v="66"/>
    <s v="Old"/>
  </r>
  <r>
    <n v="1777"/>
    <d v="2019-07-05T00:00:00"/>
    <n v="6.8611111111111107"/>
    <s v="Production Technician I"/>
    <x v="5"/>
    <s v="Active"/>
    <s v="Full-Time"/>
    <s v="Zone B"/>
    <s v="Temporary"/>
    <x v="0"/>
    <x v="8"/>
    <d v="1962-04-25T00:00:00"/>
    <s v="MA"/>
    <s v="Female"/>
    <s v="Hispanic"/>
    <s v="Single"/>
    <x v="0"/>
    <n v="3"/>
    <n v="3"/>
    <s v="Average"/>
    <d v="2023-02-02T00:00:00"/>
    <n v="1"/>
    <x v="1"/>
    <n v="3"/>
    <s v="Moderate"/>
    <n v="1"/>
    <x v="1"/>
    <d v="2023-04-24T00:00:00"/>
    <x v="1"/>
    <x v="1"/>
    <x v="1"/>
    <n v="3"/>
    <n v="157.78"/>
    <n v="57"/>
    <s v="Old"/>
  </r>
  <r>
    <n v="1778"/>
    <d v="2019-04-25T00:00:00"/>
    <n v="7.0555555555555554"/>
    <s v="Production Technician I"/>
    <x v="6"/>
    <s v="Active"/>
    <s v="Full-Time"/>
    <s v="Zone B"/>
    <s v="Full-Time"/>
    <x v="0"/>
    <x v="3"/>
    <d v="2049-05-18T00:00:00"/>
    <s v="MA"/>
    <s v="Female"/>
    <s v="Other"/>
    <s v="Widowed"/>
    <x v="0"/>
    <n v="3"/>
    <n v="3"/>
    <s v="Average"/>
    <d v="2022-11-19T00:00:00"/>
    <n v="3"/>
    <x v="1"/>
    <n v="5"/>
    <s v="Moderate"/>
    <n v="4"/>
    <x v="1"/>
    <d v="2022-09-01T00:00:00"/>
    <x v="2"/>
    <x v="1"/>
    <x v="3"/>
    <n v="3"/>
    <n v="803.94"/>
    <n v="70"/>
    <s v="Old"/>
  </r>
  <r>
    <n v="1779"/>
    <d v="2023-07-15T00:00:00"/>
    <n v="2.8333333333333335"/>
    <s v="Production Technician I"/>
    <x v="2"/>
    <s v="Active"/>
    <s v="Full-Time"/>
    <s v="Zone A"/>
    <s v="Temporary"/>
    <x v="0"/>
    <x v="9"/>
    <d v="1961-05-04T00:00:00"/>
    <s v="MA"/>
    <s v="Female"/>
    <s v="Other"/>
    <s v="Married"/>
    <x v="0"/>
    <n v="3"/>
    <n v="3"/>
    <s v="Average"/>
    <d v="2022-08-22T00:00:00"/>
    <n v="5"/>
    <x v="1"/>
    <n v="3"/>
    <s v="Moderate"/>
    <n v="4"/>
    <x v="1"/>
    <d v="2022-11-27T00:00:00"/>
    <x v="2"/>
    <x v="0"/>
    <x v="3"/>
    <n v="3"/>
    <n v="188.56"/>
    <n v="62"/>
    <s v="Old"/>
  </r>
  <r>
    <n v="1780"/>
    <d v="2022-12-10T00:00:00"/>
    <n v="3.4305555555555554"/>
    <s v="Production Technician I"/>
    <x v="4"/>
    <s v="Active"/>
    <s v="Contract"/>
    <s v="Zone C"/>
    <s v="Temporary"/>
    <x v="0"/>
    <x v="4"/>
    <d v="1993-07-11T00:00:00"/>
    <s v="MA"/>
    <s v="Female"/>
    <s v="Hispanic"/>
    <s v="Widowed"/>
    <x v="0"/>
    <n v="3"/>
    <n v="3"/>
    <s v="Average"/>
    <d v="2023-06-03T00:00:00"/>
    <n v="2"/>
    <x v="1"/>
    <n v="3"/>
    <s v="Moderate"/>
    <n v="2"/>
    <x v="1"/>
    <d v="2023-03-25T00:00:00"/>
    <x v="3"/>
    <x v="1"/>
    <x v="3"/>
    <n v="2"/>
    <n v="663.72"/>
    <n v="29"/>
    <s v="Adult"/>
  </r>
  <r>
    <n v="1781"/>
    <d v="2019-05-02T00:00:00"/>
    <n v="7.0361111111111114"/>
    <s v="Production Technician I"/>
    <x v="0"/>
    <s v="Active"/>
    <s v="Contract"/>
    <s v="Zone A"/>
    <s v="Part-Time"/>
    <x v="0"/>
    <x v="2"/>
    <d v="1983-12-11T00:00:00"/>
    <s v="MA"/>
    <s v="Female"/>
    <s v="White"/>
    <s v="Divorced"/>
    <x v="0"/>
    <n v="3"/>
    <n v="3"/>
    <s v="Average"/>
    <d v="2022-09-27T00:00:00"/>
    <n v="2"/>
    <x v="1"/>
    <n v="2"/>
    <s v="Moderate"/>
    <n v="4"/>
    <x v="1"/>
    <d v="2023-07-04T00:00:00"/>
    <x v="3"/>
    <x v="1"/>
    <x v="0"/>
    <n v="4"/>
    <n v="892.3"/>
    <n v="36"/>
    <s v="Adult"/>
  </r>
  <r>
    <n v="1782"/>
    <d v="2019-01-13T00:00:00"/>
    <n v="7.3388888888888886"/>
    <s v="Production Technician II"/>
    <x v="6"/>
    <s v="Terminated"/>
    <s v="Contract"/>
    <s v="Zone A"/>
    <s v="Temporary"/>
    <x v="0"/>
    <x v="4"/>
    <d v="1950-10-08T00:00:00"/>
    <s v="MA"/>
    <s v="Female"/>
    <s v="Other"/>
    <s v="Married"/>
    <x v="0"/>
    <n v="3"/>
    <n v="3"/>
    <s v="Average"/>
    <d v="2023-07-07T00:00:00"/>
    <n v="3"/>
    <x v="1"/>
    <n v="4"/>
    <s v="Moderate"/>
    <n v="1"/>
    <x v="1"/>
    <d v="2022-12-21T00:00:00"/>
    <x v="4"/>
    <x v="0"/>
    <x v="3"/>
    <n v="3"/>
    <n v="560.35"/>
    <n v="69"/>
    <s v="Old"/>
  </r>
  <r>
    <n v="1783"/>
    <d v="2021-06-09T00:00:00"/>
    <n v="4.9333333333333336"/>
    <s v="Production Technician I"/>
    <x v="9"/>
    <s v="Active"/>
    <s v="Part-Time"/>
    <s v="Zone C"/>
    <s v="Part-Time"/>
    <x v="0"/>
    <x v="3"/>
    <d v="1981-12-07T00:00:00"/>
    <s v="MA"/>
    <s v="Female"/>
    <s v="White"/>
    <s v="Widowed"/>
    <x v="0"/>
    <n v="3"/>
    <n v="3"/>
    <s v="Average"/>
    <d v="2023-04-21T00:00:00"/>
    <n v="5"/>
    <x v="1"/>
    <n v="2"/>
    <s v="Moderate"/>
    <n v="4"/>
    <x v="1"/>
    <d v="2022-12-24T00:00:00"/>
    <x v="3"/>
    <x v="1"/>
    <x v="3"/>
    <n v="2"/>
    <n v="595.5"/>
    <n v="40"/>
    <s v="Adult"/>
  </r>
  <r>
    <n v="1784"/>
    <d v="2023-08-02T00:00:00"/>
    <n v="2.786111111111111"/>
    <s v="Production Technician I"/>
    <x v="5"/>
    <s v="Active"/>
    <s v="Part-Time"/>
    <s v="Zone A"/>
    <s v="Temporary"/>
    <x v="0"/>
    <x v="3"/>
    <d v="1971-03-30T00:00:00"/>
    <s v="MA"/>
    <s v="Female"/>
    <s v="Other"/>
    <s v="Divorced"/>
    <x v="0"/>
    <n v="3"/>
    <n v="3"/>
    <s v="Average"/>
    <d v="2023-02-23T00:00:00"/>
    <n v="2"/>
    <x v="1"/>
    <n v="3"/>
    <s v="Moderate"/>
    <n v="1"/>
    <x v="1"/>
    <d v="2022-11-17T00:00:00"/>
    <x v="4"/>
    <x v="1"/>
    <x v="3"/>
    <n v="2"/>
    <n v="242.18"/>
    <n v="52"/>
    <s v="Old"/>
  </r>
  <r>
    <n v="1785"/>
    <d v="2023-06-17T00:00:00"/>
    <n v="2.911111111111111"/>
    <s v="Production Technician I"/>
    <x v="6"/>
    <s v="Active"/>
    <s v="Full-Time"/>
    <s v="Zone C"/>
    <s v="Full-Time"/>
    <x v="0"/>
    <x v="19"/>
    <d v="1950-01-17T00:00:00"/>
    <s v="MA"/>
    <s v="Female"/>
    <s v="White"/>
    <s v="Widowed"/>
    <x v="0"/>
    <n v="3"/>
    <n v="3"/>
    <s v="Average"/>
    <d v="2022-08-08T00:00:00"/>
    <n v="4"/>
    <x v="1"/>
    <n v="4"/>
    <s v="Moderate"/>
    <n v="5"/>
    <x v="1"/>
    <d v="2023-01-07T00:00:00"/>
    <x v="2"/>
    <x v="0"/>
    <x v="0"/>
    <n v="5"/>
    <n v="104.95"/>
    <n v="73"/>
    <s v="Old"/>
  </r>
  <r>
    <n v="1786"/>
    <d v="2022-03-31T00:00:00"/>
    <n v="4.125"/>
    <s v="Production Technician I"/>
    <x v="2"/>
    <s v="Active"/>
    <s v="Full-Time"/>
    <s v="Zone A"/>
    <s v="Temporary"/>
    <x v="0"/>
    <x v="4"/>
    <d v="1979-11-10T00:00:00"/>
    <s v="MA"/>
    <s v="Male"/>
    <s v="Hispanic"/>
    <s v="Widowed"/>
    <x v="0"/>
    <n v="3"/>
    <n v="3"/>
    <s v="Average"/>
    <d v="2023-06-03T00:00:00"/>
    <n v="4"/>
    <x v="1"/>
    <n v="2"/>
    <s v="Moderate"/>
    <n v="1"/>
    <x v="1"/>
    <d v="2023-04-23T00:00:00"/>
    <x v="4"/>
    <x v="1"/>
    <x v="2"/>
    <n v="2"/>
    <n v="942.28"/>
    <n v="43"/>
    <s v="Adult"/>
  </r>
  <r>
    <n v="1787"/>
    <d v="2019-04-06T00:00:00"/>
    <n v="7.1083333333333334"/>
    <s v="Production Technician I"/>
    <x v="4"/>
    <s v="Active"/>
    <s v="Contract"/>
    <s v="Zone B"/>
    <s v="Temporary"/>
    <x v="0"/>
    <x v="6"/>
    <d v="1956-07-10T00:00:00"/>
    <s v="MA"/>
    <s v="Male"/>
    <s v="Hispanic"/>
    <s v="Divorced"/>
    <x v="0"/>
    <n v="3"/>
    <n v="3"/>
    <s v="Average"/>
    <d v="2023-02-23T00:00:00"/>
    <n v="2"/>
    <x v="1"/>
    <n v="5"/>
    <s v="Moderate"/>
    <n v="3"/>
    <x v="1"/>
    <d v="2022-08-31T00:00:00"/>
    <x v="2"/>
    <x v="0"/>
    <x v="3"/>
    <n v="2"/>
    <n v="756.7"/>
    <n v="63"/>
    <s v="Old"/>
  </r>
  <r>
    <n v="1788"/>
    <d v="2020-07-11T00:00:00"/>
    <n v="5.8444444444444441"/>
    <s v="Production Technician I"/>
    <x v="0"/>
    <s v="Active"/>
    <s v="Contract"/>
    <s v="Zone C"/>
    <s v="Full-Time"/>
    <x v="0"/>
    <x v="4"/>
    <d v="1976-02-08T00:00:00"/>
    <s v="MA"/>
    <s v="Male"/>
    <s v="Other"/>
    <s v="Divorced"/>
    <x v="0"/>
    <n v="3"/>
    <n v="3"/>
    <s v="Average"/>
    <d v="2023-08-04T00:00:00"/>
    <n v="2"/>
    <x v="1"/>
    <n v="5"/>
    <s v="Moderate"/>
    <n v="1"/>
    <x v="1"/>
    <d v="2022-12-23T00:00:00"/>
    <x v="0"/>
    <x v="0"/>
    <x v="2"/>
    <n v="4"/>
    <n v="290.99"/>
    <n v="44"/>
    <s v="Adult"/>
  </r>
  <r>
    <n v="1789"/>
    <d v="2023-04-22T00:00:00"/>
    <n v="3.0638888888888891"/>
    <s v="Production Technician I"/>
    <x v="7"/>
    <s v="Active"/>
    <s v="Contract"/>
    <s v="Zone C"/>
    <s v="Part-Time"/>
    <x v="0"/>
    <x v="6"/>
    <d v="1963-02-17T00:00:00"/>
    <s v="MA"/>
    <s v="Male"/>
    <s v="Other"/>
    <s v="Widowed"/>
    <x v="0"/>
    <n v="3"/>
    <n v="3"/>
    <s v="Average"/>
    <d v="2022-10-07T00:00:00"/>
    <n v="4"/>
    <x v="1"/>
    <n v="3"/>
    <s v="Moderate"/>
    <n v="1"/>
    <x v="1"/>
    <d v="2023-01-08T00:00:00"/>
    <x v="0"/>
    <x v="1"/>
    <x v="1"/>
    <n v="2"/>
    <n v="700.97"/>
    <n v="60"/>
    <s v="Old"/>
  </r>
  <r>
    <n v="1790"/>
    <d v="2022-12-02T00:00:00"/>
    <n v="3.4527777777777779"/>
    <s v="Production Technician I"/>
    <x v="1"/>
    <s v="Active"/>
    <s v="Part-Time"/>
    <s v="Zone B"/>
    <s v="Part-Time"/>
    <x v="0"/>
    <x v="1"/>
    <d v="1956-03-09T00:00:00"/>
    <s v="MA"/>
    <s v="Female"/>
    <s v="Asian"/>
    <s v="Divorced"/>
    <x v="0"/>
    <n v="3"/>
    <n v="3"/>
    <s v="Average"/>
    <d v="2022-10-11T00:00:00"/>
    <n v="4"/>
    <x v="1"/>
    <n v="5"/>
    <s v="Moderate"/>
    <n v="4"/>
    <x v="1"/>
    <d v="2022-08-19T00:00:00"/>
    <x v="4"/>
    <x v="0"/>
    <x v="1"/>
    <n v="4"/>
    <n v="631.98"/>
    <n v="66"/>
    <s v="Old"/>
  </r>
  <r>
    <n v="1791"/>
    <d v="2021-03-06T00:00:00"/>
    <n v="5.1916666666666664"/>
    <s v="Production Technician I"/>
    <x v="8"/>
    <s v="Active"/>
    <s v="Contract"/>
    <s v="Zone A"/>
    <s v="Temporary"/>
    <x v="0"/>
    <x v="13"/>
    <d v="1981-08-02T00:00:00"/>
    <s v="MA"/>
    <s v="Female"/>
    <s v="Hispanic"/>
    <s v="Divorced"/>
    <x v="0"/>
    <n v="3"/>
    <n v="3"/>
    <s v="Average"/>
    <d v="2022-09-18T00:00:00"/>
    <n v="4"/>
    <x v="1"/>
    <n v="5"/>
    <s v="Moderate"/>
    <n v="3"/>
    <x v="1"/>
    <d v="2022-11-26T00:00:00"/>
    <x v="2"/>
    <x v="0"/>
    <x v="0"/>
    <n v="5"/>
    <n v="282.85000000000002"/>
    <n v="40"/>
    <s v="Adult"/>
  </r>
  <r>
    <n v="1792"/>
    <d v="2019-05-21T00:00:00"/>
    <n v="6.9833333333333334"/>
    <s v="Production Technician I"/>
    <x v="3"/>
    <s v="Active"/>
    <s v="Full-Time"/>
    <s v="Zone C"/>
    <s v="Temporary"/>
    <x v="0"/>
    <x v="11"/>
    <d v="1950-04-02T00:00:00"/>
    <s v="MA"/>
    <s v="Male"/>
    <s v="Black"/>
    <s v="Divorced"/>
    <x v="0"/>
    <n v="3"/>
    <n v="3"/>
    <s v="Average"/>
    <d v="2022-09-12T00:00:00"/>
    <n v="2"/>
    <x v="1"/>
    <n v="3"/>
    <s v="Moderate"/>
    <n v="5"/>
    <x v="1"/>
    <d v="2022-11-29T00:00:00"/>
    <x v="3"/>
    <x v="0"/>
    <x v="2"/>
    <n v="1"/>
    <n v="412.58"/>
    <n v="69"/>
    <s v="Old"/>
  </r>
  <r>
    <n v="1793"/>
    <d v="2018-10-23T00:00:00"/>
    <n v="7.5611111111111109"/>
    <s v="Production Technician I"/>
    <x v="4"/>
    <s v="Active"/>
    <s v="Full-Time"/>
    <s v="Zone B"/>
    <s v="Temporary"/>
    <x v="0"/>
    <x v="7"/>
    <d v="2045-05-22T00:00:00"/>
    <s v="MA"/>
    <s v="Female"/>
    <s v="Hispanic"/>
    <s v="Single"/>
    <x v="0"/>
    <n v="3"/>
    <n v="3"/>
    <s v="Average"/>
    <d v="2022-09-04T00:00:00"/>
    <n v="1"/>
    <x v="1"/>
    <n v="1"/>
    <s v="Moderate"/>
    <n v="2"/>
    <x v="1"/>
    <d v="2023-02-28T00:00:00"/>
    <x v="4"/>
    <x v="1"/>
    <x v="3"/>
    <n v="1"/>
    <n v="943.91"/>
    <n v="73"/>
    <s v="Old"/>
  </r>
  <r>
    <n v="1794"/>
    <d v="2021-05-26T00:00:00"/>
    <n v="4.9694444444444441"/>
    <s v="Production Technician I"/>
    <x v="0"/>
    <s v="Active"/>
    <s v="Contract"/>
    <s v="Zone A"/>
    <s v="Temporary"/>
    <x v="0"/>
    <x v="2"/>
    <d v="1963-08-13T00:00:00"/>
    <s v="MA"/>
    <s v="Female"/>
    <s v="White"/>
    <s v="Widowed"/>
    <x v="0"/>
    <n v="3"/>
    <n v="3"/>
    <s v="Average"/>
    <d v="2023-05-17T00:00:00"/>
    <n v="4"/>
    <x v="1"/>
    <n v="4"/>
    <s v="Moderate"/>
    <n v="2"/>
    <x v="1"/>
    <d v="2022-10-31T00:00:00"/>
    <x v="0"/>
    <x v="0"/>
    <x v="2"/>
    <n v="3"/>
    <n v="208.13"/>
    <n v="58"/>
    <s v="Old"/>
  </r>
  <r>
    <n v="1795"/>
    <d v="2019-12-01T00:00:00"/>
    <n v="6.4555555555555557"/>
    <s v="Production Technician I"/>
    <x v="1"/>
    <s v="Terminated"/>
    <s v="Full-Time"/>
    <s v="Zone B"/>
    <s v="Part-Time"/>
    <x v="0"/>
    <x v="17"/>
    <d v="1960-04-04T00:00:00"/>
    <s v="MA"/>
    <s v="Female"/>
    <s v="Asian"/>
    <s v="Widowed"/>
    <x v="0"/>
    <n v="3"/>
    <n v="3"/>
    <s v="Average"/>
    <d v="2023-06-10T00:00:00"/>
    <n v="5"/>
    <x v="1"/>
    <n v="1"/>
    <s v="Moderate"/>
    <n v="4"/>
    <x v="1"/>
    <d v="2023-02-24T00:00:00"/>
    <x v="0"/>
    <x v="1"/>
    <x v="3"/>
    <n v="2"/>
    <n v="145.47"/>
    <n v="59"/>
    <s v="Old"/>
  </r>
  <r>
    <n v="1796"/>
    <d v="2021-06-07T00:00:00"/>
    <n v="4.9388888888888891"/>
    <s v="Production Technician I"/>
    <x v="8"/>
    <s v="Terminated"/>
    <s v="Contract"/>
    <s v="Zone A"/>
    <s v="Full-Time"/>
    <x v="0"/>
    <x v="15"/>
    <d v="1976-06-26T00:00:00"/>
    <s v="MA"/>
    <s v="Female"/>
    <s v="Hispanic"/>
    <s v="Divorced"/>
    <x v="0"/>
    <n v="3"/>
    <n v="3"/>
    <s v="Average"/>
    <d v="2022-11-23T00:00:00"/>
    <n v="3"/>
    <x v="1"/>
    <n v="5"/>
    <s v="Moderate"/>
    <n v="2"/>
    <x v="1"/>
    <d v="2022-10-27T00:00:00"/>
    <x v="1"/>
    <x v="1"/>
    <x v="0"/>
    <n v="1"/>
    <n v="727.51"/>
    <n v="45"/>
    <s v="Adult"/>
  </r>
  <r>
    <n v="1797"/>
    <d v="2020-10-13T00:00:00"/>
    <n v="5.5888888888888886"/>
    <s v="Production Technician I"/>
    <x v="6"/>
    <s v="Active"/>
    <s v="Full-Time"/>
    <s v="Zone A"/>
    <s v="Full-Time"/>
    <x v="0"/>
    <x v="3"/>
    <d v="1987-09-18T00:00:00"/>
    <s v="MA"/>
    <s v="Female"/>
    <s v="Hispanic"/>
    <s v="Widowed"/>
    <x v="0"/>
    <n v="3"/>
    <n v="3"/>
    <s v="Average"/>
    <d v="2023-05-03T00:00:00"/>
    <n v="3"/>
    <x v="1"/>
    <n v="3"/>
    <s v="Moderate"/>
    <n v="5"/>
    <x v="1"/>
    <d v="2022-12-24T00:00:00"/>
    <x v="2"/>
    <x v="1"/>
    <x v="0"/>
    <n v="5"/>
    <n v="581.42999999999995"/>
    <n v="33"/>
    <s v="Adult"/>
  </r>
  <r>
    <n v="1798"/>
    <d v="2022-10-30T00:00:00"/>
    <n v="3.5416666666666665"/>
    <s v="Production Technician II"/>
    <x v="2"/>
    <s v="Active"/>
    <s v="Part-Time"/>
    <s v="Zone A"/>
    <s v="Full-Time"/>
    <x v="0"/>
    <x v="8"/>
    <d v="1985-12-07T00:00:00"/>
    <s v="MA"/>
    <s v="Female"/>
    <s v="Black"/>
    <s v="Widowed"/>
    <x v="0"/>
    <n v="3"/>
    <n v="3"/>
    <s v="Average"/>
    <d v="2023-01-27T00:00:00"/>
    <n v="3"/>
    <x v="1"/>
    <n v="2"/>
    <s v="Moderate"/>
    <n v="4"/>
    <x v="1"/>
    <d v="2022-12-11T00:00:00"/>
    <x v="4"/>
    <x v="0"/>
    <x v="1"/>
    <n v="1"/>
    <n v="725.94"/>
    <n v="37"/>
    <s v="Adult"/>
  </r>
  <r>
    <n v="1799"/>
    <d v="2022-09-04T00:00:00"/>
    <n v="3.6972222222222224"/>
    <s v="Production Technician II"/>
    <x v="4"/>
    <s v="Terminated"/>
    <s v="Part-Time"/>
    <s v="Zone C"/>
    <s v="Temporary"/>
    <x v="0"/>
    <x v="4"/>
    <d v="1989-02-19T00:00:00"/>
    <s v="MA"/>
    <s v="Male"/>
    <s v="Black"/>
    <s v="Married"/>
    <x v="0"/>
    <n v="3"/>
    <n v="3"/>
    <s v="Average"/>
    <d v="2023-04-28T00:00:00"/>
    <n v="2"/>
    <x v="1"/>
    <n v="5"/>
    <s v="Moderate"/>
    <n v="3"/>
    <x v="1"/>
    <d v="2022-10-27T00:00:00"/>
    <x v="3"/>
    <x v="0"/>
    <x v="3"/>
    <n v="1"/>
    <n v="338.36"/>
    <n v="33"/>
    <s v="Adult"/>
  </r>
  <r>
    <n v="1800"/>
    <d v="2019-10-18T00:00:00"/>
    <n v="6.5750000000000002"/>
    <s v="Production Technician I"/>
    <x v="3"/>
    <s v="Active"/>
    <s v="Part-Time"/>
    <s v="Zone C"/>
    <s v="Full-Time"/>
    <x v="0"/>
    <x v="13"/>
    <d v="1976-04-05T00:00:00"/>
    <s v="MA"/>
    <s v="Female"/>
    <s v="Black"/>
    <s v="Divorced"/>
    <x v="0"/>
    <n v="3"/>
    <n v="3"/>
    <s v="Average"/>
    <d v="2023-02-03T00:00:00"/>
    <n v="4"/>
    <x v="1"/>
    <n v="3"/>
    <s v="Moderate"/>
    <n v="5"/>
    <x v="1"/>
    <d v="2023-04-17T00:00:00"/>
    <x v="3"/>
    <x v="1"/>
    <x v="0"/>
    <n v="1"/>
    <n v="732.84"/>
    <n v="43"/>
    <s v="Adult"/>
  </r>
  <r>
    <n v="1801"/>
    <d v="2021-07-25T00:00:00"/>
    <n v="4.8055555555555554"/>
    <s v="Production Technician I"/>
    <x v="9"/>
    <s v="Active"/>
    <s v="Full-Time"/>
    <s v="Zone C"/>
    <s v="Temporary"/>
    <x v="0"/>
    <x v="3"/>
    <d v="1989-08-06T00:00:00"/>
    <s v="MA"/>
    <s v="Female"/>
    <s v="Hispanic"/>
    <s v="Married"/>
    <x v="0"/>
    <n v="3"/>
    <n v="3"/>
    <s v="Average"/>
    <d v="2023-06-02T00:00:00"/>
    <n v="3"/>
    <x v="1"/>
    <n v="4"/>
    <s v="Moderate"/>
    <n v="3"/>
    <x v="1"/>
    <d v="2023-06-22T00:00:00"/>
    <x v="3"/>
    <x v="1"/>
    <x v="1"/>
    <n v="1"/>
    <n v="753.69"/>
    <n v="32"/>
    <s v="Adult"/>
  </r>
  <r>
    <n v="1802"/>
    <d v="2020-03-31T00:00:00"/>
    <n v="6.125"/>
    <s v="Production Technician I"/>
    <x v="5"/>
    <s v="Active"/>
    <s v="Part-Time"/>
    <s v="Zone B"/>
    <s v="Temporary"/>
    <x v="0"/>
    <x v="4"/>
    <d v="1982-08-13T00:00:00"/>
    <s v="MA"/>
    <s v="Female"/>
    <s v="Other"/>
    <s v="Divorced"/>
    <x v="0"/>
    <n v="3"/>
    <n v="3"/>
    <s v="Average"/>
    <d v="2023-05-21T00:00:00"/>
    <n v="4"/>
    <x v="1"/>
    <n v="2"/>
    <s v="Moderate"/>
    <n v="5"/>
    <x v="1"/>
    <d v="2023-07-16T00:00:00"/>
    <x v="1"/>
    <x v="0"/>
    <x v="0"/>
    <n v="5"/>
    <n v="131.91999999999999"/>
    <n v="38"/>
    <s v="Adult"/>
  </r>
  <r>
    <n v="1803"/>
    <d v="2019-11-11T00:00:00"/>
    <n v="6.5111111111111111"/>
    <s v="Production Technician I"/>
    <x v="6"/>
    <s v="Active"/>
    <s v="Full-Time"/>
    <s v="Zone C"/>
    <s v="Full-Time"/>
    <x v="0"/>
    <x v="5"/>
    <d v="1982-05-11T00:00:00"/>
    <s v="MA"/>
    <s v="Female"/>
    <s v="Other"/>
    <s v="Divorced"/>
    <x v="0"/>
    <n v="3"/>
    <n v="3"/>
    <s v="Average"/>
    <d v="2023-01-19T00:00:00"/>
    <n v="1"/>
    <x v="1"/>
    <n v="3"/>
    <s v="Moderate"/>
    <n v="1"/>
    <x v="1"/>
    <d v="2022-09-20T00:00:00"/>
    <x v="0"/>
    <x v="1"/>
    <x v="3"/>
    <n v="4"/>
    <n v="550.54999999999995"/>
    <n v="37"/>
    <s v="Adult"/>
  </r>
  <r>
    <n v="1804"/>
    <d v="2021-12-05T00:00:00"/>
    <n v="4.4444444444444446"/>
    <s v="Production Technician I"/>
    <x v="2"/>
    <s v="Active"/>
    <s v="Part-Time"/>
    <s v="Zone A"/>
    <s v="Temporary"/>
    <x v="0"/>
    <x v="4"/>
    <d v="1957-07-20T00:00:00"/>
    <s v="MA"/>
    <s v="Male"/>
    <s v="Hispanic"/>
    <s v="Widowed"/>
    <x v="0"/>
    <n v="3"/>
    <n v="3"/>
    <s v="Average"/>
    <d v="2023-04-14T00:00:00"/>
    <n v="3"/>
    <x v="1"/>
    <n v="3"/>
    <s v="Moderate"/>
    <n v="5"/>
    <x v="1"/>
    <d v="2022-08-22T00:00:00"/>
    <x v="1"/>
    <x v="0"/>
    <x v="0"/>
    <n v="1"/>
    <n v="767.49"/>
    <n v="64"/>
    <s v="Old"/>
  </r>
  <r>
    <n v="1805"/>
    <d v="2018-12-17T00:00:00"/>
    <n v="7.4111111111111114"/>
    <s v="Production Technician I"/>
    <x v="4"/>
    <s v="Active"/>
    <s v="Contract"/>
    <s v="Zone A"/>
    <s v="Temporary"/>
    <x v="0"/>
    <x v="1"/>
    <d v="1969-02-03T00:00:00"/>
    <s v="MA"/>
    <s v="Male"/>
    <s v="Black"/>
    <s v="Divorced"/>
    <x v="0"/>
    <n v="3"/>
    <n v="3"/>
    <s v="Average"/>
    <d v="2023-07-09T00:00:00"/>
    <n v="3"/>
    <x v="1"/>
    <n v="3"/>
    <s v="Moderate"/>
    <n v="1"/>
    <x v="1"/>
    <d v="2023-02-11T00:00:00"/>
    <x v="4"/>
    <x v="0"/>
    <x v="1"/>
    <n v="5"/>
    <n v="222.88"/>
    <n v="49"/>
    <s v="Adult"/>
  </r>
  <r>
    <n v="1806"/>
    <d v="2022-03-06T00:00:00"/>
    <n v="4.1916666666666664"/>
    <s v="Production Technician I"/>
    <x v="0"/>
    <s v="Active"/>
    <s v="Part-Time"/>
    <s v="Zone A"/>
    <s v="Full-Time"/>
    <x v="0"/>
    <x v="3"/>
    <d v="1951-06-25T00:00:00"/>
    <s v="MA"/>
    <s v="Male"/>
    <s v="Asian"/>
    <s v="Single"/>
    <x v="0"/>
    <n v="3"/>
    <n v="3"/>
    <s v="Average"/>
    <d v="2022-08-05T00:00:00"/>
    <n v="1"/>
    <x v="1"/>
    <n v="2"/>
    <s v="Moderate"/>
    <n v="5"/>
    <x v="1"/>
    <d v="2023-07-27T00:00:00"/>
    <x v="4"/>
    <x v="0"/>
    <x v="3"/>
    <n v="3"/>
    <n v="176.2"/>
    <n v="71"/>
    <s v="Old"/>
  </r>
  <r>
    <n v="1807"/>
    <d v="2019-09-04T00:00:00"/>
    <n v="6.697222222222222"/>
    <s v="Production Technician I"/>
    <x v="7"/>
    <s v="Active"/>
    <s v="Contract"/>
    <s v="Zone C"/>
    <s v="Full-Time"/>
    <x v="0"/>
    <x v="17"/>
    <d v="1979-11-13T00:00:00"/>
    <s v="MA"/>
    <s v="Female"/>
    <s v="White"/>
    <s v="Widowed"/>
    <x v="0"/>
    <n v="3"/>
    <n v="3"/>
    <s v="Average"/>
    <d v="2023-02-03T00:00:00"/>
    <n v="1"/>
    <x v="1"/>
    <n v="4"/>
    <s v="Moderate"/>
    <n v="4"/>
    <x v="1"/>
    <d v="2023-03-07T00:00:00"/>
    <x v="3"/>
    <x v="1"/>
    <x v="1"/>
    <n v="5"/>
    <n v="794.61"/>
    <n v="40"/>
    <s v="Adult"/>
  </r>
  <r>
    <n v="1808"/>
    <d v="2023-07-26T00:00:00"/>
    <n v="2.8027777777777776"/>
    <s v="Production Technician I"/>
    <x v="1"/>
    <s v="Active"/>
    <s v="Part-Time"/>
    <s v="Zone A"/>
    <s v="Part-Time"/>
    <x v="0"/>
    <x v="8"/>
    <d v="1983-09-25T00:00:00"/>
    <s v="MA"/>
    <s v="Female"/>
    <s v="Black"/>
    <s v="Married"/>
    <x v="0"/>
    <n v="3"/>
    <n v="3"/>
    <s v="Average"/>
    <d v="2023-04-25T00:00:00"/>
    <n v="5"/>
    <x v="1"/>
    <n v="2"/>
    <s v="Moderate"/>
    <n v="4"/>
    <x v="1"/>
    <d v="2022-10-12T00:00:00"/>
    <x v="1"/>
    <x v="1"/>
    <x v="3"/>
    <n v="1"/>
    <n v="147.08000000000001"/>
    <n v="40"/>
    <s v="Adult"/>
  </r>
  <r>
    <n v="1809"/>
    <d v="2022-12-19T00:00:00"/>
    <n v="3.4055555555555554"/>
    <s v="Production Technician I"/>
    <x v="8"/>
    <s v="Active"/>
    <s v="Contract"/>
    <s v="Zone C"/>
    <s v="Part-Time"/>
    <x v="0"/>
    <x v="17"/>
    <d v="1966-11-24T00:00:00"/>
    <s v="MA"/>
    <s v="Female"/>
    <s v="Other"/>
    <s v="Divorced"/>
    <x v="0"/>
    <n v="3"/>
    <n v="3"/>
    <s v="Average"/>
    <d v="2023-04-07T00:00:00"/>
    <n v="5"/>
    <x v="1"/>
    <n v="2"/>
    <s v="Moderate"/>
    <n v="1"/>
    <x v="1"/>
    <d v="2022-08-15T00:00:00"/>
    <x v="4"/>
    <x v="0"/>
    <x v="1"/>
    <n v="5"/>
    <n v="488.94"/>
    <n v="56"/>
    <s v="Old"/>
  </r>
  <r>
    <n v="1810"/>
    <d v="2021-08-17T00:00:00"/>
    <n v="4.7444444444444445"/>
    <s v="Production Technician I"/>
    <x v="3"/>
    <s v="Active"/>
    <s v="Full-Time"/>
    <s v="Zone A"/>
    <s v="Part-Time"/>
    <x v="0"/>
    <x v="3"/>
    <d v="1994-11-30T00:00:00"/>
    <s v="MA"/>
    <s v="Male"/>
    <s v="Black"/>
    <s v="Divorced"/>
    <x v="0"/>
    <n v="3"/>
    <n v="3"/>
    <s v="Average"/>
    <d v="2023-07-06T00:00:00"/>
    <n v="5"/>
    <x v="1"/>
    <n v="1"/>
    <s v="Moderate"/>
    <n v="4"/>
    <x v="1"/>
    <d v="2023-02-22T00:00:00"/>
    <x v="2"/>
    <x v="1"/>
    <x v="0"/>
    <n v="1"/>
    <n v="603.57000000000005"/>
    <n v="27"/>
    <s v="Adult"/>
  </r>
  <r>
    <n v="1811"/>
    <d v="2022-06-11T00:00:00"/>
    <n v="3.9277777777777776"/>
    <s v="Production Technician I"/>
    <x v="9"/>
    <s v="Active"/>
    <s v="Contract"/>
    <s v="Zone A"/>
    <s v="Full-Time"/>
    <x v="0"/>
    <x v="19"/>
    <d v="1977-12-11T00:00:00"/>
    <s v="MA"/>
    <s v="Female"/>
    <s v="Black"/>
    <s v="Divorced"/>
    <x v="0"/>
    <n v="3"/>
    <n v="3"/>
    <s v="Average"/>
    <d v="2022-09-11T00:00:00"/>
    <n v="2"/>
    <x v="1"/>
    <n v="5"/>
    <s v="Moderate"/>
    <n v="1"/>
    <x v="1"/>
    <d v="2023-07-25T00:00:00"/>
    <x v="1"/>
    <x v="1"/>
    <x v="1"/>
    <n v="3"/>
    <n v="819.87"/>
    <n v="45"/>
    <s v="Adult"/>
  </r>
  <r>
    <n v="1812"/>
    <d v="2021-10-01T00:00:00"/>
    <n v="4.6222222222222218"/>
    <s v="Production Technician I"/>
    <x v="5"/>
    <s v="Terminated"/>
    <s v="Contract"/>
    <s v="Zone A"/>
    <s v="Full-Time"/>
    <x v="0"/>
    <x v="3"/>
    <d v="1978-04-29T00:00:00"/>
    <s v="MA"/>
    <s v="Female"/>
    <s v="Black"/>
    <s v="Widowed"/>
    <x v="0"/>
    <n v="3"/>
    <n v="3"/>
    <s v="Average"/>
    <d v="2022-12-05T00:00:00"/>
    <n v="4"/>
    <x v="1"/>
    <n v="2"/>
    <s v="Moderate"/>
    <n v="5"/>
    <x v="1"/>
    <d v="2023-03-04T00:00:00"/>
    <x v="0"/>
    <x v="0"/>
    <x v="1"/>
    <n v="2"/>
    <n v="836.19"/>
    <n v="43"/>
    <s v="Adult"/>
  </r>
  <r>
    <n v="1813"/>
    <d v="2020-08-04T00:00:00"/>
    <n v="5.7805555555555559"/>
    <s v="Production Technician I"/>
    <x v="6"/>
    <s v="Active"/>
    <s v="Contract"/>
    <s v="Zone C"/>
    <s v="Temporary"/>
    <x v="0"/>
    <x v="1"/>
    <d v="1980-01-12T00:00:00"/>
    <s v="MA"/>
    <s v="Female"/>
    <s v="Other"/>
    <s v="Divorced"/>
    <x v="0"/>
    <n v="3"/>
    <n v="3"/>
    <s v="Average"/>
    <d v="2023-06-03T00:00:00"/>
    <n v="3"/>
    <x v="1"/>
    <n v="5"/>
    <s v="Moderate"/>
    <n v="3"/>
    <x v="1"/>
    <d v="2022-11-05T00:00:00"/>
    <x v="2"/>
    <x v="1"/>
    <x v="3"/>
    <n v="5"/>
    <n v="879.94"/>
    <n v="40"/>
    <s v="Adult"/>
  </r>
  <r>
    <n v="1814"/>
    <d v="2022-02-11T00:00:00"/>
    <n v="4.2611111111111111"/>
    <s v="Production Technician I"/>
    <x v="2"/>
    <s v="Active"/>
    <s v="Full-Time"/>
    <s v="Zone A"/>
    <s v="Part-Time"/>
    <x v="0"/>
    <x v="13"/>
    <d v="1980-03-08T00:00:00"/>
    <s v="MA"/>
    <s v="Female"/>
    <s v="Black"/>
    <s v="Widowed"/>
    <x v="0"/>
    <n v="3"/>
    <n v="3"/>
    <s v="Average"/>
    <d v="2023-04-15T00:00:00"/>
    <n v="3"/>
    <x v="1"/>
    <n v="3"/>
    <s v="Moderate"/>
    <n v="1"/>
    <x v="1"/>
    <d v="2023-06-04T00:00:00"/>
    <x v="1"/>
    <x v="0"/>
    <x v="0"/>
    <n v="3"/>
    <n v="532.29999999999995"/>
    <n v="42"/>
    <s v="Adult"/>
  </r>
  <r>
    <n v="1815"/>
    <d v="2020-06-22T00:00:00"/>
    <n v="5.8972222222222221"/>
    <s v="Production Technician I"/>
    <x v="4"/>
    <s v="Active"/>
    <s v="Contract"/>
    <s v="Zone A"/>
    <s v="Part-Time"/>
    <x v="0"/>
    <x v="9"/>
    <d v="1961-05-13T00:00:00"/>
    <s v="MA"/>
    <s v="Female"/>
    <s v="Asian"/>
    <s v="Married"/>
    <x v="0"/>
    <n v="3"/>
    <n v="3"/>
    <s v="Average"/>
    <d v="2022-10-23T00:00:00"/>
    <n v="1"/>
    <x v="1"/>
    <n v="4"/>
    <s v="Moderate"/>
    <n v="5"/>
    <x v="1"/>
    <d v="2022-10-03T00:00:00"/>
    <x v="0"/>
    <x v="1"/>
    <x v="1"/>
    <n v="5"/>
    <n v="758.21"/>
    <n v="59"/>
    <s v="Old"/>
  </r>
  <r>
    <n v="1816"/>
    <d v="2020-08-28T00:00:00"/>
    <n v="5.7138888888888886"/>
    <s v="Production Technician II"/>
    <x v="6"/>
    <s v="Active"/>
    <s v="Contract"/>
    <s v="Zone A"/>
    <s v="Temporary"/>
    <x v="0"/>
    <x v="3"/>
    <d v="1951-05-10T00:00:00"/>
    <s v="MA"/>
    <s v="Female"/>
    <s v="Other"/>
    <s v="Single"/>
    <x v="0"/>
    <n v="3"/>
    <n v="3"/>
    <s v="Average"/>
    <d v="2023-04-03T00:00:00"/>
    <n v="4"/>
    <x v="1"/>
    <n v="3"/>
    <s v="Moderate"/>
    <n v="1"/>
    <x v="1"/>
    <d v="2023-06-05T00:00:00"/>
    <x v="4"/>
    <x v="0"/>
    <x v="1"/>
    <n v="2"/>
    <n v="253.51"/>
    <n v="69"/>
    <s v="Old"/>
  </r>
  <r>
    <n v="1817"/>
    <d v="2019-05-06T00:00:00"/>
    <n v="7.0250000000000004"/>
    <s v="Production Technician II"/>
    <x v="2"/>
    <s v="Active"/>
    <s v="Contract"/>
    <s v="Zone A"/>
    <s v="Temporary"/>
    <x v="0"/>
    <x v="1"/>
    <d v="1987-01-07T00:00:00"/>
    <s v="MA"/>
    <s v="Female"/>
    <s v="Other"/>
    <s v="Divorced"/>
    <x v="0"/>
    <n v="3"/>
    <n v="3"/>
    <s v="Average"/>
    <d v="2023-02-28T00:00:00"/>
    <n v="3"/>
    <x v="1"/>
    <n v="1"/>
    <s v="Moderate"/>
    <n v="5"/>
    <x v="1"/>
    <d v="2022-08-20T00:00:00"/>
    <x v="0"/>
    <x v="0"/>
    <x v="2"/>
    <n v="3"/>
    <n v="375.86"/>
    <n v="32"/>
    <s v="Adult"/>
  </r>
  <r>
    <n v="1818"/>
    <d v="2021-07-08T00:00:00"/>
    <n v="4.8527777777777779"/>
    <s v="Production Technician II"/>
    <x v="4"/>
    <s v="Active"/>
    <s v="Contract"/>
    <s v="Zone C"/>
    <s v="Part-Time"/>
    <x v="0"/>
    <x v="17"/>
    <d v="1956-01-07T00:00:00"/>
    <s v="MA"/>
    <s v="Male"/>
    <s v="Hispanic"/>
    <s v="Widowed"/>
    <x v="0"/>
    <n v="3"/>
    <n v="3"/>
    <s v="Average"/>
    <d v="2023-06-25T00:00:00"/>
    <n v="3"/>
    <x v="1"/>
    <n v="1"/>
    <s v="Moderate"/>
    <n v="3"/>
    <x v="1"/>
    <d v="2023-03-20T00:00:00"/>
    <x v="0"/>
    <x v="1"/>
    <x v="1"/>
    <n v="5"/>
    <n v="909.47"/>
    <n v="65"/>
    <s v="Old"/>
  </r>
  <r>
    <n v="1819"/>
    <d v="2022-07-02T00:00:00"/>
    <n v="3.8694444444444445"/>
    <s v="Production Technician I"/>
    <x v="5"/>
    <s v="Active"/>
    <s v="Full-Time"/>
    <s v="Zone B"/>
    <s v="Temporary"/>
    <x v="0"/>
    <x v="3"/>
    <d v="2048-10-24T00:00:00"/>
    <s v="MA"/>
    <s v="Female"/>
    <s v="Black"/>
    <s v="Single"/>
    <x v="0"/>
    <n v="3"/>
    <n v="3"/>
    <s v="Average"/>
    <d v="2022-12-11T00:00:00"/>
    <n v="3"/>
    <x v="1"/>
    <n v="1"/>
    <s v="Moderate"/>
    <n v="1"/>
    <x v="1"/>
    <d v="2022-10-19T00:00:00"/>
    <x v="1"/>
    <x v="0"/>
    <x v="3"/>
    <n v="3"/>
    <n v="649.51"/>
    <n v="74"/>
    <s v="Old"/>
  </r>
  <r>
    <n v="1820"/>
    <d v="2023-05-04T00:00:00"/>
    <n v="3.0305555555555554"/>
    <s v="Production Technician I"/>
    <x v="9"/>
    <s v="Active"/>
    <s v="Full-Time"/>
    <s v="Zone C"/>
    <s v="Part-Time"/>
    <x v="0"/>
    <x v="12"/>
    <d v="1980-02-01T00:00:00"/>
    <s v="MA"/>
    <s v="Female"/>
    <s v="Black"/>
    <s v="Divorced"/>
    <x v="0"/>
    <n v="3"/>
    <n v="3"/>
    <s v="Average"/>
    <d v="2023-03-23T00:00:00"/>
    <n v="5"/>
    <x v="1"/>
    <n v="4"/>
    <s v="Moderate"/>
    <n v="3"/>
    <x v="1"/>
    <d v="2023-06-30T00:00:00"/>
    <x v="1"/>
    <x v="0"/>
    <x v="0"/>
    <n v="1"/>
    <n v="742.26"/>
    <n v="43"/>
    <s v="Adult"/>
  </r>
  <r>
    <n v="1821"/>
    <d v="2022-12-19T00:00:00"/>
    <n v="3.4055555555555554"/>
    <s v="Production Technician I"/>
    <x v="5"/>
    <s v="Active"/>
    <s v="Full-Time"/>
    <s v="Zone B"/>
    <s v="Full-Time"/>
    <x v="0"/>
    <x v="2"/>
    <d v="1980-07-19T00:00:00"/>
    <s v="MA"/>
    <s v="Female"/>
    <s v="Hispanic"/>
    <s v="Widowed"/>
    <x v="0"/>
    <n v="3"/>
    <n v="3"/>
    <s v="Average"/>
    <d v="2022-11-03T00:00:00"/>
    <n v="1"/>
    <x v="1"/>
    <n v="2"/>
    <s v="Moderate"/>
    <n v="1"/>
    <x v="1"/>
    <d v="2022-10-12T00:00:00"/>
    <x v="4"/>
    <x v="0"/>
    <x v="3"/>
    <n v="4"/>
    <n v="713.84"/>
    <n v="42"/>
    <s v="Adult"/>
  </r>
  <r>
    <n v="1822"/>
    <d v="2022-03-26T00:00:00"/>
    <n v="4.1361111111111111"/>
    <s v="Production Technician I"/>
    <x v="6"/>
    <s v="Active"/>
    <s v="Contract"/>
    <s v="Zone C"/>
    <s v="Part-Time"/>
    <x v="0"/>
    <x v="13"/>
    <d v="1950-12-24T00:00:00"/>
    <s v="MA"/>
    <s v="Female"/>
    <s v="Black"/>
    <s v="Widowed"/>
    <x v="0"/>
    <n v="3"/>
    <n v="3"/>
    <s v="Average"/>
    <d v="2022-08-27T00:00:00"/>
    <n v="5"/>
    <x v="1"/>
    <n v="2"/>
    <s v="Moderate"/>
    <n v="2"/>
    <x v="1"/>
    <d v="2023-07-29T00:00:00"/>
    <x v="2"/>
    <x v="1"/>
    <x v="1"/>
    <n v="1"/>
    <n v="999.06"/>
    <n v="72"/>
    <s v="Old"/>
  </r>
  <r>
    <n v="1823"/>
    <d v="2021-05-09T00:00:00"/>
    <n v="5.0166666666666666"/>
    <s v="Production Technician I"/>
    <x v="2"/>
    <s v="Active"/>
    <s v="Contract"/>
    <s v="Zone A"/>
    <s v="Full-Time"/>
    <x v="0"/>
    <x v="0"/>
    <d v="1960-11-25T00:00:00"/>
    <s v="MA"/>
    <s v="Male"/>
    <s v="Black"/>
    <s v="Widowed"/>
    <x v="0"/>
    <n v="3"/>
    <n v="3"/>
    <s v="Average"/>
    <d v="2023-05-12T00:00:00"/>
    <n v="4"/>
    <x v="1"/>
    <n v="4"/>
    <s v="Moderate"/>
    <n v="3"/>
    <x v="1"/>
    <d v="2023-07-10T00:00:00"/>
    <x v="0"/>
    <x v="0"/>
    <x v="2"/>
    <n v="4"/>
    <n v="977.99"/>
    <n v="61"/>
    <s v="Old"/>
  </r>
  <r>
    <n v="1824"/>
    <d v="2020-01-09T00:00:00"/>
    <n v="6.35"/>
    <s v="Production Technician I"/>
    <x v="4"/>
    <s v="Active"/>
    <s v="Contract"/>
    <s v="Zone B"/>
    <s v="Temporary"/>
    <x v="0"/>
    <x v="17"/>
    <d v="1960-03-02T00:00:00"/>
    <s v="MA"/>
    <s v="Male"/>
    <s v="Other"/>
    <s v="Married"/>
    <x v="0"/>
    <n v="3"/>
    <n v="3"/>
    <s v="Average"/>
    <d v="2023-03-15T00:00:00"/>
    <n v="3"/>
    <x v="1"/>
    <n v="1"/>
    <s v="Moderate"/>
    <n v="1"/>
    <x v="1"/>
    <d v="2022-09-16T00:00:00"/>
    <x v="0"/>
    <x v="1"/>
    <x v="2"/>
    <n v="5"/>
    <n v="136.33000000000001"/>
    <n v="60"/>
    <s v="Old"/>
  </r>
  <r>
    <n v="1825"/>
    <d v="2021-05-16T00:00:00"/>
    <n v="4.9972222222222218"/>
    <s v="Production Technician I"/>
    <x v="0"/>
    <s v="Active"/>
    <s v="Contract"/>
    <s v="Zone A"/>
    <s v="Part-Time"/>
    <x v="0"/>
    <x v="8"/>
    <d v="1996-12-05T00:00:00"/>
    <s v="MA"/>
    <s v="Male"/>
    <s v="White"/>
    <s v="Married"/>
    <x v="0"/>
    <n v="3"/>
    <n v="3"/>
    <s v="Average"/>
    <d v="2022-10-27T00:00:00"/>
    <n v="1"/>
    <x v="1"/>
    <n v="3"/>
    <s v="Moderate"/>
    <n v="3"/>
    <x v="1"/>
    <d v="2022-08-05T00:00:00"/>
    <x v="3"/>
    <x v="1"/>
    <x v="2"/>
    <n v="4"/>
    <n v="946.67"/>
    <n v="25"/>
    <s v="Young"/>
  </r>
  <r>
    <n v="1826"/>
    <d v="2021-01-31T00:00:00"/>
    <n v="5.291666666666667"/>
    <s v="Production Technician I"/>
    <x v="7"/>
    <s v="Active"/>
    <s v="Part-Time"/>
    <s v="Zone B"/>
    <s v="Temporary"/>
    <x v="0"/>
    <x v="1"/>
    <d v="2041-11-17T00:00:00"/>
    <s v="MA"/>
    <s v="Female"/>
    <s v="Other"/>
    <s v="Widowed"/>
    <x v="1"/>
    <n v="4"/>
    <n v="3"/>
    <s v="Average"/>
    <d v="2022-09-28T00:00:00"/>
    <n v="3"/>
    <x v="1"/>
    <n v="2"/>
    <s v="Moderate"/>
    <n v="5"/>
    <x v="1"/>
    <d v="2023-07-24T00:00:00"/>
    <x v="3"/>
    <x v="1"/>
    <x v="3"/>
    <n v="4"/>
    <n v="485.39"/>
    <n v="80"/>
    <s v="Old"/>
  </r>
  <r>
    <n v="1827"/>
    <d v="2021-09-19T00:00:00"/>
    <n v="4.6555555555555559"/>
    <s v="Production Technician I"/>
    <x v="1"/>
    <s v="Active"/>
    <s v="Contract"/>
    <s v="Zone C"/>
    <s v="Full-Time"/>
    <x v="0"/>
    <x v="4"/>
    <d v="1982-05-21T00:00:00"/>
    <s v="MA"/>
    <s v="Female"/>
    <s v="Other"/>
    <s v="Widowed"/>
    <x v="2"/>
    <n v="2"/>
    <n v="3"/>
    <s v="Average"/>
    <d v="2022-09-25T00:00:00"/>
    <n v="1"/>
    <x v="1"/>
    <n v="3"/>
    <s v="Moderate"/>
    <n v="5"/>
    <x v="1"/>
    <d v="2023-04-28T00:00:00"/>
    <x v="4"/>
    <x v="1"/>
    <x v="1"/>
    <n v="5"/>
    <n v="962.02"/>
    <n v="39"/>
    <s v="Adult"/>
  </r>
  <r>
    <n v="1828"/>
    <d v="2020-03-01T00:00:00"/>
    <n v="6.2055555555555557"/>
    <s v="Production Technician I"/>
    <x v="8"/>
    <s v="Active"/>
    <s v="Part-Time"/>
    <s v="Zone B"/>
    <s v="Temporary"/>
    <x v="0"/>
    <x v="13"/>
    <d v="1983-04-09T00:00:00"/>
    <s v="MA"/>
    <s v="Male"/>
    <s v="Black"/>
    <s v="Divorced"/>
    <x v="1"/>
    <n v="4"/>
    <n v="3"/>
    <s v="Average"/>
    <d v="2022-11-27T00:00:00"/>
    <n v="3"/>
    <x v="1"/>
    <n v="3"/>
    <s v="Moderate"/>
    <n v="2"/>
    <x v="1"/>
    <d v="2023-05-29T00:00:00"/>
    <x v="3"/>
    <x v="1"/>
    <x v="0"/>
    <n v="1"/>
    <n v="620.24"/>
    <n v="37"/>
    <s v="Adult"/>
  </r>
  <r>
    <n v="1829"/>
    <d v="2020-02-29T00:00:00"/>
    <n v="6.208333333333333"/>
    <s v="Production Technician I"/>
    <x v="3"/>
    <s v="Active"/>
    <s v="Part-Time"/>
    <s v="Zone B"/>
    <s v="Temporary"/>
    <x v="0"/>
    <x v="6"/>
    <d v="1987-08-13T00:00:00"/>
    <s v="MA"/>
    <s v="Male"/>
    <s v="White"/>
    <s v="Married"/>
    <x v="1"/>
    <n v="4"/>
    <n v="3"/>
    <s v="Average"/>
    <d v="2022-08-19T00:00:00"/>
    <n v="2"/>
    <x v="1"/>
    <n v="1"/>
    <s v="Moderate"/>
    <n v="2"/>
    <x v="1"/>
    <d v="2023-04-21T00:00:00"/>
    <x v="1"/>
    <x v="1"/>
    <x v="2"/>
    <n v="4"/>
    <n v="333.8"/>
    <n v="33"/>
    <s v="Adult"/>
  </r>
  <r>
    <n v="1830"/>
    <d v="2018-12-08T00:00:00"/>
    <n v="7.4361111111111109"/>
    <s v="Production Technician I"/>
    <x v="9"/>
    <s v="Active"/>
    <s v="Full-Time"/>
    <s v="Zone A"/>
    <s v="Temporary"/>
    <x v="0"/>
    <x v="0"/>
    <d v="1960-11-26T00:00:00"/>
    <s v="MA"/>
    <s v="Female"/>
    <s v="Black"/>
    <s v="Married"/>
    <x v="2"/>
    <n v="2"/>
    <n v="3"/>
    <s v="Average"/>
    <d v="2023-07-12T00:00:00"/>
    <n v="1"/>
    <x v="1"/>
    <n v="4"/>
    <s v="Moderate"/>
    <n v="1"/>
    <x v="1"/>
    <d v="2023-03-29T00:00:00"/>
    <x v="0"/>
    <x v="1"/>
    <x v="3"/>
    <n v="3"/>
    <n v="764.21"/>
    <n v="58"/>
    <s v="Old"/>
  </r>
  <r>
    <n v="1831"/>
    <d v="2022-06-26T00:00:00"/>
    <n v="3.8861111111111111"/>
    <s v="Production Technician I"/>
    <x v="5"/>
    <s v="Terminated"/>
    <s v="Part-Time"/>
    <s v="Zone B"/>
    <s v="Temporary"/>
    <x v="0"/>
    <x v="22"/>
    <d v="1970-10-14T00:00:00"/>
    <s v="MA"/>
    <s v="Female"/>
    <s v="Asian"/>
    <s v="Widowed"/>
    <x v="2"/>
    <n v="2"/>
    <n v="3"/>
    <s v="Average"/>
    <d v="2023-03-25T00:00:00"/>
    <n v="2"/>
    <x v="1"/>
    <n v="2"/>
    <s v="Moderate"/>
    <n v="2"/>
    <x v="1"/>
    <d v="2022-12-11T00:00:00"/>
    <x v="2"/>
    <x v="0"/>
    <x v="0"/>
    <n v="3"/>
    <n v="756.42"/>
    <n v="52"/>
    <s v="Old"/>
  </r>
  <r>
    <n v="1832"/>
    <d v="2019-11-03T00:00:00"/>
    <n v="6.5333333333333332"/>
    <s v="Production Technician I"/>
    <x v="6"/>
    <s v="Active"/>
    <s v="Contract"/>
    <s v="Zone A"/>
    <s v="Part-Time"/>
    <x v="0"/>
    <x v="6"/>
    <d v="1956-06-01T00:00:00"/>
    <s v="MA"/>
    <s v="Female"/>
    <s v="White"/>
    <s v="Married"/>
    <x v="2"/>
    <n v="2"/>
    <n v="3"/>
    <s v="Average"/>
    <d v="2022-08-06T00:00:00"/>
    <n v="1"/>
    <x v="1"/>
    <n v="2"/>
    <s v="Moderate"/>
    <n v="4"/>
    <x v="1"/>
    <d v="2023-07-30T00:00:00"/>
    <x v="1"/>
    <x v="0"/>
    <x v="0"/>
    <n v="2"/>
    <n v="716.62"/>
    <n v="63"/>
    <s v="Old"/>
  </r>
  <r>
    <n v="1833"/>
    <d v="2023-01-01T00:00:00"/>
    <n v="3.3722222222222222"/>
    <s v="Production Technician I"/>
    <x v="2"/>
    <s v="Active"/>
    <s v="Part-Time"/>
    <s v="Zone B"/>
    <s v="Full-Time"/>
    <x v="0"/>
    <x v="4"/>
    <d v="1983-12-31T00:00:00"/>
    <s v="MA"/>
    <s v="Female"/>
    <s v="White"/>
    <s v="Married"/>
    <x v="2"/>
    <n v="2"/>
    <n v="3"/>
    <s v="Average"/>
    <d v="2023-01-23T00:00:00"/>
    <n v="4"/>
    <x v="1"/>
    <n v="3"/>
    <s v="Moderate"/>
    <n v="2"/>
    <x v="1"/>
    <d v="2023-03-26T00:00:00"/>
    <x v="3"/>
    <x v="0"/>
    <x v="0"/>
    <n v="2"/>
    <n v="712.9"/>
    <n v="40"/>
    <s v="Adult"/>
  </r>
  <r>
    <n v="1834"/>
    <d v="2020-07-31T00:00:00"/>
    <n v="5.791666666666667"/>
    <s v="Production Technician II"/>
    <x v="0"/>
    <s v="Active"/>
    <s v="Contract"/>
    <s v="Zone C"/>
    <s v="Full-Time"/>
    <x v="0"/>
    <x v="9"/>
    <d v="1978-09-13T00:00:00"/>
    <s v="MA"/>
    <s v="Female"/>
    <s v="White"/>
    <s v="Divorced"/>
    <x v="2"/>
    <n v="2"/>
    <n v="3"/>
    <s v="Average"/>
    <d v="2022-12-08T00:00:00"/>
    <n v="4"/>
    <x v="1"/>
    <n v="5"/>
    <s v="Moderate"/>
    <n v="1"/>
    <x v="1"/>
    <d v="2023-03-11T00:00:00"/>
    <x v="3"/>
    <x v="0"/>
    <x v="1"/>
    <n v="1"/>
    <n v="845.82"/>
    <n v="42"/>
    <s v="Adult"/>
  </r>
  <r>
    <n v="1835"/>
    <d v="2021-09-10T00:00:00"/>
    <n v="4.6805555555555554"/>
    <s v="Production Technician II"/>
    <x v="1"/>
    <s v="Active"/>
    <s v="Part-Time"/>
    <s v="Zone B"/>
    <s v="Temporary"/>
    <x v="0"/>
    <x v="4"/>
    <d v="1982-11-25T00:00:00"/>
    <s v="MA"/>
    <s v="Female"/>
    <s v="Asian"/>
    <s v="Single"/>
    <x v="2"/>
    <n v="2"/>
    <n v="3"/>
    <s v="Average"/>
    <d v="2023-04-11T00:00:00"/>
    <n v="5"/>
    <x v="1"/>
    <n v="2"/>
    <s v="Moderate"/>
    <n v="2"/>
    <x v="1"/>
    <d v="2023-03-01T00:00:00"/>
    <x v="4"/>
    <x v="0"/>
    <x v="3"/>
    <n v="4"/>
    <n v="727.9"/>
    <n v="39"/>
    <s v="Adult"/>
  </r>
  <r>
    <n v="1836"/>
    <d v="2019-06-19T00:00:00"/>
    <n v="6.9055555555555559"/>
    <s v="Production Technician II"/>
    <x v="8"/>
    <s v="Active"/>
    <s v="Part-Time"/>
    <s v="Zone B"/>
    <s v="Temporary"/>
    <x v="0"/>
    <x v="4"/>
    <d v="1971-01-14T00:00:00"/>
    <s v="MA"/>
    <s v="Male"/>
    <s v="Hispanic"/>
    <s v="Divorced"/>
    <x v="2"/>
    <n v="2"/>
    <n v="3"/>
    <s v="Average"/>
    <d v="2022-10-06T00:00:00"/>
    <n v="1"/>
    <x v="1"/>
    <n v="4"/>
    <s v="Moderate"/>
    <n v="3"/>
    <x v="1"/>
    <d v="2023-07-21T00:00:00"/>
    <x v="2"/>
    <x v="0"/>
    <x v="1"/>
    <n v="1"/>
    <n v="760.41"/>
    <n v="48"/>
    <s v="Adult"/>
  </r>
  <r>
    <n v="1837"/>
    <d v="2021-08-16T00:00:00"/>
    <n v="4.7472222222222218"/>
    <s v="Production Technician II"/>
    <x v="6"/>
    <s v="Active"/>
    <s v="Part-Time"/>
    <s v="Zone B"/>
    <s v="Full-Time"/>
    <x v="0"/>
    <x v="9"/>
    <d v="1975-06-17T00:00:00"/>
    <s v="MA"/>
    <s v="Female"/>
    <s v="Asian"/>
    <s v="Divorced"/>
    <x v="2"/>
    <n v="2"/>
    <n v="3"/>
    <s v="Average"/>
    <d v="2023-01-01T00:00:00"/>
    <n v="1"/>
    <x v="1"/>
    <n v="3"/>
    <s v="Moderate"/>
    <n v="3"/>
    <x v="1"/>
    <d v="2023-07-25T00:00:00"/>
    <x v="2"/>
    <x v="0"/>
    <x v="1"/>
    <n v="5"/>
    <n v="567.74"/>
    <n v="46"/>
    <s v="Adult"/>
  </r>
  <r>
    <n v="1838"/>
    <d v="2019-07-08T00:00:00"/>
    <n v="6.8527777777777779"/>
    <s v="Production Technician I"/>
    <x v="3"/>
    <s v="Active"/>
    <s v="Part-Time"/>
    <s v="Zone A"/>
    <s v="Temporary"/>
    <x v="0"/>
    <x v="1"/>
    <d v="1958-09-16T00:00:00"/>
    <s v="MA"/>
    <s v="Female"/>
    <s v="White"/>
    <s v="Widowed"/>
    <x v="1"/>
    <n v="4"/>
    <n v="3"/>
    <s v="Average"/>
    <d v="2023-07-01T00:00:00"/>
    <n v="2"/>
    <x v="1"/>
    <n v="1"/>
    <s v="Moderate"/>
    <n v="1"/>
    <x v="1"/>
    <d v="2023-01-14T00:00:00"/>
    <x v="4"/>
    <x v="1"/>
    <x v="1"/>
    <n v="5"/>
    <n v="582.70000000000005"/>
    <n v="61"/>
    <s v="Old"/>
  </r>
  <r>
    <n v="1839"/>
    <d v="2021-08-17T00:00:00"/>
    <n v="4.7444444444444445"/>
    <s v="Production Technician I"/>
    <x v="9"/>
    <s v="Active"/>
    <s v="Full-Time"/>
    <s v="Zone A"/>
    <s v="Part-Time"/>
    <x v="0"/>
    <x v="16"/>
    <d v="1968-03-29T00:00:00"/>
    <s v="MA"/>
    <s v="Female"/>
    <s v="Other"/>
    <s v="Single"/>
    <x v="1"/>
    <n v="4"/>
    <n v="3"/>
    <s v="Average"/>
    <d v="2023-04-28T00:00:00"/>
    <n v="3"/>
    <x v="1"/>
    <n v="3"/>
    <s v="Moderate"/>
    <n v="3"/>
    <x v="1"/>
    <d v="2022-08-16T00:00:00"/>
    <x v="0"/>
    <x v="1"/>
    <x v="1"/>
    <n v="2"/>
    <n v="645.16"/>
    <n v="53"/>
    <s v="Old"/>
  </r>
  <r>
    <n v="1840"/>
    <d v="2021-01-08T00:00:00"/>
    <n v="5.3527777777777779"/>
    <s v="Production Technician I"/>
    <x v="5"/>
    <s v="Active"/>
    <s v="Full-Time"/>
    <s v="Zone B"/>
    <s v="Part-Time"/>
    <x v="0"/>
    <x v="5"/>
    <d v="1969-08-07T00:00:00"/>
    <s v="MA"/>
    <s v="Female"/>
    <s v="Hispanic"/>
    <s v="Single"/>
    <x v="1"/>
    <n v="4"/>
    <n v="3"/>
    <s v="Average"/>
    <d v="2022-08-24T00:00:00"/>
    <n v="5"/>
    <x v="1"/>
    <n v="1"/>
    <s v="Moderate"/>
    <n v="4"/>
    <x v="1"/>
    <d v="2023-03-07T00:00:00"/>
    <x v="2"/>
    <x v="1"/>
    <x v="3"/>
    <n v="5"/>
    <n v="310.44"/>
    <n v="52"/>
    <s v="Old"/>
  </r>
  <r>
    <n v="1841"/>
    <d v="2018-08-14T00:00:00"/>
    <n v="7.7527777777777782"/>
    <s v="Production Technician I"/>
    <x v="6"/>
    <s v="Active"/>
    <s v="Contract"/>
    <s v="Zone B"/>
    <s v="Part-Time"/>
    <x v="0"/>
    <x v="4"/>
    <d v="1958-10-19T00:00:00"/>
    <s v="MA"/>
    <s v="Female"/>
    <s v="Hispanic"/>
    <s v="Widowed"/>
    <x v="1"/>
    <n v="4"/>
    <n v="3"/>
    <s v="Average"/>
    <d v="2023-03-30T00:00:00"/>
    <n v="3"/>
    <x v="1"/>
    <n v="5"/>
    <s v="Moderate"/>
    <n v="3"/>
    <x v="1"/>
    <d v="2022-08-13T00:00:00"/>
    <x v="4"/>
    <x v="1"/>
    <x v="0"/>
    <n v="4"/>
    <n v="683.42"/>
    <n v="60"/>
    <s v="Old"/>
  </r>
  <r>
    <n v="1842"/>
    <d v="2021-07-30T00:00:00"/>
    <n v="4.791666666666667"/>
    <s v="Production Technician I"/>
    <x v="2"/>
    <s v="Active"/>
    <s v="Part-Time"/>
    <s v="Zone B"/>
    <s v="Temporary"/>
    <x v="0"/>
    <x v="3"/>
    <d v="1998-05-10T00:00:00"/>
    <s v="MA"/>
    <s v="Male"/>
    <s v="Asian"/>
    <s v="Divorced"/>
    <x v="1"/>
    <n v="4"/>
    <n v="3"/>
    <s v="Average"/>
    <d v="2022-12-07T00:00:00"/>
    <n v="1"/>
    <x v="1"/>
    <n v="4"/>
    <s v="Moderate"/>
    <n v="4"/>
    <x v="1"/>
    <d v="2023-07-19T00:00:00"/>
    <x v="4"/>
    <x v="0"/>
    <x v="2"/>
    <n v="3"/>
    <n v="129.49"/>
    <n v="23"/>
    <s v="Young"/>
  </r>
  <r>
    <n v="1843"/>
    <d v="2023-04-08T00:00:00"/>
    <n v="3.1027777777777779"/>
    <s v="Production Technician I"/>
    <x v="4"/>
    <s v="Active"/>
    <s v="Full-Time"/>
    <s v="Zone C"/>
    <s v="Temporary"/>
    <x v="0"/>
    <x v="6"/>
    <d v="1963-01-12T00:00:00"/>
    <s v="MA"/>
    <s v="Male"/>
    <s v="Hispanic"/>
    <s v="Married"/>
    <x v="2"/>
    <n v="2"/>
    <n v="3"/>
    <s v="Average"/>
    <d v="2023-07-31T00:00:00"/>
    <n v="1"/>
    <x v="1"/>
    <n v="5"/>
    <s v="Moderate"/>
    <n v="4"/>
    <x v="1"/>
    <d v="2022-11-11T00:00:00"/>
    <x v="2"/>
    <x v="1"/>
    <x v="1"/>
    <n v="5"/>
    <n v="349.46"/>
    <n v="60"/>
    <s v="Old"/>
  </r>
  <r>
    <n v="1844"/>
    <d v="2019-09-11T00:00:00"/>
    <n v="6.677777777777778"/>
    <s v="Production Technician I"/>
    <x v="0"/>
    <s v="Active"/>
    <s v="Part-Time"/>
    <s v="Zone A"/>
    <s v="Part-Time"/>
    <x v="0"/>
    <x v="3"/>
    <d v="1964-11-23T00:00:00"/>
    <s v="MA"/>
    <s v="Female"/>
    <s v="Other"/>
    <s v="Single"/>
    <x v="1"/>
    <n v="4"/>
    <n v="3"/>
    <s v="Average"/>
    <d v="2022-12-20T00:00:00"/>
    <n v="2"/>
    <x v="1"/>
    <n v="1"/>
    <s v="Moderate"/>
    <n v="4"/>
    <x v="1"/>
    <d v="2022-08-19T00:00:00"/>
    <x v="2"/>
    <x v="0"/>
    <x v="0"/>
    <n v="5"/>
    <n v="668.2"/>
    <n v="55"/>
    <s v="Old"/>
  </r>
  <r>
    <n v="1845"/>
    <d v="2020-03-05T00:00:00"/>
    <n v="6.1944444444444446"/>
    <s v="Production Technician I"/>
    <x v="7"/>
    <s v="Active"/>
    <s v="Part-Time"/>
    <s v="Zone A"/>
    <s v="Temporary"/>
    <x v="0"/>
    <x v="1"/>
    <d v="2041-12-23T00:00:00"/>
    <s v="MA"/>
    <s v="Female"/>
    <s v="Black"/>
    <s v="Single"/>
    <x v="2"/>
    <n v="2"/>
    <n v="3"/>
    <s v="Average"/>
    <d v="2023-06-18T00:00:00"/>
    <n v="1"/>
    <x v="1"/>
    <n v="2"/>
    <s v="Moderate"/>
    <n v="5"/>
    <x v="1"/>
    <d v="2022-12-31T00:00:00"/>
    <x v="1"/>
    <x v="1"/>
    <x v="3"/>
    <n v="5"/>
    <n v="409.99"/>
    <n v="79"/>
    <s v="Old"/>
  </r>
  <r>
    <n v="1846"/>
    <d v="2019-12-02T00:00:00"/>
    <n v="6.4527777777777775"/>
    <s v="Production Technician I"/>
    <x v="1"/>
    <s v="Active"/>
    <s v="Full-Time"/>
    <s v="Zone C"/>
    <s v="Temporary"/>
    <x v="0"/>
    <x v="1"/>
    <d v="2046-11-24T00:00:00"/>
    <s v="MA"/>
    <s v="Male"/>
    <s v="Black"/>
    <s v="Single"/>
    <x v="2"/>
    <n v="2"/>
    <n v="3"/>
    <s v="Average"/>
    <d v="2023-06-21T00:00:00"/>
    <n v="5"/>
    <x v="1"/>
    <n v="4"/>
    <s v="Moderate"/>
    <n v="1"/>
    <x v="1"/>
    <d v="2023-04-25T00:00:00"/>
    <x v="4"/>
    <x v="0"/>
    <x v="3"/>
    <n v="4"/>
    <n v="964.4"/>
    <n v="73"/>
    <s v="Old"/>
  </r>
  <r>
    <n v="1847"/>
    <d v="2022-12-03T00:00:00"/>
    <n v="3.45"/>
    <s v="Production Technician I"/>
    <x v="8"/>
    <s v="Active"/>
    <s v="Full-Time"/>
    <s v="Zone C"/>
    <s v="Part-Time"/>
    <x v="0"/>
    <x v="9"/>
    <d v="2000-10-16T00:00:00"/>
    <s v="MA"/>
    <s v="Male"/>
    <s v="Other"/>
    <s v="Divorced"/>
    <x v="2"/>
    <n v="2"/>
    <n v="3"/>
    <s v="Average"/>
    <d v="2022-11-23T00:00:00"/>
    <n v="5"/>
    <x v="1"/>
    <n v="2"/>
    <s v="Moderate"/>
    <n v="3"/>
    <x v="1"/>
    <d v="2023-02-14T00:00:00"/>
    <x v="0"/>
    <x v="1"/>
    <x v="2"/>
    <n v="1"/>
    <n v="777.95"/>
    <n v="22"/>
    <s v="Young"/>
  </r>
  <r>
    <n v="1848"/>
    <d v="2021-12-23T00:00:00"/>
    <n v="4.3944444444444448"/>
    <s v="Production Technician I"/>
    <x v="3"/>
    <s v="Active"/>
    <s v="Contract"/>
    <s v="Zone C"/>
    <s v="Part-Time"/>
    <x v="0"/>
    <x v="6"/>
    <d v="2000-10-17T00:00:00"/>
    <s v="MA"/>
    <s v="Male"/>
    <s v="Black"/>
    <s v="Divorced"/>
    <x v="3"/>
    <n v="1"/>
    <n v="3"/>
    <s v="Average"/>
    <d v="2023-04-10T00:00:00"/>
    <n v="2"/>
    <x v="1"/>
    <n v="4"/>
    <s v="Moderate"/>
    <n v="5"/>
    <x v="1"/>
    <d v="2023-02-15T00:00:00"/>
    <x v="4"/>
    <x v="0"/>
    <x v="2"/>
    <n v="5"/>
    <n v="816.07"/>
    <n v="21"/>
    <s v="Young"/>
  </r>
  <r>
    <n v="1849"/>
    <d v="2022-01-28T00:00:00"/>
    <n v="4.2972222222222225"/>
    <s v="Production Technician I"/>
    <x v="9"/>
    <s v="Active"/>
    <s v="Part-Time"/>
    <s v="Zone B"/>
    <s v="Full-Time"/>
    <x v="0"/>
    <x v="9"/>
    <d v="1960-05-28T00:00:00"/>
    <s v="MA"/>
    <s v="Female"/>
    <s v="Hispanic"/>
    <s v="Divorced"/>
    <x v="3"/>
    <n v="1"/>
    <n v="3"/>
    <s v="Average"/>
    <d v="2022-09-20T00:00:00"/>
    <n v="2"/>
    <x v="1"/>
    <n v="4"/>
    <s v="Moderate"/>
    <n v="4"/>
    <x v="1"/>
    <d v="2023-06-04T00:00:00"/>
    <x v="0"/>
    <x v="1"/>
    <x v="3"/>
    <n v="4"/>
    <n v="332.12"/>
    <n v="62"/>
    <s v="Old"/>
  </r>
  <r>
    <n v="1850"/>
    <d v="2019-12-15T00:00:00"/>
    <n v="6.416666666666667"/>
    <s v="Production Technician I"/>
    <x v="5"/>
    <s v="Terminated"/>
    <s v="Contract"/>
    <s v="Zone A"/>
    <s v="Full-Time"/>
    <x v="0"/>
    <x v="1"/>
    <d v="1996-10-23T00:00:00"/>
    <s v="MA"/>
    <s v="Female"/>
    <s v="White"/>
    <s v="Married"/>
    <x v="3"/>
    <n v="1"/>
    <n v="3"/>
    <s v="Average"/>
    <d v="2023-05-09T00:00:00"/>
    <n v="3"/>
    <x v="1"/>
    <n v="1"/>
    <s v="Moderate"/>
    <n v="2"/>
    <x v="1"/>
    <d v="2023-05-02T00:00:00"/>
    <x v="4"/>
    <x v="0"/>
    <x v="2"/>
    <n v="1"/>
    <n v="950.45"/>
    <n v="23"/>
    <s v="Young"/>
  </r>
  <r>
    <n v="1851"/>
    <d v="2021-11-11T00:00:00"/>
    <n v="4.5111111111111111"/>
    <s v="Production Technician I"/>
    <x v="6"/>
    <s v="Terminated"/>
    <s v="Full-Time"/>
    <s v="Zone B"/>
    <s v="Temporary"/>
    <x v="0"/>
    <x v="3"/>
    <d v="1967-10-29T00:00:00"/>
    <s v="MA"/>
    <s v="Female"/>
    <s v="Hispanic"/>
    <s v="Single"/>
    <x v="3"/>
    <n v="1"/>
    <n v="3"/>
    <s v="Average"/>
    <d v="2023-03-01T00:00:00"/>
    <n v="1"/>
    <x v="1"/>
    <n v="1"/>
    <s v="Moderate"/>
    <n v="4"/>
    <x v="1"/>
    <d v="2022-09-04T00:00:00"/>
    <x v="4"/>
    <x v="1"/>
    <x v="3"/>
    <n v="4"/>
    <n v="997.13"/>
    <n v="54"/>
    <s v="Old"/>
  </r>
  <r>
    <n v="1852"/>
    <d v="2019-02-15T00:00:00"/>
    <n v="7.25"/>
    <s v="Production Technician I"/>
    <x v="2"/>
    <s v="Terminated"/>
    <s v="Full-Time"/>
    <s v="Zone A"/>
    <s v="Part-Time"/>
    <x v="0"/>
    <x v="3"/>
    <d v="1981-10-18T00:00:00"/>
    <s v="MA"/>
    <s v="Female"/>
    <s v="Black"/>
    <s v="Single"/>
    <x v="3"/>
    <n v="1"/>
    <n v="3"/>
    <s v="Average"/>
    <d v="2023-05-02T00:00:00"/>
    <n v="3"/>
    <x v="1"/>
    <n v="4"/>
    <s v="Moderate"/>
    <n v="1"/>
    <x v="1"/>
    <d v="2022-10-16T00:00:00"/>
    <x v="1"/>
    <x v="0"/>
    <x v="2"/>
    <n v="1"/>
    <n v="917.56"/>
    <n v="38"/>
    <s v="Adult"/>
  </r>
  <r>
    <n v="1853"/>
    <d v="2022-03-31T00:00:00"/>
    <n v="4.125"/>
    <s v="Production Technician II"/>
    <x v="9"/>
    <s v="Active"/>
    <s v="Contract"/>
    <s v="Zone B"/>
    <s v="Temporary"/>
    <x v="0"/>
    <x v="13"/>
    <d v="1957-12-24T00:00:00"/>
    <s v="MA"/>
    <s v="Female"/>
    <s v="Other"/>
    <s v="Divorced"/>
    <x v="3"/>
    <n v="1"/>
    <n v="3"/>
    <s v="Average"/>
    <d v="2022-08-27T00:00:00"/>
    <n v="4"/>
    <x v="1"/>
    <n v="3"/>
    <s v="Moderate"/>
    <n v="5"/>
    <x v="1"/>
    <d v="2022-08-10T00:00:00"/>
    <x v="2"/>
    <x v="1"/>
    <x v="0"/>
    <n v="4"/>
    <n v="220.2"/>
    <n v="65"/>
    <s v="Old"/>
  </r>
  <r>
    <n v="1854"/>
    <d v="2020-10-25T00:00:00"/>
    <n v="5.5555555555555554"/>
    <s v="Production Technician II"/>
    <x v="5"/>
    <s v="Active"/>
    <s v="Contract"/>
    <s v="Zone A"/>
    <s v="Full-Time"/>
    <x v="0"/>
    <x v="12"/>
    <d v="1962-08-29T00:00:00"/>
    <s v="MA"/>
    <s v="Female"/>
    <s v="Asian"/>
    <s v="Married"/>
    <x v="3"/>
    <n v="1"/>
    <n v="3"/>
    <s v="Average"/>
    <d v="2023-07-29T00:00:00"/>
    <n v="1"/>
    <x v="1"/>
    <n v="2"/>
    <s v="Moderate"/>
    <n v="5"/>
    <x v="1"/>
    <d v="2023-05-18T00:00:00"/>
    <x v="3"/>
    <x v="1"/>
    <x v="0"/>
    <n v="1"/>
    <n v="837.64"/>
    <n v="58"/>
    <s v="Old"/>
  </r>
  <r>
    <n v="1855"/>
    <d v="2022-07-25T00:00:00"/>
    <n v="3.8055555555555554"/>
    <s v="Production Technician II"/>
    <x v="6"/>
    <s v="Terminated"/>
    <s v="Part-Time"/>
    <s v="Zone B"/>
    <s v="Part-Time"/>
    <x v="0"/>
    <x v="3"/>
    <d v="2047-05-19T00:00:00"/>
    <s v="MA"/>
    <s v="Male"/>
    <s v="Other"/>
    <s v="Married"/>
    <x v="1"/>
    <n v="4"/>
    <n v="3"/>
    <s v="Average"/>
    <d v="2023-01-31T00:00:00"/>
    <n v="3"/>
    <x v="1"/>
    <n v="3"/>
    <s v="Moderate"/>
    <n v="3"/>
    <x v="1"/>
    <d v="2022-08-30T00:00:00"/>
    <x v="3"/>
    <x v="1"/>
    <x v="1"/>
    <n v="2"/>
    <n v="648.72"/>
    <n v="75"/>
    <s v="Old"/>
  </r>
  <r>
    <n v="1856"/>
    <d v="2021-08-02T00:00:00"/>
    <n v="4.7861111111111114"/>
    <s v="Production Technician II"/>
    <x v="2"/>
    <s v="Active"/>
    <s v="Full-Time"/>
    <s v="Zone A"/>
    <s v="Full-Time"/>
    <x v="0"/>
    <x v="4"/>
    <d v="1972-09-19T00:00:00"/>
    <s v="MA"/>
    <s v="Female"/>
    <s v="Black"/>
    <s v="Widowed"/>
    <x v="1"/>
    <n v="4"/>
    <n v="3"/>
    <s v="Average"/>
    <d v="2023-03-14T00:00:00"/>
    <n v="2"/>
    <x v="1"/>
    <n v="3"/>
    <s v="Moderate"/>
    <n v="3"/>
    <x v="1"/>
    <d v="2023-07-04T00:00:00"/>
    <x v="0"/>
    <x v="1"/>
    <x v="0"/>
    <n v="4"/>
    <n v="687.77"/>
    <n v="49"/>
    <s v="Adult"/>
  </r>
  <r>
    <n v="1857"/>
    <d v="2021-11-13T00:00:00"/>
    <n v="4.5055555555555555"/>
    <s v="Production Technician II"/>
    <x v="4"/>
    <s v="Terminated"/>
    <s v="Contract"/>
    <s v="Zone C"/>
    <s v="Temporary"/>
    <x v="0"/>
    <x v="18"/>
    <d v="1956-06-04T00:00:00"/>
    <s v="MA"/>
    <s v="Male"/>
    <s v="Other"/>
    <s v="Divorced"/>
    <x v="1"/>
    <n v="4"/>
    <n v="3"/>
    <s v="Average"/>
    <d v="2022-08-21T00:00:00"/>
    <n v="1"/>
    <x v="1"/>
    <n v="4"/>
    <s v="Moderate"/>
    <n v="1"/>
    <x v="1"/>
    <d v="2023-06-14T00:00:00"/>
    <x v="2"/>
    <x v="1"/>
    <x v="1"/>
    <n v="5"/>
    <n v="278.62"/>
    <n v="65"/>
    <s v="Old"/>
  </r>
  <r>
    <n v="1858"/>
    <d v="2019-05-07T00:00:00"/>
    <n v="7.0222222222222221"/>
    <s v="Production Technician I"/>
    <x v="3"/>
    <s v="Active"/>
    <s v="Contract"/>
    <s v="Zone A"/>
    <s v="Full-Time"/>
    <x v="0"/>
    <x v="13"/>
    <d v="1988-02-20T00:00:00"/>
    <s v="MA"/>
    <s v="Female"/>
    <s v="Asian"/>
    <s v="Widowed"/>
    <x v="1"/>
    <n v="4"/>
    <n v="3"/>
    <s v="Average"/>
    <d v="2022-10-26T00:00:00"/>
    <n v="2"/>
    <x v="1"/>
    <n v="4"/>
    <s v="Moderate"/>
    <n v="1"/>
    <x v="1"/>
    <d v="2022-12-16T00:00:00"/>
    <x v="3"/>
    <x v="1"/>
    <x v="0"/>
    <n v="5"/>
    <n v="568.57000000000005"/>
    <n v="31"/>
    <s v="Adult"/>
  </r>
  <r>
    <n v="1859"/>
    <d v="2020-12-31T00:00:00"/>
    <n v="5.375"/>
    <s v="Production Technician I"/>
    <x v="9"/>
    <s v="Active"/>
    <s v="Contract"/>
    <s v="Zone A"/>
    <s v="Part-Time"/>
    <x v="0"/>
    <x v="4"/>
    <d v="1982-12-14T00:00:00"/>
    <s v="MA"/>
    <s v="Female"/>
    <s v="Hispanic"/>
    <s v="Married"/>
    <x v="1"/>
    <n v="4"/>
    <n v="3"/>
    <s v="Average"/>
    <d v="2023-02-17T00:00:00"/>
    <n v="4"/>
    <x v="1"/>
    <n v="2"/>
    <s v="Moderate"/>
    <n v="5"/>
    <x v="1"/>
    <d v="2022-10-07T00:00:00"/>
    <x v="3"/>
    <x v="0"/>
    <x v="2"/>
    <n v="4"/>
    <n v="764.64"/>
    <n v="38"/>
    <s v="Adult"/>
  </r>
  <r>
    <n v="1860"/>
    <d v="2019-12-10T00:00:00"/>
    <n v="6.4305555555555554"/>
    <s v="Production Technician I"/>
    <x v="5"/>
    <s v="Terminated"/>
    <s v="Part-Time"/>
    <s v="Zone B"/>
    <s v="Full-Time"/>
    <x v="0"/>
    <x v="9"/>
    <d v="2000-06-09T00:00:00"/>
    <s v="MA"/>
    <s v="Female"/>
    <s v="Asian"/>
    <s v="Divorced"/>
    <x v="1"/>
    <n v="4"/>
    <n v="3"/>
    <s v="Average"/>
    <d v="2023-03-21T00:00:00"/>
    <n v="1"/>
    <x v="1"/>
    <n v="4"/>
    <s v="Moderate"/>
    <n v="3"/>
    <x v="1"/>
    <d v="2022-08-20T00:00:00"/>
    <x v="2"/>
    <x v="1"/>
    <x v="3"/>
    <n v="3"/>
    <n v="551.45000000000005"/>
    <n v="19"/>
    <s v="Young"/>
  </r>
  <r>
    <n v="1861"/>
    <d v="2020-06-11T00:00:00"/>
    <n v="5.927777777777778"/>
    <s v="Production Technician I"/>
    <x v="6"/>
    <s v="Active"/>
    <s v="Contract"/>
    <s v="Zone A"/>
    <s v="Full-Time"/>
    <x v="0"/>
    <x v="13"/>
    <d v="1951-11-11T00:00:00"/>
    <s v="MA"/>
    <s v="Male"/>
    <s v="Black"/>
    <s v="Widowed"/>
    <x v="1"/>
    <n v="4"/>
    <n v="3"/>
    <s v="Average"/>
    <d v="2022-09-22T00:00:00"/>
    <n v="1"/>
    <x v="1"/>
    <n v="2"/>
    <s v="Moderate"/>
    <n v="4"/>
    <x v="1"/>
    <d v="2023-06-18T00:00:00"/>
    <x v="1"/>
    <x v="0"/>
    <x v="2"/>
    <n v="2"/>
    <n v="849.52"/>
    <n v="69"/>
    <s v="Old"/>
  </r>
  <r>
    <n v="1862"/>
    <d v="2021-08-30T00:00:00"/>
    <n v="4.708333333333333"/>
    <s v="Production Technician I"/>
    <x v="2"/>
    <s v="Active"/>
    <s v="Full-Time"/>
    <s v="Zone C"/>
    <s v="Temporary"/>
    <x v="0"/>
    <x v="1"/>
    <d v="1985-03-25T00:00:00"/>
    <s v="MA"/>
    <s v="Male"/>
    <s v="Other"/>
    <s v="Single"/>
    <x v="1"/>
    <n v="4"/>
    <n v="3"/>
    <s v="Average"/>
    <d v="2023-03-11T00:00:00"/>
    <n v="5"/>
    <x v="1"/>
    <n v="4"/>
    <s v="Moderate"/>
    <n v="4"/>
    <x v="1"/>
    <d v="2022-12-21T00:00:00"/>
    <x v="4"/>
    <x v="0"/>
    <x v="1"/>
    <n v="1"/>
    <n v="180.61"/>
    <n v="36"/>
    <s v="Adult"/>
  </r>
  <r>
    <n v="1863"/>
    <d v="2019-11-04T00:00:00"/>
    <n v="6.5305555555555559"/>
    <s v="Production Technician I"/>
    <x v="4"/>
    <s v="Active"/>
    <s v="Part-Time"/>
    <s v="Zone C"/>
    <s v="Full-Time"/>
    <x v="0"/>
    <x v="6"/>
    <d v="1987-09-18T00:00:00"/>
    <s v="MA"/>
    <s v="Female"/>
    <s v="Other"/>
    <s v="Single"/>
    <x v="1"/>
    <n v="4"/>
    <n v="3"/>
    <s v="Average"/>
    <d v="2023-07-04T00:00:00"/>
    <n v="5"/>
    <x v="1"/>
    <n v="2"/>
    <s v="Moderate"/>
    <n v="2"/>
    <x v="1"/>
    <d v="2023-06-21T00:00:00"/>
    <x v="4"/>
    <x v="0"/>
    <x v="3"/>
    <n v="3"/>
    <n v="559.52"/>
    <n v="32"/>
    <s v="Adult"/>
  </r>
  <r>
    <n v="1864"/>
    <d v="2023-06-03T00:00:00"/>
    <n v="2.95"/>
    <s v="Production Technician I"/>
    <x v="0"/>
    <s v="Active"/>
    <s v="Full-Time"/>
    <s v="Zone A"/>
    <s v="Temporary"/>
    <x v="0"/>
    <x v="4"/>
    <d v="1972-05-26T00:00:00"/>
    <s v="MA"/>
    <s v="Female"/>
    <s v="Hispanic"/>
    <s v="Married"/>
    <x v="1"/>
    <n v="4"/>
    <n v="3"/>
    <s v="Average"/>
    <d v="2022-12-10T00:00:00"/>
    <n v="3"/>
    <x v="1"/>
    <n v="2"/>
    <s v="Moderate"/>
    <n v="1"/>
    <x v="1"/>
    <d v="2022-08-06T00:00:00"/>
    <x v="2"/>
    <x v="0"/>
    <x v="2"/>
    <n v="4"/>
    <n v="850.57"/>
    <n v="51"/>
    <s v="Old"/>
  </r>
  <r>
    <n v="1865"/>
    <d v="2021-02-14T00:00:00"/>
    <n v="5.2527777777777782"/>
    <s v="Production Technician I"/>
    <x v="7"/>
    <s v="Active"/>
    <s v="Part-Time"/>
    <s v="Zone C"/>
    <s v="Part-Time"/>
    <x v="0"/>
    <x v="4"/>
    <d v="1969-05-24T00:00:00"/>
    <s v="MA"/>
    <s v="Female"/>
    <s v="Asian"/>
    <s v="Single"/>
    <x v="1"/>
    <n v="4"/>
    <n v="3"/>
    <s v="Average"/>
    <d v="2023-01-12T00:00:00"/>
    <n v="1"/>
    <x v="1"/>
    <n v="3"/>
    <s v="Moderate"/>
    <n v="4"/>
    <x v="1"/>
    <d v="2022-11-13T00:00:00"/>
    <x v="2"/>
    <x v="0"/>
    <x v="2"/>
    <n v="3"/>
    <n v="802.75"/>
    <n v="52"/>
    <s v="Old"/>
  </r>
  <r>
    <n v="1866"/>
    <d v="2023-02-28T00:00:00"/>
    <n v="3.2083333333333335"/>
    <s v="Production Technician I"/>
    <x v="1"/>
    <s v="Active"/>
    <s v="Contract"/>
    <s v="Zone A"/>
    <s v="Temporary"/>
    <x v="0"/>
    <x v="4"/>
    <d v="1980-05-22T00:00:00"/>
    <s v="MA"/>
    <s v="Male"/>
    <s v="Asian"/>
    <s v="Divorced"/>
    <x v="1"/>
    <n v="4"/>
    <n v="3"/>
    <s v="Average"/>
    <d v="2022-10-12T00:00:00"/>
    <n v="3"/>
    <x v="1"/>
    <n v="5"/>
    <s v="Moderate"/>
    <n v="2"/>
    <x v="1"/>
    <d v="2023-04-22T00:00:00"/>
    <x v="1"/>
    <x v="1"/>
    <x v="2"/>
    <n v="3"/>
    <n v="587.63"/>
    <n v="43"/>
    <s v="Adult"/>
  </r>
  <r>
    <n v="1867"/>
    <d v="2021-01-09T00:00:00"/>
    <n v="5.35"/>
    <s v="Production Technician I"/>
    <x v="8"/>
    <s v="Active"/>
    <s v="Full-Time"/>
    <s v="Zone B"/>
    <s v="Temporary"/>
    <x v="0"/>
    <x v="6"/>
    <d v="2042-11-01T00:00:00"/>
    <s v="MA"/>
    <s v="Male"/>
    <s v="Asian"/>
    <s v="Divorced"/>
    <x v="2"/>
    <n v="2"/>
    <n v="3"/>
    <s v="Average"/>
    <d v="2023-05-08T00:00:00"/>
    <n v="1"/>
    <x v="1"/>
    <n v="5"/>
    <s v="Moderate"/>
    <n v="2"/>
    <x v="1"/>
    <d v="2023-05-04T00:00:00"/>
    <x v="2"/>
    <x v="1"/>
    <x v="3"/>
    <n v="3"/>
    <n v="114.45"/>
    <n v="79"/>
    <s v="Old"/>
  </r>
  <r>
    <n v="1868"/>
    <d v="2022-03-22T00:00:00"/>
    <n v="4.1472222222222221"/>
    <s v="Production Technician I"/>
    <x v="3"/>
    <s v="Active"/>
    <s v="Part-Time"/>
    <s v="Zone A"/>
    <s v="Full-Time"/>
    <x v="0"/>
    <x v="4"/>
    <d v="2000-11-28T00:00:00"/>
    <s v="MA"/>
    <s v="Male"/>
    <s v="Black"/>
    <s v="Single"/>
    <x v="2"/>
    <n v="2"/>
    <n v="3"/>
    <s v="Average"/>
    <d v="2023-02-26T00:00:00"/>
    <n v="5"/>
    <x v="1"/>
    <n v="3"/>
    <s v="Moderate"/>
    <n v="3"/>
    <x v="1"/>
    <d v="2023-03-27T00:00:00"/>
    <x v="0"/>
    <x v="0"/>
    <x v="2"/>
    <n v="4"/>
    <n v="599.79"/>
    <n v="22"/>
    <s v="Young"/>
  </r>
  <r>
    <n v="1869"/>
    <d v="2019-11-11T00:00:00"/>
    <n v="6.5111111111111111"/>
    <s v="Production Technician I"/>
    <x v="9"/>
    <s v="Active"/>
    <s v="Part-Time"/>
    <s v="Zone C"/>
    <s v="Temporary"/>
    <x v="0"/>
    <x v="14"/>
    <d v="1982-01-25T00:00:00"/>
    <s v="MA"/>
    <s v="Female"/>
    <s v="Asian"/>
    <s v="Married"/>
    <x v="1"/>
    <n v="4"/>
    <n v="3"/>
    <s v="Average"/>
    <d v="2022-08-31T00:00:00"/>
    <n v="1"/>
    <x v="1"/>
    <n v="2"/>
    <s v="Moderate"/>
    <n v="3"/>
    <x v="1"/>
    <d v="2022-12-23T00:00:00"/>
    <x v="1"/>
    <x v="0"/>
    <x v="0"/>
    <n v="3"/>
    <n v="280.45999999999998"/>
    <n v="37"/>
    <s v="Adult"/>
  </r>
  <r>
    <n v="1870"/>
    <d v="2022-10-04T00:00:00"/>
    <n v="3.6138888888888889"/>
    <s v="Production Technician I"/>
    <x v="5"/>
    <s v="Active"/>
    <s v="Contract"/>
    <s v="Zone B"/>
    <s v="Full-Time"/>
    <x v="0"/>
    <x v="6"/>
    <d v="1992-03-31T00:00:00"/>
    <s v="MA"/>
    <s v="Female"/>
    <s v="Hispanic"/>
    <s v="Married"/>
    <x v="0"/>
    <n v="3"/>
    <n v="3"/>
    <s v="Average"/>
    <d v="2022-09-13T00:00:00"/>
    <n v="2"/>
    <x v="1"/>
    <n v="5"/>
    <s v="Moderate"/>
    <n v="3"/>
    <x v="1"/>
    <d v="2022-12-25T00:00:00"/>
    <x v="4"/>
    <x v="1"/>
    <x v="1"/>
    <n v="3"/>
    <n v="969.98"/>
    <n v="30"/>
    <s v="Adult"/>
  </r>
  <r>
    <n v="1871"/>
    <d v="2021-08-23T00:00:00"/>
    <n v="4.7277777777777779"/>
    <s v="Production Technician I"/>
    <x v="6"/>
    <s v="Active"/>
    <s v="Contract"/>
    <s v="Zone C"/>
    <s v="Full-Time"/>
    <x v="0"/>
    <x v="13"/>
    <d v="1996-08-09T00:00:00"/>
    <s v="MA"/>
    <s v="Female"/>
    <s v="White"/>
    <s v="Widowed"/>
    <x v="0"/>
    <n v="3"/>
    <n v="3"/>
    <s v="Average"/>
    <d v="2022-12-12T00:00:00"/>
    <n v="1"/>
    <x v="1"/>
    <n v="4"/>
    <s v="Moderate"/>
    <n v="3"/>
    <x v="1"/>
    <d v="2023-07-03T00:00:00"/>
    <x v="1"/>
    <x v="0"/>
    <x v="0"/>
    <n v="4"/>
    <n v="643.07000000000005"/>
    <n v="25"/>
    <s v="Young"/>
  </r>
  <r>
    <n v="1872"/>
    <d v="2022-12-05T00:00:00"/>
    <n v="3.4444444444444446"/>
    <s v="Production Technician I"/>
    <x v="2"/>
    <s v="Active"/>
    <s v="Full-Time"/>
    <s v="Zone B"/>
    <s v="Temporary"/>
    <x v="0"/>
    <x v="4"/>
    <d v="1972-12-21T00:00:00"/>
    <s v="MA"/>
    <s v="Female"/>
    <s v="Hispanic"/>
    <s v="Married"/>
    <x v="0"/>
    <n v="3"/>
    <n v="3"/>
    <s v="Average"/>
    <d v="2023-04-17T00:00:00"/>
    <n v="1"/>
    <x v="1"/>
    <n v="2"/>
    <s v="Moderate"/>
    <n v="5"/>
    <x v="1"/>
    <d v="2023-07-04T00:00:00"/>
    <x v="0"/>
    <x v="0"/>
    <x v="1"/>
    <n v="4"/>
    <n v="299.55"/>
    <n v="50"/>
    <s v="Adult"/>
  </r>
  <r>
    <n v="1873"/>
    <d v="2019-07-20T00:00:00"/>
    <n v="6.8194444444444446"/>
    <s v="Production Technician II"/>
    <x v="4"/>
    <s v="Active"/>
    <s v="Contract"/>
    <s v="Zone C"/>
    <s v="Temporary"/>
    <x v="0"/>
    <x v="6"/>
    <d v="1960-01-23T00:00:00"/>
    <s v="MA"/>
    <s v="Female"/>
    <s v="Black"/>
    <s v="Married"/>
    <x v="0"/>
    <n v="3"/>
    <n v="3"/>
    <s v="Average"/>
    <d v="2022-08-14T00:00:00"/>
    <n v="5"/>
    <x v="1"/>
    <n v="2"/>
    <s v="Moderate"/>
    <n v="3"/>
    <x v="1"/>
    <d v="2023-03-02T00:00:00"/>
    <x v="3"/>
    <x v="1"/>
    <x v="1"/>
    <n v="3"/>
    <n v="373.67"/>
    <n v="59"/>
    <s v="Old"/>
  </r>
  <r>
    <n v="1874"/>
    <d v="2021-11-05T00:00:00"/>
    <n v="4.5277777777777777"/>
    <s v="Production Technician II"/>
    <x v="0"/>
    <s v="Active"/>
    <s v="Full-Time"/>
    <s v="Zone B"/>
    <s v="Part-Time"/>
    <x v="0"/>
    <x v="19"/>
    <d v="1960-12-08T00:00:00"/>
    <s v="MA"/>
    <s v="Male"/>
    <s v="Asian"/>
    <s v="Widowed"/>
    <x v="0"/>
    <n v="3"/>
    <n v="3"/>
    <s v="Average"/>
    <d v="2023-05-04T00:00:00"/>
    <n v="2"/>
    <x v="1"/>
    <n v="4"/>
    <s v="Moderate"/>
    <n v="4"/>
    <x v="1"/>
    <d v="2022-12-25T00:00:00"/>
    <x v="0"/>
    <x v="0"/>
    <x v="3"/>
    <n v="1"/>
    <n v="902.01"/>
    <n v="61"/>
    <s v="Old"/>
  </r>
  <r>
    <n v="1875"/>
    <d v="2021-01-04T00:00:00"/>
    <n v="5.3638888888888889"/>
    <s v="Production Technician II"/>
    <x v="1"/>
    <s v="Terminated"/>
    <s v="Full-Time"/>
    <s v="Zone C"/>
    <s v="Full-Time"/>
    <x v="0"/>
    <x v="3"/>
    <d v="1953-08-01T00:00:00"/>
    <s v="MA"/>
    <s v="Male"/>
    <s v="Other"/>
    <s v="Single"/>
    <x v="0"/>
    <n v="3"/>
    <n v="3"/>
    <s v="Average"/>
    <d v="2023-08-05T00:00:00"/>
    <n v="3"/>
    <x v="1"/>
    <n v="1"/>
    <s v="Moderate"/>
    <n v="4"/>
    <x v="1"/>
    <d v="2023-03-19T00:00:00"/>
    <x v="2"/>
    <x v="0"/>
    <x v="0"/>
    <n v="1"/>
    <n v="105.61"/>
    <n v="68"/>
    <s v="Old"/>
  </r>
  <r>
    <n v="1877"/>
    <d v="2021-10-30T00:00:00"/>
    <n v="4.541666666666667"/>
    <s v="Production Technician II"/>
    <x v="6"/>
    <s v="Active"/>
    <s v="Part-Time"/>
    <s v="Zone A"/>
    <s v="Full-Time"/>
    <x v="0"/>
    <x v="3"/>
    <d v="1961-05-17T00:00:00"/>
    <s v="MA"/>
    <s v="Male"/>
    <s v="Asian"/>
    <s v="Married"/>
    <x v="0"/>
    <n v="3"/>
    <n v="3"/>
    <s v="Average"/>
    <d v="2022-09-08T00:00:00"/>
    <n v="2"/>
    <x v="1"/>
    <n v="3"/>
    <s v="Moderate"/>
    <n v="2"/>
    <x v="1"/>
    <d v="2023-05-01T00:00:00"/>
    <x v="3"/>
    <x v="1"/>
    <x v="3"/>
    <n v="1"/>
    <n v="845.17"/>
    <n v="60"/>
    <s v="Old"/>
  </r>
  <r>
    <n v="1878"/>
    <d v="2022-10-02T00:00:00"/>
    <n v="3.6194444444444445"/>
    <s v="Production Technician I"/>
    <x v="5"/>
    <s v="Active"/>
    <s v="Part-Time"/>
    <s v="Zone B"/>
    <s v="Part-Time"/>
    <x v="0"/>
    <x v="8"/>
    <d v="2001-06-17T00:00:00"/>
    <s v="MA"/>
    <s v="Female"/>
    <s v="White"/>
    <s v="Single"/>
    <x v="0"/>
    <n v="3"/>
    <n v="3"/>
    <s v="Average"/>
    <d v="2023-01-13T00:00:00"/>
    <n v="5"/>
    <x v="1"/>
    <n v="3"/>
    <s v="Moderate"/>
    <n v="3"/>
    <x v="1"/>
    <d v="2023-05-25T00:00:00"/>
    <x v="3"/>
    <x v="1"/>
    <x v="3"/>
    <n v="5"/>
    <n v="932.44"/>
    <n v="21"/>
    <s v="Young"/>
  </r>
  <r>
    <n v="1879"/>
    <d v="2018-11-25T00:00:00"/>
    <n v="7.4722222222222223"/>
    <s v="Production Technician I"/>
    <x v="4"/>
    <s v="Terminated"/>
    <s v="Part-Time"/>
    <s v="Zone B"/>
    <s v="Temporary"/>
    <x v="0"/>
    <x v="6"/>
    <d v="1965-10-30T00:00:00"/>
    <s v="MA"/>
    <s v="Female"/>
    <s v="Black"/>
    <s v="Single"/>
    <x v="0"/>
    <n v="3"/>
    <n v="3"/>
    <s v="Average"/>
    <d v="2023-08-05T00:00:00"/>
    <n v="2"/>
    <x v="1"/>
    <n v="3"/>
    <s v="Moderate"/>
    <n v="4"/>
    <x v="1"/>
    <d v="2023-04-29T00:00:00"/>
    <x v="0"/>
    <x v="0"/>
    <x v="3"/>
    <n v="2"/>
    <n v="227.51"/>
    <n v="53"/>
    <s v="Old"/>
  </r>
  <r>
    <n v="1880"/>
    <d v="2021-07-09T00:00:00"/>
    <n v="4.8499999999999996"/>
    <s v="Production Technician I"/>
    <x v="0"/>
    <s v="Terminated"/>
    <s v="Full-Time"/>
    <s v="Zone A"/>
    <s v="Full-Time"/>
    <x v="0"/>
    <x v="9"/>
    <d v="1966-01-07T00:00:00"/>
    <s v="MA"/>
    <s v="Female"/>
    <s v="Black"/>
    <s v="Widowed"/>
    <x v="0"/>
    <n v="3"/>
    <n v="3"/>
    <s v="Average"/>
    <d v="2023-04-13T00:00:00"/>
    <n v="5"/>
    <x v="1"/>
    <n v="1"/>
    <s v="Moderate"/>
    <n v="2"/>
    <x v="1"/>
    <d v="2022-08-10T00:00:00"/>
    <x v="1"/>
    <x v="0"/>
    <x v="1"/>
    <n v="5"/>
    <n v="785.05"/>
    <n v="55"/>
    <s v="Old"/>
  </r>
  <r>
    <n v="1881"/>
    <d v="2019-05-01T00:00:00"/>
    <n v="7.0388888888888888"/>
    <s v="Production Technician I"/>
    <x v="1"/>
    <s v="Active"/>
    <s v="Full-Time"/>
    <s v="Zone B"/>
    <s v="Part-Time"/>
    <x v="0"/>
    <x v="4"/>
    <d v="2000-10-14T00:00:00"/>
    <s v="MA"/>
    <s v="Male"/>
    <s v="Asian"/>
    <s v="Single"/>
    <x v="0"/>
    <n v="3"/>
    <n v="3"/>
    <s v="Average"/>
    <d v="2022-09-18T00:00:00"/>
    <n v="3"/>
    <x v="1"/>
    <n v="5"/>
    <s v="Moderate"/>
    <n v="3"/>
    <x v="1"/>
    <d v="2023-06-30T00:00:00"/>
    <x v="4"/>
    <x v="1"/>
    <x v="3"/>
    <n v="4"/>
    <n v="584.91999999999996"/>
    <n v="19"/>
    <s v="Young"/>
  </r>
  <r>
    <n v="1882"/>
    <d v="2021-11-09T00:00:00"/>
    <n v="4.5166666666666666"/>
    <s v="Production Technician I"/>
    <x v="8"/>
    <s v="Active"/>
    <s v="Full-Time"/>
    <s v="Zone A"/>
    <s v="Part-Time"/>
    <x v="0"/>
    <x v="10"/>
    <d v="2045-02-06T00:00:00"/>
    <s v="MA"/>
    <s v="Female"/>
    <s v="Asian"/>
    <s v="Divorced"/>
    <x v="0"/>
    <n v="3"/>
    <n v="3"/>
    <s v="Average"/>
    <d v="2023-07-07T00:00:00"/>
    <n v="1"/>
    <x v="1"/>
    <n v="4"/>
    <s v="Moderate"/>
    <n v="2"/>
    <x v="1"/>
    <d v="2023-04-11T00:00:00"/>
    <x v="0"/>
    <x v="0"/>
    <x v="1"/>
    <n v="5"/>
    <n v="206.16"/>
    <n v="76"/>
    <s v="Old"/>
  </r>
  <r>
    <n v="1883"/>
    <d v="2018-08-27T00:00:00"/>
    <n v="7.7166666666666668"/>
    <s v="Production Technician I"/>
    <x v="6"/>
    <s v="Active"/>
    <s v="Full-Time"/>
    <s v="Zone B"/>
    <s v="Temporary"/>
    <x v="0"/>
    <x v="9"/>
    <d v="1967-07-03T00:00:00"/>
    <s v="MA"/>
    <s v="Female"/>
    <s v="Black"/>
    <s v="Single"/>
    <x v="0"/>
    <n v="3"/>
    <n v="3"/>
    <s v="Average"/>
    <d v="2022-10-09T00:00:00"/>
    <n v="3"/>
    <x v="1"/>
    <n v="4"/>
    <s v="Moderate"/>
    <n v="2"/>
    <x v="1"/>
    <d v="2023-05-19T00:00:00"/>
    <x v="1"/>
    <x v="0"/>
    <x v="0"/>
    <n v="1"/>
    <n v="483.43"/>
    <n v="51"/>
    <s v="Old"/>
  </r>
  <r>
    <n v="1884"/>
    <d v="2019-03-16T00:00:00"/>
    <n v="7.1638888888888888"/>
    <s v="Production Technician I"/>
    <x v="2"/>
    <s v="Active"/>
    <s v="Part-Time"/>
    <s v="Zone C"/>
    <s v="Part-Time"/>
    <x v="0"/>
    <x v="5"/>
    <d v="2000-07-24T00:00:00"/>
    <s v="MA"/>
    <s v="Female"/>
    <s v="Other"/>
    <s v="Married"/>
    <x v="0"/>
    <n v="3"/>
    <n v="3"/>
    <s v="Average"/>
    <d v="2023-04-14T00:00:00"/>
    <n v="1"/>
    <x v="1"/>
    <n v="3"/>
    <s v="Moderate"/>
    <n v="3"/>
    <x v="1"/>
    <d v="2022-09-09T00:00:00"/>
    <x v="2"/>
    <x v="1"/>
    <x v="1"/>
    <n v="2"/>
    <n v="889.87"/>
    <n v="19"/>
    <s v="Young"/>
  </r>
  <r>
    <n v="1885"/>
    <d v="2022-01-07T00:00:00"/>
    <n v="4.3555555555555552"/>
    <s v="Production Technician I"/>
    <x v="9"/>
    <s v="Active"/>
    <s v="Contract"/>
    <s v="Zone B"/>
    <s v="Full-Time"/>
    <x v="0"/>
    <x v="3"/>
    <d v="1984-05-23T00:00:00"/>
    <s v="MA"/>
    <s v="Male"/>
    <s v="Other"/>
    <s v="Married"/>
    <x v="0"/>
    <n v="3"/>
    <n v="3"/>
    <s v="Average"/>
    <d v="2022-09-14T00:00:00"/>
    <n v="1"/>
    <x v="1"/>
    <n v="2"/>
    <s v="Moderate"/>
    <n v="4"/>
    <x v="1"/>
    <d v="2023-02-15T00:00:00"/>
    <x v="1"/>
    <x v="0"/>
    <x v="1"/>
    <n v="3"/>
    <n v="503.04"/>
    <n v="38"/>
    <s v="Adult"/>
  </r>
  <r>
    <n v="1886"/>
    <d v="2022-10-04T00:00:00"/>
    <n v="3.6138888888888889"/>
    <s v="Production Technician I"/>
    <x v="7"/>
    <s v="Active"/>
    <s v="Contract"/>
    <s v="Zone A"/>
    <s v="Temporary"/>
    <x v="0"/>
    <x v="7"/>
    <d v="1984-12-06T00:00:00"/>
    <s v="MA"/>
    <s v="Male"/>
    <s v="White"/>
    <s v="Single"/>
    <x v="0"/>
    <n v="3"/>
    <n v="3"/>
    <s v="Average"/>
    <d v="2023-01-18T00:00:00"/>
    <n v="3"/>
    <x v="1"/>
    <n v="2"/>
    <s v="Moderate"/>
    <n v="5"/>
    <x v="1"/>
    <d v="2023-06-10T00:00:00"/>
    <x v="1"/>
    <x v="1"/>
    <x v="2"/>
    <n v="1"/>
    <n v="349.8"/>
    <n v="38"/>
    <s v="Adult"/>
  </r>
  <r>
    <n v="1887"/>
    <d v="2022-03-23T00:00:00"/>
    <n v="4.1444444444444448"/>
    <s v="Production Technician I"/>
    <x v="3"/>
    <s v="Active"/>
    <s v="Full-Time"/>
    <s v="Zone C"/>
    <s v="Full-Time"/>
    <x v="0"/>
    <x v="4"/>
    <d v="1997-09-13T00:00:00"/>
    <s v="MA"/>
    <s v="Male"/>
    <s v="White"/>
    <s v="Divorced"/>
    <x v="0"/>
    <n v="3"/>
    <n v="3"/>
    <s v="Average"/>
    <d v="2023-05-07T00:00:00"/>
    <n v="2"/>
    <x v="1"/>
    <n v="3"/>
    <s v="Moderate"/>
    <n v="3"/>
    <x v="1"/>
    <d v="2022-12-23T00:00:00"/>
    <x v="1"/>
    <x v="1"/>
    <x v="3"/>
    <n v="4"/>
    <n v="547.76"/>
    <n v="25"/>
    <s v="Young"/>
  </r>
  <r>
    <n v="1888"/>
    <d v="2020-05-05T00:00:00"/>
    <n v="6.0277777777777777"/>
    <s v="Production Technician I"/>
    <x v="5"/>
    <s v="Active"/>
    <s v="Full-Time"/>
    <s v="Zone B"/>
    <s v="Temporary"/>
    <x v="0"/>
    <x v="6"/>
    <d v="2047-12-26T00:00:00"/>
    <s v="MA"/>
    <s v="Female"/>
    <s v="White"/>
    <s v="Married"/>
    <x v="0"/>
    <n v="3"/>
    <n v="3"/>
    <s v="Average"/>
    <d v="2023-07-23T00:00:00"/>
    <n v="1"/>
    <x v="1"/>
    <n v="5"/>
    <s v="Moderate"/>
    <n v="1"/>
    <x v="1"/>
    <d v="2022-12-23T00:00:00"/>
    <x v="3"/>
    <x v="1"/>
    <x v="2"/>
    <n v="2"/>
    <n v="961.68"/>
    <n v="73"/>
    <s v="Old"/>
  </r>
  <r>
    <n v="1889"/>
    <d v="2020-11-23T00:00:00"/>
    <n v="5.4777777777777779"/>
    <s v="Production Technician I"/>
    <x v="9"/>
    <s v="Active"/>
    <s v="Contract"/>
    <s v="Zone B"/>
    <s v="Temporary"/>
    <x v="0"/>
    <x v="3"/>
    <d v="1957-02-14T00:00:00"/>
    <s v="MA"/>
    <s v="Female"/>
    <s v="Other"/>
    <s v="Divorced"/>
    <x v="0"/>
    <n v="3"/>
    <n v="3"/>
    <s v="Average"/>
    <d v="2022-10-06T00:00:00"/>
    <n v="5"/>
    <x v="1"/>
    <n v="4"/>
    <s v="Moderate"/>
    <n v="4"/>
    <x v="1"/>
    <d v="2023-02-09T00:00:00"/>
    <x v="0"/>
    <x v="0"/>
    <x v="1"/>
    <n v="1"/>
    <n v="993.76"/>
    <n v="63"/>
    <s v="Old"/>
  </r>
  <r>
    <n v="1890"/>
    <d v="2022-03-28T00:00:00"/>
    <n v="4.1305555555555555"/>
    <s v="Production Technician I"/>
    <x v="5"/>
    <s v="Active"/>
    <s v="Contract"/>
    <s v="Zone B"/>
    <s v="Full-Time"/>
    <x v="0"/>
    <x v="8"/>
    <d v="1968-05-24T00:00:00"/>
    <s v="MA"/>
    <s v="Female"/>
    <s v="White"/>
    <s v="Widowed"/>
    <x v="0"/>
    <n v="3"/>
    <n v="3"/>
    <s v="Average"/>
    <d v="2023-05-12T00:00:00"/>
    <n v="1"/>
    <x v="1"/>
    <n v="3"/>
    <s v="Moderate"/>
    <n v="2"/>
    <x v="1"/>
    <d v="2022-10-25T00:00:00"/>
    <x v="4"/>
    <x v="0"/>
    <x v="0"/>
    <n v="2"/>
    <n v="998.32"/>
    <n v="54"/>
    <s v="Old"/>
  </r>
  <r>
    <n v="1891"/>
    <d v="2020-03-25T00:00:00"/>
    <n v="6.1388888888888893"/>
    <s v="Production Technician I"/>
    <x v="6"/>
    <s v="Active"/>
    <s v="Full-Time"/>
    <s v="Zone C"/>
    <s v="Full-Time"/>
    <x v="0"/>
    <x v="1"/>
    <d v="2046-06-24T00:00:00"/>
    <s v="MA"/>
    <s v="Female"/>
    <s v="Hispanic"/>
    <s v="Married"/>
    <x v="0"/>
    <n v="3"/>
    <n v="3"/>
    <s v="Average"/>
    <d v="2022-12-22T00:00:00"/>
    <n v="2"/>
    <x v="1"/>
    <n v="5"/>
    <s v="Moderate"/>
    <n v="2"/>
    <x v="1"/>
    <d v="2023-07-13T00:00:00"/>
    <x v="0"/>
    <x v="1"/>
    <x v="1"/>
    <n v="1"/>
    <n v="961.55"/>
    <n v="74"/>
    <s v="Old"/>
  </r>
  <r>
    <n v="1892"/>
    <d v="2018-08-07T00:00:00"/>
    <n v="7.7722222222222221"/>
    <s v="Production Technician II"/>
    <x v="3"/>
    <s v="Active"/>
    <s v="Contract"/>
    <s v="Zone A"/>
    <s v="Temporary"/>
    <x v="0"/>
    <x v="1"/>
    <d v="1986-05-30T00:00:00"/>
    <s v="MA"/>
    <s v="Female"/>
    <s v="Asian"/>
    <s v="Single"/>
    <x v="0"/>
    <n v="3"/>
    <n v="3"/>
    <s v="Average"/>
    <d v="2023-01-11T00:00:00"/>
    <n v="3"/>
    <x v="1"/>
    <n v="3"/>
    <s v="Moderate"/>
    <n v="3"/>
    <x v="1"/>
    <d v="2023-02-09T00:00:00"/>
    <x v="3"/>
    <x v="1"/>
    <x v="1"/>
    <n v="3"/>
    <n v="192.73"/>
    <n v="32"/>
    <s v="Adult"/>
  </r>
  <r>
    <n v="1893"/>
    <d v="2020-02-11T00:00:00"/>
    <n v="6.2611111111111111"/>
    <s v="Production Technician II"/>
    <x v="4"/>
    <s v="Active"/>
    <s v="Contract"/>
    <s v="Zone A"/>
    <s v="Full-Time"/>
    <x v="0"/>
    <x v="3"/>
    <d v="1976-01-28T00:00:00"/>
    <s v="MA"/>
    <s v="Male"/>
    <s v="White"/>
    <s v="Divorced"/>
    <x v="0"/>
    <n v="3"/>
    <n v="3"/>
    <s v="Average"/>
    <d v="2023-06-08T00:00:00"/>
    <n v="2"/>
    <x v="1"/>
    <n v="3"/>
    <s v="Moderate"/>
    <n v="4"/>
    <x v="1"/>
    <d v="2022-09-28T00:00:00"/>
    <x v="0"/>
    <x v="0"/>
    <x v="2"/>
    <n v="1"/>
    <n v="604.53"/>
    <n v="44"/>
    <s v="Adult"/>
  </r>
  <r>
    <n v="1894"/>
    <d v="2023-01-01T00:00:00"/>
    <n v="3.3722222222222222"/>
    <s v="Production Technician II"/>
    <x v="0"/>
    <s v="Active"/>
    <s v="Full-Time"/>
    <s v="Zone A"/>
    <s v="Full-Time"/>
    <x v="0"/>
    <x v="4"/>
    <d v="1959-05-23T00:00:00"/>
    <s v="MA"/>
    <s v="Male"/>
    <s v="Other"/>
    <s v="Single"/>
    <x v="0"/>
    <n v="3"/>
    <n v="3"/>
    <s v="Average"/>
    <d v="2023-06-01T00:00:00"/>
    <n v="3"/>
    <x v="1"/>
    <n v="1"/>
    <s v="Moderate"/>
    <n v="5"/>
    <x v="1"/>
    <d v="2023-05-29T00:00:00"/>
    <x v="3"/>
    <x v="1"/>
    <x v="0"/>
    <n v="2"/>
    <n v="144.38999999999999"/>
    <n v="64"/>
    <s v="Old"/>
  </r>
  <r>
    <n v="1895"/>
    <d v="2022-12-07T00:00:00"/>
    <n v="3.4388888888888891"/>
    <s v="Production Technician II"/>
    <x v="1"/>
    <s v="Active"/>
    <s v="Part-Time"/>
    <s v="Zone A"/>
    <s v="Part-Time"/>
    <x v="0"/>
    <x v="13"/>
    <d v="1989-01-25T00:00:00"/>
    <s v="MA"/>
    <s v="Female"/>
    <s v="White"/>
    <s v="Married"/>
    <x v="0"/>
    <n v="3"/>
    <n v="3"/>
    <s v="Average"/>
    <d v="2022-10-18T00:00:00"/>
    <n v="4"/>
    <x v="1"/>
    <n v="5"/>
    <s v="Moderate"/>
    <n v="2"/>
    <x v="1"/>
    <d v="2022-09-12T00:00:00"/>
    <x v="3"/>
    <x v="1"/>
    <x v="2"/>
    <n v="5"/>
    <n v="517.91999999999996"/>
    <n v="33"/>
    <s v="Adult"/>
  </r>
  <r>
    <n v="1896"/>
    <d v="2023-03-13T00:00:00"/>
    <n v="3.1722222222222221"/>
    <s v="Production Technician II"/>
    <x v="8"/>
    <s v="Active"/>
    <s v="Full-Time"/>
    <s v="Zone A"/>
    <s v="Part-Time"/>
    <x v="0"/>
    <x v="6"/>
    <d v="1951-11-18T00:00:00"/>
    <s v="MA"/>
    <s v="Female"/>
    <s v="Hispanic"/>
    <s v="Married"/>
    <x v="0"/>
    <n v="3"/>
    <n v="3"/>
    <s v="Average"/>
    <d v="2023-01-17T00:00:00"/>
    <n v="1"/>
    <x v="1"/>
    <n v="1"/>
    <s v="Moderate"/>
    <n v="3"/>
    <x v="1"/>
    <d v="2023-02-22T00:00:00"/>
    <x v="1"/>
    <x v="1"/>
    <x v="2"/>
    <n v="4"/>
    <n v="537.71"/>
    <n v="72"/>
    <s v="Old"/>
  </r>
  <r>
    <n v="1897"/>
    <d v="2021-11-14T00:00:00"/>
    <n v="4.5027777777777782"/>
    <s v="Production Technician II"/>
    <x v="6"/>
    <s v="Active"/>
    <s v="Full-Time"/>
    <s v="Zone C"/>
    <s v="Temporary"/>
    <x v="0"/>
    <x v="4"/>
    <d v="2048-07-20T00:00:00"/>
    <s v="MA"/>
    <s v="Male"/>
    <s v="Asian"/>
    <s v="Divorced"/>
    <x v="0"/>
    <n v="3"/>
    <n v="3"/>
    <s v="Average"/>
    <d v="2022-09-05T00:00:00"/>
    <n v="2"/>
    <x v="1"/>
    <n v="4"/>
    <s v="Moderate"/>
    <n v="5"/>
    <x v="1"/>
    <d v="2023-03-16T00:00:00"/>
    <x v="4"/>
    <x v="1"/>
    <x v="2"/>
    <n v="2"/>
    <n v="491.71"/>
    <n v="73"/>
    <s v="Old"/>
  </r>
  <r>
    <n v="1898"/>
    <d v="2019-06-05T00:00:00"/>
    <n v="6.9444444444444446"/>
    <s v="Production Technician I"/>
    <x v="8"/>
    <s v="Active"/>
    <s v="Full-Time"/>
    <s v="Zone C"/>
    <s v="Temporary"/>
    <x v="0"/>
    <x v="4"/>
    <d v="1997-01-14T00:00:00"/>
    <s v="MA"/>
    <s v="Female"/>
    <s v="White"/>
    <s v="Single"/>
    <x v="0"/>
    <n v="3"/>
    <n v="3"/>
    <s v="Average"/>
    <d v="2023-07-18T00:00:00"/>
    <n v="4"/>
    <x v="1"/>
    <n v="5"/>
    <s v="Moderate"/>
    <n v="5"/>
    <x v="1"/>
    <d v="2023-07-10T00:00:00"/>
    <x v="2"/>
    <x v="0"/>
    <x v="2"/>
    <n v="3"/>
    <n v="673.38"/>
    <n v="22"/>
    <s v="Young"/>
  </r>
  <r>
    <n v="1899"/>
    <d v="2020-12-12T00:00:00"/>
    <n v="5.4249999999999998"/>
    <s v="Production Technician I"/>
    <x v="3"/>
    <s v="Active"/>
    <s v="Contract"/>
    <s v="Zone C"/>
    <s v="Full-Time"/>
    <x v="0"/>
    <x v="4"/>
    <d v="1982-09-06T00:00:00"/>
    <s v="MA"/>
    <s v="Female"/>
    <s v="Asian"/>
    <s v="Married"/>
    <x v="0"/>
    <n v="3"/>
    <n v="3"/>
    <s v="Average"/>
    <d v="2023-06-28T00:00:00"/>
    <n v="2"/>
    <x v="1"/>
    <n v="4"/>
    <s v="Moderate"/>
    <n v="5"/>
    <x v="1"/>
    <d v="2023-01-29T00:00:00"/>
    <x v="0"/>
    <x v="0"/>
    <x v="1"/>
    <n v="2"/>
    <n v="724.87"/>
    <n v="38"/>
    <s v="Adult"/>
  </r>
  <r>
    <n v="1900"/>
    <d v="2020-04-06T00:00:00"/>
    <n v="6.1083333333333334"/>
    <s v="Production Technician I"/>
    <x v="9"/>
    <s v="Active"/>
    <s v="Full-Time"/>
    <s v="Zone B"/>
    <s v="Full-Time"/>
    <x v="0"/>
    <x v="3"/>
    <d v="1960-03-22T00:00:00"/>
    <s v="MA"/>
    <s v="Female"/>
    <s v="Hispanic"/>
    <s v="Widowed"/>
    <x v="0"/>
    <n v="3"/>
    <n v="3"/>
    <s v="Average"/>
    <d v="2023-07-02T00:00:00"/>
    <n v="2"/>
    <x v="1"/>
    <n v="2"/>
    <s v="Moderate"/>
    <n v="5"/>
    <x v="1"/>
    <d v="2023-04-27T00:00:00"/>
    <x v="4"/>
    <x v="0"/>
    <x v="3"/>
    <n v="4"/>
    <n v="140.83000000000001"/>
    <n v="60"/>
    <s v="Old"/>
  </r>
  <r>
    <n v="1901"/>
    <d v="2023-01-30T00:00:00"/>
    <n v="3.2916666666666665"/>
    <s v="Production Technician I"/>
    <x v="5"/>
    <s v="Active"/>
    <s v="Full-Time"/>
    <s v="Zone B"/>
    <s v="Full-Time"/>
    <x v="0"/>
    <x v="6"/>
    <d v="1959-08-09T00:00:00"/>
    <s v="MA"/>
    <s v="Female"/>
    <s v="White"/>
    <s v="Divorced"/>
    <x v="0"/>
    <n v="3"/>
    <n v="3"/>
    <s v="Average"/>
    <d v="2023-06-22T00:00:00"/>
    <n v="4"/>
    <x v="1"/>
    <n v="1"/>
    <s v="Moderate"/>
    <n v="5"/>
    <x v="1"/>
    <d v="2022-09-22T00:00:00"/>
    <x v="2"/>
    <x v="1"/>
    <x v="3"/>
    <n v="1"/>
    <n v="113.47"/>
    <n v="64"/>
    <s v="Old"/>
  </r>
  <r>
    <n v="1902"/>
    <d v="2020-09-08T00:00:00"/>
    <n v="5.6861111111111109"/>
    <s v="Production Technician I"/>
    <x v="6"/>
    <s v="Active"/>
    <s v="Full-Time"/>
    <s v="Zone A"/>
    <s v="Temporary"/>
    <x v="0"/>
    <x v="6"/>
    <d v="1952-02-11T00:00:00"/>
    <s v="MA"/>
    <s v="Male"/>
    <s v="Other"/>
    <s v="Divorced"/>
    <x v="0"/>
    <n v="3"/>
    <n v="3"/>
    <s v="Average"/>
    <d v="2023-07-27T00:00:00"/>
    <n v="2"/>
    <x v="1"/>
    <n v="5"/>
    <s v="Moderate"/>
    <n v="3"/>
    <x v="1"/>
    <d v="2023-02-24T00:00:00"/>
    <x v="1"/>
    <x v="1"/>
    <x v="1"/>
    <n v="1"/>
    <n v="604.92999999999995"/>
    <n v="68"/>
    <s v="Old"/>
  </r>
  <r>
    <n v="1903"/>
    <d v="2020-12-14T00:00:00"/>
    <n v="5.4194444444444443"/>
    <s v="Production Technician I"/>
    <x v="2"/>
    <s v="Active"/>
    <s v="Part-Time"/>
    <s v="Zone C"/>
    <s v="Part-Time"/>
    <x v="0"/>
    <x v="4"/>
    <d v="1960-04-11T00:00:00"/>
    <s v="MA"/>
    <s v="Female"/>
    <s v="Black"/>
    <s v="Divorced"/>
    <x v="0"/>
    <n v="3"/>
    <n v="3"/>
    <s v="Average"/>
    <d v="2022-12-17T00:00:00"/>
    <n v="5"/>
    <x v="1"/>
    <n v="5"/>
    <s v="Moderate"/>
    <n v="2"/>
    <x v="1"/>
    <d v="2023-05-27T00:00:00"/>
    <x v="2"/>
    <x v="1"/>
    <x v="2"/>
    <n v="4"/>
    <n v="699.97"/>
    <n v="60"/>
    <s v="Old"/>
  </r>
  <r>
    <n v="1904"/>
    <d v="2022-11-07T00:00:00"/>
    <n v="3.5222222222222221"/>
    <s v="Production Technician I"/>
    <x v="4"/>
    <s v="Active"/>
    <s v="Contract"/>
    <s v="Zone C"/>
    <s v="Part-Time"/>
    <x v="0"/>
    <x v="3"/>
    <d v="1982-10-11T00:00:00"/>
    <s v="MA"/>
    <s v="Female"/>
    <s v="Asian"/>
    <s v="Widowed"/>
    <x v="0"/>
    <n v="3"/>
    <n v="3"/>
    <s v="Average"/>
    <d v="2022-12-09T00:00:00"/>
    <n v="5"/>
    <x v="1"/>
    <n v="1"/>
    <s v="Moderate"/>
    <n v="4"/>
    <x v="1"/>
    <d v="2022-10-20T00:00:00"/>
    <x v="0"/>
    <x v="0"/>
    <x v="0"/>
    <n v="1"/>
    <n v="576.1"/>
    <n v="40"/>
    <s v="Adult"/>
  </r>
  <r>
    <n v="1905"/>
    <d v="2022-04-06T00:00:00"/>
    <n v="4.1083333333333334"/>
    <s v="Production Technician I"/>
    <x v="0"/>
    <s v="Active"/>
    <s v="Part-Time"/>
    <s v="Zone B"/>
    <s v="Temporary"/>
    <x v="0"/>
    <x v="13"/>
    <d v="1972-03-10T00:00:00"/>
    <s v="MA"/>
    <s v="Female"/>
    <s v="Asian"/>
    <s v="Married"/>
    <x v="0"/>
    <n v="3"/>
    <n v="3"/>
    <s v="Average"/>
    <d v="2023-04-15T00:00:00"/>
    <n v="5"/>
    <x v="1"/>
    <n v="2"/>
    <s v="Moderate"/>
    <n v="1"/>
    <x v="1"/>
    <d v="2022-11-24T00:00:00"/>
    <x v="0"/>
    <x v="0"/>
    <x v="3"/>
    <n v="2"/>
    <n v="958.46"/>
    <n v="50"/>
    <s v="Adult"/>
  </r>
  <r>
    <n v="1906"/>
    <d v="2021-02-22T00:00:00"/>
    <n v="5.2305555555555552"/>
    <s v="Production Technician I"/>
    <x v="7"/>
    <s v="Active"/>
    <s v="Part-Time"/>
    <s v="Zone B"/>
    <s v="Full-Time"/>
    <x v="0"/>
    <x v="4"/>
    <d v="2047-08-03T00:00:00"/>
    <s v="MA"/>
    <s v="Male"/>
    <s v="Hispanic"/>
    <s v="Widowed"/>
    <x v="0"/>
    <n v="3"/>
    <n v="3"/>
    <s v="Average"/>
    <d v="2022-12-28T00:00:00"/>
    <n v="1"/>
    <x v="1"/>
    <n v="4"/>
    <s v="Moderate"/>
    <n v="5"/>
    <x v="1"/>
    <d v="2023-03-05T00:00:00"/>
    <x v="2"/>
    <x v="1"/>
    <x v="3"/>
    <n v="5"/>
    <n v="228.41"/>
    <n v="74"/>
    <s v="Old"/>
  </r>
  <r>
    <n v="1907"/>
    <d v="2022-05-16T00:00:00"/>
    <n v="3.9972222222222222"/>
    <s v="Production Technician I"/>
    <x v="1"/>
    <s v="Active"/>
    <s v="Full-Time"/>
    <s v="Zone C"/>
    <s v="Part-Time"/>
    <x v="0"/>
    <x v="4"/>
    <d v="1988-11-04T00:00:00"/>
    <s v="MA"/>
    <s v="Male"/>
    <s v="Asian"/>
    <s v="Widowed"/>
    <x v="0"/>
    <n v="3"/>
    <n v="3"/>
    <s v="Average"/>
    <d v="2023-01-18T00:00:00"/>
    <n v="2"/>
    <x v="1"/>
    <n v="4"/>
    <s v="Moderate"/>
    <n v="5"/>
    <x v="1"/>
    <d v="2022-11-10T00:00:00"/>
    <x v="3"/>
    <x v="0"/>
    <x v="2"/>
    <n v="2"/>
    <n v="203.44"/>
    <n v="34"/>
    <s v="Adult"/>
  </r>
  <r>
    <n v="1908"/>
    <d v="2020-01-18T00:00:00"/>
    <n v="6.3250000000000002"/>
    <s v="Production Technician I"/>
    <x v="8"/>
    <s v="Active"/>
    <s v="Contract"/>
    <s v="Zone B"/>
    <s v="Part-Time"/>
    <x v="0"/>
    <x v="4"/>
    <d v="2042-05-19T00:00:00"/>
    <s v="MA"/>
    <s v="Female"/>
    <s v="White"/>
    <s v="Widowed"/>
    <x v="0"/>
    <n v="3"/>
    <n v="3"/>
    <s v="Average"/>
    <d v="2023-01-26T00:00:00"/>
    <n v="4"/>
    <x v="1"/>
    <n v="2"/>
    <s v="Moderate"/>
    <n v="5"/>
    <x v="1"/>
    <d v="2023-07-21T00:00:00"/>
    <x v="2"/>
    <x v="1"/>
    <x v="1"/>
    <n v="2"/>
    <n v="359.08"/>
    <n v="78"/>
    <s v="Old"/>
  </r>
  <r>
    <n v="1909"/>
    <d v="2021-10-21T00:00:00"/>
    <n v="4.5666666666666664"/>
    <s v="Production Technician I"/>
    <x v="3"/>
    <s v="Active"/>
    <s v="Full-Time"/>
    <s v="Zone A"/>
    <s v="Part-Time"/>
    <x v="0"/>
    <x v="3"/>
    <d v="1961-10-15T00:00:00"/>
    <s v="MA"/>
    <s v="Female"/>
    <s v="White"/>
    <s v="Widowed"/>
    <x v="0"/>
    <n v="3"/>
    <n v="3"/>
    <s v="Average"/>
    <d v="2022-11-23T00:00:00"/>
    <n v="3"/>
    <x v="1"/>
    <n v="5"/>
    <s v="Moderate"/>
    <n v="2"/>
    <x v="1"/>
    <d v="2023-03-15T00:00:00"/>
    <x v="3"/>
    <x v="0"/>
    <x v="3"/>
    <n v="3"/>
    <n v="653.23"/>
    <n v="60"/>
    <s v="Old"/>
  </r>
  <r>
    <n v="1910"/>
    <d v="2019-01-05T00:00:00"/>
    <n v="7.3611111111111107"/>
    <s v="Production Technician I"/>
    <x v="9"/>
    <s v="Active"/>
    <s v="Full-Time"/>
    <s v="Zone C"/>
    <s v="Full-Time"/>
    <x v="0"/>
    <x v="5"/>
    <d v="2042-11-07T00:00:00"/>
    <s v="MA"/>
    <s v="Female"/>
    <s v="Hispanic"/>
    <s v="Divorced"/>
    <x v="0"/>
    <n v="3"/>
    <n v="3"/>
    <s v="Average"/>
    <d v="2022-11-05T00:00:00"/>
    <n v="1"/>
    <x v="1"/>
    <n v="4"/>
    <s v="Moderate"/>
    <n v="1"/>
    <x v="1"/>
    <d v="2022-10-12T00:00:00"/>
    <x v="1"/>
    <x v="0"/>
    <x v="3"/>
    <n v="5"/>
    <n v="614.4"/>
    <n v="77"/>
    <s v="Old"/>
  </r>
  <r>
    <n v="1911"/>
    <d v="2021-01-24T00:00:00"/>
    <n v="5.3083333333333336"/>
    <s v="Production Technician I"/>
    <x v="5"/>
    <s v="Terminated"/>
    <s v="Part-Time"/>
    <s v="Zone B"/>
    <s v="Temporary"/>
    <x v="0"/>
    <x v="13"/>
    <d v="1991-06-12T00:00:00"/>
    <s v="MA"/>
    <s v="Female"/>
    <s v="White"/>
    <s v="Divorced"/>
    <x v="0"/>
    <n v="3"/>
    <n v="3"/>
    <s v="Average"/>
    <d v="2023-04-08T00:00:00"/>
    <n v="3"/>
    <x v="1"/>
    <n v="4"/>
    <s v="Moderate"/>
    <n v="3"/>
    <x v="1"/>
    <d v="2022-11-12T00:00:00"/>
    <x v="4"/>
    <x v="1"/>
    <x v="3"/>
    <n v="5"/>
    <n v="333.08"/>
    <n v="30"/>
    <s v="Adult"/>
  </r>
  <r>
    <n v="1912"/>
    <d v="2020-03-06T00:00:00"/>
    <n v="6.1916666666666664"/>
    <s v="Production Technician II"/>
    <x v="3"/>
    <s v="Active"/>
    <s v="Part-Time"/>
    <s v="Zone B"/>
    <s v="Temporary"/>
    <x v="0"/>
    <x v="6"/>
    <d v="1987-10-16T00:00:00"/>
    <s v="MA"/>
    <s v="Female"/>
    <s v="Asian"/>
    <s v="Married"/>
    <x v="0"/>
    <n v="3"/>
    <n v="3"/>
    <s v="Average"/>
    <d v="2023-04-02T00:00:00"/>
    <n v="2"/>
    <x v="1"/>
    <n v="5"/>
    <s v="Moderate"/>
    <n v="1"/>
    <x v="1"/>
    <d v="2023-03-26T00:00:00"/>
    <x v="0"/>
    <x v="1"/>
    <x v="2"/>
    <n v="1"/>
    <n v="718.38"/>
    <n v="33"/>
    <s v="Adult"/>
  </r>
  <r>
    <n v="1913"/>
    <d v="2022-11-19T00:00:00"/>
    <n v="3.4888888888888889"/>
    <s v="Production Technician II"/>
    <x v="9"/>
    <s v="Terminated"/>
    <s v="Full-Time"/>
    <s v="Zone B"/>
    <s v="Full-Time"/>
    <x v="0"/>
    <x v="3"/>
    <d v="1972-07-26T00:00:00"/>
    <s v="MA"/>
    <s v="Male"/>
    <s v="White"/>
    <s v="Married"/>
    <x v="0"/>
    <n v="3"/>
    <n v="3"/>
    <s v="Average"/>
    <d v="2023-01-21T00:00:00"/>
    <n v="5"/>
    <x v="1"/>
    <n v="4"/>
    <s v="Moderate"/>
    <n v="2"/>
    <x v="1"/>
    <d v="2023-02-02T00:00:00"/>
    <x v="2"/>
    <x v="1"/>
    <x v="0"/>
    <n v="3"/>
    <n v="195.29"/>
    <n v="50"/>
    <s v="Adult"/>
  </r>
  <r>
    <n v="1914"/>
    <d v="2019-03-15T00:00:00"/>
    <n v="7.166666666666667"/>
    <s v="Production Technician II"/>
    <x v="5"/>
    <s v="Terminated"/>
    <s v="Part-Time"/>
    <s v="Zone B"/>
    <s v="Full-Time"/>
    <x v="0"/>
    <x v="6"/>
    <d v="1981-04-04T00:00:00"/>
    <s v="MA"/>
    <s v="Female"/>
    <s v="Other"/>
    <s v="Married"/>
    <x v="0"/>
    <n v="3"/>
    <n v="3"/>
    <s v="Average"/>
    <d v="2023-02-23T00:00:00"/>
    <n v="4"/>
    <x v="1"/>
    <n v="4"/>
    <s v="Moderate"/>
    <n v="5"/>
    <x v="1"/>
    <d v="2023-01-11T00:00:00"/>
    <x v="0"/>
    <x v="1"/>
    <x v="3"/>
    <n v="2"/>
    <n v="113.43"/>
    <n v="38"/>
    <s v="Adult"/>
  </r>
  <r>
    <n v="1917"/>
    <d v="2019-05-29T00:00:00"/>
    <n v="6.9611111111111112"/>
    <s v="Production Technician I"/>
    <x v="1"/>
    <s v="Active"/>
    <s v="Contract"/>
    <s v="Zone B"/>
    <s v="Full-Time"/>
    <x v="0"/>
    <x v="5"/>
    <d v="1960-11-03T00:00:00"/>
    <s v="MA"/>
    <s v="Female"/>
    <s v="Black"/>
    <s v="Single"/>
    <x v="0"/>
    <n v="3"/>
    <n v="3"/>
    <s v="Average"/>
    <d v="2022-10-31T00:00:00"/>
    <n v="5"/>
    <x v="1"/>
    <n v="2"/>
    <s v="Moderate"/>
    <n v="3"/>
    <x v="1"/>
    <d v="2023-01-24T00:00:00"/>
    <x v="1"/>
    <x v="0"/>
    <x v="1"/>
    <n v="3"/>
    <n v="419.83"/>
    <n v="59"/>
    <s v="Old"/>
  </r>
  <r>
    <n v="1918"/>
    <d v="2023-01-09T00:00:00"/>
    <n v="3.35"/>
    <s v="Production Technician I"/>
    <x v="8"/>
    <s v="Active"/>
    <s v="Contract"/>
    <s v="Zone B"/>
    <s v="Temporary"/>
    <x v="0"/>
    <x v="4"/>
    <d v="1990-09-12T00:00:00"/>
    <s v="MA"/>
    <s v="Female"/>
    <s v="Black"/>
    <s v="Single"/>
    <x v="0"/>
    <n v="3"/>
    <n v="3"/>
    <s v="Average"/>
    <d v="2022-10-01T00:00:00"/>
    <n v="3"/>
    <x v="1"/>
    <n v="5"/>
    <s v="Moderate"/>
    <n v="5"/>
    <x v="1"/>
    <d v="2023-08-03T00:00:00"/>
    <x v="4"/>
    <x v="0"/>
    <x v="1"/>
    <n v="2"/>
    <n v="226.7"/>
    <n v="33"/>
    <s v="Adult"/>
  </r>
  <r>
    <n v="1919"/>
    <d v="2022-05-01T00:00:00"/>
    <n v="4.0388888888888888"/>
    <s v="Production Technician I"/>
    <x v="3"/>
    <s v="Terminated"/>
    <s v="Contract"/>
    <s v="Zone A"/>
    <s v="Full-Time"/>
    <x v="0"/>
    <x v="12"/>
    <d v="1990-08-15T00:00:00"/>
    <s v="MA"/>
    <s v="Female"/>
    <s v="Other"/>
    <s v="Widowed"/>
    <x v="0"/>
    <n v="3"/>
    <n v="3"/>
    <s v="Average"/>
    <d v="2023-05-22T00:00:00"/>
    <n v="2"/>
    <x v="1"/>
    <n v="3"/>
    <s v="Moderate"/>
    <n v="3"/>
    <x v="1"/>
    <d v="2023-06-18T00:00:00"/>
    <x v="0"/>
    <x v="1"/>
    <x v="0"/>
    <n v="1"/>
    <n v="583.76"/>
    <n v="32"/>
    <s v="Adult"/>
  </r>
  <r>
    <n v="1920"/>
    <d v="2021-01-26T00:00:00"/>
    <n v="5.302777777777778"/>
    <s v="Production Technician I"/>
    <x v="9"/>
    <s v="Terminated"/>
    <s v="Full-Time"/>
    <s v="Zone B"/>
    <s v="Full-Time"/>
    <x v="0"/>
    <x v="4"/>
    <d v="2048-08-03T00:00:00"/>
    <s v="MA"/>
    <s v="Female"/>
    <s v="Hispanic"/>
    <s v="Widowed"/>
    <x v="0"/>
    <n v="3"/>
    <n v="3"/>
    <s v="Average"/>
    <d v="2022-09-23T00:00:00"/>
    <n v="2"/>
    <x v="1"/>
    <n v="5"/>
    <s v="Moderate"/>
    <n v="3"/>
    <x v="1"/>
    <d v="2023-04-04T00:00:00"/>
    <x v="1"/>
    <x v="0"/>
    <x v="0"/>
    <n v="3"/>
    <n v="646.65"/>
    <n v="73"/>
    <s v="Old"/>
  </r>
  <r>
    <n v="1921"/>
    <d v="2021-09-06T00:00:00"/>
    <n v="4.6916666666666664"/>
    <s v="Production Technician I"/>
    <x v="5"/>
    <s v="Active"/>
    <s v="Contract"/>
    <s v="Zone C"/>
    <s v="Full-Time"/>
    <x v="0"/>
    <x v="6"/>
    <d v="1994-07-27T00:00:00"/>
    <s v="MA"/>
    <s v="Male"/>
    <s v="Other"/>
    <s v="Married"/>
    <x v="0"/>
    <n v="3"/>
    <n v="3"/>
    <s v="Average"/>
    <d v="2023-02-01T00:00:00"/>
    <n v="3"/>
    <x v="1"/>
    <n v="2"/>
    <s v="Moderate"/>
    <n v="5"/>
    <x v="1"/>
    <d v="2023-05-28T00:00:00"/>
    <x v="3"/>
    <x v="1"/>
    <x v="1"/>
    <n v="2"/>
    <n v="813.17"/>
    <n v="27"/>
    <s v="Adult"/>
  </r>
  <r>
    <n v="1922"/>
    <d v="2020-07-29T00:00:00"/>
    <n v="5.7944444444444443"/>
    <s v="Production Technician I"/>
    <x v="6"/>
    <s v="Active"/>
    <s v="Full-Time"/>
    <s v="Zone A"/>
    <s v="Part-Time"/>
    <x v="0"/>
    <x v="3"/>
    <d v="1958-02-11T00:00:00"/>
    <s v="MA"/>
    <s v="Male"/>
    <s v="Asian"/>
    <s v="Divorced"/>
    <x v="0"/>
    <n v="3"/>
    <n v="3"/>
    <s v="Average"/>
    <d v="2023-04-29T00:00:00"/>
    <n v="1"/>
    <x v="1"/>
    <n v="1"/>
    <s v="Moderate"/>
    <n v="3"/>
    <x v="1"/>
    <d v="2022-11-14T00:00:00"/>
    <x v="3"/>
    <x v="1"/>
    <x v="3"/>
    <n v="3"/>
    <n v="636.38"/>
    <n v="62"/>
    <s v="Old"/>
  </r>
  <r>
    <n v="1923"/>
    <d v="2023-03-31T00:00:00"/>
    <n v="3.125"/>
    <s v="Production Technician I"/>
    <x v="2"/>
    <s v="Active"/>
    <s v="Full-Time"/>
    <s v="Zone B"/>
    <s v="Full-Time"/>
    <x v="0"/>
    <x v="16"/>
    <d v="1966-11-05T00:00:00"/>
    <s v="MA"/>
    <s v="Female"/>
    <s v="Other"/>
    <s v="Widowed"/>
    <x v="0"/>
    <n v="3"/>
    <n v="3"/>
    <s v="Average"/>
    <d v="2023-07-29T00:00:00"/>
    <n v="3"/>
    <x v="1"/>
    <n v="4"/>
    <s v="Moderate"/>
    <n v="4"/>
    <x v="1"/>
    <d v="2022-11-17T00:00:00"/>
    <x v="2"/>
    <x v="1"/>
    <x v="0"/>
    <n v="3"/>
    <n v="868.74"/>
    <n v="57"/>
    <s v="Old"/>
  </r>
  <r>
    <n v="1924"/>
    <d v="2023-05-16T00:00:00"/>
    <n v="2.9972222222222222"/>
    <s v="Production Technician I"/>
    <x v="4"/>
    <s v="Active"/>
    <s v="Part-Time"/>
    <s v="Zone B"/>
    <s v="Full-Time"/>
    <x v="0"/>
    <x v="4"/>
    <d v="1994-11-29T00:00:00"/>
    <s v="MA"/>
    <s v="Female"/>
    <s v="Hispanic"/>
    <s v="Married"/>
    <x v="0"/>
    <n v="3"/>
    <n v="3"/>
    <s v="Average"/>
    <d v="2022-09-05T00:00:00"/>
    <n v="3"/>
    <x v="1"/>
    <n v="5"/>
    <s v="Moderate"/>
    <n v="1"/>
    <x v="1"/>
    <d v="2023-07-14T00:00:00"/>
    <x v="1"/>
    <x v="1"/>
    <x v="0"/>
    <n v="4"/>
    <n v="250.41"/>
    <n v="29"/>
    <s v="Adult"/>
  </r>
  <r>
    <n v="1925"/>
    <d v="2023-04-29T00:00:00"/>
    <n v="3.0444444444444443"/>
    <s v="Production Technician I"/>
    <x v="0"/>
    <s v="Active"/>
    <s v="Contract"/>
    <s v="Zone B"/>
    <s v="Full-Time"/>
    <x v="0"/>
    <x v="8"/>
    <d v="1980-02-13T00:00:00"/>
    <s v="MA"/>
    <s v="Male"/>
    <s v="Other"/>
    <s v="Divorced"/>
    <x v="0"/>
    <n v="3"/>
    <n v="3"/>
    <s v="Average"/>
    <d v="2023-04-21T00:00:00"/>
    <n v="1"/>
    <x v="1"/>
    <n v="5"/>
    <s v="Moderate"/>
    <n v="3"/>
    <x v="1"/>
    <d v="2023-05-12T00:00:00"/>
    <x v="4"/>
    <x v="0"/>
    <x v="2"/>
    <n v="3"/>
    <n v="882.06"/>
    <n v="43"/>
    <s v="Adult"/>
  </r>
  <r>
    <n v="1926"/>
    <d v="2019-11-27T00:00:00"/>
    <n v="6.4666666666666668"/>
    <s v="Production Technician I"/>
    <x v="7"/>
    <s v="Active"/>
    <s v="Contract"/>
    <s v="Zone A"/>
    <s v="Temporary"/>
    <x v="0"/>
    <x v="4"/>
    <d v="2000-01-02T00:00:00"/>
    <s v="MA"/>
    <s v="Male"/>
    <s v="Black"/>
    <s v="Single"/>
    <x v="0"/>
    <n v="3"/>
    <n v="3"/>
    <s v="Average"/>
    <d v="2022-08-20T00:00:00"/>
    <n v="3"/>
    <x v="1"/>
    <n v="4"/>
    <s v="Moderate"/>
    <n v="2"/>
    <x v="1"/>
    <d v="2023-06-30T00:00:00"/>
    <x v="0"/>
    <x v="0"/>
    <x v="3"/>
    <n v="1"/>
    <n v="350.88"/>
    <n v="19"/>
    <s v="Young"/>
  </r>
  <r>
    <n v="1927"/>
    <d v="2022-11-03T00:00:00"/>
    <n v="3.5333333333333332"/>
    <s v="Production Technician I"/>
    <x v="1"/>
    <s v="Active"/>
    <s v="Full-Time"/>
    <s v="Zone C"/>
    <s v="Full-Time"/>
    <x v="0"/>
    <x v="4"/>
    <d v="1976-04-06T00:00:00"/>
    <s v="MA"/>
    <s v="Male"/>
    <s v="Hispanic"/>
    <s v="Married"/>
    <x v="0"/>
    <n v="3"/>
    <n v="3"/>
    <s v="Average"/>
    <d v="2022-12-13T00:00:00"/>
    <n v="3"/>
    <x v="1"/>
    <n v="2"/>
    <s v="Moderate"/>
    <n v="1"/>
    <x v="1"/>
    <d v="2023-02-23T00:00:00"/>
    <x v="0"/>
    <x v="1"/>
    <x v="2"/>
    <n v="5"/>
    <n v="571.80999999999995"/>
    <n v="46"/>
    <s v="Adult"/>
  </r>
  <r>
    <n v="1928"/>
    <d v="2022-08-08T00:00:00"/>
    <n v="3.7694444444444444"/>
    <s v="Production Technician I"/>
    <x v="8"/>
    <s v="Active"/>
    <s v="Full-Time"/>
    <s v="Zone A"/>
    <s v="Part-Time"/>
    <x v="0"/>
    <x v="3"/>
    <d v="1983-03-17T00:00:00"/>
    <s v="MA"/>
    <s v="Female"/>
    <s v="Hispanic"/>
    <s v="Widowed"/>
    <x v="0"/>
    <n v="3"/>
    <n v="3"/>
    <s v="Average"/>
    <d v="2022-08-24T00:00:00"/>
    <n v="4"/>
    <x v="1"/>
    <n v="5"/>
    <s v="Moderate"/>
    <n v="5"/>
    <x v="1"/>
    <d v="2023-02-23T00:00:00"/>
    <x v="4"/>
    <x v="0"/>
    <x v="0"/>
    <n v="3"/>
    <n v="900.89"/>
    <n v="39"/>
    <s v="Adult"/>
  </r>
  <r>
    <n v="1929"/>
    <d v="2023-07-27T00:00:00"/>
    <n v="2.8"/>
    <s v="Production Technician I"/>
    <x v="3"/>
    <s v="Active"/>
    <s v="Contract"/>
    <s v="Zone A"/>
    <s v="Full-Time"/>
    <x v="0"/>
    <x v="4"/>
    <d v="1988-03-03T00:00:00"/>
    <s v="MA"/>
    <s v="Female"/>
    <s v="Asian"/>
    <s v="Widowed"/>
    <x v="0"/>
    <n v="3"/>
    <n v="3"/>
    <s v="Average"/>
    <d v="2022-12-09T00:00:00"/>
    <n v="4"/>
    <x v="1"/>
    <n v="1"/>
    <s v="Moderate"/>
    <n v="3"/>
    <x v="1"/>
    <d v="2023-08-04T00:00:00"/>
    <x v="1"/>
    <x v="0"/>
    <x v="0"/>
    <n v="3"/>
    <n v="312.56"/>
    <n v="35"/>
    <s v="Adult"/>
  </r>
  <r>
    <n v="1930"/>
    <d v="2023-07-15T00:00:00"/>
    <n v="2.8333333333333335"/>
    <s v="Production Technician I"/>
    <x v="9"/>
    <s v="Active"/>
    <s v="Full-Time"/>
    <s v="Zone C"/>
    <s v="Temporary"/>
    <x v="0"/>
    <x v="3"/>
    <d v="1986-08-26T00:00:00"/>
    <s v="MA"/>
    <s v="Female"/>
    <s v="Asian"/>
    <s v="Single"/>
    <x v="0"/>
    <n v="3"/>
    <n v="3"/>
    <s v="Average"/>
    <d v="2022-12-27T00:00:00"/>
    <n v="3"/>
    <x v="1"/>
    <n v="3"/>
    <s v="Moderate"/>
    <n v="4"/>
    <x v="1"/>
    <d v="2023-06-30T00:00:00"/>
    <x v="2"/>
    <x v="1"/>
    <x v="1"/>
    <n v="5"/>
    <n v="533.55999999999995"/>
    <n v="37"/>
    <s v="Adult"/>
  </r>
  <r>
    <n v="1931"/>
    <d v="2022-11-09T00:00:00"/>
    <n v="3.5166666666666666"/>
    <s v="Production Technician I"/>
    <x v="5"/>
    <s v="Active"/>
    <s v="Full-Time"/>
    <s v="Zone B"/>
    <s v="Temporary"/>
    <x v="0"/>
    <x v="10"/>
    <d v="1999-12-22T00:00:00"/>
    <s v="MA"/>
    <s v="Female"/>
    <s v="White"/>
    <s v="Single"/>
    <x v="0"/>
    <n v="3"/>
    <n v="3"/>
    <s v="Average"/>
    <d v="2023-04-16T00:00:00"/>
    <n v="2"/>
    <x v="1"/>
    <n v="3"/>
    <s v="Moderate"/>
    <n v="4"/>
    <x v="1"/>
    <d v="2023-05-14T00:00:00"/>
    <x v="0"/>
    <x v="0"/>
    <x v="0"/>
    <n v="5"/>
    <n v="381.36"/>
    <n v="23"/>
    <s v="Young"/>
  </r>
  <r>
    <n v="1932"/>
    <d v="2019-12-24T00:00:00"/>
    <n v="6.3916666666666666"/>
    <s v="Sales Manager"/>
    <x v="4"/>
    <s v="Active"/>
    <s v="Full-Time"/>
    <s v="Zone A"/>
    <s v="Temporary"/>
    <x v="1"/>
    <x v="2"/>
    <d v="1977-08-16T00:00:00"/>
    <s v="MA"/>
    <s v="Male"/>
    <s v="Other"/>
    <s v="Widowed"/>
    <x v="0"/>
    <n v="3"/>
    <n v="3"/>
    <s v="Average"/>
    <d v="2023-01-17T00:00:00"/>
    <n v="5"/>
    <x v="1"/>
    <n v="5"/>
    <s v="Moderate"/>
    <n v="2"/>
    <x v="1"/>
    <d v="2023-03-19T00:00:00"/>
    <x v="1"/>
    <x v="0"/>
    <x v="0"/>
    <n v="2"/>
    <n v="754.08"/>
    <n v="42"/>
    <s v="Adult"/>
  </r>
  <r>
    <n v="1933"/>
    <d v="2019-03-08T00:00:00"/>
    <n v="7.1861111111111109"/>
    <s v="Sales Manager"/>
    <x v="6"/>
    <s v="Active"/>
    <s v="Contract"/>
    <s v="Zone C"/>
    <s v="Part-Time"/>
    <x v="1"/>
    <x v="1"/>
    <d v="1989-11-01T00:00:00"/>
    <s v="VT"/>
    <s v="Female"/>
    <s v="Black"/>
    <s v="Widowed"/>
    <x v="0"/>
    <n v="3"/>
    <n v="3"/>
    <s v="Average"/>
    <d v="2023-05-24T00:00:00"/>
    <n v="2"/>
    <x v="1"/>
    <n v="4"/>
    <s v="Moderate"/>
    <n v="5"/>
    <x v="1"/>
    <d v="2022-10-17T00:00:00"/>
    <x v="1"/>
    <x v="0"/>
    <x v="1"/>
    <n v="5"/>
    <n v="837.19"/>
    <n v="30"/>
    <s v="Adult"/>
  </r>
  <r>
    <n v="1934"/>
    <d v="2019-06-25T00:00:00"/>
    <n v="6.8888888888888893"/>
    <s v="Sales Manager"/>
    <x v="5"/>
    <s v="Terminated"/>
    <s v="Contract"/>
    <s v="Zone B"/>
    <s v="Full-Time"/>
    <x v="1"/>
    <x v="5"/>
    <d v="1991-09-29T00:00:00"/>
    <s v="PA"/>
    <s v="Female"/>
    <s v="Other"/>
    <s v="Widowed"/>
    <x v="0"/>
    <n v="3"/>
    <n v="3"/>
    <s v="Average"/>
    <d v="2022-08-25T00:00:00"/>
    <n v="2"/>
    <x v="1"/>
    <n v="5"/>
    <s v="Moderate"/>
    <n v="2"/>
    <x v="1"/>
    <d v="2023-05-08T00:00:00"/>
    <x v="0"/>
    <x v="1"/>
    <x v="1"/>
    <n v="2"/>
    <n v="993.7"/>
    <n v="28"/>
    <s v="Adult"/>
  </r>
  <r>
    <n v="1935"/>
    <d v="2019-01-03T00:00:00"/>
    <n v="7.3666666666666663"/>
    <s v="Production Technician II"/>
    <x v="3"/>
    <s v="Active"/>
    <s v="Part-Time"/>
    <s v="Zone A"/>
    <s v="Temporary"/>
    <x v="1"/>
    <x v="17"/>
    <d v="1974-12-01T00:00:00"/>
    <s v="MA"/>
    <s v="Male"/>
    <s v="Hispanic"/>
    <s v="Divorced"/>
    <x v="0"/>
    <n v="3"/>
    <n v="3"/>
    <s v="Average"/>
    <d v="2023-04-20T00:00:00"/>
    <n v="5"/>
    <x v="1"/>
    <n v="1"/>
    <s v="Moderate"/>
    <n v="4"/>
    <x v="1"/>
    <d v="2022-09-16T00:00:00"/>
    <x v="1"/>
    <x v="0"/>
    <x v="2"/>
    <n v="2"/>
    <n v="505.4"/>
    <n v="45"/>
    <s v="Adult"/>
  </r>
  <r>
    <n v="1936"/>
    <d v="2023-02-02T00:00:00"/>
    <n v="3.286111111111111"/>
    <s v="Production Technician II"/>
    <x v="4"/>
    <s v="Active"/>
    <s v="Full-Time"/>
    <s v="Zone B"/>
    <s v="Part-Time"/>
    <x v="1"/>
    <x v="4"/>
    <d v="1991-05-26T00:00:00"/>
    <s v="PA"/>
    <s v="Female"/>
    <s v="Hispanic"/>
    <s v="Widowed"/>
    <x v="0"/>
    <n v="3"/>
    <n v="3"/>
    <s v="Average"/>
    <d v="2022-10-11T00:00:00"/>
    <n v="3"/>
    <x v="1"/>
    <n v="3"/>
    <s v="Moderate"/>
    <n v="5"/>
    <x v="1"/>
    <d v="2022-08-21T00:00:00"/>
    <x v="0"/>
    <x v="1"/>
    <x v="0"/>
    <n v="5"/>
    <n v="567.54999999999995"/>
    <n v="32"/>
    <s v="Adult"/>
  </r>
  <r>
    <n v="1937"/>
    <d v="2022-03-30T00:00:00"/>
    <n v="4.125"/>
    <s v="Production Technician II"/>
    <x v="0"/>
    <s v="Terminated"/>
    <s v="Full-Time"/>
    <s v="Zone A"/>
    <s v="Temporary"/>
    <x v="1"/>
    <x v="6"/>
    <d v="1957-03-25T00:00:00"/>
    <s v="PA"/>
    <s v="Female"/>
    <s v="Asian"/>
    <s v="Single"/>
    <x v="0"/>
    <n v="3"/>
    <n v="3"/>
    <s v="Average"/>
    <d v="2022-08-11T00:00:00"/>
    <n v="4"/>
    <x v="1"/>
    <n v="5"/>
    <s v="Moderate"/>
    <n v="4"/>
    <x v="1"/>
    <d v="2023-05-08T00:00:00"/>
    <x v="0"/>
    <x v="1"/>
    <x v="2"/>
    <n v="4"/>
    <n v="774.74"/>
    <n v="65"/>
    <s v="Old"/>
  </r>
  <r>
    <n v="1938"/>
    <d v="2020-03-23T00:00:00"/>
    <n v="6.1444444444444448"/>
    <s v="Production Technician II"/>
    <x v="3"/>
    <s v="Active"/>
    <s v="Part-Time"/>
    <s v="Zone A"/>
    <s v="Full-Time"/>
    <x v="1"/>
    <x v="8"/>
    <d v="1957-03-18T00:00:00"/>
    <s v="MA"/>
    <s v="Female"/>
    <s v="Other"/>
    <s v="Single"/>
    <x v="0"/>
    <n v="3"/>
    <n v="3"/>
    <s v="Average"/>
    <d v="2022-09-15T00:00:00"/>
    <n v="1"/>
    <x v="1"/>
    <n v="4"/>
    <s v="Moderate"/>
    <n v="3"/>
    <x v="1"/>
    <d v="2022-08-24T00:00:00"/>
    <x v="4"/>
    <x v="1"/>
    <x v="3"/>
    <n v="5"/>
    <n v="316.61"/>
    <n v="63"/>
    <s v="Old"/>
  </r>
  <r>
    <n v="1939"/>
    <d v="2019-06-06T00:00:00"/>
    <n v="6.9416666666666664"/>
    <s v="Production Technician II"/>
    <x v="9"/>
    <s v="Active"/>
    <s v="Contract"/>
    <s v="Zone C"/>
    <s v="Temporary"/>
    <x v="1"/>
    <x v="4"/>
    <d v="2042-03-05T00:00:00"/>
    <s v="PA"/>
    <s v="Female"/>
    <s v="Asian"/>
    <s v="Married"/>
    <x v="0"/>
    <n v="3"/>
    <n v="3"/>
    <s v="Average"/>
    <d v="2023-06-13T00:00:00"/>
    <n v="4"/>
    <x v="1"/>
    <n v="5"/>
    <s v="Moderate"/>
    <n v="3"/>
    <x v="1"/>
    <d v="2022-10-27T00:00:00"/>
    <x v="4"/>
    <x v="1"/>
    <x v="2"/>
    <n v="3"/>
    <n v="531.73"/>
    <n v="77"/>
    <s v="Old"/>
  </r>
  <r>
    <n v="1940"/>
    <d v="2023-05-28T00:00:00"/>
    <n v="2.963888888888889"/>
    <s v="Production Technician II"/>
    <x v="3"/>
    <s v="Active"/>
    <s v="Contract"/>
    <s v="Zone A"/>
    <s v="Temporary"/>
    <x v="1"/>
    <x v="6"/>
    <d v="2042-08-07T00:00:00"/>
    <s v="MA"/>
    <s v="Female"/>
    <s v="Asian"/>
    <s v="Widowed"/>
    <x v="0"/>
    <n v="3"/>
    <n v="3"/>
    <s v="Average"/>
    <d v="2022-08-20T00:00:00"/>
    <n v="3"/>
    <x v="1"/>
    <n v="4"/>
    <s v="Moderate"/>
    <n v="5"/>
    <x v="1"/>
    <d v="2023-01-16T00:00:00"/>
    <x v="4"/>
    <x v="1"/>
    <x v="0"/>
    <n v="2"/>
    <n v="342.26"/>
    <n v="81"/>
    <s v="Old"/>
  </r>
  <r>
    <n v="1941"/>
    <d v="2021-02-03T00:00:00"/>
    <n v="5.2833333333333332"/>
    <s v="Production Technician II"/>
    <x v="9"/>
    <s v="Active"/>
    <s v="Contract"/>
    <s v="Zone A"/>
    <s v="Part-Time"/>
    <x v="1"/>
    <x v="6"/>
    <d v="2041-10-06T00:00:00"/>
    <s v="PA"/>
    <s v="Female"/>
    <s v="Hispanic"/>
    <s v="Widowed"/>
    <x v="0"/>
    <n v="3"/>
    <n v="3"/>
    <s v="Average"/>
    <d v="2022-09-16T00:00:00"/>
    <n v="3"/>
    <x v="1"/>
    <n v="5"/>
    <s v="Moderate"/>
    <n v="4"/>
    <x v="1"/>
    <d v="2023-02-04T00:00:00"/>
    <x v="0"/>
    <x v="1"/>
    <x v="0"/>
    <n v="3"/>
    <n v="158.79"/>
    <n v="80"/>
    <s v="Old"/>
  </r>
  <r>
    <n v="1942"/>
    <d v="2019-07-30T00:00:00"/>
    <n v="6.791666666666667"/>
    <s v="Production Technician II"/>
    <x v="3"/>
    <s v="Terminated"/>
    <s v="Part-Time"/>
    <s v="Zone A"/>
    <s v="Part-Time"/>
    <x v="1"/>
    <x v="13"/>
    <d v="1964-02-11T00:00:00"/>
    <s v="MA"/>
    <s v="Female"/>
    <s v="Other"/>
    <s v="Widowed"/>
    <x v="0"/>
    <n v="3"/>
    <n v="3"/>
    <s v="Average"/>
    <d v="2022-11-08T00:00:00"/>
    <n v="2"/>
    <x v="1"/>
    <n v="4"/>
    <s v="Moderate"/>
    <n v="2"/>
    <x v="1"/>
    <d v="2023-04-15T00:00:00"/>
    <x v="1"/>
    <x v="0"/>
    <x v="2"/>
    <n v="3"/>
    <n v="250.51"/>
    <n v="55"/>
    <s v="Old"/>
  </r>
  <r>
    <n v="1943"/>
    <d v="2022-05-08T00:00:00"/>
    <n v="4.0194444444444448"/>
    <s v="Production Technician II"/>
    <x v="9"/>
    <s v="Terminated"/>
    <s v="Contract"/>
    <s v="Zone A"/>
    <s v="Part-Time"/>
    <x v="1"/>
    <x v="12"/>
    <d v="1956-03-23T00:00:00"/>
    <s v="PA"/>
    <s v="Female"/>
    <s v="White"/>
    <s v="Widowed"/>
    <x v="0"/>
    <n v="3"/>
    <n v="3"/>
    <s v="Average"/>
    <d v="2022-09-22T00:00:00"/>
    <n v="5"/>
    <x v="1"/>
    <n v="5"/>
    <s v="Moderate"/>
    <n v="4"/>
    <x v="1"/>
    <d v="2023-05-13T00:00:00"/>
    <x v="3"/>
    <x v="0"/>
    <x v="3"/>
    <n v="3"/>
    <n v="453.4"/>
    <n v="66"/>
    <s v="Old"/>
  </r>
  <r>
    <n v="1944"/>
    <d v="2020-05-12T00:00:00"/>
    <n v="6.0083333333333337"/>
    <s v="Production Technician II"/>
    <x v="3"/>
    <s v="Active"/>
    <s v="Part-Time"/>
    <s v="Zone A"/>
    <s v="Full-Time"/>
    <x v="1"/>
    <x v="4"/>
    <d v="1963-08-20T00:00:00"/>
    <s v="PA"/>
    <s v="Female"/>
    <s v="Asian"/>
    <s v="Married"/>
    <x v="0"/>
    <n v="3"/>
    <n v="3"/>
    <s v="Average"/>
    <d v="2022-12-12T00:00:00"/>
    <n v="1"/>
    <x v="1"/>
    <n v="4"/>
    <s v="Moderate"/>
    <n v="1"/>
    <x v="1"/>
    <d v="2022-10-26T00:00:00"/>
    <x v="3"/>
    <x v="1"/>
    <x v="2"/>
    <n v="5"/>
    <n v="742.31"/>
    <n v="57"/>
    <s v="Old"/>
  </r>
  <r>
    <n v="1945"/>
    <d v="2019-03-28T00:00:00"/>
    <n v="7.1305555555555555"/>
    <s v="Sales Manager"/>
    <x v="3"/>
    <s v="Terminated"/>
    <s v="Full-Time"/>
    <s v="Zone A"/>
    <s v="Temporary"/>
    <x v="1"/>
    <x v="6"/>
    <d v="1977-02-17T00:00:00"/>
    <s v="MA"/>
    <s v="Female"/>
    <s v="White"/>
    <s v="Married"/>
    <x v="0"/>
    <n v="3"/>
    <n v="3"/>
    <s v="Average"/>
    <d v="2023-02-10T00:00:00"/>
    <n v="1"/>
    <x v="1"/>
    <n v="3"/>
    <s v="Moderate"/>
    <n v="4"/>
    <x v="1"/>
    <d v="2023-01-12T00:00:00"/>
    <x v="1"/>
    <x v="1"/>
    <x v="3"/>
    <n v="5"/>
    <n v="341.94"/>
    <n v="42"/>
    <s v="Adult"/>
  </r>
  <r>
    <n v="1946"/>
    <d v="2019-07-22T00:00:00"/>
    <n v="6.8138888888888891"/>
    <s v="Production Technician II"/>
    <x v="5"/>
    <s v="Active"/>
    <s v="Full-Time"/>
    <s v="Zone A"/>
    <s v="Full-Time"/>
    <x v="1"/>
    <x v="1"/>
    <d v="1956-07-22T00:00:00"/>
    <s v="PA"/>
    <s v="Female"/>
    <s v="Other"/>
    <s v="Widowed"/>
    <x v="0"/>
    <n v="3"/>
    <n v="3"/>
    <s v="Average"/>
    <d v="2023-01-05T00:00:00"/>
    <n v="3"/>
    <x v="1"/>
    <n v="5"/>
    <s v="Moderate"/>
    <n v="1"/>
    <x v="1"/>
    <d v="2022-08-30T00:00:00"/>
    <x v="1"/>
    <x v="0"/>
    <x v="2"/>
    <n v="1"/>
    <n v="967.18"/>
    <n v="63"/>
    <s v="Old"/>
  </r>
  <r>
    <n v="1947"/>
    <d v="2020-09-17T00:00:00"/>
    <n v="5.6611111111111114"/>
    <s v="Sales Manager"/>
    <x v="8"/>
    <s v="Active"/>
    <s v="Part-Time"/>
    <s v="Zone C"/>
    <s v="Temporary"/>
    <x v="1"/>
    <x v="2"/>
    <d v="1982-07-21T00:00:00"/>
    <s v="PA"/>
    <s v="Female"/>
    <s v="White"/>
    <s v="Single"/>
    <x v="0"/>
    <n v="3"/>
    <n v="3"/>
    <s v="Average"/>
    <d v="2023-06-28T00:00:00"/>
    <n v="1"/>
    <x v="1"/>
    <n v="3"/>
    <s v="Moderate"/>
    <n v="3"/>
    <x v="1"/>
    <d v="2022-11-14T00:00:00"/>
    <x v="4"/>
    <x v="1"/>
    <x v="0"/>
    <n v="3"/>
    <n v="147.4"/>
    <n v="38"/>
    <s v="Adult"/>
  </r>
  <r>
    <n v="1948"/>
    <d v="2022-07-02T00:00:00"/>
    <n v="3.8694444444444445"/>
    <s v="Production Technician II"/>
    <x v="3"/>
    <s v="Terminated"/>
    <s v="Part-Time"/>
    <s v="Zone B"/>
    <s v="Temporary"/>
    <x v="1"/>
    <x v="8"/>
    <d v="1963-12-08T00:00:00"/>
    <s v="PA"/>
    <s v="Female"/>
    <s v="Black"/>
    <s v="Married"/>
    <x v="0"/>
    <n v="3"/>
    <n v="3"/>
    <s v="Average"/>
    <d v="2023-03-16T00:00:00"/>
    <n v="2"/>
    <x v="1"/>
    <n v="1"/>
    <s v="Moderate"/>
    <n v="5"/>
    <x v="1"/>
    <d v="2023-05-23T00:00:00"/>
    <x v="2"/>
    <x v="1"/>
    <x v="0"/>
    <n v="4"/>
    <n v="884.26"/>
    <n v="59"/>
    <s v="Old"/>
  </r>
  <r>
    <n v="1949"/>
    <d v="2019-11-30T00:00:00"/>
    <n v="6.458333333333333"/>
    <s v="Sales Manager"/>
    <x v="8"/>
    <s v="Active"/>
    <s v="Contract"/>
    <s v="Zone A"/>
    <s v="Part-Time"/>
    <x v="1"/>
    <x v="4"/>
    <d v="1950-04-04T00:00:00"/>
    <s v="PA"/>
    <s v="Female"/>
    <s v="Hispanic"/>
    <s v="Divorced"/>
    <x v="0"/>
    <n v="3"/>
    <n v="3"/>
    <s v="Average"/>
    <d v="2022-09-07T00:00:00"/>
    <n v="5"/>
    <x v="1"/>
    <n v="3"/>
    <s v="Moderate"/>
    <n v="4"/>
    <x v="1"/>
    <d v="2023-04-28T00:00:00"/>
    <x v="1"/>
    <x v="0"/>
    <x v="1"/>
    <n v="5"/>
    <n v="592.96"/>
    <n v="69"/>
    <s v="Old"/>
  </r>
  <r>
    <n v="1950"/>
    <d v="2023-07-21T00:00:00"/>
    <n v="2.8166666666666669"/>
    <s v="Production Technician II"/>
    <x v="3"/>
    <s v="Terminated"/>
    <s v="Contract"/>
    <s v="Zone C"/>
    <s v="Temporary"/>
    <x v="0"/>
    <x v="8"/>
    <d v="1958-03-24T00:00:00"/>
    <s v="PA"/>
    <s v="Female"/>
    <s v="Asian"/>
    <s v="Married"/>
    <x v="0"/>
    <n v="3"/>
    <n v="3"/>
    <s v="Average"/>
    <d v="2022-09-17T00:00:00"/>
    <n v="3"/>
    <x v="1"/>
    <n v="2"/>
    <s v="Moderate"/>
    <n v="1"/>
    <x v="1"/>
    <d v="2023-02-21T00:00:00"/>
    <x v="2"/>
    <x v="1"/>
    <x v="3"/>
    <n v="2"/>
    <n v="801.28"/>
    <n v="65"/>
    <s v="Old"/>
  </r>
  <r>
    <n v="1951"/>
    <d v="2020-08-26T00:00:00"/>
    <n v="5.7194444444444441"/>
    <s v="Sales Manager"/>
    <x v="7"/>
    <s v="Terminated"/>
    <s v="Full-Time"/>
    <s v="Zone A"/>
    <s v="Temporary"/>
    <x v="1"/>
    <x v="1"/>
    <d v="1960-10-09T00:00:00"/>
    <s v="MA"/>
    <s v="Female"/>
    <s v="Asian"/>
    <s v="Married"/>
    <x v="0"/>
    <n v="3"/>
    <n v="3"/>
    <s v="Average"/>
    <d v="2023-04-20T00:00:00"/>
    <n v="4"/>
    <x v="1"/>
    <n v="1"/>
    <s v="Moderate"/>
    <n v="3"/>
    <x v="1"/>
    <d v="2023-04-29T00:00:00"/>
    <x v="0"/>
    <x v="0"/>
    <x v="1"/>
    <n v="2"/>
    <n v="717.95"/>
    <n v="60"/>
    <s v="Old"/>
  </r>
  <r>
    <n v="1952"/>
    <d v="2020-05-16T00:00:00"/>
    <n v="5.9972222222222218"/>
    <s v="Sales Manager"/>
    <x v="3"/>
    <s v="Active"/>
    <s v="Full-Time"/>
    <s v="Zone A"/>
    <s v="Full-Time"/>
    <x v="1"/>
    <x v="20"/>
    <d v="1989-07-31T00:00:00"/>
    <s v="PA"/>
    <s v="Female"/>
    <s v="Other"/>
    <s v="Divorced"/>
    <x v="0"/>
    <n v="3"/>
    <n v="3"/>
    <s v="Average"/>
    <d v="2023-06-09T00:00:00"/>
    <n v="2"/>
    <x v="1"/>
    <n v="5"/>
    <s v="Moderate"/>
    <n v="2"/>
    <x v="1"/>
    <d v="2023-03-05T00:00:00"/>
    <x v="0"/>
    <x v="0"/>
    <x v="3"/>
    <n v="1"/>
    <n v="846.22"/>
    <n v="31"/>
    <s v="Adult"/>
  </r>
  <r>
    <n v="1953"/>
    <d v="2023-04-06T00:00:00"/>
    <n v="3.1083333333333334"/>
    <s v="Production Technician I"/>
    <x v="2"/>
    <s v="Active"/>
    <s v="Full-Time"/>
    <s v="Zone B"/>
    <s v="Full-Time"/>
    <x v="0"/>
    <x v="0"/>
    <d v="1976-02-20T00:00:00"/>
    <s v="MA"/>
    <s v="Female"/>
    <s v="Asian"/>
    <s v="Divorced"/>
    <x v="0"/>
    <n v="3"/>
    <n v="3"/>
    <s v="Average"/>
    <d v="2023-04-07T00:00:00"/>
    <n v="4"/>
    <x v="1"/>
    <n v="5"/>
    <s v="Moderate"/>
    <n v="4"/>
    <x v="1"/>
    <d v="2022-08-13T00:00:00"/>
    <x v="0"/>
    <x v="1"/>
    <x v="3"/>
    <n v="4"/>
    <n v="275.62"/>
    <n v="47"/>
    <s v="Adult"/>
  </r>
  <r>
    <n v="1954"/>
    <d v="2019-02-18T00:00:00"/>
    <n v="7.2416666666666663"/>
    <s v="Production Technician II"/>
    <x v="7"/>
    <s v="Terminated"/>
    <s v="Part-Time"/>
    <s v="Zone C"/>
    <s v="Temporary"/>
    <x v="0"/>
    <x v="0"/>
    <d v="1968-07-22T00:00:00"/>
    <s v="MA"/>
    <s v="Female"/>
    <s v="Other"/>
    <s v="Divorced"/>
    <x v="0"/>
    <n v="3"/>
    <n v="3"/>
    <s v="Average"/>
    <d v="2023-03-16T00:00:00"/>
    <n v="1"/>
    <x v="1"/>
    <n v="1"/>
    <s v="Moderate"/>
    <n v="5"/>
    <x v="1"/>
    <d v="2022-08-14T00:00:00"/>
    <x v="1"/>
    <x v="1"/>
    <x v="3"/>
    <n v="5"/>
    <n v="837.05"/>
    <n v="51"/>
    <s v="Old"/>
  </r>
  <r>
    <n v="1955"/>
    <d v="2020-10-10T00:00:00"/>
    <n v="5.5972222222222223"/>
    <s v="Production Technician I"/>
    <x v="8"/>
    <s v="Active"/>
    <s v="Full-Time"/>
    <s v="Zone A"/>
    <s v="Temporary"/>
    <x v="0"/>
    <x v="4"/>
    <d v="1998-04-04T00:00:00"/>
    <s v="MA"/>
    <s v="Male"/>
    <s v="White"/>
    <s v="Married"/>
    <x v="0"/>
    <n v="3"/>
    <n v="3"/>
    <s v="Average"/>
    <d v="2022-08-27T00:00:00"/>
    <n v="2"/>
    <x v="1"/>
    <n v="3"/>
    <s v="Moderate"/>
    <n v="4"/>
    <x v="1"/>
    <d v="2023-07-22T00:00:00"/>
    <x v="0"/>
    <x v="0"/>
    <x v="1"/>
    <n v="3"/>
    <n v="202.35"/>
    <n v="22"/>
    <s v="Young"/>
  </r>
  <r>
    <n v="1956"/>
    <d v="2021-05-15T00:00:00"/>
    <n v="5"/>
    <s v="Production Technician I"/>
    <x v="2"/>
    <s v="Active"/>
    <s v="Part-Time"/>
    <s v="Zone A"/>
    <s v="Full-Time"/>
    <x v="0"/>
    <x v="18"/>
    <d v="1958-12-18T00:00:00"/>
    <s v="MA"/>
    <s v="Female"/>
    <s v="Black"/>
    <s v="Married"/>
    <x v="0"/>
    <n v="3"/>
    <n v="3"/>
    <s v="Average"/>
    <d v="2023-01-23T00:00:00"/>
    <n v="1"/>
    <x v="1"/>
    <n v="5"/>
    <s v="Moderate"/>
    <n v="4"/>
    <x v="1"/>
    <d v="2023-06-05T00:00:00"/>
    <x v="4"/>
    <x v="1"/>
    <x v="3"/>
    <n v="4"/>
    <n v="590.97"/>
    <n v="63"/>
    <s v="Old"/>
  </r>
  <r>
    <n v="1957"/>
    <d v="2019-05-13T00:00:00"/>
    <n v="7.0055555555555555"/>
    <s v="Production Technician I"/>
    <x v="3"/>
    <s v="Terminated"/>
    <s v="Part-Time"/>
    <s v="Zone C"/>
    <s v="Full-Time"/>
    <x v="0"/>
    <x v="4"/>
    <d v="1975-02-15T00:00:00"/>
    <s v="MA"/>
    <s v="Female"/>
    <s v="Asian"/>
    <s v="Widowed"/>
    <x v="0"/>
    <n v="3"/>
    <n v="3"/>
    <s v="Average"/>
    <d v="2023-03-17T00:00:00"/>
    <n v="5"/>
    <x v="1"/>
    <n v="2"/>
    <s v="Moderate"/>
    <n v="2"/>
    <x v="1"/>
    <d v="2023-04-14T00:00:00"/>
    <x v="1"/>
    <x v="1"/>
    <x v="0"/>
    <n v="5"/>
    <n v="744.55"/>
    <n v="44"/>
    <s v="Adult"/>
  </r>
  <r>
    <n v="1958"/>
    <d v="2019-07-04T00:00:00"/>
    <n v="6.8638888888888889"/>
    <s v="Production Technician I"/>
    <x v="9"/>
    <s v="Active"/>
    <s v="Contract"/>
    <s v="Zone B"/>
    <s v="Full-Time"/>
    <x v="0"/>
    <x v="21"/>
    <d v="1990-10-18T00:00:00"/>
    <s v="MA"/>
    <s v="Female"/>
    <s v="Other"/>
    <s v="Married"/>
    <x v="0"/>
    <n v="3"/>
    <n v="3"/>
    <s v="Average"/>
    <d v="2022-10-05T00:00:00"/>
    <n v="4"/>
    <x v="1"/>
    <n v="2"/>
    <s v="Moderate"/>
    <n v="5"/>
    <x v="1"/>
    <d v="2023-05-23T00:00:00"/>
    <x v="4"/>
    <x v="0"/>
    <x v="1"/>
    <n v="2"/>
    <n v="141.91"/>
    <n v="29"/>
    <s v="Adult"/>
  </r>
  <r>
    <n v="1959"/>
    <d v="2022-04-01T00:00:00"/>
    <n v="4.1222222222222218"/>
    <s v="Production Technician I"/>
    <x v="0"/>
    <s v="Active"/>
    <s v="Part-Time"/>
    <s v="Zone B"/>
    <s v="Temporary"/>
    <x v="0"/>
    <x v="9"/>
    <d v="1989-08-02T00:00:00"/>
    <s v="MA"/>
    <s v="Female"/>
    <s v="Asian"/>
    <s v="Married"/>
    <x v="0"/>
    <n v="3"/>
    <n v="3"/>
    <s v="Average"/>
    <d v="2023-01-04T00:00:00"/>
    <n v="5"/>
    <x v="1"/>
    <n v="3"/>
    <s v="Moderate"/>
    <n v="4"/>
    <x v="1"/>
    <d v="2022-09-13T00:00:00"/>
    <x v="2"/>
    <x v="1"/>
    <x v="2"/>
    <n v="2"/>
    <n v="883.34"/>
    <n v="33"/>
    <s v="Adult"/>
  </r>
  <r>
    <n v="1960"/>
    <d v="2018-11-03T00:00:00"/>
    <n v="7.5333333333333332"/>
    <s v="Production Technician I"/>
    <x v="9"/>
    <s v="Active"/>
    <s v="Full-Time"/>
    <s v="Zone A"/>
    <s v="Part-Time"/>
    <x v="0"/>
    <x v="1"/>
    <d v="2048-05-26T00:00:00"/>
    <s v="MA"/>
    <s v="Male"/>
    <s v="White"/>
    <s v="Divorced"/>
    <x v="0"/>
    <n v="3"/>
    <n v="3"/>
    <s v="Average"/>
    <d v="2023-01-06T00:00:00"/>
    <n v="3"/>
    <x v="1"/>
    <n v="4"/>
    <s v="Moderate"/>
    <n v="1"/>
    <x v="1"/>
    <d v="2023-04-28T00:00:00"/>
    <x v="0"/>
    <x v="0"/>
    <x v="3"/>
    <n v="4"/>
    <n v="176.82"/>
    <n v="70"/>
    <s v="Old"/>
  </r>
  <r>
    <n v="1961"/>
    <d v="2018-10-11T00:00:00"/>
    <n v="7.5944444444444441"/>
    <s v="Production Technician I"/>
    <x v="3"/>
    <s v="Terminated"/>
    <s v="Part-Time"/>
    <s v="Zone A"/>
    <s v="Full-Time"/>
    <x v="0"/>
    <x v="5"/>
    <d v="2045-07-17T00:00:00"/>
    <s v="MA"/>
    <s v="Female"/>
    <s v="Black"/>
    <s v="Married"/>
    <x v="0"/>
    <n v="3"/>
    <n v="3"/>
    <s v="Average"/>
    <d v="2022-12-21T00:00:00"/>
    <n v="2"/>
    <x v="1"/>
    <n v="3"/>
    <s v="Moderate"/>
    <n v="1"/>
    <x v="1"/>
    <d v="2023-04-25T00:00:00"/>
    <x v="1"/>
    <x v="1"/>
    <x v="0"/>
    <n v="1"/>
    <n v="767.22"/>
    <n v="73"/>
    <s v="Old"/>
  </r>
  <r>
    <n v="1962"/>
    <d v="2023-06-25T00:00:00"/>
    <n v="2.8888888888888888"/>
    <s v="Production Technician II"/>
    <x v="0"/>
    <s v="Active"/>
    <s v="Contract"/>
    <s v="Zone C"/>
    <s v="Part-Time"/>
    <x v="0"/>
    <x v="3"/>
    <d v="1951-02-18T00:00:00"/>
    <s v="MA"/>
    <s v="Female"/>
    <s v="Other"/>
    <s v="Divorced"/>
    <x v="0"/>
    <n v="3"/>
    <n v="3"/>
    <s v="Average"/>
    <d v="2022-09-05T00:00:00"/>
    <n v="2"/>
    <x v="1"/>
    <n v="4"/>
    <s v="Moderate"/>
    <n v="1"/>
    <x v="1"/>
    <d v="2022-10-02T00:00:00"/>
    <x v="0"/>
    <x v="1"/>
    <x v="2"/>
    <n v="5"/>
    <n v="555.6"/>
    <n v="72"/>
    <s v="Old"/>
  </r>
  <r>
    <n v="1963"/>
    <d v="2020-09-14T00:00:00"/>
    <n v="5.6694444444444443"/>
    <s v="Production Technician I"/>
    <x v="0"/>
    <s v="Terminated"/>
    <s v="Contract"/>
    <s v="Zone B"/>
    <s v="Full-Time"/>
    <x v="0"/>
    <x v="3"/>
    <d v="1972-05-08T00:00:00"/>
    <s v="MA"/>
    <s v="Female"/>
    <s v="Other"/>
    <s v="Married"/>
    <x v="0"/>
    <n v="3"/>
    <n v="3"/>
    <s v="Average"/>
    <d v="2022-08-23T00:00:00"/>
    <n v="2"/>
    <x v="1"/>
    <n v="5"/>
    <s v="Moderate"/>
    <n v="3"/>
    <x v="1"/>
    <d v="2023-06-13T00:00:00"/>
    <x v="3"/>
    <x v="0"/>
    <x v="1"/>
    <n v="2"/>
    <n v="316.02999999999997"/>
    <n v="48"/>
    <s v="Adult"/>
  </r>
  <r>
    <n v="1964"/>
    <d v="2022-12-20T00:00:00"/>
    <n v="3.4027777777777777"/>
    <s v="Production Technician I"/>
    <x v="1"/>
    <s v="Terminated"/>
    <s v="Part-Time"/>
    <s v="Zone B"/>
    <s v="Part-Time"/>
    <x v="0"/>
    <x v="7"/>
    <d v="1969-03-27T00:00:00"/>
    <s v="MA"/>
    <s v="Female"/>
    <s v="Other"/>
    <s v="Married"/>
    <x v="0"/>
    <n v="3"/>
    <n v="3"/>
    <s v="Average"/>
    <d v="2022-11-21T00:00:00"/>
    <n v="5"/>
    <x v="1"/>
    <n v="5"/>
    <s v="Moderate"/>
    <n v="5"/>
    <x v="1"/>
    <d v="2023-05-22T00:00:00"/>
    <x v="1"/>
    <x v="0"/>
    <x v="0"/>
    <n v="1"/>
    <n v="540.96"/>
    <n v="53"/>
    <s v="Old"/>
  </r>
  <r>
    <n v="1965"/>
    <d v="2022-02-23T00:00:00"/>
    <n v="4.2277777777777779"/>
    <s v="Production Technician II"/>
    <x v="0"/>
    <s v="Active"/>
    <s v="Full-Time"/>
    <s v="Zone A"/>
    <s v="Temporary"/>
    <x v="0"/>
    <x v="3"/>
    <d v="2049-07-31T00:00:00"/>
    <s v="MA"/>
    <s v="Female"/>
    <s v="White"/>
    <s v="Widowed"/>
    <x v="0"/>
    <n v="3"/>
    <n v="3"/>
    <s v="Average"/>
    <d v="2023-02-15T00:00:00"/>
    <n v="3"/>
    <x v="1"/>
    <n v="1"/>
    <s v="Moderate"/>
    <n v="1"/>
    <x v="1"/>
    <d v="2022-10-16T00:00:00"/>
    <x v="0"/>
    <x v="1"/>
    <x v="0"/>
    <n v="3"/>
    <n v="444.23"/>
    <n v="73"/>
    <s v="Old"/>
  </r>
  <r>
    <n v="1966"/>
    <d v="2019-05-31T00:00:00"/>
    <n v="6.958333333333333"/>
    <s v="Production Technician II"/>
    <x v="3"/>
    <s v="Active"/>
    <s v="Full-Time"/>
    <s v="Zone C"/>
    <s v="Part-Time"/>
    <x v="0"/>
    <x v="3"/>
    <d v="1971-03-04T00:00:00"/>
    <s v="MA"/>
    <s v="Female"/>
    <s v="Other"/>
    <s v="Widowed"/>
    <x v="0"/>
    <n v="3"/>
    <n v="3"/>
    <s v="Average"/>
    <d v="2022-10-29T00:00:00"/>
    <n v="4"/>
    <x v="1"/>
    <n v="3"/>
    <s v="Moderate"/>
    <n v="2"/>
    <x v="1"/>
    <d v="2023-05-19T00:00:00"/>
    <x v="4"/>
    <x v="0"/>
    <x v="0"/>
    <n v="5"/>
    <n v="497.54"/>
    <n v="48"/>
    <s v="Adult"/>
  </r>
  <r>
    <n v="1967"/>
    <d v="2019-01-29T00:00:00"/>
    <n v="7.2944444444444443"/>
    <s v="Production Technician I"/>
    <x v="2"/>
    <s v="Active"/>
    <s v="Part-Time"/>
    <s v="Zone A"/>
    <s v="Part-Time"/>
    <x v="0"/>
    <x v="3"/>
    <d v="1994-12-11T00:00:00"/>
    <s v="MA"/>
    <s v="Female"/>
    <s v="Other"/>
    <s v="Single"/>
    <x v="0"/>
    <n v="3"/>
    <n v="3"/>
    <s v="Average"/>
    <d v="2023-02-26T00:00:00"/>
    <n v="4"/>
    <x v="1"/>
    <n v="2"/>
    <s v="Moderate"/>
    <n v="4"/>
    <x v="1"/>
    <d v="2023-07-23T00:00:00"/>
    <x v="1"/>
    <x v="0"/>
    <x v="1"/>
    <n v="4"/>
    <n v="300.95"/>
    <n v="25"/>
    <s v="Young"/>
  </r>
  <r>
    <n v="1968"/>
    <d v="2019-09-01T00:00:00"/>
    <n v="6.7055555555555557"/>
    <s v="Production Technician I"/>
    <x v="6"/>
    <s v="Active"/>
    <s v="Full-Time"/>
    <s v="Zone B"/>
    <s v="Temporary"/>
    <x v="0"/>
    <x v="3"/>
    <d v="1955-06-29T00:00:00"/>
    <s v="MA"/>
    <s v="Female"/>
    <s v="Asian"/>
    <s v="Widowed"/>
    <x v="0"/>
    <n v="3"/>
    <n v="3"/>
    <s v="Average"/>
    <d v="2022-12-27T00:00:00"/>
    <n v="1"/>
    <x v="1"/>
    <n v="4"/>
    <s v="Moderate"/>
    <n v="2"/>
    <x v="1"/>
    <d v="2022-11-25T00:00:00"/>
    <x v="1"/>
    <x v="0"/>
    <x v="1"/>
    <n v="2"/>
    <n v="283.06"/>
    <n v="64"/>
    <s v="Old"/>
  </r>
  <r>
    <n v="1970"/>
    <d v="2022-04-21T00:00:00"/>
    <n v="4.0666666666666664"/>
    <s v="Production Technician I"/>
    <x v="9"/>
    <s v="Active"/>
    <s v="Part-Time"/>
    <s v="Zone C"/>
    <s v="Temporary"/>
    <x v="0"/>
    <x v="4"/>
    <d v="1952-04-17T00:00:00"/>
    <s v="MA"/>
    <s v="Female"/>
    <s v="Other"/>
    <s v="Single"/>
    <x v="0"/>
    <n v="3"/>
    <n v="3"/>
    <s v="Average"/>
    <d v="2023-03-06T00:00:00"/>
    <n v="5"/>
    <x v="1"/>
    <n v="4"/>
    <s v="Moderate"/>
    <n v="4"/>
    <x v="1"/>
    <d v="2023-03-27T00:00:00"/>
    <x v="0"/>
    <x v="1"/>
    <x v="0"/>
    <n v="1"/>
    <n v="398.23"/>
    <n v="70"/>
    <s v="Old"/>
  </r>
  <r>
    <n v="1971"/>
    <d v="2018-09-15T00:00:00"/>
    <n v="7.666666666666667"/>
    <s v="Production Technician II"/>
    <x v="8"/>
    <s v="Terminated"/>
    <s v="Part-Time"/>
    <s v="Zone C"/>
    <s v="Full-Time"/>
    <x v="0"/>
    <x v="3"/>
    <d v="1994-02-10T00:00:00"/>
    <s v="MA"/>
    <s v="Female"/>
    <s v="Other"/>
    <s v="Divorced"/>
    <x v="0"/>
    <n v="3"/>
    <n v="3"/>
    <s v="Average"/>
    <d v="2023-05-27T00:00:00"/>
    <n v="3"/>
    <x v="1"/>
    <n v="2"/>
    <s v="Moderate"/>
    <n v="1"/>
    <x v="1"/>
    <d v="2022-12-20T00:00:00"/>
    <x v="0"/>
    <x v="1"/>
    <x v="1"/>
    <n v="1"/>
    <n v="331.8"/>
    <n v="24"/>
    <s v="Young"/>
  </r>
  <r>
    <n v="1972"/>
    <d v="2021-12-04T00:00:00"/>
    <n v="4.447222222222222"/>
    <s v="Production Technician II"/>
    <x v="1"/>
    <s v="Active"/>
    <s v="Contract"/>
    <s v="Zone A"/>
    <s v="Temporary"/>
    <x v="0"/>
    <x v="4"/>
    <d v="1996-01-23T00:00:00"/>
    <s v="MA"/>
    <s v="Male"/>
    <s v="Asian"/>
    <s v="Single"/>
    <x v="0"/>
    <n v="3"/>
    <n v="3"/>
    <s v="Average"/>
    <d v="2023-03-15T00:00:00"/>
    <n v="2"/>
    <x v="1"/>
    <n v="2"/>
    <s v="Moderate"/>
    <n v="3"/>
    <x v="1"/>
    <d v="2023-04-26T00:00:00"/>
    <x v="0"/>
    <x v="1"/>
    <x v="1"/>
    <n v="4"/>
    <n v="349.48"/>
    <n v="25"/>
    <s v="Young"/>
  </r>
  <r>
    <n v="1973"/>
    <d v="2019-11-14T00:00:00"/>
    <n v="6.5027777777777782"/>
    <s v="Production Technician II"/>
    <x v="4"/>
    <s v="Active"/>
    <s v="Full-Time"/>
    <s v="Zone B"/>
    <s v="Full-Time"/>
    <x v="0"/>
    <x v="3"/>
    <d v="1991-10-10T00:00:00"/>
    <s v="MA"/>
    <s v="Female"/>
    <s v="Black"/>
    <s v="Married"/>
    <x v="0"/>
    <n v="3"/>
    <n v="3"/>
    <s v="Average"/>
    <d v="2022-08-30T00:00:00"/>
    <n v="4"/>
    <x v="1"/>
    <n v="2"/>
    <s v="Moderate"/>
    <n v="3"/>
    <x v="1"/>
    <d v="2023-04-01T00:00:00"/>
    <x v="4"/>
    <x v="1"/>
    <x v="0"/>
    <n v="1"/>
    <n v="596.48"/>
    <n v="28"/>
    <s v="Adult"/>
  </r>
  <r>
    <n v="1974"/>
    <d v="2021-04-14T00:00:00"/>
    <n v="5.0861111111111112"/>
    <s v="Production Technician I"/>
    <x v="6"/>
    <s v="Active"/>
    <s v="Part-Time"/>
    <s v="Zone A"/>
    <s v="Temporary"/>
    <x v="0"/>
    <x v="1"/>
    <d v="1968-12-29T00:00:00"/>
    <s v="MA"/>
    <s v="Female"/>
    <s v="White"/>
    <s v="Widowed"/>
    <x v="0"/>
    <n v="3"/>
    <n v="3"/>
    <s v="Average"/>
    <d v="2023-01-17T00:00:00"/>
    <n v="4"/>
    <x v="1"/>
    <n v="1"/>
    <s v="Moderate"/>
    <n v="3"/>
    <x v="1"/>
    <d v="2022-10-08T00:00:00"/>
    <x v="2"/>
    <x v="0"/>
    <x v="1"/>
    <n v="2"/>
    <n v="677.45"/>
    <n v="53"/>
    <s v="Old"/>
  </r>
  <r>
    <n v="1975"/>
    <d v="2019-04-14T00:00:00"/>
    <n v="7.0861111111111112"/>
    <s v="Production Technician I"/>
    <x v="7"/>
    <s v="Active"/>
    <s v="Contract"/>
    <s v="Zone A"/>
    <s v="Temporary"/>
    <x v="0"/>
    <x v="9"/>
    <d v="2041-10-31T00:00:00"/>
    <s v="MA"/>
    <s v="Female"/>
    <s v="Other"/>
    <s v="Divorced"/>
    <x v="0"/>
    <n v="3"/>
    <n v="3"/>
    <s v="Average"/>
    <d v="2023-03-24T00:00:00"/>
    <n v="4"/>
    <x v="1"/>
    <n v="4"/>
    <s v="Moderate"/>
    <n v="3"/>
    <x v="1"/>
    <d v="2023-03-12T00:00:00"/>
    <x v="1"/>
    <x v="0"/>
    <x v="0"/>
    <n v="5"/>
    <n v="664.61"/>
    <n v="78"/>
    <s v="Old"/>
  </r>
  <r>
    <n v="1976"/>
    <d v="2021-01-09T00:00:00"/>
    <n v="5.35"/>
    <s v="Production Technician I"/>
    <x v="1"/>
    <s v="Active"/>
    <s v="Full-Time"/>
    <s v="Zone C"/>
    <s v="Full-Time"/>
    <x v="0"/>
    <x v="0"/>
    <d v="2045-02-16T00:00:00"/>
    <s v="MA"/>
    <s v="Female"/>
    <s v="White"/>
    <s v="Single"/>
    <x v="0"/>
    <n v="3"/>
    <n v="3"/>
    <s v="Average"/>
    <d v="2023-04-25T00:00:00"/>
    <n v="1"/>
    <x v="1"/>
    <n v="5"/>
    <s v="Moderate"/>
    <n v="1"/>
    <x v="1"/>
    <d v="2022-11-16T00:00:00"/>
    <x v="4"/>
    <x v="1"/>
    <x v="2"/>
    <n v="5"/>
    <n v="405.13"/>
    <n v="76"/>
    <s v="Old"/>
  </r>
  <r>
    <n v="1977"/>
    <d v="2022-12-26T00:00:00"/>
    <n v="3.3861111111111111"/>
    <s v="Production Technician I"/>
    <x v="8"/>
    <s v="Terminated"/>
    <s v="Contract"/>
    <s v="Zone B"/>
    <s v="Full-Time"/>
    <x v="0"/>
    <x v="4"/>
    <d v="1952-09-22T00:00:00"/>
    <s v="MA"/>
    <s v="Female"/>
    <s v="White"/>
    <s v="Single"/>
    <x v="0"/>
    <n v="3"/>
    <n v="3"/>
    <s v="Average"/>
    <d v="2023-03-18T00:00:00"/>
    <n v="2"/>
    <x v="1"/>
    <n v="5"/>
    <s v="Moderate"/>
    <n v="4"/>
    <x v="1"/>
    <d v="2023-05-26T00:00:00"/>
    <x v="0"/>
    <x v="0"/>
    <x v="1"/>
    <n v="5"/>
    <n v="781.27"/>
    <n v="70"/>
    <s v="Old"/>
  </r>
  <r>
    <n v="1978"/>
    <d v="2021-10-05T00:00:00"/>
    <n v="4.6111111111111107"/>
    <s v="Production Technician I"/>
    <x v="3"/>
    <s v="Terminated"/>
    <s v="Full-Time"/>
    <s v="Zone B"/>
    <s v="Part-Time"/>
    <x v="0"/>
    <x v="0"/>
    <d v="1976-12-22T00:00:00"/>
    <s v="MA"/>
    <s v="Female"/>
    <s v="Other"/>
    <s v="Divorced"/>
    <x v="0"/>
    <n v="3"/>
    <n v="3"/>
    <s v="Average"/>
    <d v="2023-06-08T00:00:00"/>
    <n v="3"/>
    <x v="1"/>
    <n v="5"/>
    <s v="Moderate"/>
    <n v="1"/>
    <x v="1"/>
    <d v="2023-01-18T00:00:00"/>
    <x v="0"/>
    <x v="0"/>
    <x v="0"/>
    <n v="5"/>
    <n v="983.61"/>
    <n v="45"/>
    <s v="Adult"/>
  </r>
  <r>
    <n v="1979"/>
    <d v="2022-09-25T00:00:00"/>
    <n v="3.6388888888888888"/>
    <s v="Production Technician I"/>
    <x v="9"/>
    <s v="Active"/>
    <s v="Part-Time"/>
    <s v="Zone B"/>
    <s v="Temporary"/>
    <x v="0"/>
    <x v="6"/>
    <d v="1972-03-25T00:00:00"/>
    <s v="MA"/>
    <s v="Female"/>
    <s v="Asian"/>
    <s v="Single"/>
    <x v="0"/>
    <n v="3"/>
    <n v="3"/>
    <s v="Average"/>
    <d v="2023-07-17T00:00:00"/>
    <n v="1"/>
    <x v="1"/>
    <n v="4"/>
    <s v="Moderate"/>
    <n v="5"/>
    <x v="1"/>
    <d v="2023-05-19T00:00:00"/>
    <x v="4"/>
    <x v="0"/>
    <x v="0"/>
    <n v="1"/>
    <n v="656.46"/>
    <n v="50"/>
    <s v="Adult"/>
  </r>
  <r>
    <n v="1980"/>
    <d v="2021-11-10T00:00:00"/>
    <n v="4.5138888888888893"/>
    <s v="Production Technician I"/>
    <x v="5"/>
    <s v="Active"/>
    <s v="Part-Time"/>
    <s v="Zone C"/>
    <s v="Full-Time"/>
    <x v="0"/>
    <x v="3"/>
    <d v="1990-06-16T00:00:00"/>
    <s v="MA"/>
    <s v="Female"/>
    <s v="Hispanic"/>
    <s v="Married"/>
    <x v="0"/>
    <n v="3"/>
    <n v="3"/>
    <s v="Average"/>
    <d v="2023-05-17T00:00:00"/>
    <n v="5"/>
    <x v="1"/>
    <n v="4"/>
    <s v="Moderate"/>
    <n v="5"/>
    <x v="1"/>
    <d v="2023-03-25T00:00:00"/>
    <x v="2"/>
    <x v="1"/>
    <x v="0"/>
    <n v="1"/>
    <n v="446.07"/>
    <n v="31"/>
    <s v="Adult"/>
  </r>
  <r>
    <n v="1981"/>
    <d v="2021-04-08T00:00:00"/>
    <n v="5.1027777777777779"/>
    <s v="Production Technician I"/>
    <x v="6"/>
    <s v="Active"/>
    <s v="Contract"/>
    <s v="Zone A"/>
    <s v="Temporary"/>
    <x v="0"/>
    <x v="3"/>
    <d v="1993-11-14T00:00:00"/>
    <s v="MA"/>
    <s v="Male"/>
    <s v="Black"/>
    <s v="Divorced"/>
    <x v="0"/>
    <n v="3"/>
    <n v="3"/>
    <s v="Average"/>
    <d v="2023-03-23T00:00:00"/>
    <n v="5"/>
    <x v="1"/>
    <n v="4"/>
    <s v="Moderate"/>
    <n v="3"/>
    <x v="1"/>
    <d v="2022-08-10T00:00:00"/>
    <x v="0"/>
    <x v="0"/>
    <x v="3"/>
    <n v="1"/>
    <n v="676.42"/>
    <n v="28"/>
    <s v="Adult"/>
  </r>
  <r>
    <n v="1982"/>
    <d v="2018-11-14T00:00:00"/>
    <n v="7.5027777777777782"/>
    <s v="Production Technician I"/>
    <x v="2"/>
    <s v="Active"/>
    <s v="Full-Time"/>
    <s v="Zone C"/>
    <s v="Temporary"/>
    <x v="0"/>
    <x v="2"/>
    <d v="1980-05-24T00:00:00"/>
    <s v="MA"/>
    <s v="Female"/>
    <s v="Hispanic"/>
    <s v="Married"/>
    <x v="0"/>
    <n v="3"/>
    <n v="3"/>
    <s v="Average"/>
    <d v="2023-06-24T00:00:00"/>
    <n v="3"/>
    <x v="1"/>
    <n v="5"/>
    <s v="Moderate"/>
    <n v="5"/>
    <x v="1"/>
    <d v="2023-01-29T00:00:00"/>
    <x v="0"/>
    <x v="0"/>
    <x v="3"/>
    <n v="5"/>
    <n v="861.83"/>
    <n v="38"/>
    <s v="Adult"/>
  </r>
  <r>
    <n v="1983"/>
    <d v="2020-03-14T00:00:00"/>
    <n v="6.1694444444444443"/>
    <s v="Production Technician I"/>
    <x v="4"/>
    <s v="Active"/>
    <s v="Part-Time"/>
    <s v="Zone C"/>
    <s v="Full-Time"/>
    <x v="0"/>
    <x v="3"/>
    <d v="1956-11-26T00:00:00"/>
    <s v="MA"/>
    <s v="Female"/>
    <s v="Asian"/>
    <s v="Widowed"/>
    <x v="0"/>
    <n v="3"/>
    <n v="3"/>
    <s v="Average"/>
    <d v="2022-08-16T00:00:00"/>
    <n v="2"/>
    <x v="1"/>
    <n v="5"/>
    <s v="Moderate"/>
    <n v="1"/>
    <x v="1"/>
    <d v="2022-12-28T00:00:00"/>
    <x v="1"/>
    <x v="0"/>
    <x v="0"/>
    <n v="5"/>
    <n v="769.23"/>
    <n v="64"/>
    <s v="Old"/>
  </r>
  <r>
    <n v="1984"/>
    <d v="2020-06-24T00:00:00"/>
    <n v="5.8916666666666666"/>
    <s v="Production Technician I"/>
    <x v="0"/>
    <s v="Active"/>
    <s v="Full-Time"/>
    <s v="Zone B"/>
    <s v="Temporary"/>
    <x v="0"/>
    <x v="14"/>
    <d v="2048-02-11T00:00:00"/>
    <s v="MA"/>
    <s v="Female"/>
    <s v="Black"/>
    <s v="Single"/>
    <x v="0"/>
    <n v="3"/>
    <n v="3"/>
    <s v="Average"/>
    <d v="2022-08-07T00:00:00"/>
    <n v="5"/>
    <x v="1"/>
    <n v="2"/>
    <s v="Moderate"/>
    <n v="2"/>
    <x v="1"/>
    <d v="2022-08-18T00:00:00"/>
    <x v="0"/>
    <x v="0"/>
    <x v="0"/>
    <n v="4"/>
    <n v="983.02"/>
    <n v="72"/>
    <s v="Old"/>
  </r>
  <r>
    <n v="1985"/>
    <d v="2023-03-19T00:00:00"/>
    <n v="3.1555555555555554"/>
    <s v="Production Technician I"/>
    <x v="7"/>
    <s v="Active"/>
    <s v="Contract"/>
    <s v="Zone B"/>
    <s v="Temporary"/>
    <x v="0"/>
    <x v="3"/>
    <d v="1963-11-09T00:00:00"/>
    <s v="MA"/>
    <s v="Female"/>
    <s v="White"/>
    <s v="Widowed"/>
    <x v="0"/>
    <n v="3"/>
    <n v="3"/>
    <s v="Average"/>
    <d v="2023-03-04T00:00:00"/>
    <n v="5"/>
    <x v="1"/>
    <n v="5"/>
    <s v="Moderate"/>
    <n v="2"/>
    <x v="1"/>
    <d v="2022-09-28T00:00:00"/>
    <x v="4"/>
    <x v="0"/>
    <x v="1"/>
    <n v="3"/>
    <n v="474.95"/>
    <n v="60"/>
    <s v="Old"/>
  </r>
  <r>
    <n v="1986"/>
    <d v="2022-08-15T00:00:00"/>
    <n v="3.75"/>
    <s v="Production Technician I"/>
    <x v="1"/>
    <s v="Active"/>
    <s v="Contract"/>
    <s v="Zone C"/>
    <s v="Full-Time"/>
    <x v="0"/>
    <x v="7"/>
    <d v="2049-02-18T00:00:00"/>
    <s v="MA"/>
    <s v="Female"/>
    <s v="Black"/>
    <s v="Divorced"/>
    <x v="0"/>
    <n v="3"/>
    <n v="3"/>
    <s v="Average"/>
    <d v="2022-09-17T00:00:00"/>
    <n v="1"/>
    <x v="1"/>
    <n v="4"/>
    <s v="Moderate"/>
    <n v="2"/>
    <x v="1"/>
    <d v="2023-02-21T00:00:00"/>
    <x v="4"/>
    <x v="0"/>
    <x v="0"/>
    <n v="3"/>
    <n v="800.81"/>
    <n v="73"/>
    <s v="Old"/>
  </r>
  <r>
    <n v="1987"/>
    <d v="2018-11-09T00:00:00"/>
    <n v="7.5166666666666666"/>
    <s v="Production Technician I"/>
    <x v="8"/>
    <s v="Active"/>
    <s v="Full-Time"/>
    <s v="Zone C"/>
    <s v="Part-Time"/>
    <x v="0"/>
    <x v="2"/>
    <d v="1967-05-27T00:00:00"/>
    <s v="MA"/>
    <s v="Female"/>
    <s v="White"/>
    <s v="Single"/>
    <x v="0"/>
    <n v="3"/>
    <n v="3"/>
    <s v="Average"/>
    <d v="2023-07-18T00:00:00"/>
    <n v="5"/>
    <x v="1"/>
    <n v="1"/>
    <s v="Moderate"/>
    <n v="3"/>
    <x v="1"/>
    <d v="2023-06-27T00:00:00"/>
    <x v="4"/>
    <x v="0"/>
    <x v="0"/>
    <n v="2"/>
    <n v="844.93"/>
    <n v="51"/>
    <s v="Old"/>
  </r>
  <r>
    <n v="1988"/>
    <d v="2018-11-23T00:00:00"/>
    <n v="7.4777777777777779"/>
    <s v="Production Technician I"/>
    <x v="3"/>
    <s v="Active"/>
    <s v="Contract"/>
    <s v="Zone A"/>
    <s v="Temporary"/>
    <x v="0"/>
    <x v="4"/>
    <d v="1989-10-26T00:00:00"/>
    <s v="MA"/>
    <s v="Female"/>
    <s v="Black"/>
    <s v="Single"/>
    <x v="0"/>
    <n v="3"/>
    <n v="3"/>
    <s v="Average"/>
    <d v="2023-02-10T00:00:00"/>
    <n v="1"/>
    <x v="1"/>
    <n v="3"/>
    <s v="Moderate"/>
    <n v="5"/>
    <x v="1"/>
    <d v="2023-05-18T00:00:00"/>
    <x v="2"/>
    <x v="1"/>
    <x v="2"/>
    <n v="4"/>
    <n v="903.8"/>
    <n v="29"/>
    <s v="Adult"/>
  </r>
  <r>
    <n v="1989"/>
    <d v="2020-02-25T00:00:00"/>
    <n v="6.2222222222222223"/>
    <s v="Production Technician II"/>
    <x v="2"/>
    <s v="Active"/>
    <s v="Full-Time"/>
    <s v="Zone A"/>
    <s v="Temporary"/>
    <x v="0"/>
    <x v="4"/>
    <d v="2000-06-14T00:00:00"/>
    <s v="MA"/>
    <s v="Female"/>
    <s v="Other"/>
    <s v="Married"/>
    <x v="0"/>
    <n v="3"/>
    <n v="3"/>
    <s v="Average"/>
    <d v="2023-05-04T00:00:00"/>
    <n v="4"/>
    <x v="1"/>
    <n v="2"/>
    <s v="Moderate"/>
    <n v="5"/>
    <x v="1"/>
    <d v="2022-12-04T00:00:00"/>
    <x v="0"/>
    <x v="1"/>
    <x v="1"/>
    <n v="4"/>
    <n v="329.3"/>
    <n v="20"/>
    <s v="Young"/>
  </r>
  <r>
    <n v="1990"/>
    <d v="2020-05-16T00:00:00"/>
    <n v="5.9972222222222218"/>
    <s v="Production Technician II"/>
    <x v="4"/>
    <s v="Active"/>
    <s v="Full-Time"/>
    <s v="Zone C"/>
    <s v="Temporary"/>
    <x v="0"/>
    <x v="4"/>
    <d v="2047-09-18T00:00:00"/>
    <s v="MA"/>
    <s v="Female"/>
    <s v="Black"/>
    <s v="Divorced"/>
    <x v="0"/>
    <n v="3"/>
    <n v="3"/>
    <s v="Average"/>
    <d v="2022-08-31T00:00:00"/>
    <n v="3"/>
    <x v="1"/>
    <n v="1"/>
    <s v="Moderate"/>
    <n v="1"/>
    <x v="1"/>
    <d v="2022-09-18T00:00:00"/>
    <x v="0"/>
    <x v="0"/>
    <x v="1"/>
    <n v="1"/>
    <n v="332.51"/>
    <n v="73"/>
    <s v="Old"/>
  </r>
  <r>
    <n v="1991"/>
    <d v="2019-06-18T00:00:00"/>
    <n v="6.9083333333333332"/>
    <s v="Production Technician II"/>
    <x v="0"/>
    <s v="Active"/>
    <s v="Contract"/>
    <s v="Zone B"/>
    <s v="Temporary"/>
    <x v="0"/>
    <x v="3"/>
    <d v="2049-01-01T00:00:00"/>
    <s v="MA"/>
    <s v="Female"/>
    <s v="Other"/>
    <s v="Married"/>
    <x v="0"/>
    <n v="3"/>
    <n v="3"/>
    <s v="Average"/>
    <d v="2023-01-26T00:00:00"/>
    <n v="2"/>
    <x v="1"/>
    <n v="1"/>
    <s v="Moderate"/>
    <n v="3"/>
    <x v="1"/>
    <d v="2023-01-24T00:00:00"/>
    <x v="3"/>
    <x v="1"/>
    <x v="0"/>
    <n v="2"/>
    <n v="643.63"/>
    <n v="70"/>
    <s v="Old"/>
  </r>
  <r>
    <n v="1992"/>
    <d v="2019-05-20T00:00:00"/>
    <n v="6.9861111111111107"/>
    <s v="Production Technician II"/>
    <x v="7"/>
    <s v="Active"/>
    <s v="Contract"/>
    <s v="Zone A"/>
    <s v="Part-Time"/>
    <x v="0"/>
    <x v="3"/>
    <d v="1950-02-25T00:00:00"/>
    <s v="MA"/>
    <s v="Female"/>
    <s v="White"/>
    <s v="Divorced"/>
    <x v="0"/>
    <n v="3"/>
    <n v="3"/>
    <s v="Average"/>
    <d v="2023-02-06T00:00:00"/>
    <n v="4"/>
    <x v="1"/>
    <n v="3"/>
    <s v="Moderate"/>
    <n v="3"/>
    <x v="1"/>
    <d v="2022-09-11T00:00:00"/>
    <x v="4"/>
    <x v="0"/>
    <x v="0"/>
    <n v="2"/>
    <n v="827.05"/>
    <n v="69"/>
    <s v="Old"/>
  </r>
  <r>
    <n v="1993"/>
    <d v="2020-10-16T00:00:00"/>
    <n v="5.5805555555555557"/>
    <s v="Production Technician II"/>
    <x v="1"/>
    <s v="Active"/>
    <s v="Full-Time"/>
    <s v="Zone A"/>
    <s v="Full-Time"/>
    <x v="0"/>
    <x v="4"/>
    <d v="1972-07-21T00:00:00"/>
    <s v="MA"/>
    <s v="Female"/>
    <s v="Hispanic"/>
    <s v="Divorced"/>
    <x v="0"/>
    <n v="3"/>
    <n v="3"/>
    <s v="Average"/>
    <d v="2022-12-10T00:00:00"/>
    <n v="5"/>
    <x v="1"/>
    <n v="2"/>
    <s v="Moderate"/>
    <n v="4"/>
    <x v="1"/>
    <d v="2023-05-02T00:00:00"/>
    <x v="1"/>
    <x v="1"/>
    <x v="0"/>
    <n v="3"/>
    <n v="995.42"/>
    <n v="48"/>
    <s v="Adult"/>
  </r>
  <r>
    <n v="1994"/>
    <d v="2022-07-01T00:00:00"/>
    <n v="3.8722222222222222"/>
    <s v="Production Technician II"/>
    <x v="8"/>
    <s v="Active"/>
    <s v="Full-Time"/>
    <s v="Zone A"/>
    <s v="Full-Time"/>
    <x v="0"/>
    <x v="3"/>
    <d v="1988-12-29T00:00:00"/>
    <s v="MA"/>
    <s v="Female"/>
    <s v="Other"/>
    <s v="Single"/>
    <x v="0"/>
    <n v="3"/>
    <n v="3"/>
    <s v="Average"/>
    <d v="2022-10-04T00:00:00"/>
    <n v="5"/>
    <x v="1"/>
    <n v="5"/>
    <s v="Moderate"/>
    <n v="1"/>
    <x v="1"/>
    <d v="2023-04-20T00:00:00"/>
    <x v="3"/>
    <x v="1"/>
    <x v="3"/>
    <n v="4"/>
    <n v="360.61"/>
    <n v="34"/>
    <s v="Adult"/>
  </r>
  <r>
    <n v="1995"/>
    <d v="2022-12-17T00:00:00"/>
    <n v="3.411111111111111"/>
    <s v="Production Technician II"/>
    <x v="3"/>
    <s v="Active"/>
    <s v="Contract"/>
    <s v="Zone A"/>
    <s v="Full-Time"/>
    <x v="0"/>
    <x v="4"/>
    <d v="1978-08-06T00:00:00"/>
    <s v="MA"/>
    <s v="Female"/>
    <s v="Other"/>
    <s v="Married"/>
    <x v="0"/>
    <n v="3"/>
    <n v="3"/>
    <s v="Average"/>
    <d v="2023-04-23T00:00:00"/>
    <n v="4"/>
    <x v="1"/>
    <n v="3"/>
    <s v="Moderate"/>
    <n v="1"/>
    <x v="1"/>
    <d v="2022-08-23T00:00:00"/>
    <x v="4"/>
    <x v="1"/>
    <x v="3"/>
    <n v="3"/>
    <n v="658.54"/>
    <n v="44"/>
    <s v="Adult"/>
  </r>
  <r>
    <n v="1996"/>
    <d v="2021-10-24T00:00:00"/>
    <n v="4.5583333333333336"/>
    <s v="Production Technician II"/>
    <x v="9"/>
    <s v="Active"/>
    <s v="Part-Time"/>
    <s v="Zone A"/>
    <s v="Temporary"/>
    <x v="0"/>
    <x v="1"/>
    <d v="1992-07-10T00:00:00"/>
    <s v="MA"/>
    <s v="Female"/>
    <s v="White"/>
    <s v="Single"/>
    <x v="0"/>
    <n v="3"/>
    <n v="3"/>
    <s v="Average"/>
    <d v="2023-08-01T00:00:00"/>
    <n v="3"/>
    <x v="1"/>
    <n v="5"/>
    <s v="Moderate"/>
    <n v="2"/>
    <x v="1"/>
    <d v="2022-12-16T00:00:00"/>
    <x v="4"/>
    <x v="0"/>
    <x v="0"/>
    <n v="5"/>
    <n v="250.11"/>
    <n v="29"/>
    <s v="Adult"/>
  </r>
  <r>
    <n v="1997"/>
    <d v="2019-02-28T00:00:00"/>
    <n v="7.208333333333333"/>
    <s v="Production Technician II"/>
    <x v="5"/>
    <s v="Active"/>
    <s v="Part-Time"/>
    <s v="Zone B"/>
    <s v="Full-Time"/>
    <x v="0"/>
    <x v="13"/>
    <d v="1990-06-09T00:00:00"/>
    <s v="MA"/>
    <s v="Female"/>
    <s v="Asian"/>
    <s v="Divorced"/>
    <x v="0"/>
    <n v="3"/>
    <n v="3"/>
    <s v="Average"/>
    <d v="2023-02-16T00:00:00"/>
    <n v="3"/>
    <x v="1"/>
    <n v="3"/>
    <s v="Moderate"/>
    <n v="2"/>
    <x v="1"/>
    <d v="2023-04-29T00:00:00"/>
    <x v="2"/>
    <x v="0"/>
    <x v="0"/>
    <n v="4"/>
    <n v="819.65"/>
    <n v="29"/>
    <s v="Adult"/>
  </r>
  <r>
    <n v="1998"/>
    <d v="2022-03-24T00:00:00"/>
    <n v="4.1416666666666666"/>
    <s v="Production Technician II"/>
    <x v="6"/>
    <s v="Active"/>
    <s v="Full-Time"/>
    <s v="Zone C"/>
    <s v="Part-Time"/>
    <x v="0"/>
    <x v="3"/>
    <d v="1999-02-21T00:00:00"/>
    <s v="MA"/>
    <s v="Female"/>
    <s v="Black"/>
    <s v="Widowed"/>
    <x v="0"/>
    <n v="3"/>
    <n v="3"/>
    <s v="Average"/>
    <d v="2022-09-07T00:00:00"/>
    <n v="2"/>
    <x v="1"/>
    <n v="4"/>
    <s v="Moderate"/>
    <n v="3"/>
    <x v="1"/>
    <d v="2022-12-01T00:00:00"/>
    <x v="3"/>
    <x v="0"/>
    <x v="2"/>
    <n v="2"/>
    <n v="186.77"/>
    <n v="23"/>
    <s v="Young"/>
  </r>
  <r>
    <n v="1999"/>
    <d v="2021-10-17T00:00:00"/>
    <n v="4.5777777777777775"/>
    <s v="Production Technician II"/>
    <x v="2"/>
    <s v="Active"/>
    <s v="Contract"/>
    <s v="Zone A"/>
    <s v="Temporary"/>
    <x v="0"/>
    <x v="4"/>
    <d v="2043-06-22T00:00:00"/>
    <s v="MA"/>
    <s v="Female"/>
    <s v="Other"/>
    <s v="Widowed"/>
    <x v="0"/>
    <n v="3"/>
    <n v="3"/>
    <s v="Average"/>
    <d v="2023-07-12T00:00:00"/>
    <n v="3"/>
    <x v="1"/>
    <n v="2"/>
    <s v="Moderate"/>
    <n v="2"/>
    <x v="1"/>
    <d v="2023-05-08T00:00:00"/>
    <x v="3"/>
    <x v="1"/>
    <x v="3"/>
    <n v="4"/>
    <n v="633.66999999999996"/>
    <n v="78"/>
    <s v="Old"/>
  </r>
  <r>
    <n v="2000"/>
    <d v="2022-05-13T00:00:00"/>
    <n v="4.0055555555555555"/>
    <s v="Production Technician I"/>
    <x v="9"/>
    <s v="Active"/>
    <s v="Full-Time"/>
    <s v="Zone A"/>
    <s v="Part-Time"/>
    <x v="0"/>
    <x v="3"/>
    <d v="1963-07-07T00:00:00"/>
    <s v="MA"/>
    <s v="Female"/>
    <s v="Black"/>
    <s v="Widowed"/>
    <x v="0"/>
    <n v="3"/>
    <n v="3"/>
    <s v="Average"/>
    <d v="2022-10-25T00:00:00"/>
    <n v="1"/>
    <x v="1"/>
    <n v="3"/>
    <s v="Moderate"/>
    <n v="3"/>
    <x v="1"/>
    <d v="2023-03-20T00:00:00"/>
    <x v="3"/>
    <x v="0"/>
    <x v="1"/>
    <n v="3"/>
    <n v="236.34"/>
    <n v="59"/>
    <s v="Old"/>
  </r>
  <r>
    <n v="2001"/>
    <d v="2019-10-09T00:00:00"/>
    <n v="6.6"/>
    <s v="Production Technician I"/>
    <x v="7"/>
    <s v="Terminated"/>
    <s v="Contract"/>
    <s v="Zone B"/>
    <s v="Full-Time"/>
    <x v="0"/>
    <x v="17"/>
    <d v="1977-08-17T00:00:00"/>
    <s v="MA"/>
    <s v="Female"/>
    <s v="White"/>
    <s v="Widowed"/>
    <x v="0"/>
    <n v="3"/>
    <n v="3"/>
    <s v="Average"/>
    <d v="2023-02-09T00:00:00"/>
    <n v="5"/>
    <x v="1"/>
    <n v="3"/>
    <s v="Moderate"/>
    <n v="5"/>
    <x v="1"/>
    <d v="2023-05-04T00:00:00"/>
    <x v="0"/>
    <x v="0"/>
    <x v="1"/>
    <n v="4"/>
    <n v="504.62"/>
    <n v="42"/>
    <s v="Adult"/>
  </r>
  <r>
    <n v="2002"/>
    <d v="2018-10-12T00:00:00"/>
    <n v="7.5916666666666668"/>
    <s v="Production Technician I"/>
    <x v="3"/>
    <s v="Terminated"/>
    <s v="Contract"/>
    <s v="Zone B"/>
    <s v="Temporary"/>
    <x v="0"/>
    <x v="3"/>
    <d v="1990-05-25T00:00:00"/>
    <s v="MA"/>
    <s v="Female"/>
    <s v="White"/>
    <s v="Married"/>
    <x v="0"/>
    <n v="3"/>
    <n v="3"/>
    <s v="Average"/>
    <d v="2023-03-11T00:00:00"/>
    <n v="1"/>
    <x v="1"/>
    <n v="4"/>
    <s v="Moderate"/>
    <n v="2"/>
    <x v="1"/>
    <d v="2022-10-26T00:00:00"/>
    <x v="2"/>
    <x v="1"/>
    <x v="1"/>
    <n v="1"/>
    <n v="217.86"/>
    <n v="28"/>
    <s v="Adult"/>
  </r>
  <r>
    <n v="2003"/>
    <d v="2020-04-13T00:00:00"/>
    <n v="6.0888888888888886"/>
    <s v="Production Technician I"/>
    <x v="5"/>
    <s v="Terminated"/>
    <s v="Contract"/>
    <s v="Zone B"/>
    <s v="Part-Time"/>
    <x v="0"/>
    <x v="12"/>
    <d v="1985-07-01T00:00:00"/>
    <s v="MA"/>
    <s v="Female"/>
    <s v="Other"/>
    <s v="Married"/>
    <x v="0"/>
    <n v="3"/>
    <n v="3"/>
    <s v="Average"/>
    <d v="2023-06-19T00:00:00"/>
    <n v="5"/>
    <x v="1"/>
    <n v="5"/>
    <s v="Moderate"/>
    <n v="1"/>
    <x v="1"/>
    <d v="2022-12-12T00:00:00"/>
    <x v="3"/>
    <x v="1"/>
    <x v="2"/>
    <n v="4"/>
    <n v="148.97"/>
    <n v="35"/>
    <s v="Adult"/>
  </r>
  <r>
    <n v="2004"/>
    <d v="2021-04-25T00:00:00"/>
    <n v="5.0555555555555554"/>
    <s v="Production Technician I"/>
    <x v="9"/>
    <s v="Active"/>
    <s v="Contract"/>
    <s v="Zone B"/>
    <s v="Full-Time"/>
    <x v="0"/>
    <x v="6"/>
    <d v="2001-04-05T00:00:00"/>
    <s v="MA"/>
    <s v="Female"/>
    <s v="Other"/>
    <s v="Divorced"/>
    <x v="0"/>
    <n v="3"/>
    <n v="3"/>
    <s v="Average"/>
    <d v="2023-05-05T00:00:00"/>
    <n v="3"/>
    <x v="1"/>
    <n v="3"/>
    <s v="Moderate"/>
    <n v="4"/>
    <x v="1"/>
    <d v="2023-02-27T00:00:00"/>
    <x v="0"/>
    <x v="0"/>
    <x v="2"/>
    <n v="1"/>
    <n v="628.83000000000004"/>
    <n v="20"/>
    <s v="Young"/>
  </r>
  <r>
    <n v="2005"/>
    <d v="2018-12-21T00:00:00"/>
    <n v="7.4"/>
    <s v="Production Technician I"/>
    <x v="5"/>
    <s v="Active"/>
    <s v="Part-Time"/>
    <s v="Zone B"/>
    <s v="Part-Time"/>
    <x v="0"/>
    <x v="8"/>
    <d v="2047-03-09T00:00:00"/>
    <s v="MA"/>
    <s v="Female"/>
    <s v="Asian"/>
    <s v="Widowed"/>
    <x v="0"/>
    <n v="3"/>
    <n v="3"/>
    <s v="Average"/>
    <d v="2022-11-04T00:00:00"/>
    <n v="2"/>
    <x v="1"/>
    <n v="1"/>
    <s v="Moderate"/>
    <n v="2"/>
    <x v="1"/>
    <d v="2023-04-22T00:00:00"/>
    <x v="0"/>
    <x v="0"/>
    <x v="2"/>
    <n v="2"/>
    <n v="458.78"/>
    <n v="71"/>
    <s v="Old"/>
  </r>
  <r>
    <n v="2006"/>
    <d v="2021-09-19T00:00:00"/>
    <n v="4.6555555555555559"/>
    <s v="Production Technician I"/>
    <x v="6"/>
    <s v="Active"/>
    <s v="Contract"/>
    <s v="Zone C"/>
    <s v="Temporary"/>
    <x v="0"/>
    <x v="7"/>
    <d v="1973-10-23T00:00:00"/>
    <s v="MA"/>
    <s v="Male"/>
    <s v="Other"/>
    <s v="Married"/>
    <x v="0"/>
    <n v="3"/>
    <n v="3"/>
    <s v="Average"/>
    <d v="2022-10-21T00:00:00"/>
    <n v="5"/>
    <x v="1"/>
    <n v="5"/>
    <s v="Moderate"/>
    <n v="2"/>
    <x v="1"/>
    <d v="2022-12-22T00:00:00"/>
    <x v="4"/>
    <x v="1"/>
    <x v="2"/>
    <n v="2"/>
    <n v="892.65"/>
    <n v="48"/>
    <s v="Adult"/>
  </r>
  <r>
    <n v="2007"/>
    <d v="2020-12-15T00:00:00"/>
    <n v="5.416666666666667"/>
    <s v="Production Technician I"/>
    <x v="2"/>
    <s v="Active"/>
    <s v="Full-Time"/>
    <s v="Zone C"/>
    <s v="Temporary"/>
    <x v="0"/>
    <x v="8"/>
    <d v="1979-05-05T00:00:00"/>
    <s v="MA"/>
    <s v="Female"/>
    <s v="Black"/>
    <s v="Widowed"/>
    <x v="0"/>
    <n v="3"/>
    <n v="3"/>
    <s v="Average"/>
    <d v="2023-07-28T00:00:00"/>
    <n v="4"/>
    <x v="1"/>
    <n v="1"/>
    <s v="Moderate"/>
    <n v="5"/>
    <x v="1"/>
    <d v="2023-02-28T00:00:00"/>
    <x v="4"/>
    <x v="1"/>
    <x v="3"/>
    <n v="1"/>
    <n v="211.17"/>
    <n v="41"/>
    <s v="Adult"/>
  </r>
  <r>
    <n v="2008"/>
    <d v="2019-07-15T00:00:00"/>
    <n v="6.833333333333333"/>
    <s v="Production Technician I"/>
    <x v="4"/>
    <s v="Active"/>
    <s v="Part-Time"/>
    <s v="Zone A"/>
    <s v="Temporary"/>
    <x v="0"/>
    <x v="4"/>
    <d v="2041-09-03T00:00:00"/>
    <s v="MA"/>
    <s v="Female"/>
    <s v="Asian"/>
    <s v="Widowed"/>
    <x v="0"/>
    <n v="3"/>
    <n v="3"/>
    <s v="Average"/>
    <d v="2023-03-17T00:00:00"/>
    <n v="1"/>
    <x v="1"/>
    <n v="2"/>
    <s v="Moderate"/>
    <n v="2"/>
    <x v="1"/>
    <d v="2022-10-24T00:00:00"/>
    <x v="2"/>
    <x v="1"/>
    <x v="3"/>
    <n v="2"/>
    <n v="478.95"/>
    <n v="78"/>
    <s v="Old"/>
  </r>
  <r>
    <n v="2009"/>
    <d v="2021-11-17T00:00:00"/>
    <n v="4.4944444444444445"/>
    <s v="Production Technician I"/>
    <x v="0"/>
    <s v="Active"/>
    <s v="Contract"/>
    <s v="Zone C"/>
    <s v="Temporary"/>
    <x v="0"/>
    <x v="9"/>
    <d v="1997-10-01T00:00:00"/>
    <s v="MA"/>
    <s v="Female"/>
    <s v="White"/>
    <s v="Widowed"/>
    <x v="0"/>
    <n v="3"/>
    <n v="3"/>
    <s v="Average"/>
    <d v="2023-02-27T00:00:00"/>
    <n v="5"/>
    <x v="1"/>
    <n v="2"/>
    <s v="Moderate"/>
    <n v="2"/>
    <x v="1"/>
    <d v="2023-01-20T00:00:00"/>
    <x v="1"/>
    <x v="0"/>
    <x v="1"/>
    <n v="1"/>
    <n v="319.94"/>
    <n v="24"/>
    <s v="Young"/>
  </r>
  <r>
    <n v="2010"/>
    <d v="2023-02-04T00:00:00"/>
    <n v="3.2805555555555554"/>
    <s v="Production Technician I"/>
    <x v="7"/>
    <s v="Active"/>
    <s v="Part-Time"/>
    <s v="Zone B"/>
    <s v="Part-Time"/>
    <x v="0"/>
    <x v="14"/>
    <d v="2049-03-07T00:00:00"/>
    <s v="MA"/>
    <s v="Female"/>
    <s v="Hispanic"/>
    <s v="Married"/>
    <x v="0"/>
    <n v="3"/>
    <n v="3"/>
    <s v="Average"/>
    <d v="2023-02-17T00:00:00"/>
    <n v="4"/>
    <x v="1"/>
    <n v="4"/>
    <s v="Moderate"/>
    <n v="4"/>
    <x v="1"/>
    <d v="2022-08-22T00:00:00"/>
    <x v="4"/>
    <x v="0"/>
    <x v="3"/>
    <n v="2"/>
    <n v="601.66"/>
    <n v="74"/>
    <s v="Old"/>
  </r>
  <r>
    <n v="2011"/>
    <d v="2022-07-03T00:00:00"/>
    <n v="3.8666666666666667"/>
    <s v="Production Technician I"/>
    <x v="1"/>
    <s v="Active"/>
    <s v="Contract"/>
    <s v="Zone B"/>
    <s v="Temporary"/>
    <x v="0"/>
    <x v="0"/>
    <d v="1994-08-06T00:00:00"/>
    <s v="MA"/>
    <s v="Female"/>
    <s v="Asian"/>
    <s v="Married"/>
    <x v="0"/>
    <n v="3"/>
    <n v="3"/>
    <s v="Average"/>
    <d v="2023-01-27T00:00:00"/>
    <n v="3"/>
    <x v="1"/>
    <n v="2"/>
    <s v="Moderate"/>
    <n v="2"/>
    <x v="1"/>
    <d v="2023-04-30T00:00:00"/>
    <x v="0"/>
    <x v="0"/>
    <x v="2"/>
    <n v="1"/>
    <n v="999.96"/>
    <n v="28"/>
    <s v="Adult"/>
  </r>
  <r>
    <n v="2012"/>
    <d v="2020-01-24T00:00:00"/>
    <n v="6.3083333333333336"/>
    <s v="Production Technician I"/>
    <x v="8"/>
    <s v="Active"/>
    <s v="Contract"/>
    <s v="Zone B"/>
    <s v="Full-Time"/>
    <x v="0"/>
    <x v="2"/>
    <d v="1984-06-06T00:00:00"/>
    <s v="MA"/>
    <s v="Female"/>
    <s v="White"/>
    <s v="Single"/>
    <x v="0"/>
    <n v="3"/>
    <n v="3"/>
    <s v="Average"/>
    <d v="2023-07-26T00:00:00"/>
    <n v="2"/>
    <x v="1"/>
    <n v="3"/>
    <s v="Moderate"/>
    <n v="2"/>
    <x v="1"/>
    <d v="2022-09-18T00:00:00"/>
    <x v="4"/>
    <x v="1"/>
    <x v="1"/>
    <n v="2"/>
    <n v="138.66999999999999"/>
    <n v="36"/>
    <s v="Adult"/>
  </r>
  <r>
    <n v="2013"/>
    <d v="2019-07-07T00:00:00"/>
    <n v="6.8555555555555552"/>
    <s v="Production Technician I"/>
    <x v="3"/>
    <s v="Active"/>
    <s v="Contract"/>
    <s v="Zone A"/>
    <s v="Temporary"/>
    <x v="0"/>
    <x v="3"/>
    <d v="1952-04-08T00:00:00"/>
    <s v="MA"/>
    <s v="Female"/>
    <s v="Black"/>
    <s v="Widowed"/>
    <x v="0"/>
    <n v="3"/>
    <n v="3"/>
    <s v="Average"/>
    <d v="2023-03-07T00:00:00"/>
    <n v="4"/>
    <x v="1"/>
    <n v="5"/>
    <s v="Moderate"/>
    <n v="4"/>
    <x v="1"/>
    <d v="2023-02-21T00:00:00"/>
    <x v="0"/>
    <x v="1"/>
    <x v="0"/>
    <n v="2"/>
    <n v="962.76"/>
    <n v="67"/>
    <s v="Old"/>
  </r>
  <r>
    <n v="2014"/>
    <d v="2022-03-13T00:00:00"/>
    <n v="4.1722222222222225"/>
    <s v="Production Technician II"/>
    <x v="1"/>
    <s v="Active"/>
    <s v="Part-Time"/>
    <s v="Zone B"/>
    <s v="Temporary"/>
    <x v="0"/>
    <x v="8"/>
    <d v="1984-11-11T00:00:00"/>
    <s v="MA"/>
    <s v="Female"/>
    <s v="Asian"/>
    <s v="Divorced"/>
    <x v="0"/>
    <n v="3"/>
    <n v="3"/>
    <s v="Average"/>
    <d v="2022-08-07T00:00:00"/>
    <n v="2"/>
    <x v="1"/>
    <n v="5"/>
    <s v="Moderate"/>
    <n v="4"/>
    <x v="1"/>
    <d v="2023-03-02T00:00:00"/>
    <x v="3"/>
    <x v="1"/>
    <x v="1"/>
    <n v="4"/>
    <n v="106.88"/>
    <n v="38"/>
    <s v="Adult"/>
  </r>
  <r>
    <n v="2015"/>
    <d v="2023-06-02T00:00:00"/>
    <n v="2.9527777777777779"/>
    <s v="Production Technician II"/>
    <x v="8"/>
    <s v="Active"/>
    <s v="Part-Time"/>
    <s v="Zone B"/>
    <s v="Part-Time"/>
    <x v="0"/>
    <x v="6"/>
    <d v="1992-03-05T00:00:00"/>
    <s v="MA"/>
    <s v="Female"/>
    <s v="White"/>
    <s v="Widowed"/>
    <x v="0"/>
    <n v="3"/>
    <n v="3"/>
    <s v="Average"/>
    <d v="2022-08-13T00:00:00"/>
    <n v="4"/>
    <x v="1"/>
    <n v="3"/>
    <s v="Moderate"/>
    <n v="1"/>
    <x v="1"/>
    <d v="2022-09-30T00:00:00"/>
    <x v="0"/>
    <x v="0"/>
    <x v="3"/>
    <n v="1"/>
    <n v="561.89"/>
    <n v="31"/>
    <s v="Adult"/>
  </r>
  <r>
    <n v="2016"/>
    <d v="2021-04-08T00:00:00"/>
    <n v="5.1027777777777779"/>
    <s v="Production Technician II"/>
    <x v="6"/>
    <s v="Active"/>
    <s v="Contract"/>
    <s v="Zone C"/>
    <s v="Full-Time"/>
    <x v="0"/>
    <x v="4"/>
    <d v="1958-10-01T00:00:00"/>
    <s v="MA"/>
    <s v="Female"/>
    <s v="White"/>
    <s v="Widowed"/>
    <x v="0"/>
    <n v="3"/>
    <n v="3"/>
    <s v="Average"/>
    <d v="2023-05-31T00:00:00"/>
    <n v="1"/>
    <x v="1"/>
    <n v="3"/>
    <s v="Moderate"/>
    <n v="5"/>
    <x v="1"/>
    <d v="2022-09-13T00:00:00"/>
    <x v="3"/>
    <x v="0"/>
    <x v="1"/>
    <n v="5"/>
    <n v="775.52"/>
    <n v="63"/>
    <s v="Old"/>
  </r>
  <r>
    <n v="2017"/>
    <d v="2019-12-02T00:00:00"/>
    <n v="6.4527777777777775"/>
    <s v="Production Technician II"/>
    <x v="2"/>
    <s v="Active"/>
    <s v="Full-Time"/>
    <s v="Zone B"/>
    <s v="Part-Time"/>
    <x v="0"/>
    <x v="1"/>
    <d v="1971-04-17T00:00:00"/>
    <s v="MA"/>
    <s v="Female"/>
    <s v="Black"/>
    <s v="Single"/>
    <x v="0"/>
    <n v="3"/>
    <n v="3"/>
    <s v="Average"/>
    <d v="2023-07-11T00:00:00"/>
    <n v="2"/>
    <x v="1"/>
    <n v="5"/>
    <s v="Moderate"/>
    <n v="4"/>
    <x v="1"/>
    <d v="2022-12-03T00:00:00"/>
    <x v="4"/>
    <x v="1"/>
    <x v="1"/>
    <n v="4"/>
    <n v="397.01"/>
    <n v="48"/>
    <s v="Adult"/>
  </r>
  <r>
    <n v="2018"/>
    <d v="2022-03-09T00:00:00"/>
    <n v="4.1833333333333336"/>
    <s v="Production Technician II"/>
    <x v="9"/>
    <s v="Active"/>
    <s v="Contract"/>
    <s v="Zone C"/>
    <s v="Temporary"/>
    <x v="0"/>
    <x v="17"/>
    <d v="1986-01-27T00:00:00"/>
    <s v="MA"/>
    <s v="Female"/>
    <s v="Asian"/>
    <s v="Divorced"/>
    <x v="0"/>
    <n v="3"/>
    <n v="3"/>
    <s v="Average"/>
    <d v="2022-10-31T00:00:00"/>
    <n v="5"/>
    <x v="1"/>
    <n v="2"/>
    <s v="Moderate"/>
    <n v="1"/>
    <x v="1"/>
    <d v="2022-08-21T00:00:00"/>
    <x v="1"/>
    <x v="1"/>
    <x v="1"/>
    <n v="5"/>
    <n v="739.74"/>
    <n v="36"/>
    <s v="Adult"/>
  </r>
  <r>
    <n v="2019"/>
    <d v="2022-03-26T00:00:00"/>
    <n v="4.1361111111111111"/>
    <s v="Production Technician II"/>
    <x v="7"/>
    <s v="Active"/>
    <s v="Full-Time"/>
    <s v="Zone C"/>
    <s v="Temporary"/>
    <x v="0"/>
    <x v="4"/>
    <d v="1977-01-08T00:00:00"/>
    <s v="MA"/>
    <s v="Female"/>
    <s v="White"/>
    <s v="Widowed"/>
    <x v="0"/>
    <n v="3"/>
    <n v="3"/>
    <s v="Average"/>
    <d v="2023-03-21T00:00:00"/>
    <n v="2"/>
    <x v="1"/>
    <n v="1"/>
    <s v="Moderate"/>
    <n v="4"/>
    <x v="1"/>
    <d v="2022-10-06T00:00:00"/>
    <x v="3"/>
    <x v="1"/>
    <x v="2"/>
    <n v="2"/>
    <n v="789.2"/>
    <n v="45"/>
    <s v="Adult"/>
  </r>
  <r>
    <n v="2020"/>
    <d v="2021-05-08T00:00:00"/>
    <n v="5.0194444444444448"/>
    <s v="Production Technician II"/>
    <x v="3"/>
    <s v="Active"/>
    <s v="Part-Time"/>
    <s v="Zone A"/>
    <s v="Full-Time"/>
    <x v="0"/>
    <x v="13"/>
    <d v="2046-02-14T00:00:00"/>
    <s v="MA"/>
    <s v="Female"/>
    <s v="Black"/>
    <s v="Widowed"/>
    <x v="0"/>
    <n v="3"/>
    <n v="3"/>
    <s v="Average"/>
    <d v="2022-11-28T00:00:00"/>
    <n v="2"/>
    <x v="1"/>
    <n v="1"/>
    <s v="Moderate"/>
    <n v="4"/>
    <x v="1"/>
    <d v="2022-08-18T00:00:00"/>
    <x v="0"/>
    <x v="0"/>
    <x v="0"/>
    <n v="3"/>
    <n v="428.51"/>
    <n v="75"/>
    <s v="Old"/>
  </r>
  <r>
    <n v="2021"/>
    <d v="2022-11-29T00:00:00"/>
    <n v="3.4611111111111112"/>
    <s v="Production Technician II"/>
    <x v="5"/>
    <s v="Active"/>
    <s v="Part-Time"/>
    <s v="Zone A"/>
    <s v="Temporary"/>
    <x v="0"/>
    <x v="4"/>
    <d v="1955-12-11T00:00:00"/>
    <s v="MA"/>
    <s v="Female"/>
    <s v="Asian"/>
    <s v="Widowed"/>
    <x v="0"/>
    <n v="3"/>
    <n v="3"/>
    <s v="Average"/>
    <d v="2022-08-28T00:00:00"/>
    <n v="1"/>
    <x v="1"/>
    <n v="3"/>
    <s v="Moderate"/>
    <n v="4"/>
    <x v="1"/>
    <d v="2023-04-29T00:00:00"/>
    <x v="2"/>
    <x v="1"/>
    <x v="1"/>
    <n v="4"/>
    <n v="646.72"/>
    <n v="67"/>
    <s v="Old"/>
  </r>
  <r>
    <n v="2022"/>
    <d v="2019-05-24T00:00:00"/>
    <n v="6.9749999999999996"/>
    <s v="Production Technician II"/>
    <x v="4"/>
    <s v="Active"/>
    <s v="Contract"/>
    <s v="Zone B"/>
    <s v="Part-Time"/>
    <x v="0"/>
    <x v="15"/>
    <d v="2041-08-30T00:00:00"/>
    <s v="MA"/>
    <s v="Female"/>
    <s v="White"/>
    <s v="Divorced"/>
    <x v="0"/>
    <n v="3"/>
    <n v="3"/>
    <s v="Average"/>
    <d v="2022-11-11T00:00:00"/>
    <n v="5"/>
    <x v="1"/>
    <n v="3"/>
    <s v="Moderate"/>
    <n v="5"/>
    <x v="1"/>
    <d v="2022-10-09T00:00:00"/>
    <x v="0"/>
    <x v="1"/>
    <x v="1"/>
    <n v="3"/>
    <n v="742.84"/>
    <n v="78"/>
    <s v="Old"/>
  </r>
  <r>
    <n v="2023"/>
    <d v="2022-01-29T00:00:00"/>
    <n v="4.2944444444444443"/>
    <s v="Production Technician II"/>
    <x v="0"/>
    <s v="Active"/>
    <s v="Part-Time"/>
    <s v="Zone C"/>
    <s v="Part-Time"/>
    <x v="0"/>
    <x v="3"/>
    <d v="1962-08-04T00:00:00"/>
    <s v="MA"/>
    <s v="Female"/>
    <s v="Hispanic"/>
    <s v="Divorced"/>
    <x v="0"/>
    <n v="3"/>
    <n v="3"/>
    <s v="Average"/>
    <d v="2022-10-10T00:00:00"/>
    <n v="3"/>
    <x v="1"/>
    <n v="4"/>
    <s v="Moderate"/>
    <n v="4"/>
    <x v="1"/>
    <d v="2022-11-25T00:00:00"/>
    <x v="4"/>
    <x v="1"/>
    <x v="1"/>
    <n v="2"/>
    <n v="894.92"/>
    <n v="60"/>
    <s v="Old"/>
  </r>
  <r>
    <n v="2024"/>
    <d v="2021-07-06T00:00:00"/>
    <n v="4.8583333333333334"/>
    <s v="Production Technician II"/>
    <x v="1"/>
    <s v="Active"/>
    <s v="Full-Time"/>
    <s v="Zone C"/>
    <s v="Full-Time"/>
    <x v="0"/>
    <x v="4"/>
    <d v="1991-03-25T00:00:00"/>
    <s v="MA"/>
    <s v="Female"/>
    <s v="Asian"/>
    <s v="Single"/>
    <x v="0"/>
    <n v="3"/>
    <n v="3"/>
    <s v="Average"/>
    <d v="2022-10-25T00:00:00"/>
    <n v="2"/>
    <x v="1"/>
    <n v="1"/>
    <s v="Moderate"/>
    <n v="5"/>
    <x v="1"/>
    <d v="2023-06-11T00:00:00"/>
    <x v="4"/>
    <x v="1"/>
    <x v="0"/>
    <n v="1"/>
    <n v="222.56"/>
    <n v="30"/>
    <s v="Adult"/>
  </r>
  <r>
    <n v="2025"/>
    <d v="2021-01-29T00:00:00"/>
    <n v="5.2944444444444443"/>
    <s v="Production Technician II"/>
    <x v="8"/>
    <s v="Active"/>
    <s v="Part-Time"/>
    <s v="Zone C"/>
    <s v="Temporary"/>
    <x v="0"/>
    <x v="4"/>
    <d v="1975-04-11T00:00:00"/>
    <s v="MA"/>
    <s v="Female"/>
    <s v="Asian"/>
    <s v="Single"/>
    <x v="0"/>
    <n v="3"/>
    <n v="3"/>
    <s v="Average"/>
    <d v="2023-05-02T00:00:00"/>
    <n v="1"/>
    <x v="1"/>
    <n v="2"/>
    <s v="Moderate"/>
    <n v="4"/>
    <x v="1"/>
    <d v="2023-01-17T00:00:00"/>
    <x v="3"/>
    <x v="0"/>
    <x v="3"/>
    <n v="2"/>
    <n v="699.76"/>
    <n v="46"/>
    <s v="Adult"/>
  </r>
  <r>
    <n v="2026"/>
    <d v="2023-05-13T00:00:00"/>
    <n v="3.0055555555555555"/>
    <s v="Production Technician I"/>
    <x v="7"/>
    <s v="Active"/>
    <s v="Contract"/>
    <s v="Zone A"/>
    <s v="Full-Time"/>
    <x v="0"/>
    <x v="4"/>
    <d v="1970-02-26T00:00:00"/>
    <s v="MA"/>
    <s v="Female"/>
    <s v="Hispanic"/>
    <s v="Married"/>
    <x v="0"/>
    <n v="3"/>
    <n v="3"/>
    <s v="Average"/>
    <d v="2023-03-22T00:00:00"/>
    <n v="2"/>
    <x v="1"/>
    <n v="4"/>
    <s v="Moderate"/>
    <n v="4"/>
    <x v="1"/>
    <d v="2022-08-08T00:00:00"/>
    <x v="2"/>
    <x v="1"/>
    <x v="1"/>
    <n v="3"/>
    <n v="124.93"/>
    <n v="53"/>
    <s v="Old"/>
  </r>
  <r>
    <n v="2027"/>
    <d v="2019-05-22T00:00:00"/>
    <n v="6.9805555555555552"/>
    <s v="Production Technician I"/>
    <x v="1"/>
    <s v="Active"/>
    <s v="Part-Time"/>
    <s v="Zone A"/>
    <s v="Full-Time"/>
    <x v="0"/>
    <x v="10"/>
    <d v="1974-08-04T00:00:00"/>
    <s v="MA"/>
    <s v="Female"/>
    <s v="Black"/>
    <s v="Single"/>
    <x v="0"/>
    <n v="3"/>
    <n v="3"/>
    <s v="Average"/>
    <d v="2023-06-15T00:00:00"/>
    <n v="3"/>
    <x v="1"/>
    <n v="1"/>
    <s v="Moderate"/>
    <n v="3"/>
    <x v="1"/>
    <d v="2022-08-08T00:00:00"/>
    <x v="3"/>
    <x v="1"/>
    <x v="1"/>
    <n v="5"/>
    <n v="664.12"/>
    <n v="45"/>
    <s v="Adult"/>
  </r>
  <r>
    <n v="2028"/>
    <d v="2021-09-30T00:00:00"/>
    <n v="4.625"/>
    <s v="Production Technician I"/>
    <x v="8"/>
    <s v="Terminated"/>
    <s v="Full-Time"/>
    <s v="Zone C"/>
    <s v="Temporary"/>
    <x v="0"/>
    <x v="4"/>
    <d v="1981-05-02T00:00:00"/>
    <s v="MA"/>
    <s v="Female"/>
    <s v="Hispanic"/>
    <s v="Widowed"/>
    <x v="0"/>
    <n v="3"/>
    <n v="3"/>
    <s v="Average"/>
    <d v="2022-10-01T00:00:00"/>
    <n v="4"/>
    <x v="1"/>
    <n v="4"/>
    <s v="Moderate"/>
    <n v="4"/>
    <x v="1"/>
    <d v="2023-02-18T00:00:00"/>
    <x v="2"/>
    <x v="1"/>
    <x v="3"/>
    <n v="2"/>
    <n v="862.82"/>
    <n v="40"/>
    <s v="Adult"/>
  </r>
  <r>
    <n v="2029"/>
    <d v="2019-09-09T00:00:00"/>
    <n v="6.6833333333333336"/>
    <s v="Production Technician I"/>
    <x v="3"/>
    <s v="Active"/>
    <s v="Contract"/>
    <s v="Zone C"/>
    <s v="Full-Time"/>
    <x v="0"/>
    <x v="5"/>
    <d v="2043-10-23T00:00:00"/>
    <s v="MA"/>
    <s v="Female"/>
    <s v="Black"/>
    <s v="Single"/>
    <x v="0"/>
    <n v="3"/>
    <n v="3"/>
    <s v="Average"/>
    <d v="2022-09-30T00:00:00"/>
    <n v="2"/>
    <x v="1"/>
    <n v="5"/>
    <s v="Moderate"/>
    <n v="1"/>
    <x v="1"/>
    <d v="2022-11-14T00:00:00"/>
    <x v="2"/>
    <x v="1"/>
    <x v="3"/>
    <n v="1"/>
    <n v="813.01"/>
    <n v="76"/>
    <s v="Old"/>
  </r>
  <r>
    <n v="2030"/>
    <d v="2019-04-26T00:00:00"/>
    <n v="7.052777777777778"/>
    <s v="Production Technician I"/>
    <x v="9"/>
    <s v="Active"/>
    <s v="Full-Time"/>
    <s v="Zone B"/>
    <s v="Full-Time"/>
    <x v="0"/>
    <x v="13"/>
    <d v="1982-08-13T00:00:00"/>
    <s v="MA"/>
    <s v="Female"/>
    <s v="Asian"/>
    <s v="Married"/>
    <x v="0"/>
    <n v="3"/>
    <n v="3"/>
    <s v="Average"/>
    <d v="2023-04-07T00:00:00"/>
    <n v="4"/>
    <x v="1"/>
    <n v="1"/>
    <s v="Moderate"/>
    <n v="5"/>
    <x v="1"/>
    <d v="2023-07-28T00:00:00"/>
    <x v="4"/>
    <x v="1"/>
    <x v="1"/>
    <n v="4"/>
    <n v="349.75"/>
    <n v="37"/>
    <s v="Adult"/>
  </r>
  <r>
    <n v="2031"/>
    <d v="2022-02-19T00:00:00"/>
    <n v="4.2388888888888889"/>
    <s v="Production Technician I"/>
    <x v="5"/>
    <s v="Active"/>
    <s v="Full-Time"/>
    <s v="Zone C"/>
    <s v="Full-Time"/>
    <x v="0"/>
    <x v="9"/>
    <d v="1977-06-16T00:00:00"/>
    <s v="MA"/>
    <s v="Male"/>
    <s v="Asian"/>
    <s v="Married"/>
    <x v="0"/>
    <n v="3"/>
    <n v="3"/>
    <s v="Average"/>
    <d v="2023-02-09T00:00:00"/>
    <n v="1"/>
    <x v="1"/>
    <n v="3"/>
    <s v="Moderate"/>
    <n v="1"/>
    <x v="1"/>
    <d v="2023-07-25T00:00:00"/>
    <x v="3"/>
    <x v="1"/>
    <x v="0"/>
    <n v="1"/>
    <n v="244.5"/>
    <n v="45"/>
    <s v="Adult"/>
  </r>
  <r>
    <n v="2032"/>
    <d v="2022-04-16T00:00:00"/>
    <n v="4.0805555555555557"/>
    <s v="Production Technician I"/>
    <x v="6"/>
    <s v="Active"/>
    <s v="Contract"/>
    <s v="Zone C"/>
    <s v="Part-Time"/>
    <x v="0"/>
    <x v="4"/>
    <d v="1996-11-05T00:00:00"/>
    <s v="MA"/>
    <s v="Male"/>
    <s v="Asian"/>
    <s v="Divorced"/>
    <x v="0"/>
    <n v="3"/>
    <n v="3"/>
    <s v="Average"/>
    <d v="2023-07-02T00:00:00"/>
    <n v="5"/>
    <x v="1"/>
    <n v="2"/>
    <s v="Moderate"/>
    <n v="4"/>
    <x v="1"/>
    <d v="2022-11-21T00:00:00"/>
    <x v="1"/>
    <x v="0"/>
    <x v="2"/>
    <n v="3"/>
    <n v="873.52"/>
    <n v="26"/>
    <s v="Adult"/>
  </r>
  <r>
    <n v="2033"/>
    <d v="2022-05-12T00:00:00"/>
    <n v="4.0083333333333337"/>
    <s v="Production Technician I"/>
    <x v="2"/>
    <s v="Active"/>
    <s v="Full-Time"/>
    <s v="Zone A"/>
    <s v="Full-Time"/>
    <x v="0"/>
    <x v="3"/>
    <d v="1991-01-28T00:00:00"/>
    <s v="MA"/>
    <s v="Female"/>
    <s v="White"/>
    <s v="Divorced"/>
    <x v="0"/>
    <n v="3"/>
    <n v="3"/>
    <s v="Average"/>
    <d v="2022-10-10T00:00:00"/>
    <n v="4"/>
    <x v="1"/>
    <n v="1"/>
    <s v="Moderate"/>
    <n v="5"/>
    <x v="1"/>
    <d v="2023-03-11T00:00:00"/>
    <x v="0"/>
    <x v="1"/>
    <x v="3"/>
    <n v="1"/>
    <n v="358.65"/>
    <n v="31"/>
    <s v="Adult"/>
  </r>
  <r>
    <n v="2034"/>
    <d v="2021-08-26T00:00:00"/>
    <n v="4.7194444444444441"/>
    <s v="Production Technician I"/>
    <x v="4"/>
    <s v="Active"/>
    <s v="Full-Time"/>
    <s v="Zone C"/>
    <s v="Part-Time"/>
    <x v="0"/>
    <x v="4"/>
    <d v="2047-01-19T00:00:00"/>
    <s v="MA"/>
    <s v="Female"/>
    <s v="Asian"/>
    <s v="Married"/>
    <x v="0"/>
    <n v="3"/>
    <n v="3"/>
    <s v="Average"/>
    <d v="2023-01-30T00:00:00"/>
    <n v="2"/>
    <x v="1"/>
    <n v="4"/>
    <s v="Moderate"/>
    <n v="1"/>
    <x v="1"/>
    <d v="2023-01-20T00:00:00"/>
    <x v="3"/>
    <x v="0"/>
    <x v="3"/>
    <n v="1"/>
    <n v="632.33000000000004"/>
    <n v="74"/>
    <s v="Old"/>
  </r>
  <r>
    <n v="2035"/>
    <d v="2020-06-06T00:00:00"/>
    <n v="5.9416666666666664"/>
    <s v="Production Technician I"/>
    <x v="0"/>
    <s v="Active"/>
    <s v="Full-Time"/>
    <s v="Zone C"/>
    <s v="Full-Time"/>
    <x v="0"/>
    <x v="1"/>
    <d v="2001-03-14T00:00:00"/>
    <s v="MA"/>
    <s v="Female"/>
    <s v="Asian"/>
    <s v="Married"/>
    <x v="0"/>
    <n v="3"/>
    <n v="3"/>
    <s v="Average"/>
    <d v="2023-01-11T00:00:00"/>
    <n v="4"/>
    <x v="1"/>
    <n v="2"/>
    <s v="Moderate"/>
    <n v="3"/>
    <x v="1"/>
    <d v="2023-02-17T00:00:00"/>
    <x v="1"/>
    <x v="1"/>
    <x v="0"/>
    <n v="2"/>
    <n v="565.80999999999995"/>
    <n v="19"/>
    <s v="Young"/>
  </r>
  <r>
    <n v="2036"/>
    <d v="2022-06-26T00:00:00"/>
    <n v="3.8861111111111111"/>
    <s v="Production Technician I"/>
    <x v="7"/>
    <s v="Active"/>
    <s v="Contract"/>
    <s v="Zone A"/>
    <s v="Part-Time"/>
    <x v="0"/>
    <x v="1"/>
    <d v="2042-02-18T00:00:00"/>
    <s v="MA"/>
    <s v="Female"/>
    <s v="Asian"/>
    <s v="Single"/>
    <x v="0"/>
    <n v="3"/>
    <n v="3"/>
    <s v="Average"/>
    <d v="2023-03-18T00:00:00"/>
    <n v="4"/>
    <x v="1"/>
    <n v="3"/>
    <s v="Moderate"/>
    <n v="4"/>
    <x v="1"/>
    <d v="2022-09-24T00:00:00"/>
    <x v="4"/>
    <x v="0"/>
    <x v="2"/>
    <n v="3"/>
    <n v="849.04"/>
    <n v="80"/>
    <s v="Old"/>
  </r>
  <r>
    <n v="2037"/>
    <d v="2021-01-09T00:00:00"/>
    <n v="5.35"/>
    <s v="Production Technician I"/>
    <x v="1"/>
    <s v="Active"/>
    <s v="Contract"/>
    <s v="Zone C"/>
    <s v="Full-Time"/>
    <x v="0"/>
    <x v="3"/>
    <d v="2045-08-27T00:00:00"/>
    <s v="MA"/>
    <s v="Female"/>
    <s v="White"/>
    <s v="Married"/>
    <x v="0"/>
    <n v="3"/>
    <n v="3"/>
    <s v="Average"/>
    <d v="2023-01-28T00:00:00"/>
    <n v="2"/>
    <x v="1"/>
    <n v="5"/>
    <s v="Moderate"/>
    <n v="4"/>
    <x v="1"/>
    <d v="2023-07-16T00:00:00"/>
    <x v="0"/>
    <x v="0"/>
    <x v="0"/>
    <n v="1"/>
    <n v="519.42999999999995"/>
    <n v="76"/>
    <s v="Old"/>
  </r>
  <r>
    <n v="2038"/>
    <d v="2018-09-02T00:00:00"/>
    <n v="7.7027777777777775"/>
    <s v="Production Technician I"/>
    <x v="8"/>
    <s v="Active"/>
    <s v="Part-Time"/>
    <s v="Zone A"/>
    <s v="Temporary"/>
    <x v="0"/>
    <x v="8"/>
    <d v="2001-05-04T00:00:00"/>
    <s v="MA"/>
    <s v="Female"/>
    <s v="Black"/>
    <s v="Married"/>
    <x v="0"/>
    <n v="3"/>
    <n v="3"/>
    <s v="Average"/>
    <d v="2023-02-18T00:00:00"/>
    <n v="5"/>
    <x v="1"/>
    <n v="3"/>
    <s v="Moderate"/>
    <n v="2"/>
    <x v="1"/>
    <d v="2022-08-13T00:00:00"/>
    <x v="3"/>
    <x v="0"/>
    <x v="3"/>
    <n v="2"/>
    <n v="694.03"/>
    <n v="17"/>
    <s v="Young"/>
  </r>
  <r>
    <n v="2039"/>
    <d v="2022-04-22T00:00:00"/>
    <n v="4.0638888888888891"/>
    <s v="Production Technician I"/>
    <x v="3"/>
    <s v="Active"/>
    <s v="Full-Time"/>
    <s v="Zone B"/>
    <s v="Full-Time"/>
    <x v="0"/>
    <x v="4"/>
    <d v="1957-10-04T00:00:00"/>
    <s v="MA"/>
    <s v="Female"/>
    <s v="White"/>
    <s v="Single"/>
    <x v="0"/>
    <n v="3"/>
    <n v="3"/>
    <s v="Average"/>
    <d v="2022-10-06T00:00:00"/>
    <n v="5"/>
    <x v="1"/>
    <n v="2"/>
    <s v="Moderate"/>
    <n v="2"/>
    <x v="1"/>
    <d v="2023-05-24T00:00:00"/>
    <x v="1"/>
    <x v="1"/>
    <x v="1"/>
    <n v="1"/>
    <n v="738.69"/>
    <n v="65"/>
    <s v="Old"/>
  </r>
  <r>
    <n v="2041"/>
    <d v="2022-09-13T00:00:00"/>
    <n v="3.6722222222222221"/>
    <s v="Production Technician II"/>
    <x v="2"/>
    <s v="Active"/>
    <s v="Part-Time"/>
    <s v="Zone C"/>
    <s v="Part-Time"/>
    <x v="0"/>
    <x v="3"/>
    <d v="1997-04-18T00:00:00"/>
    <s v="MA"/>
    <s v="Female"/>
    <s v="Black"/>
    <s v="Single"/>
    <x v="0"/>
    <n v="3"/>
    <n v="3"/>
    <s v="Average"/>
    <d v="2023-06-19T00:00:00"/>
    <n v="1"/>
    <x v="1"/>
    <n v="1"/>
    <s v="Moderate"/>
    <n v="5"/>
    <x v="1"/>
    <d v="2022-09-25T00:00:00"/>
    <x v="3"/>
    <x v="1"/>
    <x v="2"/>
    <n v="5"/>
    <n v="970.6"/>
    <n v="25"/>
    <s v="Young"/>
  </r>
  <r>
    <n v="2042"/>
    <d v="2019-11-24T00:00:00"/>
    <n v="6.4749999999999996"/>
    <s v="Production Technician II"/>
    <x v="4"/>
    <s v="Active"/>
    <s v="Part-Time"/>
    <s v="Zone C"/>
    <s v="Part-Time"/>
    <x v="0"/>
    <x v="3"/>
    <d v="1992-02-29T00:00:00"/>
    <s v="MA"/>
    <s v="Female"/>
    <s v="White"/>
    <s v="Married"/>
    <x v="0"/>
    <n v="3"/>
    <n v="3"/>
    <s v="Average"/>
    <d v="2023-06-24T00:00:00"/>
    <n v="5"/>
    <x v="1"/>
    <n v="2"/>
    <s v="Moderate"/>
    <n v="1"/>
    <x v="1"/>
    <d v="2023-02-14T00:00:00"/>
    <x v="1"/>
    <x v="1"/>
    <x v="3"/>
    <n v="1"/>
    <n v="651.4"/>
    <n v="27"/>
    <s v="Adult"/>
  </r>
  <r>
    <n v="2043"/>
    <d v="2020-03-19T00:00:00"/>
    <n v="6.1555555555555559"/>
    <s v="Production Technician II"/>
    <x v="0"/>
    <s v="Active"/>
    <s v="Contract"/>
    <s v="Zone C"/>
    <s v="Part-Time"/>
    <x v="0"/>
    <x v="22"/>
    <d v="1967-09-21T00:00:00"/>
    <s v="MA"/>
    <s v="Female"/>
    <s v="White"/>
    <s v="Married"/>
    <x v="0"/>
    <n v="3"/>
    <n v="3"/>
    <s v="Average"/>
    <d v="2023-06-07T00:00:00"/>
    <n v="1"/>
    <x v="1"/>
    <n v="3"/>
    <s v="Moderate"/>
    <n v="3"/>
    <x v="1"/>
    <d v="2022-10-08T00:00:00"/>
    <x v="2"/>
    <x v="0"/>
    <x v="3"/>
    <n v="5"/>
    <n v="809.68"/>
    <n v="53"/>
    <s v="Old"/>
  </r>
  <r>
    <n v="2044"/>
    <d v="2022-09-14T00:00:00"/>
    <n v="3.6694444444444443"/>
    <s v="Production Technician II"/>
    <x v="7"/>
    <s v="Active"/>
    <s v="Contract"/>
    <s v="Zone C"/>
    <s v="Full-Time"/>
    <x v="0"/>
    <x v="13"/>
    <d v="1992-02-20T00:00:00"/>
    <s v="MA"/>
    <s v="Female"/>
    <s v="Black"/>
    <s v="Married"/>
    <x v="0"/>
    <n v="3"/>
    <n v="3"/>
    <s v="Average"/>
    <d v="2022-11-14T00:00:00"/>
    <n v="5"/>
    <x v="1"/>
    <n v="1"/>
    <s v="Moderate"/>
    <n v="5"/>
    <x v="1"/>
    <d v="2023-08-05T00:00:00"/>
    <x v="1"/>
    <x v="1"/>
    <x v="3"/>
    <n v="5"/>
    <n v="570.91"/>
    <n v="30"/>
    <s v="Adult"/>
  </r>
  <r>
    <n v="2045"/>
    <d v="2021-09-21T00:00:00"/>
    <n v="4.6500000000000004"/>
    <s v="Production Technician II"/>
    <x v="1"/>
    <s v="Active"/>
    <s v="Part-Time"/>
    <s v="Zone A"/>
    <s v="Part-Time"/>
    <x v="0"/>
    <x v="10"/>
    <d v="1976-11-19T00:00:00"/>
    <s v="MA"/>
    <s v="Female"/>
    <s v="Other"/>
    <s v="Divorced"/>
    <x v="0"/>
    <n v="3"/>
    <n v="3"/>
    <s v="Average"/>
    <d v="2023-06-05T00:00:00"/>
    <n v="3"/>
    <x v="1"/>
    <n v="1"/>
    <s v="Moderate"/>
    <n v="4"/>
    <x v="1"/>
    <d v="2023-05-04T00:00:00"/>
    <x v="1"/>
    <x v="0"/>
    <x v="1"/>
    <n v="1"/>
    <n v="852.72"/>
    <n v="45"/>
    <s v="Adult"/>
  </r>
  <r>
    <n v="2046"/>
    <d v="2020-05-22T00:00:00"/>
    <n v="5.9805555555555552"/>
    <s v="Production Technician II"/>
    <x v="8"/>
    <s v="Active"/>
    <s v="Part-Time"/>
    <s v="Zone C"/>
    <s v="Part-Time"/>
    <x v="0"/>
    <x v="9"/>
    <d v="2048-10-26T00:00:00"/>
    <s v="MA"/>
    <s v="Female"/>
    <s v="Asian"/>
    <s v="Widowed"/>
    <x v="0"/>
    <n v="3"/>
    <n v="3"/>
    <s v="Average"/>
    <d v="2023-03-03T00:00:00"/>
    <n v="2"/>
    <x v="1"/>
    <n v="2"/>
    <s v="Moderate"/>
    <n v="4"/>
    <x v="1"/>
    <d v="2022-12-25T00:00:00"/>
    <x v="3"/>
    <x v="0"/>
    <x v="1"/>
    <n v="1"/>
    <n v="787.98"/>
    <n v="72"/>
    <s v="Old"/>
  </r>
  <r>
    <n v="2047"/>
    <d v="2022-12-13T00:00:00"/>
    <n v="3.4222222222222221"/>
    <s v="Production Technician II"/>
    <x v="3"/>
    <s v="Active"/>
    <s v="Contract"/>
    <s v="Zone A"/>
    <s v="Part-Time"/>
    <x v="0"/>
    <x v="1"/>
    <d v="1966-08-23T00:00:00"/>
    <s v="MA"/>
    <s v="Female"/>
    <s v="White"/>
    <s v="Single"/>
    <x v="0"/>
    <n v="3"/>
    <n v="3"/>
    <s v="Average"/>
    <d v="2022-08-24T00:00:00"/>
    <n v="3"/>
    <x v="1"/>
    <n v="5"/>
    <s v="Moderate"/>
    <n v="3"/>
    <x v="1"/>
    <d v="2022-08-15T00:00:00"/>
    <x v="3"/>
    <x v="0"/>
    <x v="0"/>
    <n v="1"/>
    <n v="942.72"/>
    <n v="56"/>
    <s v="Old"/>
  </r>
  <r>
    <n v="2048"/>
    <d v="2022-02-07T00:00:00"/>
    <n v="4.2722222222222221"/>
    <s v="Production Technician II"/>
    <x v="9"/>
    <s v="Active"/>
    <s v="Contract"/>
    <s v="Zone B"/>
    <s v="Part-Time"/>
    <x v="0"/>
    <x v="1"/>
    <d v="1995-04-06T00:00:00"/>
    <s v="MA"/>
    <s v="Female"/>
    <s v="Asian"/>
    <s v="Married"/>
    <x v="0"/>
    <n v="3"/>
    <n v="3"/>
    <s v="Average"/>
    <d v="2022-11-25T00:00:00"/>
    <n v="2"/>
    <x v="1"/>
    <n v="5"/>
    <s v="Moderate"/>
    <n v="4"/>
    <x v="1"/>
    <d v="2022-11-02T00:00:00"/>
    <x v="1"/>
    <x v="1"/>
    <x v="0"/>
    <n v="2"/>
    <n v="626.4"/>
    <n v="27"/>
    <s v="Adult"/>
  </r>
  <r>
    <n v="2049"/>
    <d v="2020-10-06T00:00:00"/>
    <n v="5.6083333333333334"/>
    <s v="Production Technician II"/>
    <x v="5"/>
    <s v="Active"/>
    <s v="Contract"/>
    <s v="Zone A"/>
    <s v="Full-Time"/>
    <x v="0"/>
    <x v="4"/>
    <d v="2042-05-07T00:00:00"/>
    <s v="MA"/>
    <s v="Female"/>
    <s v="Asian"/>
    <s v="Widowed"/>
    <x v="0"/>
    <n v="3"/>
    <n v="3"/>
    <s v="Average"/>
    <d v="2023-06-06T00:00:00"/>
    <n v="3"/>
    <x v="1"/>
    <n v="1"/>
    <s v="Moderate"/>
    <n v="3"/>
    <x v="1"/>
    <d v="2023-03-28T00:00:00"/>
    <x v="2"/>
    <x v="0"/>
    <x v="0"/>
    <n v="4"/>
    <n v="765.68"/>
    <n v="78"/>
    <s v="Old"/>
  </r>
  <r>
    <n v="2050"/>
    <d v="2022-01-11T00:00:00"/>
    <n v="4.3444444444444441"/>
    <s v="Production Technician II"/>
    <x v="6"/>
    <s v="Active"/>
    <s v="Full-Time"/>
    <s v="Zone C"/>
    <s v="Full-Time"/>
    <x v="0"/>
    <x v="15"/>
    <d v="1953-02-03T00:00:00"/>
    <s v="MA"/>
    <s v="Female"/>
    <s v="White"/>
    <s v="Widowed"/>
    <x v="0"/>
    <n v="3"/>
    <n v="3"/>
    <s v="Average"/>
    <d v="2023-04-03T00:00:00"/>
    <n v="5"/>
    <x v="1"/>
    <n v="4"/>
    <s v="Moderate"/>
    <n v="5"/>
    <x v="1"/>
    <d v="2022-12-13T00:00:00"/>
    <x v="4"/>
    <x v="0"/>
    <x v="2"/>
    <n v="3"/>
    <n v="904.54"/>
    <n v="69"/>
    <s v="Old"/>
  </r>
  <r>
    <n v="2051"/>
    <d v="2022-02-26T00:00:00"/>
    <n v="4.2194444444444441"/>
    <s v="Production Technician I"/>
    <x v="0"/>
    <s v="Active"/>
    <s v="Part-Time"/>
    <s v="Zone C"/>
    <s v="Temporary"/>
    <x v="0"/>
    <x v="4"/>
    <d v="1999-04-13T00:00:00"/>
    <s v="MA"/>
    <s v="Female"/>
    <s v="Black"/>
    <s v="Single"/>
    <x v="0"/>
    <n v="3"/>
    <n v="3"/>
    <s v="Average"/>
    <d v="2022-08-12T00:00:00"/>
    <n v="5"/>
    <x v="1"/>
    <n v="2"/>
    <s v="Moderate"/>
    <n v="4"/>
    <x v="1"/>
    <d v="2023-03-17T00:00:00"/>
    <x v="2"/>
    <x v="0"/>
    <x v="1"/>
    <n v="2"/>
    <n v="761.28"/>
    <n v="23"/>
    <s v="Young"/>
  </r>
  <r>
    <n v="2052"/>
    <d v="2020-06-10T00:00:00"/>
    <n v="5.9305555555555554"/>
    <s v="Production Technician I"/>
    <x v="7"/>
    <s v="Active"/>
    <s v="Part-Time"/>
    <s v="Zone B"/>
    <s v="Part-Time"/>
    <x v="0"/>
    <x v="4"/>
    <d v="1956-05-12T00:00:00"/>
    <s v="MA"/>
    <s v="Female"/>
    <s v="Hispanic"/>
    <s v="Married"/>
    <x v="0"/>
    <n v="3"/>
    <n v="3"/>
    <s v="Average"/>
    <d v="2023-07-06T00:00:00"/>
    <n v="1"/>
    <x v="1"/>
    <n v="4"/>
    <s v="Moderate"/>
    <n v="4"/>
    <x v="1"/>
    <d v="2022-11-06T00:00:00"/>
    <x v="2"/>
    <x v="0"/>
    <x v="2"/>
    <n v="4"/>
    <n v="507.49"/>
    <n v="64"/>
    <s v="Old"/>
  </r>
  <r>
    <n v="2053"/>
    <d v="2021-09-27T00:00:00"/>
    <n v="4.6333333333333337"/>
    <s v="Production Technician I"/>
    <x v="1"/>
    <s v="Active"/>
    <s v="Part-Time"/>
    <s v="Zone B"/>
    <s v="Temporary"/>
    <x v="0"/>
    <x v="6"/>
    <d v="1989-02-09T00:00:00"/>
    <s v="MA"/>
    <s v="Female"/>
    <s v="White"/>
    <s v="Divorced"/>
    <x v="0"/>
    <n v="3"/>
    <n v="3"/>
    <s v="Average"/>
    <d v="2023-06-23T00:00:00"/>
    <n v="5"/>
    <x v="1"/>
    <n v="3"/>
    <s v="Moderate"/>
    <n v="1"/>
    <x v="1"/>
    <d v="2023-05-13T00:00:00"/>
    <x v="0"/>
    <x v="0"/>
    <x v="1"/>
    <n v="5"/>
    <n v="862.9"/>
    <n v="32"/>
    <s v="Adult"/>
  </r>
  <r>
    <n v="2054"/>
    <d v="2018-10-25T00:00:00"/>
    <n v="7.5555555555555554"/>
    <s v="Production Technician I"/>
    <x v="8"/>
    <s v="Active"/>
    <s v="Contract"/>
    <s v="Zone C"/>
    <s v="Temporary"/>
    <x v="0"/>
    <x v="9"/>
    <d v="1993-12-30T00:00:00"/>
    <s v="MA"/>
    <s v="Female"/>
    <s v="Black"/>
    <s v="Married"/>
    <x v="0"/>
    <n v="3"/>
    <n v="3"/>
    <s v="Average"/>
    <d v="2023-02-04T00:00:00"/>
    <n v="4"/>
    <x v="1"/>
    <n v="5"/>
    <s v="Moderate"/>
    <n v="3"/>
    <x v="1"/>
    <d v="2023-06-06T00:00:00"/>
    <x v="0"/>
    <x v="0"/>
    <x v="1"/>
    <n v="4"/>
    <n v="528.17999999999995"/>
    <n v="25"/>
    <s v="Young"/>
  </r>
  <r>
    <n v="2055"/>
    <d v="2020-11-25T00:00:00"/>
    <n v="5.4722222222222223"/>
    <s v="Production Technician I"/>
    <x v="3"/>
    <s v="Active"/>
    <s v="Contract"/>
    <s v="Zone A"/>
    <s v="Full-Time"/>
    <x v="0"/>
    <x v="6"/>
    <d v="1989-07-19T00:00:00"/>
    <s v="MA"/>
    <s v="Female"/>
    <s v="White"/>
    <s v="Divorced"/>
    <x v="0"/>
    <n v="3"/>
    <n v="3"/>
    <s v="Average"/>
    <d v="2022-10-28T00:00:00"/>
    <n v="5"/>
    <x v="1"/>
    <n v="4"/>
    <s v="Moderate"/>
    <n v="2"/>
    <x v="1"/>
    <d v="2022-11-08T00:00:00"/>
    <x v="3"/>
    <x v="1"/>
    <x v="3"/>
    <n v="2"/>
    <n v="805.7"/>
    <n v="31"/>
    <s v="Adult"/>
  </r>
  <r>
    <n v="2056"/>
    <d v="2020-04-17T00:00:00"/>
    <n v="6.0777777777777775"/>
    <s v="Production Technician I"/>
    <x v="9"/>
    <s v="Active"/>
    <s v="Contract"/>
    <s v="Zone A"/>
    <s v="Full-Time"/>
    <x v="0"/>
    <x v="4"/>
    <d v="1957-07-25T00:00:00"/>
    <s v="MA"/>
    <s v="Female"/>
    <s v="White"/>
    <s v="Divorced"/>
    <x v="0"/>
    <n v="3"/>
    <n v="3"/>
    <s v="Average"/>
    <d v="2023-07-12T00:00:00"/>
    <n v="3"/>
    <x v="1"/>
    <n v="4"/>
    <s v="Moderate"/>
    <n v="1"/>
    <x v="1"/>
    <d v="2023-02-02T00:00:00"/>
    <x v="3"/>
    <x v="1"/>
    <x v="0"/>
    <n v="1"/>
    <n v="190.55"/>
    <n v="63"/>
    <s v="Old"/>
  </r>
  <r>
    <n v="2057"/>
    <d v="2021-04-15T00:00:00"/>
    <n v="5.083333333333333"/>
    <s v="Production Technician I"/>
    <x v="5"/>
    <s v="Active"/>
    <s v="Contract"/>
    <s v="Zone C"/>
    <s v="Part-Time"/>
    <x v="0"/>
    <x v="4"/>
    <d v="1964-12-14T00:00:00"/>
    <s v="MA"/>
    <s v="Male"/>
    <s v="Hispanic"/>
    <s v="Married"/>
    <x v="0"/>
    <n v="3"/>
    <n v="3"/>
    <s v="Average"/>
    <d v="2023-05-06T00:00:00"/>
    <n v="4"/>
    <x v="1"/>
    <n v="1"/>
    <s v="Moderate"/>
    <n v="3"/>
    <x v="1"/>
    <d v="2023-01-01T00:00:00"/>
    <x v="1"/>
    <x v="0"/>
    <x v="0"/>
    <n v="3"/>
    <n v="605.36"/>
    <n v="57"/>
    <s v="Old"/>
  </r>
  <r>
    <n v="2058"/>
    <d v="2022-04-17T00:00:00"/>
    <n v="4.0777777777777775"/>
    <s v="Production Technician I"/>
    <x v="6"/>
    <s v="Active"/>
    <s v="Full-Time"/>
    <s v="Zone A"/>
    <s v="Temporary"/>
    <x v="0"/>
    <x v="4"/>
    <d v="1984-01-13T00:00:00"/>
    <s v="MA"/>
    <s v="Male"/>
    <s v="White"/>
    <s v="Divorced"/>
    <x v="0"/>
    <n v="3"/>
    <n v="3"/>
    <s v="Average"/>
    <d v="2023-05-29T00:00:00"/>
    <n v="5"/>
    <x v="1"/>
    <n v="5"/>
    <s v="Moderate"/>
    <n v="4"/>
    <x v="1"/>
    <d v="2022-12-31T00:00:00"/>
    <x v="1"/>
    <x v="0"/>
    <x v="3"/>
    <n v="1"/>
    <n v="338.16"/>
    <n v="38"/>
    <s v="Adult"/>
  </r>
  <r>
    <n v="2059"/>
    <d v="2023-07-29T00:00:00"/>
    <n v="2.7944444444444443"/>
    <s v="Production Technician I"/>
    <x v="2"/>
    <s v="Terminated"/>
    <s v="Full-Time"/>
    <s v="Zone C"/>
    <s v="Temporary"/>
    <x v="0"/>
    <x v="3"/>
    <d v="1987-07-27T00:00:00"/>
    <s v="MA"/>
    <s v="Female"/>
    <s v="White"/>
    <s v="Married"/>
    <x v="0"/>
    <n v="3"/>
    <n v="3"/>
    <s v="Average"/>
    <d v="2023-05-09T00:00:00"/>
    <n v="4"/>
    <x v="1"/>
    <n v="4"/>
    <s v="Moderate"/>
    <n v="5"/>
    <x v="1"/>
    <d v="2023-05-06T00:00:00"/>
    <x v="1"/>
    <x v="1"/>
    <x v="2"/>
    <n v="3"/>
    <n v="969.03"/>
    <n v="36"/>
    <s v="Adult"/>
  </r>
  <r>
    <n v="2060"/>
    <d v="2023-01-26T00:00:00"/>
    <n v="3.3027777777777776"/>
    <s v="Production Technician I"/>
    <x v="4"/>
    <s v="Active"/>
    <s v="Part-Time"/>
    <s v="Zone C"/>
    <s v="Part-Time"/>
    <x v="0"/>
    <x v="4"/>
    <d v="2042-09-18T00:00:00"/>
    <s v="MA"/>
    <s v="Female"/>
    <s v="Asian"/>
    <s v="Divorced"/>
    <x v="0"/>
    <n v="3"/>
    <n v="3"/>
    <s v="Average"/>
    <d v="2023-06-26T00:00:00"/>
    <n v="5"/>
    <x v="1"/>
    <n v="5"/>
    <s v="Moderate"/>
    <n v="5"/>
    <x v="1"/>
    <d v="2023-07-23T00:00:00"/>
    <x v="2"/>
    <x v="1"/>
    <x v="0"/>
    <n v="3"/>
    <n v="442.39"/>
    <n v="81"/>
    <s v="Old"/>
  </r>
  <r>
    <n v="2061"/>
    <d v="2018-12-12T00:00:00"/>
    <n v="7.4249999999999998"/>
    <s v="Production Technician I"/>
    <x v="0"/>
    <s v="Active"/>
    <s v="Full-Time"/>
    <s v="Zone A"/>
    <s v="Full-Time"/>
    <x v="0"/>
    <x v="6"/>
    <d v="2046-08-06T00:00:00"/>
    <s v="MA"/>
    <s v="Female"/>
    <s v="Other"/>
    <s v="Married"/>
    <x v="0"/>
    <n v="3"/>
    <n v="3"/>
    <s v="Average"/>
    <d v="2023-05-26T00:00:00"/>
    <n v="2"/>
    <x v="1"/>
    <n v="4"/>
    <s v="Moderate"/>
    <n v="3"/>
    <x v="1"/>
    <d v="2023-03-15T00:00:00"/>
    <x v="3"/>
    <x v="1"/>
    <x v="1"/>
    <n v="1"/>
    <n v="952.69"/>
    <n v="72"/>
    <s v="Old"/>
  </r>
  <r>
    <n v="2062"/>
    <d v="2018-10-25T00:00:00"/>
    <n v="7.5555555555555554"/>
    <s v="Production Technician I"/>
    <x v="7"/>
    <s v="Active"/>
    <s v="Contract"/>
    <s v="Zone C"/>
    <s v="Temporary"/>
    <x v="0"/>
    <x v="9"/>
    <d v="1950-07-18T00:00:00"/>
    <s v="MA"/>
    <s v="Female"/>
    <s v="Hispanic"/>
    <s v="Single"/>
    <x v="0"/>
    <n v="3"/>
    <n v="3"/>
    <s v="Average"/>
    <d v="2022-09-05T00:00:00"/>
    <n v="4"/>
    <x v="1"/>
    <n v="1"/>
    <s v="Moderate"/>
    <n v="2"/>
    <x v="1"/>
    <d v="2023-05-20T00:00:00"/>
    <x v="2"/>
    <x v="1"/>
    <x v="3"/>
    <n v="1"/>
    <n v="842.36"/>
    <n v="68"/>
    <s v="Old"/>
  </r>
  <r>
    <n v="2063"/>
    <d v="2021-05-20T00:00:00"/>
    <n v="4.9861111111111107"/>
    <s v="Production Technician I"/>
    <x v="1"/>
    <s v="Active"/>
    <s v="Contract"/>
    <s v="Zone B"/>
    <s v="Full-Time"/>
    <x v="0"/>
    <x v="1"/>
    <d v="2044-03-26T00:00:00"/>
    <s v="MA"/>
    <s v="Female"/>
    <s v="Hispanic"/>
    <s v="Married"/>
    <x v="0"/>
    <n v="3"/>
    <n v="3"/>
    <s v="Average"/>
    <d v="2023-04-06T00:00:00"/>
    <n v="4"/>
    <x v="1"/>
    <n v="5"/>
    <s v="Moderate"/>
    <n v="3"/>
    <x v="1"/>
    <d v="2023-01-01T00:00:00"/>
    <x v="3"/>
    <x v="1"/>
    <x v="0"/>
    <n v="5"/>
    <n v="333.78"/>
    <n v="77"/>
    <s v="Old"/>
  </r>
  <r>
    <n v="2064"/>
    <d v="2020-08-28T00:00:00"/>
    <n v="5.7138888888888886"/>
    <s v="Production Technician I"/>
    <x v="8"/>
    <s v="Active"/>
    <s v="Part-Time"/>
    <s v="Zone C"/>
    <s v="Full-Time"/>
    <x v="0"/>
    <x v="0"/>
    <d v="1964-05-10T00:00:00"/>
    <s v="MA"/>
    <s v="Female"/>
    <s v="White"/>
    <s v="Single"/>
    <x v="0"/>
    <n v="3"/>
    <n v="3"/>
    <s v="Average"/>
    <d v="2023-03-13T00:00:00"/>
    <n v="1"/>
    <x v="1"/>
    <n v="3"/>
    <s v="Moderate"/>
    <n v="5"/>
    <x v="1"/>
    <d v="2022-09-10T00:00:00"/>
    <x v="3"/>
    <x v="0"/>
    <x v="3"/>
    <n v="2"/>
    <n v="343.22"/>
    <n v="56"/>
    <s v="Old"/>
  </r>
  <r>
    <n v="2065"/>
    <d v="2020-05-10T00:00:00"/>
    <n v="6.0138888888888893"/>
    <s v="Production Technician II"/>
    <x v="1"/>
    <s v="Active"/>
    <s v="Contract"/>
    <s v="Zone C"/>
    <s v="Full-Time"/>
    <x v="0"/>
    <x v="4"/>
    <d v="1972-02-29T00:00:00"/>
    <s v="MA"/>
    <s v="Female"/>
    <s v="Other"/>
    <s v="Single"/>
    <x v="0"/>
    <n v="3"/>
    <n v="3"/>
    <s v="Average"/>
    <d v="2023-01-13T00:00:00"/>
    <n v="5"/>
    <x v="1"/>
    <n v="4"/>
    <s v="Moderate"/>
    <n v="4"/>
    <x v="1"/>
    <d v="2023-05-15T00:00:00"/>
    <x v="0"/>
    <x v="0"/>
    <x v="0"/>
    <n v="1"/>
    <n v="283.86"/>
    <n v="48"/>
    <s v="Adult"/>
  </r>
  <r>
    <n v="2066"/>
    <d v="2023-08-04T00:00:00"/>
    <n v="2.7805555555555554"/>
    <s v="Production Technician II"/>
    <x v="8"/>
    <s v="Active"/>
    <s v="Contract"/>
    <s v="Zone A"/>
    <s v="Full-Time"/>
    <x v="0"/>
    <x v="9"/>
    <d v="1989-05-25T00:00:00"/>
    <s v="MA"/>
    <s v="Female"/>
    <s v="Asian"/>
    <s v="Single"/>
    <x v="0"/>
    <n v="3"/>
    <n v="3"/>
    <s v="Average"/>
    <d v="2022-10-08T00:00:00"/>
    <n v="1"/>
    <x v="1"/>
    <n v="5"/>
    <s v="Moderate"/>
    <n v="1"/>
    <x v="1"/>
    <d v="2022-09-03T00:00:00"/>
    <x v="1"/>
    <x v="0"/>
    <x v="3"/>
    <n v="5"/>
    <n v="107.29"/>
    <n v="34"/>
    <s v="Adult"/>
  </r>
  <r>
    <n v="2067"/>
    <d v="2022-04-22T00:00:00"/>
    <n v="4.0638888888888891"/>
    <s v="Production Technician II"/>
    <x v="6"/>
    <s v="Active"/>
    <s v="Full-Time"/>
    <s v="Zone C"/>
    <s v="Part-Time"/>
    <x v="0"/>
    <x v="6"/>
    <d v="2049-10-20T00:00:00"/>
    <s v="MA"/>
    <s v="Female"/>
    <s v="White"/>
    <s v="Divorced"/>
    <x v="0"/>
    <n v="3"/>
    <n v="3"/>
    <s v="Average"/>
    <d v="2023-03-14T00:00:00"/>
    <n v="5"/>
    <x v="1"/>
    <n v="2"/>
    <s v="Moderate"/>
    <n v="1"/>
    <x v="1"/>
    <d v="2023-05-10T00:00:00"/>
    <x v="0"/>
    <x v="1"/>
    <x v="0"/>
    <n v="4"/>
    <n v="320.87"/>
    <n v="73"/>
    <s v="Old"/>
  </r>
  <r>
    <n v="2068"/>
    <d v="2021-06-05T00:00:00"/>
    <n v="4.9444444444444446"/>
    <s v="Production Technician II"/>
    <x v="2"/>
    <s v="Active"/>
    <s v="Contract"/>
    <s v="Zone C"/>
    <s v="Part-Time"/>
    <x v="0"/>
    <x v="4"/>
    <d v="1962-09-07T00:00:00"/>
    <s v="MA"/>
    <s v="Female"/>
    <s v="White"/>
    <s v="Divorced"/>
    <x v="0"/>
    <n v="3"/>
    <n v="3"/>
    <s v="Average"/>
    <d v="2022-08-22T00:00:00"/>
    <n v="4"/>
    <x v="1"/>
    <n v="3"/>
    <s v="Moderate"/>
    <n v="5"/>
    <x v="1"/>
    <d v="2023-02-03T00:00:00"/>
    <x v="0"/>
    <x v="0"/>
    <x v="1"/>
    <n v="3"/>
    <n v="670.68"/>
    <n v="59"/>
    <s v="Old"/>
  </r>
  <r>
    <n v="2069"/>
    <d v="2022-06-29T00:00:00"/>
    <n v="3.8777777777777778"/>
    <s v="Production Technician II"/>
    <x v="9"/>
    <s v="Active"/>
    <s v="Full-Time"/>
    <s v="Zone C"/>
    <s v="Temporary"/>
    <x v="0"/>
    <x v="13"/>
    <d v="1991-12-25T00:00:00"/>
    <s v="MA"/>
    <s v="Female"/>
    <s v="Other"/>
    <s v="Widowed"/>
    <x v="0"/>
    <n v="3"/>
    <n v="3"/>
    <s v="Average"/>
    <d v="2023-07-22T00:00:00"/>
    <n v="3"/>
    <x v="1"/>
    <n v="1"/>
    <s v="Moderate"/>
    <n v="5"/>
    <x v="1"/>
    <d v="2023-05-10T00:00:00"/>
    <x v="4"/>
    <x v="1"/>
    <x v="1"/>
    <n v="3"/>
    <n v="685.62"/>
    <n v="31"/>
    <s v="Adult"/>
  </r>
  <r>
    <n v="2070"/>
    <d v="2022-07-02T00:00:00"/>
    <n v="3.8694444444444445"/>
    <s v="Production Technician II"/>
    <x v="7"/>
    <s v="Active"/>
    <s v="Contract"/>
    <s v="Zone A"/>
    <s v="Full-Time"/>
    <x v="0"/>
    <x v="4"/>
    <d v="1969-02-20T00:00:00"/>
    <s v="MA"/>
    <s v="Female"/>
    <s v="White"/>
    <s v="Divorced"/>
    <x v="0"/>
    <n v="3"/>
    <n v="3"/>
    <s v="Average"/>
    <d v="2023-02-23T00:00:00"/>
    <n v="3"/>
    <x v="1"/>
    <n v="4"/>
    <s v="Moderate"/>
    <n v="5"/>
    <x v="1"/>
    <d v="2023-04-12T00:00:00"/>
    <x v="3"/>
    <x v="0"/>
    <x v="2"/>
    <n v="5"/>
    <n v="842.88"/>
    <n v="53"/>
    <s v="Old"/>
  </r>
  <r>
    <n v="2071"/>
    <d v="2023-01-04T00:00:00"/>
    <n v="3.3638888888888889"/>
    <s v="Production Technician II"/>
    <x v="3"/>
    <s v="Active"/>
    <s v="Contract"/>
    <s v="Zone A"/>
    <s v="Full-Time"/>
    <x v="0"/>
    <x v="13"/>
    <d v="1977-05-14T00:00:00"/>
    <s v="MA"/>
    <s v="Female"/>
    <s v="White"/>
    <s v="Widowed"/>
    <x v="0"/>
    <n v="3"/>
    <n v="3"/>
    <s v="Average"/>
    <d v="2022-09-15T00:00:00"/>
    <n v="2"/>
    <x v="1"/>
    <n v="1"/>
    <s v="Moderate"/>
    <n v="5"/>
    <x v="1"/>
    <d v="2023-02-09T00:00:00"/>
    <x v="3"/>
    <x v="0"/>
    <x v="1"/>
    <n v="5"/>
    <n v="735.7"/>
    <n v="46"/>
    <s v="Adult"/>
  </r>
  <r>
    <n v="2072"/>
    <d v="2023-07-08T00:00:00"/>
    <n v="2.8527777777777779"/>
    <s v="Production Technician II"/>
    <x v="5"/>
    <s v="Active"/>
    <s v="Contract"/>
    <s v="Zone A"/>
    <s v="Temporary"/>
    <x v="0"/>
    <x v="9"/>
    <d v="1980-09-07T00:00:00"/>
    <s v="MA"/>
    <s v="Female"/>
    <s v="White"/>
    <s v="Single"/>
    <x v="0"/>
    <n v="3"/>
    <n v="3"/>
    <s v="Average"/>
    <d v="2022-09-21T00:00:00"/>
    <n v="5"/>
    <x v="1"/>
    <n v="4"/>
    <s v="Moderate"/>
    <n v="1"/>
    <x v="1"/>
    <d v="2023-06-17T00:00:00"/>
    <x v="1"/>
    <x v="0"/>
    <x v="3"/>
    <n v="5"/>
    <n v="974.31"/>
    <n v="43"/>
    <s v="Adult"/>
  </r>
  <r>
    <n v="2073"/>
    <d v="2023-03-03T00:00:00"/>
    <n v="3.2"/>
    <s v="Production Technician II"/>
    <x v="9"/>
    <s v="Active"/>
    <s v="Part-Time"/>
    <s v="Zone B"/>
    <s v="Full-Time"/>
    <x v="0"/>
    <x v="4"/>
    <d v="1956-07-18T00:00:00"/>
    <s v="MA"/>
    <s v="Female"/>
    <s v="Hispanic"/>
    <s v="Single"/>
    <x v="0"/>
    <n v="3"/>
    <n v="3"/>
    <s v="Average"/>
    <d v="2023-02-12T00:00:00"/>
    <n v="1"/>
    <x v="1"/>
    <n v="2"/>
    <s v="Moderate"/>
    <n v="2"/>
    <x v="1"/>
    <d v="2023-08-03T00:00:00"/>
    <x v="2"/>
    <x v="0"/>
    <x v="1"/>
    <n v="3"/>
    <n v="760.53"/>
    <n v="67"/>
    <s v="Old"/>
  </r>
  <r>
    <n v="2074"/>
    <d v="2019-08-19T00:00:00"/>
    <n v="6.7388888888888889"/>
    <s v="Production Technician II"/>
    <x v="5"/>
    <s v="Active"/>
    <s v="Part-Time"/>
    <s v="Zone B"/>
    <s v="Full-Time"/>
    <x v="0"/>
    <x v="4"/>
    <d v="1967-11-25T00:00:00"/>
    <s v="MA"/>
    <s v="Female"/>
    <s v="Hispanic"/>
    <s v="Widowed"/>
    <x v="0"/>
    <n v="3"/>
    <n v="3"/>
    <s v="Average"/>
    <d v="2023-07-05T00:00:00"/>
    <n v="3"/>
    <x v="1"/>
    <n v="2"/>
    <s v="Moderate"/>
    <n v="4"/>
    <x v="1"/>
    <d v="2022-09-20T00:00:00"/>
    <x v="2"/>
    <x v="0"/>
    <x v="3"/>
    <n v="5"/>
    <n v="640.97"/>
    <n v="52"/>
    <s v="Old"/>
  </r>
  <r>
    <n v="2075"/>
    <d v="2018-10-30T00:00:00"/>
    <n v="7.541666666666667"/>
    <s v="Production Technician I"/>
    <x v="6"/>
    <s v="Active"/>
    <s v="Contract"/>
    <s v="Zone A"/>
    <s v="Full-Time"/>
    <x v="0"/>
    <x v="9"/>
    <d v="1976-10-13T00:00:00"/>
    <s v="MA"/>
    <s v="Female"/>
    <s v="Other"/>
    <s v="Married"/>
    <x v="0"/>
    <n v="3"/>
    <n v="3"/>
    <s v="Average"/>
    <d v="2023-02-27T00:00:00"/>
    <n v="4"/>
    <x v="1"/>
    <n v="5"/>
    <s v="Moderate"/>
    <n v="2"/>
    <x v="1"/>
    <d v="2022-10-27T00:00:00"/>
    <x v="1"/>
    <x v="1"/>
    <x v="1"/>
    <n v="5"/>
    <n v="807.49"/>
    <n v="42"/>
    <s v="Adult"/>
  </r>
  <r>
    <n v="2076"/>
    <d v="2021-12-07T00:00:00"/>
    <n v="4.4388888888888891"/>
    <s v="Production Technician I"/>
    <x v="2"/>
    <s v="Active"/>
    <s v="Full-Time"/>
    <s v="Zone A"/>
    <s v="Full-Time"/>
    <x v="0"/>
    <x v="4"/>
    <d v="2043-07-27T00:00:00"/>
    <s v="MA"/>
    <s v="Female"/>
    <s v="Black"/>
    <s v="Divorced"/>
    <x v="0"/>
    <n v="3"/>
    <n v="3"/>
    <s v="Average"/>
    <d v="2023-01-07T00:00:00"/>
    <n v="5"/>
    <x v="1"/>
    <n v="5"/>
    <s v="Moderate"/>
    <n v="1"/>
    <x v="1"/>
    <d v="2022-11-08T00:00:00"/>
    <x v="4"/>
    <x v="0"/>
    <x v="2"/>
    <n v="3"/>
    <n v="350.22"/>
    <n v="78"/>
    <s v="Old"/>
  </r>
  <r>
    <n v="2077"/>
    <d v="2020-11-18T00:00:00"/>
    <n v="5.4916666666666663"/>
    <s v="Production Technician I"/>
    <x v="9"/>
    <s v="Active"/>
    <s v="Full-Time"/>
    <s v="Zone A"/>
    <s v="Temporary"/>
    <x v="0"/>
    <x v="3"/>
    <d v="2043-12-25T00:00:00"/>
    <s v="MA"/>
    <s v="Female"/>
    <s v="Asian"/>
    <s v="Married"/>
    <x v="0"/>
    <n v="3"/>
    <n v="3"/>
    <s v="Average"/>
    <d v="2023-07-26T00:00:00"/>
    <n v="4"/>
    <x v="1"/>
    <n v="1"/>
    <s v="Moderate"/>
    <n v="1"/>
    <x v="1"/>
    <d v="2023-04-07T00:00:00"/>
    <x v="4"/>
    <x v="0"/>
    <x v="2"/>
    <n v="4"/>
    <n v="447.67"/>
    <n v="77"/>
    <s v="Old"/>
  </r>
  <r>
    <n v="2078"/>
    <d v="2018-09-26T00:00:00"/>
    <n v="7.6361111111111111"/>
    <s v="Production Technician I"/>
    <x v="7"/>
    <s v="Terminated"/>
    <s v="Full-Time"/>
    <s v="Zone B"/>
    <s v="Temporary"/>
    <x v="0"/>
    <x v="4"/>
    <d v="1986-10-26T00:00:00"/>
    <s v="MA"/>
    <s v="Female"/>
    <s v="White"/>
    <s v="Single"/>
    <x v="0"/>
    <n v="3"/>
    <n v="3"/>
    <s v="Average"/>
    <d v="2022-10-21T00:00:00"/>
    <n v="5"/>
    <x v="1"/>
    <n v="5"/>
    <s v="Moderate"/>
    <n v="2"/>
    <x v="1"/>
    <d v="2022-08-07T00:00:00"/>
    <x v="4"/>
    <x v="0"/>
    <x v="1"/>
    <n v="5"/>
    <n v="737.61"/>
    <n v="32"/>
    <s v="Adult"/>
  </r>
  <r>
    <n v="2079"/>
    <d v="2022-06-19T00:00:00"/>
    <n v="3.9055555555555554"/>
    <s v="Production Technician I"/>
    <x v="3"/>
    <s v="Active"/>
    <s v="Part-Time"/>
    <s v="Zone B"/>
    <s v="Part-Time"/>
    <x v="0"/>
    <x v="3"/>
    <d v="1956-06-12T00:00:00"/>
    <s v="MA"/>
    <s v="Female"/>
    <s v="White"/>
    <s v="Married"/>
    <x v="0"/>
    <n v="3"/>
    <n v="3"/>
    <s v="Average"/>
    <d v="2023-03-03T00:00:00"/>
    <n v="4"/>
    <x v="1"/>
    <n v="2"/>
    <s v="Moderate"/>
    <n v="3"/>
    <x v="1"/>
    <d v="2023-01-15T00:00:00"/>
    <x v="0"/>
    <x v="1"/>
    <x v="2"/>
    <n v="4"/>
    <n v="444.96"/>
    <n v="66"/>
    <s v="Old"/>
  </r>
  <r>
    <n v="2080"/>
    <d v="2022-09-15T00:00:00"/>
    <n v="3.6666666666666665"/>
    <s v="Production Technician I"/>
    <x v="5"/>
    <s v="Active"/>
    <s v="Contract"/>
    <s v="Zone B"/>
    <s v="Temporary"/>
    <x v="0"/>
    <x v="14"/>
    <d v="1960-11-03T00:00:00"/>
    <s v="MA"/>
    <s v="Female"/>
    <s v="Other"/>
    <s v="Married"/>
    <x v="0"/>
    <n v="3"/>
    <n v="3"/>
    <s v="Average"/>
    <d v="2023-02-12T00:00:00"/>
    <n v="4"/>
    <x v="1"/>
    <n v="1"/>
    <s v="Moderate"/>
    <n v="4"/>
    <x v="1"/>
    <d v="2023-06-09T00:00:00"/>
    <x v="2"/>
    <x v="1"/>
    <x v="0"/>
    <n v="1"/>
    <n v="605.04999999999995"/>
    <n v="62"/>
    <s v="Old"/>
  </r>
  <r>
    <n v="2081"/>
    <d v="2020-05-09T00:00:00"/>
    <n v="6.0166666666666666"/>
    <s v="Production Technician I"/>
    <x v="4"/>
    <s v="Active"/>
    <s v="Part-Time"/>
    <s v="Zone A"/>
    <s v="Temporary"/>
    <x v="0"/>
    <x v="6"/>
    <d v="1988-06-08T00:00:00"/>
    <s v="MA"/>
    <s v="Female"/>
    <s v="Asian"/>
    <s v="Married"/>
    <x v="0"/>
    <n v="3"/>
    <n v="3"/>
    <s v="Average"/>
    <d v="2023-02-21T00:00:00"/>
    <n v="1"/>
    <x v="1"/>
    <n v="1"/>
    <s v="Moderate"/>
    <n v="4"/>
    <x v="1"/>
    <d v="2023-05-14T00:00:00"/>
    <x v="1"/>
    <x v="1"/>
    <x v="0"/>
    <n v="4"/>
    <n v="744.4"/>
    <n v="32"/>
    <s v="Adult"/>
  </r>
  <r>
    <n v="2082"/>
    <d v="2021-02-17T00:00:00"/>
    <n v="5.2444444444444445"/>
    <s v="Production Technician I"/>
    <x v="0"/>
    <s v="Active"/>
    <s v="Contract"/>
    <s v="Zone C"/>
    <s v="Temporary"/>
    <x v="0"/>
    <x v="4"/>
    <d v="1961-01-08T00:00:00"/>
    <s v="MA"/>
    <s v="Male"/>
    <s v="Black"/>
    <s v="Single"/>
    <x v="0"/>
    <n v="3"/>
    <n v="3"/>
    <s v="Average"/>
    <d v="2023-01-01T00:00:00"/>
    <n v="4"/>
    <x v="1"/>
    <n v="2"/>
    <s v="Moderate"/>
    <n v="4"/>
    <x v="1"/>
    <d v="2022-08-09T00:00:00"/>
    <x v="1"/>
    <x v="1"/>
    <x v="1"/>
    <n v="1"/>
    <n v="230.77"/>
    <n v="60"/>
    <s v="Old"/>
  </r>
  <r>
    <n v="2083"/>
    <d v="2020-04-12T00:00:00"/>
    <n v="6.0916666666666668"/>
    <s v="Production Technician I"/>
    <x v="1"/>
    <s v="Active"/>
    <s v="Contract"/>
    <s v="Zone C"/>
    <s v="Temporary"/>
    <x v="0"/>
    <x v="6"/>
    <d v="1981-05-16T00:00:00"/>
    <s v="MA"/>
    <s v="Female"/>
    <s v="Hispanic"/>
    <s v="Divorced"/>
    <x v="0"/>
    <n v="3"/>
    <n v="3"/>
    <s v="Average"/>
    <d v="2023-06-26T00:00:00"/>
    <n v="2"/>
    <x v="1"/>
    <n v="2"/>
    <s v="Moderate"/>
    <n v="4"/>
    <x v="1"/>
    <d v="2022-12-21T00:00:00"/>
    <x v="2"/>
    <x v="1"/>
    <x v="1"/>
    <n v="5"/>
    <n v="569.44000000000005"/>
    <n v="39"/>
    <s v="Adult"/>
  </r>
  <r>
    <n v="2084"/>
    <d v="2021-03-30T00:00:00"/>
    <n v="5.125"/>
    <s v="Production Technician I"/>
    <x v="8"/>
    <s v="Active"/>
    <s v="Contract"/>
    <s v="Zone B"/>
    <s v="Full-Time"/>
    <x v="0"/>
    <x v="21"/>
    <d v="1971-02-06T00:00:00"/>
    <s v="MA"/>
    <s v="Female"/>
    <s v="Hispanic"/>
    <s v="Divorced"/>
    <x v="0"/>
    <n v="3"/>
    <n v="3"/>
    <s v="Average"/>
    <d v="2023-05-26T00:00:00"/>
    <n v="3"/>
    <x v="1"/>
    <n v="2"/>
    <s v="Moderate"/>
    <n v="2"/>
    <x v="1"/>
    <d v="2023-02-02T00:00:00"/>
    <x v="2"/>
    <x v="1"/>
    <x v="3"/>
    <n v="1"/>
    <n v="677.67"/>
    <n v="50"/>
    <s v="Adult"/>
  </r>
  <r>
    <n v="2085"/>
    <d v="2019-05-05T00:00:00"/>
    <n v="7.0277777777777777"/>
    <s v="Production Technician I"/>
    <x v="6"/>
    <s v="Active"/>
    <s v="Contract"/>
    <s v="Zone C"/>
    <s v="Full-Time"/>
    <x v="0"/>
    <x v="6"/>
    <d v="1999-07-12T00:00:00"/>
    <s v="MA"/>
    <s v="Female"/>
    <s v="Asian"/>
    <s v="Married"/>
    <x v="0"/>
    <n v="3"/>
    <n v="3"/>
    <s v="Average"/>
    <d v="2022-10-13T00:00:00"/>
    <n v="3"/>
    <x v="1"/>
    <n v="4"/>
    <s v="Moderate"/>
    <n v="4"/>
    <x v="1"/>
    <d v="2023-03-29T00:00:00"/>
    <x v="2"/>
    <x v="1"/>
    <x v="1"/>
    <n v="1"/>
    <n v="963.42"/>
    <n v="20"/>
    <s v="Young"/>
  </r>
  <r>
    <n v="2086"/>
    <d v="2021-05-31T00:00:00"/>
    <n v="4.958333333333333"/>
    <s v="Production Technician I"/>
    <x v="2"/>
    <s v="Active"/>
    <s v="Contract"/>
    <s v="Zone A"/>
    <s v="Part-Time"/>
    <x v="0"/>
    <x v="3"/>
    <d v="1978-11-14T00:00:00"/>
    <s v="MA"/>
    <s v="Female"/>
    <s v="Asian"/>
    <s v="Divorced"/>
    <x v="0"/>
    <n v="3"/>
    <n v="3"/>
    <s v="Average"/>
    <d v="2022-08-05T00:00:00"/>
    <n v="5"/>
    <x v="1"/>
    <n v="4"/>
    <s v="Moderate"/>
    <n v="3"/>
    <x v="1"/>
    <d v="2023-04-03T00:00:00"/>
    <x v="4"/>
    <x v="1"/>
    <x v="2"/>
    <n v="3"/>
    <n v="488.66"/>
    <n v="43"/>
    <s v="Adult"/>
  </r>
  <r>
    <n v="2087"/>
    <d v="2019-11-21T00:00:00"/>
    <n v="6.4833333333333334"/>
    <s v="Production Technician I"/>
    <x v="9"/>
    <s v="Active"/>
    <s v="Part-Time"/>
    <s v="Zone A"/>
    <s v="Full-Time"/>
    <x v="0"/>
    <x v="4"/>
    <d v="1959-12-19T00:00:00"/>
    <s v="MA"/>
    <s v="Female"/>
    <s v="Black"/>
    <s v="Widowed"/>
    <x v="0"/>
    <n v="3"/>
    <n v="3"/>
    <s v="Average"/>
    <d v="2022-11-14T00:00:00"/>
    <n v="4"/>
    <x v="1"/>
    <n v="4"/>
    <s v="Moderate"/>
    <n v="1"/>
    <x v="1"/>
    <d v="2023-04-02T00:00:00"/>
    <x v="0"/>
    <x v="0"/>
    <x v="2"/>
    <n v="3"/>
    <n v="450.94"/>
    <n v="60"/>
    <s v="Old"/>
  </r>
  <r>
    <n v="2088"/>
    <d v="2019-07-19T00:00:00"/>
    <n v="6.822222222222222"/>
    <s v="Production Technician I"/>
    <x v="7"/>
    <s v="Active"/>
    <s v="Contract"/>
    <s v="Zone B"/>
    <s v="Full-Time"/>
    <x v="0"/>
    <x v="17"/>
    <d v="1960-05-27T00:00:00"/>
    <s v="MA"/>
    <s v="Female"/>
    <s v="White"/>
    <s v="Divorced"/>
    <x v="0"/>
    <n v="3"/>
    <n v="3"/>
    <s v="Average"/>
    <d v="2022-12-21T00:00:00"/>
    <n v="2"/>
    <x v="1"/>
    <n v="1"/>
    <s v="Moderate"/>
    <n v="2"/>
    <x v="1"/>
    <d v="2023-02-09T00:00:00"/>
    <x v="4"/>
    <x v="1"/>
    <x v="2"/>
    <n v="3"/>
    <n v="407.99"/>
    <n v="59"/>
    <s v="Old"/>
  </r>
  <r>
    <n v="2089"/>
    <d v="2018-12-29T00:00:00"/>
    <n v="7.3777777777777782"/>
    <s v="Production Technician I"/>
    <x v="3"/>
    <s v="Active"/>
    <s v="Contract"/>
    <s v="Zone C"/>
    <s v="Part-Time"/>
    <x v="0"/>
    <x v="19"/>
    <d v="1966-06-04T00:00:00"/>
    <s v="MA"/>
    <s v="Female"/>
    <s v="White"/>
    <s v="Married"/>
    <x v="0"/>
    <n v="3"/>
    <n v="3"/>
    <s v="Average"/>
    <d v="2023-06-16T00:00:00"/>
    <n v="5"/>
    <x v="1"/>
    <n v="3"/>
    <s v="Moderate"/>
    <n v="3"/>
    <x v="1"/>
    <d v="2023-01-04T00:00:00"/>
    <x v="4"/>
    <x v="0"/>
    <x v="2"/>
    <n v="2"/>
    <n v="423.31"/>
    <n v="52"/>
    <s v="Old"/>
  </r>
  <r>
    <n v="2090"/>
    <d v="2023-01-12T00:00:00"/>
    <n v="3.3416666666666668"/>
    <s v="Production Technician II"/>
    <x v="1"/>
    <s v="Active"/>
    <s v="Part-Time"/>
    <s v="Zone B"/>
    <s v="Full-Time"/>
    <x v="0"/>
    <x v="2"/>
    <d v="2042-10-30T00:00:00"/>
    <s v="MA"/>
    <s v="Female"/>
    <s v="Asian"/>
    <s v="Divorced"/>
    <x v="0"/>
    <n v="3"/>
    <n v="3"/>
    <s v="Average"/>
    <d v="2023-07-23T00:00:00"/>
    <n v="3"/>
    <x v="1"/>
    <n v="4"/>
    <s v="Moderate"/>
    <n v="3"/>
    <x v="1"/>
    <d v="2022-10-23T00:00:00"/>
    <x v="0"/>
    <x v="0"/>
    <x v="1"/>
    <n v="1"/>
    <n v="189.64"/>
    <n v="81"/>
    <s v="Old"/>
  </r>
  <r>
    <n v="2091"/>
    <d v="2022-11-25T00:00:00"/>
    <n v="3.4722222222222223"/>
    <s v="Production Technician II"/>
    <x v="8"/>
    <s v="Active"/>
    <s v="Contract"/>
    <s v="Zone C"/>
    <s v="Part-Time"/>
    <x v="0"/>
    <x v="4"/>
    <d v="1999-03-14T00:00:00"/>
    <s v="MA"/>
    <s v="Female"/>
    <s v="Black"/>
    <s v="Single"/>
    <x v="0"/>
    <n v="3"/>
    <n v="3"/>
    <s v="Average"/>
    <d v="2023-02-21T00:00:00"/>
    <n v="3"/>
    <x v="1"/>
    <n v="1"/>
    <s v="Moderate"/>
    <n v="1"/>
    <x v="1"/>
    <d v="2023-07-20T00:00:00"/>
    <x v="0"/>
    <x v="0"/>
    <x v="1"/>
    <n v="3"/>
    <n v="102.77"/>
    <n v="23"/>
    <s v="Young"/>
  </r>
  <r>
    <n v="2092"/>
    <d v="2019-11-13T00:00:00"/>
    <n v="6.5055555555555555"/>
    <s v="Production Technician II"/>
    <x v="6"/>
    <s v="Active"/>
    <s v="Part-Time"/>
    <s v="Zone C"/>
    <s v="Full-Time"/>
    <x v="0"/>
    <x v="4"/>
    <d v="1987-09-09T00:00:00"/>
    <s v="MA"/>
    <s v="Female"/>
    <s v="Asian"/>
    <s v="Widowed"/>
    <x v="0"/>
    <n v="3"/>
    <n v="3"/>
    <s v="Average"/>
    <d v="2023-07-24T00:00:00"/>
    <n v="1"/>
    <x v="1"/>
    <n v="2"/>
    <s v="Moderate"/>
    <n v="3"/>
    <x v="1"/>
    <d v="2023-03-13T00:00:00"/>
    <x v="4"/>
    <x v="1"/>
    <x v="2"/>
    <n v="5"/>
    <n v="246.13"/>
    <n v="32"/>
    <s v="Adult"/>
  </r>
  <r>
    <n v="2093"/>
    <d v="2020-09-08T00:00:00"/>
    <n v="5.6861111111111109"/>
    <s v="Production Technician II"/>
    <x v="2"/>
    <s v="Active"/>
    <s v="Contract"/>
    <s v="Zone A"/>
    <s v="Temporary"/>
    <x v="0"/>
    <x v="3"/>
    <d v="2048-05-06T00:00:00"/>
    <s v="MA"/>
    <s v="Female"/>
    <s v="Hispanic"/>
    <s v="Married"/>
    <x v="0"/>
    <n v="3"/>
    <n v="3"/>
    <s v="Average"/>
    <d v="2023-02-01T00:00:00"/>
    <n v="2"/>
    <x v="1"/>
    <n v="3"/>
    <s v="Moderate"/>
    <n v="1"/>
    <x v="1"/>
    <d v="2023-04-23T00:00:00"/>
    <x v="0"/>
    <x v="1"/>
    <x v="0"/>
    <n v="5"/>
    <n v="628.62"/>
    <n v="72"/>
    <s v="Old"/>
  </r>
  <r>
    <n v="2094"/>
    <d v="2019-06-16T00:00:00"/>
    <n v="6.9138888888888888"/>
    <s v="Production Technician II"/>
    <x v="9"/>
    <s v="Active"/>
    <s v="Part-Time"/>
    <s v="Zone C"/>
    <s v="Part-Time"/>
    <x v="0"/>
    <x v="4"/>
    <d v="1964-01-12T00:00:00"/>
    <s v="MA"/>
    <s v="Female"/>
    <s v="Black"/>
    <s v="Married"/>
    <x v="0"/>
    <n v="3"/>
    <n v="3"/>
    <s v="Average"/>
    <d v="2022-08-25T00:00:00"/>
    <n v="2"/>
    <x v="1"/>
    <n v="5"/>
    <s v="Moderate"/>
    <n v="5"/>
    <x v="1"/>
    <d v="2023-03-11T00:00:00"/>
    <x v="0"/>
    <x v="0"/>
    <x v="3"/>
    <n v="4"/>
    <n v="739.32"/>
    <n v="55"/>
    <s v="Old"/>
  </r>
  <r>
    <n v="2095"/>
    <d v="2023-07-14T00:00:00"/>
    <n v="2.8361111111111112"/>
    <s v="Production Technician II"/>
    <x v="7"/>
    <s v="Active"/>
    <s v="Full-Time"/>
    <s v="Zone A"/>
    <s v="Full-Time"/>
    <x v="0"/>
    <x v="9"/>
    <d v="1997-10-19T00:00:00"/>
    <s v="MA"/>
    <s v="Female"/>
    <s v="Other"/>
    <s v="Divorced"/>
    <x v="0"/>
    <n v="3"/>
    <n v="3"/>
    <s v="Average"/>
    <d v="2023-07-21T00:00:00"/>
    <n v="5"/>
    <x v="1"/>
    <n v="3"/>
    <s v="Moderate"/>
    <n v="1"/>
    <x v="1"/>
    <d v="2022-11-14T00:00:00"/>
    <x v="0"/>
    <x v="0"/>
    <x v="3"/>
    <n v="3"/>
    <n v="773.16"/>
    <n v="26"/>
    <s v="Adult"/>
  </r>
  <r>
    <n v="2096"/>
    <d v="2023-07-18T00:00:00"/>
    <n v="2.8250000000000002"/>
    <s v="Production Technician II"/>
    <x v="3"/>
    <s v="Active"/>
    <s v="Contract"/>
    <s v="Zone C"/>
    <s v="Full-Time"/>
    <x v="0"/>
    <x v="4"/>
    <d v="1985-07-17T00:00:00"/>
    <s v="MA"/>
    <s v="Female"/>
    <s v="Black"/>
    <s v="Single"/>
    <x v="0"/>
    <n v="3"/>
    <n v="3"/>
    <s v="Average"/>
    <d v="2023-05-28T00:00:00"/>
    <n v="3"/>
    <x v="1"/>
    <n v="4"/>
    <s v="Moderate"/>
    <n v="4"/>
    <x v="1"/>
    <d v="2023-04-25T00:00:00"/>
    <x v="4"/>
    <x v="1"/>
    <x v="2"/>
    <n v="3"/>
    <n v="838.65"/>
    <n v="38"/>
    <s v="Adult"/>
  </r>
  <r>
    <n v="2097"/>
    <d v="2018-12-06T00:00:00"/>
    <n v="7.4416666666666664"/>
    <s v="Production Technician II"/>
    <x v="5"/>
    <s v="Active"/>
    <s v="Part-Time"/>
    <s v="Zone C"/>
    <s v="Full-Time"/>
    <x v="0"/>
    <x v="1"/>
    <d v="1964-02-25T00:00:00"/>
    <s v="MA"/>
    <s v="Female"/>
    <s v="Black"/>
    <s v="Widowed"/>
    <x v="3"/>
    <n v="1"/>
    <n v="2"/>
    <s v="Excellent"/>
    <d v="2022-08-30T00:00:00"/>
    <n v="2"/>
    <x v="2"/>
    <n v="1"/>
    <s v="High"/>
    <n v="4"/>
    <x v="2"/>
    <d v="2022-11-26T00:00:00"/>
    <x v="3"/>
    <x v="1"/>
    <x v="1"/>
    <n v="3"/>
    <n v="426.55"/>
    <n v="54"/>
    <s v="Old"/>
  </r>
  <r>
    <n v="2098"/>
    <d v="2020-07-15T00:00:00"/>
    <n v="5.833333333333333"/>
    <s v="Production Technician II"/>
    <x v="4"/>
    <s v="Active"/>
    <s v="Part-Time"/>
    <s v="Zone B"/>
    <s v="Temporary"/>
    <x v="0"/>
    <x v="14"/>
    <d v="1950-05-19T00:00:00"/>
    <s v="MA"/>
    <s v="Female"/>
    <s v="Other"/>
    <s v="Divorced"/>
    <x v="3"/>
    <n v="1"/>
    <n v="5"/>
    <s v="Poor"/>
    <d v="2023-02-01T00:00:00"/>
    <n v="2"/>
    <x v="0"/>
    <n v="4"/>
    <s v="Low"/>
    <n v="1"/>
    <x v="0"/>
    <d v="2022-09-25T00:00:00"/>
    <x v="2"/>
    <x v="1"/>
    <x v="1"/>
    <n v="2"/>
    <n v="254.35"/>
    <n v="70"/>
    <s v="Old"/>
  </r>
  <r>
    <n v="2099"/>
    <d v="2018-10-30T00:00:00"/>
    <n v="7.541666666666667"/>
    <s v="Production Technician I"/>
    <x v="4"/>
    <s v="Active"/>
    <s v="Full-Time"/>
    <s v="Zone B"/>
    <s v="Part-Time"/>
    <x v="0"/>
    <x v="2"/>
    <d v="1969-03-29T00:00:00"/>
    <s v="MA"/>
    <s v="Female"/>
    <s v="Hispanic"/>
    <s v="Widowed"/>
    <x v="3"/>
    <n v="1"/>
    <n v="4"/>
    <s v="Poor"/>
    <d v="2023-03-26T00:00:00"/>
    <n v="1"/>
    <x v="0"/>
    <n v="4"/>
    <s v="Low"/>
    <n v="5"/>
    <x v="0"/>
    <d v="2023-02-28T00:00:00"/>
    <x v="1"/>
    <x v="1"/>
    <x v="2"/>
    <n v="2"/>
    <n v="829.08"/>
    <n v="49"/>
    <s v="Adult"/>
  </r>
  <r>
    <n v="2100"/>
    <d v="2022-09-13T00:00:00"/>
    <n v="3.6722222222222221"/>
    <s v="Production Technician I"/>
    <x v="0"/>
    <s v="Active"/>
    <s v="Contract"/>
    <s v="Zone A"/>
    <s v="Temporary"/>
    <x v="0"/>
    <x v="1"/>
    <d v="2044-11-24T00:00:00"/>
    <s v="MA"/>
    <s v="Female"/>
    <s v="Other"/>
    <s v="Divorced"/>
    <x v="1"/>
    <n v="4"/>
    <n v="4"/>
    <s v="Poor"/>
    <d v="2023-01-09T00:00:00"/>
    <n v="1"/>
    <x v="0"/>
    <n v="1"/>
    <s v="Low"/>
    <n v="1"/>
    <x v="0"/>
    <d v="2023-04-29T00:00:00"/>
    <x v="4"/>
    <x v="1"/>
    <x v="1"/>
    <n v="2"/>
    <n v="710.31"/>
    <n v="78"/>
    <s v="Old"/>
  </r>
  <r>
    <n v="2101"/>
    <d v="2022-12-28T00:00:00"/>
    <n v="3.3805555555555555"/>
    <s v="Production Technician I"/>
    <x v="7"/>
    <s v="Terminated"/>
    <s v="Full-Time"/>
    <s v="Zone B"/>
    <s v="Temporary"/>
    <x v="0"/>
    <x v="10"/>
    <d v="1964-12-13T00:00:00"/>
    <s v="MA"/>
    <s v="Female"/>
    <s v="Hispanic"/>
    <s v="Married"/>
    <x v="3"/>
    <n v="1"/>
    <n v="5"/>
    <s v="Poor"/>
    <d v="2023-01-10T00:00:00"/>
    <n v="4"/>
    <x v="0"/>
    <n v="4"/>
    <s v="Low"/>
    <n v="2"/>
    <x v="0"/>
    <d v="2023-06-29T00:00:00"/>
    <x v="0"/>
    <x v="1"/>
    <x v="2"/>
    <n v="1"/>
    <n v="751.81"/>
    <n v="58"/>
    <s v="Old"/>
  </r>
  <r>
    <n v="2102"/>
    <d v="2023-03-24T00:00:00"/>
    <n v="3.1416666666666666"/>
    <s v="Production Technician I"/>
    <x v="1"/>
    <s v="Active"/>
    <s v="Part-Time"/>
    <s v="Zone B"/>
    <s v="Part-Time"/>
    <x v="0"/>
    <x v="4"/>
    <d v="1966-01-23T00:00:00"/>
    <s v="MA"/>
    <s v="Female"/>
    <s v="Asian"/>
    <s v="Single"/>
    <x v="1"/>
    <n v="4"/>
    <n v="2"/>
    <s v="Excellent"/>
    <d v="2023-07-16T00:00:00"/>
    <n v="1"/>
    <x v="2"/>
    <n v="1"/>
    <s v="High"/>
    <n v="3"/>
    <x v="2"/>
    <d v="2023-05-04T00:00:00"/>
    <x v="4"/>
    <x v="0"/>
    <x v="3"/>
    <n v="1"/>
    <n v="598.51"/>
    <n v="57"/>
    <s v="Old"/>
  </r>
  <r>
    <n v="2103"/>
    <d v="2020-10-02T00:00:00"/>
    <n v="5.6194444444444445"/>
    <s v="Production Technician I"/>
    <x v="8"/>
    <s v="Active"/>
    <s v="Contract"/>
    <s v="Zone A"/>
    <s v="Full-Time"/>
    <x v="0"/>
    <x v="4"/>
    <d v="1986-12-25T00:00:00"/>
    <s v="MA"/>
    <s v="Female"/>
    <s v="Asian"/>
    <s v="Widowed"/>
    <x v="1"/>
    <n v="4"/>
    <n v="5"/>
    <s v="Poor"/>
    <d v="2023-02-16T00:00:00"/>
    <n v="1"/>
    <x v="0"/>
    <n v="4"/>
    <s v="Low"/>
    <n v="5"/>
    <x v="0"/>
    <d v="2022-09-06T00:00:00"/>
    <x v="3"/>
    <x v="0"/>
    <x v="1"/>
    <n v="3"/>
    <n v="958.29"/>
    <n v="34"/>
    <s v="Adult"/>
  </r>
  <r>
    <n v="2104"/>
    <d v="2020-09-14T00:00:00"/>
    <n v="5.6694444444444443"/>
    <s v="Production Technician I"/>
    <x v="3"/>
    <s v="Active"/>
    <s v="Contract"/>
    <s v="Zone A"/>
    <s v="Temporary"/>
    <x v="0"/>
    <x v="4"/>
    <d v="2049-08-19T00:00:00"/>
    <s v="MA"/>
    <s v="Female"/>
    <s v="Hispanic"/>
    <s v="Widowed"/>
    <x v="1"/>
    <n v="4"/>
    <n v="2"/>
    <s v="Excellent"/>
    <d v="2023-06-10T00:00:00"/>
    <n v="1"/>
    <x v="2"/>
    <n v="4"/>
    <s v="High"/>
    <n v="3"/>
    <x v="2"/>
    <d v="2022-10-14T00:00:00"/>
    <x v="3"/>
    <x v="1"/>
    <x v="2"/>
    <n v="5"/>
    <n v="200.34"/>
    <n v="71"/>
    <s v="Old"/>
  </r>
  <r>
    <n v="2105"/>
    <d v="2020-01-19T00:00:00"/>
    <n v="6.322222222222222"/>
    <s v="Production Technician I"/>
    <x v="9"/>
    <s v="Active"/>
    <s v="Part-Time"/>
    <s v="Zone C"/>
    <s v="Part-Time"/>
    <x v="0"/>
    <x v="2"/>
    <d v="1960-01-27T00:00:00"/>
    <s v="MA"/>
    <s v="Female"/>
    <s v="Hispanic"/>
    <s v="Single"/>
    <x v="2"/>
    <n v="2"/>
    <n v="4"/>
    <s v="Poor"/>
    <d v="2023-07-24T00:00:00"/>
    <n v="3"/>
    <x v="0"/>
    <n v="4"/>
    <s v="Low"/>
    <n v="2"/>
    <x v="0"/>
    <d v="2022-11-10T00:00:00"/>
    <x v="3"/>
    <x v="1"/>
    <x v="2"/>
    <n v="3"/>
    <n v="365.03"/>
    <n v="60"/>
    <s v="Old"/>
  </r>
  <r>
    <n v="2106"/>
    <d v="2019-04-14T00:00:00"/>
    <n v="7.0861111111111112"/>
    <s v="Production Technician I"/>
    <x v="5"/>
    <s v="Active"/>
    <s v="Contract"/>
    <s v="Zone C"/>
    <s v="Temporary"/>
    <x v="0"/>
    <x v="13"/>
    <d v="1962-11-14T00:00:00"/>
    <s v="MA"/>
    <s v="Male"/>
    <s v="White"/>
    <s v="Widowed"/>
    <x v="1"/>
    <n v="4"/>
    <n v="2"/>
    <s v="Excellent"/>
    <d v="2022-10-28T00:00:00"/>
    <n v="5"/>
    <x v="2"/>
    <n v="5"/>
    <s v="High"/>
    <n v="1"/>
    <x v="2"/>
    <d v="2023-07-15T00:00:00"/>
    <x v="1"/>
    <x v="0"/>
    <x v="3"/>
    <n v="4"/>
    <n v="782.43"/>
    <n v="57"/>
    <s v="Old"/>
  </r>
  <r>
    <n v="2107"/>
    <d v="2023-06-02T00:00:00"/>
    <n v="2.9527777777777779"/>
    <s v="Production Technician I"/>
    <x v="6"/>
    <s v="Active"/>
    <s v="Contract"/>
    <s v="Zone B"/>
    <s v="Temporary"/>
    <x v="0"/>
    <x v="4"/>
    <d v="2043-12-27T00:00:00"/>
    <s v="MA"/>
    <s v="Female"/>
    <s v="Hispanic"/>
    <s v="Widowed"/>
    <x v="1"/>
    <n v="4"/>
    <n v="1"/>
    <s v="Excellent"/>
    <d v="2022-11-25T00:00:00"/>
    <n v="4"/>
    <x v="2"/>
    <n v="1"/>
    <s v="High"/>
    <n v="1"/>
    <x v="2"/>
    <d v="2023-03-05T00:00:00"/>
    <x v="4"/>
    <x v="1"/>
    <x v="3"/>
    <n v="1"/>
    <n v="668.91"/>
    <n v="80"/>
    <s v="Old"/>
  </r>
  <r>
    <n v="2108"/>
    <d v="2022-05-09T00:00:00"/>
    <n v="4.0166666666666666"/>
    <s v="Production Technician I"/>
    <x v="2"/>
    <s v="Terminated"/>
    <s v="Part-Time"/>
    <s v="Zone A"/>
    <s v="Temporary"/>
    <x v="0"/>
    <x v="4"/>
    <d v="1978-09-19T00:00:00"/>
    <s v="MA"/>
    <s v="Female"/>
    <s v="White"/>
    <s v="Widowed"/>
    <x v="2"/>
    <n v="2"/>
    <n v="2"/>
    <s v="Excellent"/>
    <d v="2023-04-10T00:00:00"/>
    <n v="1"/>
    <x v="2"/>
    <n v="2"/>
    <s v="High"/>
    <n v="4"/>
    <x v="2"/>
    <d v="2022-09-05T00:00:00"/>
    <x v="1"/>
    <x v="0"/>
    <x v="2"/>
    <n v="5"/>
    <n v="804.37"/>
    <n v="44"/>
    <s v="Adult"/>
  </r>
  <r>
    <n v="2109"/>
    <d v="2021-02-23T00:00:00"/>
    <n v="5.2277777777777779"/>
    <s v="Production Technician I"/>
    <x v="4"/>
    <s v="Active"/>
    <s v="Part-Time"/>
    <s v="Zone C"/>
    <s v="Part-Time"/>
    <x v="0"/>
    <x v="4"/>
    <d v="1988-11-22T00:00:00"/>
    <s v="MA"/>
    <s v="Female"/>
    <s v="Other"/>
    <s v="Divorced"/>
    <x v="1"/>
    <n v="4"/>
    <n v="5"/>
    <s v="Poor"/>
    <d v="2023-04-04T00:00:00"/>
    <n v="3"/>
    <x v="0"/>
    <n v="3"/>
    <s v="Low"/>
    <n v="5"/>
    <x v="0"/>
    <d v="2023-04-18T00:00:00"/>
    <x v="2"/>
    <x v="1"/>
    <x v="0"/>
    <n v="3"/>
    <n v="869.94"/>
    <n v="33"/>
    <s v="Adult"/>
  </r>
  <r>
    <n v="2110"/>
    <d v="2021-06-04T00:00:00"/>
    <n v="4.947222222222222"/>
    <s v="Production Technician I"/>
    <x v="0"/>
    <s v="Active"/>
    <s v="Contract"/>
    <s v="Zone C"/>
    <s v="Temporary"/>
    <x v="0"/>
    <x v="2"/>
    <d v="2048-05-13T00:00:00"/>
    <s v="MA"/>
    <s v="Female"/>
    <s v="Black"/>
    <s v="Single"/>
    <x v="1"/>
    <n v="4"/>
    <n v="4"/>
    <s v="Poor"/>
    <d v="2022-11-13T00:00:00"/>
    <n v="1"/>
    <x v="0"/>
    <n v="4"/>
    <s v="Low"/>
    <n v="2"/>
    <x v="0"/>
    <d v="2022-12-30T00:00:00"/>
    <x v="4"/>
    <x v="0"/>
    <x v="3"/>
    <n v="4"/>
    <n v="399.55"/>
    <n v="73"/>
    <s v="Old"/>
  </r>
  <r>
    <n v="2111"/>
    <d v="2022-03-29T00:00:00"/>
    <n v="4.1277777777777782"/>
    <s v="Production Technician I"/>
    <x v="7"/>
    <s v="Active"/>
    <s v="Full-Time"/>
    <s v="Zone A"/>
    <s v="Temporary"/>
    <x v="0"/>
    <x v="3"/>
    <d v="1957-05-17T00:00:00"/>
    <s v="MA"/>
    <s v="Female"/>
    <s v="Asian"/>
    <s v="Single"/>
    <x v="2"/>
    <n v="2"/>
    <n v="5"/>
    <s v="Poor"/>
    <d v="2023-04-26T00:00:00"/>
    <n v="2"/>
    <x v="0"/>
    <n v="3"/>
    <s v="Low"/>
    <n v="1"/>
    <x v="0"/>
    <d v="2022-11-17T00:00:00"/>
    <x v="1"/>
    <x v="0"/>
    <x v="3"/>
    <n v="4"/>
    <n v="470.24"/>
    <n v="65"/>
    <s v="Old"/>
  </r>
  <r>
    <n v="2112"/>
    <d v="2019-07-30T00:00:00"/>
    <n v="6.791666666666667"/>
    <s v="Production Technician I"/>
    <x v="1"/>
    <s v="Active"/>
    <s v="Part-Time"/>
    <s v="Zone B"/>
    <s v="Temporary"/>
    <x v="0"/>
    <x v="6"/>
    <d v="2043-09-24T00:00:00"/>
    <s v="MA"/>
    <s v="Female"/>
    <s v="Other"/>
    <s v="Widowed"/>
    <x v="1"/>
    <n v="4"/>
    <n v="4"/>
    <s v="Poor"/>
    <d v="2023-02-01T00:00:00"/>
    <n v="4"/>
    <x v="0"/>
    <n v="3"/>
    <s v="Low"/>
    <n v="1"/>
    <x v="0"/>
    <d v="2022-09-17T00:00:00"/>
    <x v="1"/>
    <x v="1"/>
    <x v="0"/>
    <n v="2"/>
    <n v="157.04"/>
    <n v="76"/>
    <s v="Old"/>
  </r>
  <r>
    <n v="2113"/>
    <d v="2020-07-09T00:00:00"/>
    <n v="5.85"/>
    <s v="Production Technician I"/>
    <x v="8"/>
    <s v="Active"/>
    <s v="Part-Time"/>
    <s v="Zone B"/>
    <s v="Full-Time"/>
    <x v="0"/>
    <x v="3"/>
    <d v="2044-10-20T00:00:00"/>
    <s v="MA"/>
    <s v="Female"/>
    <s v="White"/>
    <s v="Widowed"/>
    <x v="1"/>
    <n v="4"/>
    <n v="2"/>
    <s v="Excellent"/>
    <d v="2022-08-31T00:00:00"/>
    <n v="5"/>
    <x v="2"/>
    <n v="1"/>
    <s v="High"/>
    <n v="5"/>
    <x v="2"/>
    <d v="2022-08-18T00:00:00"/>
    <x v="2"/>
    <x v="0"/>
    <x v="3"/>
    <n v="2"/>
    <n v="394.54"/>
    <n v="76"/>
    <s v="Old"/>
  </r>
  <r>
    <n v="2114"/>
    <d v="2019-08-24T00:00:00"/>
    <n v="6.7249999999999996"/>
    <s v="Production Technician II"/>
    <x v="6"/>
    <s v="Active"/>
    <s v="Contract"/>
    <s v="Zone C"/>
    <s v="Part-Time"/>
    <x v="0"/>
    <x v="6"/>
    <d v="1992-04-24T00:00:00"/>
    <s v="MA"/>
    <s v="Female"/>
    <s v="White"/>
    <s v="Single"/>
    <x v="1"/>
    <n v="4"/>
    <n v="4"/>
    <s v="Poor"/>
    <d v="2023-02-08T00:00:00"/>
    <n v="5"/>
    <x v="0"/>
    <n v="4"/>
    <s v="Low"/>
    <n v="1"/>
    <x v="0"/>
    <d v="2023-02-26T00:00:00"/>
    <x v="4"/>
    <x v="1"/>
    <x v="2"/>
    <n v="2"/>
    <n v="326.98"/>
    <n v="27"/>
    <s v="Adult"/>
  </r>
  <r>
    <n v="2115"/>
    <d v="2019-04-15T00:00:00"/>
    <n v="7.083333333333333"/>
    <s v="Production Technician II"/>
    <x v="2"/>
    <s v="Active"/>
    <s v="Contract"/>
    <s v="Zone A"/>
    <s v="Part-Time"/>
    <x v="0"/>
    <x v="18"/>
    <d v="1978-03-30T00:00:00"/>
    <s v="MA"/>
    <s v="Female"/>
    <s v="Asian"/>
    <s v="Married"/>
    <x v="1"/>
    <n v="4"/>
    <n v="2"/>
    <s v="Excellent"/>
    <d v="2023-01-25T00:00:00"/>
    <n v="5"/>
    <x v="2"/>
    <n v="2"/>
    <s v="High"/>
    <n v="1"/>
    <x v="2"/>
    <d v="2022-09-24T00:00:00"/>
    <x v="0"/>
    <x v="0"/>
    <x v="1"/>
    <n v="5"/>
    <n v="752.82"/>
    <n v="41"/>
    <s v="Adult"/>
  </r>
  <r>
    <n v="2116"/>
    <d v="2021-08-21T00:00:00"/>
    <n v="4.7333333333333334"/>
    <s v="Production Technician II"/>
    <x v="4"/>
    <s v="Active"/>
    <s v="Part-Time"/>
    <s v="Zone C"/>
    <s v="Full-Time"/>
    <x v="0"/>
    <x v="6"/>
    <d v="2046-09-03T00:00:00"/>
    <s v="MA"/>
    <s v="Female"/>
    <s v="Black"/>
    <s v="Divorced"/>
    <x v="2"/>
    <n v="2"/>
    <n v="4"/>
    <s v="Poor"/>
    <d v="2023-05-11T00:00:00"/>
    <n v="1"/>
    <x v="0"/>
    <n v="4"/>
    <s v="Low"/>
    <n v="2"/>
    <x v="0"/>
    <d v="2022-08-26T00:00:00"/>
    <x v="0"/>
    <x v="0"/>
    <x v="2"/>
    <n v="2"/>
    <n v="990.89"/>
    <n v="75"/>
    <s v="Old"/>
  </r>
  <r>
    <n v="2117"/>
    <d v="2020-06-22T00:00:00"/>
    <n v="5.8972222222222221"/>
    <s v="Production Technician II"/>
    <x v="0"/>
    <s v="Active"/>
    <s v="Full-Time"/>
    <s v="Zone B"/>
    <s v="Full-Time"/>
    <x v="0"/>
    <x v="4"/>
    <d v="1993-05-17T00:00:00"/>
    <s v="MA"/>
    <s v="Female"/>
    <s v="Hispanic"/>
    <s v="Divorced"/>
    <x v="1"/>
    <n v="4"/>
    <n v="2"/>
    <s v="Excellent"/>
    <d v="2022-11-16T00:00:00"/>
    <n v="2"/>
    <x v="2"/>
    <n v="3"/>
    <s v="High"/>
    <n v="2"/>
    <x v="2"/>
    <d v="2023-05-27T00:00:00"/>
    <x v="1"/>
    <x v="1"/>
    <x v="1"/>
    <n v="4"/>
    <n v="531.69000000000005"/>
    <n v="27"/>
    <s v="Adult"/>
  </r>
  <r>
    <n v="2118"/>
    <d v="2020-01-28T00:00:00"/>
    <n v="6.2972222222222225"/>
    <s v="Production Technician II"/>
    <x v="7"/>
    <s v="Active"/>
    <s v="Part-Time"/>
    <s v="Zone C"/>
    <s v="Temporary"/>
    <x v="0"/>
    <x v="11"/>
    <d v="2000-11-06T00:00:00"/>
    <s v="MA"/>
    <s v="Female"/>
    <s v="White"/>
    <s v="Widowed"/>
    <x v="1"/>
    <n v="4"/>
    <n v="5"/>
    <s v="Poor"/>
    <d v="2023-03-20T00:00:00"/>
    <n v="3"/>
    <x v="0"/>
    <n v="2"/>
    <s v="Low"/>
    <n v="4"/>
    <x v="0"/>
    <d v="2023-04-21T00:00:00"/>
    <x v="0"/>
    <x v="0"/>
    <x v="2"/>
    <n v="3"/>
    <n v="384.28"/>
    <n v="20"/>
    <s v="Young"/>
  </r>
  <r>
    <n v="2119"/>
    <d v="2019-03-29T00:00:00"/>
    <n v="7.1277777777777782"/>
    <s v="Production Technician II"/>
    <x v="1"/>
    <s v="Active"/>
    <s v="Part-Time"/>
    <s v="Zone A"/>
    <s v="Temporary"/>
    <x v="0"/>
    <x v="3"/>
    <d v="2041-09-10T00:00:00"/>
    <s v="MA"/>
    <s v="Female"/>
    <s v="White"/>
    <s v="Married"/>
    <x v="1"/>
    <n v="4"/>
    <n v="5"/>
    <s v="Poor"/>
    <d v="2023-05-27T00:00:00"/>
    <n v="1"/>
    <x v="0"/>
    <n v="2"/>
    <s v="Low"/>
    <n v="3"/>
    <x v="0"/>
    <d v="2023-07-15T00:00:00"/>
    <x v="3"/>
    <x v="1"/>
    <x v="3"/>
    <n v="5"/>
    <n v="803.08"/>
    <n v="78"/>
    <s v="Old"/>
  </r>
  <r>
    <n v="2120"/>
    <d v="2018-10-05T00:00:00"/>
    <n v="7.6111111111111107"/>
    <s v="Production Technician II"/>
    <x v="8"/>
    <s v="Active"/>
    <s v="Contract"/>
    <s v="Zone C"/>
    <s v="Full-Time"/>
    <x v="0"/>
    <x v="13"/>
    <d v="1967-01-17T00:00:00"/>
    <s v="MA"/>
    <s v="Female"/>
    <s v="Asian"/>
    <s v="Divorced"/>
    <x v="2"/>
    <n v="2"/>
    <n v="2"/>
    <s v="Excellent"/>
    <d v="2022-09-05T00:00:00"/>
    <n v="4"/>
    <x v="2"/>
    <n v="4"/>
    <s v="High"/>
    <n v="1"/>
    <x v="2"/>
    <d v="2023-05-22T00:00:00"/>
    <x v="2"/>
    <x v="1"/>
    <x v="1"/>
    <n v="1"/>
    <n v="131.78"/>
    <n v="51"/>
    <s v="Old"/>
  </r>
  <r>
    <n v="2121"/>
    <d v="2020-08-20T00:00:00"/>
    <n v="5.7361111111111107"/>
    <s v="Production Technician II"/>
    <x v="3"/>
    <s v="Active"/>
    <s v="Part-Time"/>
    <s v="Zone A"/>
    <s v="Full-Time"/>
    <x v="0"/>
    <x v="8"/>
    <d v="1998-09-11T00:00:00"/>
    <s v="MA"/>
    <s v="Female"/>
    <s v="Asian"/>
    <s v="Married"/>
    <x v="1"/>
    <n v="4"/>
    <n v="5"/>
    <s v="Poor"/>
    <d v="2023-01-29T00:00:00"/>
    <n v="4"/>
    <x v="0"/>
    <n v="1"/>
    <s v="Low"/>
    <n v="3"/>
    <x v="0"/>
    <d v="2022-12-31T00:00:00"/>
    <x v="2"/>
    <x v="0"/>
    <x v="3"/>
    <n v="2"/>
    <n v="459.39"/>
    <n v="22"/>
    <s v="Young"/>
  </r>
  <r>
    <n v="2122"/>
    <d v="2021-06-11T00:00:00"/>
    <n v="4.927777777777778"/>
    <s v="Production Technician I"/>
    <x v="4"/>
    <s v="Active"/>
    <s v="Full-Time"/>
    <s v="Zone C"/>
    <s v="Temporary"/>
    <x v="0"/>
    <x v="3"/>
    <d v="1975-10-21T00:00:00"/>
    <s v="MA"/>
    <s v="Female"/>
    <s v="Asian"/>
    <s v="Married"/>
    <x v="2"/>
    <n v="2"/>
    <n v="5"/>
    <s v="Poor"/>
    <d v="2023-01-25T00:00:00"/>
    <n v="3"/>
    <x v="0"/>
    <n v="3"/>
    <s v="Low"/>
    <n v="2"/>
    <x v="0"/>
    <d v="2023-01-02T00:00:00"/>
    <x v="3"/>
    <x v="1"/>
    <x v="3"/>
    <n v="1"/>
    <n v="949.46"/>
    <n v="46"/>
    <s v="Adult"/>
  </r>
  <r>
    <n v="2123"/>
    <d v="2021-09-10T00:00:00"/>
    <n v="4.6805555555555554"/>
    <s v="Production Technician I"/>
    <x v="0"/>
    <s v="Active"/>
    <s v="Contract"/>
    <s v="Zone B"/>
    <s v="Temporary"/>
    <x v="0"/>
    <x v="14"/>
    <d v="1979-02-12T00:00:00"/>
    <s v="MA"/>
    <s v="Female"/>
    <s v="White"/>
    <s v="Widowed"/>
    <x v="1"/>
    <n v="4"/>
    <n v="2"/>
    <s v="Excellent"/>
    <d v="2022-10-29T00:00:00"/>
    <n v="3"/>
    <x v="2"/>
    <n v="5"/>
    <s v="High"/>
    <n v="3"/>
    <x v="2"/>
    <d v="2022-09-23T00:00:00"/>
    <x v="2"/>
    <x v="1"/>
    <x v="0"/>
    <n v="4"/>
    <n v="169.71"/>
    <n v="42"/>
    <s v="Adult"/>
  </r>
  <r>
    <n v="2124"/>
    <d v="2023-02-21T00:00:00"/>
    <n v="3.2333333333333334"/>
    <s v="Production Technician I"/>
    <x v="7"/>
    <s v="Terminated"/>
    <s v="Contract"/>
    <s v="Zone B"/>
    <s v="Temporary"/>
    <x v="0"/>
    <x v="13"/>
    <d v="1950-08-09T00:00:00"/>
    <s v="MA"/>
    <s v="Female"/>
    <s v="White"/>
    <s v="Single"/>
    <x v="1"/>
    <n v="4"/>
    <n v="2"/>
    <s v="Excellent"/>
    <d v="2023-04-21T00:00:00"/>
    <n v="4"/>
    <x v="2"/>
    <n v="1"/>
    <s v="High"/>
    <n v="5"/>
    <x v="2"/>
    <d v="2023-04-26T00:00:00"/>
    <x v="0"/>
    <x v="0"/>
    <x v="2"/>
    <n v="2"/>
    <n v="238.23"/>
    <n v="73"/>
    <s v="Old"/>
  </r>
  <r>
    <n v="2125"/>
    <d v="2019-08-09T00:00:00"/>
    <n v="6.7666666666666666"/>
    <s v="Production Technician I"/>
    <x v="1"/>
    <s v="Active"/>
    <s v="Full-Time"/>
    <s v="Zone B"/>
    <s v="Part-Time"/>
    <x v="0"/>
    <x v="6"/>
    <d v="2001-05-30T00:00:00"/>
    <s v="MA"/>
    <s v="Female"/>
    <s v="White"/>
    <s v="Divorced"/>
    <x v="1"/>
    <n v="4"/>
    <n v="4"/>
    <s v="Poor"/>
    <d v="2022-09-23T00:00:00"/>
    <n v="4"/>
    <x v="0"/>
    <n v="5"/>
    <s v="Low"/>
    <n v="3"/>
    <x v="0"/>
    <d v="2022-08-19T00:00:00"/>
    <x v="4"/>
    <x v="1"/>
    <x v="1"/>
    <n v="2"/>
    <n v="486.63"/>
    <n v="18"/>
    <s v="Young"/>
  </r>
  <r>
    <n v="2126"/>
    <d v="2021-03-08T00:00:00"/>
    <n v="5.1861111111111109"/>
    <s v="Production Technician I"/>
    <x v="8"/>
    <s v="Active"/>
    <s v="Part-Time"/>
    <s v="Zone C"/>
    <s v="Temporary"/>
    <x v="0"/>
    <x v="19"/>
    <d v="1969-06-20T00:00:00"/>
    <s v="MA"/>
    <s v="Female"/>
    <s v="Black"/>
    <s v="Married"/>
    <x v="3"/>
    <n v="1"/>
    <n v="1"/>
    <s v="Excellent"/>
    <d v="2023-04-14T00:00:00"/>
    <n v="3"/>
    <x v="2"/>
    <n v="4"/>
    <s v="High"/>
    <n v="4"/>
    <x v="2"/>
    <d v="2023-01-24T00:00:00"/>
    <x v="4"/>
    <x v="1"/>
    <x v="0"/>
    <n v="2"/>
    <n v="692.5"/>
    <n v="52"/>
    <s v="Old"/>
  </r>
  <r>
    <n v="2127"/>
    <d v="2019-07-20T00:00:00"/>
    <n v="6.8194444444444446"/>
    <s v="Production Technician I"/>
    <x v="3"/>
    <s v="Active"/>
    <s v="Contract"/>
    <s v="Zone A"/>
    <s v="Part-Time"/>
    <x v="0"/>
    <x v="4"/>
    <d v="1953-11-26T00:00:00"/>
    <s v="MA"/>
    <s v="Female"/>
    <s v="Black"/>
    <s v="Single"/>
    <x v="2"/>
    <n v="2"/>
    <n v="4"/>
    <s v="Poor"/>
    <d v="2023-08-01T00:00:00"/>
    <n v="2"/>
    <x v="0"/>
    <n v="2"/>
    <s v="Low"/>
    <n v="3"/>
    <x v="0"/>
    <d v="2023-04-03T00:00:00"/>
    <x v="0"/>
    <x v="0"/>
    <x v="3"/>
    <n v="5"/>
    <n v="119.71"/>
    <n v="66"/>
    <s v="Old"/>
  </r>
  <r>
    <n v="2128"/>
    <d v="2023-03-27T00:00:00"/>
    <n v="3.1333333333333333"/>
    <s v="Production Technician I"/>
    <x v="9"/>
    <s v="Active"/>
    <s v="Full-Time"/>
    <s v="Zone A"/>
    <s v="Temporary"/>
    <x v="0"/>
    <x v="4"/>
    <d v="1955-10-02T00:00:00"/>
    <s v="MA"/>
    <s v="Female"/>
    <s v="Black"/>
    <s v="Widowed"/>
    <x v="2"/>
    <n v="2"/>
    <n v="2"/>
    <s v="Excellent"/>
    <d v="2023-04-01T00:00:00"/>
    <n v="1"/>
    <x v="2"/>
    <n v="3"/>
    <s v="High"/>
    <n v="1"/>
    <x v="2"/>
    <d v="2022-12-22T00:00:00"/>
    <x v="2"/>
    <x v="1"/>
    <x v="3"/>
    <n v="2"/>
    <n v="168.47"/>
    <n v="68"/>
    <s v="Old"/>
  </r>
  <r>
    <n v="2129"/>
    <d v="2019-10-07T00:00:00"/>
    <n v="6.6055555555555552"/>
    <s v="Production Technician I"/>
    <x v="5"/>
    <s v="Active"/>
    <s v="Part-Time"/>
    <s v="Zone B"/>
    <s v="Temporary"/>
    <x v="0"/>
    <x v="4"/>
    <d v="1988-02-02T00:00:00"/>
    <s v="MA"/>
    <s v="Male"/>
    <s v="Other"/>
    <s v="Divorced"/>
    <x v="2"/>
    <n v="2"/>
    <n v="2"/>
    <s v="Excellent"/>
    <d v="2022-09-30T00:00:00"/>
    <n v="5"/>
    <x v="2"/>
    <n v="5"/>
    <s v="High"/>
    <n v="2"/>
    <x v="2"/>
    <d v="2023-03-03T00:00:00"/>
    <x v="4"/>
    <x v="1"/>
    <x v="1"/>
    <n v="4"/>
    <n v="951.82"/>
    <n v="31"/>
    <s v="Adult"/>
  </r>
  <r>
    <n v="2130"/>
    <d v="2022-12-13T00:00:00"/>
    <n v="3.4222222222222221"/>
    <s v="Production Technician I"/>
    <x v="6"/>
    <s v="Active"/>
    <s v="Contract"/>
    <s v="Zone C"/>
    <s v="Part-Time"/>
    <x v="0"/>
    <x v="4"/>
    <d v="1973-02-24T00:00:00"/>
    <s v="MA"/>
    <s v="Female"/>
    <s v="Other"/>
    <s v="Married"/>
    <x v="2"/>
    <n v="2"/>
    <n v="1"/>
    <s v="Excellent"/>
    <d v="2023-03-30T00:00:00"/>
    <n v="3"/>
    <x v="2"/>
    <n v="5"/>
    <s v="High"/>
    <n v="2"/>
    <x v="2"/>
    <d v="2022-11-21T00:00:00"/>
    <x v="2"/>
    <x v="0"/>
    <x v="2"/>
    <n v="4"/>
    <n v="444.22"/>
    <n v="49"/>
    <s v="Adult"/>
  </r>
  <r>
    <n v="2131"/>
    <d v="2020-06-06T00:00:00"/>
    <n v="5.9416666666666664"/>
    <s v="Production Technician I"/>
    <x v="2"/>
    <s v="Terminated"/>
    <s v="Part-Time"/>
    <s v="Zone C"/>
    <s v="Part-Time"/>
    <x v="0"/>
    <x v="4"/>
    <d v="1951-03-12T00:00:00"/>
    <s v="MA"/>
    <s v="Female"/>
    <s v="Black"/>
    <s v="Widowed"/>
    <x v="2"/>
    <n v="2"/>
    <n v="4"/>
    <s v="Poor"/>
    <d v="2022-12-28T00:00:00"/>
    <n v="1"/>
    <x v="0"/>
    <n v="2"/>
    <s v="Low"/>
    <n v="1"/>
    <x v="0"/>
    <d v="2023-01-21T00:00:00"/>
    <x v="2"/>
    <x v="0"/>
    <x v="3"/>
    <n v="5"/>
    <n v="591.83000000000004"/>
    <n v="69"/>
    <s v="Old"/>
  </r>
  <r>
    <n v="2132"/>
    <d v="2022-04-25T00:00:00"/>
    <n v="4.0555555555555554"/>
    <s v="Production Technician I"/>
    <x v="4"/>
    <s v="Active"/>
    <s v="Full-Time"/>
    <s v="Zone A"/>
    <s v="Full-Time"/>
    <x v="0"/>
    <x v="10"/>
    <d v="1964-06-18T00:00:00"/>
    <s v="MA"/>
    <s v="Female"/>
    <s v="Other"/>
    <s v="Widowed"/>
    <x v="2"/>
    <n v="2"/>
    <n v="2"/>
    <s v="Excellent"/>
    <d v="2022-12-15T00:00:00"/>
    <n v="2"/>
    <x v="2"/>
    <n v="3"/>
    <s v="High"/>
    <n v="3"/>
    <x v="2"/>
    <d v="2022-09-15T00:00:00"/>
    <x v="4"/>
    <x v="0"/>
    <x v="3"/>
    <n v="5"/>
    <n v="936.77"/>
    <n v="58"/>
    <s v="Old"/>
  </r>
  <r>
    <n v="2133"/>
    <d v="2020-07-28T00:00:00"/>
    <n v="5.7972222222222225"/>
    <s v="Production Technician I"/>
    <x v="0"/>
    <s v="Active"/>
    <s v="Contract"/>
    <s v="Zone A"/>
    <s v="Full-Time"/>
    <x v="0"/>
    <x v="4"/>
    <d v="1974-08-20T00:00:00"/>
    <s v="MA"/>
    <s v="Female"/>
    <s v="Black"/>
    <s v="Single"/>
    <x v="3"/>
    <n v="1"/>
    <n v="1"/>
    <s v="Excellent"/>
    <d v="2023-03-02T00:00:00"/>
    <n v="2"/>
    <x v="2"/>
    <n v="3"/>
    <s v="High"/>
    <n v="2"/>
    <x v="2"/>
    <d v="2023-03-16T00:00:00"/>
    <x v="3"/>
    <x v="1"/>
    <x v="3"/>
    <n v="4"/>
    <n v="797.13"/>
    <n v="46"/>
    <s v="Adult"/>
  </r>
  <r>
    <n v="2134"/>
    <d v="2022-02-28T00:00:00"/>
    <n v="4.208333333333333"/>
    <s v="Production Technician I"/>
    <x v="7"/>
    <s v="Active"/>
    <s v="Part-Time"/>
    <s v="Zone B"/>
    <s v="Temporary"/>
    <x v="0"/>
    <x v="1"/>
    <d v="2001-07-09T00:00:00"/>
    <s v="MA"/>
    <s v="Female"/>
    <s v="Hispanic"/>
    <s v="Widowed"/>
    <x v="1"/>
    <n v="4"/>
    <n v="2"/>
    <s v="Excellent"/>
    <d v="2023-02-27T00:00:00"/>
    <n v="4"/>
    <x v="2"/>
    <n v="2"/>
    <s v="High"/>
    <n v="5"/>
    <x v="2"/>
    <d v="2022-10-20T00:00:00"/>
    <x v="3"/>
    <x v="0"/>
    <x v="2"/>
    <n v="1"/>
    <n v="420.72"/>
    <n v="21"/>
    <s v="Young"/>
  </r>
  <r>
    <n v="2135"/>
    <d v="2021-10-25T00:00:00"/>
    <n v="4.5555555555555554"/>
    <s v="Production Technician I"/>
    <x v="1"/>
    <s v="Active"/>
    <s v="Contract"/>
    <s v="Zone A"/>
    <s v="Part-Time"/>
    <x v="0"/>
    <x v="6"/>
    <d v="1955-04-25T00:00:00"/>
    <s v="MA"/>
    <s v="Female"/>
    <s v="Asian"/>
    <s v="Married"/>
    <x v="1"/>
    <n v="4"/>
    <n v="2"/>
    <s v="Excellent"/>
    <d v="2023-08-02T00:00:00"/>
    <n v="2"/>
    <x v="2"/>
    <n v="2"/>
    <s v="High"/>
    <n v="4"/>
    <x v="2"/>
    <d v="2022-11-21T00:00:00"/>
    <x v="3"/>
    <x v="0"/>
    <x v="2"/>
    <n v="5"/>
    <n v="218.13"/>
    <n v="66"/>
    <s v="Old"/>
  </r>
  <r>
    <n v="2136"/>
    <d v="2018-09-12T00:00:00"/>
    <n v="7.6749999999999998"/>
    <s v="Production Technician I"/>
    <x v="8"/>
    <s v="Active"/>
    <s v="Part-Time"/>
    <s v="Zone A"/>
    <s v="Part-Time"/>
    <x v="0"/>
    <x v="20"/>
    <d v="1991-10-08T00:00:00"/>
    <s v="MA"/>
    <s v="Female"/>
    <s v="Other"/>
    <s v="Divorced"/>
    <x v="1"/>
    <n v="4"/>
    <n v="1"/>
    <s v="Excellent"/>
    <d v="2023-02-18T00:00:00"/>
    <n v="2"/>
    <x v="2"/>
    <n v="2"/>
    <s v="High"/>
    <n v="2"/>
    <x v="2"/>
    <d v="2022-11-28T00:00:00"/>
    <x v="4"/>
    <x v="0"/>
    <x v="1"/>
    <n v="1"/>
    <n v="659.25"/>
    <n v="27"/>
    <s v="Adult"/>
  </r>
  <r>
    <n v="2138"/>
    <d v="2021-11-04T00:00:00"/>
    <n v="4.5305555555555559"/>
    <s v="Production Technician II"/>
    <x v="1"/>
    <s v="Active"/>
    <s v="Contract"/>
    <s v="Zone C"/>
    <s v="Temporary"/>
    <x v="0"/>
    <x v="9"/>
    <d v="1966-08-11T00:00:00"/>
    <s v="MA"/>
    <s v="Female"/>
    <s v="Hispanic"/>
    <s v="Divorced"/>
    <x v="1"/>
    <n v="4"/>
    <n v="2"/>
    <s v="Excellent"/>
    <d v="2022-08-22T00:00:00"/>
    <n v="1"/>
    <x v="2"/>
    <n v="5"/>
    <s v="High"/>
    <n v="2"/>
    <x v="2"/>
    <d v="2022-08-17T00:00:00"/>
    <x v="2"/>
    <x v="0"/>
    <x v="2"/>
    <n v="3"/>
    <n v="282.20999999999998"/>
    <n v="55"/>
    <s v="Old"/>
  </r>
  <r>
    <n v="2139"/>
    <d v="2020-05-05T00:00:00"/>
    <n v="6.0277777777777777"/>
    <s v="Production Technician II"/>
    <x v="8"/>
    <s v="Active"/>
    <s v="Part-Time"/>
    <s v="Zone B"/>
    <s v="Full-Time"/>
    <x v="0"/>
    <x v="1"/>
    <d v="1968-03-30T00:00:00"/>
    <s v="MA"/>
    <s v="Female"/>
    <s v="White"/>
    <s v="Widowed"/>
    <x v="1"/>
    <n v="4"/>
    <n v="2"/>
    <s v="Excellent"/>
    <d v="2023-05-05T00:00:00"/>
    <n v="1"/>
    <x v="2"/>
    <n v="4"/>
    <s v="High"/>
    <n v="4"/>
    <x v="2"/>
    <d v="2023-05-21T00:00:00"/>
    <x v="3"/>
    <x v="0"/>
    <x v="3"/>
    <n v="2"/>
    <n v="935.49"/>
    <n v="52"/>
    <s v="Old"/>
  </r>
  <r>
    <n v="2140"/>
    <d v="2020-12-08T00:00:00"/>
    <n v="5.4361111111111109"/>
    <s v="Production Technician II"/>
    <x v="6"/>
    <s v="Active"/>
    <s v="Contract"/>
    <s v="Zone A"/>
    <s v="Part-Time"/>
    <x v="0"/>
    <x v="6"/>
    <d v="1969-08-22T00:00:00"/>
    <s v="MA"/>
    <s v="Female"/>
    <s v="Black"/>
    <s v="Widowed"/>
    <x v="1"/>
    <n v="4"/>
    <n v="2"/>
    <s v="Excellent"/>
    <d v="2023-05-11T00:00:00"/>
    <n v="4"/>
    <x v="2"/>
    <n v="5"/>
    <s v="High"/>
    <n v="4"/>
    <x v="2"/>
    <d v="2023-04-27T00:00:00"/>
    <x v="2"/>
    <x v="1"/>
    <x v="2"/>
    <n v="3"/>
    <n v="264.83999999999997"/>
    <n v="51"/>
    <s v="Old"/>
  </r>
  <r>
    <n v="2141"/>
    <d v="2018-09-29T00:00:00"/>
    <n v="7.6277777777777782"/>
    <s v="Production Technician II"/>
    <x v="2"/>
    <s v="Active"/>
    <s v="Contract"/>
    <s v="Zone C"/>
    <s v="Full-Time"/>
    <x v="0"/>
    <x v="1"/>
    <d v="2046-07-25T00:00:00"/>
    <s v="MA"/>
    <s v="Female"/>
    <s v="Hispanic"/>
    <s v="Married"/>
    <x v="1"/>
    <n v="4"/>
    <n v="2"/>
    <s v="Excellent"/>
    <d v="2022-11-14T00:00:00"/>
    <n v="2"/>
    <x v="2"/>
    <n v="3"/>
    <s v="High"/>
    <n v="3"/>
    <x v="2"/>
    <d v="2023-06-07T00:00:00"/>
    <x v="1"/>
    <x v="0"/>
    <x v="2"/>
    <n v="1"/>
    <n v="619.72"/>
    <n v="72"/>
    <s v="Old"/>
  </r>
  <r>
    <n v="2142"/>
    <d v="2020-01-09T00:00:00"/>
    <n v="6.35"/>
    <s v="Production Technician II"/>
    <x v="9"/>
    <s v="Active"/>
    <s v="Contract"/>
    <s v="Zone A"/>
    <s v="Temporary"/>
    <x v="0"/>
    <x v="6"/>
    <d v="1965-01-25T00:00:00"/>
    <s v="MA"/>
    <s v="Female"/>
    <s v="Other"/>
    <s v="Widowed"/>
    <x v="1"/>
    <n v="4"/>
    <n v="2"/>
    <s v="Excellent"/>
    <d v="2023-05-06T00:00:00"/>
    <n v="2"/>
    <x v="2"/>
    <n v="5"/>
    <s v="High"/>
    <n v="1"/>
    <x v="2"/>
    <d v="2023-01-11T00:00:00"/>
    <x v="0"/>
    <x v="0"/>
    <x v="0"/>
    <n v="3"/>
    <n v="248.83"/>
    <n v="55"/>
    <s v="Old"/>
  </r>
  <r>
    <n v="2144"/>
    <d v="2022-08-25T00:00:00"/>
    <n v="3.7222222222222223"/>
    <s v="Production Technician II"/>
    <x v="3"/>
    <s v="Active"/>
    <s v="Full-Time"/>
    <s v="Zone B"/>
    <s v="Temporary"/>
    <x v="0"/>
    <x v="4"/>
    <d v="1998-01-28T00:00:00"/>
    <s v="MA"/>
    <s v="Female"/>
    <s v="Hispanic"/>
    <s v="Divorced"/>
    <x v="1"/>
    <n v="4"/>
    <n v="2"/>
    <s v="Excellent"/>
    <d v="2023-06-09T00:00:00"/>
    <n v="2"/>
    <x v="2"/>
    <n v="5"/>
    <s v="High"/>
    <n v="4"/>
    <x v="2"/>
    <d v="2023-01-26T00:00:00"/>
    <x v="4"/>
    <x v="0"/>
    <x v="2"/>
    <n v="4"/>
    <n v="474.09"/>
    <n v="24"/>
    <s v="Young"/>
  </r>
  <r>
    <n v="2145"/>
    <d v="2019-02-27T00:00:00"/>
    <n v="7.2166666666666668"/>
    <s v="Production Technician II"/>
    <x v="5"/>
    <s v="Active"/>
    <s v="Full-Time"/>
    <s v="Zone A"/>
    <s v="Full-Time"/>
    <x v="0"/>
    <x v="2"/>
    <d v="1989-10-04T00:00:00"/>
    <s v="MA"/>
    <s v="Female"/>
    <s v="Other"/>
    <s v="Divorced"/>
    <x v="1"/>
    <n v="4"/>
    <n v="1"/>
    <s v="Excellent"/>
    <d v="2023-05-19T00:00:00"/>
    <n v="3"/>
    <x v="2"/>
    <n v="3"/>
    <s v="High"/>
    <n v="5"/>
    <x v="2"/>
    <d v="2022-12-05T00:00:00"/>
    <x v="2"/>
    <x v="1"/>
    <x v="0"/>
    <n v="4"/>
    <n v="251.83"/>
    <n v="30"/>
    <s v="Adult"/>
  </r>
  <r>
    <n v="2146"/>
    <d v="2019-12-25T00:00:00"/>
    <n v="6.3888888888888893"/>
    <s v="Production Technician I"/>
    <x v="8"/>
    <s v="Terminated"/>
    <s v="Full-Time"/>
    <s v="Zone A"/>
    <s v="Temporary"/>
    <x v="0"/>
    <x v="8"/>
    <d v="2043-11-03T00:00:00"/>
    <s v="MA"/>
    <s v="Female"/>
    <s v="Other"/>
    <s v="Divorced"/>
    <x v="1"/>
    <n v="4"/>
    <n v="2"/>
    <s v="Excellent"/>
    <d v="2023-02-24T00:00:00"/>
    <n v="3"/>
    <x v="2"/>
    <n v="1"/>
    <s v="High"/>
    <n v="1"/>
    <x v="2"/>
    <d v="2023-03-09T00:00:00"/>
    <x v="0"/>
    <x v="1"/>
    <x v="2"/>
    <n v="1"/>
    <n v="386.89"/>
    <n v="76"/>
    <s v="Old"/>
  </r>
  <r>
    <n v="2147"/>
    <d v="2020-08-14T00:00:00"/>
    <n v="5.7527777777777782"/>
    <s v="Production Technician I"/>
    <x v="6"/>
    <s v="Active"/>
    <s v="Contract"/>
    <s v="Zone B"/>
    <s v="Temporary"/>
    <x v="0"/>
    <x v="1"/>
    <d v="1981-11-06T00:00:00"/>
    <s v="MA"/>
    <s v="Female"/>
    <s v="Hispanic"/>
    <s v="Divorced"/>
    <x v="1"/>
    <n v="4"/>
    <n v="4"/>
    <s v="Poor"/>
    <d v="2022-11-03T00:00:00"/>
    <n v="2"/>
    <x v="0"/>
    <n v="1"/>
    <s v="Low"/>
    <n v="2"/>
    <x v="0"/>
    <d v="2023-01-25T00:00:00"/>
    <x v="3"/>
    <x v="1"/>
    <x v="3"/>
    <n v="3"/>
    <n v="535.19000000000005"/>
    <n v="39"/>
    <s v="Adult"/>
  </r>
  <r>
    <n v="2148"/>
    <d v="2021-07-30T00:00:00"/>
    <n v="4.791666666666667"/>
    <s v="Production Technician I"/>
    <x v="2"/>
    <s v="Active"/>
    <s v="Full-Time"/>
    <s v="Zone A"/>
    <s v="Full-Time"/>
    <x v="0"/>
    <x v="8"/>
    <d v="2049-04-21T00:00:00"/>
    <s v="MA"/>
    <s v="Female"/>
    <s v="Black"/>
    <s v="Widowed"/>
    <x v="1"/>
    <n v="4"/>
    <n v="5"/>
    <s v="Poor"/>
    <d v="2023-06-12T00:00:00"/>
    <n v="1"/>
    <x v="0"/>
    <n v="1"/>
    <s v="Low"/>
    <n v="2"/>
    <x v="0"/>
    <d v="2023-04-16T00:00:00"/>
    <x v="4"/>
    <x v="0"/>
    <x v="3"/>
    <n v="1"/>
    <n v="409.66"/>
    <n v="72"/>
    <s v="Old"/>
  </r>
  <r>
    <n v="2149"/>
    <d v="2021-05-02T00:00:00"/>
    <n v="5.0361111111111114"/>
    <s v="Production Technician I"/>
    <x v="9"/>
    <s v="Terminated"/>
    <s v="Full-Time"/>
    <s v="Zone A"/>
    <s v="Temporary"/>
    <x v="0"/>
    <x v="9"/>
    <d v="1997-03-26T00:00:00"/>
    <s v="MA"/>
    <s v="Female"/>
    <s v="White"/>
    <s v="Single"/>
    <x v="1"/>
    <n v="4"/>
    <n v="5"/>
    <s v="Poor"/>
    <d v="2023-05-21T00:00:00"/>
    <n v="5"/>
    <x v="0"/>
    <n v="3"/>
    <s v="Low"/>
    <n v="5"/>
    <x v="0"/>
    <d v="2023-05-08T00:00:00"/>
    <x v="3"/>
    <x v="0"/>
    <x v="0"/>
    <n v="2"/>
    <n v="747.63"/>
    <n v="24"/>
    <s v="Young"/>
  </r>
  <r>
    <n v="2150"/>
    <d v="2023-01-21T00:00:00"/>
    <n v="3.3166666666666669"/>
    <s v="Production Technician I"/>
    <x v="7"/>
    <s v="Active"/>
    <s v="Full-Time"/>
    <s v="Zone B"/>
    <s v="Full-Time"/>
    <x v="0"/>
    <x v="8"/>
    <d v="1971-10-06T00:00:00"/>
    <s v="MA"/>
    <s v="Female"/>
    <s v="Asian"/>
    <s v="Widowed"/>
    <x v="1"/>
    <n v="4"/>
    <n v="5"/>
    <s v="Poor"/>
    <d v="2022-11-26T00:00:00"/>
    <n v="2"/>
    <x v="0"/>
    <n v="1"/>
    <s v="Low"/>
    <n v="1"/>
    <x v="0"/>
    <d v="2023-08-03T00:00:00"/>
    <x v="2"/>
    <x v="1"/>
    <x v="1"/>
    <n v="3"/>
    <n v="794.12"/>
    <n v="52"/>
    <s v="Old"/>
  </r>
  <r>
    <n v="2151"/>
    <d v="2021-01-20T00:00:00"/>
    <n v="5.3194444444444446"/>
    <s v="Production Technician I"/>
    <x v="3"/>
    <s v="Active"/>
    <s v="Contract"/>
    <s v="Zone B"/>
    <s v="Temporary"/>
    <x v="0"/>
    <x v="10"/>
    <d v="1950-12-05T00:00:00"/>
    <s v="MA"/>
    <s v="Female"/>
    <s v="Hispanic"/>
    <s v="Married"/>
    <x v="1"/>
    <n v="4"/>
    <n v="1"/>
    <s v="Excellent"/>
    <d v="2023-04-11T00:00:00"/>
    <n v="4"/>
    <x v="2"/>
    <n v="4"/>
    <s v="High"/>
    <n v="4"/>
    <x v="2"/>
    <d v="2023-03-10T00:00:00"/>
    <x v="0"/>
    <x v="1"/>
    <x v="0"/>
    <n v="3"/>
    <n v="845.94"/>
    <n v="71"/>
    <s v="Old"/>
  </r>
  <r>
    <n v="2152"/>
    <d v="2020-10-07T00:00:00"/>
    <n v="5.6055555555555552"/>
    <s v="Production Technician I"/>
    <x v="5"/>
    <s v="Active"/>
    <s v="Part-Time"/>
    <s v="Zone C"/>
    <s v="Temporary"/>
    <x v="0"/>
    <x v="6"/>
    <d v="1956-01-07T00:00:00"/>
    <s v="MA"/>
    <s v="Female"/>
    <s v="White"/>
    <s v="Widowed"/>
    <x v="1"/>
    <n v="4"/>
    <n v="2"/>
    <s v="Excellent"/>
    <d v="2023-03-30T00:00:00"/>
    <n v="3"/>
    <x v="2"/>
    <n v="1"/>
    <s v="High"/>
    <n v="4"/>
    <x v="2"/>
    <d v="2022-10-15T00:00:00"/>
    <x v="4"/>
    <x v="1"/>
    <x v="2"/>
    <n v="4"/>
    <n v="606.89"/>
    <n v="64"/>
    <s v="Old"/>
  </r>
  <r>
    <n v="2153"/>
    <d v="2019-06-15T00:00:00"/>
    <n v="6.916666666666667"/>
    <s v="Production Technician I"/>
    <x v="4"/>
    <s v="Active"/>
    <s v="Contract"/>
    <s v="Zone C"/>
    <s v="Part-Time"/>
    <x v="0"/>
    <x v="9"/>
    <d v="2044-09-10T00:00:00"/>
    <s v="MA"/>
    <s v="Female"/>
    <s v="Other"/>
    <s v="Married"/>
    <x v="1"/>
    <n v="4"/>
    <n v="4"/>
    <s v="Poor"/>
    <d v="2023-01-19T00:00:00"/>
    <n v="3"/>
    <x v="0"/>
    <n v="5"/>
    <s v="Low"/>
    <n v="3"/>
    <x v="0"/>
    <d v="2023-02-24T00:00:00"/>
    <x v="1"/>
    <x v="0"/>
    <x v="2"/>
    <n v="2"/>
    <n v="190.07"/>
    <n v="75"/>
    <s v="Old"/>
  </r>
  <r>
    <n v="2154"/>
    <d v="2022-04-28T00:00:00"/>
    <n v="4.0472222222222225"/>
    <s v="Production Technician I"/>
    <x v="0"/>
    <s v="Active"/>
    <s v="Part-Time"/>
    <s v="Zone A"/>
    <s v="Temporary"/>
    <x v="0"/>
    <x v="4"/>
    <d v="1975-09-08T00:00:00"/>
    <s v="MA"/>
    <s v="Male"/>
    <s v="Other"/>
    <s v="Married"/>
    <x v="1"/>
    <n v="4"/>
    <n v="4"/>
    <s v="Poor"/>
    <d v="2023-05-18T00:00:00"/>
    <n v="1"/>
    <x v="0"/>
    <n v="3"/>
    <s v="Low"/>
    <n v="2"/>
    <x v="0"/>
    <d v="2023-03-11T00:00:00"/>
    <x v="2"/>
    <x v="1"/>
    <x v="0"/>
    <n v="4"/>
    <n v="795.38"/>
    <n v="47"/>
    <s v="Adult"/>
  </r>
  <r>
    <n v="2155"/>
    <d v="2019-06-29T00:00:00"/>
    <n v="6.8777777777777782"/>
    <s v="Production Technician I"/>
    <x v="1"/>
    <s v="Terminated"/>
    <s v="Part-Time"/>
    <s v="Zone B"/>
    <s v="Full-Time"/>
    <x v="0"/>
    <x v="0"/>
    <d v="2042-02-24T00:00:00"/>
    <s v="MA"/>
    <s v="Female"/>
    <s v="Other"/>
    <s v="Single"/>
    <x v="1"/>
    <n v="4"/>
    <n v="4"/>
    <s v="Poor"/>
    <d v="2023-03-13T00:00:00"/>
    <n v="1"/>
    <x v="0"/>
    <n v="2"/>
    <s v="Low"/>
    <n v="4"/>
    <x v="0"/>
    <d v="2023-03-21T00:00:00"/>
    <x v="1"/>
    <x v="0"/>
    <x v="3"/>
    <n v="1"/>
    <n v="972.82"/>
    <n v="77"/>
    <s v="Old"/>
  </r>
  <r>
    <n v="2156"/>
    <d v="2018-09-11T00:00:00"/>
    <n v="7.677777777777778"/>
    <s v="Production Technician I"/>
    <x v="8"/>
    <s v="Active"/>
    <s v="Part-Time"/>
    <s v="Zone B"/>
    <s v="Temporary"/>
    <x v="0"/>
    <x v="7"/>
    <d v="1989-01-29T00:00:00"/>
    <s v="MA"/>
    <s v="Female"/>
    <s v="Black"/>
    <s v="Widowed"/>
    <x v="1"/>
    <n v="4"/>
    <n v="3"/>
    <s v="Average"/>
    <d v="2023-03-03T00:00:00"/>
    <n v="5"/>
    <x v="1"/>
    <n v="1"/>
    <s v="Moderate"/>
    <n v="3"/>
    <x v="1"/>
    <d v="2023-01-19T00:00:00"/>
    <x v="1"/>
    <x v="0"/>
    <x v="0"/>
    <n v="2"/>
    <n v="763.44"/>
    <n v="29"/>
    <s v="Adult"/>
  </r>
  <r>
    <n v="2157"/>
    <d v="2020-05-15T00:00:00"/>
    <n v="6"/>
    <s v="Production Technician I"/>
    <x v="6"/>
    <s v="Active"/>
    <s v="Contract"/>
    <s v="Zone A"/>
    <s v="Full-Time"/>
    <x v="0"/>
    <x v="2"/>
    <d v="1950-02-02T00:00:00"/>
    <s v="MA"/>
    <s v="Female"/>
    <s v="Asian"/>
    <s v="Married"/>
    <x v="1"/>
    <n v="4"/>
    <n v="4"/>
    <s v="Poor"/>
    <d v="2022-12-10T00:00:00"/>
    <n v="4"/>
    <x v="0"/>
    <n v="2"/>
    <s v="Low"/>
    <n v="5"/>
    <x v="0"/>
    <d v="2022-10-02T00:00:00"/>
    <x v="0"/>
    <x v="0"/>
    <x v="1"/>
    <n v="1"/>
    <n v="152.69"/>
    <n v="70"/>
    <s v="Old"/>
  </r>
  <r>
    <n v="2158"/>
    <d v="2023-02-23T00:00:00"/>
    <n v="3.2277777777777779"/>
    <s v="Production Technician I"/>
    <x v="2"/>
    <s v="Active"/>
    <s v="Full-Time"/>
    <s v="Zone B"/>
    <s v="Full-Time"/>
    <x v="0"/>
    <x v="4"/>
    <d v="1962-07-07T00:00:00"/>
    <s v="MA"/>
    <s v="Female"/>
    <s v="White"/>
    <s v="Married"/>
    <x v="1"/>
    <n v="4"/>
    <n v="3"/>
    <s v="Average"/>
    <d v="2023-01-04T00:00:00"/>
    <n v="2"/>
    <x v="1"/>
    <n v="4"/>
    <s v="Moderate"/>
    <n v="3"/>
    <x v="1"/>
    <d v="2023-04-06T00:00:00"/>
    <x v="4"/>
    <x v="1"/>
    <x v="0"/>
    <n v="1"/>
    <n v="989.3"/>
    <n v="61"/>
    <s v="Old"/>
  </r>
  <r>
    <n v="2159"/>
    <d v="2021-03-23T00:00:00"/>
    <n v="5.1444444444444448"/>
    <s v="Production Technician I"/>
    <x v="9"/>
    <s v="Active"/>
    <s v="Full-Time"/>
    <s v="Zone C"/>
    <s v="Temporary"/>
    <x v="0"/>
    <x v="1"/>
    <d v="1983-05-31T00:00:00"/>
    <s v="MA"/>
    <s v="Female"/>
    <s v="White"/>
    <s v="Widowed"/>
    <x v="1"/>
    <n v="4"/>
    <n v="5"/>
    <s v="Poor"/>
    <d v="2022-09-20T00:00:00"/>
    <n v="1"/>
    <x v="0"/>
    <n v="1"/>
    <s v="Low"/>
    <n v="1"/>
    <x v="0"/>
    <d v="2023-01-24T00:00:00"/>
    <x v="1"/>
    <x v="1"/>
    <x v="2"/>
    <n v="3"/>
    <n v="833.52"/>
    <n v="38"/>
    <s v="Adult"/>
  </r>
  <r>
    <n v="2160"/>
    <d v="2022-11-07T00:00:00"/>
    <n v="3.5222222222222221"/>
    <s v="Production Technician I"/>
    <x v="7"/>
    <s v="Active"/>
    <s v="Full-Time"/>
    <s v="Zone A"/>
    <s v="Part-Time"/>
    <x v="0"/>
    <x v="3"/>
    <d v="1988-05-22T00:00:00"/>
    <s v="MA"/>
    <s v="Female"/>
    <s v="Other"/>
    <s v="Married"/>
    <x v="1"/>
    <n v="4"/>
    <n v="3"/>
    <s v="Average"/>
    <d v="2023-01-20T00:00:00"/>
    <n v="1"/>
    <x v="1"/>
    <n v="1"/>
    <s v="Moderate"/>
    <n v="5"/>
    <x v="1"/>
    <d v="2023-06-16T00:00:00"/>
    <x v="1"/>
    <x v="0"/>
    <x v="2"/>
    <n v="5"/>
    <n v="329.65"/>
    <n v="34"/>
    <s v="Adult"/>
  </r>
  <r>
    <n v="2161"/>
    <d v="2021-05-19T00:00:00"/>
    <n v="4.9888888888888889"/>
    <s v="Production Technician I"/>
    <x v="3"/>
    <s v="Active"/>
    <s v="Contract"/>
    <s v="Zone C"/>
    <s v="Full-Time"/>
    <x v="0"/>
    <x v="9"/>
    <d v="1951-05-26T00:00:00"/>
    <s v="MA"/>
    <s v="Female"/>
    <s v="Asian"/>
    <s v="Single"/>
    <x v="1"/>
    <n v="4"/>
    <n v="3"/>
    <s v="Average"/>
    <d v="2023-05-27T00:00:00"/>
    <n v="1"/>
    <x v="1"/>
    <n v="4"/>
    <s v="Moderate"/>
    <n v="3"/>
    <x v="1"/>
    <d v="2022-09-29T00:00:00"/>
    <x v="4"/>
    <x v="0"/>
    <x v="2"/>
    <n v="1"/>
    <n v="443.04"/>
    <n v="70"/>
    <s v="Old"/>
  </r>
  <r>
    <n v="2162"/>
    <d v="2021-01-02T00:00:00"/>
    <n v="5.3694444444444445"/>
    <s v="Production Technician II"/>
    <x v="5"/>
    <s v="Active"/>
    <s v="Full-Time"/>
    <s v="Zone B"/>
    <s v="Temporary"/>
    <x v="0"/>
    <x v="9"/>
    <d v="1970-04-05T00:00:00"/>
    <s v="MA"/>
    <s v="Female"/>
    <s v="Asian"/>
    <s v="Married"/>
    <x v="1"/>
    <n v="4"/>
    <n v="3"/>
    <s v="Average"/>
    <d v="2023-02-17T00:00:00"/>
    <n v="3"/>
    <x v="1"/>
    <n v="5"/>
    <s v="Moderate"/>
    <n v="4"/>
    <x v="1"/>
    <d v="2023-06-03T00:00:00"/>
    <x v="2"/>
    <x v="1"/>
    <x v="1"/>
    <n v="5"/>
    <n v="136.81"/>
    <n v="51"/>
    <s v="Old"/>
  </r>
  <r>
    <n v="2163"/>
    <d v="2019-03-26T00:00:00"/>
    <n v="7.1361111111111111"/>
    <s v="Production Technician II"/>
    <x v="6"/>
    <s v="Active"/>
    <s v="Contract"/>
    <s v="Zone B"/>
    <s v="Full-Time"/>
    <x v="0"/>
    <x v="2"/>
    <d v="1966-11-19T00:00:00"/>
    <s v="MA"/>
    <s v="Female"/>
    <s v="White"/>
    <s v="Married"/>
    <x v="1"/>
    <n v="4"/>
    <n v="1"/>
    <s v="Excellent"/>
    <d v="2023-01-12T00:00:00"/>
    <n v="5"/>
    <x v="2"/>
    <n v="5"/>
    <s v="High"/>
    <n v="4"/>
    <x v="2"/>
    <d v="2023-01-19T00:00:00"/>
    <x v="4"/>
    <x v="0"/>
    <x v="0"/>
    <n v="3"/>
    <n v="665.2"/>
    <n v="53"/>
    <s v="Old"/>
  </r>
  <r>
    <n v="2164"/>
    <d v="2020-09-28T00:00:00"/>
    <n v="5.6305555555555555"/>
    <s v="Production Technician II"/>
    <x v="2"/>
    <s v="Active"/>
    <s v="Part-Time"/>
    <s v="Zone C"/>
    <s v="Full-Time"/>
    <x v="0"/>
    <x v="5"/>
    <d v="1950-07-27T00:00:00"/>
    <s v="MA"/>
    <s v="Female"/>
    <s v="Black"/>
    <s v="Divorced"/>
    <x v="1"/>
    <n v="4"/>
    <n v="3"/>
    <s v="Average"/>
    <d v="2022-12-09T00:00:00"/>
    <n v="3"/>
    <x v="1"/>
    <n v="1"/>
    <s v="Moderate"/>
    <n v="3"/>
    <x v="1"/>
    <d v="2023-06-11T00:00:00"/>
    <x v="3"/>
    <x v="0"/>
    <x v="1"/>
    <n v="2"/>
    <n v="978.55"/>
    <n v="70"/>
    <s v="Old"/>
  </r>
  <r>
    <n v="2165"/>
    <d v="2019-03-16T00:00:00"/>
    <n v="7.1638888888888888"/>
    <s v="Production Technician II"/>
    <x v="4"/>
    <s v="Active"/>
    <s v="Contract"/>
    <s v="Zone C"/>
    <s v="Full-Time"/>
    <x v="0"/>
    <x v="4"/>
    <d v="2048-02-06T00:00:00"/>
    <s v="MA"/>
    <s v="Female"/>
    <s v="Asian"/>
    <s v="Divorced"/>
    <x v="1"/>
    <n v="4"/>
    <n v="3"/>
    <s v="Average"/>
    <d v="2022-10-28T00:00:00"/>
    <n v="5"/>
    <x v="1"/>
    <n v="3"/>
    <s v="Moderate"/>
    <n v="3"/>
    <x v="1"/>
    <d v="2023-07-23T00:00:00"/>
    <x v="2"/>
    <x v="1"/>
    <x v="0"/>
    <n v="4"/>
    <n v="652.57000000000005"/>
    <n v="71"/>
    <s v="Old"/>
  </r>
  <r>
    <n v="2166"/>
    <d v="2019-03-20T00:00:00"/>
    <n v="7.1527777777777777"/>
    <s v="Production Technician II"/>
    <x v="0"/>
    <s v="Active"/>
    <s v="Contract"/>
    <s v="Zone B"/>
    <s v="Part-Time"/>
    <x v="0"/>
    <x v="4"/>
    <d v="1997-09-09T00:00:00"/>
    <s v="MA"/>
    <s v="Female"/>
    <s v="Asian"/>
    <s v="Widowed"/>
    <x v="1"/>
    <n v="4"/>
    <n v="3"/>
    <s v="Average"/>
    <d v="2023-01-16T00:00:00"/>
    <n v="2"/>
    <x v="1"/>
    <n v="2"/>
    <s v="Moderate"/>
    <n v="1"/>
    <x v="1"/>
    <d v="2022-10-02T00:00:00"/>
    <x v="3"/>
    <x v="1"/>
    <x v="3"/>
    <n v="2"/>
    <n v="953.59"/>
    <n v="22"/>
    <s v="Young"/>
  </r>
  <r>
    <n v="2168"/>
    <d v="2018-08-08T00:00:00"/>
    <n v="7.7694444444444448"/>
    <s v="Production Technician II"/>
    <x v="1"/>
    <s v="Active"/>
    <s v="Part-Time"/>
    <s v="Zone B"/>
    <s v="Full-Time"/>
    <x v="0"/>
    <x v="4"/>
    <d v="1995-01-16T00:00:00"/>
    <s v="MA"/>
    <s v="Female"/>
    <s v="Black"/>
    <s v="Divorced"/>
    <x v="1"/>
    <n v="4"/>
    <n v="3"/>
    <s v="Average"/>
    <d v="2023-01-08T00:00:00"/>
    <n v="5"/>
    <x v="1"/>
    <n v="1"/>
    <s v="Moderate"/>
    <n v="4"/>
    <x v="1"/>
    <d v="2023-08-01T00:00:00"/>
    <x v="1"/>
    <x v="0"/>
    <x v="1"/>
    <n v="2"/>
    <n v="851.51"/>
    <n v="23"/>
    <s v="Young"/>
  </r>
  <r>
    <n v="2169"/>
    <d v="2020-07-04T00:00:00"/>
    <n v="5.8638888888888889"/>
    <s v="Production Technician II"/>
    <x v="8"/>
    <s v="Active"/>
    <s v="Full-Time"/>
    <s v="Zone A"/>
    <s v="Full-Time"/>
    <x v="0"/>
    <x v="3"/>
    <d v="1995-12-26T00:00:00"/>
    <s v="MA"/>
    <s v="Female"/>
    <s v="Black"/>
    <s v="Widowed"/>
    <x v="1"/>
    <n v="4"/>
    <n v="3"/>
    <s v="Average"/>
    <d v="2023-04-18T00:00:00"/>
    <n v="5"/>
    <x v="1"/>
    <n v="2"/>
    <s v="Moderate"/>
    <n v="4"/>
    <x v="1"/>
    <d v="2023-03-17T00:00:00"/>
    <x v="1"/>
    <x v="1"/>
    <x v="0"/>
    <n v="1"/>
    <n v="200.13"/>
    <n v="25"/>
    <s v="Young"/>
  </r>
  <r>
    <n v="2170"/>
    <d v="2023-01-29T00:00:00"/>
    <n v="3.2944444444444443"/>
    <s v="Production Technician I"/>
    <x v="2"/>
    <s v="Active"/>
    <s v="Full-Time"/>
    <s v="Zone C"/>
    <s v="Part-Time"/>
    <x v="0"/>
    <x v="13"/>
    <d v="1950-06-17T00:00:00"/>
    <s v="MA"/>
    <s v="Female"/>
    <s v="Black"/>
    <s v="Widowed"/>
    <x v="1"/>
    <n v="4"/>
    <n v="3"/>
    <s v="Average"/>
    <d v="2023-01-30T00:00:00"/>
    <n v="1"/>
    <x v="1"/>
    <n v="5"/>
    <s v="Moderate"/>
    <n v="2"/>
    <x v="1"/>
    <d v="2023-03-14T00:00:00"/>
    <x v="0"/>
    <x v="1"/>
    <x v="2"/>
    <n v="2"/>
    <n v="347.4"/>
    <n v="73"/>
    <s v="Old"/>
  </r>
  <r>
    <n v="2171"/>
    <d v="2021-08-09T00:00:00"/>
    <n v="4.7666666666666666"/>
    <s v="Production Technician I"/>
    <x v="4"/>
    <s v="Active"/>
    <s v="Full-Time"/>
    <s v="Zone A"/>
    <s v="Part-Time"/>
    <x v="0"/>
    <x v="7"/>
    <d v="1992-02-11T00:00:00"/>
    <s v="MA"/>
    <s v="Female"/>
    <s v="Hispanic"/>
    <s v="Married"/>
    <x v="1"/>
    <n v="4"/>
    <n v="3"/>
    <s v="Average"/>
    <d v="2023-03-16T00:00:00"/>
    <n v="1"/>
    <x v="1"/>
    <n v="3"/>
    <s v="Moderate"/>
    <n v="2"/>
    <x v="1"/>
    <d v="2023-06-19T00:00:00"/>
    <x v="4"/>
    <x v="1"/>
    <x v="3"/>
    <n v="3"/>
    <n v="243.07"/>
    <n v="29"/>
    <s v="Adult"/>
  </r>
  <r>
    <n v="2172"/>
    <d v="2021-05-16T00:00:00"/>
    <n v="4.9972222222222218"/>
    <s v="Production Technician I"/>
    <x v="0"/>
    <s v="Terminated"/>
    <s v="Part-Time"/>
    <s v="Zone C"/>
    <s v="Temporary"/>
    <x v="0"/>
    <x v="4"/>
    <d v="1994-06-01T00:00:00"/>
    <s v="MA"/>
    <s v="Female"/>
    <s v="Other"/>
    <s v="Single"/>
    <x v="1"/>
    <n v="4"/>
    <n v="3"/>
    <s v="Average"/>
    <d v="2023-03-17T00:00:00"/>
    <n v="2"/>
    <x v="1"/>
    <n v="4"/>
    <s v="Moderate"/>
    <n v="1"/>
    <x v="1"/>
    <d v="2023-06-23T00:00:00"/>
    <x v="2"/>
    <x v="1"/>
    <x v="1"/>
    <n v="2"/>
    <n v="198.08"/>
    <n v="27"/>
    <s v="Adult"/>
  </r>
  <r>
    <n v="2173"/>
    <d v="2021-08-14T00:00:00"/>
    <n v="4.7527777777777782"/>
    <s v="Production Technician I"/>
    <x v="7"/>
    <s v="Terminated"/>
    <s v="Contract"/>
    <s v="Zone A"/>
    <s v="Part-Time"/>
    <x v="0"/>
    <x v="6"/>
    <d v="1987-10-04T00:00:00"/>
    <s v="MA"/>
    <s v="Female"/>
    <s v="Asian"/>
    <s v="Divorced"/>
    <x v="1"/>
    <n v="4"/>
    <n v="3"/>
    <s v="Average"/>
    <d v="2023-02-13T00:00:00"/>
    <n v="1"/>
    <x v="1"/>
    <n v="4"/>
    <s v="Moderate"/>
    <n v="3"/>
    <x v="1"/>
    <d v="2023-04-18T00:00:00"/>
    <x v="3"/>
    <x v="1"/>
    <x v="2"/>
    <n v="5"/>
    <n v="372.55"/>
    <n v="34"/>
    <s v="Adult"/>
  </r>
  <r>
    <n v="2174"/>
    <d v="2022-02-08T00:00:00"/>
    <n v="4.2694444444444448"/>
    <s v="Production Technician I"/>
    <x v="1"/>
    <s v="Active"/>
    <s v="Full-Time"/>
    <s v="Zone B"/>
    <s v="Temporary"/>
    <x v="0"/>
    <x v="5"/>
    <d v="1970-12-29T00:00:00"/>
    <s v="MA"/>
    <s v="Female"/>
    <s v="Black"/>
    <s v="Married"/>
    <x v="1"/>
    <n v="4"/>
    <n v="3"/>
    <s v="Average"/>
    <d v="2022-12-25T00:00:00"/>
    <n v="1"/>
    <x v="1"/>
    <n v="1"/>
    <s v="Moderate"/>
    <n v="5"/>
    <x v="1"/>
    <d v="2022-11-13T00:00:00"/>
    <x v="3"/>
    <x v="1"/>
    <x v="1"/>
    <n v="2"/>
    <n v="446.22"/>
    <n v="52"/>
    <s v="Old"/>
  </r>
  <r>
    <n v="2175"/>
    <d v="2019-12-16T00:00:00"/>
    <n v="6.4138888888888888"/>
    <s v="Production Technician I"/>
    <x v="8"/>
    <s v="Active"/>
    <s v="Contract"/>
    <s v="Zone C"/>
    <s v="Temporary"/>
    <x v="0"/>
    <x v="4"/>
    <d v="1987-10-02T00:00:00"/>
    <s v="MA"/>
    <s v="Female"/>
    <s v="Hispanic"/>
    <s v="Widowed"/>
    <x v="1"/>
    <n v="4"/>
    <n v="2"/>
    <s v="Excellent"/>
    <d v="2023-03-16T00:00:00"/>
    <n v="1"/>
    <x v="2"/>
    <n v="3"/>
    <s v="High"/>
    <n v="3"/>
    <x v="2"/>
    <d v="2023-02-22T00:00:00"/>
    <x v="4"/>
    <x v="1"/>
    <x v="2"/>
    <n v="2"/>
    <n v="512.6"/>
    <n v="32"/>
    <s v="Adult"/>
  </r>
  <r>
    <n v="2176"/>
    <d v="2021-10-07T00:00:00"/>
    <n v="4.6055555555555552"/>
    <s v="Production Technician I"/>
    <x v="3"/>
    <s v="Active"/>
    <s v="Full-Time"/>
    <s v="Zone B"/>
    <s v="Full-Time"/>
    <x v="0"/>
    <x v="4"/>
    <d v="1988-12-22T00:00:00"/>
    <s v="MA"/>
    <s v="Female"/>
    <s v="Asian"/>
    <s v="Married"/>
    <x v="1"/>
    <n v="4"/>
    <n v="2"/>
    <s v="Excellent"/>
    <d v="2023-04-29T00:00:00"/>
    <n v="2"/>
    <x v="2"/>
    <n v="1"/>
    <s v="High"/>
    <n v="1"/>
    <x v="2"/>
    <d v="2023-04-19T00:00:00"/>
    <x v="4"/>
    <x v="1"/>
    <x v="2"/>
    <n v="5"/>
    <n v="357.52"/>
    <n v="33"/>
    <s v="Adult"/>
  </r>
  <r>
    <n v="2177"/>
    <d v="2020-12-23T00:00:00"/>
    <n v="5.3944444444444448"/>
    <s v="Production Technician I"/>
    <x v="9"/>
    <s v="Active"/>
    <s v="Full-Time"/>
    <s v="Zone A"/>
    <s v="Full-Time"/>
    <x v="0"/>
    <x v="14"/>
    <d v="1951-09-02T00:00:00"/>
    <s v="MA"/>
    <s v="Male"/>
    <s v="Asian"/>
    <s v="Single"/>
    <x v="3"/>
    <n v="1"/>
    <n v="4"/>
    <s v="Poor"/>
    <d v="2022-10-17T00:00:00"/>
    <n v="4"/>
    <x v="0"/>
    <n v="2"/>
    <s v="Low"/>
    <n v="1"/>
    <x v="0"/>
    <d v="2023-07-07T00:00:00"/>
    <x v="1"/>
    <x v="1"/>
    <x v="3"/>
    <n v="4"/>
    <n v="616.66"/>
    <n v="69"/>
    <s v="Old"/>
  </r>
  <r>
    <n v="2178"/>
    <d v="2022-11-01T00:00:00"/>
    <n v="3.5388888888888888"/>
    <s v="Production Technician I"/>
    <x v="5"/>
    <s v="Active"/>
    <s v="Contract"/>
    <s v="Zone B"/>
    <s v="Part-Time"/>
    <x v="0"/>
    <x v="10"/>
    <d v="1990-08-30T00:00:00"/>
    <s v="MA"/>
    <s v="Female"/>
    <s v="Hispanic"/>
    <s v="Married"/>
    <x v="3"/>
    <n v="1"/>
    <n v="4"/>
    <s v="Poor"/>
    <d v="2022-09-11T00:00:00"/>
    <n v="4"/>
    <x v="0"/>
    <n v="1"/>
    <s v="Low"/>
    <n v="5"/>
    <x v="0"/>
    <d v="2023-05-08T00:00:00"/>
    <x v="4"/>
    <x v="0"/>
    <x v="2"/>
    <n v="5"/>
    <n v="368.55"/>
    <n v="32"/>
    <s v="Adult"/>
  </r>
  <r>
    <n v="2179"/>
    <d v="2022-10-28T00:00:00"/>
    <n v="3.5472222222222221"/>
    <s v="Production Technician I"/>
    <x v="6"/>
    <s v="Terminated"/>
    <s v="Contract"/>
    <s v="Zone B"/>
    <s v="Full-Time"/>
    <x v="0"/>
    <x v="9"/>
    <d v="1996-01-04T00:00:00"/>
    <s v="MA"/>
    <s v="Female"/>
    <s v="Black"/>
    <s v="Widowed"/>
    <x v="3"/>
    <n v="1"/>
    <n v="4"/>
    <s v="Poor"/>
    <d v="2023-06-16T00:00:00"/>
    <n v="1"/>
    <x v="0"/>
    <n v="3"/>
    <s v="Low"/>
    <n v="1"/>
    <x v="0"/>
    <d v="2022-09-08T00:00:00"/>
    <x v="0"/>
    <x v="1"/>
    <x v="3"/>
    <n v="4"/>
    <n v="937.57"/>
    <n v="26"/>
    <s v="Adult"/>
  </r>
  <r>
    <n v="2180"/>
    <d v="2018-11-03T00:00:00"/>
    <n v="7.5333333333333332"/>
    <s v="Production Technician I"/>
    <x v="2"/>
    <s v="Active"/>
    <s v="Full-Time"/>
    <s v="Zone A"/>
    <s v="Full-Time"/>
    <x v="0"/>
    <x v="4"/>
    <d v="1980-08-10T00:00:00"/>
    <s v="MA"/>
    <s v="Female"/>
    <s v="Hispanic"/>
    <s v="Widowed"/>
    <x v="3"/>
    <n v="1"/>
    <n v="5"/>
    <s v="Poor"/>
    <d v="2023-05-29T00:00:00"/>
    <n v="4"/>
    <x v="0"/>
    <n v="4"/>
    <s v="Low"/>
    <n v="4"/>
    <x v="0"/>
    <d v="2023-02-05T00:00:00"/>
    <x v="3"/>
    <x v="1"/>
    <x v="1"/>
    <n v="4"/>
    <n v="706.08"/>
    <n v="38"/>
    <s v="Adult"/>
  </r>
  <r>
    <n v="2181"/>
    <d v="2019-03-05T00:00:00"/>
    <n v="7.1944444444444446"/>
    <s v="Production Technician I"/>
    <x v="4"/>
    <s v="Active"/>
    <s v="Contract"/>
    <s v="Zone A"/>
    <s v="Temporary"/>
    <x v="0"/>
    <x v="4"/>
    <d v="1991-08-13T00:00:00"/>
    <s v="MA"/>
    <s v="Female"/>
    <s v="Black"/>
    <s v="Single"/>
    <x v="3"/>
    <n v="1"/>
    <n v="5"/>
    <s v="Poor"/>
    <d v="2023-02-04T00:00:00"/>
    <n v="2"/>
    <x v="0"/>
    <n v="1"/>
    <s v="Low"/>
    <n v="4"/>
    <x v="0"/>
    <d v="2023-06-28T00:00:00"/>
    <x v="4"/>
    <x v="0"/>
    <x v="1"/>
    <n v="2"/>
    <n v="542.94000000000005"/>
    <n v="28"/>
    <s v="Adult"/>
  </r>
  <r>
    <n v="2182"/>
    <d v="2021-03-14T00:00:00"/>
    <n v="5.1694444444444443"/>
    <s v="Production Technician I"/>
    <x v="0"/>
    <s v="Active"/>
    <s v="Full-Time"/>
    <s v="Zone A"/>
    <s v="Part-Time"/>
    <x v="0"/>
    <x v="5"/>
    <d v="1992-01-20T00:00:00"/>
    <s v="MA"/>
    <s v="Female"/>
    <s v="Black"/>
    <s v="Widowed"/>
    <x v="1"/>
    <n v="4"/>
    <n v="4"/>
    <s v="Poor"/>
    <d v="2023-04-12T00:00:00"/>
    <n v="1"/>
    <x v="0"/>
    <n v="1"/>
    <s v="Low"/>
    <n v="2"/>
    <x v="0"/>
    <d v="2023-07-22T00:00:00"/>
    <x v="4"/>
    <x v="1"/>
    <x v="2"/>
    <n v="2"/>
    <n v="105.18"/>
    <n v="29"/>
    <s v="Adult"/>
  </r>
  <r>
    <n v="2183"/>
    <d v="2018-12-13T00:00:00"/>
    <n v="7.4222222222222225"/>
    <s v="Production Technician I"/>
    <x v="7"/>
    <s v="Active"/>
    <s v="Contract"/>
    <s v="Zone C"/>
    <s v="Full-Time"/>
    <x v="0"/>
    <x v="0"/>
    <d v="2049-09-12T00:00:00"/>
    <s v="MA"/>
    <s v="Female"/>
    <s v="White"/>
    <s v="Divorced"/>
    <x v="1"/>
    <n v="4"/>
    <n v="5"/>
    <s v="Poor"/>
    <d v="2022-12-13T00:00:00"/>
    <n v="4"/>
    <x v="0"/>
    <n v="4"/>
    <s v="Low"/>
    <n v="2"/>
    <x v="0"/>
    <d v="2023-04-23T00:00:00"/>
    <x v="4"/>
    <x v="1"/>
    <x v="2"/>
    <n v="3"/>
    <n v="287.3"/>
    <n v="69"/>
    <s v="Old"/>
  </r>
  <r>
    <n v="2184"/>
    <d v="2021-09-05T00:00:00"/>
    <n v="4.6944444444444446"/>
    <s v="Production Technician I"/>
    <x v="1"/>
    <s v="Active"/>
    <s v="Full-Time"/>
    <s v="Zone C"/>
    <s v="Part-Time"/>
    <x v="0"/>
    <x v="1"/>
    <d v="1984-02-20T00:00:00"/>
    <s v="MA"/>
    <s v="Female"/>
    <s v="Other"/>
    <s v="Divorced"/>
    <x v="1"/>
    <n v="4"/>
    <n v="2"/>
    <s v="Excellent"/>
    <d v="2023-03-09T00:00:00"/>
    <n v="2"/>
    <x v="2"/>
    <n v="4"/>
    <s v="High"/>
    <n v="4"/>
    <x v="2"/>
    <d v="2022-09-25T00:00:00"/>
    <x v="4"/>
    <x v="1"/>
    <x v="0"/>
    <n v="3"/>
    <n v="661.36"/>
    <n v="37"/>
    <s v="Adult"/>
  </r>
  <r>
    <n v="2185"/>
    <d v="2020-05-17T00:00:00"/>
    <n v="5.9944444444444445"/>
    <s v="Production Technician II"/>
    <x v="5"/>
    <s v="Terminated"/>
    <s v="Contract"/>
    <s v="Zone A"/>
    <s v="Full-Time"/>
    <x v="0"/>
    <x v="1"/>
    <d v="1959-04-21T00:00:00"/>
    <s v="MA"/>
    <s v="Female"/>
    <s v="Asian"/>
    <s v="Single"/>
    <x v="1"/>
    <n v="4"/>
    <n v="5"/>
    <s v="Poor"/>
    <d v="2022-11-07T00:00:00"/>
    <n v="4"/>
    <x v="0"/>
    <n v="5"/>
    <s v="Low"/>
    <n v="5"/>
    <x v="0"/>
    <d v="2023-08-01T00:00:00"/>
    <x v="1"/>
    <x v="0"/>
    <x v="1"/>
    <n v="5"/>
    <n v="220.95"/>
    <n v="61"/>
    <s v="Old"/>
  </r>
  <r>
    <n v="2186"/>
    <d v="2023-03-03T00:00:00"/>
    <n v="3.2"/>
    <s v="Production Technician II"/>
    <x v="6"/>
    <s v="Active"/>
    <s v="Part-Time"/>
    <s v="Zone A"/>
    <s v="Temporary"/>
    <x v="0"/>
    <x v="4"/>
    <d v="1997-05-17T00:00:00"/>
    <s v="MA"/>
    <s v="Male"/>
    <s v="Hispanic"/>
    <s v="Married"/>
    <x v="1"/>
    <n v="4"/>
    <n v="1"/>
    <s v="Excellent"/>
    <d v="2022-09-17T00:00:00"/>
    <n v="4"/>
    <x v="2"/>
    <n v="1"/>
    <s v="High"/>
    <n v="1"/>
    <x v="2"/>
    <d v="2022-09-21T00:00:00"/>
    <x v="0"/>
    <x v="1"/>
    <x v="0"/>
    <n v="5"/>
    <n v="747.61"/>
    <n v="26"/>
    <s v="Adult"/>
  </r>
  <r>
    <n v="2187"/>
    <d v="2020-02-28T00:00:00"/>
    <n v="6.2138888888888886"/>
    <s v="Production Technician II"/>
    <x v="2"/>
    <s v="Active"/>
    <s v="Part-Time"/>
    <s v="Zone B"/>
    <s v="Full-Time"/>
    <x v="0"/>
    <x v="6"/>
    <d v="1998-01-26T00:00:00"/>
    <s v="MA"/>
    <s v="Female"/>
    <s v="Hispanic"/>
    <s v="Married"/>
    <x v="1"/>
    <n v="4"/>
    <n v="5"/>
    <s v="Poor"/>
    <d v="2023-01-14T00:00:00"/>
    <n v="2"/>
    <x v="0"/>
    <n v="1"/>
    <s v="Low"/>
    <n v="5"/>
    <x v="0"/>
    <d v="2023-06-07T00:00:00"/>
    <x v="4"/>
    <x v="0"/>
    <x v="2"/>
    <n v="1"/>
    <n v="575.77"/>
    <n v="22"/>
    <s v="Young"/>
  </r>
  <r>
    <n v="2188"/>
    <d v="2021-02-11T00:00:00"/>
    <n v="5.2611111111111111"/>
    <s v="Production Technician II"/>
    <x v="4"/>
    <s v="Active"/>
    <s v="Part-Time"/>
    <s v="Zone A"/>
    <s v="Part-Time"/>
    <x v="0"/>
    <x v="4"/>
    <d v="1965-02-21T00:00:00"/>
    <s v="MA"/>
    <s v="Female"/>
    <s v="Black"/>
    <s v="Married"/>
    <x v="1"/>
    <n v="4"/>
    <n v="2"/>
    <s v="Excellent"/>
    <d v="2023-01-25T00:00:00"/>
    <n v="5"/>
    <x v="2"/>
    <n v="4"/>
    <s v="High"/>
    <n v="2"/>
    <x v="2"/>
    <d v="2023-06-17T00:00:00"/>
    <x v="0"/>
    <x v="0"/>
    <x v="1"/>
    <n v="2"/>
    <n v="754.8"/>
    <n v="56"/>
    <s v="Old"/>
  </r>
  <r>
    <n v="2189"/>
    <d v="2019-01-25T00:00:00"/>
    <n v="7.3055555555555554"/>
    <s v="Production Technician II"/>
    <x v="0"/>
    <s v="Active"/>
    <s v="Part-Time"/>
    <s v="Zone B"/>
    <s v="Temporary"/>
    <x v="0"/>
    <x v="12"/>
    <d v="2044-07-04T00:00:00"/>
    <s v="MA"/>
    <s v="Female"/>
    <s v="White"/>
    <s v="Divorced"/>
    <x v="2"/>
    <n v="2"/>
    <n v="5"/>
    <s v="Poor"/>
    <d v="2022-08-19T00:00:00"/>
    <n v="1"/>
    <x v="0"/>
    <n v="2"/>
    <s v="Low"/>
    <n v="4"/>
    <x v="0"/>
    <d v="2022-11-28T00:00:00"/>
    <x v="1"/>
    <x v="1"/>
    <x v="3"/>
    <n v="2"/>
    <n v="585.65"/>
    <n v="75"/>
    <s v="Old"/>
  </r>
  <r>
    <n v="2190"/>
    <d v="2023-04-25T00:00:00"/>
    <n v="3.0555555555555554"/>
    <s v="Production Technician II"/>
    <x v="7"/>
    <s v="Active"/>
    <s v="Part-Time"/>
    <s v="Zone C"/>
    <s v="Full-Time"/>
    <x v="0"/>
    <x v="3"/>
    <d v="1985-01-20T00:00:00"/>
    <s v="MA"/>
    <s v="Female"/>
    <s v="Asian"/>
    <s v="Single"/>
    <x v="2"/>
    <n v="2"/>
    <n v="5"/>
    <s v="Poor"/>
    <d v="2023-03-31T00:00:00"/>
    <n v="5"/>
    <x v="0"/>
    <n v="2"/>
    <s v="Low"/>
    <n v="3"/>
    <x v="0"/>
    <d v="2023-04-29T00:00:00"/>
    <x v="3"/>
    <x v="0"/>
    <x v="2"/>
    <n v="2"/>
    <n v="623.98"/>
    <n v="38"/>
    <s v="Adult"/>
  </r>
  <r>
    <n v="2191"/>
    <d v="2021-02-14T00:00:00"/>
    <n v="5.2527777777777782"/>
    <s v="Production Technician II"/>
    <x v="1"/>
    <s v="Active"/>
    <s v="Contract"/>
    <s v="Zone C"/>
    <s v="Part-Time"/>
    <x v="0"/>
    <x v="6"/>
    <d v="1971-11-19T00:00:00"/>
    <s v="MA"/>
    <s v="Female"/>
    <s v="Asian"/>
    <s v="Married"/>
    <x v="2"/>
    <n v="2"/>
    <n v="5"/>
    <s v="Poor"/>
    <d v="2023-04-11T00:00:00"/>
    <n v="2"/>
    <x v="0"/>
    <n v="2"/>
    <s v="Low"/>
    <n v="3"/>
    <x v="0"/>
    <d v="2023-05-13T00:00:00"/>
    <x v="4"/>
    <x v="0"/>
    <x v="0"/>
    <n v="3"/>
    <n v="774.02"/>
    <n v="50"/>
    <s v="Adult"/>
  </r>
  <r>
    <n v="2192"/>
    <d v="2020-10-07T00:00:00"/>
    <n v="5.6055555555555552"/>
    <s v="Production Technician II"/>
    <x v="8"/>
    <s v="Active"/>
    <s v="Part-Time"/>
    <s v="Zone C"/>
    <s v="Part-Time"/>
    <x v="0"/>
    <x v="3"/>
    <d v="2045-06-29T00:00:00"/>
    <s v="MA"/>
    <s v="Female"/>
    <s v="Black"/>
    <s v="Divorced"/>
    <x v="2"/>
    <n v="2"/>
    <n v="1"/>
    <s v="Excellent"/>
    <d v="2022-12-26T00:00:00"/>
    <n v="5"/>
    <x v="2"/>
    <n v="3"/>
    <s v="High"/>
    <n v="4"/>
    <x v="2"/>
    <d v="2022-10-02T00:00:00"/>
    <x v="0"/>
    <x v="1"/>
    <x v="2"/>
    <n v="4"/>
    <n v="866.14"/>
    <n v="75"/>
    <s v="Old"/>
  </r>
  <r>
    <n v="2193"/>
    <d v="2019-02-28T00:00:00"/>
    <n v="7.208333333333333"/>
    <s v="Production Technician I"/>
    <x v="6"/>
    <s v="Terminated"/>
    <s v="Part-Time"/>
    <s v="Zone A"/>
    <s v="Part-Time"/>
    <x v="0"/>
    <x v="4"/>
    <d v="1963-08-01T00:00:00"/>
    <s v="MA"/>
    <s v="Male"/>
    <s v="White"/>
    <s v="Married"/>
    <x v="2"/>
    <n v="2"/>
    <n v="4"/>
    <s v="Poor"/>
    <d v="2023-07-10T00:00:00"/>
    <n v="2"/>
    <x v="0"/>
    <n v="2"/>
    <s v="Low"/>
    <n v="3"/>
    <x v="0"/>
    <d v="2023-07-16T00:00:00"/>
    <x v="3"/>
    <x v="1"/>
    <x v="1"/>
    <n v="2"/>
    <n v="704.42"/>
    <n v="56"/>
    <s v="Old"/>
  </r>
  <r>
    <n v="2194"/>
    <d v="2019-07-27T00:00:00"/>
    <n v="6.8"/>
    <s v="Production Technician I"/>
    <x v="2"/>
    <s v="Active"/>
    <s v="Full-Time"/>
    <s v="Zone B"/>
    <s v="Temporary"/>
    <x v="0"/>
    <x v="4"/>
    <d v="1992-02-18T00:00:00"/>
    <s v="MA"/>
    <s v="Female"/>
    <s v="Other"/>
    <s v="Widowed"/>
    <x v="2"/>
    <n v="2"/>
    <n v="2"/>
    <s v="Excellent"/>
    <d v="2022-10-02T00:00:00"/>
    <n v="1"/>
    <x v="2"/>
    <n v="4"/>
    <s v="High"/>
    <n v="1"/>
    <x v="2"/>
    <d v="2023-03-08T00:00:00"/>
    <x v="1"/>
    <x v="1"/>
    <x v="1"/>
    <n v="5"/>
    <n v="164.41"/>
    <n v="27"/>
    <s v="Adult"/>
  </r>
  <r>
    <n v="2195"/>
    <d v="2023-06-02T00:00:00"/>
    <n v="2.9527777777777779"/>
    <s v="Production Technician I"/>
    <x v="4"/>
    <s v="Active"/>
    <s v="Contract"/>
    <s v="Zone C"/>
    <s v="Part-Time"/>
    <x v="0"/>
    <x v="20"/>
    <d v="1954-10-31T00:00:00"/>
    <s v="MA"/>
    <s v="Female"/>
    <s v="Black"/>
    <s v="Single"/>
    <x v="2"/>
    <n v="2"/>
    <n v="2"/>
    <s v="Excellent"/>
    <d v="2022-11-30T00:00:00"/>
    <n v="1"/>
    <x v="2"/>
    <n v="5"/>
    <s v="High"/>
    <n v="1"/>
    <x v="2"/>
    <d v="2023-05-08T00:00:00"/>
    <x v="2"/>
    <x v="1"/>
    <x v="0"/>
    <n v="3"/>
    <n v="559.87"/>
    <n v="69"/>
    <s v="Old"/>
  </r>
  <r>
    <n v="2196"/>
    <d v="2022-11-14T00:00:00"/>
    <n v="3.5027777777777778"/>
    <s v="Production Technician I"/>
    <x v="0"/>
    <s v="Terminated"/>
    <s v="Full-Time"/>
    <s v="Zone A"/>
    <s v="Full-Time"/>
    <x v="0"/>
    <x v="20"/>
    <d v="1983-06-25T00:00:00"/>
    <s v="MA"/>
    <s v="Male"/>
    <s v="White"/>
    <s v="Single"/>
    <x v="2"/>
    <n v="2"/>
    <n v="5"/>
    <s v="Poor"/>
    <d v="2023-08-01T00:00:00"/>
    <n v="5"/>
    <x v="0"/>
    <n v="2"/>
    <s v="Low"/>
    <n v="3"/>
    <x v="0"/>
    <d v="2022-12-10T00:00:00"/>
    <x v="3"/>
    <x v="1"/>
    <x v="2"/>
    <n v="2"/>
    <n v="572.11"/>
    <n v="39"/>
    <s v="Adult"/>
  </r>
  <r>
    <n v="2197"/>
    <d v="2018-08-22T00:00:00"/>
    <n v="7.7305555555555552"/>
    <s v="Production Technician I"/>
    <x v="7"/>
    <s v="Terminated"/>
    <s v="Contract"/>
    <s v="Zone C"/>
    <s v="Full-Time"/>
    <x v="0"/>
    <x v="13"/>
    <d v="1983-04-12T00:00:00"/>
    <s v="MA"/>
    <s v="Female"/>
    <s v="Asian"/>
    <s v="Divorced"/>
    <x v="2"/>
    <n v="2"/>
    <n v="4"/>
    <s v="Poor"/>
    <d v="2023-04-15T00:00:00"/>
    <n v="2"/>
    <x v="0"/>
    <n v="3"/>
    <s v="Low"/>
    <n v="1"/>
    <x v="0"/>
    <d v="2023-03-17T00:00:00"/>
    <x v="3"/>
    <x v="1"/>
    <x v="3"/>
    <n v="2"/>
    <n v="724.83"/>
    <n v="35"/>
    <s v="Adult"/>
  </r>
  <r>
    <n v="2198"/>
    <d v="2022-12-15T00:00:00"/>
    <n v="3.4166666666666665"/>
    <s v="Production Technician I"/>
    <x v="1"/>
    <s v="Active"/>
    <s v="Contract"/>
    <s v="Zone B"/>
    <s v="Temporary"/>
    <x v="0"/>
    <x v="4"/>
    <d v="1963-07-01T00:00:00"/>
    <s v="MA"/>
    <s v="Female"/>
    <s v="White"/>
    <s v="Single"/>
    <x v="1"/>
    <n v="4"/>
    <n v="1"/>
    <s v="Excellent"/>
    <d v="2023-07-13T00:00:00"/>
    <n v="2"/>
    <x v="2"/>
    <n v="4"/>
    <s v="High"/>
    <n v="2"/>
    <x v="2"/>
    <d v="2022-08-14T00:00:00"/>
    <x v="0"/>
    <x v="0"/>
    <x v="0"/>
    <n v="5"/>
    <n v="198.35"/>
    <n v="59"/>
    <s v="Old"/>
  </r>
  <r>
    <n v="2199"/>
    <d v="2020-05-31T00:00:00"/>
    <n v="5.958333333333333"/>
    <s v="Production Technician I"/>
    <x v="8"/>
    <s v="Active"/>
    <s v="Full-Time"/>
    <s v="Zone C"/>
    <s v="Full-Time"/>
    <x v="0"/>
    <x v="3"/>
    <d v="1977-07-10T00:00:00"/>
    <s v="MA"/>
    <s v="Female"/>
    <s v="White"/>
    <s v="Divorced"/>
    <x v="1"/>
    <n v="4"/>
    <n v="4"/>
    <s v="Poor"/>
    <d v="2023-06-03T00:00:00"/>
    <n v="4"/>
    <x v="0"/>
    <n v="3"/>
    <s v="Low"/>
    <n v="4"/>
    <x v="0"/>
    <d v="2023-06-19T00:00:00"/>
    <x v="2"/>
    <x v="1"/>
    <x v="3"/>
    <n v="3"/>
    <n v="142.69999999999999"/>
    <n v="43"/>
    <s v="Adult"/>
  </r>
  <r>
    <n v="2200"/>
    <d v="2022-07-19T00:00:00"/>
    <n v="3.8222222222222224"/>
    <s v="Production Technician I"/>
    <x v="3"/>
    <s v="Active"/>
    <s v="Contract"/>
    <s v="Zone A"/>
    <s v="Full-Time"/>
    <x v="0"/>
    <x v="4"/>
    <d v="1954-03-15T00:00:00"/>
    <s v="MA"/>
    <s v="Female"/>
    <s v="Asian"/>
    <s v="Single"/>
    <x v="1"/>
    <n v="4"/>
    <n v="4"/>
    <s v="Poor"/>
    <d v="2022-12-16T00:00:00"/>
    <n v="3"/>
    <x v="0"/>
    <n v="1"/>
    <s v="Low"/>
    <n v="5"/>
    <x v="0"/>
    <d v="2023-03-29T00:00:00"/>
    <x v="2"/>
    <x v="1"/>
    <x v="1"/>
    <n v="2"/>
    <n v="910.99"/>
    <n v="68"/>
    <s v="Old"/>
  </r>
  <r>
    <n v="2201"/>
    <d v="2020-07-01T00:00:00"/>
    <n v="5.8722222222222218"/>
    <s v="Production Technician I"/>
    <x v="9"/>
    <s v="Active"/>
    <s v="Contract"/>
    <s v="Zone C"/>
    <s v="Part-Time"/>
    <x v="0"/>
    <x v="9"/>
    <d v="1990-06-27T00:00:00"/>
    <s v="MA"/>
    <s v="Male"/>
    <s v="Other"/>
    <s v="Married"/>
    <x v="1"/>
    <n v="4"/>
    <n v="2"/>
    <s v="Excellent"/>
    <d v="2023-06-24T00:00:00"/>
    <n v="5"/>
    <x v="2"/>
    <n v="1"/>
    <s v="High"/>
    <n v="5"/>
    <x v="2"/>
    <d v="2023-03-15T00:00:00"/>
    <x v="0"/>
    <x v="0"/>
    <x v="2"/>
    <n v="4"/>
    <n v="863.83"/>
    <n v="30"/>
    <s v="Adult"/>
  </r>
  <r>
    <n v="2202"/>
    <d v="2020-11-18T00:00:00"/>
    <n v="5.4916666666666663"/>
    <s v="Production Technician I"/>
    <x v="5"/>
    <s v="Active"/>
    <s v="Contract"/>
    <s v="Zone A"/>
    <s v="Part-Time"/>
    <x v="0"/>
    <x v="9"/>
    <d v="1969-01-01T00:00:00"/>
    <s v="MA"/>
    <s v="Female"/>
    <s v="Asian"/>
    <s v="Married"/>
    <x v="1"/>
    <n v="4"/>
    <n v="4"/>
    <s v="Poor"/>
    <d v="2023-06-24T00:00:00"/>
    <n v="5"/>
    <x v="0"/>
    <n v="4"/>
    <s v="Low"/>
    <n v="5"/>
    <x v="0"/>
    <d v="2022-09-08T00:00:00"/>
    <x v="1"/>
    <x v="0"/>
    <x v="2"/>
    <n v="4"/>
    <n v="606.57000000000005"/>
    <n v="51"/>
    <s v="Old"/>
  </r>
  <r>
    <n v="2203"/>
    <d v="2020-02-29T00:00:00"/>
    <n v="6.208333333333333"/>
    <s v="Production Technician I"/>
    <x v="6"/>
    <s v="Terminated"/>
    <s v="Contract"/>
    <s v="Zone A"/>
    <s v="Part-Time"/>
    <x v="0"/>
    <x v="3"/>
    <d v="1986-04-05T00:00:00"/>
    <s v="MA"/>
    <s v="Female"/>
    <s v="Asian"/>
    <s v="Married"/>
    <x v="1"/>
    <n v="4"/>
    <n v="1"/>
    <s v="Excellent"/>
    <d v="2022-08-29T00:00:00"/>
    <n v="1"/>
    <x v="2"/>
    <n v="4"/>
    <s v="High"/>
    <n v="1"/>
    <x v="2"/>
    <d v="2022-12-14T00:00:00"/>
    <x v="3"/>
    <x v="1"/>
    <x v="1"/>
    <n v="2"/>
    <n v="333.27"/>
    <n v="34"/>
    <s v="Adult"/>
  </r>
  <r>
    <n v="2204"/>
    <d v="2021-09-24T00:00:00"/>
    <n v="4.6416666666666666"/>
    <s v="Production Technician I"/>
    <x v="2"/>
    <s v="Active"/>
    <s v="Part-Time"/>
    <s v="Zone B"/>
    <s v="Part-Time"/>
    <x v="0"/>
    <x v="12"/>
    <d v="1984-10-23T00:00:00"/>
    <s v="MA"/>
    <s v="Female"/>
    <s v="Other"/>
    <s v="Divorced"/>
    <x v="2"/>
    <n v="2"/>
    <n v="2"/>
    <s v="Excellent"/>
    <d v="2022-10-01T00:00:00"/>
    <n v="5"/>
    <x v="2"/>
    <n v="2"/>
    <s v="High"/>
    <n v="3"/>
    <x v="2"/>
    <d v="2022-11-27T00:00:00"/>
    <x v="1"/>
    <x v="0"/>
    <x v="3"/>
    <n v="3"/>
    <n v="284.05"/>
    <n v="37"/>
    <s v="Adult"/>
  </r>
  <r>
    <n v="2205"/>
    <d v="2022-04-13T00:00:00"/>
    <n v="4.0888888888888886"/>
    <s v="Production Technician I"/>
    <x v="4"/>
    <s v="Active"/>
    <s v="Full-Time"/>
    <s v="Zone B"/>
    <s v="Full-Time"/>
    <x v="0"/>
    <x v="2"/>
    <d v="2044-01-13T00:00:00"/>
    <s v="MA"/>
    <s v="Female"/>
    <s v="Black"/>
    <s v="Divorced"/>
    <x v="2"/>
    <n v="2"/>
    <n v="4"/>
    <s v="Poor"/>
    <d v="2022-09-05T00:00:00"/>
    <n v="2"/>
    <x v="0"/>
    <n v="3"/>
    <s v="Low"/>
    <n v="5"/>
    <x v="0"/>
    <d v="2023-06-23T00:00:00"/>
    <x v="0"/>
    <x v="0"/>
    <x v="1"/>
    <n v="1"/>
    <n v="271.69"/>
    <n v="78"/>
    <s v="Old"/>
  </r>
  <r>
    <n v="2206"/>
    <d v="2022-10-25T00:00:00"/>
    <n v="3.5555555555555554"/>
    <s v="Production Technician I"/>
    <x v="0"/>
    <s v="Active"/>
    <s v="Contract"/>
    <s v="Zone A"/>
    <s v="Temporary"/>
    <x v="0"/>
    <x v="4"/>
    <d v="2042-01-09T00:00:00"/>
    <s v="MA"/>
    <s v="Female"/>
    <s v="Other"/>
    <s v="Widowed"/>
    <x v="2"/>
    <n v="2"/>
    <n v="5"/>
    <s v="Poor"/>
    <d v="2022-08-24T00:00:00"/>
    <n v="2"/>
    <x v="0"/>
    <n v="4"/>
    <s v="Low"/>
    <n v="3"/>
    <x v="0"/>
    <d v="2022-09-16T00:00:00"/>
    <x v="3"/>
    <x v="0"/>
    <x v="2"/>
    <n v="3"/>
    <n v="274.22000000000003"/>
    <n v="80"/>
    <s v="Old"/>
  </r>
  <r>
    <n v="2207"/>
    <d v="2021-01-27T00:00:00"/>
    <n v="5.3"/>
    <s v="Production Technician I"/>
    <x v="7"/>
    <s v="Active"/>
    <s v="Full-Time"/>
    <s v="Zone C"/>
    <s v="Full-Time"/>
    <x v="0"/>
    <x v="4"/>
    <d v="1953-06-06T00:00:00"/>
    <s v="MA"/>
    <s v="Female"/>
    <s v="Black"/>
    <s v="Divorced"/>
    <x v="2"/>
    <n v="2"/>
    <n v="5"/>
    <s v="Poor"/>
    <d v="2023-03-29T00:00:00"/>
    <n v="3"/>
    <x v="0"/>
    <n v="3"/>
    <s v="Low"/>
    <n v="1"/>
    <x v="0"/>
    <d v="2023-06-26T00:00:00"/>
    <x v="2"/>
    <x v="1"/>
    <x v="1"/>
    <n v="1"/>
    <n v="448.93"/>
    <n v="68"/>
    <s v="Old"/>
  </r>
  <r>
    <n v="2208"/>
    <d v="2018-09-21T00:00:00"/>
    <n v="7.65"/>
    <s v="IT Support"/>
    <x v="5"/>
    <s v="Active"/>
    <s v="Full-Time"/>
    <s v="Zone B"/>
    <s v="Full-Time"/>
    <x v="2"/>
    <x v="10"/>
    <d v="2048-10-20T00:00:00"/>
    <s v="CT"/>
    <s v="Female"/>
    <s v="Other"/>
    <s v="Married"/>
    <x v="2"/>
    <n v="2"/>
    <n v="5"/>
    <s v="Poor"/>
    <d v="2023-03-07T00:00:00"/>
    <n v="5"/>
    <x v="0"/>
    <n v="3"/>
    <s v="Low"/>
    <n v="3"/>
    <x v="0"/>
    <d v="2022-09-02T00:00:00"/>
    <x v="3"/>
    <x v="0"/>
    <x v="1"/>
    <n v="3"/>
    <n v="907.13"/>
    <n v="70"/>
    <s v="Old"/>
  </r>
  <r>
    <n v="2209"/>
    <d v="2020-04-14T00:00:00"/>
    <n v="6.0861111111111112"/>
    <s v="IT Support"/>
    <x v="9"/>
    <s v="Active"/>
    <s v="Part-Time"/>
    <s v="Zone C"/>
    <s v="Part-Time"/>
    <x v="2"/>
    <x v="13"/>
    <d v="2000-08-30T00:00:00"/>
    <s v="MA"/>
    <s v="Male"/>
    <s v="Black"/>
    <s v="Widowed"/>
    <x v="2"/>
    <n v="2"/>
    <n v="5"/>
    <s v="Poor"/>
    <d v="2023-04-01T00:00:00"/>
    <n v="2"/>
    <x v="0"/>
    <n v="2"/>
    <s v="Low"/>
    <n v="5"/>
    <x v="0"/>
    <d v="2022-11-02T00:00:00"/>
    <x v="3"/>
    <x v="1"/>
    <x v="2"/>
    <n v="3"/>
    <n v="545.69000000000005"/>
    <n v="20"/>
    <s v="Young"/>
  </r>
  <r>
    <n v="2210"/>
    <d v="2021-05-31T00:00:00"/>
    <n v="4.958333333333333"/>
    <s v="IT Support"/>
    <x v="2"/>
    <s v="Active"/>
    <s v="Part-Time"/>
    <s v="Zone C"/>
    <s v="Temporary"/>
    <x v="2"/>
    <x v="13"/>
    <d v="1965-02-12T00:00:00"/>
    <s v="MA"/>
    <s v="Female"/>
    <s v="Black"/>
    <s v="Single"/>
    <x v="1"/>
    <n v="4"/>
    <n v="4"/>
    <s v="Poor"/>
    <d v="2023-01-09T00:00:00"/>
    <n v="1"/>
    <x v="0"/>
    <n v="5"/>
    <s v="Low"/>
    <n v="3"/>
    <x v="0"/>
    <d v="2023-07-17T00:00:00"/>
    <x v="3"/>
    <x v="0"/>
    <x v="2"/>
    <n v="5"/>
    <n v="220.14"/>
    <n v="56"/>
    <s v="Old"/>
  </r>
  <r>
    <n v="2211"/>
    <d v="2020-04-10T00:00:00"/>
    <n v="6.0972222222222223"/>
    <s v="IT Support"/>
    <x v="5"/>
    <s v="Active"/>
    <s v="Contract"/>
    <s v="Zone C"/>
    <s v="Temporary"/>
    <x v="2"/>
    <x v="4"/>
    <d v="1971-08-24T00:00:00"/>
    <s v="CT"/>
    <s v="Female"/>
    <s v="White"/>
    <s v="Married"/>
    <x v="1"/>
    <n v="4"/>
    <n v="5"/>
    <s v="Poor"/>
    <d v="2023-02-01T00:00:00"/>
    <n v="1"/>
    <x v="0"/>
    <n v="5"/>
    <s v="Low"/>
    <n v="3"/>
    <x v="0"/>
    <d v="2022-11-21T00:00:00"/>
    <x v="0"/>
    <x v="1"/>
    <x v="2"/>
    <n v="3"/>
    <n v="906.62"/>
    <n v="49"/>
    <s v="Adult"/>
  </r>
  <r>
    <n v="2212"/>
    <d v="2022-07-03T00:00:00"/>
    <n v="3.8666666666666667"/>
    <s v="IT Support"/>
    <x v="8"/>
    <s v="Active"/>
    <s v="Full-Time"/>
    <s v="Zone C"/>
    <s v="Part-Time"/>
    <x v="2"/>
    <x v="4"/>
    <d v="1991-05-11T00:00:00"/>
    <s v="MA"/>
    <s v="Female"/>
    <s v="White"/>
    <s v="Widowed"/>
    <x v="1"/>
    <n v="4"/>
    <n v="1"/>
    <s v="Excellent"/>
    <d v="2023-07-26T00:00:00"/>
    <n v="4"/>
    <x v="2"/>
    <n v="1"/>
    <s v="High"/>
    <n v="5"/>
    <x v="2"/>
    <d v="2023-07-19T00:00:00"/>
    <x v="3"/>
    <x v="0"/>
    <x v="1"/>
    <n v="1"/>
    <n v="160.81"/>
    <n v="31"/>
    <s v="Adult"/>
  </r>
  <r>
    <n v="2213"/>
    <d v="2023-03-15T00:00:00"/>
    <n v="3.1666666666666665"/>
    <s v="IT Support"/>
    <x v="1"/>
    <s v="Active"/>
    <s v="Part-Time"/>
    <s v="Zone A"/>
    <s v="Full-Time"/>
    <x v="2"/>
    <x v="12"/>
    <d v="1965-09-03T00:00:00"/>
    <s v="MA"/>
    <s v="Female"/>
    <s v="Asian"/>
    <s v="Married"/>
    <x v="1"/>
    <n v="4"/>
    <n v="5"/>
    <s v="Poor"/>
    <d v="2023-05-05T00:00:00"/>
    <n v="1"/>
    <x v="0"/>
    <n v="4"/>
    <s v="Low"/>
    <n v="2"/>
    <x v="0"/>
    <d v="2023-04-09T00:00:00"/>
    <x v="3"/>
    <x v="0"/>
    <x v="3"/>
    <n v="1"/>
    <n v="196.03"/>
    <n v="58"/>
    <s v="Old"/>
  </r>
  <r>
    <n v="2214"/>
    <d v="2021-07-29T00:00:00"/>
    <n v="4.7944444444444443"/>
    <s v="IT Support"/>
    <x v="0"/>
    <s v="Active"/>
    <s v="Contract"/>
    <s v="Zone C"/>
    <s v="Full-Time"/>
    <x v="2"/>
    <x v="4"/>
    <d v="1951-10-22T00:00:00"/>
    <s v="MA"/>
    <s v="Female"/>
    <s v="Black"/>
    <s v="Married"/>
    <x v="1"/>
    <n v="4"/>
    <n v="4"/>
    <s v="Poor"/>
    <d v="2023-02-26T00:00:00"/>
    <n v="1"/>
    <x v="0"/>
    <n v="1"/>
    <s v="Low"/>
    <n v="5"/>
    <x v="0"/>
    <d v="2023-03-16T00:00:00"/>
    <x v="0"/>
    <x v="0"/>
    <x v="3"/>
    <n v="4"/>
    <n v="973.62"/>
    <n v="70"/>
    <s v="Old"/>
  </r>
  <r>
    <n v="2215"/>
    <d v="2022-02-05T00:00:00"/>
    <n v="4.2777777777777777"/>
    <s v="IT Support"/>
    <x v="4"/>
    <s v="Active"/>
    <s v="Contract"/>
    <s v="Zone B"/>
    <s v="Temporary"/>
    <x v="2"/>
    <x v="6"/>
    <d v="1962-12-17T00:00:00"/>
    <s v="MA"/>
    <s v="Female"/>
    <s v="Asian"/>
    <s v="Divorced"/>
    <x v="1"/>
    <n v="4"/>
    <n v="1"/>
    <s v="Excellent"/>
    <d v="2023-04-24T00:00:00"/>
    <n v="1"/>
    <x v="2"/>
    <n v="5"/>
    <s v="High"/>
    <n v="5"/>
    <x v="2"/>
    <d v="2022-09-30T00:00:00"/>
    <x v="1"/>
    <x v="1"/>
    <x v="0"/>
    <n v="3"/>
    <n v="227"/>
    <n v="60"/>
    <s v="Old"/>
  </r>
  <r>
    <n v="2216"/>
    <d v="2022-11-09T00:00:00"/>
    <n v="3.5166666666666666"/>
    <s v="IT Manager - Support"/>
    <x v="5"/>
    <s v="Active"/>
    <s v="Part-Time"/>
    <s v="Zone B"/>
    <s v="Temporary"/>
    <x v="2"/>
    <x v="3"/>
    <d v="1972-02-10T00:00:00"/>
    <s v="MA"/>
    <s v="Female"/>
    <s v="Hispanic"/>
    <s v="Single"/>
    <x v="1"/>
    <n v="4"/>
    <n v="1"/>
    <s v="Excellent"/>
    <d v="2023-04-13T00:00:00"/>
    <n v="4"/>
    <x v="2"/>
    <n v="5"/>
    <s v="High"/>
    <n v="2"/>
    <x v="2"/>
    <d v="2022-12-25T00:00:00"/>
    <x v="1"/>
    <x v="1"/>
    <x v="1"/>
    <n v="4"/>
    <n v="587.29"/>
    <n v="50"/>
    <s v="Adult"/>
  </r>
  <r>
    <n v="2217"/>
    <d v="2020-11-23T00:00:00"/>
    <n v="5.4777777777777779"/>
    <s v="IT Manager - Infra"/>
    <x v="3"/>
    <s v="Active"/>
    <s v="Part-Time"/>
    <s v="Zone A"/>
    <s v="Temporary"/>
    <x v="2"/>
    <x v="16"/>
    <d v="1995-07-21T00:00:00"/>
    <s v="CT"/>
    <s v="Female"/>
    <s v="Hispanic"/>
    <s v="Divorced"/>
    <x v="1"/>
    <n v="4"/>
    <n v="4"/>
    <s v="Poor"/>
    <d v="2022-10-05T00:00:00"/>
    <n v="2"/>
    <x v="0"/>
    <n v="1"/>
    <s v="Low"/>
    <n v="2"/>
    <x v="0"/>
    <d v="2023-03-23T00:00:00"/>
    <x v="4"/>
    <x v="1"/>
    <x v="0"/>
    <n v="1"/>
    <n v="315.39"/>
    <n v="25"/>
    <s v="Young"/>
  </r>
  <r>
    <n v="2218"/>
    <d v="2019-02-21T00:00:00"/>
    <n v="7.2333333333333334"/>
    <s v="IT Manager - DB"/>
    <x v="7"/>
    <s v="Active"/>
    <s v="Part-Time"/>
    <s v="Zone B"/>
    <s v="Part-Time"/>
    <x v="2"/>
    <x v="4"/>
    <d v="1967-11-08T00:00:00"/>
    <s v="MA"/>
    <s v="Female"/>
    <s v="Asian"/>
    <s v="Widowed"/>
    <x v="1"/>
    <n v="4"/>
    <n v="4"/>
    <s v="Poor"/>
    <d v="2022-10-10T00:00:00"/>
    <n v="4"/>
    <x v="0"/>
    <n v="1"/>
    <s v="Low"/>
    <n v="5"/>
    <x v="0"/>
    <d v="2022-12-27T00:00:00"/>
    <x v="3"/>
    <x v="0"/>
    <x v="1"/>
    <n v="5"/>
    <n v="222.99"/>
    <n v="52"/>
    <s v="Old"/>
  </r>
  <r>
    <n v="2219"/>
    <d v="2022-09-25T00:00:00"/>
    <n v="3.6388888888888888"/>
    <s v="IT Support"/>
    <x v="7"/>
    <s v="Active"/>
    <s v="Part-Time"/>
    <s v="Zone C"/>
    <s v="Part-Time"/>
    <x v="2"/>
    <x v="13"/>
    <d v="1966-10-25T00:00:00"/>
    <s v="MA"/>
    <s v="Female"/>
    <s v="Hispanic"/>
    <s v="Widowed"/>
    <x v="1"/>
    <n v="4"/>
    <n v="5"/>
    <s v="Poor"/>
    <d v="2023-03-29T00:00:00"/>
    <n v="5"/>
    <x v="0"/>
    <n v="2"/>
    <s v="Low"/>
    <n v="2"/>
    <x v="0"/>
    <d v="2023-01-03T00:00:00"/>
    <x v="3"/>
    <x v="1"/>
    <x v="0"/>
    <n v="5"/>
    <n v="401.35"/>
    <n v="56"/>
    <s v="Old"/>
  </r>
  <r>
    <n v="2220"/>
    <d v="2022-09-17T00:00:00"/>
    <n v="3.661111111111111"/>
    <s v="IT Support"/>
    <x v="1"/>
    <s v="Active"/>
    <s v="Contract"/>
    <s v="Zone B"/>
    <s v="Temporary"/>
    <x v="2"/>
    <x v="5"/>
    <d v="1961-09-03T00:00:00"/>
    <s v="MA"/>
    <s v="Female"/>
    <s v="Asian"/>
    <s v="Married"/>
    <x v="1"/>
    <n v="4"/>
    <n v="4"/>
    <s v="Poor"/>
    <d v="2023-03-02T00:00:00"/>
    <n v="3"/>
    <x v="0"/>
    <n v="3"/>
    <s v="Low"/>
    <n v="5"/>
    <x v="0"/>
    <d v="2023-06-02T00:00:00"/>
    <x v="0"/>
    <x v="1"/>
    <x v="2"/>
    <n v="4"/>
    <n v="938.01"/>
    <n v="61"/>
    <s v="Old"/>
  </r>
  <r>
    <n v="2221"/>
    <d v="2019-05-31T00:00:00"/>
    <n v="6.958333333333333"/>
    <s v="IT Support"/>
    <x v="8"/>
    <s v="Active"/>
    <s v="Contract"/>
    <s v="Zone C"/>
    <s v="Part-Time"/>
    <x v="2"/>
    <x v="4"/>
    <d v="1993-11-14T00:00:00"/>
    <s v="MA"/>
    <s v="Female"/>
    <s v="Hispanic"/>
    <s v="Single"/>
    <x v="1"/>
    <n v="4"/>
    <n v="4"/>
    <s v="Poor"/>
    <d v="2023-04-28T00:00:00"/>
    <n v="1"/>
    <x v="0"/>
    <n v="5"/>
    <s v="Low"/>
    <n v="1"/>
    <x v="0"/>
    <d v="2022-08-07T00:00:00"/>
    <x v="3"/>
    <x v="0"/>
    <x v="1"/>
    <n v="1"/>
    <n v="737.04"/>
    <n v="26"/>
    <s v="Adult"/>
  </r>
  <r>
    <n v="2222"/>
    <d v="2020-07-21T00:00:00"/>
    <n v="5.8166666666666664"/>
    <s v="IT Support"/>
    <x v="3"/>
    <s v="Active"/>
    <s v="Part-Time"/>
    <s v="Zone A"/>
    <s v="Temporary"/>
    <x v="2"/>
    <x v="13"/>
    <d v="1998-07-17T00:00:00"/>
    <s v="MA"/>
    <s v="Female"/>
    <s v="Hispanic"/>
    <s v="Widowed"/>
    <x v="1"/>
    <n v="4"/>
    <n v="4"/>
    <s v="Poor"/>
    <d v="2022-09-14T00:00:00"/>
    <n v="2"/>
    <x v="0"/>
    <n v="3"/>
    <s v="Low"/>
    <n v="5"/>
    <x v="0"/>
    <d v="2023-06-04T00:00:00"/>
    <x v="2"/>
    <x v="1"/>
    <x v="0"/>
    <n v="3"/>
    <n v="303.01"/>
    <n v="22"/>
    <s v="Young"/>
  </r>
  <r>
    <n v="2223"/>
    <d v="2020-07-04T00:00:00"/>
    <n v="5.8638888888888889"/>
    <s v="IT Manager - Support"/>
    <x v="4"/>
    <s v="Active"/>
    <s v="Full-Time"/>
    <s v="Zone C"/>
    <s v="Temporary"/>
    <x v="2"/>
    <x v="7"/>
    <d v="2042-02-18T00:00:00"/>
    <s v="MA"/>
    <s v="Female"/>
    <s v="Asian"/>
    <s v="Widowed"/>
    <x v="1"/>
    <n v="4"/>
    <n v="2"/>
    <s v="Excellent"/>
    <d v="2023-05-23T00:00:00"/>
    <n v="1"/>
    <x v="2"/>
    <n v="1"/>
    <s v="High"/>
    <n v="4"/>
    <x v="2"/>
    <d v="2023-04-07T00:00:00"/>
    <x v="4"/>
    <x v="1"/>
    <x v="2"/>
    <n v="2"/>
    <n v="905.55"/>
    <n v="78"/>
    <s v="Old"/>
  </r>
  <r>
    <n v="2224"/>
    <d v="2020-10-13T00:00:00"/>
    <n v="5.5888888888888886"/>
    <s v="IT Manager - Infra"/>
    <x v="0"/>
    <s v="Active"/>
    <s v="Full-Time"/>
    <s v="Zone A"/>
    <s v="Temporary"/>
    <x v="2"/>
    <x v="13"/>
    <d v="1999-01-14T00:00:00"/>
    <s v="CT"/>
    <s v="Female"/>
    <s v="Asian"/>
    <s v="Divorced"/>
    <x v="1"/>
    <n v="4"/>
    <n v="4"/>
    <s v="Poor"/>
    <d v="2023-02-02T00:00:00"/>
    <n v="2"/>
    <x v="0"/>
    <n v="1"/>
    <s v="Low"/>
    <n v="3"/>
    <x v="0"/>
    <d v="2022-09-23T00:00:00"/>
    <x v="1"/>
    <x v="0"/>
    <x v="0"/>
    <n v="2"/>
    <n v="914.52"/>
    <n v="21"/>
    <s v="Young"/>
  </r>
  <r>
    <n v="2225"/>
    <d v="2023-05-01T00:00:00"/>
    <n v="3.0388888888888888"/>
    <s v="IT Manager - DB"/>
    <x v="1"/>
    <s v="Active"/>
    <s v="Part-Time"/>
    <s v="Zone A"/>
    <s v="Full-Time"/>
    <x v="2"/>
    <x v="6"/>
    <d v="1971-12-03T00:00:00"/>
    <s v="MA"/>
    <s v="Male"/>
    <s v="Black"/>
    <s v="Divorced"/>
    <x v="1"/>
    <n v="4"/>
    <n v="2"/>
    <s v="Excellent"/>
    <d v="2022-08-21T00:00:00"/>
    <n v="1"/>
    <x v="2"/>
    <n v="2"/>
    <s v="High"/>
    <n v="2"/>
    <x v="2"/>
    <d v="2022-12-09T00:00:00"/>
    <x v="2"/>
    <x v="1"/>
    <x v="3"/>
    <n v="3"/>
    <n v="789.98"/>
    <n v="52"/>
    <s v="Old"/>
  </r>
  <r>
    <n v="2226"/>
    <d v="2019-03-22T00:00:00"/>
    <n v="7.1472222222222221"/>
    <s v="IT Support"/>
    <x v="7"/>
    <s v="Active"/>
    <s v="Contract"/>
    <s v="Zone A"/>
    <s v="Full-Time"/>
    <x v="2"/>
    <x v="5"/>
    <d v="1960-09-07T00:00:00"/>
    <s v="MA"/>
    <s v="Female"/>
    <s v="White"/>
    <s v="Married"/>
    <x v="1"/>
    <n v="4"/>
    <n v="1"/>
    <s v="Excellent"/>
    <d v="2023-01-28T00:00:00"/>
    <n v="4"/>
    <x v="2"/>
    <n v="4"/>
    <s v="High"/>
    <n v="5"/>
    <x v="2"/>
    <d v="2022-09-10T00:00:00"/>
    <x v="2"/>
    <x v="0"/>
    <x v="2"/>
    <n v="3"/>
    <n v="125.06"/>
    <n v="59"/>
    <s v="Old"/>
  </r>
  <r>
    <n v="2227"/>
    <d v="2021-12-27T00:00:00"/>
    <n v="4.3833333333333337"/>
    <s v="IT Support"/>
    <x v="1"/>
    <s v="Active"/>
    <s v="Contract"/>
    <s v="Zone B"/>
    <s v="Full-Time"/>
    <x v="2"/>
    <x v="1"/>
    <d v="1995-06-05T00:00:00"/>
    <s v="MA"/>
    <s v="Female"/>
    <s v="Black"/>
    <s v="Widowed"/>
    <x v="2"/>
    <n v="2"/>
    <n v="5"/>
    <s v="Poor"/>
    <d v="2022-09-18T00:00:00"/>
    <n v="2"/>
    <x v="0"/>
    <n v="3"/>
    <s v="Low"/>
    <n v="4"/>
    <x v="0"/>
    <d v="2023-04-28T00:00:00"/>
    <x v="2"/>
    <x v="0"/>
    <x v="3"/>
    <n v="2"/>
    <n v="894.09"/>
    <n v="26"/>
    <s v="Adult"/>
  </r>
  <r>
    <n v="2228"/>
    <d v="2018-08-12T00:00:00"/>
    <n v="7.7583333333333337"/>
    <s v="IT Support"/>
    <x v="8"/>
    <s v="Active"/>
    <s v="Part-Time"/>
    <s v="Zone B"/>
    <s v="Part-Time"/>
    <x v="2"/>
    <x v="15"/>
    <d v="2042-09-16T00:00:00"/>
    <s v="MA"/>
    <s v="Female"/>
    <s v="White"/>
    <s v="Divorced"/>
    <x v="3"/>
    <n v="1"/>
    <n v="4"/>
    <s v="Poor"/>
    <d v="2023-01-20T00:00:00"/>
    <n v="3"/>
    <x v="0"/>
    <n v="2"/>
    <s v="Low"/>
    <n v="2"/>
    <x v="0"/>
    <d v="2023-02-21T00:00:00"/>
    <x v="3"/>
    <x v="1"/>
    <x v="3"/>
    <n v="3"/>
    <n v="713.03"/>
    <n v="76"/>
    <s v="Old"/>
  </r>
  <r>
    <n v="2229"/>
    <d v="2022-12-28T00:00:00"/>
    <n v="3.3805555555555555"/>
    <s v="IT Support"/>
    <x v="3"/>
    <s v="Active"/>
    <s v="Part-Time"/>
    <s v="Zone A"/>
    <s v="Temporary"/>
    <x v="2"/>
    <x v="20"/>
    <d v="1977-10-01T00:00:00"/>
    <s v="MA"/>
    <s v="Female"/>
    <s v="Asian"/>
    <s v="Divorced"/>
    <x v="3"/>
    <n v="1"/>
    <n v="4"/>
    <s v="Poor"/>
    <d v="2023-04-22T00:00:00"/>
    <n v="3"/>
    <x v="0"/>
    <n v="1"/>
    <s v="Low"/>
    <n v="1"/>
    <x v="0"/>
    <d v="2023-01-28T00:00:00"/>
    <x v="4"/>
    <x v="0"/>
    <x v="1"/>
    <n v="5"/>
    <n v="897.51"/>
    <n v="45"/>
    <s v="Adult"/>
  </r>
  <r>
    <n v="2230"/>
    <d v="2018-11-25T00:00:00"/>
    <n v="7.4722222222222223"/>
    <s v="IT Manager - Support"/>
    <x v="9"/>
    <s v="Active"/>
    <s v="Part-Time"/>
    <s v="Zone A"/>
    <s v="Full-Time"/>
    <x v="2"/>
    <x v="3"/>
    <d v="1972-08-20T00:00:00"/>
    <s v="CT"/>
    <s v="Female"/>
    <s v="Hispanic"/>
    <s v="Married"/>
    <x v="0"/>
    <n v="3"/>
    <n v="2"/>
    <s v="Excellent"/>
    <d v="2023-06-09T00:00:00"/>
    <n v="1"/>
    <x v="2"/>
    <n v="5"/>
    <s v="High"/>
    <n v="5"/>
    <x v="2"/>
    <d v="2023-08-03T00:00:00"/>
    <x v="2"/>
    <x v="1"/>
    <x v="3"/>
    <n v="3"/>
    <n v="634.34"/>
    <n v="46"/>
    <s v="Adult"/>
  </r>
  <r>
    <n v="2231"/>
    <d v="2020-12-26T00:00:00"/>
    <n v="5.3861111111111111"/>
    <s v="IT Manager - Infra"/>
    <x v="5"/>
    <s v="Active"/>
    <s v="Full-Time"/>
    <s v="Zone A"/>
    <s v="Part-Time"/>
    <x v="2"/>
    <x v="3"/>
    <d v="1990-04-24T00:00:00"/>
    <s v="CT"/>
    <s v="Female"/>
    <s v="Other"/>
    <s v="Single"/>
    <x v="0"/>
    <n v="3"/>
    <n v="2"/>
    <s v="Excellent"/>
    <d v="2023-01-04T00:00:00"/>
    <n v="1"/>
    <x v="2"/>
    <n v="2"/>
    <s v="High"/>
    <n v="2"/>
    <x v="2"/>
    <d v="2023-04-20T00:00:00"/>
    <x v="3"/>
    <x v="0"/>
    <x v="0"/>
    <n v="3"/>
    <n v="352.54"/>
    <n v="30"/>
    <s v="Adult"/>
  </r>
  <r>
    <n v="2232"/>
    <d v="2022-12-16T00:00:00"/>
    <n v="3.4138888888888888"/>
    <s v="IT Manager - DB"/>
    <x v="6"/>
    <s v="Active"/>
    <s v="Part-Time"/>
    <s v="Zone A"/>
    <s v="Full-Time"/>
    <x v="2"/>
    <x v="4"/>
    <d v="2042-10-05T00:00:00"/>
    <s v="MA"/>
    <s v="Male"/>
    <s v="Hispanic"/>
    <s v="Single"/>
    <x v="0"/>
    <n v="3"/>
    <n v="5"/>
    <s v="Poor"/>
    <d v="2022-11-19T00:00:00"/>
    <n v="4"/>
    <x v="0"/>
    <n v="5"/>
    <s v="Low"/>
    <n v="2"/>
    <x v="0"/>
    <d v="2023-03-23T00:00:00"/>
    <x v="1"/>
    <x v="1"/>
    <x v="2"/>
    <n v="4"/>
    <n v="128.25"/>
    <n v="80"/>
    <s v="Old"/>
  </r>
  <r>
    <n v="2233"/>
    <d v="2019-09-27T00:00:00"/>
    <n v="6.6333333333333337"/>
    <s v="IT Support"/>
    <x v="8"/>
    <s v="Active"/>
    <s v="Contract"/>
    <s v="Zone B"/>
    <s v="Full-Time"/>
    <x v="2"/>
    <x v="8"/>
    <d v="1977-04-22T00:00:00"/>
    <s v="MA"/>
    <s v="Female"/>
    <s v="Asian"/>
    <s v="Single"/>
    <x v="0"/>
    <n v="3"/>
    <n v="1"/>
    <s v="Excellent"/>
    <d v="2022-10-03T00:00:00"/>
    <n v="5"/>
    <x v="2"/>
    <n v="1"/>
    <s v="High"/>
    <n v="1"/>
    <x v="2"/>
    <d v="2023-06-13T00:00:00"/>
    <x v="1"/>
    <x v="0"/>
    <x v="3"/>
    <n v="1"/>
    <n v="893.71"/>
    <n v="42"/>
    <s v="Adult"/>
  </r>
  <r>
    <n v="2234"/>
    <d v="2021-02-20T00:00:00"/>
    <n v="5.2361111111111107"/>
    <s v="IT Support"/>
    <x v="1"/>
    <s v="Active"/>
    <s v="Part-Time"/>
    <s v="Zone C"/>
    <s v="Full-Time"/>
    <x v="2"/>
    <x v="13"/>
    <d v="1975-02-26T00:00:00"/>
    <s v="MA"/>
    <s v="Female"/>
    <s v="Black"/>
    <s v="Married"/>
    <x v="0"/>
    <n v="3"/>
    <n v="2"/>
    <s v="Excellent"/>
    <d v="2022-08-23T00:00:00"/>
    <n v="1"/>
    <x v="2"/>
    <n v="1"/>
    <s v="High"/>
    <n v="4"/>
    <x v="2"/>
    <d v="2023-02-04T00:00:00"/>
    <x v="4"/>
    <x v="1"/>
    <x v="2"/>
    <n v="3"/>
    <n v="693.52"/>
    <n v="46"/>
    <s v="Adult"/>
  </r>
  <r>
    <n v="2235"/>
    <d v="2022-02-26T00:00:00"/>
    <n v="4.2194444444444441"/>
    <s v="IT Support"/>
    <x v="0"/>
    <s v="Active"/>
    <s v="Full-Time"/>
    <s v="Zone B"/>
    <s v="Full-Time"/>
    <x v="2"/>
    <x v="12"/>
    <d v="1954-08-31T00:00:00"/>
    <s v="MA"/>
    <s v="Female"/>
    <s v="Other"/>
    <s v="Single"/>
    <x v="0"/>
    <n v="3"/>
    <n v="1"/>
    <s v="Excellent"/>
    <d v="2022-09-10T00:00:00"/>
    <n v="3"/>
    <x v="2"/>
    <n v="5"/>
    <s v="High"/>
    <n v="3"/>
    <x v="2"/>
    <d v="2023-03-09T00:00:00"/>
    <x v="1"/>
    <x v="0"/>
    <x v="0"/>
    <n v="1"/>
    <n v="162.62"/>
    <n v="68"/>
    <s v="Old"/>
  </r>
  <r>
    <n v="2236"/>
    <d v="2018-12-23T00:00:00"/>
    <n v="7.3944444444444448"/>
    <s v="IT Support"/>
    <x v="4"/>
    <s v="Active"/>
    <s v="Full-Time"/>
    <s v="Zone A"/>
    <s v="Temporary"/>
    <x v="2"/>
    <x v="6"/>
    <d v="2048-10-28T00:00:00"/>
    <s v="CT"/>
    <s v="Female"/>
    <s v="Hispanic"/>
    <s v="Widowed"/>
    <x v="0"/>
    <n v="3"/>
    <n v="1"/>
    <s v="Excellent"/>
    <d v="2022-12-29T00:00:00"/>
    <n v="2"/>
    <x v="2"/>
    <n v="1"/>
    <s v="High"/>
    <n v="2"/>
    <x v="2"/>
    <d v="2023-07-13T00:00:00"/>
    <x v="1"/>
    <x v="1"/>
    <x v="3"/>
    <n v="2"/>
    <n v="144.74"/>
    <n v="70"/>
    <s v="Old"/>
  </r>
  <r>
    <n v="2237"/>
    <d v="2022-01-10T00:00:00"/>
    <n v="4.3472222222222223"/>
    <s v="IT Manager - Support"/>
    <x v="5"/>
    <s v="Active"/>
    <s v="Full-Time"/>
    <s v="Zone B"/>
    <s v="Temporary"/>
    <x v="2"/>
    <x v="20"/>
    <d v="1975-04-22T00:00:00"/>
    <s v="CT"/>
    <s v="Female"/>
    <s v="Other"/>
    <s v="Single"/>
    <x v="0"/>
    <n v="3"/>
    <n v="2"/>
    <s v="Excellent"/>
    <d v="2023-06-08T00:00:00"/>
    <n v="2"/>
    <x v="2"/>
    <n v="5"/>
    <s v="High"/>
    <n v="2"/>
    <x v="2"/>
    <d v="2023-05-10T00:00:00"/>
    <x v="0"/>
    <x v="1"/>
    <x v="2"/>
    <n v="3"/>
    <n v="240.77"/>
    <n v="47"/>
    <s v="Adult"/>
  </r>
  <r>
    <n v="2238"/>
    <d v="2021-03-04T00:00:00"/>
    <n v="5.197222222222222"/>
    <s v="IT Manager - Infra"/>
    <x v="3"/>
    <s v="Active"/>
    <s v="Part-Time"/>
    <s v="Zone B"/>
    <s v="Temporary"/>
    <x v="2"/>
    <x v="9"/>
    <d v="1972-01-17T00:00:00"/>
    <s v="CT"/>
    <s v="Male"/>
    <s v="Hispanic"/>
    <s v="Widowed"/>
    <x v="0"/>
    <n v="3"/>
    <n v="2"/>
    <s v="Excellent"/>
    <d v="2023-03-28T00:00:00"/>
    <n v="4"/>
    <x v="2"/>
    <n v="4"/>
    <s v="High"/>
    <n v="3"/>
    <x v="2"/>
    <d v="2023-04-14T00:00:00"/>
    <x v="4"/>
    <x v="1"/>
    <x v="2"/>
    <n v="5"/>
    <n v="905.56"/>
    <n v="49"/>
    <s v="Adult"/>
  </r>
  <r>
    <n v="2239"/>
    <d v="2023-03-10T00:00:00"/>
    <n v="3.1805555555555554"/>
    <s v="IT Manager - DB"/>
    <x v="7"/>
    <s v="Active"/>
    <s v="Full-Time"/>
    <s v="Zone C"/>
    <s v="Part-Time"/>
    <x v="2"/>
    <x v="14"/>
    <d v="1962-12-11T00:00:00"/>
    <s v="MA"/>
    <s v="Male"/>
    <s v="Asian"/>
    <s v="Divorced"/>
    <x v="0"/>
    <n v="3"/>
    <n v="5"/>
    <s v="Poor"/>
    <d v="2022-12-31T00:00:00"/>
    <n v="1"/>
    <x v="0"/>
    <n v="3"/>
    <s v="Low"/>
    <n v="4"/>
    <x v="0"/>
    <d v="2023-04-11T00:00:00"/>
    <x v="3"/>
    <x v="0"/>
    <x v="3"/>
    <n v="4"/>
    <n v="273.83999999999997"/>
    <n v="61"/>
    <s v="Old"/>
  </r>
  <r>
    <n v="2240"/>
    <d v="2018-12-05T00:00:00"/>
    <n v="7.4444444444444446"/>
    <s v="IT Support"/>
    <x v="7"/>
    <s v="Active"/>
    <s v="Part-Time"/>
    <s v="Zone B"/>
    <s v="Part-Time"/>
    <x v="2"/>
    <x v="0"/>
    <d v="1997-11-28T00:00:00"/>
    <s v="MA"/>
    <s v="Female"/>
    <s v="Hispanic"/>
    <s v="Married"/>
    <x v="0"/>
    <n v="3"/>
    <n v="2"/>
    <s v="Excellent"/>
    <d v="2022-08-22T00:00:00"/>
    <n v="2"/>
    <x v="2"/>
    <n v="4"/>
    <s v="High"/>
    <n v="5"/>
    <x v="2"/>
    <d v="2023-03-17T00:00:00"/>
    <x v="4"/>
    <x v="0"/>
    <x v="1"/>
    <n v="4"/>
    <n v="980.41"/>
    <n v="21"/>
    <s v="Young"/>
  </r>
  <r>
    <n v="2241"/>
    <d v="2021-06-24T00:00:00"/>
    <n v="4.8916666666666666"/>
    <s v="IT Support"/>
    <x v="1"/>
    <s v="Active"/>
    <s v="Part-Time"/>
    <s v="Zone C"/>
    <s v="Part-Time"/>
    <x v="2"/>
    <x v="19"/>
    <d v="1981-06-01T00:00:00"/>
    <s v="MA"/>
    <s v="Female"/>
    <s v="Hispanic"/>
    <s v="Married"/>
    <x v="0"/>
    <n v="3"/>
    <n v="2"/>
    <s v="Excellent"/>
    <d v="2023-01-30T00:00:00"/>
    <n v="4"/>
    <x v="2"/>
    <n v="4"/>
    <s v="High"/>
    <n v="4"/>
    <x v="2"/>
    <d v="2023-01-26T00:00:00"/>
    <x v="4"/>
    <x v="1"/>
    <x v="0"/>
    <n v="5"/>
    <n v="834.95"/>
    <n v="40"/>
    <s v="Adult"/>
  </r>
  <r>
    <n v="2242"/>
    <d v="2022-05-10T00:00:00"/>
    <n v="4.0138888888888893"/>
    <s v="IT Support"/>
    <x v="8"/>
    <s v="Active"/>
    <s v="Full-Time"/>
    <s v="Zone C"/>
    <s v="Temporary"/>
    <x v="2"/>
    <x v="4"/>
    <d v="1994-03-29T00:00:00"/>
    <s v="MA"/>
    <s v="Female"/>
    <s v="Hispanic"/>
    <s v="Married"/>
    <x v="0"/>
    <n v="3"/>
    <n v="4"/>
    <s v="Poor"/>
    <d v="2023-02-26T00:00:00"/>
    <n v="3"/>
    <x v="0"/>
    <n v="2"/>
    <s v="Low"/>
    <n v="4"/>
    <x v="0"/>
    <d v="2022-12-17T00:00:00"/>
    <x v="2"/>
    <x v="1"/>
    <x v="0"/>
    <n v="1"/>
    <n v="627.11"/>
    <n v="28"/>
    <s v="Adult"/>
  </r>
  <r>
    <n v="2243"/>
    <d v="2023-04-13T00:00:00"/>
    <n v="3.088888888888889"/>
    <s v="IT Support"/>
    <x v="3"/>
    <s v="Active"/>
    <s v="Full-Time"/>
    <s v="Zone A"/>
    <s v="Part-Time"/>
    <x v="2"/>
    <x v="0"/>
    <d v="1954-07-20T00:00:00"/>
    <s v="CT"/>
    <s v="Female"/>
    <s v="Other"/>
    <s v="Married"/>
    <x v="0"/>
    <n v="3"/>
    <n v="4"/>
    <s v="Poor"/>
    <d v="2023-06-26T00:00:00"/>
    <n v="1"/>
    <x v="0"/>
    <n v="3"/>
    <s v="Low"/>
    <n v="5"/>
    <x v="0"/>
    <d v="2022-12-30T00:00:00"/>
    <x v="0"/>
    <x v="1"/>
    <x v="3"/>
    <n v="4"/>
    <n v="242.22"/>
    <n v="69"/>
    <s v="Old"/>
  </r>
  <r>
    <n v="2244"/>
    <d v="2022-08-04T00:00:00"/>
    <n v="3.7805555555555554"/>
    <s v="IT Manager - Support"/>
    <x v="9"/>
    <s v="Active"/>
    <s v="Contract"/>
    <s v="Zone C"/>
    <s v="Temporary"/>
    <x v="2"/>
    <x v="4"/>
    <d v="2049-12-08T00:00:00"/>
    <s v="CT"/>
    <s v="Female"/>
    <s v="Other"/>
    <s v="Married"/>
    <x v="0"/>
    <n v="3"/>
    <n v="4"/>
    <s v="Poor"/>
    <d v="2023-03-01T00:00:00"/>
    <n v="4"/>
    <x v="0"/>
    <n v="2"/>
    <s v="Low"/>
    <n v="1"/>
    <x v="0"/>
    <d v="2022-12-14T00:00:00"/>
    <x v="0"/>
    <x v="0"/>
    <x v="3"/>
    <n v="2"/>
    <n v="804.01"/>
    <n v="73"/>
    <s v="Old"/>
  </r>
  <r>
    <n v="2245"/>
    <d v="2021-02-28T00:00:00"/>
    <n v="5.208333333333333"/>
    <s v="IT Manager - Infra"/>
    <x v="5"/>
    <s v="Active"/>
    <s v="Part-Time"/>
    <s v="Zone C"/>
    <s v="Part-Time"/>
    <x v="2"/>
    <x v="6"/>
    <d v="2046-09-15T00:00:00"/>
    <s v="MA"/>
    <s v="Male"/>
    <s v="Black"/>
    <s v="Divorced"/>
    <x v="0"/>
    <n v="3"/>
    <n v="5"/>
    <s v="Poor"/>
    <d v="2023-07-08T00:00:00"/>
    <n v="2"/>
    <x v="0"/>
    <n v="4"/>
    <s v="Low"/>
    <n v="4"/>
    <x v="0"/>
    <d v="2023-04-04T00:00:00"/>
    <x v="2"/>
    <x v="0"/>
    <x v="1"/>
    <n v="1"/>
    <n v="968.2"/>
    <n v="75"/>
    <s v="Old"/>
  </r>
  <r>
    <n v="2246"/>
    <d v="2020-10-14T00:00:00"/>
    <n v="5.5861111111111112"/>
    <s v="IT Manager - DB"/>
    <x v="6"/>
    <s v="Active"/>
    <s v="Contract"/>
    <s v="Zone B"/>
    <s v="Part-Time"/>
    <x v="2"/>
    <x v="4"/>
    <d v="1973-11-22T00:00:00"/>
    <s v="MA"/>
    <s v="Male"/>
    <s v="White"/>
    <s v="Divorced"/>
    <x v="0"/>
    <n v="3"/>
    <n v="4"/>
    <s v="Poor"/>
    <d v="2023-03-20T00:00:00"/>
    <n v="3"/>
    <x v="0"/>
    <n v="4"/>
    <s v="Low"/>
    <n v="5"/>
    <x v="0"/>
    <d v="2023-02-10T00:00:00"/>
    <x v="2"/>
    <x v="0"/>
    <x v="2"/>
    <n v="2"/>
    <n v="364.36"/>
    <n v="47"/>
    <s v="Adult"/>
  </r>
  <r>
    <n v="2247"/>
    <d v="2018-09-10T00:00:00"/>
    <n v="7.6805555555555554"/>
    <s v="IT Support"/>
    <x v="7"/>
    <s v="Active"/>
    <s v="Part-Time"/>
    <s v="Zone B"/>
    <s v="Temporary"/>
    <x v="2"/>
    <x v="10"/>
    <d v="1983-04-10T00:00:00"/>
    <s v="MA"/>
    <s v="Female"/>
    <s v="Hispanic"/>
    <s v="Widowed"/>
    <x v="0"/>
    <n v="3"/>
    <n v="2"/>
    <s v="Excellent"/>
    <d v="2023-02-16T00:00:00"/>
    <n v="3"/>
    <x v="2"/>
    <n v="4"/>
    <s v="High"/>
    <n v="4"/>
    <x v="2"/>
    <d v="2023-04-19T00:00:00"/>
    <x v="4"/>
    <x v="1"/>
    <x v="1"/>
    <n v="3"/>
    <n v="803.16"/>
    <n v="35"/>
    <s v="Adult"/>
  </r>
  <r>
    <n v="2248"/>
    <d v="2022-12-16T00:00:00"/>
    <n v="3.4138888888888888"/>
    <s v="IT Support"/>
    <x v="1"/>
    <s v="Active"/>
    <s v="Part-Time"/>
    <s v="Zone B"/>
    <s v="Temporary"/>
    <x v="2"/>
    <x v="4"/>
    <d v="1999-12-17T00:00:00"/>
    <s v="MA"/>
    <s v="Female"/>
    <s v="Hispanic"/>
    <s v="Widowed"/>
    <x v="0"/>
    <n v="3"/>
    <n v="2"/>
    <s v="Excellent"/>
    <d v="2023-05-24T00:00:00"/>
    <n v="1"/>
    <x v="2"/>
    <n v="5"/>
    <s v="High"/>
    <n v="5"/>
    <x v="2"/>
    <d v="2023-03-29T00:00:00"/>
    <x v="0"/>
    <x v="1"/>
    <x v="1"/>
    <n v="2"/>
    <n v="571.12"/>
    <n v="23"/>
    <s v="Young"/>
  </r>
  <r>
    <n v="2249"/>
    <d v="2018-09-28T00:00:00"/>
    <n v="7.6305555555555555"/>
    <s v="IT Support"/>
    <x v="8"/>
    <s v="Active"/>
    <s v="Contract"/>
    <s v="Zone C"/>
    <s v="Part-Time"/>
    <x v="2"/>
    <x v="4"/>
    <d v="1994-11-07T00:00:00"/>
    <s v="MA"/>
    <s v="Female"/>
    <s v="Black"/>
    <s v="Divorced"/>
    <x v="0"/>
    <n v="3"/>
    <n v="4"/>
    <s v="Poor"/>
    <d v="2023-05-29T00:00:00"/>
    <n v="3"/>
    <x v="0"/>
    <n v="5"/>
    <s v="Low"/>
    <n v="5"/>
    <x v="0"/>
    <d v="2023-07-06T00:00:00"/>
    <x v="1"/>
    <x v="1"/>
    <x v="0"/>
    <n v="2"/>
    <n v="705.36"/>
    <n v="24"/>
    <s v="Young"/>
  </r>
  <r>
    <n v="2250"/>
    <d v="2022-03-08T00:00:00"/>
    <n v="4.1861111111111109"/>
    <s v="IT Support"/>
    <x v="3"/>
    <s v="Active"/>
    <s v="Contract"/>
    <s v="Zone C"/>
    <s v="Temporary"/>
    <x v="2"/>
    <x v="1"/>
    <d v="1962-09-02T00:00:00"/>
    <s v="CT"/>
    <s v="Female"/>
    <s v="Asian"/>
    <s v="Married"/>
    <x v="0"/>
    <n v="3"/>
    <n v="5"/>
    <s v="Poor"/>
    <d v="2023-05-29T00:00:00"/>
    <n v="4"/>
    <x v="0"/>
    <n v="2"/>
    <s v="Low"/>
    <n v="1"/>
    <x v="0"/>
    <d v="2023-04-08T00:00:00"/>
    <x v="4"/>
    <x v="0"/>
    <x v="0"/>
    <n v="5"/>
    <n v="565.78"/>
    <n v="60"/>
    <s v="Old"/>
  </r>
  <r>
    <n v="2251"/>
    <d v="2022-01-12T00:00:00"/>
    <n v="4.3416666666666668"/>
    <s v="IT Manager - Support"/>
    <x v="9"/>
    <s v="Active"/>
    <s v="Part-Time"/>
    <s v="Zone B"/>
    <s v="Temporary"/>
    <x v="2"/>
    <x v="9"/>
    <d v="1978-10-03T00:00:00"/>
    <s v="MA"/>
    <s v="Female"/>
    <s v="Hispanic"/>
    <s v="Divorced"/>
    <x v="0"/>
    <n v="3"/>
    <n v="2"/>
    <s v="Excellent"/>
    <d v="2022-09-18T00:00:00"/>
    <n v="4"/>
    <x v="2"/>
    <n v="4"/>
    <s v="High"/>
    <n v="4"/>
    <x v="2"/>
    <d v="2022-11-19T00:00:00"/>
    <x v="3"/>
    <x v="1"/>
    <x v="1"/>
    <n v="5"/>
    <n v="593.14"/>
    <n v="44"/>
    <s v="Adult"/>
  </r>
  <r>
    <n v="2252"/>
    <d v="2020-12-08T00:00:00"/>
    <n v="5.4361111111111109"/>
    <s v="IT Manager - Infra"/>
    <x v="5"/>
    <s v="Active"/>
    <s v="Contract"/>
    <s v="Zone B"/>
    <s v="Part-Time"/>
    <x v="2"/>
    <x v="4"/>
    <d v="1973-11-12T00:00:00"/>
    <s v="MA"/>
    <s v="Male"/>
    <s v="White"/>
    <s v="Widowed"/>
    <x v="0"/>
    <n v="3"/>
    <n v="4"/>
    <s v="Poor"/>
    <d v="2022-09-28T00:00:00"/>
    <n v="1"/>
    <x v="0"/>
    <n v="3"/>
    <s v="Low"/>
    <n v="3"/>
    <x v="0"/>
    <d v="2022-12-10T00:00:00"/>
    <x v="4"/>
    <x v="0"/>
    <x v="2"/>
    <n v="1"/>
    <n v="648.23"/>
    <n v="47"/>
    <s v="Adult"/>
  </r>
  <r>
    <n v="2253"/>
    <d v="2020-11-17T00:00:00"/>
    <n v="5.4944444444444445"/>
    <s v="IT Support"/>
    <x v="9"/>
    <s v="Active"/>
    <s v="Full-Time"/>
    <s v="Zone A"/>
    <s v="Full-Time"/>
    <x v="2"/>
    <x v="4"/>
    <d v="1982-02-05T00:00:00"/>
    <s v="MA"/>
    <s v="Female"/>
    <s v="Other"/>
    <s v="Single"/>
    <x v="0"/>
    <n v="3"/>
    <n v="1"/>
    <s v="Excellent"/>
    <d v="2023-06-26T00:00:00"/>
    <n v="5"/>
    <x v="2"/>
    <n v="1"/>
    <s v="High"/>
    <n v="2"/>
    <x v="2"/>
    <d v="2023-01-07T00:00:00"/>
    <x v="4"/>
    <x v="1"/>
    <x v="1"/>
    <n v="1"/>
    <n v="426.97"/>
    <n v="38"/>
    <s v="Adult"/>
  </r>
  <r>
    <n v="2254"/>
    <d v="2021-01-18T00:00:00"/>
    <n v="5.3250000000000002"/>
    <s v="IT Support"/>
    <x v="7"/>
    <s v="Active"/>
    <s v="Full-Time"/>
    <s v="Zone A"/>
    <s v="Part-Time"/>
    <x v="2"/>
    <x v="2"/>
    <d v="1957-10-27T00:00:00"/>
    <s v="MA"/>
    <s v="Female"/>
    <s v="Hispanic"/>
    <s v="Single"/>
    <x v="0"/>
    <n v="3"/>
    <n v="2"/>
    <s v="Excellent"/>
    <d v="2022-12-14T00:00:00"/>
    <n v="3"/>
    <x v="2"/>
    <n v="2"/>
    <s v="High"/>
    <n v="5"/>
    <x v="2"/>
    <d v="2022-11-20T00:00:00"/>
    <x v="2"/>
    <x v="0"/>
    <x v="0"/>
    <n v="4"/>
    <n v="267.76"/>
    <n v="64"/>
    <s v="Old"/>
  </r>
  <r>
    <n v="2255"/>
    <d v="2020-09-15T00:00:00"/>
    <n v="5.666666666666667"/>
    <s v="IT Support"/>
    <x v="3"/>
    <s v="Active"/>
    <s v="Full-Time"/>
    <s v="Zone C"/>
    <s v="Part-Time"/>
    <x v="2"/>
    <x v="13"/>
    <d v="1990-07-16T00:00:00"/>
    <s v="MA"/>
    <s v="Female"/>
    <s v="Hispanic"/>
    <s v="Single"/>
    <x v="0"/>
    <n v="3"/>
    <n v="2"/>
    <s v="Excellent"/>
    <d v="2023-05-12T00:00:00"/>
    <n v="1"/>
    <x v="2"/>
    <n v="4"/>
    <s v="High"/>
    <n v="4"/>
    <x v="2"/>
    <d v="2023-02-05T00:00:00"/>
    <x v="1"/>
    <x v="0"/>
    <x v="2"/>
    <n v="1"/>
    <n v="357.69"/>
    <n v="30"/>
    <s v="Adult"/>
  </r>
  <r>
    <n v="2256"/>
    <d v="2019-12-11T00:00:00"/>
    <n v="6.427777777777778"/>
    <s v="IT Support"/>
    <x v="5"/>
    <s v="Active"/>
    <s v="Part-Time"/>
    <s v="Zone C"/>
    <s v="Full-Time"/>
    <x v="2"/>
    <x v="4"/>
    <d v="1981-12-29T00:00:00"/>
    <s v="CT"/>
    <s v="Female"/>
    <s v="Asian"/>
    <s v="Widowed"/>
    <x v="0"/>
    <n v="3"/>
    <n v="5"/>
    <s v="Poor"/>
    <d v="2023-07-14T00:00:00"/>
    <n v="5"/>
    <x v="0"/>
    <n v="5"/>
    <s v="Low"/>
    <n v="4"/>
    <x v="0"/>
    <d v="2023-01-13T00:00:00"/>
    <x v="0"/>
    <x v="0"/>
    <x v="2"/>
    <n v="1"/>
    <n v="312.42"/>
    <n v="38"/>
    <s v="Adult"/>
  </r>
  <r>
    <n v="2257"/>
    <d v="2021-04-29T00:00:00"/>
    <n v="5.0444444444444443"/>
    <s v="IT Manager - Support"/>
    <x v="5"/>
    <s v="Active"/>
    <s v="Contract"/>
    <s v="Zone B"/>
    <s v="Full-Time"/>
    <x v="2"/>
    <x v="5"/>
    <d v="1988-10-22T00:00:00"/>
    <s v="MA"/>
    <s v="Male"/>
    <s v="White"/>
    <s v="Married"/>
    <x v="0"/>
    <n v="3"/>
    <n v="2"/>
    <s v="Excellent"/>
    <d v="2023-07-25T00:00:00"/>
    <n v="4"/>
    <x v="2"/>
    <n v="3"/>
    <s v="High"/>
    <n v="5"/>
    <x v="2"/>
    <d v="2023-03-25T00:00:00"/>
    <x v="1"/>
    <x v="1"/>
    <x v="1"/>
    <n v="2"/>
    <n v="456.3"/>
    <n v="33"/>
    <s v="Adult"/>
  </r>
  <r>
    <n v="2258"/>
    <d v="2021-04-03T00:00:00"/>
    <n v="5.1166666666666663"/>
    <s v="IT Manager - Infra"/>
    <x v="3"/>
    <s v="Active"/>
    <s v="Full-Time"/>
    <s v="Zone C"/>
    <s v="Part-Time"/>
    <x v="2"/>
    <x v="6"/>
    <d v="1999-02-20T00:00:00"/>
    <s v="MA"/>
    <s v="Male"/>
    <s v="White"/>
    <s v="Widowed"/>
    <x v="0"/>
    <n v="3"/>
    <n v="2"/>
    <s v="Excellent"/>
    <d v="2023-04-03T00:00:00"/>
    <n v="2"/>
    <x v="2"/>
    <n v="5"/>
    <s v="High"/>
    <n v="4"/>
    <x v="2"/>
    <d v="2023-07-03T00:00:00"/>
    <x v="3"/>
    <x v="0"/>
    <x v="0"/>
    <n v="2"/>
    <n v="675.95"/>
    <n v="22"/>
    <s v="Young"/>
  </r>
  <r>
    <n v="2259"/>
    <d v="2022-02-01T00:00:00"/>
    <n v="4.2888888888888888"/>
    <s v="IT Support"/>
    <x v="7"/>
    <s v="Active"/>
    <s v="Part-Time"/>
    <s v="Zone A"/>
    <s v="Temporary"/>
    <x v="2"/>
    <x v="5"/>
    <d v="1961-03-24T00:00:00"/>
    <s v="MA"/>
    <s v="Female"/>
    <s v="Hispanic"/>
    <s v="Divorced"/>
    <x v="0"/>
    <n v="3"/>
    <n v="1"/>
    <s v="Excellent"/>
    <d v="2023-01-09T00:00:00"/>
    <n v="1"/>
    <x v="2"/>
    <n v="2"/>
    <s v="High"/>
    <n v="5"/>
    <x v="2"/>
    <d v="2023-05-03T00:00:00"/>
    <x v="4"/>
    <x v="1"/>
    <x v="0"/>
    <n v="3"/>
    <n v="754.61"/>
    <n v="61"/>
    <s v="Old"/>
  </r>
  <r>
    <n v="2260"/>
    <d v="2020-01-17T00:00:00"/>
    <n v="6.3277777777777775"/>
    <s v="IT Support"/>
    <x v="1"/>
    <s v="Active"/>
    <s v="Part-Time"/>
    <s v="Zone B"/>
    <s v="Temporary"/>
    <x v="2"/>
    <x v="6"/>
    <d v="1992-10-21T00:00:00"/>
    <s v="MA"/>
    <s v="Female"/>
    <s v="Hispanic"/>
    <s v="Widowed"/>
    <x v="0"/>
    <n v="3"/>
    <n v="1"/>
    <s v="Excellent"/>
    <d v="2023-08-05T00:00:00"/>
    <n v="3"/>
    <x v="2"/>
    <n v="1"/>
    <s v="High"/>
    <n v="4"/>
    <x v="2"/>
    <d v="2022-08-23T00:00:00"/>
    <x v="1"/>
    <x v="0"/>
    <x v="1"/>
    <n v="2"/>
    <n v="377.64"/>
    <n v="28"/>
    <s v="Adult"/>
  </r>
  <r>
    <n v="2261"/>
    <d v="2022-06-01T00:00:00"/>
    <n v="3.9555555555555557"/>
    <s v="IT Support"/>
    <x v="8"/>
    <s v="Active"/>
    <s v="Full-Time"/>
    <s v="Zone B"/>
    <s v="Part-Time"/>
    <x v="2"/>
    <x v="13"/>
    <d v="1958-06-01T00:00:00"/>
    <s v="CT"/>
    <s v="Female"/>
    <s v="Black"/>
    <s v="Divorced"/>
    <x v="0"/>
    <n v="3"/>
    <n v="2"/>
    <s v="Excellent"/>
    <d v="2022-11-17T00:00:00"/>
    <n v="2"/>
    <x v="2"/>
    <n v="1"/>
    <s v="High"/>
    <n v="5"/>
    <x v="2"/>
    <d v="2023-06-04T00:00:00"/>
    <x v="2"/>
    <x v="1"/>
    <x v="0"/>
    <n v="3"/>
    <n v="647.41"/>
    <n v="64"/>
    <s v="Old"/>
  </r>
  <r>
    <n v="2262"/>
    <d v="2019-03-17T00:00:00"/>
    <n v="7.1611111111111114"/>
    <s v="IT Support"/>
    <x v="3"/>
    <s v="Active"/>
    <s v="Contract"/>
    <s v="Zone A"/>
    <s v="Temporary"/>
    <x v="2"/>
    <x v="6"/>
    <d v="1950-10-03T00:00:00"/>
    <s v="CT"/>
    <s v="Female"/>
    <s v="Other"/>
    <s v="Divorced"/>
    <x v="0"/>
    <n v="3"/>
    <n v="2"/>
    <s v="Excellent"/>
    <d v="2023-04-27T00:00:00"/>
    <n v="4"/>
    <x v="2"/>
    <n v="4"/>
    <s v="High"/>
    <n v="3"/>
    <x v="2"/>
    <d v="2023-05-29T00:00:00"/>
    <x v="4"/>
    <x v="1"/>
    <x v="1"/>
    <n v="3"/>
    <n v="122.43"/>
    <n v="69"/>
    <s v="Old"/>
  </r>
  <r>
    <n v="2263"/>
    <d v="2020-01-07T00:00:00"/>
    <n v="6.3555555555555552"/>
    <s v="IT Manager - Support"/>
    <x v="9"/>
    <s v="Active"/>
    <s v="Contract"/>
    <s v="Zone B"/>
    <s v="Temporary"/>
    <x v="2"/>
    <x v="2"/>
    <d v="1965-10-09T00:00:00"/>
    <s v="MA"/>
    <s v="Male"/>
    <s v="Hispanic"/>
    <s v="Single"/>
    <x v="0"/>
    <n v="3"/>
    <n v="2"/>
    <s v="Excellent"/>
    <d v="2022-11-28T00:00:00"/>
    <n v="3"/>
    <x v="2"/>
    <n v="1"/>
    <s v="High"/>
    <n v="4"/>
    <x v="2"/>
    <d v="2022-10-05T00:00:00"/>
    <x v="2"/>
    <x v="0"/>
    <x v="1"/>
    <n v="5"/>
    <n v="662.94"/>
    <n v="55"/>
    <s v="Old"/>
  </r>
  <r>
    <n v="2264"/>
    <d v="2021-02-24T00:00:00"/>
    <n v="5.2249999999999996"/>
    <s v="IT Manager - Infra"/>
    <x v="5"/>
    <s v="Active"/>
    <s v="Part-Time"/>
    <s v="Zone A"/>
    <s v="Part-Time"/>
    <x v="2"/>
    <x v="7"/>
    <d v="1979-03-05T00:00:00"/>
    <s v="MA"/>
    <s v="Male"/>
    <s v="White"/>
    <s v="Single"/>
    <x v="0"/>
    <n v="3"/>
    <n v="5"/>
    <s v="Poor"/>
    <d v="2022-11-08T00:00:00"/>
    <n v="1"/>
    <x v="0"/>
    <n v="2"/>
    <s v="Low"/>
    <n v="3"/>
    <x v="0"/>
    <d v="2023-05-06T00:00:00"/>
    <x v="4"/>
    <x v="1"/>
    <x v="0"/>
    <n v="3"/>
    <n v="465.3"/>
    <n v="42"/>
    <s v="Adult"/>
  </r>
  <r>
    <n v="2265"/>
    <d v="2019-12-30T00:00:00"/>
    <n v="6.375"/>
    <s v="IT Support"/>
    <x v="7"/>
    <s v="Active"/>
    <s v="Contract"/>
    <s v="Zone C"/>
    <s v="Part-Time"/>
    <x v="2"/>
    <x v="4"/>
    <d v="2044-12-30T00:00:00"/>
    <s v="MA"/>
    <s v="Female"/>
    <s v="Hispanic"/>
    <s v="Single"/>
    <x v="0"/>
    <n v="3"/>
    <n v="1"/>
    <s v="Excellent"/>
    <d v="2023-03-08T00:00:00"/>
    <n v="2"/>
    <x v="2"/>
    <n v="4"/>
    <s v="High"/>
    <n v="2"/>
    <x v="2"/>
    <d v="2022-11-23T00:00:00"/>
    <x v="1"/>
    <x v="0"/>
    <x v="0"/>
    <n v="4"/>
    <n v="680.88"/>
    <n v="75"/>
    <s v="Old"/>
  </r>
  <r>
    <n v="2266"/>
    <d v="2020-05-12T00:00:00"/>
    <n v="6.0083333333333337"/>
    <s v="IT Support"/>
    <x v="1"/>
    <s v="Active"/>
    <s v="Full-Time"/>
    <s v="Zone B"/>
    <s v="Temporary"/>
    <x v="2"/>
    <x v="4"/>
    <d v="1975-02-10T00:00:00"/>
    <s v="MA"/>
    <s v="Female"/>
    <s v="Other"/>
    <s v="Single"/>
    <x v="0"/>
    <n v="3"/>
    <n v="5"/>
    <s v="Poor"/>
    <d v="2023-04-27T00:00:00"/>
    <n v="5"/>
    <x v="0"/>
    <n v="3"/>
    <s v="Low"/>
    <n v="2"/>
    <x v="0"/>
    <d v="2022-10-23T00:00:00"/>
    <x v="0"/>
    <x v="1"/>
    <x v="2"/>
    <n v="5"/>
    <n v="898.01"/>
    <n v="45"/>
    <s v="Adult"/>
  </r>
  <r>
    <n v="2267"/>
    <d v="2023-04-04T00:00:00"/>
    <n v="3.1138888888888889"/>
    <s v="IT Support"/>
    <x v="8"/>
    <s v="Active"/>
    <s v="Full-Time"/>
    <s v="Zone A"/>
    <s v="Part-Time"/>
    <x v="2"/>
    <x v="3"/>
    <d v="1971-06-18T00:00:00"/>
    <s v="CT"/>
    <s v="Female"/>
    <s v="Hispanic"/>
    <s v="Divorced"/>
    <x v="0"/>
    <n v="3"/>
    <n v="4"/>
    <s v="Poor"/>
    <d v="2023-03-09T00:00:00"/>
    <n v="1"/>
    <x v="0"/>
    <n v="3"/>
    <s v="Low"/>
    <n v="3"/>
    <x v="0"/>
    <d v="2022-11-11T00:00:00"/>
    <x v="3"/>
    <x v="0"/>
    <x v="3"/>
    <n v="1"/>
    <n v="518.79"/>
    <n v="52"/>
    <s v="Old"/>
  </r>
  <r>
    <n v="2268"/>
    <d v="2021-01-04T00:00:00"/>
    <n v="5.3638888888888889"/>
    <s v="IT Support"/>
    <x v="3"/>
    <s v="Active"/>
    <s v="Contract"/>
    <s v="Zone C"/>
    <s v="Full-Time"/>
    <x v="2"/>
    <x v="3"/>
    <d v="1963-08-06T00:00:00"/>
    <s v="CT"/>
    <s v="Male"/>
    <s v="White"/>
    <s v="Single"/>
    <x v="0"/>
    <n v="3"/>
    <n v="2"/>
    <s v="Excellent"/>
    <d v="2023-07-03T00:00:00"/>
    <n v="2"/>
    <x v="2"/>
    <n v="3"/>
    <s v="High"/>
    <n v="2"/>
    <x v="2"/>
    <d v="2022-11-26T00:00:00"/>
    <x v="4"/>
    <x v="0"/>
    <x v="0"/>
    <n v="2"/>
    <n v="677.84"/>
    <n v="58"/>
    <s v="Old"/>
  </r>
  <r>
    <n v="2269"/>
    <d v="2020-04-28T00:00:00"/>
    <n v="6.0472222222222225"/>
    <s v="IT Manager - Support"/>
    <x v="9"/>
    <s v="Active"/>
    <s v="Full-Time"/>
    <s v="Zone C"/>
    <s v="Full-Time"/>
    <x v="2"/>
    <x v="7"/>
    <d v="1974-01-15T00:00:00"/>
    <s v="MA"/>
    <s v="Male"/>
    <s v="Hispanic"/>
    <s v="Divorced"/>
    <x v="0"/>
    <n v="3"/>
    <n v="1"/>
    <s v="Excellent"/>
    <d v="2023-02-14T00:00:00"/>
    <n v="5"/>
    <x v="2"/>
    <n v="5"/>
    <s v="High"/>
    <n v="1"/>
    <x v="2"/>
    <d v="2022-12-09T00:00:00"/>
    <x v="3"/>
    <x v="0"/>
    <x v="1"/>
    <n v="1"/>
    <n v="109.33"/>
    <n v="46"/>
    <s v="Adult"/>
  </r>
  <r>
    <n v="2270"/>
    <d v="2019-04-16T00:00:00"/>
    <n v="7.0805555555555557"/>
    <s v="IT Support"/>
    <x v="9"/>
    <s v="Active"/>
    <s v="Contract"/>
    <s v="Zone C"/>
    <s v="Part-Time"/>
    <x v="2"/>
    <x v="9"/>
    <d v="1952-09-19T00:00:00"/>
    <s v="MA"/>
    <s v="Female"/>
    <s v="Asian"/>
    <s v="Single"/>
    <x v="0"/>
    <n v="3"/>
    <n v="4"/>
    <s v="Poor"/>
    <d v="2023-03-18T00:00:00"/>
    <n v="4"/>
    <x v="0"/>
    <n v="4"/>
    <s v="Low"/>
    <n v="3"/>
    <x v="0"/>
    <d v="2023-05-11T00:00:00"/>
    <x v="3"/>
    <x v="0"/>
    <x v="3"/>
    <n v="2"/>
    <n v="781.35"/>
    <n v="67"/>
    <s v="Old"/>
  </r>
  <r>
    <n v="2271"/>
    <d v="2022-07-09T00:00:00"/>
    <n v="3.85"/>
    <s v="IT Support"/>
    <x v="7"/>
    <s v="Active"/>
    <s v="Full-Time"/>
    <s v="Zone A"/>
    <s v="Temporary"/>
    <x v="2"/>
    <x v="4"/>
    <d v="1996-07-20T00:00:00"/>
    <s v="MA"/>
    <s v="Female"/>
    <s v="Hispanic"/>
    <s v="Single"/>
    <x v="0"/>
    <n v="3"/>
    <n v="2"/>
    <s v="Excellent"/>
    <d v="2023-03-21T00:00:00"/>
    <n v="5"/>
    <x v="2"/>
    <n v="4"/>
    <s v="High"/>
    <n v="4"/>
    <x v="2"/>
    <d v="2023-02-02T00:00:00"/>
    <x v="1"/>
    <x v="0"/>
    <x v="0"/>
    <n v="4"/>
    <n v="632.57000000000005"/>
    <n v="26"/>
    <s v="Adult"/>
  </r>
  <r>
    <n v="2272"/>
    <d v="2022-08-29T00:00:00"/>
    <n v="3.7111111111111112"/>
    <s v="IT Support"/>
    <x v="3"/>
    <s v="Active"/>
    <s v="Part-Time"/>
    <s v="Zone C"/>
    <s v="Full-Time"/>
    <x v="2"/>
    <x v="4"/>
    <d v="1987-04-04T00:00:00"/>
    <s v="CT"/>
    <s v="Female"/>
    <s v="Black"/>
    <s v="Divorced"/>
    <x v="0"/>
    <n v="3"/>
    <n v="2"/>
    <s v="Excellent"/>
    <d v="2022-08-05T00:00:00"/>
    <n v="5"/>
    <x v="2"/>
    <n v="5"/>
    <s v="High"/>
    <n v="3"/>
    <x v="2"/>
    <d v="2023-04-15T00:00:00"/>
    <x v="4"/>
    <x v="0"/>
    <x v="3"/>
    <n v="5"/>
    <n v="233.42"/>
    <n v="35"/>
    <s v="Adult"/>
  </r>
  <r>
    <n v="2273"/>
    <d v="2020-01-26T00:00:00"/>
    <n v="6.302777777777778"/>
    <s v="IT Support"/>
    <x v="5"/>
    <s v="Active"/>
    <s v="Full-Time"/>
    <s v="Zone A"/>
    <s v="Part-Time"/>
    <x v="2"/>
    <x v="11"/>
    <d v="1956-05-16T00:00:00"/>
    <s v="CT"/>
    <s v="Male"/>
    <s v="Other"/>
    <s v="Divorced"/>
    <x v="0"/>
    <n v="3"/>
    <n v="4"/>
    <s v="Poor"/>
    <d v="2022-10-26T00:00:00"/>
    <n v="5"/>
    <x v="0"/>
    <n v="2"/>
    <s v="Low"/>
    <n v="3"/>
    <x v="0"/>
    <d v="2023-04-01T00:00:00"/>
    <x v="0"/>
    <x v="1"/>
    <x v="3"/>
    <n v="4"/>
    <n v="301.14999999999998"/>
    <n v="64"/>
    <s v="Old"/>
  </r>
  <r>
    <n v="2274"/>
    <d v="2020-02-18T00:00:00"/>
    <n v="6.2416666666666663"/>
    <s v="IT Manager - Support"/>
    <x v="4"/>
    <s v="Active"/>
    <s v="Full-Time"/>
    <s v="Zone A"/>
    <s v="Temporary"/>
    <x v="2"/>
    <x v="1"/>
    <d v="2000-01-23T00:00:00"/>
    <s v="MA"/>
    <s v="Male"/>
    <s v="Other"/>
    <s v="Widowed"/>
    <x v="0"/>
    <n v="3"/>
    <n v="4"/>
    <s v="Poor"/>
    <d v="2022-08-13T00:00:00"/>
    <n v="2"/>
    <x v="0"/>
    <n v="5"/>
    <s v="Low"/>
    <n v="1"/>
    <x v="0"/>
    <d v="2023-06-03T00:00:00"/>
    <x v="1"/>
    <x v="1"/>
    <x v="0"/>
    <n v="2"/>
    <n v="255.54"/>
    <n v="20"/>
    <s v="Young"/>
  </r>
  <r>
    <n v="2275"/>
    <d v="2022-01-25T00:00:00"/>
    <n v="4.3055555555555554"/>
    <s v="Production Manager"/>
    <x v="1"/>
    <s v="Active"/>
    <s v="Part-Time"/>
    <s v="Zone B"/>
    <s v="Full-Time"/>
    <x v="0"/>
    <x v="17"/>
    <d v="1950-12-09T00:00:00"/>
    <s v="MA"/>
    <s v="Male"/>
    <s v="Asian"/>
    <s v="Married"/>
    <x v="0"/>
    <n v="3"/>
    <n v="2"/>
    <s v="Excellent"/>
    <d v="2022-10-24T00:00:00"/>
    <n v="5"/>
    <x v="2"/>
    <n v="4"/>
    <s v="High"/>
    <n v="3"/>
    <x v="2"/>
    <d v="2023-03-05T00:00:00"/>
    <x v="3"/>
    <x v="1"/>
    <x v="1"/>
    <n v="5"/>
    <n v="138.4"/>
    <n v="72"/>
    <s v="Old"/>
  </r>
  <r>
    <n v="2276"/>
    <d v="2023-07-10T00:00:00"/>
    <n v="2.8472222222222223"/>
    <s v="Production Manager"/>
    <x v="3"/>
    <s v="Active"/>
    <s v="Full-Time"/>
    <s v="Zone B"/>
    <s v="Temporary"/>
    <x v="0"/>
    <x v="9"/>
    <d v="1982-11-21T00:00:00"/>
    <s v="MA"/>
    <s v="Female"/>
    <s v="White"/>
    <s v="Divorced"/>
    <x v="0"/>
    <n v="3"/>
    <n v="1"/>
    <s v="Excellent"/>
    <d v="2022-09-16T00:00:00"/>
    <n v="5"/>
    <x v="2"/>
    <n v="2"/>
    <s v="High"/>
    <n v="2"/>
    <x v="2"/>
    <d v="2023-05-17T00:00:00"/>
    <x v="1"/>
    <x v="1"/>
    <x v="2"/>
    <n v="3"/>
    <n v="851.87"/>
    <n v="41"/>
    <s v="Adult"/>
  </r>
  <r>
    <n v="2277"/>
    <d v="2022-04-14T00:00:00"/>
    <n v="4.0861111111111112"/>
    <s v="Production Manager"/>
    <x v="0"/>
    <s v="Active"/>
    <s v="Contract"/>
    <s v="Zone B"/>
    <s v="Temporary"/>
    <x v="0"/>
    <x v="4"/>
    <d v="1963-09-29T00:00:00"/>
    <s v="MA"/>
    <s v="Female"/>
    <s v="Hispanic"/>
    <s v="Widowed"/>
    <x v="0"/>
    <n v="3"/>
    <n v="5"/>
    <s v="Poor"/>
    <d v="2022-11-25T00:00:00"/>
    <n v="3"/>
    <x v="0"/>
    <n v="4"/>
    <s v="Low"/>
    <n v="4"/>
    <x v="0"/>
    <d v="2022-12-22T00:00:00"/>
    <x v="4"/>
    <x v="0"/>
    <x v="2"/>
    <n v="3"/>
    <n v="592.23"/>
    <n v="59"/>
    <s v="Old"/>
  </r>
  <r>
    <n v="2278"/>
    <d v="2022-07-10T00:00:00"/>
    <n v="3.8472222222222223"/>
    <s v="Production Manager"/>
    <x v="0"/>
    <s v="Active"/>
    <s v="Part-Time"/>
    <s v="Zone B"/>
    <s v="Temporary"/>
    <x v="0"/>
    <x v="15"/>
    <d v="1963-05-27T00:00:00"/>
    <s v="MA"/>
    <s v="Female"/>
    <s v="White"/>
    <s v="Widowed"/>
    <x v="0"/>
    <n v="3"/>
    <n v="4"/>
    <s v="Poor"/>
    <d v="2022-08-21T00:00:00"/>
    <n v="5"/>
    <x v="0"/>
    <n v="4"/>
    <s v="Low"/>
    <n v="2"/>
    <x v="0"/>
    <d v="2023-03-05T00:00:00"/>
    <x v="0"/>
    <x v="1"/>
    <x v="2"/>
    <n v="4"/>
    <n v="544.42999999999995"/>
    <n v="59"/>
    <s v="Old"/>
  </r>
  <r>
    <n v="2279"/>
    <d v="2022-06-27T00:00:00"/>
    <n v="3.8833333333333333"/>
    <s v="Production Manager"/>
    <x v="1"/>
    <s v="Active"/>
    <s v="Contract"/>
    <s v="Zone C"/>
    <s v="Full-Time"/>
    <x v="0"/>
    <x v="23"/>
    <d v="1977-02-12T00:00:00"/>
    <s v="MA"/>
    <s v="Male"/>
    <s v="Other"/>
    <s v="Divorced"/>
    <x v="0"/>
    <n v="3"/>
    <n v="1"/>
    <s v="Excellent"/>
    <d v="2023-05-28T00:00:00"/>
    <n v="2"/>
    <x v="2"/>
    <n v="5"/>
    <s v="High"/>
    <n v="1"/>
    <x v="2"/>
    <d v="2023-03-23T00:00:00"/>
    <x v="3"/>
    <x v="1"/>
    <x v="3"/>
    <n v="4"/>
    <n v="230.57"/>
    <n v="45"/>
    <s v="Adult"/>
  </r>
  <r>
    <n v="2280"/>
    <d v="2018-12-04T00:00:00"/>
    <n v="7.447222222222222"/>
    <s v="Production Manager"/>
    <x v="9"/>
    <s v="Terminated"/>
    <s v="Contract"/>
    <s v="Zone A"/>
    <s v="Temporary"/>
    <x v="0"/>
    <x v="14"/>
    <d v="1985-03-06T00:00:00"/>
    <s v="MA"/>
    <s v="Female"/>
    <s v="White"/>
    <s v="Married"/>
    <x v="0"/>
    <n v="3"/>
    <n v="4"/>
    <s v="Poor"/>
    <d v="2023-02-23T00:00:00"/>
    <n v="4"/>
    <x v="0"/>
    <n v="2"/>
    <s v="Low"/>
    <n v="5"/>
    <x v="0"/>
    <d v="2023-04-05T00:00:00"/>
    <x v="1"/>
    <x v="1"/>
    <x v="3"/>
    <n v="3"/>
    <n v="493.98"/>
    <n v="33"/>
    <s v="Adult"/>
  </r>
  <r>
    <n v="2281"/>
    <d v="2019-09-10T00:00:00"/>
    <n v="6.6805555555555554"/>
    <s v="Production Manager"/>
    <x v="2"/>
    <s v="Active"/>
    <s v="Full-Time"/>
    <s v="Zone C"/>
    <s v="Full-Time"/>
    <x v="0"/>
    <x v="4"/>
    <d v="1998-09-12T00:00:00"/>
    <s v="MA"/>
    <s v="Male"/>
    <s v="Hispanic"/>
    <s v="Single"/>
    <x v="0"/>
    <n v="3"/>
    <n v="4"/>
    <s v="Poor"/>
    <d v="2022-09-24T00:00:00"/>
    <n v="1"/>
    <x v="0"/>
    <n v="4"/>
    <s v="Low"/>
    <n v="2"/>
    <x v="0"/>
    <d v="2022-11-29T00:00:00"/>
    <x v="3"/>
    <x v="0"/>
    <x v="0"/>
    <n v="4"/>
    <n v="761.7"/>
    <n v="21"/>
    <s v="Young"/>
  </r>
  <r>
    <n v="2282"/>
    <d v="2019-04-25T00:00:00"/>
    <n v="7.0555555555555554"/>
    <s v="Production Manager"/>
    <x v="2"/>
    <s v="Active"/>
    <s v="Part-Time"/>
    <s v="Zone A"/>
    <s v="Full-Time"/>
    <x v="0"/>
    <x v="10"/>
    <d v="1967-07-28T00:00:00"/>
    <s v="MA"/>
    <s v="Male"/>
    <s v="Asian"/>
    <s v="Single"/>
    <x v="0"/>
    <n v="3"/>
    <n v="4"/>
    <s v="Poor"/>
    <d v="2022-11-02T00:00:00"/>
    <n v="1"/>
    <x v="0"/>
    <n v="5"/>
    <s v="Low"/>
    <n v="3"/>
    <x v="0"/>
    <d v="2022-10-20T00:00:00"/>
    <x v="0"/>
    <x v="1"/>
    <x v="1"/>
    <n v="5"/>
    <n v="454.55"/>
    <n v="52"/>
    <s v="Old"/>
  </r>
  <r>
    <n v="2283"/>
    <d v="2018-10-03T00:00:00"/>
    <n v="7.6166666666666663"/>
    <s v="Shared Services Manager"/>
    <x v="5"/>
    <s v="Terminated"/>
    <s v="Part-Time"/>
    <s v="Zone B"/>
    <s v="Temporary"/>
    <x v="5"/>
    <x v="4"/>
    <d v="1961-12-17T00:00:00"/>
    <s v="MA"/>
    <s v="Male"/>
    <s v="White"/>
    <s v="Single"/>
    <x v="0"/>
    <n v="3"/>
    <n v="4"/>
    <s v="Poor"/>
    <d v="2022-10-20T00:00:00"/>
    <n v="4"/>
    <x v="0"/>
    <n v="2"/>
    <s v="Low"/>
    <n v="1"/>
    <x v="0"/>
    <d v="2023-04-23T00:00:00"/>
    <x v="0"/>
    <x v="1"/>
    <x v="0"/>
    <n v="1"/>
    <n v="183.88"/>
    <n v="57"/>
    <s v="Old"/>
  </r>
  <r>
    <n v="2284"/>
    <d v="2022-06-14T00:00:00"/>
    <n v="3.9194444444444443"/>
    <s v="CIO"/>
    <x v="1"/>
    <s v="Active"/>
    <s v="Part-Time"/>
    <s v="Zone C"/>
    <s v="Part-Time"/>
    <x v="2"/>
    <x v="13"/>
    <d v="1960-09-23T00:00:00"/>
    <s v="MA"/>
    <s v="Female"/>
    <s v="Other"/>
    <s v="Widowed"/>
    <x v="0"/>
    <n v="3"/>
    <n v="2"/>
    <s v="Excellent"/>
    <d v="2022-10-11T00:00:00"/>
    <n v="1"/>
    <x v="2"/>
    <n v="4"/>
    <s v="High"/>
    <n v="4"/>
    <x v="2"/>
    <d v="2023-07-09T00:00:00"/>
    <x v="3"/>
    <x v="1"/>
    <x v="3"/>
    <n v="3"/>
    <n v="839.16"/>
    <n v="62"/>
    <s v="Old"/>
  </r>
  <r>
    <n v="2285"/>
    <d v="2022-02-15T00:00:00"/>
    <n v="4.25"/>
    <s v="Production Manager"/>
    <x v="4"/>
    <s v="Active"/>
    <s v="Full-Time"/>
    <s v="Zone C"/>
    <s v="Temporary"/>
    <x v="0"/>
    <x v="9"/>
    <d v="1971-05-28T00:00:00"/>
    <s v="MA"/>
    <s v="Male"/>
    <s v="Other"/>
    <s v="Single"/>
    <x v="0"/>
    <n v="3"/>
    <n v="5"/>
    <s v="Poor"/>
    <d v="2023-05-22T00:00:00"/>
    <n v="4"/>
    <x v="0"/>
    <n v="3"/>
    <s v="Low"/>
    <n v="3"/>
    <x v="0"/>
    <d v="2022-12-02T00:00:00"/>
    <x v="1"/>
    <x v="0"/>
    <x v="2"/>
    <n v="4"/>
    <n v="679.57"/>
    <n v="51"/>
    <s v="Old"/>
  </r>
  <r>
    <n v="2286"/>
    <d v="2018-09-24T00:00:00"/>
    <n v="7.6416666666666666"/>
    <s v="Production Manager"/>
    <x v="6"/>
    <s v="Active"/>
    <s v="Contract"/>
    <s v="Zone B"/>
    <s v="Temporary"/>
    <x v="0"/>
    <x v="5"/>
    <d v="1981-10-10T00:00:00"/>
    <s v="MA"/>
    <s v="Male"/>
    <s v="Black"/>
    <s v="Divorced"/>
    <x v="0"/>
    <n v="3"/>
    <n v="2"/>
    <s v="Excellent"/>
    <d v="2023-01-20T00:00:00"/>
    <n v="4"/>
    <x v="2"/>
    <n v="4"/>
    <s v="High"/>
    <n v="4"/>
    <x v="2"/>
    <d v="2022-09-27T00:00:00"/>
    <x v="2"/>
    <x v="1"/>
    <x v="0"/>
    <n v="5"/>
    <n v="107.64"/>
    <n v="37"/>
    <s v="Adult"/>
  </r>
  <r>
    <n v="2287"/>
    <d v="2022-03-09T00:00:00"/>
    <n v="4.1833333333333336"/>
    <s v="Production Manager"/>
    <x v="9"/>
    <s v="Active"/>
    <s v="Contract"/>
    <s v="Zone B"/>
    <s v="Part-Time"/>
    <x v="0"/>
    <x v="3"/>
    <d v="1961-03-20T00:00:00"/>
    <s v="MA"/>
    <s v="Female"/>
    <s v="White"/>
    <s v="Single"/>
    <x v="0"/>
    <n v="3"/>
    <n v="2"/>
    <s v="Excellent"/>
    <d v="2022-11-11T00:00:00"/>
    <n v="4"/>
    <x v="2"/>
    <n v="4"/>
    <s v="High"/>
    <n v="2"/>
    <x v="2"/>
    <d v="2023-03-29T00:00:00"/>
    <x v="4"/>
    <x v="0"/>
    <x v="3"/>
    <n v="4"/>
    <n v="560.64"/>
    <n v="61"/>
    <s v="Old"/>
  </r>
  <r>
    <n v="2288"/>
    <d v="2018-11-07T00:00:00"/>
    <n v="7.5222222222222221"/>
    <s v="Production Manager"/>
    <x v="6"/>
    <s v="Active"/>
    <s v="Full-Time"/>
    <s v="Zone A"/>
    <s v="Temporary"/>
    <x v="0"/>
    <x v="10"/>
    <d v="1984-09-09T00:00:00"/>
    <s v="MA"/>
    <s v="Female"/>
    <s v="Black"/>
    <s v="Divorced"/>
    <x v="0"/>
    <n v="3"/>
    <n v="5"/>
    <s v="Poor"/>
    <d v="2023-07-09T00:00:00"/>
    <n v="5"/>
    <x v="0"/>
    <n v="1"/>
    <s v="Low"/>
    <n v="4"/>
    <x v="0"/>
    <d v="2022-09-25T00:00:00"/>
    <x v="4"/>
    <x v="0"/>
    <x v="0"/>
    <n v="2"/>
    <n v="187.85"/>
    <n v="34"/>
    <s v="Adult"/>
  </r>
  <r>
    <n v="2289"/>
    <d v="2019-08-31T00:00:00"/>
    <n v="6.708333333333333"/>
    <s v="Shared Services Manager"/>
    <x v="4"/>
    <s v="Active"/>
    <s v="Full-Time"/>
    <s v="Zone A"/>
    <s v="Part-Time"/>
    <x v="5"/>
    <x v="4"/>
    <d v="1962-03-05T00:00:00"/>
    <s v="MA"/>
    <s v="Male"/>
    <s v="White"/>
    <s v="Single"/>
    <x v="0"/>
    <n v="3"/>
    <n v="4"/>
    <s v="Poor"/>
    <d v="2023-03-12T00:00:00"/>
    <n v="2"/>
    <x v="0"/>
    <n v="5"/>
    <s v="Low"/>
    <n v="3"/>
    <x v="0"/>
    <d v="2023-06-14T00:00:00"/>
    <x v="3"/>
    <x v="1"/>
    <x v="2"/>
    <n v="3"/>
    <n v="353.58"/>
    <n v="57"/>
    <s v="Old"/>
  </r>
  <r>
    <n v="2290"/>
    <d v="2020-11-27T00:00:00"/>
    <n v="5.4666666666666668"/>
    <s v="Director of Sales"/>
    <x v="1"/>
    <s v="Active"/>
    <s v="Full-Time"/>
    <s v="Zone B"/>
    <s v="Temporary"/>
    <x v="1"/>
    <x v="13"/>
    <d v="2042-04-16T00:00:00"/>
    <s v="RI"/>
    <s v="Female"/>
    <s v="Hispanic"/>
    <s v="Widowed"/>
    <x v="0"/>
    <n v="3"/>
    <n v="2"/>
    <s v="Excellent"/>
    <d v="2023-04-14T00:00:00"/>
    <n v="4"/>
    <x v="2"/>
    <n v="1"/>
    <s v="High"/>
    <n v="3"/>
    <x v="2"/>
    <d v="2023-04-23T00:00:00"/>
    <x v="4"/>
    <x v="0"/>
    <x v="0"/>
    <n v="4"/>
    <n v="575.54999999999995"/>
    <n v="78"/>
    <s v="Old"/>
  </r>
  <r>
    <n v="2291"/>
    <d v="2020-07-07T00:00:00"/>
    <n v="5.8555555555555552"/>
    <s v="Director of Operations"/>
    <x v="6"/>
    <s v="Active"/>
    <s v="Contract"/>
    <s v="Zone B"/>
    <s v="Part-Time"/>
    <x v="0"/>
    <x v="3"/>
    <d v="1985-02-17T00:00:00"/>
    <s v="MA"/>
    <s v="Female"/>
    <s v="Black"/>
    <s v="Married"/>
    <x v="0"/>
    <n v="3"/>
    <n v="4"/>
    <s v="Poor"/>
    <d v="2022-08-20T00:00:00"/>
    <n v="3"/>
    <x v="0"/>
    <n v="4"/>
    <s v="Low"/>
    <n v="1"/>
    <x v="0"/>
    <d v="2023-07-01T00:00:00"/>
    <x v="2"/>
    <x v="0"/>
    <x v="1"/>
    <n v="5"/>
    <n v="973.53"/>
    <n v="35"/>
    <s v="Adult"/>
  </r>
  <r>
    <n v="2292"/>
    <d v="2020-01-11T00:00:00"/>
    <n v="6.3444444444444441"/>
    <s v="Production Manager"/>
    <x v="3"/>
    <s v="Active"/>
    <s v="Contract"/>
    <s v="Zone C"/>
    <s v="Temporary"/>
    <x v="0"/>
    <x v="1"/>
    <d v="1963-04-07T00:00:00"/>
    <s v="MA"/>
    <s v="Male"/>
    <s v="White"/>
    <s v="Widowed"/>
    <x v="0"/>
    <n v="3"/>
    <n v="2"/>
    <s v="Excellent"/>
    <d v="2022-11-15T00:00:00"/>
    <n v="5"/>
    <x v="2"/>
    <n v="1"/>
    <s v="High"/>
    <n v="1"/>
    <x v="2"/>
    <d v="2023-03-11T00:00:00"/>
    <x v="4"/>
    <x v="1"/>
    <x v="2"/>
    <n v="3"/>
    <n v="894.38"/>
    <n v="57"/>
    <s v="Old"/>
  </r>
  <r>
    <n v="2293"/>
    <d v="2020-06-15T00:00:00"/>
    <n v="5.916666666666667"/>
    <s v="Production Manager"/>
    <x v="0"/>
    <s v="Active"/>
    <s v="Contract"/>
    <s v="Zone B"/>
    <s v="Full-Time"/>
    <x v="0"/>
    <x v="4"/>
    <d v="1998-04-01T00:00:00"/>
    <s v="MA"/>
    <s v="Male"/>
    <s v="Other"/>
    <s v="Single"/>
    <x v="0"/>
    <n v="3"/>
    <n v="2"/>
    <s v="Excellent"/>
    <d v="2023-06-19T00:00:00"/>
    <n v="5"/>
    <x v="2"/>
    <n v="3"/>
    <s v="High"/>
    <n v="1"/>
    <x v="2"/>
    <d v="2023-04-17T00:00:00"/>
    <x v="2"/>
    <x v="0"/>
    <x v="0"/>
    <n v="1"/>
    <n v="510.67"/>
    <n v="22"/>
    <s v="Young"/>
  </r>
  <r>
    <n v="2294"/>
    <d v="2020-10-10T00:00:00"/>
    <n v="5.5972222222222223"/>
    <s v="Production Manager"/>
    <x v="9"/>
    <s v="Active"/>
    <s v="Contract"/>
    <s v="Zone A"/>
    <s v="Part-Time"/>
    <x v="0"/>
    <x v="4"/>
    <d v="1975-12-03T00:00:00"/>
    <s v="MA"/>
    <s v="Male"/>
    <s v="Black"/>
    <s v="Single"/>
    <x v="0"/>
    <n v="3"/>
    <n v="4"/>
    <s v="Poor"/>
    <d v="2022-08-30T00:00:00"/>
    <n v="4"/>
    <x v="0"/>
    <n v="4"/>
    <s v="Low"/>
    <n v="4"/>
    <x v="0"/>
    <d v="2023-04-09T00:00:00"/>
    <x v="4"/>
    <x v="1"/>
    <x v="0"/>
    <n v="1"/>
    <n v="261.17"/>
    <n v="45"/>
    <s v="Adult"/>
  </r>
  <r>
    <n v="2295"/>
    <d v="2022-05-19T00:00:00"/>
    <n v="3.9888888888888889"/>
    <s v="Production Manager"/>
    <x v="7"/>
    <s v="Active"/>
    <s v="Full-Time"/>
    <s v="Zone B"/>
    <s v="Temporary"/>
    <x v="0"/>
    <x v="4"/>
    <d v="1999-01-25T00:00:00"/>
    <s v="MA"/>
    <s v="Female"/>
    <s v="Asian"/>
    <s v="Divorced"/>
    <x v="0"/>
    <n v="3"/>
    <n v="5"/>
    <s v="Poor"/>
    <d v="2022-11-26T00:00:00"/>
    <n v="3"/>
    <x v="0"/>
    <n v="5"/>
    <s v="Low"/>
    <n v="4"/>
    <x v="0"/>
    <d v="2022-11-12T00:00:00"/>
    <x v="4"/>
    <x v="0"/>
    <x v="3"/>
    <n v="5"/>
    <n v="448.38"/>
    <n v="23"/>
    <s v="Young"/>
  </r>
  <r>
    <n v="2296"/>
    <d v="2021-08-25T00:00:00"/>
    <n v="4.7222222222222223"/>
    <s v="Production Manager"/>
    <x v="3"/>
    <s v="Active"/>
    <s v="Full-Time"/>
    <s v="Zone B"/>
    <s v="Temporary"/>
    <x v="0"/>
    <x v="4"/>
    <d v="1973-04-18T00:00:00"/>
    <s v="MA"/>
    <s v="Female"/>
    <s v="Hispanic"/>
    <s v="Divorced"/>
    <x v="0"/>
    <n v="3"/>
    <n v="1"/>
    <s v="Excellent"/>
    <d v="2023-06-15T00:00:00"/>
    <n v="4"/>
    <x v="2"/>
    <n v="4"/>
    <s v="High"/>
    <n v="5"/>
    <x v="2"/>
    <d v="2022-11-09T00:00:00"/>
    <x v="3"/>
    <x v="0"/>
    <x v="3"/>
    <n v="4"/>
    <n v="808.77"/>
    <n v="48"/>
    <s v="Adult"/>
  </r>
  <r>
    <n v="2297"/>
    <d v="2018-12-18T00:00:00"/>
    <n v="7.4083333333333332"/>
    <s v="Production Manager"/>
    <x v="5"/>
    <s v="Terminated"/>
    <s v="Part-Time"/>
    <s v="Zone C"/>
    <s v="Full-Time"/>
    <x v="0"/>
    <x v="1"/>
    <d v="1958-09-23T00:00:00"/>
    <s v="MA"/>
    <s v="Female"/>
    <s v="Black"/>
    <s v="Single"/>
    <x v="0"/>
    <n v="3"/>
    <n v="2"/>
    <s v="Excellent"/>
    <d v="2022-09-14T00:00:00"/>
    <n v="5"/>
    <x v="2"/>
    <n v="4"/>
    <s v="High"/>
    <n v="1"/>
    <x v="2"/>
    <d v="2022-12-28T00:00:00"/>
    <x v="0"/>
    <x v="0"/>
    <x v="2"/>
    <n v="5"/>
    <n v="691.71"/>
    <n v="60"/>
    <s v="Old"/>
  </r>
  <r>
    <n v="2298"/>
    <d v="2023-08-05T00:00:00"/>
    <n v="2.7777777777777777"/>
    <s v="Production Manager"/>
    <x v="5"/>
    <s v="Active"/>
    <s v="Full-Time"/>
    <s v="Zone B"/>
    <s v="Full-Time"/>
    <x v="0"/>
    <x v="4"/>
    <d v="1958-04-27T00:00:00"/>
    <s v="MA"/>
    <s v="Female"/>
    <s v="Other"/>
    <s v="Married"/>
    <x v="0"/>
    <n v="3"/>
    <n v="4"/>
    <s v="Poor"/>
    <d v="2022-11-04T00:00:00"/>
    <n v="3"/>
    <x v="0"/>
    <n v="2"/>
    <s v="Low"/>
    <n v="1"/>
    <x v="0"/>
    <d v="2023-03-02T00:00:00"/>
    <x v="4"/>
    <x v="1"/>
    <x v="0"/>
    <n v="1"/>
    <n v="145.08000000000001"/>
    <n v="65"/>
    <s v="Old"/>
  </r>
  <r>
    <n v="2299"/>
    <d v="2022-04-13T00:00:00"/>
    <n v="4.0888888888888886"/>
    <s v="Production Manager"/>
    <x v="3"/>
    <s v="Active"/>
    <s v="Part-Time"/>
    <s v="Zone A"/>
    <s v="Temporary"/>
    <x v="0"/>
    <x v="4"/>
    <d v="2042-02-24T00:00:00"/>
    <s v="MA"/>
    <s v="Female"/>
    <s v="Asian"/>
    <s v="Married"/>
    <x v="0"/>
    <n v="3"/>
    <n v="2"/>
    <s v="Excellent"/>
    <d v="2022-08-18T00:00:00"/>
    <n v="2"/>
    <x v="2"/>
    <n v="1"/>
    <s v="High"/>
    <n v="2"/>
    <x v="2"/>
    <d v="2023-04-13T00:00:00"/>
    <x v="1"/>
    <x v="1"/>
    <x v="0"/>
    <n v="4"/>
    <n v="922.03"/>
    <n v="80"/>
    <s v="Old"/>
  </r>
  <r>
    <n v="2300"/>
    <d v="2020-09-26T00:00:00"/>
    <n v="5.6361111111111111"/>
    <s v="Production Manager"/>
    <x v="7"/>
    <s v="Active"/>
    <s v="Full-Time"/>
    <s v="Zone A"/>
    <s v="Full-Time"/>
    <x v="0"/>
    <x v="20"/>
    <d v="2047-09-04T00:00:00"/>
    <s v="MA"/>
    <s v="Female"/>
    <s v="Black"/>
    <s v="Single"/>
    <x v="0"/>
    <n v="3"/>
    <n v="5"/>
    <s v="Poor"/>
    <d v="2022-10-08T00:00:00"/>
    <n v="5"/>
    <x v="0"/>
    <n v="1"/>
    <s v="Low"/>
    <n v="2"/>
    <x v="0"/>
    <d v="2022-09-27T00:00:00"/>
    <x v="1"/>
    <x v="1"/>
    <x v="2"/>
    <n v="2"/>
    <n v="668.1"/>
    <n v="73"/>
    <s v="Old"/>
  </r>
  <r>
    <n v="2301"/>
    <d v="2021-02-12T00:00:00"/>
    <n v="5.2583333333333337"/>
    <s v="Production Manager"/>
    <x v="9"/>
    <s v="Active"/>
    <s v="Part-Time"/>
    <s v="Zone C"/>
    <s v="Temporary"/>
    <x v="0"/>
    <x v="20"/>
    <d v="2046-08-12T00:00:00"/>
    <s v="MA"/>
    <s v="Female"/>
    <s v="Asian"/>
    <s v="Single"/>
    <x v="0"/>
    <n v="3"/>
    <n v="1"/>
    <s v="Excellent"/>
    <d v="2023-07-26T00:00:00"/>
    <n v="3"/>
    <x v="2"/>
    <n v="1"/>
    <s v="High"/>
    <n v="4"/>
    <x v="2"/>
    <d v="2023-02-27T00:00:00"/>
    <x v="3"/>
    <x v="0"/>
    <x v="1"/>
    <n v="4"/>
    <n v="475.03"/>
    <n v="75"/>
    <s v="Old"/>
  </r>
  <r>
    <n v="2302"/>
    <d v="2019-01-02T00:00:00"/>
    <n v="7.3694444444444445"/>
    <s v="Production Manager"/>
    <x v="2"/>
    <s v="Terminated"/>
    <s v="Contract"/>
    <s v="Zone C"/>
    <s v="Temporary"/>
    <x v="0"/>
    <x v="13"/>
    <d v="1988-11-28T00:00:00"/>
    <s v="MA"/>
    <s v="Female"/>
    <s v="Hispanic"/>
    <s v="Married"/>
    <x v="0"/>
    <n v="3"/>
    <n v="4"/>
    <s v="Poor"/>
    <d v="2023-04-12T00:00:00"/>
    <n v="2"/>
    <x v="0"/>
    <n v="5"/>
    <s v="Low"/>
    <n v="3"/>
    <x v="0"/>
    <d v="2023-03-11T00:00:00"/>
    <x v="2"/>
    <x v="0"/>
    <x v="3"/>
    <n v="2"/>
    <n v="173.45"/>
    <n v="31"/>
    <s v="Adult"/>
  </r>
  <r>
    <n v="2303"/>
    <d v="2019-10-26T00:00:00"/>
    <n v="6.552777777777778"/>
    <s v="Production Manager"/>
    <x v="6"/>
    <s v="Terminated"/>
    <s v="Contract"/>
    <s v="Zone C"/>
    <s v="Temporary"/>
    <x v="0"/>
    <x v="4"/>
    <d v="1957-12-27T00:00:00"/>
    <s v="MA"/>
    <s v="Female"/>
    <s v="Black"/>
    <s v="Divorced"/>
    <x v="0"/>
    <n v="3"/>
    <n v="5"/>
    <s v="Poor"/>
    <d v="2023-02-01T00:00:00"/>
    <n v="5"/>
    <x v="0"/>
    <n v="5"/>
    <s v="Low"/>
    <n v="1"/>
    <x v="0"/>
    <d v="2023-01-13T00:00:00"/>
    <x v="1"/>
    <x v="1"/>
    <x v="3"/>
    <n v="2"/>
    <n v="813.39"/>
    <n v="62"/>
    <s v="Old"/>
  </r>
  <r>
    <n v="2304"/>
    <d v="2021-04-11T00:00:00"/>
    <n v="5.0944444444444441"/>
    <s v="President &amp; CEO"/>
    <x v="8"/>
    <s v="Active"/>
    <s v="Full-Time"/>
    <s v="Zone B"/>
    <s v="Part-Time"/>
    <x v="0"/>
    <x v="3"/>
    <d v="1957-04-21T00:00:00"/>
    <s v="MA"/>
    <s v="Female"/>
    <s v="White"/>
    <s v="Divorced"/>
    <x v="0"/>
    <n v="3"/>
    <n v="2"/>
    <s v="Excellent"/>
    <d v="2023-06-29T00:00:00"/>
    <n v="5"/>
    <x v="2"/>
    <n v="1"/>
    <s v="High"/>
    <n v="2"/>
    <x v="2"/>
    <d v="2022-10-19T00:00:00"/>
    <x v="1"/>
    <x v="0"/>
    <x v="3"/>
    <n v="5"/>
    <n v="759.9"/>
    <n v="64"/>
    <s v="Old"/>
  </r>
  <r>
    <n v="2305"/>
    <d v="2019-12-11T00:00:00"/>
    <n v="6.427777777777778"/>
    <s v="Network Engineer"/>
    <x v="1"/>
    <s v="Active"/>
    <s v="Part-Time"/>
    <s v="Zone A"/>
    <s v="Full-Time"/>
    <x v="0"/>
    <x v="4"/>
    <d v="1970-10-03T00:00:00"/>
    <s v="MA"/>
    <s v="Female"/>
    <s v="White"/>
    <s v="Divorced"/>
    <x v="0"/>
    <n v="3"/>
    <n v="2"/>
    <s v="Excellent"/>
    <d v="2023-05-26T00:00:00"/>
    <n v="4"/>
    <x v="2"/>
    <n v="5"/>
    <s v="High"/>
    <n v="5"/>
    <x v="2"/>
    <d v="2023-04-24T00:00:00"/>
    <x v="4"/>
    <x v="1"/>
    <x v="1"/>
    <n v="2"/>
    <n v="933.39"/>
    <n v="49"/>
    <s v="Adult"/>
  </r>
  <r>
    <n v="2306"/>
    <d v="2020-10-21T00:00:00"/>
    <n v="5.5666666666666664"/>
    <s v="Network Engineer"/>
    <x v="0"/>
    <s v="Active"/>
    <s v="Part-Time"/>
    <s v="Zone B"/>
    <s v="Full-Time"/>
    <x v="0"/>
    <x v="9"/>
    <d v="1999-11-06T00:00:00"/>
    <s v="MA"/>
    <s v="Male"/>
    <s v="Hispanic"/>
    <s v="Married"/>
    <x v="0"/>
    <n v="3"/>
    <n v="1"/>
    <s v="Excellent"/>
    <d v="2023-04-25T00:00:00"/>
    <n v="3"/>
    <x v="2"/>
    <n v="4"/>
    <s v="High"/>
    <n v="3"/>
    <x v="2"/>
    <d v="2023-02-28T00:00:00"/>
    <x v="4"/>
    <x v="1"/>
    <x v="0"/>
    <n v="2"/>
    <n v="217.33"/>
    <n v="21"/>
    <s v="Young"/>
  </r>
  <r>
    <n v="2307"/>
    <d v="2020-05-08T00:00:00"/>
    <n v="6.0194444444444448"/>
    <s v="Network Engineer"/>
    <x v="4"/>
    <s v="Active"/>
    <s v="Part-Time"/>
    <s v="Zone C"/>
    <s v="Part-Time"/>
    <x v="3"/>
    <x v="9"/>
    <d v="1988-05-05T00:00:00"/>
    <s v="MA"/>
    <s v="Male"/>
    <s v="Asian"/>
    <s v="Single"/>
    <x v="0"/>
    <n v="3"/>
    <n v="2"/>
    <s v="Excellent"/>
    <d v="2023-07-22T00:00:00"/>
    <n v="5"/>
    <x v="2"/>
    <n v="2"/>
    <s v="High"/>
    <n v="3"/>
    <x v="2"/>
    <d v="2023-05-21T00:00:00"/>
    <x v="1"/>
    <x v="0"/>
    <x v="3"/>
    <n v="2"/>
    <n v="856.15"/>
    <n v="32"/>
    <s v="Adult"/>
  </r>
  <r>
    <n v="2308"/>
    <d v="2022-05-24T00:00:00"/>
    <n v="3.9750000000000001"/>
    <s v="Data Analyst"/>
    <x v="1"/>
    <s v="Active"/>
    <s v="Full-Time"/>
    <s v="Zone A"/>
    <s v="Full-Time"/>
    <x v="0"/>
    <x v="4"/>
    <d v="1999-05-09T00:00:00"/>
    <s v="MA"/>
    <s v="Male"/>
    <s v="Other"/>
    <s v="Divorced"/>
    <x v="0"/>
    <n v="3"/>
    <n v="5"/>
    <s v="Poor"/>
    <d v="2023-03-11T00:00:00"/>
    <n v="1"/>
    <x v="0"/>
    <n v="2"/>
    <s v="Low"/>
    <n v="3"/>
    <x v="0"/>
    <d v="2022-09-08T00:00:00"/>
    <x v="4"/>
    <x v="0"/>
    <x v="2"/>
    <n v="4"/>
    <n v="751.86"/>
    <n v="23"/>
    <s v="Young"/>
  </r>
  <r>
    <n v="2309"/>
    <d v="2019-06-05T00:00:00"/>
    <n v="6.9444444444444446"/>
    <s v="Data Analyst"/>
    <x v="0"/>
    <s v="Active"/>
    <s v="Part-Time"/>
    <s v="Zone A"/>
    <s v="Part-Time"/>
    <x v="0"/>
    <x v="3"/>
    <d v="1991-04-07T00:00:00"/>
    <s v="MA"/>
    <s v="Male"/>
    <s v="Hispanic"/>
    <s v="Widowed"/>
    <x v="0"/>
    <n v="3"/>
    <n v="2"/>
    <s v="Excellent"/>
    <d v="2023-01-03T00:00:00"/>
    <n v="2"/>
    <x v="2"/>
    <n v="5"/>
    <s v="High"/>
    <n v="5"/>
    <x v="2"/>
    <d v="2023-07-20T00:00:00"/>
    <x v="4"/>
    <x v="0"/>
    <x v="1"/>
    <n v="1"/>
    <n v="309.24"/>
    <n v="28"/>
    <s v="Adult"/>
  </r>
  <r>
    <n v="2310"/>
    <d v="2022-04-21T00:00:00"/>
    <n v="4.0666666666666664"/>
    <s v="Data Analyst "/>
    <x v="4"/>
    <s v="Active"/>
    <s v="Part-Time"/>
    <s v="Zone B"/>
    <s v="Part-Time"/>
    <x v="0"/>
    <x v="10"/>
    <d v="1983-11-21T00:00:00"/>
    <s v="MA"/>
    <s v="Male"/>
    <s v="Hispanic"/>
    <s v="Single"/>
    <x v="0"/>
    <n v="3"/>
    <n v="5"/>
    <s v="Poor"/>
    <d v="2022-10-04T00:00:00"/>
    <n v="4"/>
    <x v="0"/>
    <n v="1"/>
    <s v="Low"/>
    <n v="3"/>
    <x v="0"/>
    <d v="2022-12-27T00:00:00"/>
    <x v="0"/>
    <x v="0"/>
    <x v="1"/>
    <n v="4"/>
    <n v="581.95000000000005"/>
    <n v="39"/>
    <s v="Adult"/>
  </r>
  <r>
    <n v="2311"/>
    <d v="2019-12-10T00:00:00"/>
    <n v="6.4305555555555554"/>
    <s v="Data Analyst"/>
    <x v="9"/>
    <s v="Active"/>
    <s v="Part-Time"/>
    <s v="Zone A"/>
    <s v="Full-Time"/>
    <x v="0"/>
    <x v="4"/>
    <d v="1971-03-25T00:00:00"/>
    <s v="MA"/>
    <s v="Female"/>
    <s v="Black"/>
    <s v="Divorced"/>
    <x v="0"/>
    <n v="3"/>
    <n v="2"/>
    <s v="Excellent"/>
    <d v="2023-03-15T00:00:00"/>
    <n v="5"/>
    <x v="2"/>
    <n v="3"/>
    <s v="High"/>
    <n v="2"/>
    <x v="2"/>
    <d v="2023-04-04T00:00:00"/>
    <x v="0"/>
    <x v="1"/>
    <x v="3"/>
    <n v="5"/>
    <n v="616.42999999999995"/>
    <n v="48"/>
    <s v="Adult"/>
  </r>
  <r>
    <n v="2312"/>
    <d v="2019-11-26T00:00:00"/>
    <n v="6.4694444444444441"/>
    <s v="Data Analyst"/>
    <x v="5"/>
    <s v="Active"/>
    <s v="Full-Time"/>
    <s v="Zone C"/>
    <s v="Part-Time"/>
    <x v="2"/>
    <x v="4"/>
    <d v="1951-12-11T00:00:00"/>
    <s v="MA"/>
    <s v="Male"/>
    <s v="Asian"/>
    <s v="Widowed"/>
    <x v="0"/>
    <n v="3"/>
    <n v="4"/>
    <s v="Poor"/>
    <d v="2023-04-02T00:00:00"/>
    <n v="1"/>
    <x v="0"/>
    <n v="4"/>
    <s v="Low"/>
    <n v="3"/>
    <x v="0"/>
    <d v="2023-01-06T00:00:00"/>
    <x v="0"/>
    <x v="0"/>
    <x v="2"/>
    <n v="3"/>
    <n v="623.75"/>
    <n v="68"/>
    <s v="Old"/>
  </r>
  <r>
    <n v="2313"/>
    <d v="2021-09-13T00:00:00"/>
    <n v="4.6722222222222225"/>
    <s v="Data Analyst"/>
    <x v="6"/>
    <s v="Active"/>
    <s v="Part-Time"/>
    <s v="Zone C"/>
    <s v="Full-Time"/>
    <x v="2"/>
    <x v="12"/>
    <d v="2000-10-30T00:00:00"/>
    <s v="MA"/>
    <s v="Male"/>
    <s v="Asian"/>
    <s v="Divorced"/>
    <x v="0"/>
    <n v="3"/>
    <n v="2"/>
    <s v="Excellent"/>
    <d v="2023-04-04T00:00:00"/>
    <n v="5"/>
    <x v="2"/>
    <n v="2"/>
    <s v="High"/>
    <n v="3"/>
    <x v="2"/>
    <d v="2023-02-04T00:00:00"/>
    <x v="2"/>
    <x v="1"/>
    <x v="3"/>
    <n v="1"/>
    <n v="802.99"/>
    <n v="21"/>
    <s v="Young"/>
  </r>
  <r>
    <n v="2314"/>
    <d v="2019-08-19T00:00:00"/>
    <n v="6.7388888888888889"/>
    <s v="Data Analyst"/>
    <x v="2"/>
    <s v="Active"/>
    <s v="Part-Time"/>
    <s v="Zone C"/>
    <s v="Part-Time"/>
    <x v="2"/>
    <x v="4"/>
    <d v="1961-10-18T00:00:00"/>
    <s v="MA"/>
    <s v="Female"/>
    <s v="Asian"/>
    <s v="Married"/>
    <x v="0"/>
    <n v="3"/>
    <n v="1"/>
    <s v="Excellent"/>
    <d v="2023-06-23T00:00:00"/>
    <n v="4"/>
    <x v="2"/>
    <n v="1"/>
    <s v="High"/>
    <n v="3"/>
    <x v="2"/>
    <d v="2022-11-18T00:00:00"/>
    <x v="4"/>
    <x v="1"/>
    <x v="0"/>
    <n v="1"/>
    <n v="725.98"/>
    <n v="58"/>
    <s v="Old"/>
  </r>
  <r>
    <n v="2315"/>
    <d v="2022-06-12T00:00:00"/>
    <n v="3.9249999999999998"/>
    <s v="Production Manager"/>
    <x v="0"/>
    <s v="Active"/>
    <s v="Full-Time"/>
    <s v="Zone A"/>
    <s v="Full-Time"/>
    <x v="0"/>
    <x v="9"/>
    <d v="1986-02-19T00:00:00"/>
    <s v="MA"/>
    <s v="Female"/>
    <s v="Other"/>
    <s v="Married"/>
    <x v="0"/>
    <n v="3"/>
    <n v="4"/>
    <s v="Poor"/>
    <d v="2022-08-10T00:00:00"/>
    <n v="4"/>
    <x v="0"/>
    <n v="3"/>
    <s v="Low"/>
    <n v="2"/>
    <x v="0"/>
    <d v="2022-12-05T00:00:00"/>
    <x v="1"/>
    <x v="1"/>
    <x v="1"/>
    <n v="1"/>
    <n v="252.59"/>
    <n v="36"/>
    <s v="Adult"/>
  </r>
  <r>
    <n v="2316"/>
    <d v="2021-07-21T00:00:00"/>
    <n v="4.8166666666666664"/>
    <s v="Production Manager"/>
    <x v="7"/>
    <s v="Active"/>
    <s v="Full-Time"/>
    <s v="Zone B"/>
    <s v="Full-Time"/>
    <x v="0"/>
    <x v="4"/>
    <d v="1973-09-29T00:00:00"/>
    <s v="MA"/>
    <s v="Male"/>
    <s v="Asian"/>
    <s v="Divorced"/>
    <x v="0"/>
    <n v="3"/>
    <n v="2"/>
    <s v="Excellent"/>
    <d v="2022-09-06T00:00:00"/>
    <n v="4"/>
    <x v="2"/>
    <n v="2"/>
    <s v="High"/>
    <n v="5"/>
    <x v="2"/>
    <d v="2023-05-23T00:00:00"/>
    <x v="4"/>
    <x v="0"/>
    <x v="0"/>
    <n v="1"/>
    <n v="731.84"/>
    <n v="48"/>
    <s v="Adult"/>
  </r>
  <r>
    <n v="2317"/>
    <d v="2020-11-13T00:00:00"/>
    <n v="5.5055555555555555"/>
    <s v="Production Manager"/>
    <x v="1"/>
    <s v="Active"/>
    <s v="Full-Time"/>
    <s v="Zone A"/>
    <s v="Temporary"/>
    <x v="0"/>
    <x v="17"/>
    <d v="2044-06-16T00:00:00"/>
    <s v="MA"/>
    <s v="Female"/>
    <s v="Black"/>
    <s v="Single"/>
    <x v="0"/>
    <n v="3"/>
    <n v="1"/>
    <s v="Excellent"/>
    <d v="2023-02-07T00:00:00"/>
    <n v="2"/>
    <x v="2"/>
    <n v="2"/>
    <s v="High"/>
    <n v="1"/>
    <x v="2"/>
    <d v="2023-02-09T00:00:00"/>
    <x v="1"/>
    <x v="1"/>
    <x v="0"/>
    <n v="1"/>
    <n v="787.01"/>
    <n v="76"/>
    <s v="Old"/>
  </r>
  <r>
    <n v="2318"/>
    <d v="2022-02-20T00:00:00"/>
    <n v="4.2361111111111107"/>
    <s v="Production Manager"/>
    <x v="8"/>
    <s v="Active"/>
    <s v="Part-Time"/>
    <s v="Zone A"/>
    <s v="Temporary"/>
    <x v="0"/>
    <x v="4"/>
    <d v="1957-03-25T00:00:00"/>
    <s v="MA"/>
    <s v="Female"/>
    <s v="White"/>
    <s v="Widowed"/>
    <x v="0"/>
    <n v="3"/>
    <n v="2"/>
    <s v="Excellent"/>
    <d v="2022-12-20T00:00:00"/>
    <n v="2"/>
    <x v="2"/>
    <n v="1"/>
    <s v="High"/>
    <n v="5"/>
    <x v="2"/>
    <d v="2023-06-22T00:00:00"/>
    <x v="4"/>
    <x v="1"/>
    <x v="1"/>
    <n v="2"/>
    <n v="303.8"/>
    <n v="65"/>
    <s v="Old"/>
  </r>
  <r>
    <n v="2319"/>
    <d v="2019-03-28T00:00:00"/>
    <n v="7.1305555555555555"/>
    <s v="Production Manager"/>
    <x v="3"/>
    <s v="Terminated"/>
    <s v="Contract"/>
    <s v="Zone A"/>
    <s v="Part-Time"/>
    <x v="0"/>
    <x v="2"/>
    <d v="1983-02-18T00:00:00"/>
    <s v="MA"/>
    <s v="Female"/>
    <s v="White"/>
    <s v="Widowed"/>
    <x v="0"/>
    <n v="3"/>
    <n v="5"/>
    <s v="Poor"/>
    <d v="2023-03-29T00:00:00"/>
    <n v="5"/>
    <x v="0"/>
    <n v="4"/>
    <s v="Low"/>
    <n v="3"/>
    <x v="0"/>
    <d v="2022-12-21T00:00:00"/>
    <x v="1"/>
    <x v="0"/>
    <x v="3"/>
    <n v="3"/>
    <n v="832.15"/>
    <n v="36"/>
    <s v="Adult"/>
  </r>
  <r>
    <n v="2320"/>
    <d v="2022-10-26T00:00:00"/>
    <n v="3.5527777777777776"/>
    <s v="Production Manager"/>
    <x v="9"/>
    <s v="Terminated"/>
    <s v="Part-Time"/>
    <s v="Zone A"/>
    <s v="Full-Time"/>
    <x v="0"/>
    <x v="10"/>
    <d v="1964-09-09T00:00:00"/>
    <s v="MA"/>
    <s v="Female"/>
    <s v="White"/>
    <s v="Single"/>
    <x v="0"/>
    <n v="3"/>
    <n v="4"/>
    <s v="Poor"/>
    <d v="2023-02-12T00:00:00"/>
    <n v="5"/>
    <x v="0"/>
    <n v="1"/>
    <s v="Low"/>
    <n v="3"/>
    <x v="0"/>
    <d v="2023-07-25T00:00:00"/>
    <x v="4"/>
    <x v="1"/>
    <x v="1"/>
    <n v="5"/>
    <n v="509.71"/>
    <n v="58"/>
    <s v="Old"/>
  </r>
  <r>
    <n v="2321"/>
    <d v="2023-05-10T00:00:00"/>
    <n v="3.0138888888888888"/>
    <s v="Production Manager"/>
    <x v="5"/>
    <s v="Active"/>
    <s v="Full-Time"/>
    <s v="Zone C"/>
    <s v="Full-Time"/>
    <x v="0"/>
    <x v="4"/>
    <d v="1951-08-21T00:00:00"/>
    <s v="MA"/>
    <s v="Female"/>
    <s v="Black"/>
    <s v="Divorced"/>
    <x v="0"/>
    <n v="3"/>
    <n v="2"/>
    <s v="Excellent"/>
    <d v="2022-11-07T00:00:00"/>
    <n v="4"/>
    <x v="2"/>
    <n v="2"/>
    <s v="High"/>
    <n v="5"/>
    <x v="2"/>
    <d v="2022-09-06T00:00:00"/>
    <x v="4"/>
    <x v="0"/>
    <x v="1"/>
    <n v="3"/>
    <n v="781.95"/>
    <n v="72"/>
    <s v="Old"/>
  </r>
  <r>
    <n v="2322"/>
    <d v="2022-09-01T00:00:00"/>
    <n v="3.7055555555555557"/>
    <s v="Production Manager"/>
    <x v="6"/>
    <s v="Active"/>
    <s v="Contract"/>
    <s v="Zone C"/>
    <s v="Part-Time"/>
    <x v="0"/>
    <x v="4"/>
    <d v="1963-04-27T00:00:00"/>
    <s v="MA"/>
    <s v="Female"/>
    <s v="Asian"/>
    <s v="Divorced"/>
    <x v="0"/>
    <n v="3"/>
    <n v="5"/>
    <s v="Poor"/>
    <d v="2022-08-20T00:00:00"/>
    <n v="4"/>
    <x v="0"/>
    <n v="3"/>
    <s v="Low"/>
    <n v="4"/>
    <x v="0"/>
    <d v="2023-03-04T00:00:00"/>
    <x v="4"/>
    <x v="0"/>
    <x v="2"/>
    <n v="3"/>
    <n v="178.4"/>
    <n v="59"/>
    <s v="Old"/>
  </r>
  <r>
    <n v="2323"/>
    <d v="2021-04-21T00:00:00"/>
    <n v="5.0666666666666664"/>
    <s v="Production Manager"/>
    <x v="2"/>
    <s v="Active"/>
    <s v="Part-Time"/>
    <s v="Zone C"/>
    <s v="Temporary"/>
    <x v="0"/>
    <x v="9"/>
    <d v="1959-07-05T00:00:00"/>
    <s v="MA"/>
    <s v="Female"/>
    <s v="Asian"/>
    <s v="Divorced"/>
    <x v="0"/>
    <n v="3"/>
    <n v="5"/>
    <s v="Poor"/>
    <d v="2022-11-21T00:00:00"/>
    <n v="2"/>
    <x v="0"/>
    <n v="1"/>
    <s v="Low"/>
    <n v="3"/>
    <x v="0"/>
    <d v="2022-12-30T00:00:00"/>
    <x v="2"/>
    <x v="1"/>
    <x v="1"/>
    <n v="3"/>
    <n v="964.4"/>
    <n v="62"/>
    <s v="Old"/>
  </r>
  <r>
    <n v="2324"/>
    <d v="2021-07-23T00:00:00"/>
    <n v="4.8111111111111109"/>
    <s v="Production Manager"/>
    <x v="4"/>
    <s v="Terminated"/>
    <s v="Part-Time"/>
    <s v="Zone A"/>
    <s v="Temporary"/>
    <x v="0"/>
    <x v="3"/>
    <d v="1996-07-17T00:00:00"/>
    <s v="MA"/>
    <s v="Female"/>
    <s v="Black"/>
    <s v="Widowed"/>
    <x v="0"/>
    <n v="3"/>
    <n v="4"/>
    <s v="Poor"/>
    <d v="2023-06-24T00:00:00"/>
    <n v="1"/>
    <x v="0"/>
    <n v="2"/>
    <s v="Low"/>
    <n v="4"/>
    <x v="0"/>
    <d v="2023-04-29T00:00:00"/>
    <x v="4"/>
    <x v="1"/>
    <x v="1"/>
    <n v="1"/>
    <n v="299.75"/>
    <n v="25"/>
    <s v="Young"/>
  </r>
  <r>
    <n v="2325"/>
    <d v="2020-12-29T00:00:00"/>
    <n v="5.3777777777777782"/>
    <s v="Production Manager"/>
    <x v="0"/>
    <s v="Active"/>
    <s v="Part-Time"/>
    <s v="Zone A"/>
    <s v="Temporary"/>
    <x v="0"/>
    <x v="4"/>
    <d v="1999-10-20T00:00:00"/>
    <s v="MA"/>
    <s v="Female"/>
    <s v="Asian"/>
    <s v="Divorced"/>
    <x v="0"/>
    <n v="3"/>
    <n v="1"/>
    <s v="Excellent"/>
    <d v="2022-12-27T00:00:00"/>
    <n v="4"/>
    <x v="2"/>
    <n v="4"/>
    <s v="High"/>
    <n v="1"/>
    <x v="2"/>
    <d v="2023-01-04T00:00:00"/>
    <x v="2"/>
    <x v="0"/>
    <x v="2"/>
    <n v="2"/>
    <n v="745.68"/>
    <n v="21"/>
    <s v="Young"/>
  </r>
  <r>
    <n v="2326"/>
    <d v="2022-08-08T00:00:00"/>
    <n v="3.7694444444444444"/>
    <s v="President &amp; CEO"/>
    <x v="7"/>
    <s v="Active"/>
    <s v="Contract"/>
    <s v="Zone A"/>
    <s v="Temporary"/>
    <x v="0"/>
    <x v="9"/>
    <d v="2047-11-19T00:00:00"/>
    <s v="MA"/>
    <s v="Female"/>
    <s v="Black"/>
    <s v="Single"/>
    <x v="0"/>
    <n v="3"/>
    <n v="2"/>
    <s v="Excellent"/>
    <d v="2023-04-19T00:00:00"/>
    <n v="3"/>
    <x v="2"/>
    <n v="1"/>
    <s v="High"/>
    <n v="4"/>
    <x v="2"/>
    <d v="2023-01-06T00:00:00"/>
    <x v="1"/>
    <x v="1"/>
    <x v="2"/>
    <n v="5"/>
    <n v="263.20999999999998"/>
    <n v="75"/>
    <s v="Old"/>
  </r>
  <r>
    <n v="2327"/>
    <d v="2020-07-30T00:00:00"/>
    <n v="5.791666666666667"/>
    <s v="Network Engineer"/>
    <x v="1"/>
    <s v="Active"/>
    <s v="Full-Time"/>
    <s v="Zone A"/>
    <s v="Part-Time"/>
    <x v="0"/>
    <x v="4"/>
    <d v="1971-11-27T00:00:00"/>
    <s v="MA"/>
    <s v="Male"/>
    <s v="Black"/>
    <s v="Married"/>
    <x v="0"/>
    <n v="3"/>
    <n v="4"/>
    <s v="Poor"/>
    <d v="2023-03-29T00:00:00"/>
    <n v="4"/>
    <x v="0"/>
    <n v="1"/>
    <s v="Low"/>
    <n v="2"/>
    <x v="0"/>
    <d v="2022-10-20T00:00:00"/>
    <x v="1"/>
    <x v="1"/>
    <x v="1"/>
    <n v="1"/>
    <n v="802.98"/>
    <n v="49"/>
    <s v="Adult"/>
  </r>
  <r>
    <n v="2328"/>
    <d v="2019-03-18T00:00:00"/>
    <n v="7.1583333333333332"/>
    <s v="Network Engineer"/>
    <x v="8"/>
    <s v="Active"/>
    <s v="Full-Time"/>
    <s v="Zone B"/>
    <s v="Part-Time"/>
    <x v="0"/>
    <x v="3"/>
    <d v="1980-05-26T00:00:00"/>
    <s v="MA"/>
    <s v="Male"/>
    <s v="Asian"/>
    <s v="Divorced"/>
    <x v="0"/>
    <n v="3"/>
    <n v="4"/>
    <s v="Poor"/>
    <d v="2022-09-02T00:00:00"/>
    <n v="1"/>
    <x v="0"/>
    <n v="4"/>
    <s v="Low"/>
    <n v="3"/>
    <x v="0"/>
    <d v="2023-03-01T00:00:00"/>
    <x v="4"/>
    <x v="0"/>
    <x v="3"/>
    <n v="3"/>
    <n v="960.9"/>
    <n v="39"/>
    <s v="Adult"/>
  </r>
  <r>
    <n v="2329"/>
    <d v="2019-07-25T00:00:00"/>
    <n v="6.8055555555555554"/>
    <s v="Network Engineer"/>
    <x v="3"/>
    <s v="Active"/>
    <s v="Full-Time"/>
    <s v="Zone A"/>
    <s v="Full-Time"/>
    <x v="3"/>
    <x v="1"/>
    <d v="1962-10-26T00:00:00"/>
    <s v="MA"/>
    <s v="Male"/>
    <s v="Asian"/>
    <s v="Single"/>
    <x v="0"/>
    <n v="3"/>
    <n v="2"/>
    <s v="Excellent"/>
    <d v="2022-09-02T00:00:00"/>
    <n v="2"/>
    <x v="2"/>
    <n v="3"/>
    <s v="High"/>
    <n v="1"/>
    <x v="2"/>
    <d v="2023-01-21T00:00:00"/>
    <x v="0"/>
    <x v="1"/>
    <x v="1"/>
    <n v="2"/>
    <n v="209.86"/>
    <n v="57"/>
    <s v="Old"/>
  </r>
  <r>
    <n v="2330"/>
    <d v="2021-10-16T00:00:00"/>
    <n v="4.5805555555555557"/>
    <s v="Data Analyst"/>
    <x v="7"/>
    <s v="Active"/>
    <s v="Full-Time"/>
    <s v="Zone C"/>
    <s v="Part-Time"/>
    <x v="0"/>
    <x v="7"/>
    <d v="1957-12-13T00:00:00"/>
    <s v="MA"/>
    <s v="Male"/>
    <s v="Other"/>
    <s v="Married"/>
    <x v="0"/>
    <n v="3"/>
    <n v="2"/>
    <s v="Excellent"/>
    <d v="2022-09-11T00:00:00"/>
    <n v="3"/>
    <x v="2"/>
    <n v="4"/>
    <s v="High"/>
    <n v="5"/>
    <x v="2"/>
    <d v="2023-03-21T00:00:00"/>
    <x v="1"/>
    <x v="0"/>
    <x v="3"/>
    <n v="2"/>
    <n v="942.81"/>
    <n v="64"/>
    <s v="Old"/>
  </r>
  <r>
    <n v="2331"/>
    <d v="2019-12-06T00:00:00"/>
    <n v="6.4416666666666664"/>
    <s v="Data Analyst"/>
    <x v="3"/>
    <s v="Active"/>
    <s v="Contract"/>
    <s v="Zone C"/>
    <s v="Part-Time"/>
    <x v="0"/>
    <x v="13"/>
    <d v="1952-02-14T00:00:00"/>
    <s v="MA"/>
    <s v="Male"/>
    <s v="Black"/>
    <s v="Divorced"/>
    <x v="0"/>
    <n v="3"/>
    <n v="1"/>
    <s v="Excellent"/>
    <d v="2022-12-11T00:00:00"/>
    <n v="2"/>
    <x v="2"/>
    <n v="5"/>
    <s v="High"/>
    <n v="3"/>
    <x v="2"/>
    <d v="2023-01-16T00:00:00"/>
    <x v="3"/>
    <x v="0"/>
    <x v="0"/>
    <n v="3"/>
    <n v="108.2"/>
    <n v="67"/>
    <s v="Old"/>
  </r>
  <r>
    <n v="2332"/>
    <d v="2019-06-29T00:00:00"/>
    <n v="6.8777777777777782"/>
    <s v="Data Analyst "/>
    <x v="5"/>
    <s v="Active"/>
    <s v="Contract"/>
    <s v="Zone C"/>
    <s v="Full-Time"/>
    <x v="0"/>
    <x v="10"/>
    <d v="1971-08-21T00:00:00"/>
    <s v="MA"/>
    <s v="Male"/>
    <s v="White"/>
    <s v="Widowed"/>
    <x v="0"/>
    <n v="3"/>
    <n v="4"/>
    <s v="Poor"/>
    <d v="2022-11-02T00:00:00"/>
    <n v="1"/>
    <x v="0"/>
    <n v="1"/>
    <s v="Low"/>
    <n v="1"/>
    <x v="0"/>
    <d v="2022-11-29T00:00:00"/>
    <x v="4"/>
    <x v="0"/>
    <x v="2"/>
    <n v="3"/>
    <n v="144.68"/>
    <n v="48"/>
    <s v="Adult"/>
  </r>
  <r>
    <n v="2333"/>
    <d v="2019-04-03T00:00:00"/>
    <n v="7.1166666666666663"/>
    <s v="Data Analyst"/>
    <x v="4"/>
    <s v="Active"/>
    <s v="Full-Time"/>
    <s v="Zone C"/>
    <s v="Temporary"/>
    <x v="2"/>
    <x v="17"/>
    <d v="1951-07-19T00:00:00"/>
    <s v="MA"/>
    <s v="Female"/>
    <s v="Asian"/>
    <s v="Divorced"/>
    <x v="0"/>
    <n v="3"/>
    <n v="1"/>
    <s v="Excellent"/>
    <d v="2023-04-19T00:00:00"/>
    <n v="5"/>
    <x v="2"/>
    <n v="4"/>
    <s v="High"/>
    <n v="2"/>
    <x v="2"/>
    <d v="2023-04-01T00:00:00"/>
    <x v="3"/>
    <x v="0"/>
    <x v="0"/>
    <n v="4"/>
    <n v="769.76"/>
    <n v="68"/>
    <s v="Old"/>
  </r>
  <r>
    <n v="2334"/>
    <d v="2021-07-21T00:00:00"/>
    <n v="4.8166666666666664"/>
    <s v="Data Analyst"/>
    <x v="0"/>
    <s v="Active"/>
    <s v="Contract"/>
    <s v="Zone A"/>
    <s v="Temporary"/>
    <x v="2"/>
    <x v="6"/>
    <d v="1983-02-19T00:00:00"/>
    <s v="MA"/>
    <s v="Male"/>
    <s v="Asian"/>
    <s v="Single"/>
    <x v="0"/>
    <n v="3"/>
    <n v="4"/>
    <s v="Poor"/>
    <d v="2022-12-01T00:00:00"/>
    <n v="3"/>
    <x v="0"/>
    <n v="3"/>
    <s v="Low"/>
    <n v="5"/>
    <x v="0"/>
    <d v="2023-03-21T00:00:00"/>
    <x v="2"/>
    <x v="0"/>
    <x v="0"/>
    <n v="5"/>
    <n v="860.16"/>
    <n v="38"/>
    <s v="Adult"/>
  </r>
  <r>
    <n v="2335"/>
    <d v="2022-07-27T00:00:00"/>
    <n v="3.8"/>
    <s v="Data Analyst"/>
    <x v="1"/>
    <s v="Active"/>
    <s v="Full-Time"/>
    <s v="Zone C"/>
    <s v="Temporary"/>
    <x v="2"/>
    <x v="3"/>
    <d v="2044-11-19T00:00:00"/>
    <s v="MA"/>
    <s v="Male"/>
    <s v="White"/>
    <s v="Divorced"/>
    <x v="0"/>
    <n v="3"/>
    <n v="4"/>
    <s v="Poor"/>
    <d v="2023-03-24T00:00:00"/>
    <n v="1"/>
    <x v="0"/>
    <n v="5"/>
    <s v="Low"/>
    <n v="5"/>
    <x v="0"/>
    <d v="2022-09-01T00:00:00"/>
    <x v="4"/>
    <x v="0"/>
    <x v="2"/>
    <n v="4"/>
    <n v="957.24"/>
    <n v="78"/>
    <s v="Old"/>
  </r>
  <r>
    <n v="2336"/>
    <d v="2019-10-06T00:00:00"/>
    <n v="6.6083333333333334"/>
    <s v="Production Manager"/>
    <x v="0"/>
    <s v="Active"/>
    <s v="Contract"/>
    <s v="Zone A"/>
    <s v="Full-Time"/>
    <x v="0"/>
    <x v="3"/>
    <d v="1984-05-06T00:00:00"/>
    <s v="MA"/>
    <s v="Female"/>
    <s v="Other"/>
    <s v="Single"/>
    <x v="0"/>
    <n v="3"/>
    <n v="4"/>
    <s v="Poor"/>
    <d v="2022-08-10T00:00:00"/>
    <n v="5"/>
    <x v="0"/>
    <n v="1"/>
    <s v="Low"/>
    <n v="5"/>
    <x v="0"/>
    <d v="2023-02-06T00:00:00"/>
    <x v="4"/>
    <x v="1"/>
    <x v="2"/>
    <n v="3"/>
    <n v="301.02999999999997"/>
    <n v="35"/>
    <s v="Adult"/>
  </r>
  <r>
    <n v="2337"/>
    <d v="2021-04-16T00:00:00"/>
    <n v="5.0805555555555557"/>
    <s v="Production Manager"/>
    <x v="7"/>
    <s v="Active"/>
    <s v="Full-Time"/>
    <s v="Zone C"/>
    <s v="Part-Time"/>
    <x v="0"/>
    <x v="6"/>
    <d v="1989-01-25T00:00:00"/>
    <s v="MA"/>
    <s v="Male"/>
    <s v="Other"/>
    <s v="Single"/>
    <x v="0"/>
    <n v="3"/>
    <n v="4"/>
    <s v="Poor"/>
    <d v="2023-07-09T00:00:00"/>
    <n v="1"/>
    <x v="0"/>
    <n v="4"/>
    <s v="Low"/>
    <n v="3"/>
    <x v="0"/>
    <d v="2023-07-15T00:00:00"/>
    <x v="2"/>
    <x v="0"/>
    <x v="1"/>
    <n v="2"/>
    <n v="366.82"/>
    <n v="32"/>
    <s v="Adult"/>
  </r>
  <r>
    <n v="2338"/>
    <d v="2018-10-10T00:00:00"/>
    <n v="7.5972222222222223"/>
    <s v="Production Manager"/>
    <x v="1"/>
    <s v="Active"/>
    <s v="Part-Time"/>
    <s v="Zone C"/>
    <s v="Temporary"/>
    <x v="0"/>
    <x v="9"/>
    <d v="1971-08-06T00:00:00"/>
    <s v="MA"/>
    <s v="Female"/>
    <s v="Other"/>
    <s v="Married"/>
    <x v="0"/>
    <n v="3"/>
    <n v="4"/>
    <s v="Poor"/>
    <d v="2022-09-09T00:00:00"/>
    <n v="2"/>
    <x v="0"/>
    <n v="3"/>
    <s v="Low"/>
    <n v="5"/>
    <x v="0"/>
    <d v="2023-06-18T00:00:00"/>
    <x v="1"/>
    <x v="1"/>
    <x v="2"/>
    <n v="2"/>
    <n v="819.8"/>
    <n v="47"/>
    <s v="Adult"/>
  </r>
  <r>
    <n v="2339"/>
    <d v="2022-07-25T00:00:00"/>
    <n v="3.8055555555555554"/>
    <s v="Production Manager"/>
    <x v="8"/>
    <s v="Terminated"/>
    <s v="Full-Time"/>
    <s v="Zone B"/>
    <s v="Part-Time"/>
    <x v="0"/>
    <x v="2"/>
    <d v="1972-08-06T00:00:00"/>
    <s v="MA"/>
    <s v="Female"/>
    <s v="Black"/>
    <s v="Married"/>
    <x v="0"/>
    <n v="3"/>
    <n v="1"/>
    <s v="Excellent"/>
    <d v="2023-03-22T00:00:00"/>
    <n v="3"/>
    <x v="2"/>
    <n v="1"/>
    <s v="High"/>
    <n v="5"/>
    <x v="2"/>
    <d v="2022-12-02T00:00:00"/>
    <x v="0"/>
    <x v="0"/>
    <x v="0"/>
    <n v="5"/>
    <n v="369.94"/>
    <n v="50"/>
    <s v="Adult"/>
  </r>
  <r>
    <n v="2340"/>
    <d v="2021-03-17T00:00:00"/>
    <n v="5.1611111111111114"/>
    <s v="Production Manager"/>
    <x v="3"/>
    <s v="Terminated"/>
    <s v="Contract"/>
    <s v="Zone A"/>
    <s v="Temporary"/>
    <x v="0"/>
    <x v="3"/>
    <d v="2001-02-27T00:00:00"/>
    <s v="MA"/>
    <s v="Female"/>
    <s v="White"/>
    <s v="Single"/>
    <x v="0"/>
    <n v="3"/>
    <n v="5"/>
    <s v="Poor"/>
    <d v="2023-05-23T00:00:00"/>
    <n v="4"/>
    <x v="0"/>
    <n v="5"/>
    <s v="Low"/>
    <n v="3"/>
    <x v="0"/>
    <d v="2023-05-05T00:00:00"/>
    <x v="2"/>
    <x v="1"/>
    <x v="0"/>
    <n v="1"/>
    <n v="811.91"/>
    <n v="20"/>
    <s v="Young"/>
  </r>
  <r>
    <n v="2341"/>
    <d v="2018-10-13T00:00:00"/>
    <n v="7.5888888888888886"/>
    <s v="Production Manager"/>
    <x v="9"/>
    <s v="Active"/>
    <s v="Full-Time"/>
    <s v="Zone A"/>
    <s v="Full-Time"/>
    <x v="0"/>
    <x v="2"/>
    <d v="1984-11-02T00:00:00"/>
    <s v="MA"/>
    <s v="Female"/>
    <s v="Hispanic"/>
    <s v="Divorced"/>
    <x v="0"/>
    <n v="3"/>
    <n v="2"/>
    <s v="Excellent"/>
    <d v="2022-10-14T00:00:00"/>
    <n v="1"/>
    <x v="2"/>
    <n v="5"/>
    <s v="High"/>
    <n v="2"/>
    <x v="2"/>
    <d v="2023-04-06T00:00:00"/>
    <x v="4"/>
    <x v="0"/>
    <x v="0"/>
    <n v="2"/>
    <n v="121.05"/>
    <n v="34"/>
    <s v="Adult"/>
  </r>
  <r>
    <n v="2342"/>
    <d v="2020-01-09T00:00:00"/>
    <n v="6.35"/>
    <s v="Production Manager"/>
    <x v="5"/>
    <s v="Active"/>
    <s v="Part-Time"/>
    <s v="Zone C"/>
    <s v="Temporary"/>
    <x v="0"/>
    <x v="4"/>
    <d v="1967-05-14T00:00:00"/>
    <s v="MA"/>
    <s v="Female"/>
    <s v="Other"/>
    <s v="Single"/>
    <x v="0"/>
    <n v="3"/>
    <n v="5"/>
    <s v="Poor"/>
    <d v="2023-07-24T00:00:00"/>
    <n v="1"/>
    <x v="0"/>
    <n v="4"/>
    <s v="Low"/>
    <n v="3"/>
    <x v="0"/>
    <d v="2023-05-30T00:00:00"/>
    <x v="4"/>
    <x v="0"/>
    <x v="2"/>
    <n v="1"/>
    <n v="704.53"/>
    <n v="53"/>
    <s v="Old"/>
  </r>
  <r>
    <n v="2343"/>
    <d v="2019-09-18T00:00:00"/>
    <n v="6.6583333333333332"/>
    <s v="Production Manager"/>
    <x v="6"/>
    <s v="Active"/>
    <s v="Full-Time"/>
    <s v="Zone B"/>
    <s v="Temporary"/>
    <x v="0"/>
    <x v="15"/>
    <d v="1998-10-17T00:00:00"/>
    <s v="MA"/>
    <s v="Female"/>
    <s v="Hispanic"/>
    <s v="Single"/>
    <x v="0"/>
    <n v="3"/>
    <n v="4"/>
    <s v="Poor"/>
    <d v="2022-11-22T00:00:00"/>
    <n v="1"/>
    <x v="0"/>
    <n v="3"/>
    <s v="Low"/>
    <n v="4"/>
    <x v="0"/>
    <d v="2023-05-31T00:00:00"/>
    <x v="1"/>
    <x v="0"/>
    <x v="2"/>
    <n v="5"/>
    <n v="959.22"/>
    <n v="21"/>
    <s v="Young"/>
  </r>
  <r>
    <n v="2344"/>
    <d v="2019-10-26T00:00:00"/>
    <n v="6.552777777777778"/>
    <s v="Production Manager"/>
    <x v="2"/>
    <s v="Active"/>
    <s v="Contract"/>
    <s v="Zone C"/>
    <s v="Temporary"/>
    <x v="0"/>
    <x v="17"/>
    <d v="1991-08-23T00:00:00"/>
    <s v="MA"/>
    <s v="Female"/>
    <s v="Other"/>
    <s v="Divorced"/>
    <x v="0"/>
    <n v="3"/>
    <n v="1"/>
    <s v="Excellent"/>
    <d v="2023-02-08T00:00:00"/>
    <n v="2"/>
    <x v="2"/>
    <n v="5"/>
    <s v="High"/>
    <n v="5"/>
    <x v="2"/>
    <d v="2023-03-13T00:00:00"/>
    <x v="3"/>
    <x v="1"/>
    <x v="2"/>
    <n v="2"/>
    <n v="967.05"/>
    <n v="28"/>
    <s v="Adult"/>
  </r>
  <r>
    <n v="2345"/>
    <d v="2020-09-14T00:00:00"/>
    <n v="5.6694444444444443"/>
    <s v="Production Manager"/>
    <x v="4"/>
    <s v="Terminated"/>
    <s v="Full-Time"/>
    <s v="Zone B"/>
    <s v="Temporary"/>
    <x v="0"/>
    <x v="4"/>
    <d v="1971-01-10T00:00:00"/>
    <s v="MA"/>
    <s v="Female"/>
    <s v="Hispanic"/>
    <s v="Married"/>
    <x v="0"/>
    <n v="3"/>
    <n v="2"/>
    <s v="Excellent"/>
    <d v="2023-01-14T00:00:00"/>
    <n v="2"/>
    <x v="2"/>
    <n v="1"/>
    <s v="High"/>
    <n v="5"/>
    <x v="2"/>
    <d v="2022-10-09T00:00:00"/>
    <x v="2"/>
    <x v="1"/>
    <x v="1"/>
    <n v="3"/>
    <n v="379.57"/>
    <n v="49"/>
    <s v="Adult"/>
  </r>
  <r>
    <n v="2346"/>
    <d v="2023-04-09T00:00:00"/>
    <n v="3.1"/>
    <s v="Production Manager"/>
    <x v="0"/>
    <s v="Active"/>
    <s v="Part-Time"/>
    <s v="Zone A"/>
    <s v="Full-Time"/>
    <x v="0"/>
    <x v="4"/>
    <d v="1984-02-28T00:00:00"/>
    <s v="MA"/>
    <s v="Female"/>
    <s v="Hispanic"/>
    <s v="Widowed"/>
    <x v="0"/>
    <n v="3"/>
    <n v="4"/>
    <s v="Poor"/>
    <d v="2023-02-06T00:00:00"/>
    <n v="5"/>
    <x v="0"/>
    <n v="3"/>
    <s v="Low"/>
    <n v="1"/>
    <x v="0"/>
    <d v="2022-10-02T00:00:00"/>
    <x v="1"/>
    <x v="1"/>
    <x v="2"/>
    <n v="3"/>
    <n v="811.14"/>
    <n v="39"/>
    <s v="Adult"/>
  </r>
  <r>
    <n v="2347"/>
    <d v="2019-10-25T00:00:00"/>
    <n v="6.5555555555555554"/>
    <s v="President &amp; CEO"/>
    <x v="7"/>
    <s v="Active"/>
    <s v="Full-Time"/>
    <s v="Zone A"/>
    <s v="Part-Time"/>
    <x v="0"/>
    <x v="4"/>
    <d v="1977-11-07T00:00:00"/>
    <s v="MA"/>
    <s v="Female"/>
    <s v="White"/>
    <s v="Single"/>
    <x v="0"/>
    <n v="3"/>
    <n v="1"/>
    <s v="Excellent"/>
    <d v="2023-01-09T00:00:00"/>
    <n v="2"/>
    <x v="2"/>
    <n v="3"/>
    <s v="High"/>
    <n v="2"/>
    <x v="2"/>
    <d v="2022-12-14T00:00:00"/>
    <x v="4"/>
    <x v="0"/>
    <x v="3"/>
    <n v="1"/>
    <n v="780.53"/>
    <n v="42"/>
    <s v="Adult"/>
  </r>
  <r>
    <n v="2348"/>
    <d v="2022-06-25T00:00:00"/>
    <n v="3.8888888888888888"/>
    <s v="Network Engineer"/>
    <x v="1"/>
    <s v="Active"/>
    <s v="Part-Time"/>
    <s v="Zone C"/>
    <s v="Full-Time"/>
    <x v="0"/>
    <x v="4"/>
    <d v="1976-02-21T00:00:00"/>
    <s v="MA"/>
    <s v="Male"/>
    <s v="Asian"/>
    <s v="Single"/>
    <x v="0"/>
    <n v="3"/>
    <n v="1"/>
    <s v="Excellent"/>
    <d v="2022-10-12T00:00:00"/>
    <n v="4"/>
    <x v="2"/>
    <n v="4"/>
    <s v="High"/>
    <n v="2"/>
    <x v="2"/>
    <d v="2023-04-13T00:00:00"/>
    <x v="3"/>
    <x v="0"/>
    <x v="3"/>
    <n v="1"/>
    <n v="927.52"/>
    <n v="46"/>
    <s v="Adult"/>
  </r>
  <r>
    <n v="2349"/>
    <d v="2023-01-26T00:00:00"/>
    <n v="3.3027777777777776"/>
    <s v="Network Engineer"/>
    <x v="8"/>
    <s v="Active"/>
    <s v="Part-Time"/>
    <s v="Zone C"/>
    <s v="Full-Time"/>
    <x v="0"/>
    <x v="3"/>
    <d v="1956-06-03T00:00:00"/>
    <s v="MA"/>
    <s v="Male"/>
    <s v="Black"/>
    <s v="Widowed"/>
    <x v="0"/>
    <n v="3"/>
    <n v="4"/>
    <s v="Poor"/>
    <d v="2022-11-05T00:00:00"/>
    <n v="5"/>
    <x v="0"/>
    <n v="5"/>
    <s v="Low"/>
    <n v="1"/>
    <x v="0"/>
    <d v="2023-04-22T00:00:00"/>
    <x v="4"/>
    <x v="0"/>
    <x v="2"/>
    <n v="2"/>
    <n v="317.31"/>
    <n v="67"/>
    <s v="Old"/>
  </r>
  <r>
    <n v="2350"/>
    <d v="2020-02-19T00:00:00"/>
    <n v="6.2388888888888889"/>
    <s v="Network Engineer"/>
    <x v="3"/>
    <s v="Active"/>
    <s v="Part-Time"/>
    <s v="Zone A"/>
    <s v="Temporary"/>
    <x v="3"/>
    <x v="13"/>
    <d v="1973-04-24T00:00:00"/>
    <s v="MA"/>
    <s v="Male"/>
    <s v="Black"/>
    <s v="Divorced"/>
    <x v="0"/>
    <n v="3"/>
    <n v="2"/>
    <s v="Excellent"/>
    <d v="2022-08-24T00:00:00"/>
    <n v="1"/>
    <x v="2"/>
    <n v="4"/>
    <s v="High"/>
    <n v="5"/>
    <x v="2"/>
    <d v="2023-03-09T00:00:00"/>
    <x v="0"/>
    <x v="0"/>
    <x v="0"/>
    <n v="3"/>
    <n v="858.34"/>
    <n v="47"/>
    <s v="Adult"/>
  </r>
  <r>
    <n v="2351"/>
    <d v="2019-12-24T00:00:00"/>
    <n v="6.3916666666666666"/>
    <s v="Data Analyst"/>
    <x v="1"/>
    <s v="Active"/>
    <s v="Contract"/>
    <s v="Zone B"/>
    <s v="Temporary"/>
    <x v="0"/>
    <x v="6"/>
    <d v="2043-02-27T00:00:00"/>
    <s v="MA"/>
    <s v="Male"/>
    <s v="Hispanic"/>
    <s v="Widowed"/>
    <x v="0"/>
    <n v="3"/>
    <n v="4"/>
    <s v="Poor"/>
    <d v="2023-02-21T00:00:00"/>
    <n v="3"/>
    <x v="0"/>
    <n v="3"/>
    <s v="Low"/>
    <n v="5"/>
    <x v="0"/>
    <d v="2023-03-11T00:00:00"/>
    <x v="4"/>
    <x v="0"/>
    <x v="1"/>
    <n v="4"/>
    <n v="173.96"/>
    <n v="76"/>
    <s v="Old"/>
  </r>
  <r>
    <n v="2352"/>
    <d v="2020-10-16T00:00:00"/>
    <n v="5.5805555555555557"/>
    <s v="Data Analyst"/>
    <x v="8"/>
    <s v="Active"/>
    <s v="Full-Time"/>
    <s v="Zone B"/>
    <s v="Temporary"/>
    <x v="0"/>
    <x v="3"/>
    <d v="1993-12-31T00:00:00"/>
    <s v="MA"/>
    <s v="Male"/>
    <s v="White"/>
    <s v="Widowed"/>
    <x v="0"/>
    <n v="3"/>
    <n v="2"/>
    <s v="Excellent"/>
    <d v="2023-07-11T00:00:00"/>
    <n v="2"/>
    <x v="2"/>
    <n v="3"/>
    <s v="High"/>
    <n v="3"/>
    <x v="2"/>
    <d v="2022-09-11T00:00:00"/>
    <x v="4"/>
    <x v="1"/>
    <x v="2"/>
    <n v="4"/>
    <n v="889.07"/>
    <n v="27"/>
    <s v="Adult"/>
  </r>
  <r>
    <n v="2353"/>
    <d v="2018-09-07T00:00:00"/>
    <n v="7.6888888888888891"/>
    <s v="Data Analyst "/>
    <x v="3"/>
    <s v="Active"/>
    <s v="Part-Time"/>
    <s v="Zone B"/>
    <s v="Full-Time"/>
    <x v="2"/>
    <x v="4"/>
    <d v="1997-07-26T00:00:00"/>
    <s v="MA"/>
    <s v="Female"/>
    <s v="Hispanic"/>
    <s v="Married"/>
    <x v="0"/>
    <n v="3"/>
    <n v="2"/>
    <s v="Excellent"/>
    <d v="2022-10-17T00:00:00"/>
    <n v="2"/>
    <x v="2"/>
    <n v="4"/>
    <s v="High"/>
    <n v="3"/>
    <x v="2"/>
    <d v="2023-07-18T00:00:00"/>
    <x v="3"/>
    <x v="0"/>
    <x v="0"/>
    <n v="3"/>
    <n v="198.56"/>
    <n v="21"/>
    <s v="Young"/>
  </r>
  <r>
    <n v="2354"/>
    <d v="2022-01-07T00:00:00"/>
    <n v="4.3555555555555552"/>
    <s v="Data Analyst"/>
    <x v="9"/>
    <s v="Active"/>
    <s v="Part-Time"/>
    <s v="Zone C"/>
    <s v="Full-Time"/>
    <x v="2"/>
    <x v="13"/>
    <d v="1971-09-02T00:00:00"/>
    <s v="MA"/>
    <s v="Female"/>
    <s v="White"/>
    <s v="Divorced"/>
    <x v="0"/>
    <n v="3"/>
    <n v="2"/>
    <s v="Excellent"/>
    <d v="2023-06-10T00:00:00"/>
    <n v="5"/>
    <x v="2"/>
    <n v="1"/>
    <s v="High"/>
    <n v="1"/>
    <x v="2"/>
    <d v="2023-06-13T00:00:00"/>
    <x v="4"/>
    <x v="1"/>
    <x v="2"/>
    <n v="5"/>
    <n v="572.14"/>
    <n v="51"/>
    <s v="Old"/>
  </r>
  <r>
    <n v="2355"/>
    <d v="2019-03-25T00:00:00"/>
    <n v="7.1388888888888893"/>
    <s v="Data Analyst"/>
    <x v="5"/>
    <s v="Active"/>
    <s v="Contract"/>
    <s v="Zone C"/>
    <s v="Temporary"/>
    <x v="2"/>
    <x v="4"/>
    <d v="2043-01-17T00:00:00"/>
    <s v="MA"/>
    <s v="Male"/>
    <s v="Asian"/>
    <s v="Single"/>
    <x v="0"/>
    <n v="3"/>
    <n v="1"/>
    <s v="Excellent"/>
    <d v="2022-11-15T00:00:00"/>
    <n v="1"/>
    <x v="2"/>
    <n v="1"/>
    <s v="High"/>
    <n v="4"/>
    <x v="2"/>
    <d v="2023-07-16T00:00:00"/>
    <x v="1"/>
    <x v="1"/>
    <x v="0"/>
    <n v="3"/>
    <n v="945.93"/>
    <n v="76"/>
    <s v="Old"/>
  </r>
  <r>
    <n v="2356"/>
    <d v="2021-11-18T00:00:00"/>
    <n v="4.4916666666666663"/>
    <s v="Data Analyst"/>
    <x v="6"/>
    <s v="Active"/>
    <s v="Part-Time"/>
    <s v="Zone C"/>
    <s v="Temporary"/>
    <x v="2"/>
    <x v="14"/>
    <d v="1955-07-14T00:00:00"/>
    <s v="MA"/>
    <s v="Male"/>
    <s v="Black"/>
    <s v="Single"/>
    <x v="0"/>
    <n v="3"/>
    <n v="4"/>
    <s v="Poor"/>
    <d v="2023-03-07T00:00:00"/>
    <n v="4"/>
    <x v="0"/>
    <n v="1"/>
    <s v="Low"/>
    <n v="1"/>
    <x v="0"/>
    <d v="2023-05-25T00:00:00"/>
    <x v="3"/>
    <x v="1"/>
    <x v="3"/>
    <n v="4"/>
    <n v="668.66"/>
    <n v="66"/>
    <s v="Old"/>
  </r>
  <r>
    <n v="2357"/>
    <d v="2022-12-31T00:00:00"/>
    <n v="3.375"/>
    <s v="Production Manager"/>
    <x v="2"/>
    <s v="Active"/>
    <s v="Contract"/>
    <s v="Zone B"/>
    <s v="Temporary"/>
    <x v="0"/>
    <x v="3"/>
    <d v="2043-09-15T00:00:00"/>
    <s v="MA"/>
    <s v="Female"/>
    <s v="Black"/>
    <s v="Married"/>
    <x v="0"/>
    <n v="3"/>
    <n v="1"/>
    <s v="Excellent"/>
    <d v="2022-11-12T00:00:00"/>
    <n v="1"/>
    <x v="2"/>
    <n v="2"/>
    <s v="High"/>
    <n v="3"/>
    <x v="2"/>
    <d v="2023-05-17T00:00:00"/>
    <x v="0"/>
    <x v="0"/>
    <x v="0"/>
    <n v="3"/>
    <n v="483.49"/>
    <n v="79"/>
    <s v="Old"/>
  </r>
  <r>
    <n v="2358"/>
    <d v="2020-05-14T00:00:00"/>
    <n v="6.0027777777777782"/>
    <s v="Production Manager"/>
    <x v="9"/>
    <s v="Active"/>
    <s v="Part-Time"/>
    <s v="Zone B"/>
    <s v="Temporary"/>
    <x v="0"/>
    <x v="7"/>
    <d v="1993-03-20T00:00:00"/>
    <s v="MA"/>
    <s v="Male"/>
    <s v="Black"/>
    <s v="Married"/>
    <x v="0"/>
    <n v="3"/>
    <n v="4"/>
    <s v="Poor"/>
    <d v="2022-09-07T00:00:00"/>
    <n v="5"/>
    <x v="0"/>
    <n v="3"/>
    <s v="Low"/>
    <n v="3"/>
    <x v="0"/>
    <d v="2023-04-14T00:00:00"/>
    <x v="2"/>
    <x v="1"/>
    <x v="1"/>
    <n v="3"/>
    <n v="164.22"/>
    <n v="27"/>
    <s v="Adult"/>
  </r>
  <r>
    <n v="2359"/>
    <d v="2020-12-13T00:00:00"/>
    <n v="5.4222222222222225"/>
    <s v="Production Manager"/>
    <x v="7"/>
    <s v="Active"/>
    <s v="Full-Time"/>
    <s v="Zone B"/>
    <s v="Part-Time"/>
    <x v="0"/>
    <x v="6"/>
    <d v="1996-07-01T00:00:00"/>
    <s v="MA"/>
    <s v="Female"/>
    <s v="Other"/>
    <s v="Married"/>
    <x v="0"/>
    <n v="3"/>
    <n v="2"/>
    <s v="Excellent"/>
    <d v="2023-07-08T00:00:00"/>
    <n v="4"/>
    <x v="2"/>
    <n v="4"/>
    <s v="High"/>
    <n v="3"/>
    <x v="2"/>
    <d v="2023-05-30T00:00:00"/>
    <x v="3"/>
    <x v="1"/>
    <x v="0"/>
    <n v="3"/>
    <n v="850.73"/>
    <n v="24"/>
    <s v="Young"/>
  </r>
  <r>
    <n v="2360"/>
    <d v="2021-11-16T00:00:00"/>
    <n v="4.4972222222222218"/>
    <s v="Production Manager"/>
    <x v="3"/>
    <s v="Terminated"/>
    <s v="Part-Time"/>
    <s v="Zone B"/>
    <s v="Part-Time"/>
    <x v="0"/>
    <x v="10"/>
    <d v="1990-10-06T00:00:00"/>
    <s v="MA"/>
    <s v="Female"/>
    <s v="Asian"/>
    <s v="Widowed"/>
    <x v="0"/>
    <n v="3"/>
    <n v="1"/>
    <s v="Excellent"/>
    <d v="2023-02-07T00:00:00"/>
    <n v="4"/>
    <x v="2"/>
    <n v="4"/>
    <s v="High"/>
    <n v="3"/>
    <x v="2"/>
    <d v="2022-10-13T00:00:00"/>
    <x v="2"/>
    <x v="0"/>
    <x v="3"/>
    <n v="1"/>
    <n v="400.62"/>
    <n v="31"/>
    <s v="Adult"/>
  </r>
  <r>
    <n v="2361"/>
    <d v="2022-12-01T00:00:00"/>
    <n v="3.4555555555555557"/>
    <s v="Production Manager"/>
    <x v="5"/>
    <s v="Terminated"/>
    <s v="Full-Time"/>
    <s v="Zone C"/>
    <s v="Full-Time"/>
    <x v="0"/>
    <x v="9"/>
    <d v="1996-12-05T00:00:00"/>
    <s v="MA"/>
    <s v="Female"/>
    <s v="Asian"/>
    <s v="Divorced"/>
    <x v="0"/>
    <n v="3"/>
    <n v="2"/>
    <s v="Excellent"/>
    <d v="2023-02-12T00:00:00"/>
    <n v="4"/>
    <x v="2"/>
    <n v="4"/>
    <s v="High"/>
    <n v="2"/>
    <x v="2"/>
    <d v="2022-09-08T00:00:00"/>
    <x v="1"/>
    <x v="1"/>
    <x v="0"/>
    <n v="4"/>
    <n v="148.29"/>
    <n v="26"/>
    <s v="Adult"/>
  </r>
  <r>
    <n v="2362"/>
    <d v="2020-10-30T00:00:00"/>
    <n v="5.541666666666667"/>
    <s v="Production Manager"/>
    <x v="4"/>
    <s v="Active"/>
    <s v="Full-Time"/>
    <s v="Zone C"/>
    <s v="Part-Time"/>
    <x v="0"/>
    <x v="4"/>
    <d v="1974-05-06T00:00:00"/>
    <s v="MA"/>
    <s v="Female"/>
    <s v="Asian"/>
    <s v="Married"/>
    <x v="0"/>
    <n v="3"/>
    <n v="2"/>
    <s v="Excellent"/>
    <d v="2023-01-21T00:00:00"/>
    <n v="5"/>
    <x v="2"/>
    <n v="4"/>
    <s v="High"/>
    <n v="5"/>
    <x v="2"/>
    <d v="2023-02-06T00:00:00"/>
    <x v="2"/>
    <x v="0"/>
    <x v="1"/>
    <n v="3"/>
    <n v="543.65"/>
    <n v="46"/>
    <s v="Adult"/>
  </r>
  <r>
    <n v="2363"/>
    <d v="2021-02-08T00:00:00"/>
    <n v="5.2694444444444448"/>
    <s v="Production Manager"/>
    <x v="0"/>
    <s v="Active"/>
    <s v="Full-Time"/>
    <s v="Zone C"/>
    <s v="Temporary"/>
    <x v="0"/>
    <x v="13"/>
    <d v="1983-02-17T00:00:00"/>
    <s v="MA"/>
    <s v="Female"/>
    <s v="Hispanic"/>
    <s v="Widowed"/>
    <x v="0"/>
    <n v="3"/>
    <n v="2"/>
    <s v="Excellent"/>
    <d v="2023-07-16T00:00:00"/>
    <n v="2"/>
    <x v="2"/>
    <n v="5"/>
    <s v="High"/>
    <n v="1"/>
    <x v="2"/>
    <d v="2023-02-04T00:00:00"/>
    <x v="4"/>
    <x v="1"/>
    <x v="1"/>
    <n v="3"/>
    <n v="282.26"/>
    <n v="38"/>
    <s v="Adult"/>
  </r>
  <r>
    <n v="2364"/>
    <d v="2019-08-05T00:00:00"/>
    <n v="6.7777777777777777"/>
    <s v="Production Manager"/>
    <x v="1"/>
    <s v="Active"/>
    <s v="Full-Time"/>
    <s v="Zone A"/>
    <s v="Temporary"/>
    <x v="0"/>
    <x v="4"/>
    <d v="1960-08-24T00:00:00"/>
    <s v="MA"/>
    <s v="Male"/>
    <s v="Black"/>
    <s v="Widowed"/>
    <x v="0"/>
    <n v="3"/>
    <n v="5"/>
    <s v="Poor"/>
    <d v="2023-02-02T00:00:00"/>
    <n v="4"/>
    <x v="0"/>
    <n v="2"/>
    <s v="Low"/>
    <n v="4"/>
    <x v="0"/>
    <d v="2022-12-04T00:00:00"/>
    <x v="2"/>
    <x v="1"/>
    <x v="2"/>
    <n v="3"/>
    <n v="123.81"/>
    <n v="59"/>
    <s v="Old"/>
  </r>
  <r>
    <n v="2365"/>
    <d v="2018-11-29T00:00:00"/>
    <n v="7.4611111111111112"/>
    <s v="Production Manager"/>
    <x v="8"/>
    <s v="Terminated"/>
    <s v="Contract"/>
    <s v="Zone A"/>
    <s v="Temporary"/>
    <x v="0"/>
    <x v="6"/>
    <d v="1953-08-25T00:00:00"/>
    <s v="MA"/>
    <s v="Female"/>
    <s v="Black"/>
    <s v="Married"/>
    <x v="0"/>
    <n v="3"/>
    <n v="1"/>
    <s v="Excellent"/>
    <d v="2022-09-07T00:00:00"/>
    <n v="1"/>
    <x v="2"/>
    <n v="1"/>
    <s v="High"/>
    <n v="1"/>
    <x v="2"/>
    <d v="2022-08-11T00:00:00"/>
    <x v="4"/>
    <x v="1"/>
    <x v="3"/>
    <n v="5"/>
    <n v="355.8"/>
    <n v="65"/>
    <s v="Old"/>
  </r>
  <r>
    <n v="2366"/>
    <d v="2018-11-16T00:00:00"/>
    <n v="7.4972222222222218"/>
    <s v="Production Manager"/>
    <x v="6"/>
    <s v="Terminated"/>
    <s v="Full-Time"/>
    <s v="Zone B"/>
    <s v="Part-Time"/>
    <x v="0"/>
    <x v="10"/>
    <d v="2044-07-22T00:00:00"/>
    <s v="MA"/>
    <s v="Female"/>
    <s v="Asian"/>
    <s v="Divorced"/>
    <x v="0"/>
    <n v="3"/>
    <n v="2"/>
    <s v="Excellent"/>
    <d v="2023-04-30T00:00:00"/>
    <n v="4"/>
    <x v="2"/>
    <n v="2"/>
    <s v="High"/>
    <n v="5"/>
    <x v="2"/>
    <d v="2022-08-16T00:00:00"/>
    <x v="2"/>
    <x v="0"/>
    <x v="1"/>
    <n v="3"/>
    <n v="184.59"/>
    <n v="74"/>
    <s v="Old"/>
  </r>
  <r>
    <n v="2367"/>
    <d v="2020-08-23T00:00:00"/>
    <n v="5.7277777777777779"/>
    <s v="Production Manager"/>
    <x v="2"/>
    <s v="Active"/>
    <s v="Contract"/>
    <s v="Zone C"/>
    <s v="Part-Time"/>
    <x v="0"/>
    <x v="13"/>
    <d v="1959-07-29T00:00:00"/>
    <s v="MA"/>
    <s v="Female"/>
    <s v="Hispanic"/>
    <s v="Widowed"/>
    <x v="0"/>
    <n v="3"/>
    <n v="5"/>
    <s v="Poor"/>
    <d v="2022-10-26T00:00:00"/>
    <n v="3"/>
    <x v="0"/>
    <n v="2"/>
    <s v="Low"/>
    <n v="5"/>
    <x v="0"/>
    <d v="2023-04-27T00:00:00"/>
    <x v="2"/>
    <x v="0"/>
    <x v="2"/>
    <n v="3"/>
    <n v="249.77"/>
    <n v="61"/>
    <s v="Old"/>
  </r>
  <r>
    <n v="2368"/>
    <d v="2020-08-22T00:00:00"/>
    <n v="5.7305555555555552"/>
    <s v="President &amp; CEO"/>
    <x v="9"/>
    <s v="Active"/>
    <s v="Full-Time"/>
    <s v="Zone B"/>
    <s v="Temporary"/>
    <x v="0"/>
    <x v="13"/>
    <d v="1950-03-31T00:00:00"/>
    <s v="MA"/>
    <s v="Female"/>
    <s v="White"/>
    <s v="Single"/>
    <x v="0"/>
    <n v="3"/>
    <n v="1"/>
    <s v="Excellent"/>
    <d v="2022-11-06T00:00:00"/>
    <n v="5"/>
    <x v="2"/>
    <n v="2"/>
    <s v="High"/>
    <n v="1"/>
    <x v="2"/>
    <d v="2023-03-30T00:00:00"/>
    <x v="3"/>
    <x v="1"/>
    <x v="2"/>
    <n v="4"/>
    <n v="285.54000000000002"/>
    <n v="70"/>
    <s v="Old"/>
  </r>
  <r>
    <n v="2369"/>
    <d v="2021-10-19T00:00:00"/>
    <n v="4.572222222222222"/>
    <s v="Network Engineer"/>
    <x v="7"/>
    <s v="Active"/>
    <s v="Part-Time"/>
    <s v="Zone B"/>
    <s v="Full-Time"/>
    <x v="0"/>
    <x v="4"/>
    <d v="1987-09-16T00:00:00"/>
    <s v="MA"/>
    <s v="Male"/>
    <s v="Other"/>
    <s v="Divorced"/>
    <x v="0"/>
    <n v="3"/>
    <n v="5"/>
    <s v="Poor"/>
    <d v="2023-02-18T00:00:00"/>
    <n v="5"/>
    <x v="0"/>
    <n v="2"/>
    <s v="Low"/>
    <n v="4"/>
    <x v="0"/>
    <d v="2023-07-26T00:00:00"/>
    <x v="0"/>
    <x v="1"/>
    <x v="0"/>
    <n v="5"/>
    <n v="711.15"/>
    <n v="34"/>
    <s v="Adult"/>
  </r>
  <r>
    <n v="2370"/>
    <d v="2020-02-21T00:00:00"/>
    <n v="6.2333333333333334"/>
    <s v="Network Engineer"/>
    <x v="3"/>
    <s v="Active"/>
    <s v="Contract"/>
    <s v="Zone B"/>
    <s v="Full-Time"/>
    <x v="0"/>
    <x v="4"/>
    <d v="1952-01-31T00:00:00"/>
    <s v="MA"/>
    <s v="Male"/>
    <s v="Other"/>
    <s v="Widowed"/>
    <x v="0"/>
    <n v="3"/>
    <n v="5"/>
    <s v="Poor"/>
    <d v="2022-10-03T00:00:00"/>
    <n v="1"/>
    <x v="0"/>
    <n v="2"/>
    <s v="Low"/>
    <n v="4"/>
    <x v="0"/>
    <d v="2023-06-07T00:00:00"/>
    <x v="0"/>
    <x v="1"/>
    <x v="1"/>
    <n v="3"/>
    <n v="644.97"/>
    <n v="68"/>
    <s v="Old"/>
  </r>
  <r>
    <n v="2371"/>
    <d v="2022-11-21T00:00:00"/>
    <n v="3.4833333333333334"/>
    <s v="Data Analyst"/>
    <x v="1"/>
    <s v="Active"/>
    <s v="Contract"/>
    <s v="Zone B"/>
    <s v="Temporary"/>
    <x v="0"/>
    <x v="4"/>
    <d v="2000-05-30T00:00:00"/>
    <s v="MA"/>
    <s v="Male"/>
    <s v="White"/>
    <s v="Married"/>
    <x v="0"/>
    <n v="3"/>
    <n v="1"/>
    <s v="Excellent"/>
    <d v="2023-01-10T00:00:00"/>
    <n v="2"/>
    <x v="2"/>
    <n v="1"/>
    <s v="High"/>
    <n v="5"/>
    <x v="2"/>
    <d v="2023-04-19T00:00:00"/>
    <x v="1"/>
    <x v="0"/>
    <x v="3"/>
    <n v="4"/>
    <n v="133.56"/>
    <n v="22"/>
    <s v="Young"/>
  </r>
  <r>
    <n v="2372"/>
    <d v="2019-08-05T00:00:00"/>
    <n v="6.7777777777777777"/>
    <s v="Data Analyst"/>
    <x v="0"/>
    <s v="Active"/>
    <s v="Full-Time"/>
    <s v="Zone A"/>
    <s v="Part-Time"/>
    <x v="0"/>
    <x v="4"/>
    <d v="1992-03-10T00:00:00"/>
    <s v="MA"/>
    <s v="Female"/>
    <s v="Hispanic"/>
    <s v="Single"/>
    <x v="0"/>
    <n v="3"/>
    <n v="2"/>
    <s v="Excellent"/>
    <d v="2023-08-02T00:00:00"/>
    <n v="3"/>
    <x v="2"/>
    <n v="4"/>
    <s v="High"/>
    <n v="5"/>
    <x v="2"/>
    <d v="2023-01-27T00:00:00"/>
    <x v="0"/>
    <x v="0"/>
    <x v="2"/>
    <n v="2"/>
    <n v="784.93"/>
    <n v="27"/>
    <s v="Adult"/>
  </r>
  <r>
    <n v="2373"/>
    <d v="2020-11-05T00:00:00"/>
    <n v="5.5277777777777777"/>
    <s v="Data Analyst "/>
    <x v="4"/>
    <s v="Active"/>
    <s v="Full-Time"/>
    <s v="Zone A"/>
    <s v="Full-Time"/>
    <x v="2"/>
    <x v="14"/>
    <d v="1982-10-22T00:00:00"/>
    <s v="MA"/>
    <s v="Female"/>
    <s v="Other"/>
    <s v="Divorced"/>
    <x v="0"/>
    <n v="3"/>
    <n v="2"/>
    <s v="Excellent"/>
    <d v="2023-07-21T00:00:00"/>
    <n v="3"/>
    <x v="2"/>
    <n v="5"/>
    <s v="High"/>
    <n v="5"/>
    <x v="2"/>
    <d v="2023-02-16T00:00:00"/>
    <x v="2"/>
    <x v="1"/>
    <x v="2"/>
    <n v="4"/>
    <n v="801.63"/>
    <n v="38"/>
    <s v="Adult"/>
  </r>
  <r>
    <n v="2374"/>
    <d v="2021-06-12T00:00:00"/>
    <n v="4.9249999999999998"/>
    <s v="Data Analyst"/>
    <x v="5"/>
    <s v="Active"/>
    <s v="Part-Time"/>
    <s v="Zone A"/>
    <s v="Part-Time"/>
    <x v="2"/>
    <x v="4"/>
    <d v="1962-08-09T00:00:00"/>
    <s v="MA"/>
    <s v="Female"/>
    <s v="Asian"/>
    <s v="Divorced"/>
    <x v="0"/>
    <n v="3"/>
    <n v="2"/>
    <s v="Excellent"/>
    <d v="2023-01-16T00:00:00"/>
    <n v="1"/>
    <x v="2"/>
    <n v="2"/>
    <s v="High"/>
    <n v="1"/>
    <x v="2"/>
    <d v="2023-05-01T00:00:00"/>
    <x v="1"/>
    <x v="1"/>
    <x v="1"/>
    <n v="2"/>
    <n v="650.48"/>
    <n v="59"/>
    <s v="Old"/>
  </r>
  <r>
    <n v="2375"/>
    <d v="2018-09-13T00:00:00"/>
    <n v="7.6722222222222225"/>
    <s v="Data Analyst"/>
    <x v="3"/>
    <s v="Active"/>
    <s v="Contract"/>
    <s v="Zone B"/>
    <s v="Full-Time"/>
    <x v="2"/>
    <x v="3"/>
    <d v="1958-11-02T00:00:00"/>
    <s v="MA"/>
    <s v="Male"/>
    <s v="Black"/>
    <s v="Single"/>
    <x v="0"/>
    <n v="3"/>
    <n v="1"/>
    <s v="Excellent"/>
    <d v="2022-08-14T00:00:00"/>
    <n v="2"/>
    <x v="2"/>
    <n v="4"/>
    <s v="High"/>
    <n v="2"/>
    <x v="2"/>
    <d v="2022-11-20T00:00:00"/>
    <x v="2"/>
    <x v="1"/>
    <x v="0"/>
    <n v="5"/>
    <n v="770.33"/>
    <n v="60"/>
    <s v="Old"/>
  </r>
  <r>
    <n v="2376"/>
    <d v="2023-04-09T00:00:00"/>
    <n v="3.1"/>
    <s v="Production Manager"/>
    <x v="0"/>
    <s v="Active"/>
    <s v="Full-Time"/>
    <s v="Zone A"/>
    <s v="Temporary"/>
    <x v="0"/>
    <x v="4"/>
    <d v="1983-10-10T00:00:00"/>
    <s v="MA"/>
    <s v="Female"/>
    <s v="Asian"/>
    <s v="Divorced"/>
    <x v="0"/>
    <n v="3"/>
    <n v="4"/>
    <s v="Poor"/>
    <d v="2022-12-07T00:00:00"/>
    <n v="5"/>
    <x v="0"/>
    <n v="2"/>
    <s v="Low"/>
    <n v="4"/>
    <x v="0"/>
    <d v="2023-04-26T00:00:00"/>
    <x v="4"/>
    <x v="0"/>
    <x v="2"/>
    <n v="5"/>
    <n v="755.69"/>
    <n v="40"/>
    <s v="Adult"/>
  </r>
  <r>
    <n v="2377"/>
    <d v="2021-01-09T00:00:00"/>
    <n v="5.35"/>
    <s v="Production Manager"/>
    <x v="7"/>
    <s v="Active"/>
    <s v="Contract"/>
    <s v="Zone B"/>
    <s v="Part-Time"/>
    <x v="0"/>
    <x v="7"/>
    <d v="1960-06-14T00:00:00"/>
    <s v="MA"/>
    <s v="Male"/>
    <s v="White"/>
    <s v="Single"/>
    <x v="0"/>
    <n v="3"/>
    <n v="4"/>
    <s v="Poor"/>
    <d v="2022-12-31T00:00:00"/>
    <n v="1"/>
    <x v="0"/>
    <n v="2"/>
    <s v="Low"/>
    <n v="1"/>
    <x v="0"/>
    <d v="2022-12-25T00:00:00"/>
    <x v="0"/>
    <x v="1"/>
    <x v="0"/>
    <n v="1"/>
    <n v="921.26"/>
    <n v="61"/>
    <s v="Old"/>
  </r>
  <r>
    <n v="2378"/>
    <d v="2020-03-23T00:00:00"/>
    <n v="6.1444444444444448"/>
    <s v="Production Manager"/>
    <x v="1"/>
    <s v="Active"/>
    <s v="Part-Time"/>
    <s v="Zone A"/>
    <s v="Full-Time"/>
    <x v="0"/>
    <x v="11"/>
    <d v="2044-11-23T00:00:00"/>
    <s v="MA"/>
    <s v="Female"/>
    <s v="Other"/>
    <s v="Married"/>
    <x v="0"/>
    <n v="3"/>
    <n v="2"/>
    <s v="Excellent"/>
    <d v="2023-07-04T00:00:00"/>
    <n v="2"/>
    <x v="2"/>
    <n v="5"/>
    <s v="High"/>
    <n v="3"/>
    <x v="2"/>
    <d v="2023-04-07T00:00:00"/>
    <x v="0"/>
    <x v="0"/>
    <x v="3"/>
    <n v="3"/>
    <n v="751.79"/>
    <n v="76"/>
    <s v="Old"/>
  </r>
  <r>
    <n v="2379"/>
    <d v="2019-10-19T00:00:00"/>
    <n v="6.572222222222222"/>
    <s v="Production Manager"/>
    <x v="8"/>
    <s v="Terminated"/>
    <s v="Full-Time"/>
    <s v="Zone C"/>
    <s v="Part-Time"/>
    <x v="0"/>
    <x v="10"/>
    <d v="1991-12-22T00:00:00"/>
    <s v="MA"/>
    <s v="Female"/>
    <s v="Asian"/>
    <s v="Divorced"/>
    <x v="0"/>
    <n v="3"/>
    <n v="2"/>
    <s v="Excellent"/>
    <d v="2023-07-01T00:00:00"/>
    <n v="2"/>
    <x v="2"/>
    <n v="5"/>
    <s v="High"/>
    <n v="1"/>
    <x v="2"/>
    <d v="2022-08-24T00:00:00"/>
    <x v="4"/>
    <x v="1"/>
    <x v="2"/>
    <n v="4"/>
    <n v="146.18"/>
    <n v="28"/>
    <s v="Adult"/>
  </r>
  <r>
    <n v="2380"/>
    <d v="2023-07-02T00:00:00"/>
    <n v="2.8694444444444445"/>
    <s v="Production Manager"/>
    <x v="3"/>
    <s v="Active"/>
    <s v="Full-Time"/>
    <s v="Zone A"/>
    <s v="Temporary"/>
    <x v="0"/>
    <x v="3"/>
    <d v="1956-12-19T00:00:00"/>
    <s v="MA"/>
    <s v="Female"/>
    <s v="Other"/>
    <s v="Married"/>
    <x v="0"/>
    <n v="3"/>
    <n v="2"/>
    <s v="Excellent"/>
    <d v="2022-10-25T00:00:00"/>
    <n v="2"/>
    <x v="2"/>
    <n v="1"/>
    <s v="High"/>
    <n v="3"/>
    <x v="2"/>
    <d v="2022-11-03T00:00:00"/>
    <x v="1"/>
    <x v="0"/>
    <x v="2"/>
    <n v="5"/>
    <n v="910.96"/>
    <n v="67"/>
    <s v="Old"/>
  </r>
  <r>
    <n v="2381"/>
    <d v="2019-08-29T00:00:00"/>
    <n v="6.7111111111111112"/>
    <s v="Production Manager"/>
    <x v="9"/>
    <s v="Active"/>
    <s v="Part-Time"/>
    <s v="Zone B"/>
    <s v="Part-Time"/>
    <x v="0"/>
    <x v="14"/>
    <d v="1988-04-08T00:00:00"/>
    <s v="MA"/>
    <s v="Female"/>
    <s v="Other"/>
    <s v="Divorced"/>
    <x v="0"/>
    <n v="3"/>
    <n v="2"/>
    <s v="Excellent"/>
    <d v="2023-02-15T00:00:00"/>
    <n v="2"/>
    <x v="2"/>
    <n v="3"/>
    <s v="High"/>
    <n v="3"/>
    <x v="2"/>
    <d v="2023-01-27T00:00:00"/>
    <x v="3"/>
    <x v="1"/>
    <x v="3"/>
    <n v="1"/>
    <n v="404.78"/>
    <n v="31"/>
    <s v="Adult"/>
  </r>
  <r>
    <n v="2382"/>
    <d v="2023-07-17T00:00:00"/>
    <n v="2.8277777777777779"/>
    <s v="Production Manager"/>
    <x v="5"/>
    <s v="Active"/>
    <s v="Part-Time"/>
    <s v="Zone C"/>
    <s v="Temporary"/>
    <x v="0"/>
    <x v="14"/>
    <d v="2043-12-10T00:00:00"/>
    <s v="MA"/>
    <s v="Male"/>
    <s v="Asian"/>
    <s v="Single"/>
    <x v="0"/>
    <n v="3"/>
    <n v="1"/>
    <s v="Excellent"/>
    <d v="2022-11-19T00:00:00"/>
    <n v="4"/>
    <x v="2"/>
    <n v="3"/>
    <s v="High"/>
    <n v="4"/>
    <x v="2"/>
    <d v="2023-08-01T00:00:00"/>
    <x v="2"/>
    <x v="0"/>
    <x v="2"/>
    <n v="1"/>
    <n v="751.78"/>
    <n v="80"/>
    <s v="Old"/>
  </r>
  <r>
    <n v="2383"/>
    <d v="2020-02-02T00:00:00"/>
    <n v="6.2861111111111114"/>
    <s v="Production Manager"/>
    <x v="6"/>
    <s v="Active"/>
    <s v="Full-Time"/>
    <s v="Zone A"/>
    <s v="Full-Time"/>
    <x v="0"/>
    <x v="4"/>
    <d v="1973-04-08T00:00:00"/>
    <s v="MA"/>
    <s v="Male"/>
    <s v="Asian"/>
    <s v="Widowed"/>
    <x v="0"/>
    <n v="3"/>
    <n v="4"/>
    <s v="Poor"/>
    <d v="2022-11-21T00:00:00"/>
    <n v="5"/>
    <x v="0"/>
    <n v="3"/>
    <s v="Low"/>
    <n v="5"/>
    <x v="0"/>
    <d v="2022-08-09T00:00:00"/>
    <x v="1"/>
    <x v="1"/>
    <x v="1"/>
    <n v="1"/>
    <n v="374.73"/>
    <n v="47"/>
    <s v="Adult"/>
  </r>
  <r>
    <n v="2384"/>
    <d v="2021-10-14T00:00:00"/>
    <n v="4.5861111111111112"/>
    <s v="Production Manager"/>
    <x v="2"/>
    <s v="Terminated"/>
    <s v="Full-Time"/>
    <s v="Zone A"/>
    <s v="Temporary"/>
    <x v="0"/>
    <x v="4"/>
    <d v="1979-09-11T00:00:00"/>
    <s v="MA"/>
    <s v="Female"/>
    <s v="Hispanic"/>
    <s v="Married"/>
    <x v="0"/>
    <n v="3"/>
    <n v="5"/>
    <s v="Poor"/>
    <d v="2022-09-03T00:00:00"/>
    <n v="2"/>
    <x v="0"/>
    <n v="2"/>
    <s v="Low"/>
    <n v="2"/>
    <x v="0"/>
    <d v="2022-10-03T00:00:00"/>
    <x v="4"/>
    <x v="0"/>
    <x v="0"/>
    <n v="3"/>
    <n v="166.1"/>
    <n v="42"/>
    <s v="Adult"/>
  </r>
  <r>
    <n v="2385"/>
    <d v="2020-04-10T00:00:00"/>
    <n v="6.0972222222222223"/>
    <s v="Production Manager"/>
    <x v="4"/>
    <s v="Active"/>
    <s v="Contract"/>
    <s v="Zone A"/>
    <s v="Part-Time"/>
    <x v="0"/>
    <x v="17"/>
    <d v="1953-11-19T00:00:00"/>
    <s v="MA"/>
    <s v="Female"/>
    <s v="Asian"/>
    <s v="Single"/>
    <x v="0"/>
    <n v="3"/>
    <n v="2"/>
    <s v="Excellent"/>
    <d v="2023-01-15T00:00:00"/>
    <n v="2"/>
    <x v="2"/>
    <n v="1"/>
    <s v="High"/>
    <n v="3"/>
    <x v="2"/>
    <d v="2023-03-31T00:00:00"/>
    <x v="3"/>
    <x v="0"/>
    <x v="1"/>
    <n v="1"/>
    <n v="574.91"/>
    <n v="67"/>
    <s v="Old"/>
  </r>
  <r>
    <n v="2386"/>
    <d v="2018-12-14T00:00:00"/>
    <n v="7.4194444444444443"/>
    <s v="Production Manager"/>
    <x v="0"/>
    <s v="Active"/>
    <s v="Part-Time"/>
    <s v="Zone B"/>
    <s v="Part-Time"/>
    <x v="0"/>
    <x v="0"/>
    <d v="1975-12-25T00:00:00"/>
    <s v="MA"/>
    <s v="Female"/>
    <s v="Black"/>
    <s v="Widowed"/>
    <x v="0"/>
    <n v="3"/>
    <n v="1"/>
    <s v="Excellent"/>
    <d v="2022-12-16T00:00:00"/>
    <n v="1"/>
    <x v="2"/>
    <n v="4"/>
    <s v="High"/>
    <n v="3"/>
    <x v="2"/>
    <d v="2022-09-28T00:00:00"/>
    <x v="1"/>
    <x v="1"/>
    <x v="0"/>
    <n v="3"/>
    <n v="390.96"/>
    <n v="43"/>
    <s v="Adult"/>
  </r>
  <r>
    <n v="2387"/>
    <d v="2022-06-27T00:00:00"/>
    <n v="3.8833333333333333"/>
    <s v="President &amp; CEO"/>
    <x v="7"/>
    <s v="Active"/>
    <s v="Contract"/>
    <s v="Zone C"/>
    <s v="Temporary"/>
    <x v="0"/>
    <x v="23"/>
    <d v="1994-05-28T00:00:00"/>
    <s v="MA"/>
    <s v="Male"/>
    <s v="Hispanic"/>
    <s v="Widowed"/>
    <x v="0"/>
    <n v="3"/>
    <n v="1"/>
    <s v="Excellent"/>
    <d v="2023-01-06T00:00:00"/>
    <n v="1"/>
    <x v="2"/>
    <n v="2"/>
    <s v="High"/>
    <n v="5"/>
    <x v="2"/>
    <d v="2023-03-05T00:00:00"/>
    <x v="4"/>
    <x v="0"/>
    <x v="0"/>
    <n v="2"/>
    <n v="459.27"/>
    <n v="28"/>
    <s v="Adult"/>
  </r>
  <r>
    <n v="2388"/>
    <d v="2020-09-07T00:00:00"/>
    <n v="5.6888888888888891"/>
    <s v="Network Engineer"/>
    <x v="1"/>
    <s v="Active"/>
    <s v="Contract"/>
    <s v="Zone C"/>
    <s v="Temporary"/>
    <x v="0"/>
    <x v="10"/>
    <d v="1953-05-15T00:00:00"/>
    <s v="MA"/>
    <s v="Male"/>
    <s v="Other"/>
    <s v="Single"/>
    <x v="0"/>
    <n v="3"/>
    <n v="2"/>
    <s v="Excellent"/>
    <d v="2023-06-06T00:00:00"/>
    <n v="5"/>
    <x v="2"/>
    <n v="2"/>
    <s v="High"/>
    <n v="4"/>
    <x v="2"/>
    <d v="2023-06-30T00:00:00"/>
    <x v="2"/>
    <x v="0"/>
    <x v="2"/>
    <n v="4"/>
    <n v="949.32"/>
    <n v="67"/>
    <s v="Old"/>
  </r>
  <r>
    <n v="2389"/>
    <d v="2019-11-03T00:00:00"/>
    <n v="6.5333333333333332"/>
    <s v="Data Analyst"/>
    <x v="1"/>
    <s v="Active"/>
    <s v="Contract"/>
    <s v="Zone C"/>
    <s v="Part-Time"/>
    <x v="0"/>
    <x v="5"/>
    <d v="1976-05-22T00:00:00"/>
    <s v="MA"/>
    <s v="Male"/>
    <s v="White"/>
    <s v="Widowed"/>
    <x v="0"/>
    <n v="3"/>
    <n v="2"/>
    <s v="Excellent"/>
    <d v="2023-06-06T00:00:00"/>
    <n v="1"/>
    <x v="2"/>
    <n v="4"/>
    <s v="High"/>
    <n v="2"/>
    <x v="2"/>
    <d v="2023-07-28T00:00:00"/>
    <x v="3"/>
    <x v="0"/>
    <x v="2"/>
    <n v="1"/>
    <n v="718.39"/>
    <n v="43"/>
    <s v="Adult"/>
  </r>
  <r>
    <n v="2390"/>
    <d v="2020-05-15T00:00:00"/>
    <n v="6"/>
    <s v="Data Analyst"/>
    <x v="8"/>
    <s v="Active"/>
    <s v="Part-Time"/>
    <s v="Zone C"/>
    <s v="Part-Time"/>
    <x v="0"/>
    <x v="6"/>
    <d v="2043-02-13T00:00:00"/>
    <s v="MA"/>
    <s v="Female"/>
    <s v="Asian"/>
    <s v="Divorced"/>
    <x v="0"/>
    <n v="3"/>
    <n v="1"/>
    <s v="Excellent"/>
    <d v="2022-10-18T00:00:00"/>
    <n v="1"/>
    <x v="2"/>
    <n v="5"/>
    <s v="High"/>
    <n v="4"/>
    <x v="2"/>
    <d v="2023-07-19T00:00:00"/>
    <x v="1"/>
    <x v="1"/>
    <x v="2"/>
    <n v="5"/>
    <n v="923.06"/>
    <n v="77"/>
    <s v="Old"/>
  </r>
  <r>
    <n v="2391"/>
    <d v="2023-04-28T00:00:00"/>
    <n v="3.0472222222222221"/>
    <s v="Data Analyst "/>
    <x v="3"/>
    <s v="Active"/>
    <s v="Part-Time"/>
    <s v="Zone B"/>
    <s v="Full-Time"/>
    <x v="2"/>
    <x v="8"/>
    <d v="1964-02-11T00:00:00"/>
    <s v="MA"/>
    <s v="Female"/>
    <s v="Asian"/>
    <s v="Widowed"/>
    <x v="0"/>
    <n v="3"/>
    <n v="1"/>
    <s v="Excellent"/>
    <d v="2023-06-22T00:00:00"/>
    <n v="3"/>
    <x v="2"/>
    <n v="3"/>
    <s v="High"/>
    <n v="3"/>
    <x v="2"/>
    <d v="2022-12-10T00:00:00"/>
    <x v="3"/>
    <x v="1"/>
    <x v="0"/>
    <n v="3"/>
    <n v="363.35"/>
    <n v="59"/>
    <s v="Old"/>
  </r>
  <r>
    <n v="2392"/>
    <d v="2019-08-05T00:00:00"/>
    <n v="6.7777777777777777"/>
    <s v="Data Analyst"/>
    <x v="4"/>
    <s v="Active"/>
    <s v="Full-Time"/>
    <s v="Zone A"/>
    <s v="Full-Time"/>
    <x v="2"/>
    <x v="16"/>
    <d v="2044-09-27T00:00:00"/>
    <s v="MA"/>
    <s v="Male"/>
    <s v="Black"/>
    <s v="Single"/>
    <x v="0"/>
    <n v="3"/>
    <n v="1"/>
    <s v="Excellent"/>
    <d v="2023-06-19T00:00:00"/>
    <n v="4"/>
    <x v="2"/>
    <n v="3"/>
    <s v="High"/>
    <n v="2"/>
    <x v="2"/>
    <d v="2022-12-17T00:00:00"/>
    <x v="1"/>
    <x v="1"/>
    <x v="0"/>
    <n v="5"/>
    <n v="652.9"/>
    <n v="75"/>
    <s v="Old"/>
  </r>
  <r>
    <n v="2393"/>
    <d v="2018-12-05T00:00:00"/>
    <n v="7.4444444444444446"/>
    <s v="Production Manager"/>
    <x v="6"/>
    <s v="Active"/>
    <s v="Full-Time"/>
    <s v="Zone C"/>
    <s v="Part-Time"/>
    <x v="0"/>
    <x v="6"/>
    <d v="1993-09-04T00:00:00"/>
    <s v="MA"/>
    <s v="Female"/>
    <s v="Other"/>
    <s v="Widowed"/>
    <x v="0"/>
    <n v="3"/>
    <n v="5"/>
    <s v="Poor"/>
    <d v="2023-05-12T00:00:00"/>
    <n v="3"/>
    <x v="0"/>
    <n v="2"/>
    <s v="Low"/>
    <n v="2"/>
    <x v="0"/>
    <d v="2023-02-27T00:00:00"/>
    <x v="2"/>
    <x v="1"/>
    <x v="2"/>
    <n v="5"/>
    <n v="803.82"/>
    <n v="25"/>
    <s v="Young"/>
  </r>
  <r>
    <n v="2394"/>
    <d v="2022-04-25T00:00:00"/>
    <n v="4.0555555555555554"/>
    <s v="Production Manager"/>
    <x v="2"/>
    <s v="Active"/>
    <s v="Full-Time"/>
    <s v="Zone C"/>
    <s v="Full-Time"/>
    <x v="0"/>
    <x v="4"/>
    <d v="1980-09-17T00:00:00"/>
    <s v="MA"/>
    <s v="Male"/>
    <s v="White"/>
    <s v="Single"/>
    <x v="0"/>
    <n v="3"/>
    <n v="2"/>
    <s v="Excellent"/>
    <d v="2022-11-18T00:00:00"/>
    <n v="4"/>
    <x v="2"/>
    <n v="1"/>
    <s v="High"/>
    <n v="1"/>
    <x v="2"/>
    <d v="2022-09-22T00:00:00"/>
    <x v="1"/>
    <x v="0"/>
    <x v="2"/>
    <n v="1"/>
    <n v="661.88"/>
    <n v="42"/>
    <s v="Adult"/>
  </r>
  <r>
    <n v="2395"/>
    <d v="2019-12-10T00:00:00"/>
    <n v="6.4305555555555554"/>
    <s v="Production Manager"/>
    <x v="9"/>
    <s v="Active"/>
    <s v="Part-Time"/>
    <s v="Zone C"/>
    <s v="Part-Time"/>
    <x v="0"/>
    <x v="5"/>
    <d v="1983-06-24T00:00:00"/>
    <s v="MA"/>
    <s v="Male"/>
    <s v="Black"/>
    <s v="Divorced"/>
    <x v="0"/>
    <n v="3"/>
    <n v="1"/>
    <s v="Excellent"/>
    <d v="2023-02-23T00:00:00"/>
    <n v="1"/>
    <x v="2"/>
    <n v="1"/>
    <s v="High"/>
    <n v="4"/>
    <x v="2"/>
    <d v="2023-03-29T00:00:00"/>
    <x v="1"/>
    <x v="1"/>
    <x v="2"/>
    <n v="5"/>
    <n v="337.08"/>
    <n v="36"/>
    <s v="Adult"/>
  </r>
  <r>
    <n v="2396"/>
    <d v="2022-06-30T00:00:00"/>
    <n v="3.875"/>
    <s v="Production Manager"/>
    <x v="7"/>
    <s v="Terminated"/>
    <s v="Contract"/>
    <s v="Zone C"/>
    <s v="Part-Time"/>
    <x v="0"/>
    <x v="5"/>
    <d v="1960-07-18T00:00:00"/>
    <s v="MA"/>
    <s v="Female"/>
    <s v="Other"/>
    <s v="Single"/>
    <x v="0"/>
    <n v="3"/>
    <n v="1"/>
    <s v="Excellent"/>
    <d v="2022-12-14T00:00:00"/>
    <n v="3"/>
    <x v="2"/>
    <n v="4"/>
    <s v="High"/>
    <n v="2"/>
    <x v="2"/>
    <d v="2022-11-22T00:00:00"/>
    <x v="2"/>
    <x v="1"/>
    <x v="2"/>
    <n v="5"/>
    <n v="887.46"/>
    <n v="62"/>
    <s v="Old"/>
  </r>
  <r>
    <n v="2397"/>
    <d v="2018-09-19T00:00:00"/>
    <n v="7.6555555555555559"/>
    <s v="Production Manager"/>
    <x v="3"/>
    <s v="Active"/>
    <s v="Part-Time"/>
    <s v="Zone B"/>
    <s v="Full-Time"/>
    <x v="0"/>
    <x v="4"/>
    <d v="1990-08-22T00:00:00"/>
    <s v="MA"/>
    <s v="Female"/>
    <s v="Other"/>
    <s v="Widowed"/>
    <x v="0"/>
    <n v="3"/>
    <n v="2"/>
    <s v="Excellent"/>
    <d v="2022-09-08T00:00:00"/>
    <n v="2"/>
    <x v="2"/>
    <n v="5"/>
    <s v="High"/>
    <n v="2"/>
    <x v="2"/>
    <d v="2022-11-10T00:00:00"/>
    <x v="2"/>
    <x v="1"/>
    <x v="2"/>
    <n v="5"/>
    <n v="514.94000000000005"/>
    <n v="28"/>
    <s v="Adult"/>
  </r>
  <r>
    <n v="2398"/>
    <d v="2019-07-08T00:00:00"/>
    <n v="6.8527777777777779"/>
    <s v="Production Manager"/>
    <x v="5"/>
    <s v="Active"/>
    <s v="Contract"/>
    <s v="Zone C"/>
    <s v="Temporary"/>
    <x v="0"/>
    <x v="3"/>
    <d v="1959-06-11T00:00:00"/>
    <s v="MA"/>
    <s v="Female"/>
    <s v="White"/>
    <s v="Widowed"/>
    <x v="0"/>
    <n v="3"/>
    <n v="5"/>
    <s v="Poor"/>
    <d v="2023-01-07T00:00:00"/>
    <n v="4"/>
    <x v="0"/>
    <n v="3"/>
    <s v="Low"/>
    <n v="3"/>
    <x v="0"/>
    <d v="2022-12-13T00:00:00"/>
    <x v="3"/>
    <x v="1"/>
    <x v="1"/>
    <n v="3"/>
    <n v="304.35000000000002"/>
    <n v="60"/>
    <s v="Old"/>
  </r>
  <r>
    <n v="2399"/>
    <d v="2023-05-25T00:00:00"/>
    <n v="2.9722222222222223"/>
    <s v="Production Manager"/>
    <x v="9"/>
    <s v="Active"/>
    <s v="Full-Time"/>
    <s v="Zone B"/>
    <s v="Part-Time"/>
    <x v="0"/>
    <x v="13"/>
    <d v="1958-06-13T00:00:00"/>
    <s v="MA"/>
    <s v="Male"/>
    <s v="White"/>
    <s v="Married"/>
    <x v="0"/>
    <n v="3"/>
    <n v="4"/>
    <s v="Poor"/>
    <d v="2022-11-29T00:00:00"/>
    <n v="1"/>
    <x v="0"/>
    <n v="4"/>
    <s v="Low"/>
    <n v="2"/>
    <x v="0"/>
    <d v="2023-03-15T00:00:00"/>
    <x v="1"/>
    <x v="1"/>
    <x v="3"/>
    <n v="1"/>
    <n v="329.83"/>
    <n v="65"/>
    <s v="Old"/>
  </r>
  <r>
    <n v="2400"/>
    <d v="2018-11-03T00:00:00"/>
    <n v="7.5333333333333332"/>
    <s v="Production Manager"/>
    <x v="5"/>
    <s v="Active"/>
    <s v="Contract"/>
    <s v="Zone A"/>
    <s v="Part-Time"/>
    <x v="0"/>
    <x v="2"/>
    <d v="1961-06-12T00:00:00"/>
    <s v="MA"/>
    <s v="Male"/>
    <s v="Black"/>
    <s v="Married"/>
    <x v="0"/>
    <n v="3"/>
    <n v="2"/>
    <s v="Excellent"/>
    <d v="2023-03-28T00:00:00"/>
    <n v="4"/>
    <x v="2"/>
    <n v="4"/>
    <s v="High"/>
    <n v="3"/>
    <x v="2"/>
    <d v="2023-07-23T00:00:00"/>
    <x v="4"/>
    <x v="1"/>
    <x v="2"/>
    <n v="4"/>
    <n v="872.57"/>
    <n v="57"/>
    <s v="Old"/>
  </r>
  <r>
    <n v="2401"/>
    <d v="2022-11-09T00:00:00"/>
    <n v="3.5166666666666666"/>
    <s v="Production Manager"/>
    <x v="6"/>
    <s v="Terminated"/>
    <s v="Full-Time"/>
    <s v="Zone C"/>
    <s v="Part-Time"/>
    <x v="0"/>
    <x v="4"/>
    <d v="2045-09-23T00:00:00"/>
    <s v="MA"/>
    <s v="Female"/>
    <s v="Asian"/>
    <s v="Divorced"/>
    <x v="0"/>
    <n v="3"/>
    <n v="5"/>
    <s v="Poor"/>
    <d v="2022-12-23T00:00:00"/>
    <n v="1"/>
    <x v="0"/>
    <n v="1"/>
    <s v="Low"/>
    <n v="3"/>
    <x v="0"/>
    <d v="2022-11-01T00:00:00"/>
    <x v="1"/>
    <x v="0"/>
    <x v="0"/>
    <n v="4"/>
    <n v="935.2"/>
    <n v="77"/>
    <s v="Old"/>
  </r>
  <r>
    <n v="2402"/>
    <d v="2022-04-14T00:00:00"/>
    <n v="4.0861111111111112"/>
    <s v="Production Manager"/>
    <x v="2"/>
    <s v="Terminated"/>
    <s v="Full-Time"/>
    <s v="Zone C"/>
    <s v="Full-Time"/>
    <x v="0"/>
    <x v="12"/>
    <d v="1985-09-19T00:00:00"/>
    <s v="MA"/>
    <s v="Female"/>
    <s v="Black"/>
    <s v="Widowed"/>
    <x v="0"/>
    <n v="3"/>
    <n v="2"/>
    <s v="Excellent"/>
    <d v="2022-10-29T00:00:00"/>
    <n v="3"/>
    <x v="2"/>
    <n v="2"/>
    <s v="High"/>
    <n v="2"/>
    <x v="2"/>
    <d v="2023-02-18T00:00:00"/>
    <x v="4"/>
    <x v="1"/>
    <x v="0"/>
    <n v="1"/>
    <n v="478.73"/>
    <n v="37"/>
    <s v="Adult"/>
  </r>
  <r>
    <n v="2403"/>
    <d v="2020-08-06T00:00:00"/>
    <n v="5.7750000000000004"/>
    <s v="Production Manager"/>
    <x v="4"/>
    <s v="Active"/>
    <s v="Full-Time"/>
    <s v="Zone C"/>
    <s v="Temporary"/>
    <x v="0"/>
    <x v="0"/>
    <d v="1958-03-22T00:00:00"/>
    <s v="MA"/>
    <s v="Female"/>
    <s v="Hispanic"/>
    <s v="Married"/>
    <x v="0"/>
    <n v="3"/>
    <n v="4"/>
    <s v="Poor"/>
    <d v="2022-11-07T00:00:00"/>
    <n v="3"/>
    <x v="0"/>
    <n v="3"/>
    <s v="Low"/>
    <n v="3"/>
    <x v="0"/>
    <d v="2022-08-25T00:00:00"/>
    <x v="3"/>
    <x v="1"/>
    <x v="0"/>
    <n v="5"/>
    <n v="766.04"/>
    <n v="62"/>
    <s v="Old"/>
  </r>
  <r>
    <n v="2404"/>
    <d v="2019-06-26T00:00:00"/>
    <n v="6.8861111111111111"/>
    <s v="Production Manager"/>
    <x v="0"/>
    <s v="Active"/>
    <s v="Contract"/>
    <s v="Zone C"/>
    <s v="Temporary"/>
    <x v="0"/>
    <x v="3"/>
    <d v="2049-05-19T00:00:00"/>
    <s v="MA"/>
    <s v="Female"/>
    <s v="White"/>
    <s v="Divorced"/>
    <x v="0"/>
    <n v="3"/>
    <n v="2"/>
    <s v="Excellent"/>
    <d v="2023-05-01T00:00:00"/>
    <n v="3"/>
    <x v="2"/>
    <n v="3"/>
    <s v="High"/>
    <n v="1"/>
    <x v="2"/>
    <d v="2023-04-21T00:00:00"/>
    <x v="2"/>
    <x v="1"/>
    <x v="0"/>
    <n v="3"/>
    <n v="561.63"/>
    <n v="70"/>
    <s v="Old"/>
  </r>
  <r>
    <n v="2405"/>
    <d v="2020-09-13T00:00:00"/>
    <n v="5.6722222222222225"/>
    <s v="President &amp; CEO"/>
    <x v="7"/>
    <s v="Terminated"/>
    <s v="Full-Time"/>
    <s v="Zone B"/>
    <s v="Part-Time"/>
    <x v="0"/>
    <x v="4"/>
    <d v="1950-04-06T00:00:00"/>
    <s v="MA"/>
    <s v="Male"/>
    <s v="White"/>
    <s v="Divorced"/>
    <x v="0"/>
    <n v="3"/>
    <n v="4"/>
    <s v="Poor"/>
    <d v="2023-07-25T00:00:00"/>
    <n v="4"/>
    <x v="0"/>
    <n v="1"/>
    <s v="Low"/>
    <n v="2"/>
    <x v="0"/>
    <d v="2023-03-19T00:00:00"/>
    <x v="3"/>
    <x v="1"/>
    <x v="2"/>
    <n v="1"/>
    <n v="722.5"/>
    <n v="70"/>
    <s v="Old"/>
  </r>
  <r>
    <n v="2406"/>
    <d v="2018-11-13T00:00:00"/>
    <n v="7.5055555555555555"/>
    <s v="Network Engineer"/>
    <x v="1"/>
    <s v="Active"/>
    <s v="Part-Time"/>
    <s v="Zone B"/>
    <s v="Part-Time"/>
    <x v="0"/>
    <x v="6"/>
    <d v="1971-03-25T00:00:00"/>
    <s v="MA"/>
    <s v="Male"/>
    <s v="Black"/>
    <s v="Widowed"/>
    <x v="0"/>
    <n v="3"/>
    <n v="1"/>
    <s v="Excellent"/>
    <d v="2023-02-24T00:00:00"/>
    <n v="1"/>
    <x v="2"/>
    <n v="4"/>
    <s v="High"/>
    <n v="4"/>
    <x v="2"/>
    <d v="2023-05-19T00:00:00"/>
    <x v="4"/>
    <x v="0"/>
    <x v="0"/>
    <n v="1"/>
    <n v="100.04"/>
    <n v="47"/>
    <s v="Adult"/>
  </r>
  <r>
    <n v="2407"/>
    <d v="2019-10-06T00:00:00"/>
    <n v="6.6083333333333334"/>
    <s v="Data Analyst"/>
    <x v="1"/>
    <s v="Active"/>
    <s v="Full-Time"/>
    <s v="Zone C"/>
    <s v="Temporary"/>
    <x v="0"/>
    <x v="0"/>
    <d v="1953-04-17T00:00:00"/>
    <s v="MA"/>
    <s v="Male"/>
    <s v="Other"/>
    <s v="Widowed"/>
    <x v="0"/>
    <n v="3"/>
    <n v="4"/>
    <s v="Poor"/>
    <d v="2022-09-23T00:00:00"/>
    <n v="3"/>
    <x v="0"/>
    <n v="5"/>
    <s v="Low"/>
    <n v="5"/>
    <x v="0"/>
    <d v="2022-11-15T00:00:00"/>
    <x v="2"/>
    <x v="0"/>
    <x v="2"/>
    <n v="2"/>
    <n v="545.35"/>
    <n v="66"/>
    <s v="Old"/>
  </r>
  <r>
    <n v="2408"/>
    <d v="2021-09-15T00:00:00"/>
    <n v="4.666666666666667"/>
    <s v="Data Analyst"/>
    <x v="8"/>
    <s v="Active"/>
    <s v="Full-Time"/>
    <s v="Zone B"/>
    <s v="Part-Time"/>
    <x v="2"/>
    <x v="4"/>
    <d v="1962-01-10T00:00:00"/>
    <s v="MA"/>
    <s v="Female"/>
    <s v="Black"/>
    <s v="Divorced"/>
    <x v="0"/>
    <n v="3"/>
    <n v="5"/>
    <s v="Poor"/>
    <d v="2022-08-26T00:00:00"/>
    <n v="2"/>
    <x v="0"/>
    <n v="5"/>
    <s v="Low"/>
    <n v="5"/>
    <x v="0"/>
    <d v="2022-09-04T00:00:00"/>
    <x v="2"/>
    <x v="0"/>
    <x v="0"/>
    <n v="1"/>
    <n v="968.87"/>
    <n v="59"/>
    <s v="Old"/>
  </r>
  <r>
    <n v="2409"/>
    <d v="2020-02-06T00:00:00"/>
    <n v="6.2750000000000004"/>
    <s v="Data Analyst "/>
    <x v="3"/>
    <s v="Active"/>
    <s v="Full-Time"/>
    <s v="Zone B"/>
    <s v="Full-Time"/>
    <x v="2"/>
    <x v="6"/>
    <d v="1996-10-30T00:00:00"/>
    <s v="MA"/>
    <s v="Female"/>
    <s v="White"/>
    <s v="Single"/>
    <x v="0"/>
    <n v="3"/>
    <n v="4"/>
    <s v="Poor"/>
    <d v="2023-01-11T00:00:00"/>
    <n v="3"/>
    <x v="0"/>
    <n v="3"/>
    <s v="Low"/>
    <n v="3"/>
    <x v="0"/>
    <d v="2023-04-07T00:00:00"/>
    <x v="1"/>
    <x v="1"/>
    <x v="3"/>
    <n v="1"/>
    <n v="949.78"/>
    <n v="24"/>
    <s v="Young"/>
  </r>
  <r>
    <n v="2410"/>
    <d v="2022-10-21T00:00:00"/>
    <n v="3.5666666666666669"/>
    <s v="Data Analyst"/>
    <x v="9"/>
    <s v="Active"/>
    <s v="Full-Time"/>
    <s v="Zone B"/>
    <s v="Part-Time"/>
    <x v="2"/>
    <x v="6"/>
    <d v="1957-11-19T00:00:00"/>
    <s v="MA"/>
    <s v="Male"/>
    <s v="White"/>
    <s v="Divorced"/>
    <x v="0"/>
    <n v="3"/>
    <n v="2"/>
    <s v="Excellent"/>
    <d v="2023-05-03T00:00:00"/>
    <n v="4"/>
    <x v="2"/>
    <n v="4"/>
    <s v="High"/>
    <n v="1"/>
    <x v="2"/>
    <d v="2022-09-24T00:00:00"/>
    <x v="3"/>
    <x v="1"/>
    <x v="0"/>
    <n v="3"/>
    <n v="341.65"/>
    <n v="65"/>
    <s v="Old"/>
  </r>
  <r>
    <n v="2411"/>
    <d v="2022-10-11T00:00:00"/>
    <n v="3.5944444444444446"/>
    <s v="Production Manager"/>
    <x v="6"/>
    <s v="Active"/>
    <s v="Part-Time"/>
    <s v="Zone B"/>
    <s v="Temporary"/>
    <x v="0"/>
    <x v="3"/>
    <d v="1994-07-16T00:00:00"/>
    <s v="MA"/>
    <s v="Female"/>
    <s v="Black"/>
    <s v="Widowed"/>
    <x v="0"/>
    <n v="3"/>
    <n v="2"/>
    <s v="Excellent"/>
    <d v="2023-01-23T00:00:00"/>
    <n v="2"/>
    <x v="2"/>
    <n v="3"/>
    <s v="High"/>
    <n v="3"/>
    <x v="2"/>
    <d v="2023-02-27T00:00:00"/>
    <x v="2"/>
    <x v="1"/>
    <x v="0"/>
    <n v="4"/>
    <n v="798.7"/>
    <n v="28"/>
    <s v="Adult"/>
  </r>
  <r>
    <n v="2412"/>
    <d v="2022-01-30T00:00:00"/>
    <n v="4.291666666666667"/>
    <s v="Production Manager"/>
    <x v="2"/>
    <s v="Active"/>
    <s v="Full-Time"/>
    <s v="Zone B"/>
    <s v="Part-Time"/>
    <x v="0"/>
    <x v="6"/>
    <d v="1994-10-13T00:00:00"/>
    <s v="MA"/>
    <s v="Male"/>
    <s v="White"/>
    <s v="Widowed"/>
    <x v="0"/>
    <n v="3"/>
    <n v="2"/>
    <s v="Excellent"/>
    <d v="2023-04-10T00:00:00"/>
    <n v="5"/>
    <x v="2"/>
    <n v="4"/>
    <s v="High"/>
    <n v="5"/>
    <x v="2"/>
    <d v="2023-01-21T00:00:00"/>
    <x v="2"/>
    <x v="0"/>
    <x v="3"/>
    <n v="5"/>
    <n v="859"/>
    <n v="28"/>
    <s v="Adult"/>
  </r>
  <r>
    <n v="2413"/>
    <d v="2022-07-27T00:00:00"/>
    <n v="3.8"/>
    <s v="Production Manager"/>
    <x v="9"/>
    <s v="Active"/>
    <s v="Full-Time"/>
    <s v="Zone B"/>
    <s v="Temporary"/>
    <x v="0"/>
    <x v="3"/>
    <d v="2042-04-10T00:00:00"/>
    <s v="MA"/>
    <s v="Female"/>
    <s v="White"/>
    <s v="Single"/>
    <x v="0"/>
    <n v="3"/>
    <n v="4"/>
    <s v="Poor"/>
    <d v="2022-11-08T00:00:00"/>
    <n v="4"/>
    <x v="0"/>
    <n v="2"/>
    <s v="Low"/>
    <n v="2"/>
    <x v="0"/>
    <d v="2022-09-01T00:00:00"/>
    <x v="4"/>
    <x v="1"/>
    <x v="0"/>
    <n v="1"/>
    <n v="193.51"/>
    <n v="80"/>
    <s v="Old"/>
  </r>
  <r>
    <n v="2414"/>
    <d v="2022-05-26T00:00:00"/>
    <n v="3.9694444444444446"/>
    <s v="Production Manager"/>
    <x v="7"/>
    <s v="Active"/>
    <s v="Part-Time"/>
    <s v="Zone B"/>
    <s v="Part-Time"/>
    <x v="0"/>
    <x v="3"/>
    <d v="1952-07-16T00:00:00"/>
    <s v="MA"/>
    <s v="Female"/>
    <s v="Asian"/>
    <s v="Single"/>
    <x v="0"/>
    <n v="3"/>
    <n v="2"/>
    <s v="Excellent"/>
    <d v="2022-09-05T00:00:00"/>
    <n v="1"/>
    <x v="2"/>
    <n v="1"/>
    <s v="High"/>
    <n v="5"/>
    <x v="2"/>
    <d v="2022-09-01T00:00:00"/>
    <x v="3"/>
    <x v="1"/>
    <x v="0"/>
    <n v="5"/>
    <n v="506.08"/>
    <n v="70"/>
    <s v="Old"/>
  </r>
  <r>
    <n v="2415"/>
    <d v="2021-02-08T00:00:00"/>
    <n v="5.2694444444444448"/>
    <s v="Production Manager"/>
    <x v="3"/>
    <s v="Active"/>
    <s v="Full-Time"/>
    <s v="Zone B"/>
    <s v="Full-Time"/>
    <x v="0"/>
    <x v="4"/>
    <d v="1952-09-10T00:00:00"/>
    <s v="MA"/>
    <s v="Female"/>
    <s v="White"/>
    <s v="Married"/>
    <x v="0"/>
    <n v="3"/>
    <n v="4"/>
    <s v="Poor"/>
    <d v="2023-02-08T00:00:00"/>
    <n v="1"/>
    <x v="0"/>
    <n v="2"/>
    <s v="Low"/>
    <n v="5"/>
    <x v="0"/>
    <d v="2022-08-18T00:00:00"/>
    <x v="1"/>
    <x v="0"/>
    <x v="0"/>
    <n v="4"/>
    <n v="938.18"/>
    <n v="69"/>
    <s v="Old"/>
  </r>
  <r>
    <n v="2416"/>
    <d v="2022-06-06T00:00:00"/>
    <n v="3.9416666666666669"/>
    <s v="Production Manager"/>
    <x v="5"/>
    <s v="Active"/>
    <s v="Contract"/>
    <s v="Zone C"/>
    <s v="Full-Time"/>
    <x v="0"/>
    <x v="3"/>
    <d v="1994-06-08T00:00:00"/>
    <s v="MA"/>
    <s v="Male"/>
    <s v="Asian"/>
    <s v="Single"/>
    <x v="0"/>
    <n v="3"/>
    <n v="2"/>
    <s v="Excellent"/>
    <d v="2022-11-01T00:00:00"/>
    <n v="4"/>
    <x v="2"/>
    <n v="5"/>
    <s v="High"/>
    <n v="1"/>
    <x v="2"/>
    <d v="2023-05-06T00:00:00"/>
    <x v="4"/>
    <x v="0"/>
    <x v="0"/>
    <n v="2"/>
    <n v="344.8"/>
    <n v="28"/>
    <s v="Adult"/>
  </r>
  <r>
    <n v="2417"/>
    <d v="2021-02-27T00:00:00"/>
    <n v="5.2166666666666668"/>
    <s v="Production Manager"/>
    <x v="4"/>
    <s v="Active"/>
    <s v="Contract"/>
    <s v="Zone C"/>
    <s v="Full-Time"/>
    <x v="0"/>
    <x v="6"/>
    <d v="1986-11-10T00:00:00"/>
    <s v="MA"/>
    <s v="Male"/>
    <s v="White"/>
    <s v="Single"/>
    <x v="0"/>
    <n v="3"/>
    <n v="4"/>
    <s v="Poor"/>
    <d v="2022-09-17T00:00:00"/>
    <n v="2"/>
    <x v="0"/>
    <n v="3"/>
    <s v="Low"/>
    <n v="4"/>
    <x v="0"/>
    <d v="2022-10-31T00:00:00"/>
    <x v="4"/>
    <x v="1"/>
    <x v="3"/>
    <n v="4"/>
    <n v="587.29"/>
    <n v="35"/>
    <s v="Adult"/>
  </r>
  <r>
    <n v="2418"/>
    <d v="2022-01-26T00:00:00"/>
    <n v="4.302777777777778"/>
    <s v="Production Manager"/>
    <x v="0"/>
    <s v="Terminated"/>
    <s v="Contract"/>
    <s v="Zone B"/>
    <s v="Temporary"/>
    <x v="0"/>
    <x v="9"/>
    <d v="2042-06-20T00:00:00"/>
    <s v="MA"/>
    <s v="Male"/>
    <s v="Black"/>
    <s v="Married"/>
    <x v="0"/>
    <n v="3"/>
    <n v="1"/>
    <s v="Excellent"/>
    <d v="2023-03-08T00:00:00"/>
    <n v="3"/>
    <x v="2"/>
    <n v="2"/>
    <s v="High"/>
    <n v="5"/>
    <x v="2"/>
    <d v="2023-01-27T00:00:00"/>
    <x v="3"/>
    <x v="1"/>
    <x v="0"/>
    <n v="5"/>
    <n v="966.19"/>
    <n v="80"/>
    <s v="Old"/>
  </r>
  <r>
    <n v="2419"/>
    <d v="2020-04-01T00:00:00"/>
    <n v="6.1222222222222218"/>
    <s v="Production Manager"/>
    <x v="1"/>
    <s v="Active"/>
    <s v="Part-Time"/>
    <s v="Zone A"/>
    <s v="Temporary"/>
    <x v="0"/>
    <x v="13"/>
    <d v="2000-08-16T00:00:00"/>
    <s v="MA"/>
    <s v="Female"/>
    <s v="White"/>
    <s v="Married"/>
    <x v="0"/>
    <n v="3"/>
    <n v="2"/>
    <s v="Excellent"/>
    <d v="2022-12-22T00:00:00"/>
    <n v="2"/>
    <x v="2"/>
    <n v="2"/>
    <s v="High"/>
    <n v="1"/>
    <x v="2"/>
    <d v="2023-07-05T00:00:00"/>
    <x v="2"/>
    <x v="1"/>
    <x v="2"/>
    <n v="4"/>
    <n v="433.85"/>
    <n v="20"/>
    <s v="Young"/>
  </r>
  <r>
    <n v="2420"/>
    <d v="2020-06-03T00:00:00"/>
    <n v="5.95"/>
    <s v="Production Manager"/>
    <x v="8"/>
    <s v="Active"/>
    <s v="Contract"/>
    <s v="Zone B"/>
    <s v="Full-Time"/>
    <x v="0"/>
    <x v="9"/>
    <d v="2049-04-01T00:00:00"/>
    <s v="MA"/>
    <s v="Female"/>
    <s v="White"/>
    <s v="Single"/>
    <x v="0"/>
    <n v="3"/>
    <n v="5"/>
    <s v="Poor"/>
    <d v="2023-05-07T00:00:00"/>
    <n v="4"/>
    <x v="0"/>
    <n v="3"/>
    <s v="Low"/>
    <n v="1"/>
    <x v="0"/>
    <d v="2023-01-29T00:00:00"/>
    <x v="2"/>
    <x v="0"/>
    <x v="3"/>
    <n v="3"/>
    <n v="684.64"/>
    <n v="71"/>
    <s v="Old"/>
  </r>
  <r>
    <n v="2421"/>
    <d v="2021-11-20T00:00:00"/>
    <n v="4.4861111111111107"/>
    <s v="Production Manager"/>
    <x v="6"/>
    <s v="Active"/>
    <s v="Full-Time"/>
    <s v="Zone C"/>
    <s v="Part-Time"/>
    <x v="0"/>
    <x v="6"/>
    <d v="1986-09-03T00:00:00"/>
    <s v="MA"/>
    <s v="Female"/>
    <s v="Asian"/>
    <s v="Married"/>
    <x v="0"/>
    <n v="3"/>
    <n v="2"/>
    <s v="Excellent"/>
    <d v="2023-04-03T00:00:00"/>
    <n v="1"/>
    <x v="2"/>
    <n v="3"/>
    <s v="High"/>
    <n v="5"/>
    <x v="2"/>
    <d v="2023-07-08T00:00:00"/>
    <x v="1"/>
    <x v="0"/>
    <x v="2"/>
    <n v="3"/>
    <n v="442.48"/>
    <n v="35"/>
    <s v="Adult"/>
  </r>
  <r>
    <n v="2422"/>
    <d v="2021-12-21T00:00:00"/>
    <n v="4.4000000000000004"/>
    <s v="Production Manager"/>
    <x v="2"/>
    <s v="Terminated"/>
    <s v="Part-Time"/>
    <s v="Zone A"/>
    <s v="Temporary"/>
    <x v="0"/>
    <x v="3"/>
    <d v="2049-03-16T00:00:00"/>
    <s v="MA"/>
    <s v="Male"/>
    <s v="Hispanic"/>
    <s v="Widowed"/>
    <x v="0"/>
    <n v="3"/>
    <n v="2"/>
    <s v="Excellent"/>
    <d v="2022-10-18T00:00:00"/>
    <n v="5"/>
    <x v="2"/>
    <n v="4"/>
    <s v="High"/>
    <n v="5"/>
    <x v="2"/>
    <d v="2022-08-29T00:00:00"/>
    <x v="0"/>
    <x v="1"/>
    <x v="0"/>
    <n v="1"/>
    <n v="400.73"/>
    <n v="72"/>
    <s v="Old"/>
  </r>
  <r>
    <n v="2423"/>
    <d v="2018-10-10T00:00:00"/>
    <n v="7.5972222222222223"/>
    <s v="President &amp; CEO"/>
    <x v="9"/>
    <s v="Active"/>
    <s v="Contract"/>
    <s v="Zone A"/>
    <s v="Full-Time"/>
    <x v="0"/>
    <x v="3"/>
    <d v="1977-11-10T00:00:00"/>
    <s v="MA"/>
    <s v="Male"/>
    <s v="Asian"/>
    <s v="Divorced"/>
    <x v="0"/>
    <n v="3"/>
    <n v="1"/>
    <s v="Excellent"/>
    <d v="2023-04-06T00:00:00"/>
    <n v="3"/>
    <x v="2"/>
    <n v="3"/>
    <s v="High"/>
    <n v="5"/>
    <x v="2"/>
    <d v="2023-06-15T00:00:00"/>
    <x v="3"/>
    <x v="0"/>
    <x v="0"/>
    <n v="5"/>
    <n v="523.75"/>
    <n v="41"/>
    <s v="Adult"/>
  </r>
  <r>
    <n v="2424"/>
    <d v="2019-02-26T00:00:00"/>
    <n v="7.2194444444444441"/>
    <s v="Network Engineer"/>
    <x v="7"/>
    <s v="Active"/>
    <s v="Full-Time"/>
    <s v="Zone C"/>
    <s v="Full-Time"/>
    <x v="3"/>
    <x v="6"/>
    <d v="1974-08-18T00:00:00"/>
    <s v="MA"/>
    <s v="Male"/>
    <s v="Hispanic"/>
    <s v="Divorced"/>
    <x v="0"/>
    <n v="3"/>
    <n v="2"/>
    <s v="Excellent"/>
    <d v="2023-02-25T00:00:00"/>
    <n v="2"/>
    <x v="2"/>
    <n v="1"/>
    <s v="High"/>
    <n v="4"/>
    <x v="2"/>
    <d v="2022-10-18T00:00:00"/>
    <x v="1"/>
    <x v="0"/>
    <x v="0"/>
    <n v="1"/>
    <n v="292.85000000000002"/>
    <n v="45"/>
    <s v="Adult"/>
  </r>
  <r>
    <n v="2425"/>
    <d v="2022-06-19T00:00:00"/>
    <n v="3.9055555555555554"/>
    <s v="Director of Operations"/>
    <x v="8"/>
    <s v="Active"/>
    <s v="Contract"/>
    <s v="Zone C"/>
    <s v="Full-Time"/>
    <x v="0"/>
    <x v="13"/>
    <d v="1982-06-15T00:00:00"/>
    <s v="MA"/>
    <s v="Male"/>
    <s v="Asian"/>
    <s v="Divorced"/>
    <x v="0"/>
    <n v="3"/>
    <n v="2"/>
    <s v="Excellent"/>
    <d v="2023-03-28T00:00:00"/>
    <n v="2"/>
    <x v="2"/>
    <n v="2"/>
    <s v="High"/>
    <n v="2"/>
    <x v="2"/>
    <d v="2023-04-23T00:00:00"/>
    <x v="3"/>
    <x v="1"/>
    <x v="0"/>
    <n v="3"/>
    <n v="136.76"/>
    <n v="40"/>
    <s v="Adult"/>
  </r>
  <r>
    <n v="2426"/>
    <d v="2020-07-20T00:00:00"/>
    <n v="5.8194444444444446"/>
    <s v="Data Analyst"/>
    <x v="1"/>
    <s v="Active"/>
    <s v="Full-Time"/>
    <s v="Zone C"/>
    <s v="Part-Time"/>
    <x v="0"/>
    <x v="3"/>
    <d v="1959-03-03T00:00:00"/>
    <s v="MA"/>
    <s v="Female"/>
    <s v="White"/>
    <s v="Widowed"/>
    <x v="0"/>
    <n v="3"/>
    <n v="2"/>
    <s v="Excellent"/>
    <d v="2022-10-21T00:00:00"/>
    <n v="5"/>
    <x v="2"/>
    <n v="5"/>
    <s v="High"/>
    <n v="3"/>
    <x v="2"/>
    <d v="2022-11-21T00:00:00"/>
    <x v="0"/>
    <x v="1"/>
    <x v="1"/>
    <n v="4"/>
    <n v="107.48"/>
    <n v="61"/>
    <s v="Old"/>
  </r>
  <r>
    <n v="2427"/>
    <d v="2020-01-17T00:00:00"/>
    <n v="6.3277777777777775"/>
    <s v="Data Analyst"/>
    <x v="0"/>
    <s v="Active"/>
    <s v="Part-Time"/>
    <s v="Zone C"/>
    <s v="Full-Time"/>
    <x v="2"/>
    <x v="4"/>
    <d v="1956-11-22T00:00:00"/>
    <s v="MA"/>
    <s v="Female"/>
    <s v="Asian"/>
    <s v="Divorced"/>
    <x v="0"/>
    <n v="3"/>
    <n v="5"/>
    <s v="Poor"/>
    <d v="2023-04-14T00:00:00"/>
    <n v="2"/>
    <x v="0"/>
    <n v="2"/>
    <s v="Low"/>
    <n v="1"/>
    <x v="0"/>
    <d v="2023-01-27T00:00:00"/>
    <x v="4"/>
    <x v="0"/>
    <x v="3"/>
    <n v="2"/>
    <n v="528.76"/>
    <n v="64"/>
    <s v="Old"/>
  </r>
  <r>
    <n v="2428"/>
    <d v="2021-06-04T00:00:00"/>
    <n v="4.947222222222222"/>
    <s v="Data Analyst "/>
    <x v="4"/>
    <s v="Active"/>
    <s v="Part-Time"/>
    <s v="Zone B"/>
    <s v="Temporary"/>
    <x v="2"/>
    <x v="17"/>
    <d v="1963-01-22T00:00:00"/>
    <s v="MA"/>
    <s v="Female"/>
    <s v="White"/>
    <s v="Divorced"/>
    <x v="0"/>
    <n v="3"/>
    <n v="4"/>
    <s v="Poor"/>
    <d v="2022-11-30T00:00:00"/>
    <n v="2"/>
    <x v="0"/>
    <n v="5"/>
    <s v="Low"/>
    <n v="5"/>
    <x v="0"/>
    <d v="2023-07-13T00:00:00"/>
    <x v="1"/>
    <x v="1"/>
    <x v="3"/>
    <n v="4"/>
    <n v="549.79999999999995"/>
    <n v="58"/>
    <s v="Old"/>
  </r>
  <r>
    <n v="2429"/>
    <d v="2019-04-19T00:00:00"/>
    <n v="7.072222222222222"/>
    <s v="Production Manager"/>
    <x v="4"/>
    <s v="Active"/>
    <s v="Part-Time"/>
    <s v="Zone C"/>
    <s v="Temporary"/>
    <x v="0"/>
    <x v="4"/>
    <d v="1999-05-01T00:00:00"/>
    <s v="MA"/>
    <s v="Male"/>
    <s v="Black"/>
    <s v="Widowed"/>
    <x v="0"/>
    <n v="3"/>
    <n v="4"/>
    <s v="Poor"/>
    <d v="2022-11-06T00:00:00"/>
    <n v="3"/>
    <x v="0"/>
    <n v="4"/>
    <s v="Low"/>
    <n v="2"/>
    <x v="0"/>
    <d v="2022-12-09T00:00:00"/>
    <x v="4"/>
    <x v="1"/>
    <x v="2"/>
    <n v="5"/>
    <n v="308.10000000000002"/>
    <n v="20"/>
    <s v="Young"/>
  </r>
  <r>
    <n v="2430"/>
    <d v="2018-11-17T00:00:00"/>
    <n v="7.4944444444444445"/>
    <s v="Production Manager"/>
    <x v="0"/>
    <s v="Active"/>
    <s v="Full-Time"/>
    <s v="Zone B"/>
    <s v="Part-Time"/>
    <x v="0"/>
    <x v="3"/>
    <d v="2048-04-25T00:00:00"/>
    <s v="MA"/>
    <s v="Male"/>
    <s v="White"/>
    <s v="Single"/>
    <x v="0"/>
    <n v="3"/>
    <n v="2"/>
    <s v="Excellent"/>
    <d v="2022-09-22T00:00:00"/>
    <n v="2"/>
    <x v="2"/>
    <n v="1"/>
    <s v="High"/>
    <n v="1"/>
    <x v="2"/>
    <d v="2023-05-26T00:00:00"/>
    <x v="3"/>
    <x v="1"/>
    <x v="3"/>
    <n v="2"/>
    <n v="622.08000000000004"/>
    <n v="70"/>
    <s v="Old"/>
  </r>
  <r>
    <n v="2431"/>
    <d v="2022-08-18T00:00:00"/>
    <n v="3.7416666666666667"/>
    <s v="Production Manager"/>
    <x v="7"/>
    <s v="Active"/>
    <s v="Contract"/>
    <s v="Zone A"/>
    <s v="Full-Time"/>
    <x v="0"/>
    <x v="3"/>
    <d v="2042-03-12T00:00:00"/>
    <s v="MA"/>
    <s v="Female"/>
    <s v="Asian"/>
    <s v="Widowed"/>
    <x v="0"/>
    <n v="3"/>
    <n v="4"/>
    <s v="Poor"/>
    <d v="2022-10-31T00:00:00"/>
    <n v="4"/>
    <x v="0"/>
    <n v="2"/>
    <s v="Low"/>
    <n v="5"/>
    <x v="0"/>
    <d v="2023-03-17T00:00:00"/>
    <x v="1"/>
    <x v="1"/>
    <x v="1"/>
    <n v="3"/>
    <n v="730.23"/>
    <n v="80"/>
    <s v="Old"/>
  </r>
  <r>
    <n v="2432"/>
    <d v="2023-02-10T00:00:00"/>
    <n v="3.2638888888888888"/>
    <s v="Production Manager"/>
    <x v="1"/>
    <s v="Terminated"/>
    <s v="Contract"/>
    <s v="Zone C"/>
    <s v="Full-Time"/>
    <x v="0"/>
    <x v="17"/>
    <d v="1963-04-18T00:00:00"/>
    <s v="MA"/>
    <s v="Female"/>
    <s v="Asian"/>
    <s v="Married"/>
    <x v="0"/>
    <n v="3"/>
    <n v="2"/>
    <s v="Excellent"/>
    <d v="2023-07-30T00:00:00"/>
    <n v="1"/>
    <x v="2"/>
    <n v="1"/>
    <s v="High"/>
    <n v="2"/>
    <x v="2"/>
    <d v="2022-08-17T00:00:00"/>
    <x v="1"/>
    <x v="1"/>
    <x v="0"/>
    <n v="1"/>
    <n v="353.71"/>
    <n v="60"/>
    <s v="Old"/>
  </r>
  <r>
    <n v="2433"/>
    <d v="2020-04-22T00:00:00"/>
    <n v="6.0638888888888891"/>
    <s v="Production Manager"/>
    <x v="8"/>
    <s v="Active"/>
    <s v="Contract"/>
    <s v="Zone C"/>
    <s v="Temporary"/>
    <x v="0"/>
    <x v="6"/>
    <d v="1976-08-30T00:00:00"/>
    <s v="MA"/>
    <s v="Male"/>
    <s v="White"/>
    <s v="Widowed"/>
    <x v="0"/>
    <n v="3"/>
    <n v="1"/>
    <s v="Excellent"/>
    <d v="2022-08-05T00:00:00"/>
    <n v="1"/>
    <x v="2"/>
    <n v="5"/>
    <s v="High"/>
    <n v="3"/>
    <x v="2"/>
    <d v="2023-04-20T00:00:00"/>
    <x v="3"/>
    <x v="0"/>
    <x v="2"/>
    <n v="4"/>
    <n v="580.82000000000005"/>
    <n v="44"/>
    <s v="Adult"/>
  </r>
  <r>
    <n v="2434"/>
    <d v="2023-01-14T00:00:00"/>
    <n v="3.3361111111111112"/>
    <s v="Production Manager"/>
    <x v="3"/>
    <s v="Active"/>
    <s v="Part-Time"/>
    <s v="Zone A"/>
    <s v="Full-Time"/>
    <x v="0"/>
    <x v="3"/>
    <d v="1991-09-22T00:00:00"/>
    <s v="MA"/>
    <s v="Male"/>
    <s v="Asian"/>
    <s v="Single"/>
    <x v="0"/>
    <n v="3"/>
    <n v="5"/>
    <s v="Poor"/>
    <d v="2022-08-14T00:00:00"/>
    <n v="5"/>
    <x v="0"/>
    <n v="2"/>
    <s v="Low"/>
    <n v="5"/>
    <x v="0"/>
    <d v="2022-09-06T00:00:00"/>
    <x v="0"/>
    <x v="1"/>
    <x v="0"/>
    <n v="4"/>
    <n v="810.59"/>
    <n v="32"/>
    <s v="Adult"/>
  </r>
  <r>
    <n v="2435"/>
    <d v="2023-03-13T00:00:00"/>
    <n v="3.1722222222222221"/>
    <s v="Production Manager"/>
    <x v="9"/>
    <s v="Terminated"/>
    <s v="Full-Time"/>
    <s v="Zone C"/>
    <s v="Part-Time"/>
    <x v="0"/>
    <x v="6"/>
    <d v="1982-06-05T00:00:00"/>
    <s v="MA"/>
    <s v="Male"/>
    <s v="Other"/>
    <s v="Widowed"/>
    <x v="0"/>
    <n v="3"/>
    <n v="2"/>
    <s v="Excellent"/>
    <d v="2023-01-29T00:00:00"/>
    <n v="1"/>
    <x v="2"/>
    <n v="3"/>
    <s v="High"/>
    <n v="2"/>
    <x v="2"/>
    <d v="2023-03-26T00:00:00"/>
    <x v="4"/>
    <x v="0"/>
    <x v="1"/>
    <n v="5"/>
    <n v="150.58000000000001"/>
    <n v="41"/>
    <s v="Adult"/>
  </r>
  <r>
    <n v="2436"/>
    <d v="2022-12-30T00:00:00"/>
    <n v="3.375"/>
    <s v="Production Manager"/>
    <x v="5"/>
    <s v="Terminated"/>
    <s v="Full-Time"/>
    <s v="Zone B"/>
    <s v="Part-Time"/>
    <x v="0"/>
    <x v="4"/>
    <d v="1958-04-23T00:00:00"/>
    <s v="MA"/>
    <s v="Male"/>
    <s v="Asian"/>
    <s v="Widowed"/>
    <x v="0"/>
    <n v="3"/>
    <n v="4"/>
    <s v="Poor"/>
    <d v="2022-11-04T00:00:00"/>
    <n v="1"/>
    <x v="0"/>
    <n v="3"/>
    <s v="Low"/>
    <n v="3"/>
    <x v="0"/>
    <d v="2023-05-09T00:00:00"/>
    <x v="2"/>
    <x v="1"/>
    <x v="0"/>
    <n v="5"/>
    <n v="985.02"/>
    <n v="64"/>
    <s v="Old"/>
  </r>
  <r>
    <n v="2437"/>
    <d v="2020-06-04T00:00:00"/>
    <n v="5.947222222222222"/>
    <s v="Production Manager"/>
    <x v="6"/>
    <s v="Terminated"/>
    <s v="Full-Time"/>
    <s v="Zone A"/>
    <s v="Full-Time"/>
    <x v="0"/>
    <x v="12"/>
    <d v="1977-05-30T00:00:00"/>
    <s v="MA"/>
    <s v="Female"/>
    <s v="Other"/>
    <s v="Single"/>
    <x v="0"/>
    <n v="3"/>
    <n v="2"/>
    <s v="Excellent"/>
    <d v="2022-10-17T00:00:00"/>
    <n v="3"/>
    <x v="2"/>
    <n v="5"/>
    <s v="High"/>
    <n v="2"/>
    <x v="2"/>
    <d v="2023-05-02T00:00:00"/>
    <x v="1"/>
    <x v="1"/>
    <x v="2"/>
    <n v="2"/>
    <n v="669.99"/>
    <n v="43"/>
    <s v="Adult"/>
  </r>
  <r>
    <n v="2438"/>
    <d v="2022-03-13T00:00:00"/>
    <n v="4.1722222222222225"/>
    <s v="Production Manager"/>
    <x v="2"/>
    <s v="Active"/>
    <s v="Contract"/>
    <s v="Zone A"/>
    <s v="Full-Time"/>
    <x v="0"/>
    <x v="15"/>
    <d v="1964-09-22T00:00:00"/>
    <s v="MA"/>
    <s v="Female"/>
    <s v="Black"/>
    <s v="Divorced"/>
    <x v="0"/>
    <n v="3"/>
    <n v="5"/>
    <s v="Poor"/>
    <d v="2022-11-09T00:00:00"/>
    <n v="4"/>
    <x v="0"/>
    <n v="1"/>
    <s v="Low"/>
    <n v="4"/>
    <x v="0"/>
    <d v="2022-11-14T00:00:00"/>
    <x v="1"/>
    <x v="1"/>
    <x v="0"/>
    <n v="1"/>
    <n v="101.26"/>
    <n v="58"/>
    <s v="Old"/>
  </r>
  <r>
    <n v="2439"/>
    <d v="2021-08-21T00:00:00"/>
    <n v="4.7333333333333334"/>
    <s v="Production Manager"/>
    <x v="4"/>
    <s v="Active"/>
    <s v="Contract"/>
    <s v="Zone B"/>
    <s v="Part-Time"/>
    <x v="0"/>
    <x v="6"/>
    <d v="2044-05-10T00:00:00"/>
    <s v="MA"/>
    <s v="Female"/>
    <s v="White"/>
    <s v="Single"/>
    <x v="0"/>
    <n v="3"/>
    <n v="5"/>
    <s v="Poor"/>
    <d v="2022-08-15T00:00:00"/>
    <n v="4"/>
    <x v="0"/>
    <n v="3"/>
    <s v="Low"/>
    <n v="5"/>
    <x v="0"/>
    <d v="2022-10-29T00:00:00"/>
    <x v="2"/>
    <x v="1"/>
    <x v="0"/>
    <n v="4"/>
    <n v="816.24"/>
    <n v="77"/>
    <s v="Old"/>
  </r>
  <r>
    <n v="2440"/>
    <d v="2021-05-15T00:00:00"/>
    <n v="5"/>
    <s v="Production Manager"/>
    <x v="0"/>
    <s v="Active"/>
    <s v="Contract"/>
    <s v="Zone B"/>
    <s v="Temporary"/>
    <x v="0"/>
    <x v="3"/>
    <d v="1962-07-23T00:00:00"/>
    <s v="MA"/>
    <s v="Male"/>
    <s v="Other"/>
    <s v="Divorced"/>
    <x v="0"/>
    <n v="3"/>
    <n v="1"/>
    <s v="Excellent"/>
    <d v="2023-03-08T00:00:00"/>
    <n v="2"/>
    <x v="2"/>
    <n v="5"/>
    <s v="High"/>
    <n v="2"/>
    <x v="2"/>
    <d v="2022-11-24T00:00:00"/>
    <x v="4"/>
    <x v="0"/>
    <x v="0"/>
    <n v="4"/>
    <n v="809.02"/>
    <n v="59"/>
    <s v="Old"/>
  </r>
  <r>
    <n v="2441"/>
    <d v="2021-07-14T00:00:00"/>
    <n v="4.8361111111111112"/>
    <s v="President &amp; CEO"/>
    <x v="7"/>
    <s v="Active"/>
    <s v="Contract"/>
    <s v="Zone B"/>
    <s v="Part-Time"/>
    <x v="0"/>
    <x v="2"/>
    <d v="1973-12-19T00:00:00"/>
    <s v="MA"/>
    <s v="Male"/>
    <s v="Hispanic"/>
    <s v="Married"/>
    <x v="0"/>
    <n v="3"/>
    <n v="2"/>
    <s v="Excellent"/>
    <d v="2022-10-17T00:00:00"/>
    <n v="2"/>
    <x v="2"/>
    <n v="4"/>
    <s v="High"/>
    <n v="2"/>
    <x v="2"/>
    <d v="2022-10-17T00:00:00"/>
    <x v="2"/>
    <x v="1"/>
    <x v="3"/>
    <n v="5"/>
    <n v="559.08000000000004"/>
    <n v="48"/>
    <s v="Adult"/>
  </r>
  <r>
    <n v="2442"/>
    <d v="2023-01-31T00:00:00"/>
    <n v="3.2916666666666665"/>
    <s v="Director of Operations"/>
    <x v="7"/>
    <s v="Active"/>
    <s v="Contract"/>
    <s v="Zone C"/>
    <s v="Full-Time"/>
    <x v="0"/>
    <x v="7"/>
    <d v="1973-04-16T00:00:00"/>
    <s v="MA"/>
    <s v="Female"/>
    <s v="Black"/>
    <s v="Divorced"/>
    <x v="0"/>
    <n v="3"/>
    <n v="1"/>
    <s v="Excellent"/>
    <d v="2023-01-26T00:00:00"/>
    <n v="2"/>
    <x v="2"/>
    <n v="1"/>
    <s v="High"/>
    <n v="5"/>
    <x v="2"/>
    <d v="2023-01-18T00:00:00"/>
    <x v="4"/>
    <x v="0"/>
    <x v="0"/>
    <n v="2"/>
    <n v="688.8"/>
    <n v="50"/>
    <s v="Adult"/>
  </r>
  <r>
    <n v="2443"/>
    <d v="2020-07-27T00:00:00"/>
    <n v="5.8"/>
    <s v="Data Analyst"/>
    <x v="1"/>
    <s v="Active"/>
    <s v="Part-Time"/>
    <s v="Zone B"/>
    <s v="Full-Time"/>
    <x v="0"/>
    <x v="13"/>
    <d v="1976-03-28T00:00:00"/>
    <s v="MA"/>
    <s v="Female"/>
    <s v="White"/>
    <s v="Widowed"/>
    <x v="0"/>
    <n v="3"/>
    <n v="1"/>
    <s v="Excellent"/>
    <d v="2022-08-17T00:00:00"/>
    <n v="4"/>
    <x v="2"/>
    <n v="3"/>
    <s v="High"/>
    <n v="5"/>
    <x v="2"/>
    <d v="2022-12-30T00:00:00"/>
    <x v="2"/>
    <x v="1"/>
    <x v="2"/>
    <n v="5"/>
    <n v="300.20999999999998"/>
    <n v="44"/>
    <s v="Adult"/>
  </r>
  <r>
    <n v="2444"/>
    <d v="2023-04-16T00:00:00"/>
    <n v="3.0805555555555557"/>
    <s v="Data Analyst"/>
    <x v="8"/>
    <s v="Active"/>
    <s v="Part-Time"/>
    <s v="Zone C"/>
    <s v="Part-Time"/>
    <x v="2"/>
    <x v="13"/>
    <d v="1957-09-07T00:00:00"/>
    <s v="MA"/>
    <s v="Female"/>
    <s v="Black"/>
    <s v="Single"/>
    <x v="0"/>
    <n v="3"/>
    <n v="4"/>
    <s v="Poor"/>
    <d v="2023-08-05T00:00:00"/>
    <n v="1"/>
    <x v="0"/>
    <n v="1"/>
    <s v="Low"/>
    <n v="5"/>
    <x v="0"/>
    <d v="2022-11-03T00:00:00"/>
    <x v="2"/>
    <x v="1"/>
    <x v="2"/>
    <n v="1"/>
    <n v="851.57"/>
    <n v="66"/>
    <s v="Old"/>
  </r>
  <r>
    <n v="2445"/>
    <d v="2019-12-30T00:00:00"/>
    <n v="6.375"/>
    <s v="Production Manager"/>
    <x v="8"/>
    <s v="Active"/>
    <s v="Contract"/>
    <s v="Zone B"/>
    <s v="Temporary"/>
    <x v="0"/>
    <x v="3"/>
    <d v="1969-12-31T00:00:00"/>
    <s v="MA"/>
    <s v="Female"/>
    <s v="Asian"/>
    <s v="Widowed"/>
    <x v="0"/>
    <n v="3"/>
    <n v="2"/>
    <s v="Excellent"/>
    <d v="2022-11-20T00:00:00"/>
    <n v="3"/>
    <x v="2"/>
    <n v="4"/>
    <s v="High"/>
    <n v="5"/>
    <x v="2"/>
    <d v="2023-05-11T00:00:00"/>
    <x v="0"/>
    <x v="1"/>
    <x v="0"/>
    <n v="1"/>
    <n v="833.89"/>
    <n v="50"/>
    <s v="Adult"/>
  </r>
  <r>
    <n v="2446"/>
    <d v="2021-12-06T00:00:00"/>
    <n v="4.4416666666666664"/>
    <s v="Production Manager"/>
    <x v="6"/>
    <s v="Active"/>
    <s v="Contract"/>
    <s v="Zone C"/>
    <s v="Full-Time"/>
    <x v="0"/>
    <x v="7"/>
    <d v="2048-10-20T00:00:00"/>
    <s v="MA"/>
    <s v="Male"/>
    <s v="Black"/>
    <s v="Divorced"/>
    <x v="0"/>
    <n v="3"/>
    <n v="5"/>
    <s v="Poor"/>
    <d v="2023-06-09T00:00:00"/>
    <n v="1"/>
    <x v="0"/>
    <n v="2"/>
    <s v="Low"/>
    <n v="5"/>
    <x v="0"/>
    <d v="2023-06-19T00:00:00"/>
    <x v="4"/>
    <x v="1"/>
    <x v="3"/>
    <n v="1"/>
    <n v="129.32"/>
    <n v="73"/>
    <s v="Old"/>
  </r>
  <r>
    <n v="2447"/>
    <d v="2020-02-02T00:00:00"/>
    <n v="6.2861111111111114"/>
    <s v="Production Manager"/>
    <x v="2"/>
    <s v="Active"/>
    <s v="Full-Time"/>
    <s v="Zone A"/>
    <s v="Full-Time"/>
    <x v="0"/>
    <x v="6"/>
    <d v="1992-04-13T00:00:00"/>
    <s v="MA"/>
    <s v="Female"/>
    <s v="White"/>
    <s v="Widowed"/>
    <x v="0"/>
    <n v="3"/>
    <n v="4"/>
    <s v="Poor"/>
    <d v="2023-02-01T00:00:00"/>
    <n v="5"/>
    <x v="0"/>
    <n v="3"/>
    <s v="Low"/>
    <n v="4"/>
    <x v="0"/>
    <d v="2022-08-21T00:00:00"/>
    <x v="3"/>
    <x v="0"/>
    <x v="2"/>
    <n v="1"/>
    <n v="505.6"/>
    <n v="28"/>
    <s v="Adult"/>
  </r>
  <r>
    <n v="2448"/>
    <d v="2020-10-23T00:00:00"/>
    <n v="5.5611111111111109"/>
    <s v="Production Manager"/>
    <x v="9"/>
    <s v="Terminated"/>
    <s v="Full-Time"/>
    <s v="Zone C"/>
    <s v="Part-Time"/>
    <x v="0"/>
    <x v="5"/>
    <d v="1989-01-17T00:00:00"/>
    <s v="MA"/>
    <s v="Female"/>
    <s v="Asian"/>
    <s v="Single"/>
    <x v="0"/>
    <n v="3"/>
    <n v="4"/>
    <s v="Poor"/>
    <d v="2023-04-14T00:00:00"/>
    <n v="2"/>
    <x v="0"/>
    <n v="2"/>
    <s v="Low"/>
    <n v="5"/>
    <x v="0"/>
    <d v="2022-09-29T00:00:00"/>
    <x v="1"/>
    <x v="0"/>
    <x v="3"/>
    <n v="5"/>
    <n v="633.54"/>
    <n v="31"/>
    <s v="Adult"/>
  </r>
  <r>
    <n v="2449"/>
    <d v="2020-04-29T00:00:00"/>
    <n v="6.0444444444444443"/>
    <s v="Production Manager"/>
    <x v="7"/>
    <s v="Terminated"/>
    <s v="Part-Time"/>
    <s v="Zone B"/>
    <s v="Temporary"/>
    <x v="0"/>
    <x v="1"/>
    <d v="1986-02-10T00:00:00"/>
    <s v="MA"/>
    <s v="Female"/>
    <s v="Hispanic"/>
    <s v="Single"/>
    <x v="0"/>
    <n v="3"/>
    <n v="4"/>
    <s v="Poor"/>
    <d v="2023-01-28T00:00:00"/>
    <n v="4"/>
    <x v="0"/>
    <n v="5"/>
    <s v="Low"/>
    <n v="3"/>
    <x v="0"/>
    <d v="2023-01-18T00:00:00"/>
    <x v="2"/>
    <x v="1"/>
    <x v="3"/>
    <n v="4"/>
    <n v="485.29"/>
    <n v="34"/>
    <s v="Adult"/>
  </r>
  <r>
    <n v="2450"/>
    <d v="2022-08-18T00:00:00"/>
    <n v="3.7416666666666667"/>
    <s v="Production Manager"/>
    <x v="3"/>
    <s v="Active"/>
    <s v="Full-Time"/>
    <s v="Zone A"/>
    <s v="Part-Time"/>
    <x v="0"/>
    <x v="1"/>
    <d v="1996-10-15T00:00:00"/>
    <s v="MA"/>
    <s v="Male"/>
    <s v="Asian"/>
    <s v="Single"/>
    <x v="0"/>
    <n v="3"/>
    <n v="1"/>
    <s v="Excellent"/>
    <d v="2023-01-21T00:00:00"/>
    <n v="5"/>
    <x v="2"/>
    <n v="3"/>
    <s v="High"/>
    <n v="2"/>
    <x v="2"/>
    <d v="2023-01-18T00:00:00"/>
    <x v="2"/>
    <x v="0"/>
    <x v="2"/>
    <n v="5"/>
    <n v="302.62"/>
    <n v="26"/>
    <s v="Adult"/>
  </r>
  <r>
    <n v="2451"/>
    <d v="2020-09-08T00:00:00"/>
    <n v="5.6861111111111109"/>
    <s v="Production Manager"/>
    <x v="5"/>
    <s v="Active"/>
    <s v="Contract"/>
    <s v="Zone A"/>
    <s v="Temporary"/>
    <x v="0"/>
    <x v="8"/>
    <d v="2043-11-14T00:00:00"/>
    <s v="MA"/>
    <s v="Male"/>
    <s v="Black"/>
    <s v="Married"/>
    <x v="0"/>
    <n v="3"/>
    <n v="5"/>
    <s v="Poor"/>
    <d v="2023-03-17T00:00:00"/>
    <n v="5"/>
    <x v="0"/>
    <n v="3"/>
    <s v="Low"/>
    <n v="1"/>
    <x v="0"/>
    <d v="2023-07-31T00:00:00"/>
    <x v="4"/>
    <x v="1"/>
    <x v="1"/>
    <n v="1"/>
    <n v="510.72"/>
    <n v="77"/>
    <s v="Old"/>
  </r>
  <r>
    <n v="2452"/>
    <d v="2022-10-14T00:00:00"/>
    <n v="3.5861111111111112"/>
    <s v="Production Manager"/>
    <x v="4"/>
    <s v="Active"/>
    <s v="Full-Time"/>
    <s v="Zone C"/>
    <s v="Part-Time"/>
    <x v="0"/>
    <x v="9"/>
    <d v="1972-10-23T00:00:00"/>
    <s v="MA"/>
    <s v="Male"/>
    <s v="Asian"/>
    <s v="Married"/>
    <x v="0"/>
    <n v="3"/>
    <n v="2"/>
    <s v="Excellent"/>
    <d v="2022-09-02T00:00:00"/>
    <n v="3"/>
    <x v="2"/>
    <n v="3"/>
    <s v="High"/>
    <n v="1"/>
    <x v="2"/>
    <d v="2023-06-29T00:00:00"/>
    <x v="4"/>
    <x v="0"/>
    <x v="1"/>
    <n v="3"/>
    <n v="241.25"/>
    <n v="50"/>
    <s v="Adult"/>
  </r>
  <r>
    <n v="2453"/>
    <d v="2023-05-13T00:00:00"/>
    <n v="3.0055555555555555"/>
    <s v="Production Manager"/>
    <x v="0"/>
    <s v="Active"/>
    <s v="Full-Time"/>
    <s v="Zone C"/>
    <s v="Full-Time"/>
    <x v="0"/>
    <x v="20"/>
    <d v="1988-09-22T00:00:00"/>
    <s v="MA"/>
    <s v="Male"/>
    <s v="Other"/>
    <s v="Widowed"/>
    <x v="0"/>
    <n v="3"/>
    <n v="1"/>
    <s v="Excellent"/>
    <d v="2022-12-23T00:00:00"/>
    <n v="3"/>
    <x v="2"/>
    <n v="3"/>
    <s v="High"/>
    <n v="3"/>
    <x v="2"/>
    <d v="2022-11-28T00:00:00"/>
    <x v="3"/>
    <x v="1"/>
    <x v="1"/>
    <n v="3"/>
    <n v="285.55"/>
    <n v="35"/>
    <s v="Adult"/>
  </r>
  <r>
    <n v="2454"/>
    <d v="2021-02-28T00:00:00"/>
    <n v="5.208333333333333"/>
    <s v="Production Manager"/>
    <x v="1"/>
    <s v="Active"/>
    <s v="Full-Time"/>
    <s v="Zone A"/>
    <s v="Part-Time"/>
    <x v="0"/>
    <x v="10"/>
    <d v="1989-03-12T00:00:00"/>
    <s v="MA"/>
    <s v="Female"/>
    <s v="Asian"/>
    <s v="Married"/>
    <x v="0"/>
    <n v="3"/>
    <n v="5"/>
    <s v="Poor"/>
    <d v="2022-09-24T00:00:00"/>
    <n v="1"/>
    <x v="0"/>
    <n v="4"/>
    <s v="Low"/>
    <n v="3"/>
    <x v="0"/>
    <d v="2022-10-06T00:00:00"/>
    <x v="0"/>
    <x v="0"/>
    <x v="2"/>
    <n v="1"/>
    <n v="524.51"/>
    <n v="32"/>
    <s v="Adult"/>
  </r>
  <r>
    <n v="2455"/>
    <d v="2020-03-03T00:00:00"/>
    <n v="6.2"/>
    <s v="Production Manager"/>
    <x v="8"/>
    <s v="Active"/>
    <s v="Full-Time"/>
    <s v="Zone B"/>
    <s v="Full-Time"/>
    <x v="0"/>
    <x v="3"/>
    <d v="1991-12-06T00:00:00"/>
    <s v="MA"/>
    <s v="Female"/>
    <s v="Hispanic"/>
    <s v="Single"/>
    <x v="0"/>
    <n v="3"/>
    <n v="2"/>
    <s v="Excellent"/>
    <d v="2023-06-11T00:00:00"/>
    <n v="3"/>
    <x v="2"/>
    <n v="3"/>
    <s v="High"/>
    <n v="1"/>
    <x v="2"/>
    <d v="2023-06-08T00:00:00"/>
    <x v="1"/>
    <x v="1"/>
    <x v="2"/>
    <n v="4"/>
    <n v="218.61"/>
    <n v="29"/>
    <s v="Adult"/>
  </r>
  <r>
    <n v="2456"/>
    <d v="2021-11-29T00:00:00"/>
    <n v="4.4611111111111112"/>
    <s v="Production Manager"/>
    <x v="6"/>
    <s v="Active"/>
    <s v="Full-Time"/>
    <s v="Zone A"/>
    <s v="Full-Time"/>
    <x v="0"/>
    <x v="13"/>
    <d v="1970-08-27T00:00:00"/>
    <s v="MA"/>
    <s v="Male"/>
    <s v="Asian"/>
    <s v="Single"/>
    <x v="0"/>
    <n v="3"/>
    <n v="5"/>
    <s v="Poor"/>
    <d v="2022-09-22T00:00:00"/>
    <n v="4"/>
    <x v="0"/>
    <n v="5"/>
    <s v="Low"/>
    <n v="3"/>
    <x v="0"/>
    <d v="2022-08-22T00:00:00"/>
    <x v="1"/>
    <x v="1"/>
    <x v="0"/>
    <n v="2"/>
    <n v="263.3"/>
    <n v="51"/>
    <s v="Old"/>
  </r>
  <r>
    <n v="2457"/>
    <d v="2018-08-24T00:00:00"/>
    <n v="7.7249999999999996"/>
    <s v="Production Manager"/>
    <x v="2"/>
    <s v="Active"/>
    <s v="Part-Time"/>
    <s v="Zone A"/>
    <s v="Part-Time"/>
    <x v="0"/>
    <x v="4"/>
    <d v="1961-04-14T00:00:00"/>
    <s v="MA"/>
    <s v="Male"/>
    <s v="Hispanic"/>
    <s v="Single"/>
    <x v="0"/>
    <n v="3"/>
    <n v="2"/>
    <s v="Excellent"/>
    <d v="2023-04-27T00:00:00"/>
    <n v="3"/>
    <x v="2"/>
    <n v="2"/>
    <s v="High"/>
    <n v="3"/>
    <x v="2"/>
    <d v="2023-05-19T00:00:00"/>
    <x v="3"/>
    <x v="0"/>
    <x v="1"/>
    <n v="5"/>
    <n v="423.81"/>
    <n v="57"/>
    <s v="Old"/>
  </r>
  <r>
    <n v="2458"/>
    <d v="2020-10-21T00:00:00"/>
    <n v="5.5666666666666664"/>
    <s v="President &amp; CEO"/>
    <x v="9"/>
    <s v="Active"/>
    <s v="Part-Time"/>
    <s v="Zone B"/>
    <s v="Temporary"/>
    <x v="0"/>
    <x v="12"/>
    <d v="1979-03-10T00:00:00"/>
    <s v="MA"/>
    <s v="Male"/>
    <s v="Other"/>
    <s v="Widowed"/>
    <x v="0"/>
    <n v="3"/>
    <n v="2"/>
    <s v="Excellent"/>
    <d v="2022-09-19T00:00:00"/>
    <n v="5"/>
    <x v="2"/>
    <n v="3"/>
    <s v="High"/>
    <n v="1"/>
    <x v="2"/>
    <d v="2023-05-20T00:00:00"/>
    <x v="1"/>
    <x v="0"/>
    <x v="0"/>
    <n v="5"/>
    <n v="912.62"/>
    <n v="41"/>
    <s v="Adult"/>
  </r>
  <r>
    <n v="2459"/>
    <d v="2020-12-15T00:00:00"/>
    <n v="5.416666666666667"/>
    <s v="Director of Operations"/>
    <x v="7"/>
    <s v="Active"/>
    <s v="Full-Time"/>
    <s v="Zone A"/>
    <s v="Temporary"/>
    <x v="0"/>
    <x v="4"/>
    <d v="1995-07-10T00:00:00"/>
    <s v="RI"/>
    <s v="Female"/>
    <s v="Asian"/>
    <s v="Married"/>
    <x v="0"/>
    <n v="3"/>
    <n v="4"/>
    <s v="Poor"/>
    <d v="2022-10-14T00:00:00"/>
    <n v="5"/>
    <x v="0"/>
    <n v="5"/>
    <s v="Low"/>
    <n v="5"/>
    <x v="0"/>
    <d v="2022-11-27T00:00:00"/>
    <x v="2"/>
    <x v="1"/>
    <x v="0"/>
    <n v="4"/>
    <n v="973.11"/>
    <n v="25"/>
    <s v="Young"/>
  </r>
  <r>
    <n v="2460"/>
    <d v="2018-09-05T00:00:00"/>
    <n v="7.6944444444444446"/>
    <s v="Data Analyst"/>
    <x v="1"/>
    <s v="Active"/>
    <s v="Contract"/>
    <s v="Zone C"/>
    <s v="Full-Time"/>
    <x v="2"/>
    <x v="0"/>
    <d v="1959-10-21T00:00:00"/>
    <s v="MA"/>
    <s v="Female"/>
    <s v="White"/>
    <s v="Widowed"/>
    <x v="0"/>
    <n v="3"/>
    <n v="2"/>
    <s v="Excellent"/>
    <d v="2023-03-24T00:00:00"/>
    <n v="3"/>
    <x v="2"/>
    <n v="4"/>
    <s v="High"/>
    <n v="2"/>
    <x v="2"/>
    <d v="2022-11-25T00:00:00"/>
    <x v="4"/>
    <x v="1"/>
    <x v="3"/>
    <n v="5"/>
    <n v="637.58000000000004"/>
    <n v="59"/>
    <s v="Old"/>
  </r>
  <r>
    <n v="2461"/>
    <d v="2021-09-27T00:00:00"/>
    <n v="4.6333333333333337"/>
    <s v="Shared Services Manager"/>
    <x v="1"/>
    <s v="Active"/>
    <s v="Part-Time"/>
    <s v="Zone A"/>
    <s v="Full-Time"/>
    <x v="5"/>
    <x v="8"/>
    <d v="1979-06-05T00:00:00"/>
    <s v="MA"/>
    <s v="Male"/>
    <s v="Black"/>
    <s v="Divorced"/>
    <x v="0"/>
    <n v="3"/>
    <n v="5"/>
    <s v="Poor"/>
    <d v="2022-12-03T00:00:00"/>
    <n v="3"/>
    <x v="0"/>
    <n v="2"/>
    <s v="Low"/>
    <n v="4"/>
    <x v="0"/>
    <d v="2023-07-13T00:00:00"/>
    <x v="4"/>
    <x v="1"/>
    <x v="2"/>
    <n v="2"/>
    <n v="103.04"/>
    <n v="42"/>
    <s v="Adult"/>
  </r>
  <r>
    <n v="2462"/>
    <d v="2020-01-09T00:00:00"/>
    <n v="6.35"/>
    <s v="Production Manager"/>
    <x v="6"/>
    <s v="Active"/>
    <s v="Part-Time"/>
    <s v="Zone C"/>
    <s v="Full-Time"/>
    <x v="0"/>
    <x v="3"/>
    <d v="2048-11-03T00:00:00"/>
    <s v="MA"/>
    <s v="Female"/>
    <s v="White"/>
    <s v="Married"/>
    <x v="0"/>
    <n v="3"/>
    <n v="2"/>
    <s v="Excellent"/>
    <d v="2023-05-09T00:00:00"/>
    <n v="4"/>
    <x v="2"/>
    <n v="1"/>
    <s v="High"/>
    <n v="2"/>
    <x v="2"/>
    <d v="2023-02-05T00:00:00"/>
    <x v="1"/>
    <x v="1"/>
    <x v="2"/>
    <n v="3"/>
    <n v="758.62"/>
    <n v="72"/>
    <s v="Old"/>
  </r>
  <r>
    <n v="2463"/>
    <d v="2018-12-06T00:00:00"/>
    <n v="7.4416666666666664"/>
    <s v="Production Manager"/>
    <x v="2"/>
    <s v="Active"/>
    <s v="Part-Time"/>
    <s v="Zone A"/>
    <s v="Part-Time"/>
    <x v="0"/>
    <x v="10"/>
    <d v="1986-04-03T00:00:00"/>
    <s v="MA"/>
    <s v="Female"/>
    <s v="Hispanic"/>
    <s v="Widowed"/>
    <x v="0"/>
    <n v="3"/>
    <n v="4"/>
    <s v="Poor"/>
    <d v="2022-12-04T00:00:00"/>
    <n v="3"/>
    <x v="0"/>
    <n v="5"/>
    <s v="Low"/>
    <n v="5"/>
    <x v="0"/>
    <d v="2023-06-02T00:00:00"/>
    <x v="0"/>
    <x v="0"/>
    <x v="3"/>
    <n v="3"/>
    <n v="792.67"/>
    <n v="32"/>
    <s v="Adult"/>
  </r>
  <r>
    <n v="2464"/>
    <d v="2022-08-11T00:00:00"/>
    <n v="3.7611111111111111"/>
    <s v="Production Manager"/>
    <x v="4"/>
    <s v="Active"/>
    <s v="Full-Time"/>
    <s v="Zone B"/>
    <s v="Temporary"/>
    <x v="0"/>
    <x v="4"/>
    <d v="1955-05-24T00:00:00"/>
    <s v="MA"/>
    <s v="Male"/>
    <s v="White"/>
    <s v="Widowed"/>
    <x v="0"/>
    <n v="3"/>
    <n v="2"/>
    <s v="Excellent"/>
    <d v="2023-02-18T00:00:00"/>
    <n v="2"/>
    <x v="2"/>
    <n v="3"/>
    <s v="High"/>
    <n v="2"/>
    <x v="2"/>
    <d v="2023-07-14T00:00:00"/>
    <x v="0"/>
    <x v="1"/>
    <x v="3"/>
    <n v="1"/>
    <n v="795.5"/>
    <n v="67"/>
    <s v="Old"/>
  </r>
  <r>
    <n v="2465"/>
    <d v="2020-04-13T00:00:00"/>
    <n v="6.0888888888888886"/>
    <s v="Production Manager"/>
    <x v="0"/>
    <s v="Active"/>
    <s v="Contract"/>
    <s v="Zone A"/>
    <s v="Full-Time"/>
    <x v="0"/>
    <x v="4"/>
    <d v="1961-11-09T00:00:00"/>
    <s v="MA"/>
    <s v="Female"/>
    <s v="White"/>
    <s v="Single"/>
    <x v="0"/>
    <n v="3"/>
    <n v="2"/>
    <s v="Excellent"/>
    <d v="2023-01-06T00:00:00"/>
    <n v="3"/>
    <x v="2"/>
    <n v="3"/>
    <s v="High"/>
    <n v="1"/>
    <x v="2"/>
    <d v="2023-07-22T00:00:00"/>
    <x v="2"/>
    <x v="0"/>
    <x v="1"/>
    <n v="3"/>
    <n v="475.26"/>
    <n v="59"/>
    <s v="Old"/>
  </r>
  <r>
    <n v="2466"/>
    <d v="2021-11-14T00:00:00"/>
    <n v="4.5027777777777782"/>
    <s v="Production Manager"/>
    <x v="7"/>
    <s v="Terminated"/>
    <s v="Contract"/>
    <s v="Zone A"/>
    <s v="Full-Time"/>
    <x v="0"/>
    <x v="10"/>
    <d v="1967-09-13T00:00:00"/>
    <s v="MA"/>
    <s v="Female"/>
    <s v="White"/>
    <s v="Widowed"/>
    <x v="0"/>
    <n v="3"/>
    <n v="2"/>
    <s v="Excellent"/>
    <d v="2022-09-14T00:00:00"/>
    <n v="2"/>
    <x v="2"/>
    <n v="4"/>
    <s v="High"/>
    <n v="1"/>
    <x v="2"/>
    <d v="2022-11-04T00:00:00"/>
    <x v="1"/>
    <x v="1"/>
    <x v="0"/>
    <n v="3"/>
    <n v="652.89"/>
    <n v="54"/>
    <s v="Old"/>
  </r>
  <r>
    <n v="2467"/>
    <d v="2022-03-17T00:00:00"/>
    <n v="4.1611111111111114"/>
    <s v="Production Manager"/>
    <x v="1"/>
    <s v="Terminated"/>
    <s v="Full-Time"/>
    <s v="Zone B"/>
    <s v="Full-Time"/>
    <x v="0"/>
    <x v="6"/>
    <d v="1979-01-02T00:00:00"/>
    <s v="MA"/>
    <s v="Female"/>
    <s v="Other"/>
    <s v="Married"/>
    <x v="0"/>
    <n v="3"/>
    <n v="5"/>
    <s v="Poor"/>
    <d v="2022-08-14T00:00:00"/>
    <n v="1"/>
    <x v="0"/>
    <n v="1"/>
    <s v="Low"/>
    <n v="4"/>
    <x v="0"/>
    <d v="2023-03-08T00:00:00"/>
    <x v="1"/>
    <x v="1"/>
    <x v="3"/>
    <n v="1"/>
    <n v="832.16"/>
    <n v="43"/>
    <s v="Adult"/>
  </r>
  <r>
    <n v="2468"/>
    <d v="2019-05-06T00:00:00"/>
    <n v="7.0250000000000004"/>
    <s v="Production Manager"/>
    <x v="8"/>
    <s v="Active"/>
    <s v="Part-Time"/>
    <s v="Zone A"/>
    <s v="Part-Time"/>
    <x v="0"/>
    <x v="3"/>
    <d v="1957-11-15T00:00:00"/>
    <s v="MA"/>
    <s v="Male"/>
    <s v="Hispanic"/>
    <s v="Married"/>
    <x v="0"/>
    <n v="3"/>
    <n v="5"/>
    <s v="Poor"/>
    <d v="2023-03-23T00:00:00"/>
    <n v="5"/>
    <x v="0"/>
    <n v="4"/>
    <s v="Low"/>
    <n v="3"/>
    <x v="0"/>
    <d v="2023-02-24T00:00:00"/>
    <x v="4"/>
    <x v="0"/>
    <x v="3"/>
    <n v="3"/>
    <n v="629.25"/>
    <n v="62"/>
    <s v="Old"/>
  </r>
  <r>
    <n v="2469"/>
    <d v="2021-11-27T00:00:00"/>
    <n v="4.4666666666666668"/>
    <s v="Production Manager"/>
    <x v="3"/>
    <s v="Active"/>
    <s v="Part-Time"/>
    <s v="Zone C"/>
    <s v="Part-Time"/>
    <x v="0"/>
    <x v="4"/>
    <d v="2001-02-04T00:00:00"/>
    <s v="MA"/>
    <s v="Male"/>
    <s v="Hispanic"/>
    <s v="Divorced"/>
    <x v="0"/>
    <n v="3"/>
    <n v="4"/>
    <s v="Poor"/>
    <d v="2023-04-13T00:00:00"/>
    <n v="2"/>
    <x v="0"/>
    <n v="1"/>
    <s v="Low"/>
    <n v="5"/>
    <x v="0"/>
    <d v="2022-09-15T00:00:00"/>
    <x v="2"/>
    <x v="1"/>
    <x v="2"/>
    <n v="5"/>
    <n v="780.71"/>
    <n v="20"/>
    <s v="Young"/>
  </r>
  <r>
    <n v="2470"/>
    <d v="2021-02-09T00:00:00"/>
    <n v="5.2666666666666666"/>
    <s v="Production Manager"/>
    <x v="4"/>
    <s v="Active"/>
    <s v="Full-Time"/>
    <s v="Zone C"/>
    <s v="Temporary"/>
    <x v="0"/>
    <x v="3"/>
    <d v="1988-10-24T00:00:00"/>
    <s v="MA"/>
    <s v="Male"/>
    <s v="Asian"/>
    <s v="Single"/>
    <x v="0"/>
    <n v="3"/>
    <n v="5"/>
    <s v="Poor"/>
    <d v="2022-10-21T00:00:00"/>
    <n v="5"/>
    <x v="0"/>
    <n v="5"/>
    <s v="Low"/>
    <n v="2"/>
    <x v="0"/>
    <d v="2023-04-05T00:00:00"/>
    <x v="4"/>
    <x v="0"/>
    <x v="2"/>
    <n v="2"/>
    <n v="999"/>
    <n v="33"/>
    <s v="Adult"/>
  </r>
  <r>
    <n v="2471"/>
    <d v="2022-01-06T00:00:00"/>
    <n v="4.3583333333333334"/>
    <s v="Production Manager"/>
    <x v="0"/>
    <s v="Active"/>
    <s v="Part-Time"/>
    <s v="Zone C"/>
    <s v="Part-Time"/>
    <x v="0"/>
    <x v="10"/>
    <d v="1959-07-25T00:00:00"/>
    <s v="MA"/>
    <s v="Male"/>
    <s v="Other"/>
    <s v="Divorced"/>
    <x v="0"/>
    <n v="3"/>
    <n v="2"/>
    <s v="Excellent"/>
    <d v="2023-01-23T00:00:00"/>
    <n v="5"/>
    <x v="2"/>
    <n v="5"/>
    <s v="High"/>
    <n v="3"/>
    <x v="2"/>
    <d v="2022-08-06T00:00:00"/>
    <x v="0"/>
    <x v="1"/>
    <x v="3"/>
    <n v="3"/>
    <n v="489.29"/>
    <n v="63"/>
    <s v="Old"/>
  </r>
  <r>
    <n v="2472"/>
    <d v="2023-07-28T00:00:00"/>
    <n v="2.7972222222222221"/>
    <s v="Production Manager"/>
    <x v="1"/>
    <s v="Active"/>
    <s v="Full-Time"/>
    <s v="Zone B"/>
    <s v="Temporary"/>
    <x v="0"/>
    <x v="1"/>
    <d v="1975-10-26T00:00:00"/>
    <s v="MA"/>
    <s v="Female"/>
    <s v="Asian"/>
    <s v="Married"/>
    <x v="0"/>
    <n v="3"/>
    <n v="2"/>
    <s v="Excellent"/>
    <d v="2023-06-22T00:00:00"/>
    <n v="5"/>
    <x v="2"/>
    <n v="2"/>
    <s v="High"/>
    <n v="3"/>
    <x v="2"/>
    <d v="2023-04-28T00:00:00"/>
    <x v="2"/>
    <x v="1"/>
    <x v="0"/>
    <n v="1"/>
    <n v="942.75"/>
    <n v="48"/>
    <s v="Adult"/>
  </r>
  <r>
    <n v="2473"/>
    <d v="2021-03-27T00:00:00"/>
    <n v="5.1333333333333337"/>
    <s v="Production Manager"/>
    <x v="8"/>
    <s v="Active"/>
    <s v="Contract"/>
    <s v="Zone B"/>
    <s v="Full-Time"/>
    <x v="0"/>
    <x v="24"/>
    <d v="1982-07-15T00:00:00"/>
    <s v="MA"/>
    <s v="Male"/>
    <s v="Hispanic"/>
    <s v="Single"/>
    <x v="0"/>
    <n v="3"/>
    <n v="4"/>
    <s v="Poor"/>
    <d v="2022-09-16T00:00:00"/>
    <n v="4"/>
    <x v="0"/>
    <n v="4"/>
    <s v="Low"/>
    <n v="3"/>
    <x v="0"/>
    <d v="2022-11-02T00:00:00"/>
    <x v="0"/>
    <x v="0"/>
    <x v="2"/>
    <n v="5"/>
    <n v="938.63"/>
    <n v="39"/>
    <s v="Adult"/>
  </r>
  <r>
    <n v="2474"/>
    <d v="2023-03-12T00:00:00"/>
    <n v="3.1749999999999998"/>
    <s v="Production Manager"/>
    <x v="6"/>
    <s v="Active"/>
    <s v="Contract"/>
    <s v="Zone A"/>
    <s v="Temporary"/>
    <x v="0"/>
    <x v="4"/>
    <d v="1959-01-13T00:00:00"/>
    <s v="MA"/>
    <s v="Male"/>
    <s v="Black"/>
    <s v="Married"/>
    <x v="0"/>
    <n v="3"/>
    <n v="4"/>
    <s v="Poor"/>
    <d v="2023-06-12T00:00:00"/>
    <n v="4"/>
    <x v="0"/>
    <n v="5"/>
    <s v="Low"/>
    <n v="2"/>
    <x v="0"/>
    <d v="2022-11-18T00:00:00"/>
    <x v="2"/>
    <x v="0"/>
    <x v="2"/>
    <n v="5"/>
    <n v="543.64"/>
    <n v="64"/>
    <s v="Old"/>
  </r>
  <r>
    <n v="2475"/>
    <d v="2022-10-05T00:00:00"/>
    <n v="3.6111111111111112"/>
    <s v="Production Manager"/>
    <x v="2"/>
    <s v="Terminated"/>
    <s v="Part-Time"/>
    <s v="Zone C"/>
    <s v="Temporary"/>
    <x v="0"/>
    <x v="3"/>
    <d v="2042-02-26T00:00:00"/>
    <s v="MA"/>
    <s v="Male"/>
    <s v="White"/>
    <s v="Single"/>
    <x v="0"/>
    <n v="3"/>
    <n v="4"/>
    <s v="Poor"/>
    <d v="2023-05-18T00:00:00"/>
    <n v="1"/>
    <x v="0"/>
    <n v="4"/>
    <s v="Low"/>
    <n v="1"/>
    <x v="0"/>
    <d v="2022-11-30T00:00:00"/>
    <x v="0"/>
    <x v="0"/>
    <x v="0"/>
    <n v="2"/>
    <n v="117.83"/>
    <n v="80"/>
    <s v="Old"/>
  </r>
  <r>
    <n v="2476"/>
    <d v="2021-10-01T00:00:00"/>
    <n v="4.6222222222222218"/>
    <s v="President &amp; CEO"/>
    <x v="9"/>
    <s v="Active"/>
    <s v="Part-Time"/>
    <s v="Zone B"/>
    <s v="Full-Time"/>
    <x v="3"/>
    <x v="17"/>
    <d v="1967-07-11T00:00:00"/>
    <s v="MA"/>
    <s v="Male"/>
    <s v="Other"/>
    <s v="Single"/>
    <x v="0"/>
    <n v="3"/>
    <n v="2"/>
    <s v="Excellent"/>
    <d v="2023-03-18T00:00:00"/>
    <n v="3"/>
    <x v="2"/>
    <n v="5"/>
    <s v="High"/>
    <n v="5"/>
    <x v="2"/>
    <d v="2023-06-29T00:00:00"/>
    <x v="3"/>
    <x v="1"/>
    <x v="2"/>
    <n v="3"/>
    <n v="350.21"/>
    <n v="54"/>
    <s v="Old"/>
  </r>
  <r>
    <n v="2477"/>
    <d v="2022-01-31T00:00:00"/>
    <n v="4.291666666666667"/>
    <s v="Director of Sales"/>
    <x v="2"/>
    <s v="Active"/>
    <s v="Contract"/>
    <s v="Zone A"/>
    <s v="Full-Time"/>
    <x v="1"/>
    <x v="4"/>
    <d v="1982-09-14T00:00:00"/>
    <s v="RI"/>
    <s v="Female"/>
    <s v="Asian"/>
    <s v="Divorced"/>
    <x v="0"/>
    <n v="3"/>
    <n v="2"/>
    <s v="Excellent"/>
    <d v="2023-01-09T00:00:00"/>
    <n v="4"/>
    <x v="2"/>
    <n v="4"/>
    <s v="High"/>
    <n v="3"/>
    <x v="2"/>
    <d v="2022-10-26T00:00:00"/>
    <x v="0"/>
    <x v="0"/>
    <x v="3"/>
    <n v="4"/>
    <n v="961.47"/>
    <n v="40"/>
    <s v="Adult"/>
  </r>
  <r>
    <n v="2478"/>
    <d v="2020-06-01T00:00:00"/>
    <n v="5.9555555555555557"/>
    <s v="Director of Operations"/>
    <x v="9"/>
    <s v="Active"/>
    <s v="Full-Time"/>
    <s v="Zone A"/>
    <s v="Temporary"/>
    <x v="0"/>
    <x v="3"/>
    <d v="1994-07-26T00:00:00"/>
    <s v="RI"/>
    <s v="Female"/>
    <s v="White"/>
    <s v="Single"/>
    <x v="0"/>
    <n v="3"/>
    <n v="5"/>
    <s v="Poor"/>
    <d v="2023-01-30T00:00:00"/>
    <n v="4"/>
    <x v="0"/>
    <n v="4"/>
    <s v="Low"/>
    <n v="1"/>
    <x v="0"/>
    <d v="2022-09-26T00:00:00"/>
    <x v="1"/>
    <x v="0"/>
    <x v="3"/>
    <n v="4"/>
    <n v="548.17999999999995"/>
    <n v="26"/>
    <s v="Adult"/>
  </r>
  <r>
    <n v="2479"/>
    <d v="2023-04-18T00:00:00"/>
    <n v="3.0750000000000002"/>
    <s v="Data Analyst"/>
    <x v="7"/>
    <s v="Active"/>
    <s v="Contract"/>
    <s v="Zone C"/>
    <s v="Part-Time"/>
    <x v="2"/>
    <x v="3"/>
    <d v="2046-12-17T00:00:00"/>
    <s v="MA"/>
    <s v="Female"/>
    <s v="Hispanic"/>
    <s v="Divorced"/>
    <x v="0"/>
    <n v="3"/>
    <n v="4"/>
    <s v="Poor"/>
    <d v="2022-10-31T00:00:00"/>
    <n v="2"/>
    <x v="0"/>
    <n v="1"/>
    <s v="Low"/>
    <n v="2"/>
    <x v="0"/>
    <d v="2023-06-18T00:00:00"/>
    <x v="3"/>
    <x v="0"/>
    <x v="3"/>
    <n v="2"/>
    <n v="439.17"/>
    <n v="77"/>
    <s v="Old"/>
  </r>
  <r>
    <n v="2480"/>
    <d v="2020-07-25T00:00:00"/>
    <n v="5.8055555555555554"/>
    <s v="IT Director"/>
    <x v="0"/>
    <s v="Active"/>
    <s v="Part-Time"/>
    <s v="Zone C"/>
    <s v="Part-Time"/>
    <x v="2"/>
    <x v="8"/>
    <d v="1977-03-26T00:00:00"/>
    <s v="MA"/>
    <s v="Male"/>
    <s v="White"/>
    <s v="Widowed"/>
    <x v="0"/>
    <n v="3"/>
    <n v="2"/>
    <s v="Excellent"/>
    <d v="2023-02-12T00:00:00"/>
    <n v="3"/>
    <x v="2"/>
    <n v="2"/>
    <s v="High"/>
    <n v="3"/>
    <x v="2"/>
    <d v="2023-01-11T00:00:00"/>
    <x v="1"/>
    <x v="1"/>
    <x v="3"/>
    <n v="1"/>
    <n v="610.88"/>
    <n v="43"/>
    <s v="Adult"/>
  </r>
  <r>
    <n v="2481"/>
    <d v="2018-12-12T00:00:00"/>
    <n v="7.4249999999999998"/>
    <s v="IT Manager - DB"/>
    <x v="2"/>
    <s v="Active"/>
    <s v="Full-Time"/>
    <s v="Zone A"/>
    <s v="Part-Time"/>
    <x v="2"/>
    <x v="1"/>
    <d v="1997-07-03T00:00:00"/>
    <s v="MA"/>
    <s v="Male"/>
    <s v="Black"/>
    <s v="Divorced"/>
    <x v="0"/>
    <n v="3"/>
    <n v="1"/>
    <s v="Excellent"/>
    <d v="2022-08-07T00:00:00"/>
    <n v="2"/>
    <x v="2"/>
    <n v="5"/>
    <s v="High"/>
    <n v="1"/>
    <x v="2"/>
    <d v="2022-11-11T00:00:00"/>
    <x v="3"/>
    <x v="1"/>
    <x v="1"/>
    <n v="4"/>
    <n v="994.03"/>
    <n v="21"/>
    <s v="Young"/>
  </r>
  <r>
    <n v="2482"/>
    <d v="2018-09-01T00:00:00"/>
    <n v="7.7055555555555557"/>
    <s v="IT Manager - Support"/>
    <x v="9"/>
    <s v="Active"/>
    <s v="Contract"/>
    <s v="Zone C"/>
    <s v="Full-Time"/>
    <x v="2"/>
    <x v="22"/>
    <d v="1950-04-17T00:00:00"/>
    <s v="MA"/>
    <s v="Male"/>
    <s v="Black"/>
    <s v="Married"/>
    <x v="0"/>
    <n v="3"/>
    <n v="4"/>
    <s v="Poor"/>
    <d v="2023-01-19T00:00:00"/>
    <n v="4"/>
    <x v="0"/>
    <n v="2"/>
    <s v="Low"/>
    <n v="5"/>
    <x v="0"/>
    <d v="2023-05-23T00:00:00"/>
    <x v="1"/>
    <x v="1"/>
    <x v="1"/>
    <n v="4"/>
    <n v="688.55"/>
    <n v="68"/>
    <s v="Old"/>
  </r>
  <r>
    <n v="2483"/>
    <d v="2019-11-24T00:00:00"/>
    <n v="6.4749999999999996"/>
    <s v="IT Manager - Infra"/>
    <x v="5"/>
    <s v="Active"/>
    <s v="Part-Time"/>
    <s v="Zone A"/>
    <s v="Temporary"/>
    <x v="2"/>
    <x v="10"/>
    <d v="2044-05-22T00:00:00"/>
    <s v="MA"/>
    <s v="Male"/>
    <s v="Black"/>
    <s v="Divorced"/>
    <x v="0"/>
    <n v="3"/>
    <n v="2"/>
    <s v="Excellent"/>
    <d v="2023-03-08T00:00:00"/>
    <n v="5"/>
    <x v="2"/>
    <n v="1"/>
    <s v="High"/>
    <n v="3"/>
    <x v="2"/>
    <d v="2022-10-22T00:00:00"/>
    <x v="4"/>
    <x v="0"/>
    <x v="0"/>
    <n v="4"/>
    <n v="889.91"/>
    <n v="75"/>
    <s v="Old"/>
  </r>
  <r>
    <n v="2484"/>
    <d v="2021-12-26T00:00:00"/>
    <n v="4.3861111111111111"/>
    <s v="BI Director"/>
    <x v="7"/>
    <s v="Active"/>
    <s v="Part-Time"/>
    <s v="Zone A"/>
    <s v="Part-Time"/>
    <x v="2"/>
    <x v="4"/>
    <d v="2047-11-27T00:00:00"/>
    <s v="MA"/>
    <s v="Male"/>
    <s v="Black"/>
    <s v="Single"/>
    <x v="0"/>
    <n v="3"/>
    <n v="4"/>
    <s v="Poor"/>
    <d v="2023-06-01T00:00:00"/>
    <n v="1"/>
    <x v="0"/>
    <n v="2"/>
    <s v="Low"/>
    <n v="2"/>
    <x v="0"/>
    <d v="2023-04-03T00:00:00"/>
    <x v="4"/>
    <x v="1"/>
    <x v="0"/>
    <n v="3"/>
    <n v="163.61000000000001"/>
    <n v="74"/>
    <s v="Old"/>
  </r>
  <r>
    <n v="2485"/>
    <d v="2020-03-04T00:00:00"/>
    <n v="6.197222222222222"/>
    <s v="Software Engineering Manager"/>
    <x v="6"/>
    <s v="Active"/>
    <s v="Part-Time"/>
    <s v="Zone B"/>
    <s v="Part-Time"/>
    <x v="4"/>
    <x v="15"/>
    <d v="2045-10-25T00:00:00"/>
    <s v="MA"/>
    <s v="Male"/>
    <s v="White"/>
    <s v="Widowed"/>
    <x v="0"/>
    <n v="3"/>
    <n v="4"/>
    <s v="Poor"/>
    <d v="2023-05-14T00:00:00"/>
    <n v="3"/>
    <x v="0"/>
    <n v="5"/>
    <s v="Low"/>
    <n v="5"/>
    <x v="0"/>
    <d v="2022-08-30T00:00:00"/>
    <x v="4"/>
    <x v="0"/>
    <x v="2"/>
    <n v="2"/>
    <n v="642.67999999999995"/>
    <n v="75"/>
    <s v="Old"/>
  </r>
  <r>
    <n v="2486"/>
    <d v="2020-05-03T00:00:00"/>
    <n v="6.0333333333333332"/>
    <s v="IT Manager - DB"/>
    <x v="3"/>
    <s v="Active"/>
    <s v="Part-Time"/>
    <s v="Zone A"/>
    <s v="Temporary"/>
    <x v="2"/>
    <x v="3"/>
    <d v="1985-08-24T00:00:00"/>
    <s v="MA"/>
    <s v="Male"/>
    <s v="Black"/>
    <s v="Married"/>
    <x v="0"/>
    <n v="3"/>
    <n v="5"/>
    <s v="Poor"/>
    <d v="2022-12-31T00:00:00"/>
    <n v="1"/>
    <x v="0"/>
    <n v="1"/>
    <s v="Low"/>
    <n v="5"/>
    <x v="0"/>
    <d v="2023-05-11T00:00:00"/>
    <x v="3"/>
    <x v="0"/>
    <x v="3"/>
    <n v="4"/>
    <n v="703.29"/>
    <n v="35"/>
    <s v="Adult"/>
  </r>
  <r>
    <n v="2487"/>
    <d v="2019-07-20T00:00:00"/>
    <n v="6.8194444444444446"/>
    <s v="IT Manager - DB"/>
    <x v="9"/>
    <s v="Active"/>
    <s v="Part-Time"/>
    <s v="Zone A"/>
    <s v="Temporary"/>
    <x v="2"/>
    <x v="8"/>
    <d v="1978-12-09T00:00:00"/>
    <s v="MA"/>
    <s v="Male"/>
    <s v="White"/>
    <s v="Single"/>
    <x v="0"/>
    <n v="3"/>
    <n v="4"/>
    <s v="Poor"/>
    <d v="2023-05-06T00:00:00"/>
    <n v="1"/>
    <x v="0"/>
    <n v="1"/>
    <s v="Low"/>
    <n v="4"/>
    <x v="0"/>
    <d v="2022-11-26T00:00:00"/>
    <x v="3"/>
    <x v="0"/>
    <x v="0"/>
    <n v="4"/>
    <n v="102.96"/>
    <n v="41"/>
    <s v="Adult"/>
  </r>
  <r>
    <n v="2488"/>
    <d v="2022-05-26T00:00:00"/>
    <n v="3.9694444444444446"/>
    <s v="IT Director"/>
    <x v="2"/>
    <s v="Active"/>
    <s v="Contract"/>
    <s v="Zone A"/>
    <s v="Full-Time"/>
    <x v="2"/>
    <x v="4"/>
    <d v="1989-01-31T00:00:00"/>
    <s v="MA"/>
    <s v="Male"/>
    <s v="Other"/>
    <s v="Married"/>
    <x v="0"/>
    <n v="3"/>
    <n v="1"/>
    <s v="Excellent"/>
    <d v="2023-01-10T00:00:00"/>
    <n v="2"/>
    <x v="2"/>
    <n v="4"/>
    <s v="High"/>
    <n v="5"/>
    <x v="2"/>
    <d v="2022-12-03T00:00:00"/>
    <x v="1"/>
    <x v="1"/>
    <x v="2"/>
    <n v="5"/>
    <n v="278.95999999999998"/>
    <n v="33"/>
    <s v="Adult"/>
  </r>
  <r>
    <n v="2489"/>
    <d v="2021-07-24T00:00:00"/>
    <n v="4.8083333333333336"/>
    <s v="Director of Sales"/>
    <x v="6"/>
    <s v="Active"/>
    <s v="Contract"/>
    <s v="Zone A"/>
    <s v="Part-Time"/>
    <x v="2"/>
    <x v="4"/>
    <d v="1954-07-23T00:00:00"/>
    <s v="MA"/>
    <s v="Male"/>
    <s v="Hispanic"/>
    <s v="Single"/>
    <x v="0"/>
    <n v="3"/>
    <n v="5"/>
    <s v="Poor"/>
    <d v="2022-09-22T00:00:00"/>
    <n v="1"/>
    <x v="0"/>
    <n v="3"/>
    <s v="Low"/>
    <n v="2"/>
    <x v="0"/>
    <d v="2023-03-30T00:00:00"/>
    <x v="4"/>
    <x v="0"/>
    <x v="1"/>
    <n v="4"/>
    <n v="168.1"/>
    <n v="67"/>
    <s v="Old"/>
  </r>
  <r>
    <n v="2490"/>
    <d v="2021-09-27T00:00:00"/>
    <n v="4.6333333333333337"/>
    <s v="Director of Operations"/>
    <x v="8"/>
    <s v="Active"/>
    <s v="Contract"/>
    <s v="Zone A"/>
    <s v="Part-Time"/>
    <x v="2"/>
    <x v="3"/>
    <d v="1954-07-21T00:00:00"/>
    <s v="MA"/>
    <s v="Male"/>
    <s v="Other"/>
    <s v="Widowed"/>
    <x v="0"/>
    <n v="3"/>
    <n v="4"/>
    <s v="Poor"/>
    <d v="2023-01-25T00:00:00"/>
    <n v="2"/>
    <x v="0"/>
    <n v="2"/>
    <s v="Low"/>
    <n v="4"/>
    <x v="0"/>
    <d v="2023-06-04T00:00:00"/>
    <x v="0"/>
    <x v="0"/>
    <x v="1"/>
    <n v="1"/>
    <n v="886.63"/>
    <n v="67"/>
    <s v="Old"/>
  </r>
  <r>
    <n v="2491"/>
    <d v="2019-04-07T00:00:00"/>
    <n v="7.1055555555555552"/>
    <s v="Software Engineer"/>
    <x v="4"/>
    <s v="Active"/>
    <s v="Contract"/>
    <s v="Zone A"/>
    <s v="Full-Time"/>
    <x v="4"/>
    <x v="3"/>
    <d v="2044-05-28T00:00:00"/>
    <s v="MA"/>
    <s v="Male"/>
    <s v="Black"/>
    <s v="Single"/>
    <x v="0"/>
    <n v="3"/>
    <n v="1"/>
    <s v="Excellent"/>
    <d v="2023-02-23T00:00:00"/>
    <n v="4"/>
    <x v="2"/>
    <n v="5"/>
    <s v="High"/>
    <n v="2"/>
    <x v="2"/>
    <d v="2023-06-27T00:00:00"/>
    <x v="1"/>
    <x v="1"/>
    <x v="1"/>
    <n v="5"/>
    <n v="721.79"/>
    <n v="75"/>
    <s v="Old"/>
  </r>
  <r>
    <n v="2492"/>
    <d v="2019-07-20T00:00:00"/>
    <n v="6.8194444444444446"/>
    <s v="Software Engineer"/>
    <x v="0"/>
    <s v="Active"/>
    <s v="Full-Time"/>
    <s v="Zone C"/>
    <s v="Temporary"/>
    <x v="4"/>
    <x v="3"/>
    <d v="1957-12-04T00:00:00"/>
    <s v="MA"/>
    <s v="Male"/>
    <s v="White"/>
    <s v="Married"/>
    <x v="0"/>
    <n v="3"/>
    <n v="2"/>
    <s v="Excellent"/>
    <d v="2023-01-02T00:00:00"/>
    <n v="3"/>
    <x v="2"/>
    <n v="2"/>
    <s v="High"/>
    <n v="5"/>
    <x v="2"/>
    <d v="2022-11-14T00:00:00"/>
    <x v="0"/>
    <x v="1"/>
    <x v="2"/>
    <n v="4"/>
    <n v="765.32"/>
    <n v="62"/>
    <s v="Old"/>
  </r>
  <r>
    <n v="2493"/>
    <d v="2022-12-03T00:00:00"/>
    <n v="3.45"/>
    <s v="Software Engineer"/>
    <x v="7"/>
    <s v="Active"/>
    <s v="Contract"/>
    <s v="Zone C"/>
    <s v="Full-Time"/>
    <x v="4"/>
    <x v="4"/>
    <d v="1981-05-16T00:00:00"/>
    <s v="MA"/>
    <s v="Male"/>
    <s v="Black"/>
    <s v="Divorced"/>
    <x v="0"/>
    <n v="3"/>
    <n v="4"/>
    <s v="Poor"/>
    <d v="2023-01-23T00:00:00"/>
    <n v="1"/>
    <x v="0"/>
    <n v="3"/>
    <s v="Low"/>
    <n v="1"/>
    <x v="0"/>
    <d v="2023-01-07T00:00:00"/>
    <x v="4"/>
    <x v="0"/>
    <x v="2"/>
    <n v="2"/>
    <n v="443.46"/>
    <n v="41"/>
    <s v="Adult"/>
  </r>
  <r>
    <n v="2494"/>
    <d v="2020-04-04T00:00:00"/>
    <n v="6.1138888888888889"/>
    <s v="IT Manager - DB"/>
    <x v="8"/>
    <s v="Active"/>
    <s v="Contract"/>
    <s v="Zone A"/>
    <s v="Temporary"/>
    <x v="2"/>
    <x v="4"/>
    <d v="1978-08-04T00:00:00"/>
    <s v="MA"/>
    <s v="Male"/>
    <s v="Asian"/>
    <s v="Married"/>
    <x v="0"/>
    <n v="3"/>
    <n v="4"/>
    <s v="Poor"/>
    <d v="2022-11-06T00:00:00"/>
    <n v="1"/>
    <x v="0"/>
    <n v="1"/>
    <s v="Low"/>
    <n v="1"/>
    <x v="0"/>
    <d v="2022-11-06T00:00:00"/>
    <x v="1"/>
    <x v="0"/>
    <x v="1"/>
    <n v="2"/>
    <n v="203.97"/>
    <n v="42"/>
    <s v="Adult"/>
  </r>
  <r>
    <n v="2495"/>
    <d v="2020-03-08T00:00:00"/>
    <n v="6.1861111111111109"/>
    <s v="IT Director"/>
    <x v="6"/>
    <s v="Active"/>
    <s v="Contract"/>
    <s v="Zone B"/>
    <s v="Part-Time"/>
    <x v="2"/>
    <x v="10"/>
    <d v="1970-01-26T00:00:00"/>
    <s v="MA"/>
    <s v="Male"/>
    <s v="Black"/>
    <s v="Married"/>
    <x v="0"/>
    <n v="3"/>
    <n v="1"/>
    <s v="Excellent"/>
    <d v="2023-01-10T00:00:00"/>
    <n v="5"/>
    <x v="2"/>
    <n v="1"/>
    <s v="High"/>
    <n v="2"/>
    <x v="2"/>
    <d v="2022-08-27T00:00:00"/>
    <x v="2"/>
    <x v="0"/>
    <x v="1"/>
    <n v="3"/>
    <n v="180.44"/>
    <n v="50"/>
    <s v="Adult"/>
  </r>
  <r>
    <n v="2496"/>
    <d v="2020-09-28T00:00:00"/>
    <n v="5.6305555555555555"/>
    <s v="Director of Sales"/>
    <x v="2"/>
    <s v="Active"/>
    <s v="Part-Time"/>
    <s v="Zone B"/>
    <s v="Temporary"/>
    <x v="2"/>
    <x v="20"/>
    <d v="1961-03-18T00:00:00"/>
    <s v="MA"/>
    <s v="Male"/>
    <s v="Other"/>
    <s v="Single"/>
    <x v="0"/>
    <n v="3"/>
    <n v="2"/>
    <s v="Excellent"/>
    <d v="2022-12-15T00:00:00"/>
    <n v="2"/>
    <x v="2"/>
    <n v="3"/>
    <s v="High"/>
    <n v="3"/>
    <x v="2"/>
    <d v="2023-02-12T00:00:00"/>
    <x v="3"/>
    <x v="0"/>
    <x v="3"/>
    <n v="3"/>
    <n v="647.25"/>
    <n v="59"/>
    <s v="Old"/>
  </r>
  <r>
    <n v="2497"/>
    <d v="2021-07-14T00:00:00"/>
    <n v="4.8361111111111112"/>
    <s v="Director of Operations"/>
    <x v="9"/>
    <s v="Active"/>
    <s v="Full-Time"/>
    <s v="Zone C"/>
    <s v="Temporary"/>
    <x v="2"/>
    <x v="4"/>
    <d v="1955-09-05T00:00:00"/>
    <s v="MA"/>
    <s v="Male"/>
    <s v="White"/>
    <s v="Single"/>
    <x v="0"/>
    <n v="3"/>
    <n v="4"/>
    <s v="Poor"/>
    <d v="2022-10-27T00:00:00"/>
    <n v="5"/>
    <x v="0"/>
    <n v="2"/>
    <s v="Low"/>
    <n v="5"/>
    <x v="0"/>
    <d v="2022-09-07T00:00:00"/>
    <x v="1"/>
    <x v="0"/>
    <x v="3"/>
    <n v="4"/>
    <n v="833.99"/>
    <n v="66"/>
    <s v="Old"/>
  </r>
  <r>
    <n v="2498"/>
    <d v="2019-10-17T00:00:00"/>
    <n v="6.5777777777777775"/>
    <s v="BI Developer"/>
    <x v="9"/>
    <s v="Terminated"/>
    <s v="Full-Time"/>
    <s v="Zone A"/>
    <s v="Temporary"/>
    <x v="2"/>
    <x v="4"/>
    <d v="1999-09-08T00:00:00"/>
    <s v="MA"/>
    <s v="Female"/>
    <s v="Asian"/>
    <s v="Divorced"/>
    <x v="0"/>
    <n v="3"/>
    <n v="4"/>
    <s v="Poor"/>
    <d v="2023-07-05T00:00:00"/>
    <n v="5"/>
    <x v="0"/>
    <n v="3"/>
    <s v="Low"/>
    <n v="5"/>
    <x v="0"/>
    <d v="2022-11-30T00:00:00"/>
    <x v="2"/>
    <x v="0"/>
    <x v="1"/>
    <n v="4"/>
    <n v="825.58"/>
    <n v="20"/>
    <s v="Young"/>
  </r>
  <r>
    <n v="2499"/>
    <d v="2023-04-08T00:00:00"/>
    <n v="3.1027777777777779"/>
    <s v="Software Engineer"/>
    <x v="2"/>
    <s v="Active"/>
    <s v="Contract"/>
    <s v="Zone B"/>
    <s v="Full-Time"/>
    <x v="4"/>
    <x v="9"/>
    <d v="1989-09-04T00:00:00"/>
    <s v="MA"/>
    <s v="Male"/>
    <s v="Asian"/>
    <s v="Married"/>
    <x v="0"/>
    <n v="3"/>
    <n v="4"/>
    <s v="Poor"/>
    <d v="2023-05-01T00:00:00"/>
    <n v="5"/>
    <x v="0"/>
    <n v="5"/>
    <s v="Low"/>
    <n v="3"/>
    <x v="0"/>
    <d v="2022-10-12T00:00:00"/>
    <x v="2"/>
    <x v="0"/>
    <x v="0"/>
    <n v="2"/>
    <n v="190.49"/>
    <n v="34"/>
    <s v="Adult"/>
  </r>
  <r>
    <n v="2500"/>
    <d v="2019-07-25T00:00:00"/>
    <n v="6.8055555555555554"/>
    <s v="Software Engineer"/>
    <x v="4"/>
    <s v="Active"/>
    <s v="Full-Time"/>
    <s v="Zone C"/>
    <s v="Part-Time"/>
    <x v="4"/>
    <x v="4"/>
    <d v="2048-06-17T00:00:00"/>
    <s v="MA"/>
    <s v="Male"/>
    <s v="Hispanic"/>
    <s v="Married"/>
    <x v="0"/>
    <n v="3"/>
    <n v="2"/>
    <s v="Excellent"/>
    <d v="2023-07-01T00:00:00"/>
    <n v="1"/>
    <x v="2"/>
    <n v="3"/>
    <s v="High"/>
    <n v="5"/>
    <x v="2"/>
    <d v="2023-07-08T00:00:00"/>
    <x v="2"/>
    <x v="0"/>
    <x v="2"/>
    <n v="3"/>
    <n v="961.33"/>
    <n v="71"/>
    <s v="Old"/>
  </r>
  <r>
    <n v="2501"/>
    <d v="2022-12-25T00:00:00"/>
    <n v="3.3888888888888888"/>
    <s v="Software Engineer"/>
    <x v="0"/>
    <s v="Active"/>
    <s v="Full-Time"/>
    <s v="Zone A"/>
    <s v="Temporary"/>
    <x v="4"/>
    <x v="0"/>
    <d v="1952-10-12T00:00:00"/>
    <s v="MA"/>
    <s v="Male"/>
    <s v="Black"/>
    <s v="Divorced"/>
    <x v="0"/>
    <n v="3"/>
    <n v="2"/>
    <s v="Excellent"/>
    <d v="2023-01-21T00:00:00"/>
    <n v="1"/>
    <x v="2"/>
    <n v="5"/>
    <s v="High"/>
    <n v="3"/>
    <x v="2"/>
    <d v="2022-09-20T00:00:00"/>
    <x v="4"/>
    <x v="0"/>
    <x v="2"/>
    <n v="2"/>
    <n v="608.46"/>
    <n v="70"/>
    <s v="Old"/>
  </r>
  <r>
    <n v="2502"/>
    <d v="2019-01-27T00:00:00"/>
    <n v="7.3"/>
    <s v="Software Engineer"/>
    <x v="7"/>
    <s v="Active"/>
    <s v="Part-Time"/>
    <s v="Zone C"/>
    <s v="Temporary"/>
    <x v="4"/>
    <x v="13"/>
    <d v="1999-06-06T00:00:00"/>
    <s v="MA"/>
    <s v="Male"/>
    <s v="White"/>
    <s v="Divorced"/>
    <x v="0"/>
    <n v="3"/>
    <n v="2"/>
    <s v="Excellent"/>
    <d v="2023-07-21T00:00:00"/>
    <n v="3"/>
    <x v="2"/>
    <n v="3"/>
    <s v="High"/>
    <n v="5"/>
    <x v="2"/>
    <d v="2022-08-08T00:00:00"/>
    <x v="3"/>
    <x v="0"/>
    <x v="3"/>
    <n v="3"/>
    <n v="971.57"/>
    <n v="20"/>
    <s v="Young"/>
  </r>
  <r>
    <n v="2503"/>
    <d v="2021-12-26T00:00:00"/>
    <n v="4.3861111111111111"/>
    <s v="IT Manager - DB"/>
    <x v="2"/>
    <s v="Active"/>
    <s v="Contract"/>
    <s v="Zone C"/>
    <s v="Temporary"/>
    <x v="2"/>
    <x v="3"/>
    <d v="2049-12-23T00:00:00"/>
    <s v="MA"/>
    <s v="Male"/>
    <s v="White"/>
    <s v="Married"/>
    <x v="0"/>
    <n v="3"/>
    <n v="5"/>
    <s v="Poor"/>
    <d v="2022-12-06T00:00:00"/>
    <n v="1"/>
    <x v="0"/>
    <n v="1"/>
    <s v="Low"/>
    <n v="1"/>
    <x v="0"/>
    <d v="2023-05-14T00:00:00"/>
    <x v="3"/>
    <x v="1"/>
    <x v="1"/>
    <n v="3"/>
    <n v="354.28"/>
    <n v="72"/>
    <s v="Old"/>
  </r>
  <r>
    <n v="2504"/>
    <d v="2023-01-12T00:00:00"/>
    <n v="3.3416666666666668"/>
    <s v="IT Director"/>
    <x v="4"/>
    <s v="Active"/>
    <s v="Full-Time"/>
    <s v="Zone A"/>
    <s v="Part-Time"/>
    <x v="2"/>
    <x v="6"/>
    <d v="1976-02-16T00:00:00"/>
    <s v="MA"/>
    <s v="Male"/>
    <s v="Black"/>
    <s v="Single"/>
    <x v="0"/>
    <n v="3"/>
    <n v="4"/>
    <s v="Poor"/>
    <d v="2022-10-22T00:00:00"/>
    <n v="1"/>
    <x v="0"/>
    <n v="5"/>
    <s v="Low"/>
    <n v="3"/>
    <x v="0"/>
    <d v="2022-09-02T00:00:00"/>
    <x v="4"/>
    <x v="0"/>
    <x v="0"/>
    <n v="5"/>
    <n v="108.02"/>
    <n v="47"/>
    <s v="Adult"/>
  </r>
  <r>
    <n v="2505"/>
    <d v="2019-07-02T00:00:00"/>
    <n v="6.8694444444444445"/>
    <s v="Director of Sales"/>
    <x v="0"/>
    <s v="Active"/>
    <s v="Contract"/>
    <s v="Zone B"/>
    <s v="Temporary"/>
    <x v="2"/>
    <x v="8"/>
    <d v="1988-05-01T00:00:00"/>
    <s v="MA"/>
    <s v="Male"/>
    <s v="Asian"/>
    <s v="Single"/>
    <x v="0"/>
    <n v="3"/>
    <n v="1"/>
    <s v="Excellent"/>
    <d v="2022-10-30T00:00:00"/>
    <n v="3"/>
    <x v="2"/>
    <n v="2"/>
    <s v="High"/>
    <n v="3"/>
    <x v="2"/>
    <d v="2022-11-23T00:00:00"/>
    <x v="4"/>
    <x v="1"/>
    <x v="2"/>
    <n v="5"/>
    <n v="508.85"/>
    <n v="31"/>
    <s v="Adult"/>
  </r>
  <r>
    <n v="2506"/>
    <d v="2022-06-30T00:00:00"/>
    <n v="3.875"/>
    <s v="Director of Operations"/>
    <x v="7"/>
    <s v="Active"/>
    <s v="Full-Time"/>
    <s v="Zone C"/>
    <s v="Full-Time"/>
    <x v="2"/>
    <x v="4"/>
    <d v="2047-07-12T00:00:00"/>
    <s v="MA"/>
    <s v="Male"/>
    <s v="White"/>
    <s v="Single"/>
    <x v="0"/>
    <n v="3"/>
    <n v="5"/>
    <s v="Poor"/>
    <d v="2022-09-04T00:00:00"/>
    <n v="3"/>
    <x v="0"/>
    <n v="3"/>
    <s v="Low"/>
    <n v="2"/>
    <x v="0"/>
    <d v="2023-02-13T00:00:00"/>
    <x v="4"/>
    <x v="0"/>
    <x v="3"/>
    <n v="3"/>
    <n v="811.4"/>
    <n v="75"/>
    <s v="Old"/>
  </r>
  <r>
    <n v="2507"/>
    <d v="2023-01-05T00:00:00"/>
    <n v="3.3611111111111112"/>
    <s v="BI Developer"/>
    <x v="0"/>
    <s v="Terminated"/>
    <s v="Part-Time"/>
    <s v="Zone B"/>
    <s v="Temporary"/>
    <x v="2"/>
    <x v="1"/>
    <d v="1985-09-06T00:00:00"/>
    <s v="MA"/>
    <s v="Female"/>
    <s v="White"/>
    <s v="Single"/>
    <x v="0"/>
    <n v="3"/>
    <n v="5"/>
    <s v="Poor"/>
    <d v="2023-07-31T00:00:00"/>
    <n v="2"/>
    <x v="0"/>
    <n v="3"/>
    <s v="Low"/>
    <n v="4"/>
    <x v="0"/>
    <d v="2022-12-06T00:00:00"/>
    <x v="3"/>
    <x v="1"/>
    <x v="1"/>
    <n v="2"/>
    <n v="680.09"/>
    <n v="38"/>
    <s v="Adult"/>
  </r>
  <r>
    <n v="2508"/>
    <d v="2018-11-18T00:00:00"/>
    <n v="7.4916666666666663"/>
    <s v="BI Developer"/>
    <x v="7"/>
    <s v="Active"/>
    <s v="Full-Time"/>
    <s v="Zone A"/>
    <s v="Part-Time"/>
    <x v="2"/>
    <x v="4"/>
    <d v="1972-06-20T00:00:00"/>
    <s v="MA"/>
    <s v="Male"/>
    <s v="Other"/>
    <s v="Single"/>
    <x v="0"/>
    <n v="3"/>
    <n v="5"/>
    <s v="Poor"/>
    <d v="2023-07-01T00:00:00"/>
    <n v="1"/>
    <x v="0"/>
    <n v="4"/>
    <s v="Low"/>
    <n v="1"/>
    <x v="0"/>
    <d v="2023-04-25T00:00:00"/>
    <x v="3"/>
    <x v="1"/>
    <x v="2"/>
    <n v="3"/>
    <n v="133.88"/>
    <n v="46"/>
    <s v="Adult"/>
  </r>
  <r>
    <n v="2509"/>
    <d v="2020-09-21T00:00:00"/>
    <n v="5.65"/>
    <s v="Software Engineer"/>
    <x v="1"/>
    <s v="Active"/>
    <s v="Part-Time"/>
    <s v="Zone C"/>
    <s v="Full-Time"/>
    <x v="4"/>
    <x v="18"/>
    <d v="1998-03-19T00:00:00"/>
    <s v="MA"/>
    <s v="Female"/>
    <s v="Hispanic"/>
    <s v="Married"/>
    <x v="0"/>
    <n v="3"/>
    <n v="2"/>
    <s v="Excellent"/>
    <d v="2023-03-10T00:00:00"/>
    <n v="1"/>
    <x v="2"/>
    <n v="2"/>
    <s v="High"/>
    <n v="3"/>
    <x v="2"/>
    <d v="2023-02-08T00:00:00"/>
    <x v="4"/>
    <x v="0"/>
    <x v="2"/>
    <n v="1"/>
    <n v="433.69"/>
    <n v="22"/>
    <s v="Young"/>
  </r>
  <r>
    <n v="2510"/>
    <d v="2019-11-25T00:00:00"/>
    <n v="6.4722222222222223"/>
    <s v="Software Engineer"/>
    <x v="8"/>
    <s v="Active"/>
    <s v="Contract"/>
    <s v="Zone C"/>
    <s v="Temporary"/>
    <x v="4"/>
    <x v="1"/>
    <d v="1988-03-24T00:00:00"/>
    <s v="MA"/>
    <s v="Male"/>
    <s v="Asian"/>
    <s v="Single"/>
    <x v="0"/>
    <n v="3"/>
    <n v="1"/>
    <s v="Excellent"/>
    <d v="2022-09-10T00:00:00"/>
    <n v="2"/>
    <x v="2"/>
    <n v="2"/>
    <s v="High"/>
    <n v="2"/>
    <x v="2"/>
    <d v="2022-08-22T00:00:00"/>
    <x v="1"/>
    <x v="0"/>
    <x v="2"/>
    <n v="2"/>
    <n v="580.84"/>
    <n v="31"/>
    <s v="Adult"/>
  </r>
  <r>
    <n v="2511"/>
    <d v="2021-02-05T00:00:00"/>
    <n v="5.2777777777777777"/>
    <s v="Software Engineer"/>
    <x v="6"/>
    <s v="Active"/>
    <s v="Full-Time"/>
    <s v="Zone C"/>
    <s v="Part-Time"/>
    <x v="4"/>
    <x v="6"/>
    <d v="2046-12-27T00:00:00"/>
    <s v="MA"/>
    <s v="Male"/>
    <s v="Asian"/>
    <s v="Single"/>
    <x v="0"/>
    <n v="3"/>
    <n v="4"/>
    <s v="Poor"/>
    <d v="2023-06-24T00:00:00"/>
    <n v="4"/>
    <x v="0"/>
    <n v="3"/>
    <s v="Low"/>
    <n v="1"/>
    <x v="0"/>
    <d v="2023-04-20T00:00:00"/>
    <x v="3"/>
    <x v="1"/>
    <x v="1"/>
    <n v="4"/>
    <n v="830.45"/>
    <n v="75"/>
    <s v="Old"/>
  </r>
  <r>
    <n v="2512"/>
    <d v="2023-04-16T00:00:00"/>
    <n v="3.0805555555555557"/>
    <s v="Software Engineer"/>
    <x v="2"/>
    <s v="Active"/>
    <s v="Part-Time"/>
    <s v="Zone B"/>
    <s v="Temporary"/>
    <x v="4"/>
    <x v="4"/>
    <d v="1967-03-06T00:00:00"/>
    <s v="MA"/>
    <s v="Male"/>
    <s v="Hispanic"/>
    <s v="Widowed"/>
    <x v="0"/>
    <n v="3"/>
    <n v="4"/>
    <s v="Poor"/>
    <d v="2022-09-02T00:00:00"/>
    <n v="1"/>
    <x v="0"/>
    <n v="4"/>
    <s v="Low"/>
    <n v="2"/>
    <x v="0"/>
    <d v="2023-02-19T00:00:00"/>
    <x v="4"/>
    <x v="1"/>
    <x v="0"/>
    <n v="5"/>
    <n v="802.2"/>
    <n v="56"/>
    <s v="Old"/>
  </r>
  <r>
    <n v="2513"/>
    <d v="2021-08-19T00:00:00"/>
    <n v="4.7388888888888889"/>
    <s v="IT Manager - DB"/>
    <x v="9"/>
    <s v="Active"/>
    <s v="Full-Time"/>
    <s v="Zone A"/>
    <s v="Full-Time"/>
    <x v="2"/>
    <x v="5"/>
    <d v="2041-10-18T00:00:00"/>
    <s v="MA"/>
    <s v="Male"/>
    <s v="Asian"/>
    <s v="Divorced"/>
    <x v="0"/>
    <n v="3"/>
    <n v="2"/>
    <s v="Excellent"/>
    <d v="2023-03-28T00:00:00"/>
    <n v="5"/>
    <x v="2"/>
    <n v="2"/>
    <s v="High"/>
    <n v="4"/>
    <x v="2"/>
    <d v="2022-12-05T00:00:00"/>
    <x v="4"/>
    <x v="0"/>
    <x v="0"/>
    <n v="4"/>
    <n v="337.06"/>
    <n v="80"/>
    <s v="Old"/>
  </r>
  <r>
    <n v="2514"/>
    <d v="2022-01-14T00:00:00"/>
    <n v="4.3361111111111112"/>
    <s v="IT Director"/>
    <x v="2"/>
    <s v="Active"/>
    <s v="Part-Time"/>
    <s v="Zone A"/>
    <s v="Full-Time"/>
    <x v="2"/>
    <x v="6"/>
    <d v="1957-09-09T00:00:00"/>
    <s v="MA"/>
    <s v="Male"/>
    <s v="White"/>
    <s v="Single"/>
    <x v="0"/>
    <n v="3"/>
    <n v="1"/>
    <s v="Excellent"/>
    <d v="2023-06-10T00:00:00"/>
    <n v="5"/>
    <x v="2"/>
    <n v="2"/>
    <s v="High"/>
    <n v="2"/>
    <x v="2"/>
    <d v="2023-06-14T00:00:00"/>
    <x v="3"/>
    <x v="0"/>
    <x v="1"/>
    <n v="3"/>
    <n v="538.16"/>
    <n v="65"/>
    <s v="Old"/>
  </r>
  <r>
    <n v="2515"/>
    <d v="2018-09-11T00:00:00"/>
    <n v="7.677777777777778"/>
    <s v="Director of Sales"/>
    <x v="6"/>
    <s v="Active"/>
    <s v="Contract"/>
    <s v="Zone A"/>
    <s v="Full-Time"/>
    <x v="2"/>
    <x v="2"/>
    <d v="1996-06-10T00:00:00"/>
    <s v="MA"/>
    <s v="Male"/>
    <s v="Hispanic"/>
    <s v="Single"/>
    <x v="0"/>
    <n v="3"/>
    <n v="4"/>
    <s v="Poor"/>
    <d v="2023-03-28T00:00:00"/>
    <n v="1"/>
    <x v="0"/>
    <n v="1"/>
    <s v="Low"/>
    <n v="1"/>
    <x v="0"/>
    <d v="2023-07-19T00:00:00"/>
    <x v="3"/>
    <x v="0"/>
    <x v="3"/>
    <n v="1"/>
    <n v="190.1"/>
    <n v="22"/>
    <s v="Young"/>
  </r>
  <r>
    <n v="2516"/>
    <d v="2022-02-18T00:00:00"/>
    <n v="4.2416666666666663"/>
    <s v="Director of Operations"/>
    <x v="8"/>
    <s v="Active"/>
    <s v="Full-Time"/>
    <s v="Zone C"/>
    <s v="Temporary"/>
    <x v="2"/>
    <x v="4"/>
    <d v="1989-07-25T00:00:00"/>
    <s v="MA"/>
    <s v="Male"/>
    <s v="Hispanic"/>
    <s v="Widowed"/>
    <x v="0"/>
    <n v="3"/>
    <n v="5"/>
    <s v="Poor"/>
    <d v="2023-05-15T00:00:00"/>
    <n v="5"/>
    <x v="0"/>
    <n v="1"/>
    <s v="Low"/>
    <n v="5"/>
    <x v="0"/>
    <d v="2023-01-31T00:00:00"/>
    <x v="1"/>
    <x v="0"/>
    <x v="2"/>
    <n v="1"/>
    <n v="397.27"/>
    <n v="33"/>
    <s v="Adult"/>
  </r>
  <r>
    <n v="2517"/>
    <d v="2019-12-01T00:00:00"/>
    <n v="6.4555555555555557"/>
    <s v="BI Developer"/>
    <x v="0"/>
    <s v="Active"/>
    <s v="Full-Time"/>
    <s v="Zone A"/>
    <s v="Full-Time"/>
    <x v="2"/>
    <x v="1"/>
    <d v="1963-02-10T00:00:00"/>
    <s v="MA"/>
    <s v="Male"/>
    <s v="Asian"/>
    <s v="Single"/>
    <x v="0"/>
    <n v="3"/>
    <n v="2"/>
    <s v="Excellent"/>
    <d v="2023-07-05T00:00:00"/>
    <n v="5"/>
    <x v="2"/>
    <n v="5"/>
    <s v="High"/>
    <n v="1"/>
    <x v="2"/>
    <d v="2023-04-01T00:00:00"/>
    <x v="3"/>
    <x v="0"/>
    <x v="1"/>
    <n v="5"/>
    <n v="826.65"/>
    <n v="56"/>
    <s v="Old"/>
  </r>
  <r>
    <n v="2518"/>
    <d v="2021-02-28T00:00:00"/>
    <n v="5.208333333333333"/>
    <s v="BI Developer"/>
    <x v="7"/>
    <s v="Active"/>
    <s v="Full-Time"/>
    <s v="Zone A"/>
    <s v="Full-Time"/>
    <x v="2"/>
    <x v="13"/>
    <d v="1963-12-26T00:00:00"/>
    <s v="MA"/>
    <s v="Male"/>
    <s v="White"/>
    <s v="Widowed"/>
    <x v="0"/>
    <n v="3"/>
    <n v="4"/>
    <s v="Poor"/>
    <d v="2022-12-28T00:00:00"/>
    <n v="4"/>
    <x v="0"/>
    <n v="2"/>
    <s v="Low"/>
    <n v="1"/>
    <x v="0"/>
    <d v="2022-10-29T00:00:00"/>
    <x v="1"/>
    <x v="0"/>
    <x v="2"/>
    <n v="4"/>
    <n v="732.18"/>
    <n v="58"/>
    <s v="Old"/>
  </r>
  <r>
    <n v="2519"/>
    <d v="2021-11-13T00:00:00"/>
    <n v="4.5055555555555555"/>
    <s v="Software Engineer"/>
    <x v="6"/>
    <s v="Active"/>
    <s v="Part-Time"/>
    <s v="Zone A"/>
    <s v="Part-Time"/>
    <x v="4"/>
    <x v="8"/>
    <d v="1963-05-14T00:00:00"/>
    <s v="MA"/>
    <s v="Female"/>
    <s v="White"/>
    <s v="Married"/>
    <x v="0"/>
    <n v="3"/>
    <n v="4"/>
    <s v="Poor"/>
    <d v="2022-09-03T00:00:00"/>
    <n v="3"/>
    <x v="0"/>
    <n v="5"/>
    <s v="Low"/>
    <n v="5"/>
    <x v="0"/>
    <d v="2023-02-08T00:00:00"/>
    <x v="3"/>
    <x v="1"/>
    <x v="0"/>
    <n v="2"/>
    <n v="564.38"/>
    <n v="58"/>
    <s v="Old"/>
  </r>
  <r>
    <n v="2520"/>
    <d v="2020-09-27T00:00:00"/>
    <n v="5.6333333333333337"/>
    <s v="Software Engineer"/>
    <x v="2"/>
    <s v="Active"/>
    <s v="Part-Time"/>
    <s v="Zone C"/>
    <s v="Part-Time"/>
    <x v="4"/>
    <x v="9"/>
    <d v="2048-06-17T00:00:00"/>
    <s v="MA"/>
    <s v="Male"/>
    <s v="Asian"/>
    <s v="Divorced"/>
    <x v="0"/>
    <n v="3"/>
    <n v="1"/>
    <s v="Excellent"/>
    <d v="2023-02-06T00:00:00"/>
    <n v="2"/>
    <x v="2"/>
    <n v="1"/>
    <s v="High"/>
    <n v="1"/>
    <x v="2"/>
    <d v="2023-02-07T00:00:00"/>
    <x v="1"/>
    <x v="0"/>
    <x v="1"/>
    <n v="2"/>
    <n v="512.02"/>
    <n v="72"/>
    <s v="Old"/>
  </r>
  <r>
    <n v="2521"/>
    <d v="2022-09-03T00:00:00"/>
    <n v="3.7"/>
    <s v="Software Engineer"/>
    <x v="4"/>
    <s v="Active"/>
    <s v="Contract"/>
    <s v="Zone C"/>
    <s v="Temporary"/>
    <x v="4"/>
    <x v="6"/>
    <d v="1954-08-24T00:00:00"/>
    <s v="MA"/>
    <s v="Male"/>
    <s v="White"/>
    <s v="Divorced"/>
    <x v="0"/>
    <n v="3"/>
    <n v="1"/>
    <s v="Excellent"/>
    <d v="2023-06-07T00:00:00"/>
    <n v="4"/>
    <x v="2"/>
    <n v="4"/>
    <s v="High"/>
    <n v="4"/>
    <x v="2"/>
    <d v="2022-11-18T00:00:00"/>
    <x v="2"/>
    <x v="0"/>
    <x v="2"/>
    <n v="1"/>
    <n v="599.41"/>
    <n v="68"/>
    <s v="Old"/>
  </r>
  <r>
    <n v="2522"/>
    <d v="2020-10-09T00:00:00"/>
    <n v="5.6"/>
    <s v="IT Manager - DB"/>
    <x v="2"/>
    <s v="Active"/>
    <s v="Full-Time"/>
    <s v="Zone C"/>
    <s v="Temporary"/>
    <x v="2"/>
    <x v="4"/>
    <d v="2049-01-21T00:00:00"/>
    <s v="MA"/>
    <s v="Male"/>
    <s v="Other"/>
    <s v="Married"/>
    <x v="0"/>
    <n v="3"/>
    <n v="4"/>
    <s v="Poor"/>
    <d v="2022-08-13T00:00:00"/>
    <n v="3"/>
    <x v="0"/>
    <n v="3"/>
    <s v="Low"/>
    <n v="2"/>
    <x v="0"/>
    <d v="2023-06-30T00:00:00"/>
    <x v="4"/>
    <x v="0"/>
    <x v="3"/>
    <n v="4"/>
    <n v="839.04"/>
    <n v="71"/>
    <s v="Old"/>
  </r>
  <r>
    <n v="2523"/>
    <d v="2021-11-06T00:00:00"/>
    <n v="4.5250000000000004"/>
    <s v="IT Director"/>
    <x v="4"/>
    <s v="Active"/>
    <s v="Full-Time"/>
    <s v="Zone A"/>
    <s v="Temporary"/>
    <x v="2"/>
    <x v="3"/>
    <d v="1970-09-08T00:00:00"/>
    <s v="MA"/>
    <s v="Male"/>
    <s v="Hispanic"/>
    <s v="Single"/>
    <x v="0"/>
    <n v="3"/>
    <n v="5"/>
    <s v="Poor"/>
    <d v="2023-02-17T00:00:00"/>
    <n v="1"/>
    <x v="0"/>
    <n v="1"/>
    <s v="Low"/>
    <n v="3"/>
    <x v="0"/>
    <d v="2023-06-28T00:00:00"/>
    <x v="1"/>
    <x v="1"/>
    <x v="1"/>
    <n v="4"/>
    <n v="391.4"/>
    <n v="51"/>
    <s v="Old"/>
  </r>
  <r>
    <n v="2524"/>
    <d v="2023-06-24T00:00:00"/>
    <n v="2.8916666666666666"/>
    <s v="Director of Sales"/>
    <x v="0"/>
    <s v="Active"/>
    <s v="Contract"/>
    <s v="Zone A"/>
    <s v="Part-Time"/>
    <x v="2"/>
    <x v="0"/>
    <d v="1969-03-17T00:00:00"/>
    <s v="MA"/>
    <s v="Male"/>
    <s v="Black"/>
    <s v="Married"/>
    <x v="0"/>
    <n v="3"/>
    <n v="1"/>
    <s v="Excellent"/>
    <d v="2023-07-10T00:00:00"/>
    <n v="3"/>
    <x v="2"/>
    <n v="3"/>
    <s v="High"/>
    <n v="4"/>
    <x v="2"/>
    <d v="2022-10-15T00:00:00"/>
    <x v="0"/>
    <x v="0"/>
    <x v="1"/>
    <n v="1"/>
    <n v="569.5"/>
    <n v="54"/>
    <s v="Old"/>
  </r>
  <r>
    <n v="2525"/>
    <d v="2021-09-15T00:00:00"/>
    <n v="4.666666666666667"/>
    <s v="Director of Operations"/>
    <x v="7"/>
    <s v="Active"/>
    <s v="Full-Time"/>
    <s v="Zone B"/>
    <s v="Full-Time"/>
    <x v="1"/>
    <x v="3"/>
    <d v="1952-02-07T00:00:00"/>
    <s v="MA"/>
    <s v="Male"/>
    <s v="Other"/>
    <s v="Married"/>
    <x v="0"/>
    <n v="3"/>
    <n v="2"/>
    <s v="Excellent"/>
    <d v="2023-07-23T00:00:00"/>
    <n v="2"/>
    <x v="2"/>
    <n v="5"/>
    <s v="High"/>
    <n v="1"/>
    <x v="2"/>
    <d v="2023-04-24T00:00:00"/>
    <x v="0"/>
    <x v="1"/>
    <x v="1"/>
    <n v="3"/>
    <n v="450.81"/>
    <n v="69"/>
    <s v="Old"/>
  </r>
  <r>
    <n v="2526"/>
    <d v="2022-10-14T00:00:00"/>
    <n v="3.5861111111111112"/>
    <s v="BI Developer"/>
    <x v="6"/>
    <s v="Active"/>
    <s v="Contract"/>
    <s v="Zone C"/>
    <s v="Part-Time"/>
    <x v="2"/>
    <x v="6"/>
    <d v="1964-03-28T00:00:00"/>
    <s v="MA"/>
    <s v="Female"/>
    <s v="Other"/>
    <s v="Single"/>
    <x v="0"/>
    <n v="3"/>
    <n v="1"/>
    <s v="Excellent"/>
    <d v="2022-10-22T00:00:00"/>
    <n v="1"/>
    <x v="2"/>
    <n v="1"/>
    <s v="High"/>
    <n v="1"/>
    <x v="2"/>
    <d v="2023-06-23T00:00:00"/>
    <x v="3"/>
    <x v="0"/>
    <x v="3"/>
    <n v="2"/>
    <n v="265.45999999999998"/>
    <n v="58"/>
    <s v="Old"/>
  </r>
  <r>
    <n v="2527"/>
    <d v="2019-07-22T00:00:00"/>
    <n v="6.8138888888888891"/>
    <s v="BI Developer"/>
    <x v="2"/>
    <s v="Active"/>
    <s v="Full-Time"/>
    <s v="Zone A"/>
    <s v="Temporary"/>
    <x v="2"/>
    <x v="6"/>
    <d v="1991-06-14T00:00:00"/>
    <s v="MA"/>
    <s v="Male"/>
    <s v="Asian"/>
    <s v="Married"/>
    <x v="0"/>
    <n v="3"/>
    <n v="2"/>
    <s v="Excellent"/>
    <d v="2022-10-28T00:00:00"/>
    <n v="3"/>
    <x v="2"/>
    <n v="4"/>
    <s v="High"/>
    <n v="5"/>
    <x v="2"/>
    <d v="2022-11-24T00:00:00"/>
    <x v="3"/>
    <x v="0"/>
    <x v="3"/>
    <n v="2"/>
    <n v="462.98"/>
    <n v="28"/>
    <s v="Adult"/>
  </r>
  <r>
    <n v="2528"/>
    <d v="2023-03-20T00:00:00"/>
    <n v="3.1527777777777777"/>
    <s v="BI Developer"/>
    <x v="9"/>
    <s v="Active"/>
    <s v="Part-Time"/>
    <s v="Zone C"/>
    <s v="Part-Time"/>
    <x v="2"/>
    <x v="9"/>
    <d v="1985-06-09T00:00:00"/>
    <s v="MA"/>
    <s v="Male"/>
    <s v="White"/>
    <s v="Married"/>
    <x v="0"/>
    <n v="3"/>
    <n v="1"/>
    <s v="Excellent"/>
    <d v="2023-07-10T00:00:00"/>
    <n v="2"/>
    <x v="2"/>
    <n v="4"/>
    <s v="High"/>
    <n v="2"/>
    <x v="2"/>
    <d v="2023-07-25T00:00:00"/>
    <x v="4"/>
    <x v="0"/>
    <x v="3"/>
    <n v="3"/>
    <n v="760.34"/>
    <n v="38"/>
    <s v="Adult"/>
  </r>
  <r>
    <n v="2529"/>
    <d v="2022-05-02T00:00:00"/>
    <n v="4.0361111111111114"/>
    <s v="Software Engineer"/>
    <x v="6"/>
    <s v="Active"/>
    <s v="Full-Time"/>
    <s v="Zone B"/>
    <s v="Part-Time"/>
    <x v="4"/>
    <x v="20"/>
    <d v="1953-05-17T00:00:00"/>
    <s v="MA"/>
    <s v="Female"/>
    <s v="Other"/>
    <s v="Single"/>
    <x v="0"/>
    <n v="3"/>
    <n v="2"/>
    <s v="Excellent"/>
    <d v="2022-12-08T00:00:00"/>
    <n v="4"/>
    <x v="2"/>
    <n v="5"/>
    <s v="High"/>
    <n v="1"/>
    <x v="2"/>
    <d v="2022-10-16T00:00:00"/>
    <x v="4"/>
    <x v="1"/>
    <x v="0"/>
    <n v="1"/>
    <n v="383.84"/>
    <n v="69"/>
    <s v="Old"/>
  </r>
  <r>
    <n v="2530"/>
    <d v="2022-10-20T00:00:00"/>
    <n v="3.5694444444444446"/>
    <s v="Software Engineer"/>
    <x v="2"/>
    <s v="Active"/>
    <s v="Part-Time"/>
    <s v="Zone C"/>
    <s v="Temporary"/>
    <x v="4"/>
    <x v="17"/>
    <d v="1980-04-11T00:00:00"/>
    <s v="MA"/>
    <s v="Male"/>
    <s v="White"/>
    <s v="Divorced"/>
    <x v="0"/>
    <n v="3"/>
    <n v="2"/>
    <s v="Excellent"/>
    <d v="2023-07-18T00:00:00"/>
    <n v="4"/>
    <x v="2"/>
    <n v="1"/>
    <s v="High"/>
    <n v="1"/>
    <x v="2"/>
    <d v="2022-12-11T00:00:00"/>
    <x v="3"/>
    <x v="1"/>
    <x v="0"/>
    <n v="4"/>
    <n v="723.57"/>
    <n v="42"/>
    <s v="Adult"/>
  </r>
  <r>
    <n v="2531"/>
    <d v="2023-07-24T00:00:00"/>
    <n v="2.8083333333333331"/>
    <s v="Software Engineer"/>
    <x v="4"/>
    <s v="Active"/>
    <s v="Part-Time"/>
    <s v="Zone B"/>
    <s v="Full-Time"/>
    <x v="4"/>
    <x v="7"/>
    <d v="1951-05-21T00:00:00"/>
    <s v="MA"/>
    <s v="Male"/>
    <s v="Black"/>
    <s v="Widowed"/>
    <x v="0"/>
    <n v="3"/>
    <n v="2"/>
    <s v="Excellent"/>
    <d v="2022-08-28T00:00:00"/>
    <n v="2"/>
    <x v="2"/>
    <n v="5"/>
    <s v="High"/>
    <n v="4"/>
    <x v="2"/>
    <d v="2022-11-01T00:00:00"/>
    <x v="4"/>
    <x v="0"/>
    <x v="1"/>
    <n v="1"/>
    <n v="725.34"/>
    <n v="72"/>
    <s v="Old"/>
  </r>
  <r>
    <n v="2532"/>
    <d v="2020-07-18T00:00:00"/>
    <n v="5.8250000000000002"/>
    <s v="IT Manager - DB"/>
    <x v="6"/>
    <s v="Active"/>
    <s v="Contract"/>
    <s v="Zone A"/>
    <s v="Part-Time"/>
    <x v="2"/>
    <x v="3"/>
    <d v="1972-09-04T00:00:00"/>
    <s v="MA"/>
    <s v="Male"/>
    <s v="Other"/>
    <s v="Widowed"/>
    <x v="0"/>
    <n v="3"/>
    <n v="4"/>
    <s v="Poor"/>
    <d v="2023-03-26T00:00:00"/>
    <n v="1"/>
    <x v="0"/>
    <n v="1"/>
    <s v="Low"/>
    <n v="4"/>
    <x v="0"/>
    <d v="2023-05-18T00:00:00"/>
    <x v="0"/>
    <x v="0"/>
    <x v="1"/>
    <n v="2"/>
    <n v="119.48"/>
    <n v="48"/>
    <s v="Adult"/>
  </r>
  <r>
    <n v="2533"/>
    <d v="2021-05-05T00:00:00"/>
    <n v="5.0277777777777777"/>
    <s v="IT Manager - DB"/>
    <x v="2"/>
    <s v="Active"/>
    <s v="Full-Time"/>
    <s v="Zone A"/>
    <s v="Temporary"/>
    <x v="2"/>
    <x v="4"/>
    <d v="1966-06-13T00:00:00"/>
    <s v="MA"/>
    <s v="Male"/>
    <s v="White"/>
    <s v="Divorced"/>
    <x v="0"/>
    <n v="3"/>
    <n v="1"/>
    <s v="Excellent"/>
    <d v="2022-08-20T00:00:00"/>
    <n v="1"/>
    <x v="2"/>
    <n v="1"/>
    <s v="High"/>
    <n v="3"/>
    <x v="2"/>
    <d v="2023-07-22T00:00:00"/>
    <x v="4"/>
    <x v="1"/>
    <x v="2"/>
    <n v="1"/>
    <n v="226.93"/>
    <n v="55"/>
    <s v="Old"/>
  </r>
  <r>
    <n v="2534"/>
    <d v="2019-04-15T00:00:00"/>
    <n v="7.083333333333333"/>
    <s v="IT Director"/>
    <x v="4"/>
    <s v="Active"/>
    <s v="Part-Time"/>
    <s v="Zone B"/>
    <s v="Temporary"/>
    <x v="2"/>
    <x v="9"/>
    <d v="1960-07-05T00:00:00"/>
    <s v="MA"/>
    <s v="Male"/>
    <s v="Other"/>
    <s v="Divorced"/>
    <x v="0"/>
    <n v="3"/>
    <n v="1"/>
    <s v="Excellent"/>
    <d v="2022-10-15T00:00:00"/>
    <n v="2"/>
    <x v="2"/>
    <n v="2"/>
    <s v="High"/>
    <n v="5"/>
    <x v="2"/>
    <d v="2022-08-22T00:00:00"/>
    <x v="0"/>
    <x v="0"/>
    <x v="3"/>
    <n v="3"/>
    <n v="739.85"/>
    <n v="59"/>
    <s v="Old"/>
  </r>
  <r>
    <n v="2535"/>
    <d v="2020-08-24T00:00:00"/>
    <n v="5.7249999999999996"/>
    <s v="Director of Sales"/>
    <x v="0"/>
    <s v="Active"/>
    <s v="Contract"/>
    <s v="Zone B"/>
    <s v="Part-Time"/>
    <x v="1"/>
    <x v="4"/>
    <d v="1978-09-22T00:00:00"/>
    <s v="MA"/>
    <s v="Male"/>
    <s v="Other"/>
    <s v="Single"/>
    <x v="0"/>
    <n v="3"/>
    <n v="2"/>
    <s v="Excellent"/>
    <d v="2022-08-06T00:00:00"/>
    <n v="2"/>
    <x v="2"/>
    <n v="5"/>
    <s v="High"/>
    <n v="2"/>
    <x v="2"/>
    <d v="2022-10-02T00:00:00"/>
    <x v="2"/>
    <x v="0"/>
    <x v="1"/>
    <n v="2"/>
    <n v="369.68"/>
    <n v="42"/>
    <s v="Adult"/>
  </r>
  <r>
    <n v="2536"/>
    <d v="2022-12-31T00:00:00"/>
    <n v="3.375"/>
    <s v="Director of Operations"/>
    <x v="7"/>
    <s v="Active"/>
    <s v="Contract"/>
    <s v="Zone C"/>
    <s v="Temporary"/>
    <x v="1"/>
    <x v="4"/>
    <d v="1951-02-03T00:00:00"/>
    <s v="MA"/>
    <s v="Male"/>
    <s v="Hispanic"/>
    <s v="Married"/>
    <x v="0"/>
    <n v="3"/>
    <n v="2"/>
    <s v="Excellent"/>
    <d v="2022-12-16T00:00:00"/>
    <n v="2"/>
    <x v="2"/>
    <n v="1"/>
    <s v="High"/>
    <n v="2"/>
    <x v="2"/>
    <d v="2022-08-26T00:00:00"/>
    <x v="0"/>
    <x v="1"/>
    <x v="2"/>
    <n v="1"/>
    <n v="243.63"/>
    <n v="71"/>
    <s v="Old"/>
  </r>
  <r>
    <n v="2537"/>
    <d v="2022-09-18T00:00:00"/>
    <n v="3.6583333333333332"/>
    <s v="BI Developer"/>
    <x v="2"/>
    <s v="Active"/>
    <s v="Full-Time"/>
    <s v="Zone A"/>
    <s v="Full-Time"/>
    <x v="2"/>
    <x v="4"/>
    <d v="1951-07-24T00:00:00"/>
    <s v="MA"/>
    <s v="Female"/>
    <s v="White"/>
    <s v="Single"/>
    <x v="0"/>
    <n v="3"/>
    <n v="2"/>
    <s v="Excellent"/>
    <d v="2023-07-26T00:00:00"/>
    <n v="4"/>
    <x v="2"/>
    <n v="5"/>
    <s v="High"/>
    <n v="4"/>
    <x v="2"/>
    <d v="2023-03-19T00:00:00"/>
    <x v="2"/>
    <x v="1"/>
    <x v="0"/>
    <n v="5"/>
    <n v="475.8"/>
    <n v="71"/>
    <s v="Old"/>
  </r>
  <r>
    <n v="2538"/>
    <d v="2019-09-14T00:00:00"/>
    <n v="6.6694444444444443"/>
    <s v="BI Developer"/>
    <x v="4"/>
    <s v="Active"/>
    <s v="Full-Time"/>
    <s v="Zone C"/>
    <s v="Part-Time"/>
    <x v="2"/>
    <x v="13"/>
    <d v="1986-02-19T00:00:00"/>
    <s v="MA"/>
    <s v="Female"/>
    <s v="Hispanic"/>
    <s v="Single"/>
    <x v="0"/>
    <n v="3"/>
    <n v="5"/>
    <s v="Poor"/>
    <d v="2022-10-02T00:00:00"/>
    <n v="5"/>
    <x v="0"/>
    <n v="4"/>
    <s v="Low"/>
    <n v="5"/>
    <x v="0"/>
    <d v="2023-04-06T00:00:00"/>
    <x v="0"/>
    <x v="1"/>
    <x v="3"/>
    <n v="3"/>
    <n v="418.25"/>
    <n v="33"/>
    <s v="Adult"/>
  </r>
  <r>
    <n v="2539"/>
    <d v="2019-03-19T00:00:00"/>
    <n v="7.1555555555555559"/>
    <s v="BI Developer"/>
    <x v="0"/>
    <s v="Active"/>
    <s v="Part-Time"/>
    <s v="Zone B"/>
    <s v="Temporary"/>
    <x v="2"/>
    <x v="13"/>
    <d v="1953-10-04T00:00:00"/>
    <s v="MA"/>
    <s v="Male"/>
    <s v="Black"/>
    <s v="Married"/>
    <x v="0"/>
    <n v="3"/>
    <n v="2"/>
    <s v="Excellent"/>
    <d v="2022-12-08T00:00:00"/>
    <n v="4"/>
    <x v="2"/>
    <n v="2"/>
    <s v="High"/>
    <n v="3"/>
    <x v="2"/>
    <d v="2022-11-10T00:00:00"/>
    <x v="4"/>
    <x v="0"/>
    <x v="3"/>
    <n v="4"/>
    <n v="703.84"/>
    <n v="66"/>
    <s v="Old"/>
  </r>
  <r>
    <n v="2540"/>
    <d v="2022-10-18T00:00:00"/>
    <n v="3.5750000000000002"/>
    <s v="Software Engineering Manager"/>
    <x v="0"/>
    <s v="Active"/>
    <s v="Contract"/>
    <s v="Zone B"/>
    <s v="Part-Time"/>
    <x v="4"/>
    <x v="0"/>
    <d v="1994-08-26T00:00:00"/>
    <s v="MA"/>
    <s v="Female"/>
    <s v="Black"/>
    <s v="Divorced"/>
    <x v="0"/>
    <n v="3"/>
    <n v="4"/>
    <s v="Poor"/>
    <d v="2023-04-16T00:00:00"/>
    <n v="3"/>
    <x v="0"/>
    <n v="4"/>
    <s v="Low"/>
    <n v="4"/>
    <x v="0"/>
    <d v="2022-10-12T00:00:00"/>
    <x v="2"/>
    <x v="0"/>
    <x v="0"/>
    <n v="2"/>
    <n v="602.26"/>
    <n v="28"/>
    <s v="Adult"/>
  </r>
  <r>
    <n v="2541"/>
    <d v="2022-07-31T00:00:00"/>
    <n v="3.7916666666666665"/>
    <s v="Software Engineer"/>
    <x v="1"/>
    <s v="Active"/>
    <s v="Full-Time"/>
    <s v="Zone B"/>
    <s v="Temporary"/>
    <x v="4"/>
    <x v="6"/>
    <d v="1973-01-09T00:00:00"/>
    <s v="MA"/>
    <s v="Female"/>
    <s v="Other"/>
    <s v="Married"/>
    <x v="0"/>
    <n v="3"/>
    <n v="1"/>
    <s v="Excellent"/>
    <d v="2023-07-22T00:00:00"/>
    <n v="3"/>
    <x v="2"/>
    <n v="4"/>
    <s v="High"/>
    <n v="3"/>
    <x v="2"/>
    <d v="2022-08-11T00:00:00"/>
    <x v="4"/>
    <x v="0"/>
    <x v="3"/>
    <n v="2"/>
    <n v="517.83000000000004"/>
    <n v="49"/>
    <s v="Adult"/>
  </r>
  <r>
    <n v="2542"/>
    <d v="2023-03-06T00:00:00"/>
    <n v="3.1916666666666669"/>
    <s v="Software Engineer"/>
    <x v="8"/>
    <s v="Active"/>
    <s v="Part-Time"/>
    <s v="Zone A"/>
    <s v="Part-Time"/>
    <x v="4"/>
    <x v="6"/>
    <d v="1959-09-01T00:00:00"/>
    <s v="MA"/>
    <s v="Male"/>
    <s v="Black"/>
    <s v="Single"/>
    <x v="0"/>
    <n v="3"/>
    <n v="4"/>
    <s v="Poor"/>
    <d v="2022-09-21T00:00:00"/>
    <n v="2"/>
    <x v="0"/>
    <n v="1"/>
    <s v="Low"/>
    <n v="3"/>
    <x v="0"/>
    <d v="2022-08-21T00:00:00"/>
    <x v="4"/>
    <x v="1"/>
    <x v="2"/>
    <n v="5"/>
    <n v="605.99"/>
    <n v="64"/>
    <s v="Old"/>
  </r>
  <r>
    <n v="2543"/>
    <d v="2019-01-30T00:00:00"/>
    <n v="7.291666666666667"/>
    <s v="Software Engineer"/>
    <x v="6"/>
    <s v="Terminated"/>
    <s v="Full-Time"/>
    <s v="Zone A"/>
    <s v="Full-Time"/>
    <x v="4"/>
    <x v="3"/>
    <d v="1991-12-25T00:00:00"/>
    <s v="MA"/>
    <s v="Male"/>
    <s v="White"/>
    <s v="Divorced"/>
    <x v="0"/>
    <n v="3"/>
    <n v="2"/>
    <s v="Excellent"/>
    <d v="2023-07-06T00:00:00"/>
    <n v="3"/>
    <x v="2"/>
    <n v="4"/>
    <s v="High"/>
    <n v="3"/>
    <x v="2"/>
    <d v="2022-09-04T00:00:00"/>
    <x v="4"/>
    <x v="0"/>
    <x v="3"/>
    <n v="1"/>
    <n v="100.45"/>
    <n v="28"/>
    <s v="Adult"/>
  </r>
  <r>
    <n v="2544"/>
    <d v="2023-05-22T00:00:00"/>
    <n v="2.9805555555555556"/>
    <s v="IT Manager - DB"/>
    <x v="7"/>
    <s v="Active"/>
    <s v="Full-Time"/>
    <s v="Zone C"/>
    <s v="Temporary"/>
    <x v="2"/>
    <x v="8"/>
    <d v="2046-04-14T00:00:00"/>
    <s v="MA"/>
    <s v="Male"/>
    <s v="White"/>
    <s v="Married"/>
    <x v="0"/>
    <n v="3"/>
    <n v="1"/>
    <s v="Excellent"/>
    <d v="2023-07-07T00:00:00"/>
    <n v="2"/>
    <x v="2"/>
    <n v="3"/>
    <s v="High"/>
    <n v="2"/>
    <x v="2"/>
    <d v="2023-01-27T00:00:00"/>
    <x v="4"/>
    <x v="0"/>
    <x v="2"/>
    <n v="2"/>
    <n v="767.56"/>
    <n v="77"/>
    <s v="Old"/>
  </r>
  <r>
    <n v="2545"/>
    <d v="2018-12-22T00:00:00"/>
    <n v="7.3972222222222221"/>
    <s v="IT Manager - DB"/>
    <x v="9"/>
    <s v="Active"/>
    <s v="Contract"/>
    <s v="Zone B"/>
    <s v="Full-Time"/>
    <x v="2"/>
    <x v="9"/>
    <d v="1951-10-08T00:00:00"/>
    <s v="MA"/>
    <s v="Male"/>
    <s v="Hispanic"/>
    <s v="Widowed"/>
    <x v="0"/>
    <n v="3"/>
    <n v="4"/>
    <s v="Poor"/>
    <d v="2023-02-12T00:00:00"/>
    <n v="3"/>
    <x v="0"/>
    <n v="2"/>
    <s v="Low"/>
    <n v="3"/>
    <x v="0"/>
    <d v="2023-06-27T00:00:00"/>
    <x v="0"/>
    <x v="0"/>
    <x v="2"/>
    <n v="1"/>
    <n v="352.45"/>
    <n v="67"/>
    <s v="Old"/>
  </r>
  <r>
    <n v="2546"/>
    <d v="2022-11-08T00:00:00"/>
    <n v="3.5194444444444444"/>
    <s v="IT Director"/>
    <x v="2"/>
    <s v="Active"/>
    <s v="Part-Time"/>
    <s v="Zone A"/>
    <s v="Part-Time"/>
    <x v="2"/>
    <x v="0"/>
    <d v="1990-02-14T00:00:00"/>
    <s v="MA"/>
    <s v="Male"/>
    <s v="Other"/>
    <s v="Married"/>
    <x v="0"/>
    <n v="3"/>
    <n v="4"/>
    <s v="Poor"/>
    <d v="2022-11-06T00:00:00"/>
    <n v="4"/>
    <x v="0"/>
    <n v="4"/>
    <s v="Low"/>
    <n v="5"/>
    <x v="0"/>
    <d v="2023-05-22T00:00:00"/>
    <x v="1"/>
    <x v="0"/>
    <x v="2"/>
    <n v="3"/>
    <n v="463.57"/>
    <n v="32"/>
    <s v="Adult"/>
  </r>
  <r>
    <n v="2547"/>
    <d v="2021-07-03T00:00:00"/>
    <n v="4.8666666666666663"/>
    <s v="Director of Sales"/>
    <x v="6"/>
    <s v="Active"/>
    <s v="Full-Time"/>
    <s v="Zone A"/>
    <s v="Temporary"/>
    <x v="1"/>
    <x v="3"/>
    <d v="1970-07-15T00:00:00"/>
    <s v="MA"/>
    <s v="Male"/>
    <s v="Hispanic"/>
    <s v="Widowed"/>
    <x v="0"/>
    <n v="3"/>
    <n v="4"/>
    <s v="Poor"/>
    <d v="2023-05-26T00:00:00"/>
    <n v="2"/>
    <x v="0"/>
    <n v="5"/>
    <s v="Low"/>
    <n v="1"/>
    <x v="0"/>
    <d v="2022-09-07T00:00:00"/>
    <x v="0"/>
    <x v="0"/>
    <x v="2"/>
    <n v="4"/>
    <n v="372.08"/>
    <n v="51"/>
    <s v="Old"/>
  </r>
  <r>
    <n v="2548"/>
    <d v="2018-11-14T00:00:00"/>
    <n v="7.5027777777777782"/>
    <s v="BI Developer"/>
    <x v="9"/>
    <s v="Active"/>
    <s v="Contract"/>
    <s v="Zone A"/>
    <s v="Temporary"/>
    <x v="2"/>
    <x v="2"/>
    <d v="1954-02-16T00:00:00"/>
    <s v="MA"/>
    <s v="Female"/>
    <s v="Other"/>
    <s v="Divorced"/>
    <x v="0"/>
    <n v="3"/>
    <n v="1"/>
    <s v="Excellent"/>
    <d v="2022-08-07T00:00:00"/>
    <n v="2"/>
    <x v="2"/>
    <n v="5"/>
    <s v="High"/>
    <n v="3"/>
    <x v="2"/>
    <d v="2023-01-14T00:00:00"/>
    <x v="2"/>
    <x v="1"/>
    <x v="0"/>
    <n v="3"/>
    <n v="670.58"/>
    <n v="64"/>
    <s v="Old"/>
  </r>
  <r>
    <n v="2549"/>
    <d v="2021-09-18T00:00:00"/>
    <n v="4.6583333333333332"/>
    <s v="BI Developer"/>
    <x v="2"/>
    <s v="Active"/>
    <s v="Contract"/>
    <s v="Zone A"/>
    <s v="Part-Time"/>
    <x v="2"/>
    <x v="4"/>
    <d v="1963-07-04T00:00:00"/>
    <s v="MA"/>
    <s v="Female"/>
    <s v="White"/>
    <s v="Divorced"/>
    <x v="0"/>
    <n v="3"/>
    <n v="5"/>
    <s v="Poor"/>
    <d v="2023-01-18T00:00:00"/>
    <n v="4"/>
    <x v="0"/>
    <n v="3"/>
    <s v="Low"/>
    <n v="5"/>
    <x v="0"/>
    <d v="2022-12-18T00:00:00"/>
    <x v="2"/>
    <x v="0"/>
    <x v="3"/>
    <n v="2"/>
    <n v="399.97"/>
    <n v="58"/>
    <s v="Old"/>
  </r>
  <r>
    <n v="2550"/>
    <d v="2020-11-19T00:00:00"/>
    <n v="5.4888888888888889"/>
    <s v="Software Engineering Manager"/>
    <x v="5"/>
    <s v="Active"/>
    <s v="Contract"/>
    <s v="Zone A"/>
    <s v="Part-Time"/>
    <x v="4"/>
    <x v="3"/>
    <d v="1952-04-25T00:00:00"/>
    <s v="MA"/>
    <s v="Female"/>
    <s v="White"/>
    <s v="Widowed"/>
    <x v="0"/>
    <n v="3"/>
    <n v="5"/>
    <s v="Poor"/>
    <d v="2023-01-01T00:00:00"/>
    <n v="3"/>
    <x v="0"/>
    <n v="1"/>
    <s v="Low"/>
    <n v="1"/>
    <x v="0"/>
    <d v="2022-10-09T00:00:00"/>
    <x v="2"/>
    <x v="0"/>
    <x v="1"/>
    <n v="5"/>
    <n v="997.89"/>
    <n v="68"/>
    <s v="Old"/>
  </r>
  <r>
    <n v="2551"/>
    <d v="2023-05-04T00:00:00"/>
    <n v="3.0305555555555554"/>
    <s v="Software Engineer"/>
    <x v="6"/>
    <s v="Active"/>
    <s v="Full-Time"/>
    <s v="Zone B"/>
    <s v="Temporary"/>
    <x v="4"/>
    <x v="3"/>
    <d v="1988-05-12T00:00:00"/>
    <s v="MA"/>
    <s v="Female"/>
    <s v="Other"/>
    <s v="Widowed"/>
    <x v="0"/>
    <n v="3"/>
    <n v="1"/>
    <s v="Excellent"/>
    <d v="2022-09-03T00:00:00"/>
    <n v="4"/>
    <x v="2"/>
    <n v="2"/>
    <s v="High"/>
    <n v="2"/>
    <x v="2"/>
    <d v="2023-08-02T00:00:00"/>
    <x v="4"/>
    <x v="0"/>
    <x v="2"/>
    <n v="2"/>
    <n v="985"/>
    <n v="35"/>
    <s v="Adult"/>
  </r>
  <r>
    <n v="2552"/>
    <d v="2023-01-21T00:00:00"/>
    <n v="3.3166666666666669"/>
    <s v="Software Engineer"/>
    <x v="2"/>
    <s v="Active"/>
    <s v="Full-Time"/>
    <s v="Zone B"/>
    <s v="Temporary"/>
    <x v="4"/>
    <x v="9"/>
    <d v="1954-11-03T00:00:00"/>
    <s v="MA"/>
    <s v="Male"/>
    <s v="White"/>
    <s v="Single"/>
    <x v="0"/>
    <n v="3"/>
    <n v="5"/>
    <s v="Poor"/>
    <d v="2022-10-19T00:00:00"/>
    <n v="3"/>
    <x v="0"/>
    <n v="2"/>
    <s v="Low"/>
    <n v="3"/>
    <x v="0"/>
    <d v="2022-09-21T00:00:00"/>
    <x v="1"/>
    <x v="0"/>
    <x v="2"/>
    <n v="5"/>
    <n v="573.47"/>
    <n v="69"/>
    <s v="Old"/>
  </r>
  <r>
    <n v="2553"/>
    <d v="2022-08-19T00:00:00"/>
    <n v="3.7388888888888889"/>
    <s v="IT Manager - DB"/>
    <x v="6"/>
    <s v="Active"/>
    <s v="Contract"/>
    <s v="Zone B"/>
    <s v="Part-Time"/>
    <x v="2"/>
    <x v="1"/>
    <d v="1973-10-09T00:00:00"/>
    <s v="MA"/>
    <s v="Male"/>
    <s v="Other"/>
    <s v="Divorced"/>
    <x v="0"/>
    <n v="3"/>
    <n v="2"/>
    <s v="Excellent"/>
    <d v="2022-10-16T00:00:00"/>
    <n v="2"/>
    <x v="2"/>
    <n v="2"/>
    <s v="High"/>
    <n v="2"/>
    <x v="2"/>
    <d v="2022-10-03T00:00:00"/>
    <x v="2"/>
    <x v="1"/>
    <x v="0"/>
    <n v="2"/>
    <n v="414.08"/>
    <n v="49"/>
    <s v="Adult"/>
  </r>
  <r>
    <n v="2554"/>
    <d v="2022-07-18T00:00:00"/>
    <n v="3.8250000000000002"/>
    <s v="IT Manager - DB"/>
    <x v="2"/>
    <s v="Active"/>
    <s v="Part-Time"/>
    <s v="Zone A"/>
    <s v="Full-Time"/>
    <x v="2"/>
    <x v="5"/>
    <d v="1991-10-03T00:00:00"/>
    <s v="MA"/>
    <s v="Male"/>
    <s v="Hispanic"/>
    <s v="Widowed"/>
    <x v="0"/>
    <n v="3"/>
    <n v="1"/>
    <s v="Excellent"/>
    <d v="2022-12-29T00:00:00"/>
    <n v="5"/>
    <x v="2"/>
    <n v="1"/>
    <s v="High"/>
    <n v="4"/>
    <x v="2"/>
    <d v="2023-07-29T00:00:00"/>
    <x v="4"/>
    <x v="1"/>
    <x v="2"/>
    <n v="5"/>
    <n v="889.09"/>
    <n v="31"/>
    <s v="Adult"/>
  </r>
  <r>
    <n v="2555"/>
    <d v="2019-08-14T00:00:00"/>
    <n v="6.7527777777777782"/>
    <s v="IT Director"/>
    <x v="4"/>
    <s v="Active"/>
    <s v="Full-Time"/>
    <s v="Zone A"/>
    <s v="Temporary"/>
    <x v="2"/>
    <x v="15"/>
    <d v="1956-10-26T00:00:00"/>
    <s v="MA"/>
    <s v="Male"/>
    <s v="Other"/>
    <s v="Widowed"/>
    <x v="0"/>
    <n v="3"/>
    <n v="2"/>
    <s v="Excellent"/>
    <d v="2023-05-14T00:00:00"/>
    <n v="5"/>
    <x v="2"/>
    <n v="1"/>
    <s v="High"/>
    <n v="4"/>
    <x v="2"/>
    <d v="2023-01-18T00:00:00"/>
    <x v="3"/>
    <x v="0"/>
    <x v="3"/>
    <n v="3"/>
    <n v="650.08000000000004"/>
    <n v="63"/>
    <s v="Old"/>
  </r>
  <r>
    <n v="2556"/>
    <d v="2020-12-10T00:00:00"/>
    <n v="5.4305555555555554"/>
    <s v="Director of Sales"/>
    <x v="0"/>
    <s v="Active"/>
    <s v="Part-Time"/>
    <s v="Zone A"/>
    <s v="Full-Time"/>
    <x v="1"/>
    <x v="11"/>
    <d v="1996-04-25T00:00:00"/>
    <s v="MA"/>
    <s v="Male"/>
    <s v="White"/>
    <s v="Married"/>
    <x v="0"/>
    <n v="3"/>
    <n v="2"/>
    <s v="Excellent"/>
    <d v="2023-02-01T00:00:00"/>
    <n v="4"/>
    <x v="2"/>
    <n v="1"/>
    <s v="High"/>
    <n v="3"/>
    <x v="2"/>
    <d v="2022-08-19T00:00:00"/>
    <x v="1"/>
    <x v="0"/>
    <x v="3"/>
    <n v="5"/>
    <n v="283.57"/>
    <n v="24"/>
    <s v="Young"/>
  </r>
  <r>
    <n v="2557"/>
    <d v="2019-09-20T00:00:00"/>
    <n v="6.6527777777777777"/>
    <s v="BI Developer"/>
    <x v="8"/>
    <s v="Active"/>
    <s v="Full-Time"/>
    <s v="Zone B"/>
    <s v="Temporary"/>
    <x v="2"/>
    <x v="6"/>
    <d v="1964-06-17T00:00:00"/>
    <s v="MA"/>
    <s v="Female"/>
    <s v="Black"/>
    <s v="Married"/>
    <x v="0"/>
    <n v="3"/>
    <n v="2"/>
    <s v="Excellent"/>
    <d v="2022-09-04T00:00:00"/>
    <n v="1"/>
    <x v="2"/>
    <n v="3"/>
    <s v="High"/>
    <n v="1"/>
    <x v="2"/>
    <d v="2022-08-20T00:00:00"/>
    <x v="3"/>
    <x v="0"/>
    <x v="2"/>
    <n v="1"/>
    <n v="908.5"/>
    <n v="55"/>
    <s v="Old"/>
  </r>
  <r>
    <n v="2558"/>
    <d v="2021-11-19T00:00:00"/>
    <n v="4.4888888888888889"/>
    <s v="Software Engineering Manager"/>
    <x v="5"/>
    <s v="Active"/>
    <s v="Full-Time"/>
    <s v="Zone B"/>
    <s v="Full-Time"/>
    <x v="4"/>
    <x v="4"/>
    <d v="1965-11-25T00:00:00"/>
    <s v="MA"/>
    <s v="Female"/>
    <s v="Asian"/>
    <s v="Widowed"/>
    <x v="0"/>
    <n v="3"/>
    <n v="4"/>
    <s v="Poor"/>
    <d v="2022-12-15T00:00:00"/>
    <n v="2"/>
    <x v="0"/>
    <n v="4"/>
    <s v="Low"/>
    <n v="5"/>
    <x v="0"/>
    <d v="2022-11-07T00:00:00"/>
    <x v="3"/>
    <x v="0"/>
    <x v="0"/>
    <n v="2"/>
    <n v="900.85"/>
    <n v="56"/>
    <s v="Old"/>
  </r>
  <r>
    <n v="2559"/>
    <d v="2022-04-29T00:00:00"/>
    <n v="4.0444444444444443"/>
    <s v="Software Engineer"/>
    <x v="6"/>
    <s v="Active"/>
    <s v="Part-Time"/>
    <s v="Zone B"/>
    <s v="Full-Time"/>
    <x v="4"/>
    <x v="4"/>
    <d v="1957-11-23T00:00:00"/>
    <s v="MA"/>
    <s v="Male"/>
    <s v="White"/>
    <s v="Widowed"/>
    <x v="0"/>
    <n v="3"/>
    <n v="1"/>
    <s v="Excellent"/>
    <d v="2023-07-10T00:00:00"/>
    <n v="3"/>
    <x v="2"/>
    <n v="5"/>
    <s v="High"/>
    <n v="3"/>
    <x v="2"/>
    <d v="2022-09-19T00:00:00"/>
    <x v="4"/>
    <x v="1"/>
    <x v="3"/>
    <n v="3"/>
    <n v="449.84"/>
    <n v="65"/>
    <s v="Old"/>
  </r>
  <r>
    <n v="2560"/>
    <d v="2021-06-30T00:00:00"/>
    <n v="4.875"/>
    <s v="IT Manager - Infra"/>
    <x v="5"/>
    <s v="Active"/>
    <s v="Part-Time"/>
    <s v="Zone A"/>
    <s v="Part-Time"/>
    <x v="2"/>
    <x v="4"/>
    <d v="1977-01-05T00:00:00"/>
    <s v="MA"/>
    <s v="Male"/>
    <s v="Black"/>
    <s v="Widowed"/>
    <x v="0"/>
    <n v="3"/>
    <n v="4"/>
    <s v="Poor"/>
    <d v="2022-10-19T00:00:00"/>
    <n v="5"/>
    <x v="0"/>
    <n v="1"/>
    <s v="Low"/>
    <n v="5"/>
    <x v="0"/>
    <d v="2023-08-03T00:00:00"/>
    <x v="4"/>
    <x v="1"/>
    <x v="0"/>
    <n v="5"/>
    <n v="981.9"/>
    <n v="44"/>
    <s v="Adult"/>
  </r>
  <r>
    <n v="2561"/>
    <d v="2021-07-15T00:00:00"/>
    <n v="4.833333333333333"/>
    <s v="IT Manager - DB"/>
    <x v="6"/>
    <s v="Active"/>
    <s v="Contract"/>
    <s v="Zone B"/>
    <s v="Temporary"/>
    <x v="2"/>
    <x v="3"/>
    <d v="1956-06-11T00:00:00"/>
    <s v="MA"/>
    <s v="Male"/>
    <s v="Hispanic"/>
    <s v="Married"/>
    <x v="0"/>
    <n v="3"/>
    <n v="2"/>
    <s v="Excellent"/>
    <d v="2023-04-15T00:00:00"/>
    <n v="3"/>
    <x v="2"/>
    <n v="5"/>
    <s v="High"/>
    <n v="4"/>
    <x v="2"/>
    <d v="2022-12-19T00:00:00"/>
    <x v="3"/>
    <x v="1"/>
    <x v="0"/>
    <n v="4"/>
    <n v="289.37"/>
    <n v="65"/>
    <s v="Old"/>
  </r>
  <r>
    <n v="2562"/>
    <d v="2021-04-12T00:00:00"/>
    <n v="5.0916666666666668"/>
    <s v="IT Manager - DB"/>
    <x v="2"/>
    <s v="Active"/>
    <s v="Contract"/>
    <s v="Zone B"/>
    <s v="Full-Time"/>
    <x v="2"/>
    <x v="4"/>
    <d v="1967-11-18T00:00:00"/>
    <s v="MA"/>
    <s v="Male"/>
    <s v="Other"/>
    <s v="Married"/>
    <x v="0"/>
    <n v="3"/>
    <n v="4"/>
    <s v="Poor"/>
    <d v="2023-04-17T00:00:00"/>
    <n v="1"/>
    <x v="0"/>
    <n v="4"/>
    <s v="Low"/>
    <n v="3"/>
    <x v="0"/>
    <d v="2023-07-09T00:00:00"/>
    <x v="1"/>
    <x v="0"/>
    <x v="0"/>
    <n v="1"/>
    <n v="657.23"/>
    <n v="54"/>
    <s v="Old"/>
  </r>
  <r>
    <n v="2563"/>
    <d v="2020-12-08T00:00:00"/>
    <n v="5.4361111111111109"/>
    <s v="IT Director"/>
    <x v="4"/>
    <s v="Active"/>
    <s v="Contract"/>
    <s v="Zone B"/>
    <s v="Temporary"/>
    <x v="2"/>
    <x v="10"/>
    <d v="1953-11-17T00:00:00"/>
    <s v="MA"/>
    <s v="Male"/>
    <s v="Other"/>
    <s v="Widowed"/>
    <x v="0"/>
    <n v="3"/>
    <n v="2"/>
    <s v="Excellent"/>
    <d v="2022-09-24T00:00:00"/>
    <n v="2"/>
    <x v="2"/>
    <n v="2"/>
    <s v="High"/>
    <n v="4"/>
    <x v="2"/>
    <d v="2023-08-03T00:00:00"/>
    <x v="1"/>
    <x v="1"/>
    <x v="3"/>
    <n v="5"/>
    <n v="416.37"/>
    <n v="67"/>
    <s v="Old"/>
  </r>
  <r>
    <n v="2564"/>
    <d v="2019-10-31T00:00:00"/>
    <n v="6.541666666666667"/>
    <s v="Director of Sales"/>
    <x v="0"/>
    <s v="Active"/>
    <s v="Contract"/>
    <s v="Zone B"/>
    <s v="Full-Time"/>
    <x v="1"/>
    <x v="3"/>
    <d v="1995-07-11T00:00:00"/>
    <s v="MA"/>
    <s v="Male"/>
    <s v="Hispanic"/>
    <s v="Married"/>
    <x v="0"/>
    <n v="3"/>
    <n v="1"/>
    <s v="Excellent"/>
    <d v="2022-12-11T00:00:00"/>
    <n v="1"/>
    <x v="2"/>
    <n v="4"/>
    <s v="High"/>
    <n v="4"/>
    <x v="2"/>
    <d v="2023-07-18T00:00:00"/>
    <x v="0"/>
    <x v="0"/>
    <x v="2"/>
    <n v="4"/>
    <n v="624.9"/>
    <n v="24"/>
    <s v="Young"/>
  </r>
  <r>
    <n v="2565"/>
    <d v="2020-01-22T00:00:00"/>
    <n v="6.3138888888888891"/>
    <s v="BI Developer"/>
    <x v="2"/>
    <s v="Active"/>
    <s v="Contract"/>
    <s v="Zone C"/>
    <s v="Temporary"/>
    <x v="2"/>
    <x v="4"/>
    <d v="1985-11-14T00:00:00"/>
    <s v="MA"/>
    <s v="Female"/>
    <s v="White"/>
    <s v="Married"/>
    <x v="0"/>
    <n v="3"/>
    <n v="2"/>
    <s v="Excellent"/>
    <d v="2022-08-17T00:00:00"/>
    <n v="2"/>
    <x v="2"/>
    <n v="5"/>
    <s v="High"/>
    <n v="4"/>
    <x v="2"/>
    <d v="2022-09-11T00:00:00"/>
    <x v="4"/>
    <x v="0"/>
    <x v="3"/>
    <n v="2"/>
    <n v="559.05999999999995"/>
    <n v="35"/>
    <s v="Adult"/>
  </r>
  <r>
    <n v="2566"/>
    <d v="2022-09-20T00:00:00"/>
    <n v="3.6527777777777777"/>
    <s v="Software Engineering Manager"/>
    <x v="0"/>
    <s v="Active"/>
    <s v="Full-Time"/>
    <s v="Zone B"/>
    <s v="Full-Time"/>
    <x v="4"/>
    <x v="3"/>
    <d v="1966-09-30T00:00:00"/>
    <s v="MA"/>
    <s v="Male"/>
    <s v="Other"/>
    <s v="Married"/>
    <x v="0"/>
    <n v="3"/>
    <n v="2"/>
    <s v="Excellent"/>
    <d v="2023-05-19T00:00:00"/>
    <n v="3"/>
    <x v="2"/>
    <n v="2"/>
    <s v="High"/>
    <n v="2"/>
    <x v="2"/>
    <d v="2023-07-29T00:00:00"/>
    <x v="2"/>
    <x v="1"/>
    <x v="1"/>
    <n v="5"/>
    <n v="327.37"/>
    <n v="56"/>
    <s v="Old"/>
  </r>
  <r>
    <n v="2567"/>
    <d v="2022-12-22T00:00:00"/>
    <n v="3.3972222222222221"/>
    <s v="IT Manager - Infra"/>
    <x v="0"/>
    <s v="Active"/>
    <s v="Full-Time"/>
    <s v="Zone B"/>
    <s v="Part-Time"/>
    <x v="2"/>
    <x v="4"/>
    <d v="1959-10-15T00:00:00"/>
    <s v="MA"/>
    <s v="Male"/>
    <s v="Black"/>
    <s v="Widowed"/>
    <x v="0"/>
    <n v="3"/>
    <n v="5"/>
    <s v="Poor"/>
    <d v="2022-08-17T00:00:00"/>
    <n v="4"/>
    <x v="0"/>
    <n v="3"/>
    <s v="Low"/>
    <n v="5"/>
    <x v="0"/>
    <d v="2022-10-24T00:00:00"/>
    <x v="4"/>
    <x v="0"/>
    <x v="0"/>
    <n v="2"/>
    <n v="660.4"/>
    <n v="63"/>
    <s v="Old"/>
  </r>
  <r>
    <n v="2568"/>
    <d v="2019-03-12T00:00:00"/>
    <n v="7.1749999999999998"/>
    <s v="IT Manager - DB"/>
    <x v="1"/>
    <s v="Active"/>
    <s v="Full-Time"/>
    <s v="Zone C"/>
    <s v="Full-Time"/>
    <x v="2"/>
    <x v="1"/>
    <d v="1990-04-27T00:00:00"/>
    <s v="MA"/>
    <s v="Male"/>
    <s v="Asian"/>
    <s v="Widowed"/>
    <x v="0"/>
    <n v="3"/>
    <n v="4"/>
    <s v="Poor"/>
    <d v="2023-06-22T00:00:00"/>
    <n v="3"/>
    <x v="0"/>
    <n v="5"/>
    <s v="Low"/>
    <n v="2"/>
    <x v="0"/>
    <d v="2022-12-15T00:00:00"/>
    <x v="0"/>
    <x v="1"/>
    <x v="3"/>
    <n v="5"/>
    <n v="477.46"/>
    <n v="29"/>
    <s v="Adult"/>
  </r>
  <r>
    <n v="2569"/>
    <d v="2021-10-07T00:00:00"/>
    <n v="4.6055555555555552"/>
    <s v="IT Manager - DB"/>
    <x v="8"/>
    <s v="Active"/>
    <s v="Full-Time"/>
    <s v="Zone C"/>
    <s v="Temporary"/>
    <x v="2"/>
    <x v="3"/>
    <d v="1995-03-28T00:00:00"/>
    <s v="MA"/>
    <s v="Male"/>
    <s v="Black"/>
    <s v="Single"/>
    <x v="0"/>
    <n v="3"/>
    <n v="2"/>
    <s v="Excellent"/>
    <d v="2023-05-28T00:00:00"/>
    <n v="3"/>
    <x v="2"/>
    <n v="4"/>
    <s v="High"/>
    <n v="3"/>
    <x v="2"/>
    <d v="2023-01-15T00:00:00"/>
    <x v="2"/>
    <x v="0"/>
    <x v="2"/>
    <n v="2"/>
    <n v="694.21"/>
    <n v="26"/>
    <s v="Adult"/>
  </r>
  <r>
    <n v="2570"/>
    <d v="2019-06-16T00:00:00"/>
    <n v="6.9138888888888888"/>
    <s v="IT Director"/>
    <x v="6"/>
    <s v="Active"/>
    <s v="Contract"/>
    <s v="Zone A"/>
    <s v="Full-Time"/>
    <x v="2"/>
    <x v="4"/>
    <d v="1991-11-18T00:00:00"/>
    <s v="MA"/>
    <s v="Male"/>
    <s v="Black"/>
    <s v="Single"/>
    <x v="0"/>
    <n v="3"/>
    <n v="4"/>
    <s v="Poor"/>
    <d v="2023-04-15T00:00:00"/>
    <n v="3"/>
    <x v="0"/>
    <n v="3"/>
    <s v="Low"/>
    <n v="1"/>
    <x v="0"/>
    <d v="2023-05-23T00:00:00"/>
    <x v="1"/>
    <x v="0"/>
    <x v="1"/>
    <n v="2"/>
    <n v="737.84"/>
    <n v="28"/>
    <s v="Adult"/>
  </r>
  <r>
    <n v="2571"/>
    <d v="2021-03-17T00:00:00"/>
    <n v="5.1611111111111114"/>
    <s v="BI Director"/>
    <x v="7"/>
    <s v="Active"/>
    <s v="Part-Time"/>
    <s v="Zone A"/>
    <s v="Full-Time"/>
    <x v="2"/>
    <x v="4"/>
    <d v="1989-02-11T00:00:00"/>
    <s v="MA"/>
    <s v="Female"/>
    <s v="Asian"/>
    <s v="Divorced"/>
    <x v="0"/>
    <n v="3"/>
    <n v="2"/>
    <s v="Excellent"/>
    <d v="2023-06-19T00:00:00"/>
    <n v="3"/>
    <x v="2"/>
    <n v="3"/>
    <s v="High"/>
    <n v="5"/>
    <x v="2"/>
    <d v="2022-08-15T00:00:00"/>
    <x v="3"/>
    <x v="0"/>
    <x v="0"/>
    <n v="2"/>
    <n v="919.95"/>
    <n v="32"/>
    <s v="Adult"/>
  </r>
  <r>
    <n v="2572"/>
    <d v="2022-08-07T00:00:00"/>
    <n v="3.7722222222222221"/>
    <s v="BI Developer"/>
    <x v="9"/>
    <s v="Active"/>
    <s v="Contract"/>
    <s v="Zone A"/>
    <s v="Temporary"/>
    <x v="2"/>
    <x v="6"/>
    <d v="1994-05-20T00:00:00"/>
    <s v="MA"/>
    <s v="Male"/>
    <s v="Asian"/>
    <s v="Widowed"/>
    <x v="0"/>
    <n v="3"/>
    <n v="4"/>
    <s v="Poor"/>
    <d v="2022-10-19T00:00:00"/>
    <n v="1"/>
    <x v="0"/>
    <n v="1"/>
    <s v="Low"/>
    <n v="2"/>
    <x v="0"/>
    <d v="2022-09-02T00:00:00"/>
    <x v="3"/>
    <x v="0"/>
    <x v="2"/>
    <n v="5"/>
    <n v="797.82"/>
    <n v="28"/>
    <s v="Adult"/>
  </r>
  <r>
    <n v="2573"/>
    <d v="2020-01-17T00:00:00"/>
    <n v="6.3277777777777775"/>
    <s v="Area Sales Manager"/>
    <x v="6"/>
    <s v="Terminated"/>
    <s v="Contract"/>
    <s v="Zone A"/>
    <s v="Temporary"/>
    <x v="1"/>
    <x v="4"/>
    <d v="1987-01-02T00:00:00"/>
    <s v="VA"/>
    <s v="Female"/>
    <s v="Black"/>
    <s v="Divorced"/>
    <x v="0"/>
    <n v="3"/>
    <n v="4"/>
    <s v="Poor"/>
    <d v="2023-04-24T00:00:00"/>
    <n v="1"/>
    <x v="0"/>
    <n v="4"/>
    <s v="Low"/>
    <n v="3"/>
    <x v="0"/>
    <d v="2022-09-27T00:00:00"/>
    <x v="1"/>
    <x v="0"/>
    <x v="3"/>
    <n v="2"/>
    <n v="806.47"/>
    <n v="33"/>
    <s v="Adult"/>
  </r>
  <r>
    <n v="2574"/>
    <d v="2022-06-11T00:00:00"/>
    <n v="3.9277777777777776"/>
    <s v="Area Sales Manager"/>
    <x v="1"/>
    <s v="Active"/>
    <s v="Full-Time"/>
    <s v="Zone C"/>
    <s v="Full-Time"/>
    <x v="1"/>
    <x v="18"/>
    <d v="1971-11-18T00:00:00"/>
    <s v="UT"/>
    <s v="Male"/>
    <s v="Hispanic"/>
    <s v="Widowed"/>
    <x v="0"/>
    <n v="3"/>
    <n v="2"/>
    <s v="Excellent"/>
    <d v="2023-03-20T00:00:00"/>
    <n v="3"/>
    <x v="2"/>
    <n v="1"/>
    <s v="High"/>
    <n v="4"/>
    <x v="2"/>
    <d v="2023-07-18T00:00:00"/>
    <x v="3"/>
    <x v="1"/>
    <x v="0"/>
    <n v="1"/>
    <n v="376.59"/>
    <n v="51"/>
    <s v="Old"/>
  </r>
  <r>
    <n v="2575"/>
    <d v="2021-03-03T00:00:00"/>
    <n v="5.2"/>
    <s v="Area Sales Manager"/>
    <x v="9"/>
    <s v="Active"/>
    <s v="Contract"/>
    <s v="Zone C"/>
    <s v="Temporary"/>
    <x v="1"/>
    <x v="8"/>
    <d v="1951-06-21T00:00:00"/>
    <s v="ID"/>
    <s v="Male"/>
    <s v="Other"/>
    <s v="Widowed"/>
    <x v="0"/>
    <n v="3"/>
    <n v="4"/>
    <s v="Poor"/>
    <d v="2023-05-26T00:00:00"/>
    <n v="4"/>
    <x v="0"/>
    <n v="3"/>
    <s v="Low"/>
    <n v="4"/>
    <x v="0"/>
    <d v="2023-02-26T00:00:00"/>
    <x v="4"/>
    <x v="0"/>
    <x v="1"/>
    <n v="2"/>
    <n v="157.16999999999999"/>
    <n v="70"/>
    <s v="Old"/>
  </r>
  <r>
    <n v="2576"/>
    <d v="2020-04-16T00:00:00"/>
    <n v="6.0805555555555557"/>
    <s v="Area Sales Manager"/>
    <x v="0"/>
    <s v="Active"/>
    <s v="Contract"/>
    <s v="Zone B"/>
    <s v="Part-Time"/>
    <x v="1"/>
    <x v="2"/>
    <d v="1969-12-27T00:00:00"/>
    <s v="MT"/>
    <s v="Female"/>
    <s v="Asian"/>
    <s v="Widowed"/>
    <x v="0"/>
    <n v="3"/>
    <n v="1"/>
    <s v="Excellent"/>
    <d v="2022-11-19T00:00:00"/>
    <n v="2"/>
    <x v="2"/>
    <n v="4"/>
    <s v="High"/>
    <n v="1"/>
    <x v="2"/>
    <d v="2023-02-23T00:00:00"/>
    <x v="0"/>
    <x v="1"/>
    <x v="1"/>
    <n v="2"/>
    <n v="608.82000000000005"/>
    <n v="51"/>
    <s v="Old"/>
  </r>
  <r>
    <n v="2577"/>
    <d v="2022-09-22T00:00:00"/>
    <n v="3.6472222222222221"/>
    <s v="Area Sales Manager"/>
    <x v="9"/>
    <s v="Active"/>
    <s v="Full-Time"/>
    <s v="Zone A"/>
    <s v="Temporary"/>
    <x v="1"/>
    <x v="13"/>
    <d v="1963-07-28T00:00:00"/>
    <s v="WA"/>
    <s v="Female"/>
    <s v="Other"/>
    <s v="Married"/>
    <x v="0"/>
    <n v="3"/>
    <n v="2"/>
    <s v="Excellent"/>
    <d v="2022-09-18T00:00:00"/>
    <n v="5"/>
    <x v="2"/>
    <n v="2"/>
    <s v="High"/>
    <n v="4"/>
    <x v="2"/>
    <d v="2023-07-04T00:00:00"/>
    <x v="4"/>
    <x v="0"/>
    <x v="0"/>
    <n v="5"/>
    <n v="928.48"/>
    <n v="59"/>
    <s v="Old"/>
  </r>
  <r>
    <n v="2578"/>
    <d v="2023-05-30T00:00:00"/>
    <n v="2.9583333333333335"/>
    <s v="Area Sales Manager"/>
    <x v="8"/>
    <s v="Active"/>
    <s v="Part-Time"/>
    <s v="Zone A"/>
    <s v="Full-Time"/>
    <x v="1"/>
    <x v="12"/>
    <d v="1996-01-28T00:00:00"/>
    <s v="VT"/>
    <s v="Female"/>
    <s v="Black"/>
    <s v="Single"/>
    <x v="0"/>
    <n v="3"/>
    <n v="5"/>
    <s v="Poor"/>
    <d v="2023-06-17T00:00:00"/>
    <n v="4"/>
    <x v="0"/>
    <n v="5"/>
    <s v="Low"/>
    <n v="3"/>
    <x v="0"/>
    <d v="2022-10-10T00:00:00"/>
    <x v="1"/>
    <x v="1"/>
    <x v="1"/>
    <n v="1"/>
    <n v="812.01"/>
    <n v="27"/>
    <s v="Adult"/>
  </r>
  <r>
    <n v="2579"/>
    <d v="2021-01-14T00:00:00"/>
    <n v="5.3361111111111112"/>
    <s v="Area Sales Manager"/>
    <x v="8"/>
    <s v="Active"/>
    <s v="Full-Time"/>
    <s v="Zone C"/>
    <s v="Full-Time"/>
    <x v="1"/>
    <x v="5"/>
    <d v="1977-06-29T00:00:00"/>
    <s v="AZ"/>
    <s v="Female"/>
    <s v="White"/>
    <s v="Married"/>
    <x v="0"/>
    <n v="3"/>
    <n v="2"/>
    <s v="Excellent"/>
    <d v="2023-08-05T00:00:00"/>
    <n v="3"/>
    <x v="2"/>
    <n v="4"/>
    <s v="High"/>
    <n v="4"/>
    <x v="2"/>
    <d v="2022-10-02T00:00:00"/>
    <x v="2"/>
    <x v="1"/>
    <x v="1"/>
    <n v="4"/>
    <n v="941.61"/>
    <n v="44"/>
    <s v="Adult"/>
  </r>
  <r>
    <n v="2580"/>
    <d v="2020-04-29T00:00:00"/>
    <n v="6.0444444444444443"/>
    <s v="Area Sales Manager"/>
    <x v="4"/>
    <s v="Active"/>
    <s v="Full-Time"/>
    <s v="Zone A"/>
    <s v="Part-Time"/>
    <x v="1"/>
    <x v="0"/>
    <d v="1954-04-07T00:00:00"/>
    <s v="NH"/>
    <s v="Male"/>
    <s v="White"/>
    <s v="Single"/>
    <x v="0"/>
    <n v="3"/>
    <n v="2"/>
    <s v="Excellent"/>
    <d v="2022-10-28T00:00:00"/>
    <n v="1"/>
    <x v="2"/>
    <n v="2"/>
    <s v="High"/>
    <n v="4"/>
    <x v="2"/>
    <d v="2023-03-07T00:00:00"/>
    <x v="4"/>
    <x v="0"/>
    <x v="1"/>
    <n v="1"/>
    <n v="227.13"/>
    <n v="66"/>
    <s v="Old"/>
  </r>
  <r>
    <n v="2581"/>
    <d v="2021-07-07T00:00:00"/>
    <n v="4.8555555555555552"/>
    <s v="Area Sales Manager"/>
    <x v="8"/>
    <s v="Active"/>
    <s v="Full-Time"/>
    <s v="Zone A"/>
    <s v="Full-Time"/>
    <x v="1"/>
    <x v="4"/>
    <d v="1970-11-12T00:00:00"/>
    <s v="AL"/>
    <s v="Male"/>
    <s v="Other"/>
    <s v="Divorced"/>
    <x v="0"/>
    <n v="3"/>
    <n v="1"/>
    <s v="Excellent"/>
    <d v="2023-02-20T00:00:00"/>
    <n v="2"/>
    <x v="2"/>
    <n v="3"/>
    <s v="High"/>
    <n v="4"/>
    <x v="2"/>
    <d v="2023-05-13T00:00:00"/>
    <x v="2"/>
    <x v="1"/>
    <x v="3"/>
    <n v="1"/>
    <n v="257.39999999999998"/>
    <n v="51"/>
    <s v="Old"/>
  </r>
  <r>
    <n v="2582"/>
    <d v="2020-07-28T00:00:00"/>
    <n v="5.7972222222222225"/>
    <s v="Area Sales Manager"/>
    <x v="8"/>
    <s v="Active"/>
    <s v="Part-Time"/>
    <s v="Zone C"/>
    <s v="Temporary"/>
    <x v="1"/>
    <x v="13"/>
    <d v="1992-08-31T00:00:00"/>
    <s v="OH"/>
    <s v="Female"/>
    <s v="Hispanic"/>
    <s v="Single"/>
    <x v="0"/>
    <n v="3"/>
    <n v="1"/>
    <s v="Excellent"/>
    <d v="2022-09-20T00:00:00"/>
    <n v="3"/>
    <x v="2"/>
    <n v="2"/>
    <s v="High"/>
    <n v="5"/>
    <x v="2"/>
    <d v="2023-03-17T00:00:00"/>
    <x v="0"/>
    <x v="0"/>
    <x v="1"/>
    <n v="2"/>
    <n v="360.65"/>
    <n v="28"/>
    <s v="Adult"/>
  </r>
  <r>
    <n v="2583"/>
    <d v="2020-09-16T00:00:00"/>
    <n v="5.6638888888888888"/>
    <s v="Area Sales Manager"/>
    <x v="9"/>
    <s v="Active"/>
    <s v="Contract"/>
    <s v="Zone B"/>
    <s v="Temporary"/>
    <x v="1"/>
    <x v="6"/>
    <d v="1996-02-29T00:00:00"/>
    <s v="NY"/>
    <s v="Male"/>
    <s v="Black"/>
    <s v="Married"/>
    <x v="0"/>
    <n v="3"/>
    <n v="5"/>
    <s v="Poor"/>
    <d v="2023-05-20T00:00:00"/>
    <n v="5"/>
    <x v="0"/>
    <n v="5"/>
    <s v="Low"/>
    <n v="3"/>
    <x v="0"/>
    <d v="2023-05-25T00:00:00"/>
    <x v="1"/>
    <x v="1"/>
    <x v="2"/>
    <n v="5"/>
    <n v="892.97"/>
    <n v="24"/>
    <s v="Young"/>
  </r>
  <r>
    <n v="2584"/>
    <d v="2023-04-23T00:00:00"/>
    <n v="3.0611111111111109"/>
    <s v="Area Sales Manager"/>
    <x v="3"/>
    <s v="Active"/>
    <s v="Part-Time"/>
    <s v="Zone C"/>
    <s v="Part-Time"/>
    <x v="1"/>
    <x v="6"/>
    <d v="1956-09-27T00:00:00"/>
    <s v="ME"/>
    <s v="Male"/>
    <s v="White"/>
    <s v="Single"/>
    <x v="0"/>
    <n v="3"/>
    <n v="4"/>
    <s v="Poor"/>
    <d v="2023-07-20T00:00:00"/>
    <n v="4"/>
    <x v="0"/>
    <n v="4"/>
    <s v="Low"/>
    <n v="5"/>
    <x v="0"/>
    <d v="2023-03-16T00:00:00"/>
    <x v="3"/>
    <x v="0"/>
    <x v="1"/>
    <n v="4"/>
    <n v="746.93"/>
    <n v="67"/>
    <s v="Old"/>
  </r>
  <r>
    <n v="2585"/>
    <d v="2021-06-04T00:00:00"/>
    <n v="4.947222222222222"/>
    <s v="Area Sales Manager"/>
    <x v="9"/>
    <s v="Active"/>
    <s v="Contract"/>
    <s v="Zone A"/>
    <s v="Temporary"/>
    <x v="1"/>
    <x v="3"/>
    <d v="2001-05-21T00:00:00"/>
    <s v="TN"/>
    <s v="Male"/>
    <s v="Asian"/>
    <s v="Divorced"/>
    <x v="0"/>
    <n v="3"/>
    <n v="2"/>
    <s v="Excellent"/>
    <d v="2023-05-03T00:00:00"/>
    <n v="5"/>
    <x v="2"/>
    <n v="1"/>
    <s v="High"/>
    <n v="4"/>
    <x v="2"/>
    <d v="2023-02-18T00:00:00"/>
    <x v="1"/>
    <x v="1"/>
    <x v="1"/>
    <n v="1"/>
    <n v="909.6"/>
    <n v="20"/>
    <s v="Young"/>
  </r>
  <r>
    <n v="2586"/>
    <d v="2020-04-15T00:00:00"/>
    <n v="6.083333333333333"/>
    <s v="Area Sales Manager"/>
    <x v="0"/>
    <s v="Active"/>
    <s v="Full-Time"/>
    <s v="Zone B"/>
    <s v="Temporary"/>
    <x v="1"/>
    <x v="4"/>
    <d v="1980-04-25T00:00:00"/>
    <s v="NC"/>
    <s v="Male"/>
    <s v="Asian"/>
    <s v="Divorced"/>
    <x v="0"/>
    <n v="3"/>
    <n v="4"/>
    <s v="Poor"/>
    <d v="2022-11-04T00:00:00"/>
    <n v="2"/>
    <x v="0"/>
    <n v="4"/>
    <s v="Low"/>
    <n v="2"/>
    <x v="0"/>
    <d v="2022-08-05T00:00:00"/>
    <x v="1"/>
    <x v="0"/>
    <x v="2"/>
    <n v="5"/>
    <n v="222.04"/>
    <n v="40"/>
    <s v="Adult"/>
  </r>
  <r>
    <n v="2587"/>
    <d v="2019-09-04T00:00:00"/>
    <n v="6.697222222222222"/>
    <s v="Area Sales Manager"/>
    <x v="6"/>
    <s v="Active"/>
    <s v="Full-Time"/>
    <s v="Zone A"/>
    <s v="Part-Time"/>
    <x v="1"/>
    <x v="4"/>
    <d v="2000-07-31T00:00:00"/>
    <s v="MA"/>
    <s v="Male"/>
    <s v="Other"/>
    <s v="Widowed"/>
    <x v="0"/>
    <n v="3"/>
    <n v="5"/>
    <s v="Poor"/>
    <d v="2022-11-24T00:00:00"/>
    <n v="4"/>
    <x v="0"/>
    <n v="4"/>
    <s v="Low"/>
    <n v="4"/>
    <x v="0"/>
    <d v="2023-01-27T00:00:00"/>
    <x v="2"/>
    <x v="0"/>
    <x v="0"/>
    <n v="3"/>
    <n v="583.69000000000005"/>
    <n v="19"/>
    <s v="Young"/>
  </r>
  <r>
    <n v="2588"/>
    <d v="2020-08-18T00:00:00"/>
    <n v="5.7416666666666663"/>
    <s v="Area Sales Manager"/>
    <x v="2"/>
    <s v="Active"/>
    <s v="Full-Time"/>
    <s v="Zone C"/>
    <s v="Full-Time"/>
    <x v="1"/>
    <x v="4"/>
    <d v="1988-07-24T00:00:00"/>
    <s v="MA"/>
    <s v="Male"/>
    <s v="Other"/>
    <s v="Single"/>
    <x v="0"/>
    <n v="3"/>
    <n v="5"/>
    <s v="Poor"/>
    <d v="2022-12-12T00:00:00"/>
    <n v="5"/>
    <x v="0"/>
    <n v="1"/>
    <s v="Low"/>
    <n v="5"/>
    <x v="0"/>
    <d v="2023-07-09T00:00:00"/>
    <x v="4"/>
    <x v="0"/>
    <x v="3"/>
    <n v="3"/>
    <n v="856.44"/>
    <n v="32"/>
    <s v="Adult"/>
  </r>
  <r>
    <n v="2589"/>
    <d v="2020-12-05T00:00:00"/>
    <n v="5.4444444444444446"/>
    <s v="Area Sales Manager"/>
    <x v="4"/>
    <s v="Active"/>
    <s v="Contract"/>
    <s v="Zone A"/>
    <s v="Temporary"/>
    <x v="1"/>
    <x v="10"/>
    <d v="1950-12-26T00:00:00"/>
    <s v="AZ"/>
    <s v="Male"/>
    <s v="Asian"/>
    <s v="Single"/>
    <x v="0"/>
    <n v="3"/>
    <n v="5"/>
    <s v="Poor"/>
    <d v="2022-11-25T00:00:00"/>
    <n v="2"/>
    <x v="0"/>
    <n v="5"/>
    <s v="Low"/>
    <n v="1"/>
    <x v="0"/>
    <d v="2023-04-03T00:00:00"/>
    <x v="4"/>
    <x v="1"/>
    <x v="2"/>
    <n v="4"/>
    <n v="919.1"/>
    <n v="70"/>
    <s v="Old"/>
  </r>
  <r>
    <n v="2590"/>
    <d v="2023-01-13T00:00:00"/>
    <n v="3.338888888888889"/>
    <s v="Area Sales Manager"/>
    <x v="0"/>
    <s v="Active"/>
    <s v="Part-Time"/>
    <s v="Zone A"/>
    <s v="Full-Time"/>
    <x v="1"/>
    <x v="6"/>
    <d v="1998-02-07T00:00:00"/>
    <s v="AZ"/>
    <s v="Male"/>
    <s v="Asian"/>
    <s v="Married"/>
    <x v="0"/>
    <n v="3"/>
    <n v="5"/>
    <s v="Poor"/>
    <d v="2022-08-28T00:00:00"/>
    <n v="1"/>
    <x v="0"/>
    <n v="1"/>
    <s v="Low"/>
    <n v="4"/>
    <x v="0"/>
    <d v="2023-06-14T00:00:00"/>
    <x v="0"/>
    <x v="1"/>
    <x v="1"/>
    <n v="3"/>
    <n v="606.76"/>
    <n v="25"/>
    <s v="Young"/>
  </r>
  <r>
    <n v="2591"/>
    <d v="2019-09-17T00:00:00"/>
    <n v="6.6611111111111114"/>
    <s v="Area Sales Manager"/>
    <x v="7"/>
    <s v="Active"/>
    <s v="Full-Time"/>
    <s v="Zone B"/>
    <s v="Full-Time"/>
    <x v="1"/>
    <x v="3"/>
    <d v="1993-08-08T00:00:00"/>
    <s v="AZ"/>
    <s v="Male"/>
    <s v="Asian"/>
    <s v="Single"/>
    <x v="0"/>
    <n v="3"/>
    <n v="4"/>
    <s v="Poor"/>
    <d v="2023-07-28T00:00:00"/>
    <n v="4"/>
    <x v="0"/>
    <n v="5"/>
    <s v="Low"/>
    <n v="5"/>
    <x v="0"/>
    <d v="2022-10-06T00:00:00"/>
    <x v="1"/>
    <x v="0"/>
    <x v="2"/>
    <n v="2"/>
    <n v="745.31"/>
    <n v="26"/>
    <s v="Adult"/>
  </r>
  <r>
    <n v="2592"/>
    <d v="2020-10-15T00:00:00"/>
    <n v="5.583333333333333"/>
    <s v="Area Sales Manager"/>
    <x v="1"/>
    <s v="Active"/>
    <s v="Contract"/>
    <s v="Zone B"/>
    <s v="Part-Time"/>
    <x v="1"/>
    <x v="4"/>
    <d v="2049-06-12T00:00:00"/>
    <s v="TN"/>
    <s v="Male"/>
    <s v="Asian"/>
    <s v="Single"/>
    <x v="0"/>
    <n v="3"/>
    <n v="2"/>
    <s v="Excellent"/>
    <d v="2023-06-27T00:00:00"/>
    <n v="5"/>
    <x v="2"/>
    <n v="1"/>
    <s v="High"/>
    <n v="2"/>
    <x v="2"/>
    <d v="2023-02-10T00:00:00"/>
    <x v="3"/>
    <x v="0"/>
    <x v="1"/>
    <n v="3"/>
    <n v="240.57"/>
    <n v="71"/>
    <s v="Old"/>
  </r>
  <r>
    <n v="2593"/>
    <d v="2018-12-01T00:00:00"/>
    <n v="7.4555555555555557"/>
    <s v="Area Sales Manager"/>
    <x v="8"/>
    <s v="Active"/>
    <s v="Contract"/>
    <s v="Zone A"/>
    <s v="Temporary"/>
    <x v="1"/>
    <x v="3"/>
    <d v="1972-02-08T00:00:00"/>
    <s v="TN"/>
    <s v="Male"/>
    <s v="Other"/>
    <s v="Widowed"/>
    <x v="0"/>
    <n v="3"/>
    <n v="1"/>
    <s v="Excellent"/>
    <d v="2023-04-04T00:00:00"/>
    <n v="3"/>
    <x v="2"/>
    <n v="1"/>
    <s v="High"/>
    <n v="2"/>
    <x v="2"/>
    <d v="2022-08-16T00:00:00"/>
    <x v="4"/>
    <x v="0"/>
    <x v="0"/>
    <n v="3"/>
    <n v="659.82"/>
    <n v="46"/>
    <s v="Adult"/>
  </r>
  <r>
    <n v="2594"/>
    <d v="2023-07-24T00:00:00"/>
    <n v="2.8083333333333331"/>
    <s v="Area Sales Manager"/>
    <x v="3"/>
    <s v="Active"/>
    <s v="Part-Time"/>
    <s v="Zone C"/>
    <s v="Temporary"/>
    <x v="1"/>
    <x v="10"/>
    <d v="1956-03-27T00:00:00"/>
    <s v="TN"/>
    <s v="Male"/>
    <s v="Other"/>
    <s v="Divorced"/>
    <x v="0"/>
    <n v="3"/>
    <n v="1"/>
    <s v="Excellent"/>
    <d v="2022-12-04T00:00:00"/>
    <n v="1"/>
    <x v="2"/>
    <n v="5"/>
    <s v="High"/>
    <n v="3"/>
    <x v="2"/>
    <d v="2022-12-01T00:00:00"/>
    <x v="4"/>
    <x v="0"/>
    <x v="0"/>
    <n v="3"/>
    <n v="273.94"/>
    <n v="67"/>
    <s v="Old"/>
  </r>
  <r>
    <n v="2595"/>
    <d v="2019-10-08T00:00:00"/>
    <n v="6.6027777777777779"/>
    <s v="Area Sales Manager"/>
    <x v="9"/>
    <s v="Active"/>
    <s v="Part-Time"/>
    <s v="Zone A"/>
    <s v="Full-Time"/>
    <x v="1"/>
    <x v="1"/>
    <d v="1998-03-25T00:00:00"/>
    <s v="TN"/>
    <s v="Male"/>
    <s v="Asian"/>
    <s v="Divorced"/>
    <x v="0"/>
    <n v="3"/>
    <n v="4"/>
    <s v="Poor"/>
    <d v="2022-12-18T00:00:00"/>
    <n v="3"/>
    <x v="0"/>
    <n v="5"/>
    <s v="Low"/>
    <n v="4"/>
    <x v="0"/>
    <d v="2022-08-12T00:00:00"/>
    <x v="1"/>
    <x v="1"/>
    <x v="0"/>
    <n v="4"/>
    <n v="920.91"/>
    <n v="21"/>
    <s v="Young"/>
  </r>
  <r>
    <n v="2596"/>
    <d v="2021-10-16T00:00:00"/>
    <n v="4.5805555555555557"/>
    <s v="Area Sales Manager"/>
    <x v="5"/>
    <s v="Active"/>
    <s v="Contract"/>
    <s v="Zone A"/>
    <s v="Full-Time"/>
    <x v="1"/>
    <x v="24"/>
    <d v="1977-05-20T00:00:00"/>
    <s v="ID"/>
    <s v="Male"/>
    <s v="Black"/>
    <s v="Divorced"/>
    <x v="0"/>
    <n v="3"/>
    <n v="2"/>
    <s v="Excellent"/>
    <d v="2023-06-06T00:00:00"/>
    <n v="4"/>
    <x v="2"/>
    <n v="1"/>
    <s v="High"/>
    <n v="2"/>
    <x v="2"/>
    <d v="2023-02-22T00:00:00"/>
    <x v="4"/>
    <x v="1"/>
    <x v="1"/>
    <n v="2"/>
    <n v="114.28"/>
    <n v="44"/>
    <s v="Adult"/>
  </r>
  <r>
    <n v="2597"/>
    <d v="2020-04-03T00:00:00"/>
    <n v="6.1166666666666663"/>
    <s v="Area Sales Manager"/>
    <x v="6"/>
    <s v="Active"/>
    <s v="Contract"/>
    <s v="Zone A"/>
    <s v="Full-Time"/>
    <x v="1"/>
    <x v="4"/>
    <d v="2044-09-25T00:00:00"/>
    <s v="ID"/>
    <s v="Male"/>
    <s v="Asian"/>
    <s v="Divorced"/>
    <x v="0"/>
    <n v="3"/>
    <n v="2"/>
    <s v="Excellent"/>
    <d v="2023-05-08T00:00:00"/>
    <n v="4"/>
    <x v="2"/>
    <n v="5"/>
    <s v="High"/>
    <n v="4"/>
    <x v="2"/>
    <d v="2022-10-22T00:00:00"/>
    <x v="4"/>
    <x v="1"/>
    <x v="3"/>
    <n v="3"/>
    <n v="242.28"/>
    <n v="76"/>
    <s v="Old"/>
  </r>
  <r>
    <n v="2598"/>
    <d v="2020-01-08T00:00:00"/>
    <n v="6.3527777777777779"/>
    <s v="Area Sales Manager"/>
    <x v="2"/>
    <s v="Active"/>
    <s v="Part-Time"/>
    <s v="Zone A"/>
    <s v="Temporary"/>
    <x v="1"/>
    <x v="3"/>
    <d v="1964-09-05T00:00:00"/>
    <s v="ID"/>
    <s v="Male"/>
    <s v="Asian"/>
    <s v="Divorced"/>
    <x v="0"/>
    <n v="3"/>
    <n v="4"/>
    <s v="Poor"/>
    <d v="2023-05-21T00:00:00"/>
    <n v="5"/>
    <x v="0"/>
    <n v="3"/>
    <s v="Low"/>
    <n v="2"/>
    <x v="0"/>
    <d v="2022-12-14T00:00:00"/>
    <x v="1"/>
    <x v="1"/>
    <x v="2"/>
    <n v="3"/>
    <n v="420.06"/>
    <n v="56"/>
    <s v="Old"/>
  </r>
  <r>
    <n v="2599"/>
    <d v="2022-03-27T00:00:00"/>
    <n v="4.1333333333333337"/>
    <s v="Administrative Assistant"/>
    <x v="4"/>
    <s v="Active"/>
    <s v="Contract"/>
    <s v="Zone A"/>
    <s v="Temporary"/>
    <x v="1"/>
    <x v="17"/>
    <d v="2042-07-11T00:00:00"/>
    <s v="ID"/>
    <s v="Female"/>
    <s v="Black"/>
    <s v="Widowed"/>
    <x v="0"/>
    <n v="3"/>
    <n v="2"/>
    <s v="Excellent"/>
    <d v="2023-03-31T00:00:00"/>
    <n v="1"/>
    <x v="2"/>
    <n v="4"/>
    <s v="High"/>
    <n v="2"/>
    <x v="2"/>
    <d v="2023-02-13T00:00:00"/>
    <x v="1"/>
    <x v="1"/>
    <x v="0"/>
    <n v="2"/>
    <n v="288.93"/>
    <n v="80"/>
    <s v="Old"/>
  </r>
  <r>
    <n v="2600"/>
    <d v="2018-09-18T00:00:00"/>
    <n v="7.6583333333333332"/>
    <s v="Administrative Assistant"/>
    <x v="0"/>
    <s v="Active"/>
    <s v="Full-Time"/>
    <s v="Zone C"/>
    <s v="Temporary"/>
    <x v="1"/>
    <x v="1"/>
    <d v="1965-01-16T00:00:00"/>
    <s v="WA"/>
    <s v="Female"/>
    <s v="Asian"/>
    <s v="Widowed"/>
    <x v="0"/>
    <n v="3"/>
    <n v="2"/>
    <s v="Excellent"/>
    <d v="2022-09-28T00:00:00"/>
    <n v="5"/>
    <x v="2"/>
    <n v="2"/>
    <s v="High"/>
    <n v="4"/>
    <x v="2"/>
    <d v="2023-05-14T00:00:00"/>
    <x v="2"/>
    <x v="0"/>
    <x v="2"/>
    <n v="3"/>
    <n v="637.45000000000005"/>
    <n v="53"/>
    <s v="Old"/>
  </r>
  <r>
    <n v="2601"/>
    <d v="2019-11-29T00:00:00"/>
    <n v="6.4611111111111112"/>
    <s v="Administrative Assistant"/>
    <x v="7"/>
    <s v="Active"/>
    <s v="Full-Time"/>
    <s v="Zone C"/>
    <s v="Part-Time"/>
    <x v="1"/>
    <x v="3"/>
    <d v="2001-03-02T00:00:00"/>
    <s v="WA"/>
    <s v="Female"/>
    <s v="Hispanic"/>
    <s v="Widowed"/>
    <x v="0"/>
    <n v="3"/>
    <n v="1"/>
    <s v="Excellent"/>
    <d v="2022-10-06T00:00:00"/>
    <n v="3"/>
    <x v="2"/>
    <n v="5"/>
    <s v="High"/>
    <n v="5"/>
    <x v="2"/>
    <d v="2023-06-29T00:00:00"/>
    <x v="4"/>
    <x v="1"/>
    <x v="0"/>
    <n v="5"/>
    <n v="944.24"/>
    <n v="18"/>
    <s v="Young"/>
  </r>
  <r>
    <n v="2602"/>
    <d v="2019-04-16T00:00:00"/>
    <n v="7.0805555555555557"/>
    <s v="Accountant I"/>
    <x v="1"/>
    <s v="Active"/>
    <s v="Full-Time"/>
    <s v="Zone C"/>
    <s v="Full-Time"/>
    <x v="5"/>
    <x v="13"/>
    <d v="1982-08-07T00:00:00"/>
    <s v="MA"/>
    <s v="Female"/>
    <s v="Other"/>
    <s v="Widowed"/>
    <x v="0"/>
    <n v="3"/>
    <n v="2"/>
    <s v="Excellent"/>
    <d v="2023-02-10T00:00:00"/>
    <n v="5"/>
    <x v="2"/>
    <n v="5"/>
    <s v="High"/>
    <n v="2"/>
    <x v="2"/>
    <d v="2022-12-25T00:00:00"/>
    <x v="0"/>
    <x v="0"/>
    <x v="0"/>
    <n v="4"/>
    <n v="364.41"/>
    <n v="37"/>
    <s v="Adult"/>
  </r>
  <r>
    <n v="2603"/>
    <d v="2019-03-05T00:00:00"/>
    <n v="7.1944444444444446"/>
    <s v="Area Sales Manager"/>
    <x v="6"/>
    <s v="Active"/>
    <s v="Part-Time"/>
    <s v="Zone A"/>
    <s v="Full-Time"/>
    <x v="1"/>
    <x v="8"/>
    <d v="1999-06-08T00:00:00"/>
    <s v="MA"/>
    <s v="Male"/>
    <s v="Other"/>
    <s v="Divorced"/>
    <x v="0"/>
    <n v="3"/>
    <n v="2"/>
    <s v="Excellent"/>
    <d v="2022-12-04T00:00:00"/>
    <n v="4"/>
    <x v="2"/>
    <n v="1"/>
    <s v="High"/>
    <n v="4"/>
    <x v="2"/>
    <d v="2022-10-20T00:00:00"/>
    <x v="4"/>
    <x v="0"/>
    <x v="3"/>
    <n v="5"/>
    <n v="605.84"/>
    <n v="20"/>
    <s v="Young"/>
  </r>
  <r>
    <n v="2604"/>
    <d v="2018-12-20T00:00:00"/>
    <n v="7.4027777777777777"/>
    <s v="Area Sales Manager"/>
    <x v="2"/>
    <s v="Active"/>
    <s v="Contract"/>
    <s v="Zone C"/>
    <s v="Full-Time"/>
    <x v="1"/>
    <x v="1"/>
    <d v="1987-03-10T00:00:00"/>
    <s v="MA"/>
    <s v="Male"/>
    <s v="Other"/>
    <s v="Divorced"/>
    <x v="0"/>
    <n v="3"/>
    <n v="5"/>
    <s v="Poor"/>
    <d v="2023-01-23T00:00:00"/>
    <n v="1"/>
    <x v="0"/>
    <n v="1"/>
    <s v="Low"/>
    <n v="2"/>
    <x v="0"/>
    <d v="2022-11-01T00:00:00"/>
    <x v="0"/>
    <x v="0"/>
    <x v="0"/>
    <n v="5"/>
    <n v="990.59"/>
    <n v="31"/>
    <s v="Adult"/>
  </r>
  <r>
    <n v="2605"/>
    <d v="2021-03-08T00:00:00"/>
    <n v="5.1861111111111109"/>
    <s v="Area Sales Manager"/>
    <x v="4"/>
    <s v="Active"/>
    <s v="Full-Time"/>
    <s v="Zone C"/>
    <s v="Part-Time"/>
    <x v="1"/>
    <x v="13"/>
    <d v="1968-08-11T00:00:00"/>
    <s v="AZ"/>
    <s v="Male"/>
    <s v="Black"/>
    <s v="Married"/>
    <x v="0"/>
    <n v="3"/>
    <n v="4"/>
    <s v="Poor"/>
    <d v="2023-02-25T00:00:00"/>
    <n v="3"/>
    <x v="0"/>
    <n v="4"/>
    <s v="Low"/>
    <n v="3"/>
    <x v="0"/>
    <d v="2022-11-14T00:00:00"/>
    <x v="2"/>
    <x v="1"/>
    <x v="2"/>
    <n v="4"/>
    <n v="549.19000000000005"/>
    <n v="53"/>
    <s v="Old"/>
  </r>
  <r>
    <n v="2606"/>
    <d v="2020-10-23T00:00:00"/>
    <n v="5.5611111111111109"/>
    <s v="Area Sales Manager"/>
    <x v="0"/>
    <s v="Active"/>
    <s v="Full-Time"/>
    <s v="Zone C"/>
    <s v="Part-Time"/>
    <x v="1"/>
    <x v="9"/>
    <d v="1951-08-02T00:00:00"/>
    <s v="AZ"/>
    <s v="Male"/>
    <s v="White"/>
    <s v="Single"/>
    <x v="0"/>
    <n v="3"/>
    <n v="2"/>
    <s v="Excellent"/>
    <d v="2022-12-23T00:00:00"/>
    <n v="1"/>
    <x v="2"/>
    <n v="5"/>
    <s v="High"/>
    <n v="1"/>
    <x v="2"/>
    <d v="2022-11-15T00:00:00"/>
    <x v="0"/>
    <x v="1"/>
    <x v="1"/>
    <n v="1"/>
    <n v="587.34"/>
    <n v="69"/>
    <s v="Old"/>
  </r>
  <r>
    <n v="2607"/>
    <d v="2019-03-29T00:00:00"/>
    <n v="7.1277777777777782"/>
    <s v="Area Sales Manager"/>
    <x v="7"/>
    <s v="Active"/>
    <s v="Contract"/>
    <s v="Zone B"/>
    <s v="Part-Time"/>
    <x v="1"/>
    <x v="10"/>
    <d v="1976-10-14T00:00:00"/>
    <s v="AL"/>
    <s v="Male"/>
    <s v="White"/>
    <s v="Married"/>
    <x v="0"/>
    <n v="3"/>
    <n v="2"/>
    <s v="Excellent"/>
    <d v="2023-02-26T00:00:00"/>
    <n v="3"/>
    <x v="2"/>
    <n v="1"/>
    <s v="High"/>
    <n v="2"/>
    <x v="2"/>
    <d v="2022-12-26T00:00:00"/>
    <x v="3"/>
    <x v="1"/>
    <x v="2"/>
    <n v="3"/>
    <n v="918.96"/>
    <n v="43"/>
    <s v="Adult"/>
  </r>
  <r>
    <n v="2608"/>
    <d v="2020-10-25T00:00:00"/>
    <n v="5.5555555555555554"/>
    <s v="Area Sales Manager"/>
    <x v="1"/>
    <s v="Active"/>
    <s v="Contract"/>
    <s v="Zone A"/>
    <s v="Full-Time"/>
    <x v="1"/>
    <x v="4"/>
    <d v="1977-12-01T00:00:00"/>
    <s v="TN"/>
    <s v="Male"/>
    <s v="Asian"/>
    <s v="Married"/>
    <x v="0"/>
    <n v="3"/>
    <n v="4"/>
    <s v="Poor"/>
    <d v="2022-08-07T00:00:00"/>
    <n v="1"/>
    <x v="0"/>
    <n v="4"/>
    <s v="Low"/>
    <n v="5"/>
    <x v="0"/>
    <d v="2023-01-21T00:00:00"/>
    <x v="2"/>
    <x v="0"/>
    <x v="1"/>
    <n v="2"/>
    <n v="525.41"/>
    <n v="43"/>
    <s v="Adult"/>
  </r>
  <r>
    <n v="2609"/>
    <d v="2019-12-06T00:00:00"/>
    <n v="6.4416666666666664"/>
    <s v="Area Sales Manager"/>
    <x v="8"/>
    <s v="Active"/>
    <s v="Part-Time"/>
    <s v="Zone B"/>
    <s v="Temporary"/>
    <x v="1"/>
    <x v="2"/>
    <d v="1971-08-13T00:00:00"/>
    <s v="TN"/>
    <s v="Male"/>
    <s v="Asian"/>
    <s v="Widowed"/>
    <x v="0"/>
    <n v="3"/>
    <n v="2"/>
    <s v="Excellent"/>
    <d v="2023-04-29T00:00:00"/>
    <n v="3"/>
    <x v="2"/>
    <n v="3"/>
    <s v="High"/>
    <n v="4"/>
    <x v="2"/>
    <d v="2022-09-04T00:00:00"/>
    <x v="4"/>
    <x v="1"/>
    <x v="3"/>
    <n v="1"/>
    <n v="484.08"/>
    <n v="48"/>
    <s v="Adult"/>
  </r>
  <r>
    <n v="2610"/>
    <d v="2022-09-23T00:00:00"/>
    <n v="3.6444444444444444"/>
    <s v="Area Sales Manager"/>
    <x v="3"/>
    <s v="Active"/>
    <s v="Full-Time"/>
    <s v="Zone B"/>
    <s v="Full-Time"/>
    <x v="1"/>
    <x v="3"/>
    <d v="2047-12-30T00:00:00"/>
    <s v="TN"/>
    <s v="Male"/>
    <s v="White"/>
    <s v="Widowed"/>
    <x v="0"/>
    <n v="3"/>
    <n v="2"/>
    <s v="Excellent"/>
    <d v="2022-11-04T00:00:00"/>
    <n v="5"/>
    <x v="2"/>
    <n v="1"/>
    <s v="High"/>
    <n v="2"/>
    <x v="2"/>
    <d v="2023-06-25T00:00:00"/>
    <x v="1"/>
    <x v="1"/>
    <x v="3"/>
    <n v="5"/>
    <n v="184.63"/>
    <n v="75"/>
    <s v="Old"/>
  </r>
  <r>
    <n v="2611"/>
    <d v="2019-12-26T00:00:00"/>
    <n v="6.3861111111111111"/>
    <s v="Area Sales Manager"/>
    <x v="9"/>
    <s v="Active"/>
    <s v="Part-Time"/>
    <s v="Zone A"/>
    <s v="Temporary"/>
    <x v="1"/>
    <x v="13"/>
    <d v="1956-09-22T00:00:00"/>
    <s v="TN"/>
    <s v="Male"/>
    <s v="Black"/>
    <s v="Widowed"/>
    <x v="0"/>
    <n v="3"/>
    <n v="2"/>
    <s v="Excellent"/>
    <d v="2023-06-25T00:00:00"/>
    <n v="5"/>
    <x v="2"/>
    <n v="3"/>
    <s v="High"/>
    <n v="1"/>
    <x v="2"/>
    <d v="2022-10-29T00:00:00"/>
    <x v="1"/>
    <x v="0"/>
    <x v="0"/>
    <n v="3"/>
    <n v="793.77"/>
    <n v="63"/>
    <s v="Old"/>
  </r>
  <r>
    <n v="2612"/>
    <d v="2018-08-27T00:00:00"/>
    <n v="7.7166666666666668"/>
    <s v="Area Sales Manager"/>
    <x v="5"/>
    <s v="Active"/>
    <s v="Part-Time"/>
    <s v="Zone B"/>
    <s v="Part-Time"/>
    <x v="1"/>
    <x v="4"/>
    <d v="1963-07-01T00:00:00"/>
    <s v="ID"/>
    <s v="Male"/>
    <s v="White"/>
    <s v="Married"/>
    <x v="0"/>
    <n v="3"/>
    <n v="4"/>
    <s v="Poor"/>
    <d v="2023-03-26T00:00:00"/>
    <n v="2"/>
    <x v="0"/>
    <n v="2"/>
    <s v="Low"/>
    <n v="5"/>
    <x v="0"/>
    <d v="2023-04-23T00:00:00"/>
    <x v="1"/>
    <x v="0"/>
    <x v="2"/>
    <n v="3"/>
    <n v="301.02"/>
    <n v="55"/>
    <s v="Old"/>
  </r>
  <r>
    <n v="2613"/>
    <d v="2022-12-12T00:00:00"/>
    <n v="3.4249999999999998"/>
    <s v="Area Sales Manager"/>
    <x v="6"/>
    <s v="Active"/>
    <s v="Part-Time"/>
    <s v="Zone B"/>
    <s v="Full-Time"/>
    <x v="1"/>
    <x v="11"/>
    <d v="2044-07-16T00:00:00"/>
    <s v="ID"/>
    <s v="Male"/>
    <s v="Black"/>
    <s v="Single"/>
    <x v="0"/>
    <n v="3"/>
    <n v="5"/>
    <s v="Poor"/>
    <d v="2023-03-04T00:00:00"/>
    <n v="2"/>
    <x v="0"/>
    <n v="1"/>
    <s v="Low"/>
    <n v="2"/>
    <x v="0"/>
    <d v="2022-10-28T00:00:00"/>
    <x v="0"/>
    <x v="0"/>
    <x v="0"/>
    <n v="3"/>
    <n v="253.86"/>
    <n v="78"/>
    <s v="Old"/>
  </r>
  <r>
    <n v="2614"/>
    <d v="2021-05-13T00:00:00"/>
    <n v="5.0055555555555555"/>
    <s v="Area Sales Manager"/>
    <x v="2"/>
    <s v="Active"/>
    <s v="Part-Time"/>
    <s v="Zone A"/>
    <s v="Full-Time"/>
    <x v="1"/>
    <x v="4"/>
    <d v="1987-03-14T00:00:00"/>
    <s v="ID"/>
    <s v="Male"/>
    <s v="Black"/>
    <s v="Divorced"/>
    <x v="0"/>
    <n v="3"/>
    <n v="5"/>
    <s v="Poor"/>
    <d v="2022-11-19T00:00:00"/>
    <n v="5"/>
    <x v="0"/>
    <n v="1"/>
    <s v="Low"/>
    <n v="1"/>
    <x v="0"/>
    <d v="2022-11-09T00:00:00"/>
    <x v="2"/>
    <x v="1"/>
    <x v="2"/>
    <n v="2"/>
    <n v="468.59"/>
    <n v="34"/>
    <s v="Adult"/>
  </r>
  <r>
    <n v="2615"/>
    <d v="2021-03-31T00:00:00"/>
    <n v="5.125"/>
    <s v="Administrative Assistant"/>
    <x v="4"/>
    <s v="Active"/>
    <s v="Contract"/>
    <s v="Zone B"/>
    <s v="Part-Time"/>
    <x v="1"/>
    <x v="0"/>
    <d v="1962-05-25T00:00:00"/>
    <s v="WA"/>
    <s v="Female"/>
    <s v="Black"/>
    <s v="Single"/>
    <x v="0"/>
    <n v="3"/>
    <n v="4"/>
    <s v="Poor"/>
    <d v="2022-12-05T00:00:00"/>
    <n v="5"/>
    <x v="0"/>
    <n v="1"/>
    <s v="Low"/>
    <n v="3"/>
    <x v="0"/>
    <d v="2023-03-10T00:00:00"/>
    <x v="0"/>
    <x v="0"/>
    <x v="2"/>
    <n v="5"/>
    <n v="689.87"/>
    <n v="59"/>
    <s v="Old"/>
  </r>
  <r>
    <n v="2616"/>
    <d v="2019-08-14T00:00:00"/>
    <n v="6.7527777777777782"/>
    <s v="Administrative Assistant"/>
    <x v="0"/>
    <s v="Active"/>
    <s v="Full-Time"/>
    <s v="Zone A"/>
    <s v="Part-Time"/>
    <x v="1"/>
    <x v="6"/>
    <d v="1972-12-18T00:00:00"/>
    <s v="WA"/>
    <s v="Female"/>
    <s v="Black"/>
    <s v="Married"/>
    <x v="0"/>
    <n v="3"/>
    <n v="1"/>
    <s v="Excellent"/>
    <d v="2022-09-12T00:00:00"/>
    <n v="3"/>
    <x v="2"/>
    <n v="1"/>
    <s v="High"/>
    <n v="3"/>
    <x v="2"/>
    <d v="2023-04-16T00:00:00"/>
    <x v="1"/>
    <x v="1"/>
    <x v="0"/>
    <n v="5"/>
    <n v="428.33"/>
    <n v="47"/>
    <s v="Adult"/>
  </r>
  <r>
    <n v="2617"/>
    <d v="2020-08-02T00:00:00"/>
    <n v="5.7861111111111114"/>
    <s v="Administrative Assistant"/>
    <x v="7"/>
    <s v="Active"/>
    <s v="Full-Time"/>
    <s v="Zone C"/>
    <s v="Full-Time"/>
    <x v="1"/>
    <x v="14"/>
    <d v="1995-04-26T00:00:00"/>
    <s v="WA"/>
    <s v="Female"/>
    <s v="Hispanic"/>
    <s v="Single"/>
    <x v="0"/>
    <n v="3"/>
    <n v="4"/>
    <s v="Poor"/>
    <d v="2022-12-23T00:00:00"/>
    <n v="4"/>
    <x v="0"/>
    <n v="4"/>
    <s v="Low"/>
    <n v="2"/>
    <x v="0"/>
    <d v="2023-07-24T00:00:00"/>
    <x v="2"/>
    <x v="1"/>
    <x v="2"/>
    <n v="2"/>
    <n v="806.47"/>
    <n v="25"/>
    <s v="Young"/>
  </r>
  <r>
    <n v="2618"/>
    <d v="2019-06-04T00:00:00"/>
    <n v="6.947222222222222"/>
    <s v="Accountant I"/>
    <x v="1"/>
    <s v="Active"/>
    <s v="Part-Time"/>
    <s v="Zone A"/>
    <s v="Full-Time"/>
    <x v="5"/>
    <x v="13"/>
    <d v="1994-11-20T00:00:00"/>
    <s v="MA"/>
    <s v="Female"/>
    <s v="White"/>
    <s v="Married"/>
    <x v="0"/>
    <n v="3"/>
    <n v="4"/>
    <s v="Poor"/>
    <d v="2023-08-01T00:00:00"/>
    <n v="5"/>
    <x v="0"/>
    <n v="3"/>
    <s v="Low"/>
    <n v="3"/>
    <x v="0"/>
    <d v="2023-01-23T00:00:00"/>
    <x v="4"/>
    <x v="0"/>
    <x v="3"/>
    <n v="3"/>
    <n v="399.63"/>
    <n v="25"/>
    <s v="Young"/>
  </r>
  <r>
    <n v="2619"/>
    <d v="2020-06-17T00:00:00"/>
    <n v="5.9111111111111114"/>
    <s v="Area Sales Manager"/>
    <x v="5"/>
    <s v="Active"/>
    <s v="Contract"/>
    <s v="Zone A"/>
    <s v="Temporary"/>
    <x v="1"/>
    <x v="4"/>
    <d v="2046-04-06T00:00:00"/>
    <s v="MA"/>
    <s v="Male"/>
    <s v="Hispanic"/>
    <s v="Divorced"/>
    <x v="0"/>
    <n v="3"/>
    <n v="5"/>
    <s v="Poor"/>
    <d v="2023-03-21T00:00:00"/>
    <n v="1"/>
    <x v="0"/>
    <n v="2"/>
    <s v="Low"/>
    <n v="1"/>
    <x v="0"/>
    <d v="2022-12-30T00:00:00"/>
    <x v="3"/>
    <x v="0"/>
    <x v="2"/>
    <n v="3"/>
    <n v="440.24"/>
    <n v="74"/>
    <s v="Old"/>
  </r>
  <r>
    <n v="2620"/>
    <d v="2021-03-04T00:00:00"/>
    <n v="5.197222222222222"/>
    <s v="Area Sales Manager"/>
    <x v="6"/>
    <s v="Active"/>
    <s v="Full-Time"/>
    <s v="Zone B"/>
    <s v="Full-Time"/>
    <x v="1"/>
    <x v="3"/>
    <d v="1973-10-02T00:00:00"/>
    <s v="MA"/>
    <s v="Male"/>
    <s v="Asian"/>
    <s v="Married"/>
    <x v="0"/>
    <n v="3"/>
    <n v="1"/>
    <s v="Excellent"/>
    <d v="2023-02-04T00:00:00"/>
    <n v="4"/>
    <x v="2"/>
    <n v="3"/>
    <s v="High"/>
    <n v="4"/>
    <x v="2"/>
    <d v="2023-01-24T00:00:00"/>
    <x v="4"/>
    <x v="1"/>
    <x v="3"/>
    <n v="1"/>
    <n v="485.2"/>
    <n v="48"/>
    <s v="Adult"/>
  </r>
  <r>
    <n v="2621"/>
    <d v="2018-09-14T00:00:00"/>
    <n v="7.6694444444444443"/>
    <s v="Area Sales Manager"/>
    <x v="2"/>
    <s v="Active"/>
    <s v="Part-Time"/>
    <s v="Zone B"/>
    <s v="Temporary"/>
    <x v="1"/>
    <x v="19"/>
    <d v="2042-08-06T00:00:00"/>
    <s v="AZ"/>
    <s v="Male"/>
    <s v="White"/>
    <s v="Single"/>
    <x v="0"/>
    <n v="3"/>
    <n v="2"/>
    <s v="Excellent"/>
    <d v="2023-01-02T00:00:00"/>
    <n v="3"/>
    <x v="2"/>
    <n v="5"/>
    <s v="High"/>
    <n v="4"/>
    <x v="2"/>
    <d v="2023-03-03T00:00:00"/>
    <x v="2"/>
    <x v="0"/>
    <x v="1"/>
    <n v="2"/>
    <n v="451.56"/>
    <n v="76"/>
    <s v="Old"/>
  </r>
  <r>
    <n v="2622"/>
    <d v="2020-07-20T00:00:00"/>
    <n v="5.8194444444444446"/>
    <s v="Area Sales Manager"/>
    <x v="4"/>
    <s v="Active"/>
    <s v="Contract"/>
    <s v="Zone B"/>
    <s v="Full-Time"/>
    <x v="1"/>
    <x v="7"/>
    <d v="1991-09-30T00:00:00"/>
    <s v="AZ"/>
    <s v="Male"/>
    <s v="Asian"/>
    <s v="Widowed"/>
    <x v="0"/>
    <n v="3"/>
    <n v="4"/>
    <s v="Poor"/>
    <d v="2022-10-06T00:00:00"/>
    <n v="3"/>
    <x v="0"/>
    <n v="5"/>
    <s v="Low"/>
    <n v="1"/>
    <x v="0"/>
    <d v="2022-12-08T00:00:00"/>
    <x v="0"/>
    <x v="1"/>
    <x v="3"/>
    <n v="5"/>
    <n v="159.37"/>
    <n v="29"/>
    <s v="Adult"/>
  </r>
  <r>
    <n v="2623"/>
    <d v="2020-05-21T00:00:00"/>
    <n v="5.9833333333333334"/>
    <s v="Area Sales Manager"/>
    <x v="0"/>
    <s v="Active"/>
    <s v="Contract"/>
    <s v="Zone C"/>
    <s v="Full-Time"/>
    <x v="1"/>
    <x v="4"/>
    <d v="1953-07-13T00:00:00"/>
    <s v="AZ"/>
    <s v="Male"/>
    <s v="Asian"/>
    <s v="Divorced"/>
    <x v="0"/>
    <n v="3"/>
    <n v="2"/>
    <s v="Excellent"/>
    <d v="2022-11-10T00:00:00"/>
    <n v="2"/>
    <x v="2"/>
    <n v="5"/>
    <s v="High"/>
    <n v="3"/>
    <x v="2"/>
    <d v="2022-08-28T00:00:00"/>
    <x v="0"/>
    <x v="0"/>
    <x v="1"/>
    <n v="4"/>
    <n v="310.27999999999997"/>
    <n v="67"/>
    <s v="Old"/>
  </r>
  <r>
    <n v="2624"/>
    <d v="2023-06-11T00:00:00"/>
    <n v="2.9277777777777776"/>
    <s v="Area Sales Manager"/>
    <x v="7"/>
    <s v="Active"/>
    <s v="Part-Time"/>
    <s v="Zone C"/>
    <s v="Temporary"/>
    <x v="1"/>
    <x v="13"/>
    <d v="1984-07-22T00:00:00"/>
    <s v="AL"/>
    <s v="Male"/>
    <s v="Other"/>
    <s v="Single"/>
    <x v="0"/>
    <n v="3"/>
    <n v="2"/>
    <s v="Excellent"/>
    <d v="2023-01-24T00:00:00"/>
    <n v="1"/>
    <x v="2"/>
    <n v="4"/>
    <s v="High"/>
    <n v="3"/>
    <x v="2"/>
    <d v="2022-11-04T00:00:00"/>
    <x v="1"/>
    <x v="0"/>
    <x v="1"/>
    <n v="2"/>
    <n v="227.91"/>
    <n v="39"/>
    <s v="Adult"/>
  </r>
  <r>
    <n v="2625"/>
    <d v="2022-11-27T00:00:00"/>
    <n v="3.4666666666666668"/>
    <s v="Area Sales Manager"/>
    <x v="1"/>
    <s v="Active"/>
    <s v="Full-Time"/>
    <s v="Zone B"/>
    <s v="Full-Time"/>
    <x v="1"/>
    <x v="8"/>
    <d v="2043-11-09T00:00:00"/>
    <s v="TN"/>
    <s v="Male"/>
    <s v="Asian"/>
    <s v="Divorced"/>
    <x v="0"/>
    <n v="3"/>
    <n v="2"/>
    <s v="Excellent"/>
    <d v="2022-10-11T00:00:00"/>
    <n v="5"/>
    <x v="2"/>
    <n v="5"/>
    <s v="High"/>
    <n v="3"/>
    <x v="2"/>
    <d v="2022-10-01T00:00:00"/>
    <x v="3"/>
    <x v="0"/>
    <x v="0"/>
    <n v="3"/>
    <n v="379.25"/>
    <n v="79"/>
    <s v="Old"/>
  </r>
  <r>
    <n v="2626"/>
    <d v="2020-03-02T00:00:00"/>
    <n v="6.2027777777777775"/>
    <s v="Area Sales Manager"/>
    <x v="8"/>
    <s v="Active"/>
    <s v="Full-Time"/>
    <s v="Zone C"/>
    <s v="Temporary"/>
    <x v="1"/>
    <x v="9"/>
    <d v="1976-09-04T00:00:00"/>
    <s v="TN"/>
    <s v="Male"/>
    <s v="Asian"/>
    <s v="Widowed"/>
    <x v="0"/>
    <n v="3"/>
    <n v="4"/>
    <s v="Poor"/>
    <d v="2022-10-23T00:00:00"/>
    <n v="1"/>
    <x v="0"/>
    <n v="4"/>
    <s v="Low"/>
    <n v="2"/>
    <x v="0"/>
    <d v="2023-01-05T00:00:00"/>
    <x v="3"/>
    <x v="0"/>
    <x v="1"/>
    <n v="3"/>
    <n v="197.3"/>
    <n v="44"/>
    <s v="Adult"/>
  </r>
  <r>
    <n v="2627"/>
    <d v="2023-01-29T00:00:00"/>
    <n v="3.2944444444444443"/>
    <s v="Area Sales Manager"/>
    <x v="3"/>
    <s v="Active"/>
    <s v="Full-Time"/>
    <s v="Zone C"/>
    <s v="Part-Time"/>
    <x v="1"/>
    <x v="13"/>
    <d v="1990-05-26T00:00:00"/>
    <s v="TN"/>
    <s v="Male"/>
    <s v="Other"/>
    <s v="Divorced"/>
    <x v="0"/>
    <n v="3"/>
    <n v="4"/>
    <s v="Poor"/>
    <d v="2022-08-15T00:00:00"/>
    <n v="5"/>
    <x v="0"/>
    <n v="3"/>
    <s v="Low"/>
    <n v="3"/>
    <x v="0"/>
    <d v="2022-08-18T00:00:00"/>
    <x v="1"/>
    <x v="0"/>
    <x v="2"/>
    <n v="4"/>
    <n v="862.64"/>
    <n v="33"/>
    <s v="Adult"/>
  </r>
  <r>
    <n v="2628"/>
    <d v="2021-12-07T00:00:00"/>
    <n v="4.4388888888888891"/>
    <s v="Area Sales Manager"/>
    <x v="4"/>
    <s v="Active"/>
    <s v="Part-Time"/>
    <s v="Zone A"/>
    <s v="Temporary"/>
    <x v="1"/>
    <x v="21"/>
    <d v="1991-11-19T00:00:00"/>
    <s v="TN"/>
    <s v="Male"/>
    <s v="Hispanic"/>
    <s v="Divorced"/>
    <x v="0"/>
    <n v="3"/>
    <n v="2"/>
    <s v="Excellent"/>
    <d v="2022-12-06T00:00:00"/>
    <n v="5"/>
    <x v="2"/>
    <n v="4"/>
    <s v="High"/>
    <n v="2"/>
    <x v="2"/>
    <d v="2022-09-05T00:00:00"/>
    <x v="3"/>
    <x v="0"/>
    <x v="3"/>
    <n v="1"/>
    <n v="896.12"/>
    <n v="30"/>
    <s v="Adult"/>
  </r>
  <r>
    <n v="2629"/>
    <d v="2023-03-19T00:00:00"/>
    <n v="3.1555555555555554"/>
    <s v="Area Sales Manager"/>
    <x v="0"/>
    <s v="Active"/>
    <s v="Contract"/>
    <s v="Zone B"/>
    <s v="Temporary"/>
    <x v="1"/>
    <x v="20"/>
    <d v="1975-02-04T00:00:00"/>
    <s v="ID"/>
    <s v="Male"/>
    <s v="White"/>
    <s v="Single"/>
    <x v="0"/>
    <n v="3"/>
    <n v="1"/>
    <s v="Excellent"/>
    <d v="2022-10-24T00:00:00"/>
    <n v="1"/>
    <x v="2"/>
    <n v="5"/>
    <s v="High"/>
    <n v="4"/>
    <x v="2"/>
    <d v="2023-01-05T00:00:00"/>
    <x v="4"/>
    <x v="1"/>
    <x v="2"/>
    <n v="4"/>
    <n v="750.65"/>
    <n v="48"/>
    <s v="Adult"/>
  </r>
  <r>
    <n v="2630"/>
    <d v="2022-06-10T00:00:00"/>
    <n v="3.9305555555555554"/>
    <s v="Area Sales Manager"/>
    <x v="1"/>
    <s v="Active"/>
    <s v="Part-Time"/>
    <s v="Zone B"/>
    <s v="Full-Time"/>
    <x v="1"/>
    <x v="4"/>
    <d v="1994-11-04T00:00:00"/>
    <s v="ID"/>
    <s v="Male"/>
    <s v="Asian"/>
    <s v="Widowed"/>
    <x v="0"/>
    <n v="3"/>
    <n v="5"/>
    <s v="Poor"/>
    <d v="2022-09-04T00:00:00"/>
    <n v="1"/>
    <x v="0"/>
    <n v="5"/>
    <s v="Low"/>
    <n v="4"/>
    <x v="0"/>
    <d v="2022-09-07T00:00:00"/>
    <x v="3"/>
    <x v="1"/>
    <x v="1"/>
    <n v="4"/>
    <n v="424.19"/>
    <n v="28"/>
    <s v="Adult"/>
  </r>
  <r>
    <n v="2631"/>
    <d v="2021-03-03T00:00:00"/>
    <n v="5.2"/>
    <s v="Area Sales Manager"/>
    <x v="8"/>
    <s v="Active"/>
    <s v="Full-Time"/>
    <s v="Zone C"/>
    <s v="Full-Time"/>
    <x v="1"/>
    <x v="14"/>
    <d v="1998-04-09T00:00:00"/>
    <s v="ID"/>
    <s v="Female"/>
    <s v="Black"/>
    <s v="Widowed"/>
    <x v="0"/>
    <n v="3"/>
    <n v="2"/>
    <s v="Excellent"/>
    <d v="2023-01-08T00:00:00"/>
    <n v="5"/>
    <x v="2"/>
    <n v="1"/>
    <s v="High"/>
    <n v="4"/>
    <x v="2"/>
    <d v="2022-10-11T00:00:00"/>
    <x v="1"/>
    <x v="1"/>
    <x v="1"/>
    <n v="4"/>
    <n v="775.32"/>
    <n v="23"/>
    <s v="Young"/>
  </r>
  <r>
    <n v="2632"/>
    <d v="2022-03-06T00:00:00"/>
    <n v="4.1916666666666664"/>
    <s v="Administrative Assistant"/>
    <x v="6"/>
    <s v="Active"/>
    <s v="Contract"/>
    <s v="Zone C"/>
    <s v="Part-Time"/>
    <x v="1"/>
    <x v="4"/>
    <d v="1975-10-20T00:00:00"/>
    <s v="WA"/>
    <s v="Female"/>
    <s v="Hispanic"/>
    <s v="Divorced"/>
    <x v="0"/>
    <n v="3"/>
    <n v="4"/>
    <s v="Poor"/>
    <d v="2023-07-07T00:00:00"/>
    <n v="1"/>
    <x v="0"/>
    <n v="4"/>
    <s v="Low"/>
    <n v="2"/>
    <x v="0"/>
    <d v="2023-04-19T00:00:00"/>
    <x v="1"/>
    <x v="1"/>
    <x v="1"/>
    <n v="2"/>
    <n v="209.47"/>
    <n v="47"/>
    <s v="Adult"/>
  </r>
  <r>
    <n v="2633"/>
    <d v="2022-08-08T00:00:00"/>
    <n v="3.7694444444444444"/>
    <s v="Administrative Assistant"/>
    <x v="2"/>
    <s v="Active"/>
    <s v="Part-Time"/>
    <s v="Zone C"/>
    <s v="Full-Time"/>
    <x v="1"/>
    <x v="9"/>
    <d v="1985-09-09T00:00:00"/>
    <s v="WA"/>
    <s v="Female"/>
    <s v="White"/>
    <s v="Single"/>
    <x v="0"/>
    <n v="3"/>
    <n v="5"/>
    <s v="Poor"/>
    <d v="2023-07-01T00:00:00"/>
    <n v="5"/>
    <x v="0"/>
    <n v="2"/>
    <s v="Low"/>
    <n v="3"/>
    <x v="0"/>
    <d v="2023-02-09T00:00:00"/>
    <x v="2"/>
    <x v="0"/>
    <x v="2"/>
    <n v="2"/>
    <n v="859.39"/>
    <n v="37"/>
    <s v="Adult"/>
  </r>
  <r>
    <n v="2634"/>
    <d v="2023-03-12T00:00:00"/>
    <n v="3.1749999999999998"/>
    <s v="Administrative Assistant"/>
    <x v="9"/>
    <s v="Active"/>
    <s v="Part-Time"/>
    <s v="Zone B"/>
    <s v="Temporary"/>
    <x v="1"/>
    <x v="4"/>
    <d v="2043-02-16T00:00:00"/>
    <s v="WA"/>
    <s v="Female"/>
    <s v="Asian"/>
    <s v="Single"/>
    <x v="0"/>
    <n v="3"/>
    <n v="4"/>
    <s v="Poor"/>
    <d v="2022-12-12T00:00:00"/>
    <n v="3"/>
    <x v="0"/>
    <n v="5"/>
    <s v="Low"/>
    <n v="3"/>
    <x v="0"/>
    <d v="2023-05-26T00:00:00"/>
    <x v="2"/>
    <x v="1"/>
    <x v="2"/>
    <n v="1"/>
    <n v="532.85"/>
    <n v="80"/>
    <s v="Old"/>
  </r>
  <r>
    <n v="2635"/>
    <d v="2019-05-01T00:00:00"/>
    <n v="7.0388888888888888"/>
    <s v="Accountant I"/>
    <x v="7"/>
    <s v="Active"/>
    <s v="Full-Time"/>
    <s v="Zone B"/>
    <s v="Temporary"/>
    <x v="5"/>
    <x v="3"/>
    <d v="1957-07-26T00:00:00"/>
    <s v="MA"/>
    <s v="Female"/>
    <s v="Asian"/>
    <s v="Divorced"/>
    <x v="0"/>
    <n v="3"/>
    <n v="1"/>
    <s v="Excellent"/>
    <d v="2023-06-21T00:00:00"/>
    <n v="3"/>
    <x v="2"/>
    <n v="1"/>
    <s v="High"/>
    <n v="3"/>
    <x v="2"/>
    <d v="2023-02-03T00:00:00"/>
    <x v="4"/>
    <x v="1"/>
    <x v="3"/>
    <n v="2"/>
    <n v="136.6"/>
    <n v="62"/>
    <s v="Old"/>
  </r>
  <r>
    <n v="2636"/>
    <d v="2018-09-13T00:00:00"/>
    <n v="7.6722222222222225"/>
    <s v="Area Sales Manager"/>
    <x v="9"/>
    <s v="Active"/>
    <s v="Full-Time"/>
    <s v="Zone B"/>
    <s v="Temporary"/>
    <x v="1"/>
    <x v="5"/>
    <d v="1970-11-20T00:00:00"/>
    <s v="MA"/>
    <s v="Male"/>
    <s v="Asian"/>
    <s v="Married"/>
    <x v="0"/>
    <n v="3"/>
    <n v="5"/>
    <s v="Poor"/>
    <d v="2022-12-20T00:00:00"/>
    <n v="5"/>
    <x v="0"/>
    <n v="3"/>
    <s v="Low"/>
    <n v="3"/>
    <x v="0"/>
    <d v="2023-07-14T00:00:00"/>
    <x v="4"/>
    <x v="0"/>
    <x v="3"/>
    <n v="4"/>
    <n v="483.54"/>
    <n v="48"/>
    <s v="Adult"/>
  </r>
  <r>
    <n v="2637"/>
    <d v="2022-11-16T00:00:00"/>
    <n v="3.4972222222222222"/>
    <s v="Area Sales Manager"/>
    <x v="5"/>
    <s v="Active"/>
    <s v="Contract"/>
    <s v="Zone A"/>
    <s v="Temporary"/>
    <x v="1"/>
    <x v="9"/>
    <d v="1967-10-04T00:00:00"/>
    <s v="MA"/>
    <s v="Male"/>
    <s v="Asian"/>
    <s v="Divorced"/>
    <x v="0"/>
    <n v="3"/>
    <n v="5"/>
    <s v="Poor"/>
    <d v="2023-06-27T00:00:00"/>
    <n v="2"/>
    <x v="0"/>
    <n v="2"/>
    <s v="Low"/>
    <n v="2"/>
    <x v="0"/>
    <d v="2023-04-24T00:00:00"/>
    <x v="4"/>
    <x v="0"/>
    <x v="2"/>
    <n v="1"/>
    <n v="709.79"/>
    <n v="55"/>
    <s v="Old"/>
  </r>
  <r>
    <n v="2638"/>
    <d v="2021-11-20T00:00:00"/>
    <n v="4.4861111111111107"/>
    <s v="Area Sales Manager"/>
    <x v="6"/>
    <s v="Active"/>
    <s v="Contract"/>
    <s v="Zone B"/>
    <s v="Full-Time"/>
    <x v="1"/>
    <x v="14"/>
    <d v="1957-01-10T00:00:00"/>
    <s v="AZ"/>
    <s v="Male"/>
    <s v="Asian"/>
    <s v="Divorced"/>
    <x v="0"/>
    <n v="3"/>
    <n v="2"/>
    <s v="Excellent"/>
    <d v="2023-04-28T00:00:00"/>
    <n v="1"/>
    <x v="2"/>
    <n v="2"/>
    <s v="High"/>
    <n v="2"/>
    <x v="2"/>
    <d v="2023-05-28T00:00:00"/>
    <x v="3"/>
    <x v="1"/>
    <x v="3"/>
    <n v="2"/>
    <n v="152.85"/>
    <n v="64"/>
    <s v="Old"/>
  </r>
  <r>
    <n v="2639"/>
    <d v="2020-09-29T00:00:00"/>
    <n v="5.6277777777777782"/>
    <s v="Area Sales Manager"/>
    <x v="2"/>
    <s v="Active"/>
    <s v="Part-Time"/>
    <s v="Zone C"/>
    <s v="Temporary"/>
    <x v="1"/>
    <x v="9"/>
    <d v="1975-09-22T00:00:00"/>
    <s v="AZ"/>
    <s v="Male"/>
    <s v="Asian"/>
    <s v="Married"/>
    <x v="0"/>
    <n v="3"/>
    <n v="2"/>
    <s v="Excellent"/>
    <d v="2023-01-31T00:00:00"/>
    <n v="1"/>
    <x v="2"/>
    <n v="3"/>
    <s v="High"/>
    <n v="3"/>
    <x v="2"/>
    <d v="2023-02-19T00:00:00"/>
    <x v="2"/>
    <x v="0"/>
    <x v="2"/>
    <n v="4"/>
    <n v="977.29"/>
    <n v="45"/>
    <s v="Adult"/>
  </r>
  <r>
    <n v="2640"/>
    <d v="2021-08-28T00:00:00"/>
    <n v="4.7138888888888886"/>
    <s v="Area Sales Manager"/>
    <x v="4"/>
    <s v="Active"/>
    <s v="Contract"/>
    <s v="Zone B"/>
    <s v="Full-Time"/>
    <x v="1"/>
    <x v="13"/>
    <d v="1962-11-06T00:00:00"/>
    <s v="AZ"/>
    <s v="Male"/>
    <s v="Black"/>
    <s v="Single"/>
    <x v="0"/>
    <n v="3"/>
    <n v="4"/>
    <s v="Poor"/>
    <d v="2023-07-17T00:00:00"/>
    <n v="1"/>
    <x v="0"/>
    <n v="5"/>
    <s v="Low"/>
    <n v="2"/>
    <x v="0"/>
    <d v="2023-02-20T00:00:00"/>
    <x v="2"/>
    <x v="0"/>
    <x v="0"/>
    <n v="4"/>
    <n v="237.14"/>
    <n v="59"/>
    <s v="Old"/>
  </r>
  <r>
    <n v="2641"/>
    <d v="2021-04-28T00:00:00"/>
    <n v="5.0472222222222225"/>
    <s v="Area Sales Manager"/>
    <x v="0"/>
    <s v="Active"/>
    <s v="Full-Time"/>
    <s v="Zone A"/>
    <s v="Full-Time"/>
    <x v="1"/>
    <x v="1"/>
    <d v="1975-07-20T00:00:00"/>
    <s v="AZ"/>
    <s v="Male"/>
    <s v="Asian"/>
    <s v="Married"/>
    <x v="0"/>
    <n v="3"/>
    <n v="2"/>
    <s v="Excellent"/>
    <d v="2022-11-25T00:00:00"/>
    <n v="2"/>
    <x v="2"/>
    <n v="3"/>
    <s v="High"/>
    <n v="5"/>
    <x v="2"/>
    <d v="2022-08-25T00:00:00"/>
    <x v="3"/>
    <x v="0"/>
    <x v="3"/>
    <n v="5"/>
    <n v="637.84"/>
    <n v="46"/>
    <s v="Adult"/>
  </r>
  <r>
    <n v="2642"/>
    <d v="2022-06-15T00:00:00"/>
    <n v="3.9166666666666665"/>
    <s v="Area Sales Manager"/>
    <x v="7"/>
    <s v="Active"/>
    <s v="Full-Time"/>
    <s v="Zone C"/>
    <s v="Full-Time"/>
    <x v="1"/>
    <x v="4"/>
    <d v="1951-06-13T00:00:00"/>
    <s v="AL"/>
    <s v="Male"/>
    <s v="Asian"/>
    <s v="Divorced"/>
    <x v="0"/>
    <n v="3"/>
    <n v="4"/>
    <s v="Poor"/>
    <d v="2022-12-09T00:00:00"/>
    <n v="2"/>
    <x v="0"/>
    <n v="3"/>
    <s v="Low"/>
    <n v="1"/>
    <x v="0"/>
    <d v="2023-07-01T00:00:00"/>
    <x v="2"/>
    <x v="0"/>
    <x v="2"/>
    <n v="1"/>
    <n v="889.73"/>
    <n v="71"/>
    <s v="Old"/>
  </r>
  <r>
    <n v="2643"/>
    <d v="2022-04-15T00:00:00"/>
    <n v="4.083333333333333"/>
    <s v="Area Sales Manager"/>
    <x v="1"/>
    <s v="Active"/>
    <s v="Full-Time"/>
    <s v="Zone A"/>
    <s v="Temporary"/>
    <x v="1"/>
    <x v="13"/>
    <d v="1966-12-24T00:00:00"/>
    <s v="TN"/>
    <s v="Male"/>
    <s v="Black"/>
    <s v="Divorced"/>
    <x v="0"/>
    <n v="3"/>
    <n v="5"/>
    <s v="Poor"/>
    <d v="2023-05-01T00:00:00"/>
    <n v="4"/>
    <x v="0"/>
    <n v="3"/>
    <s v="Low"/>
    <n v="5"/>
    <x v="0"/>
    <d v="2023-06-15T00:00:00"/>
    <x v="2"/>
    <x v="0"/>
    <x v="0"/>
    <n v="2"/>
    <n v="357.94"/>
    <n v="56"/>
    <s v="Old"/>
  </r>
  <r>
    <n v="2644"/>
    <d v="2020-07-19T00:00:00"/>
    <n v="5.822222222222222"/>
    <s v="Area Sales Manager"/>
    <x v="8"/>
    <s v="Active"/>
    <s v="Full-Time"/>
    <s v="Zone C"/>
    <s v="Part-Time"/>
    <x v="1"/>
    <x v="1"/>
    <d v="1999-01-23T00:00:00"/>
    <s v="TN"/>
    <s v="Male"/>
    <s v="Other"/>
    <s v="Single"/>
    <x v="0"/>
    <n v="3"/>
    <n v="5"/>
    <s v="Poor"/>
    <d v="2022-11-22T00:00:00"/>
    <n v="4"/>
    <x v="0"/>
    <n v="1"/>
    <s v="Low"/>
    <n v="2"/>
    <x v="0"/>
    <d v="2023-04-01T00:00:00"/>
    <x v="1"/>
    <x v="0"/>
    <x v="1"/>
    <n v="1"/>
    <n v="150.96"/>
    <n v="21"/>
    <s v="Young"/>
  </r>
  <r>
    <n v="2645"/>
    <d v="2020-07-02T00:00:00"/>
    <n v="5.8694444444444445"/>
    <s v="Area Sales Manager"/>
    <x v="3"/>
    <s v="Active"/>
    <s v="Contract"/>
    <s v="Zone C"/>
    <s v="Temporary"/>
    <x v="1"/>
    <x v="13"/>
    <d v="2047-06-27T00:00:00"/>
    <s v="TN"/>
    <s v="Male"/>
    <s v="Asian"/>
    <s v="Married"/>
    <x v="0"/>
    <n v="3"/>
    <n v="4"/>
    <s v="Poor"/>
    <d v="2022-10-25T00:00:00"/>
    <n v="4"/>
    <x v="0"/>
    <n v="3"/>
    <s v="Low"/>
    <n v="5"/>
    <x v="0"/>
    <d v="2022-11-02T00:00:00"/>
    <x v="3"/>
    <x v="0"/>
    <x v="2"/>
    <n v="2"/>
    <n v="933.2"/>
    <n v="73"/>
    <s v="Old"/>
  </r>
  <r>
    <n v="2646"/>
    <d v="2019-08-04T00:00:00"/>
    <n v="6.7805555555555559"/>
    <s v="Area Sales Manager"/>
    <x v="9"/>
    <s v="Active"/>
    <s v="Contract"/>
    <s v="Zone A"/>
    <s v="Part-Time"/>
    <x v="1"/>
    <x v="9"/>
    <d v="2001-06-17T00:00:00"/>
    <s v="ID"/>
    <s v="Male"/>
    <s v="Black"/>
    <s v="Widowed"/>
    <x v="0"/>
    <n v="3"/>
    <n v="1"/>
    <s v="Excellent"/>
    <d v="2022-12-14T00:00:00"/>
    <n v="4"/>
    <x v="2"/>
    <n v="2"/>
    <s v="High"/>
    <n v="2"/>
    <x v="2"/>
    <d v="2023-07-15T00:00:00"/>
    <x v="2"/>
    <x v="1"/>
    <x v="0"/>
    <n v="3"/>
    <n v="378.6"/>
    <n v="18"/>
    <s v="Young"/>
  </r>
  <r>
    <n v="2647"/>
    <d v="2019-01-09T00:00:00"/>
    <n v="7.35"/>
    <s v="Area Sales Manager"/>
    <x v="5"/>
    <s v="Active"/>
    <s v="Contract"/>
    <s v="Zone A"/>
    <s v="Temporary"/>
    <x v="1"/>
    <x v="9"/>
    <d v="1950-11-03T00:00:00"/>
    <s v="ID"/>
    <s v="Male"/>
    <s v="Hispanic"/>
    <s v="Single"/>
    <x v="0"/>
    <n v="3"/>
    <n v="5"/>
    <s v="Poor"/>
    <d v="2022-08-23T00:00:00"/>
    <n v="5"/>
    <x v="0"/>
    <n v="5"/>
    <s v="Low"/>
    <n v="3"/>
    <x v="0"/>
    <d v="2023-01-28T00:00:00"/>
    <x v="2"/>
    <x v="0"/>
    <x v="2"/>
    <n v="5"/>
    <n v="162.93"/>
    <n v="69"/>
    <s v="Old"/>
  </r>
  <r>
    <n v="2648"/>
    <d v="2022-10-01T00:00:00"/>
    <n v="3.6222222222222222"/>
    <s v="Area Sales Manager"/>
    <x v="6"/>
    <s v="Active"/>
    <s v="Part-Time"/>
    <s v="Zone A"/>
    <s v="Part-Time"/>
    <x v="1"/>
    <x v="10"/>
    <d v="1994-07-05T00:00:00"/>
    <s v="ID"/>
    <s v="Male"/>
    <s v="Other"/>
    <s v="Married"/>
    <x v="0"/>
    <n v="3"/>
    <n v="2"/>
    <s v="Excellent"/>
    <d v="2023-04-22T00:00:00"/>
    <n v="4"/>
    <x v="2"/>
    <n v="2"/>
    <s v="High"/>
    <n v="1"/>
    <x v="2"/>
    <d v="2023-03-07T00:00:00"/>
    <x v="2"/>
    <x v="1"/>
    <x v="1"/>
    <n v="3"/>
    <n v="294.91000000000003"/>
    <n v="28"/>
    <s v="Adult"/>
  </r>
  <r>
    <n v="2649"/>
    <d v="2020-09-28T00:00:00"/>
    <n v="5.6305555555555555"/>
    <s v="Area Sales Manager"/>
    <x v="2"/>
    <s v="Active"/>
    <s v="Part-Time"/>
    <s v="Zone A"/>
    <s v="Full-Time"/>
    <x v="1"/>
    <x v="9"/>
    <d v="1973-03-21T00:00:00"/>
    <s v="NY"/>
    <s v="Female"/>
    <s v="White"/>
    <s v="Widowed"/>
    <x v="0"/>
    <n v="3"/>
    <n v="4"/>
    <s v="Poor"/>
    <d v="2022-12-26T00:00:00"/>
    <n v="4"/>
    <x v="0"/>
    <n v="4"/>
    <s v="Low"/>
    <n v="1"/>
    <x v="0"/>
    <d v="2022-09-25T00:00:00"/>
    <x v="4"/>
    <x v="0"/>
    <x v="3"/>
    <n v="1"/>
    <n v="836.76"/>
    <n v="47"/>
    <s v="Adult"/>
  </r>
  <r>
    <n v="2650"/>
    <d v="2018-11-15T00:00:00"/>
    <n v="7.5"/>
    <s v="Administrative Assistant"/>
    <x v="4"/>
    <s v="Active"/>
    <s v="Part-Time"/>
    <s v="Zone B"/>
    <s v="Full-Time"/>
    <x v="1"/>
    <x v="9"/>
    <d v="1964-08-15T00:00:00"/>
    <s v="WA"/>
    <s v="Female"/>
    <s v="Black"/>
    <s v="Single"/>
    <x v="0"/>
    <n v="3"/>
    <n v="1"/>
    <s v="Excellent"/>
    <d v="2023-03-24T00:00:00"/>
    <n v="1"/>
    <x v="2"/>
    <n v="1"/>
    <s v="High"/>
    <n v="1"/>
    <x v="2"/>
    <d v="2022-08-29T00:00:00"/>
    <x v="4"/>
    <x v="0"/>
    <x v="3"/>
    <n v="1"/>
    <n v="136.22999999999999"/>
    <n v="54"/>
    <s v="Old"/>
  </r>
  <r>
    <n v="2651"/>
    <d v="2020-11-24T00:00:00"/>
    <n v="5.4749999999999996"/>
    <s v="Administrative Assistant"/>
    <x v="0"/>
    <s v="Active"/>
    <s v="Contract"/>
    <s v="Zone C"/>
    <s v="Full-Time"/>
    <x v="1"/>
    <x v="9"/>
    <d v="1992-03-02T00:00:00"/>
    <s v="WA"/>
    <s v="Female"/>
    <s v="Hispanic"/>
    <s v="Divorced"/>
    <x v="0"/>
    <n v="3"/>
    <n v="2"/>
    <s v="Excellent"/>
    <d v="2023-05-31T00:00:00"/>
    <n v="1"/>
    <x v="2"/>
    <n v="3"/>
    <s v="High"/>
    <n v="2"/>
    <x v="2"/>
    <d v="2023-06-12T00:00:00"/>
    <x v="1"/>
    <x v="1"/>
    <x v="2"/>
    <n v="3"/>
    <n v="236.69"/>
    <n v="28"/>
    <s v="Adult"/>
  </r>
  <r>
    <n v="2652"/>
    <d v="2023-07-09T00:00:00"/>
    <n v="2.85"/>
    <s v="Administrative Assistant"/>
    <x v="7"/>
    <s v="Active"/>
    <s v="Contract"/>
    <s v="Zone C"/>
    <s v="Temporary"/>
    <x v="1"/>
    <x v="2"/>
    <d v="1954-03-08T00:00:00"/>
    <s v="MA"/>
    <s v="Female"/>
    <s v="Other"/>
    <s v="Widowed"/>
    <x v="0"/>
    <n v="3"/>
    <n v="4"/>
    <s v="Poor"/>
    <d v="2022-11-11T00:00:00"/>
    <n v="1"/>
    <x v="0"/>
    <n v="4"/>
    <s v="Low"/>
    <n v="2"/>
    <x v="0"/>
    <d v="2022-10-23T00:00:00"/>
    <x v="1"/>
    <x v="1"/>
    <x v="1"/>
    <n v="1"/>
    <n v="424.44"/>
    <n v="69"/>
    <s v="Old"/>
  </r>
  <r>
    <n v="2653"/>
    <d v="2023-04-20T00:00:00"/>
    <n v="3.0694444444444446"/>
    <s v="Area Sales Manager"/>
    <x v="9"/>
    <s v="Active"/>
    <s v="Full-Time"/>
    <s v="Zone C"/>
    <s v="Part-Time"/>
    <x v="1"/>
    <x v="13"/>
    <d v="2044-04-21T00:00:00"/>
    <s v="MA"/>
    <s v="Male"/>
    <s v="White"/>
    <s v="Widowed"/>
    <x v="0"/>
    <n v="3"/>
    <n v="1"/>
    <s v="Excellent"/>
    <d v="2023-02-23T00:00:00"/>
    <n v="4"/>
    <x v="2"/>
    <n v="5"/>
    <s v="High"/>
    <n v="3"/>
    <x v="2"/>
    <d v="2023-01-24T00:00:00"/>
    <x v="3"/>
    <x v="0"/>
    <x v="1"/>
    <n v="3"/>
    <n v="139.71"/>
    <n v="79"/>
    <s v="Old"/>
  </r>
  <r>
    <n v="2654"/>
    <d v="2019-08-22T00:00:00"/>
    <n v="6.7305555555555552"/>
    <s v="Area Sales Manager"/>
    <x v="5"/>
    <s v="Active"/>
    <s v="Full-Time"/>
    <s v="Zone C"/>
    <s v="Temporary"/>
    <x v="1"/>
    <x v="3"/>
    <d v="1955-07-09T00:00:00"/>
    <s v="MA"/>
    <s v="Male"/>
    <s v="Black"/>
    <s v="Divorced"/>
    <x v="0"/>
    <n v="3"/>
    <n v="4"/>
    <s v="Poor"/>
    <d v="2023-03-07T00:00:00"/>
    <n v="4"/>
    <x v="0"/>
    <n v="1"/>
    <s v="Low"/>
    <n v="3"/>
    <x v="0"/>
    <d v="2023-03-18T00:00:00"/>
    <x v="4"/>
    <x v="1"/>
    <x v="3"/>
    <n v="3"/>
    <n v="428.13"/>
    <n v="64"/>
    <s v="Old"/>
  </r>
  <r>
    <n v="2655"/>
    <d v="2022-08-02T00:00:00"/>
    <n v="3.786111111111111"/>
    <s v="Area Sales Manager"/>
    <x v="6"/>
    <s v="Active"/>
    <s v="Contract"/>
    <s v="Zone A"/>
    <s v="Part-Time"/>
    <x v="1"/>
    <x v="3"/>
    <d v="1964-11-08T00:00:00"/>
    <s v="AZ"/>
    <s v="Male"/>
    <s v="Black"/>
    <s v="Divorced"/>
    <x v="0"/>
    <n v="3"/>
    <n v="2"/>
    <s v="Excellent"/>
    <d v="2022-08-29T00:00:00"/>
    <n v="2"/>
    <x v="2"/>
    <n v="5"/>
    <s v="High"/>
    <n v="5"/>
    <x v="2"/>
    <d v="2023-05-31T00:00:00"/>
    <x v="2"/>
    <x v="1"/>
    <x v="1"/>
    <n v="3"/>
    <n v="972.66"/>
    <n v="58"/>
    <s v="Old"/>
  </r>
  <r>
    <n v="2656"/>
    <d v="2018-10-31T00:00:00"/>
    <n v="7.541666666666667"/>
    <s v="Area Sales Manager"/>
    <x v="2"/>
    <s v="Active"/>
    <s v="Part-Time"/>
    <s v="Zone B"/>
    <s v="Part-Time"/>
    <x v="1"/>
    <x v="1"/>
    <d v="1957-02-10T00:00:00"/>
    <s v="AZ"/>
    <s v="Male"/>
    <s v="Hispanic"/>
    <s v="Single"/>
    <x v="0"/>
    <n v="3"/>
    <n v="4"/>
    <s v="Poor"/>
    <d v="2023-03-15T00:00:00"/>
    <n v="5"/>
    <x v="0"/>
    <n v="4"/>
    <s v="Low"/>
    <n v="3"/>
    <x v="0"/>
    <d v="2023-02-25T00:00:00"/>
    <x v="4"/>
    <x v="1"/>
    <x v="0"/>
    <n v="1"/>
    <n v="877.57"/>
    <n v="61"/>
    <s v="Old"/>
  </r>
  <r>
    <n v="2657"/>
    <d v="2021-11-23T00:00:00"/>
    <n v="4.4777777777777779"/>
    <s v="Area Sales Manager"/>
    <x v="4"/>
    <s v="Active"/>
    <s v="Contract"/>
    <s v="Zone B"/>
    <s v="Temporary"/>
    <x v="1"/>
    <x v="22"/>
    <d v="1995-06-06T00:00:00"/>
    <s v="AZ"/>
    <s v="Male"/>
    <s v="White"/>
    <s v="Widowed"/>
    <x v="0"/>
    <n v="3"/>
    <n v="2"/>
    <s v="Excellent"/>
    <d v="2023-03-04T00:00:00"/>
    <n v="4"/>
    <x v="2"/>
    <n v="3"/>
    <s v="High"/>
    <n v="3"/>
    <x v="2"/>
    <d v="2023-05-08T00:00:00"/>
    <x v="2"/>
    <x v="1"/>
    <x v="0"/>
    <n v="3"/>
    <n v="751.13"/>
    <n v="26"/>
    <s v="Adult"/>
  </r>
  <r>
    <n v="2658"/>
    <d v="2023-07-01T00:00:00"/>
    <n v="2.8722222222222222"/>
    <s v="Area Sales Manager"/>
    <x v="0"/>
    <s v="Active"/>
    <s v="Full-Time"/>
    <s v="Zone A"/>
    <s v="Temporary"/>
    <x v="1"/>
    <x v="6"/>
    <d v="1960-03-28T00:00:00"/>
    <s v="AZ"/>
    <s v="Male"/>
    <s v="Black"/>
    <s v="Married"/>
    <x v="0"/>
    <n v="3"/>
    <n v="2"/>
    <s v="Excellent"/>
    <d v="2022-10-22T00:00:00"/>
    <n v="3"/>
    <x v="2"/>
    <n v="1"/>
    <s v="High"/>
    <n v="1"/>
    <x v="2"/>
    <d v="2023-06-29T00:00:00"/>
    <x v="3"/>
    <x v="1"/>
    <x v="3"/>
    <n v="1"/>
    <n v="471.89"/>
    <n v="63"/>
    <s v="Old"/>
  </r>
  <r>
    <n v="2659"/>
    <d v="2022-07-18T00:00:00"/>
    <n v="3.8250000000000002"/>
    <s v="Area Sales Manager"/>
    <x v="7"/>
    <s v="Active"/>
    <s v="Part-Time"/>
    <s v="Zone B"/>
    <s v="Temporary"/>
    <x v="1"/>
    <x v="3"/>
    <d v="1990-07-13T00:00:00"/>
    <s v="AL"/>
    <s v="Male"/>
    <s v="Black"/>
    <s v="Single"/>
    <x v="0"/>
    <n v="3"/>
    <n v="2"/>
    <s v="Excellent"/>
    <d v="2023-05-22T00:00:00"/>
    <n v="5"/>
    <x v="2"/>
    <n v="3"/>
    <s v="High"/>
    <n v="2"/>
    <x v="2"/>
    <d v="2022-08-30T00:00:00"/>
    <x v="1"/>
    <x v="1"/>
    <x v="0"/>
    <n v="3"/>
    <n v="957.63"/>
    <n v="32"/>
    <s v="Adult"/>
  </r>
  <r>
    <n v="2660"/>
    <d v="2019-08-09T00:00:00"/>
    <n v="6.7666666666666666"/>
    <s v="Area Sales Manager"/>
    <x v="1"/>
    <s v="Active"/>
    <s v="Part-Time"/>
    <s v="Zone C"/>
    <s v="Part-Time"/>
    <x v="1"/>
    <x v="12"/>
    <d v="1959-10-27T00:00:00"/>
    <s v="TN"/>
    <s v="Male"/>
    <s v="Asian"/>
    <s v="Divorced"/>
    <x v="0"/>
    <n v="3"/>
    <n v="4"/>
    <s v="Poor"/>
    <d v="2022-08-23T00:00:00"/>
    <n v="5"/>
    <x v="0"/>
    <n v="1"/>
    <s v="Low"/>
    <n v="1"/>
    <x v="0"/>
    <d v="2022-09-07T00:00:00"/>
    <x v="2"/>
    <x v="1"/>
    <x v="3"/>
    <n v="1"/>
    <n v="788.33"/>
    <n v="60"/>
    <s v="Old"/>
  </r>
  <r>
    <n v="2661"/>
    <d v="2021-07-06T00:00:00"/>
    <n v="4.8583333333333334"/>
    <s v="Area Sales Manager"/>
    <x v="8"/>
    <s v="Active"/>
    <s v="Part-Time"/>
    <s v="Zone A"/>
    <s v="Temporary"/>
    <x v="1"/>
    <x v="6"/>
    <d v="1970-08-11T00:00:00"/>
    <s v="TN"/>
    <s v="Male"/>
    <s v="Black"/>
    <s v="Married"/>
    <x v="0"/>
    <n v="3"/>
    <n v="2"/>
    <s v="Excellent"/>
    <d v="2023-02-25T00:00:00"/>
    <n v="3"/>
    <x v="2"/>
    <n v="3"/>
    <s v="High"/>
    <n v="2"/>
    <x v="2"/>
    <d v="2023-01-12T00:00:00"/>
    <x v="4"/>
    <x v="0"/>
    <x v="2"/>
    <n v="4"/>
    <n v="220.32"/>
    <n v="51"/>
    <s v="Old"/>
  </r>
  <r>
    <n v="2662"/>
    <d v="2021-02-02T00:00:00"/>
    <n v="5.2861111111111114"/>
    <s v="Area Sales Manager"/>
    <x v="3"/>
    <s v="Active"/>
    <s v="Contract"/>
    <s v="Zone A"/>
    <s v="Part-Time"/>
    <x v="1"/>
    <x v="3"/>
    <d v="2045-09-12T00:00:00"/>
    <s v="ID"/>
    <s v="Male"/>
    <s v="Asian"/>
    <s v="Single"/>
    <x v="0"/>
    <n v="3"/>
    <n v="2"/>
    <s v="Excellent"/>
    <d v="2023-07-08T00:00:00"/>
    <n v="4"/>
    <x v="2"/>
    <n v="1"/>
    <s v="High"/>
    <n v="1"/>
    <x v="2"/>
    <d v="2023-03-10T00:00:00"/>
    <x v="2"/>
    <x v="1"/>
    <x v="2"/>
    <n v="5"/>
    <n v="406.1"/>
    <n v="76"/>
    <s v="Old"/>
  </r>
  <r>
    <n v="2663"/>
    <d v="2023-01-06T00:00:00"/>
    <n v="3.3583333333333334"/>
    <s v="Area Sales Manager"/>
    <x v="9"/>
    <s v="Active"/>
    <s v="Part-Time"/>
    <s v="Zone B"/>
    <s v="Part-Time"/>
    <x v="1"/>
    <x v="8"/>
    <d v="1971-07-21T00:00:00"/>
    <s v="ID"/>
    <s v="Male"/>
    <s v="Hispanic"/>
    <s v="Divorced"/>
    <x v="0"/>
    <n v="3"/>
    <n v="5"/>
    <s v="Poor"/>
    <d v="2022-08-07T00:00:00"/>
    <n v="3"/>
    <x v="0"/>
    <n v="4"/>
    <s v="Low"/>
    <n v="1"/>
    <x v="0"/>
    <d v="2022-12-17T00:00:00"/>
    <x v="1"/>
    <x v="1"/>
    <x v="3"/>
    <n v="4"/>
    <n v="819.64"/>
    <n v="52"/>
    <s v="Old"/>
  </r>
  <r>
    <n v="2664"/>
    <d v="2021-11-13T00:00:00"/>
    <n v="4.5055555555555555"/>
    <s v="Area Sales Manager"/>
    <x v="5"/>
    <s v="Active"/>
    <s v="Full-Time"/>
    <s v="Zone C"/>
    <s v="Full-Time"/>
    <x v="1"/>
    <x v="9"/>
    <d v="1961-06-25T00:00:00"/>
    <s v="ID"/>
    <s v="Male"/>
    <s v="Hispanic"/>
    <s v="Divorced"/>
    <x v="0"/>
    <n v="3"/>
    <n v="1"/>
    <s v="Excellent"/>
    <d v="2023-06-13T00:00:00"/>
    <n v="5"/>
    <x v="2"/>
    <n v="2"/>
    <s v="High"/>
    <n v="2"/>
    <x v="2"/>
    <d v="2022-09-13T00:00:00"/>
    <x v="2"/>
    <x v="1"/>
    <x v="1"/>
    <n v="3"/>
    <n v="355.84"/>
    <n v="60"/>
    <s v="Old"/>
  </r>
  <r>
    <n v="2665"/>
    <d v="2020-03-15T00:00:00"/>
    <n v="6.166666666666667"/>
    <s v="Area Sales Manager"/>
    <x v="6"/>
    <s v="Active"/>
    <s v="Contract"/>
    <s v="Zone A"/>
    <s v="Part-Time"/>
    <x v="1"/>
    <x v="8"/>
    <d v="1991-07-14T00:00:00"/>
    <s v="NY"/>
    <s v="Male"/>
    <s v="Hispanic"/>
    <s v="Married"/>
    <x v="0"/>
    <n v="3"/>
    <n v="4"/>
    <s v="Poor"/>
    <d v="2022-10-05T00:00:00"/>
    <n v="1"/>
    <x v="0"/>
    <n v="5"/>
    <s v="Low"/>
    <n v="5"/>
    <x v="0"/>
    <d v="2022-09-03T00:00:00"/>
    <x v="4"/>
    <x v="0"/>
    <x v="2"/>
    <n v="4"/>
    <n v="786.38"/>
    <n v="29"/>
    <s v="Adult"/>
  </r>
  <r>
    <n v="2666"/>
    <d v="2018-11-07T00:00:00"/>
    <n v="7.5222222222222221"/>
    <s v="Area Sales Manager"/>
    <x v="2"/>
    <s v="Active"/>
    <s v="Part-Time"/>
    <s v="Zone C"/>
    <s v="Full-Time"/>
    <x v="1"/>
    <x v="17"/>
    <d v="2046-01-19T00:00:00"/>
    <s v="WA"/>
    <s v="Female"/>
    <s v="Other"/>
    <s v="Single"/>
    <x v="0"/>
    <n v="3"/>
    <n v="4"/>
    <s v="Poor"/>
    <d v="2023-05-24T00:00:00"/>
    <n v="5"/>
    <x v="0"/>
    <n v="5"/>
    <s v="Low"/>
    <n v="3"/>
    <x v="0"/>
    <d v="2023-02-02T00:00:00"/>
    <x v="2"/>
    <x v="0"/>
    <x v="0"/>
    <n v="2"/>
    <n v="460.62"/>
    <n v="72"/>
    <s v="Old"/>
  </r>
  <r>
    <n v="2667"/>
    <d v="2019-10-03T00:00:00"/>
    <n v="6.6166666666666663"/>
    <s v="Administrative Assistant"/>
    <x v="4"/>
    <s v="Active"/>
    <s v="Full-Time"/>
    <s v="Zone B"/>
    <s v="Part-Time"/>
    <x v="1"/>
    <x v="18"/>
    <d v="1965-10-08T00:00:00"/>
    <s v="WA"/>
    <s v="Female"/>
    <s v="Other"/>
    <s v="Widowed"/>
    <x v="0"/>
    <n v="3"/>
    <n v="2"/>
    <s v="Excellent"/>
    <d v="2022-12-28T00:00:00"/>
    <n v="3"/>
    <x v="2"/>
    <n v="2"/>
    <s v="High"/>
    <n v="3"/>
    <x v="2"/>
    <d v="2023-02-05T00:00:00"/>
    <x v="0"/>
    <x v="1"/>
    <x v="3"/>
    <n v="4"/>
    <n v="821.39"/>
    <n v="54"/>
    <s v="Old"/>
  </r>
  <r>
    <n v="2668"/>
    <d v="2022-08-12T00:00:00"/>
    <n v="3.7583333333333333"/>
    <s v="Administrative Assistant"/>
    <x v="0"/>
    <s v="Active"/>
    <s v="Contract"/>
    <s v="Zone C"/>
    <s v="Part-Time"/>
    <x v="1"/>
    <x v="3"/>
    <d v="1978-11-12T00:00:00"/>
    <s v="MA"/>
    <s v="Female"/>
    <s v="Asian"/>
    <s v="Married"/>
    <x v="0"/>
    <n v="3"/>
    <n v="2"/>
    <s v="Excellent"/>
    <d v="2023-04-28T00:00:00"/>
    <n v="4"/>
    <x v="2"/>
    <n v="4"/>
    <s v="High"/>
    <n v="1"/>
    <x v="2"/>
    <d v="2023-01-19T00:00:00"/>
    <x v="2"/>
    <x v="0"/>
    <x v="3"/>
    <n v="3"/>
    <n v="968.31"/>
    <n v="44"/>
    <s v="Adult"/>
  </r>
  <r>
    <n v="2669"/>
    <d v="2018-12-22T00:00:00"/>
    <n v="7.3972222222222221"/>
    <s v="Administrative Assistant"/>
    <x v="7"/>
    <s v="Active"/>
    <s v="Part-Time"/>
    <s v="Zone C"/>
    <s v="Full-Time"/>
    <x v="1"/>
    <x v="4"/>
    <d v="1952-01-19T00:00:00"/>
    <s v="MA"/>
    <s v="Female"/>
    <s v="Black"/>
    <s v="Single"/>
    <x v="0"/>
    <n v="3"/>
    <n v="1"/>
    <s v="Excellent"/>
    <d v="2023-04-27T00:00:00"/>
    <n v="4"/>
    <x v="2"/>
    <n v="2"/>
    <s v="High"/>
    <n v="1"/>
    <x v="2"/>
    <d v="2023-03-17T00:00:00"/>
    <x v="2"/>
    <x v="0"/>
    <x v="2"/>
    <n v="3"/>
    <n v="912.22"/>
    <n v="66"/>
    <s v="Old"/>
  </r>
  <r>
    <n v="2670"/>
    <d v="2021-03-27T00:00:00"/>
    <n v="5.1333333333333337"/>
    <s v="Area Sales Manager"/>
    <x v="9"/>
    <s v="Active"/>
    <s v="Part-Time"/>
    <s v="Zone A"/>
    <s v="Full-Time"/>
    <x v="1"/>
    <x v="6"/>
    <d v="1994-03-06T00:00:00"/>
    <s v="MA"/>
    <s v="Male"/>
    <s v="Other"/>
    <s v="Widowed"/>
    <x v="0"/>
    <n v="3"/>
    <n v="1"/>
    <s v="Excellent"/>
    <d v="2023-06-26T00:00:00"/>
    <n v="4"/>
    <x v="2"/>
    <n v="2"/>
    <s v="High"/>
    <n v="1"/>
    <x v="2"/>
    <d v="2023-06-28T00:00:00"/>
    <x v="2"/>
    <x v="1"/>
    <x v="2"/>
    <n v="4"/>
    <n v="144.83000000000001"/>
    <n v="27"/>
    <s v="Adult"/>
  </r>
  <r>
    <n v="2671"/>
    <d v="2022-07-18T00:00:00"/>
    <n v="3.8250000000000002"/>
    <s v="Area Sales Manager"/>
    <x v="5"/>
    <s v="Active"/>
    <s v="Part-Time"/>
    <s v="Zone C"/>
    <s v="Temporary"/>
    <x v="1"/>
    <x v="4"/>
    <d v="2044-06-23T00:00:00"/>
    <s v="MA"/>
    <s v="Male"/>
    <s v="Asian"/>
    <s v="Widowed"/>
    <x v="0"/>
    <n v="3"/>
    <n v="5"/>
    <s v="Poor"/>
    <d v="2023-02-12T00:00:00"/>
    <n v="1"/>
    <x v="0"/>
    <n v="2"/>
    <s v="Low"/>
    <n v="5"/>
    <x v="0"/>
    <d v="2023-01-14T00:00:00"/>
    <x v="2"/>
    <x v="0"/>
    <x v="3"/>
    <n v="4"/>
    <n v="425.59"/>
    <n v="78"/>
    <s v="Old"/>
  </r>
  <r>
    <n v="2672"/>
    <d v="2020-04-09T00:00:00"/>
    <n v="6.1"/>
    <s v="Area Sales Manager"/>
    <x v="6"/>
    <s v="Active"/>
    <s v="Contract"/>
    <s v="Zone A"/>
    <s v="Full-Time"/>
    <x v="1"/>
    <x v="10"/>
    <d v="1999-07-23T00:00:00"/>
    <s v="AZ"/>
    <s v="Male"/>
    <s v="Asian"/>
    <s v="Married"/>
    <x v="0"/>
    <n v="3"/>
    <n v="1"/>
    <s v="Excellent"/>
    <d v="2023-06-04T00:00:00"/>
    <n v="5"/>
    <x v="2"/>
    <n v="2"/>
    <s v="High"/>
    <n v="2"/>
    <x v="2"/>
    <d v="2023-07-18T00:00:00"/>
    <x v="2"/>
    <x v="0"/>
    <x v="1"/>
    <n v="2"/>
    <n v="118.43"/>
    <n v="21"/>
    <s v="Young"/>
  </r>
  <r>
    <n v="2673"/>
    <d v="2022-01-07T00:00:00"/>
    <n v="4.3555555555555552"/>
    <s v="Area Sales Manager"/>
    <x v="2"/>
    <s v="Active"/>
    <s v="Full-Time"/>
    <s v="Zone B"/>
    <s v="Full-Time"/>
    <x v="1"/>
    <x v="8"/>
    <d v="1999-07-19T00:00:00"/>
    <s v="AZ"/>
    <s v="Male"/>
    <s v="Other"/>
    <s v="Single"/>
    <x v="0"/>
    <n v="3"/>
    <n v="4"/>
    <s v="Poor"/>
    <d v="2022-10-13T00:00:00"/>
    <n v="5"/>
    <x v="0"/>
    <n v="1"/>
    <s v="Low"/>
    <n v="1"/>
    <x v="0"/>
    <d v="2023-05-11T00:00:00"/>
    <x v="1"/>
    <x v="0"/>
    <x v="1"/>
    <n v="2"/>
    <n v="281.27"/>
    <n v="23"/>
    <s v="Young"/>
  </r>
  <r>
    <n v="2674"/>
    <d v="2022-07-15T00:00:00"/>
    <n v="3.8333333333333335"/>
    <s v="Area Sales Manager"/>
    <x v="4"/>
    <s v="Active"/>
    <s v="Part-Time"/>
    <s v="Zone A"/>
    <s v="Part-Time"/>
    <x v="1"/>
    <x v="10"/>
    <d v="1968-12-16T00:00:00"/>
    <s v="AZ"/>
    <s v="Male"/>
    <s v="White"/>
    <s v="Widowed"/>
    <x v="0"/>
    <n v="3"/>
    <n v="1"/>
    <s v="Excellent"/>
    <d v="2022-11-06T00:00:00"/>
    <n v="1"/>
    <x v="2"/>
    <n v="1"/>
    <s v="High"/>
    <n v="4"/>
    <x v="2"/>
    <d v="2023-04-05T00:00:00"/>
    <x v="1"/>
    <x v="1"/>
    <x v="1"/>
    <n v="5"/>
    <n v="283.64999999999998"/>
    <n v="54"/>
    <s v="Old"/>
  </r>
  <r>
    <n v="2675"/>
    <d v="2020-11-29T00:00:00"/>
    <n v="5.4611111111111112"/>
    <s v="Area Sales Manager"/>
    <x v="0"/>
    <s v="Active"/>
    <s v="Part-Time"/>
    <s v="Zone C"/>
    <s v="Part-Time"/>
    <x v="1"/>
    <x v="6"/>
    <d v="2046-06-07T00:00:00"/>
    <s v="AL"/>
    <s v="Male"/>
    <s v="Hispanic"/>
    <s v="Divorced"/>
    <x v="0"/>
    <n v="3"/>
    <n v="5"/>
    <s v="Poor"/>
    <d v="2023-01-30T00:00:00"/>
    <n v="2"/>
    <x v="0"/>
    <n v="4"/>
    <s v="Low"/>
    <n v="4"/>
    <x v="0"/>
    <d v="2022-10-07T00:00:00"/>
    <x v="1"/>
    <x v="0"/>
    <x v="2"/>
    <n v="3"/>
    <n v="475.75"/>
    <n v="74"/>
    <s v="Old"/>
  </r>
  <r>
    <n v="2676"/>
    <d v="2019-03-20T00:00:00"/>
    <n v="7.1527777777777777"/>
    <s v="Area Sales Manager"/>
    <x v="7"/>
    <s v="Active"/>
    <s v="Part-Time"/>
    <s v="Zone C"/>
    <s v="Part-Time"/>
    <x v="1"/>
    <x v="6"/>
    <d v="1972-08-01T00:00:00"/>
    <s v="AL"/>
    <s v="Male"/>
    <s v="Asian"/>
    <s v="Single"/>
    <x v="0"/>
    <n v="3"/>
    <n v="2"/>
    <s v="Excellent"/>
    <d v="2022-10-16T00:00:00"/>
    <n v="4"/>
    <x v="2"/>
    <n v="3"/>
    <s v="High"/>
    <n v="4"/>
    <x v="2"/>
    <d v="2022-10-11T00:00:00"/>
    <x v="0"/>
    <x v="1"/>
    <x v="0"/>
    <n v="3"/>
    <n v="188.07"/>
    <n v="47"/>
    <s v="Adult"/>
  </r>
  <r>
    <n v="2677"/>
    <d v="2019-03-16T00:00:00"/>
    <n v="7.1638888888888888"/>
    <s v="Area Sales Manager"/>
    <x v="1"/>
    <s v="Active"/>
    <s v="Contract"/>
    <s v="Zone B"/>
    <s v="Full-Time"/>
    <x v="1"/>
    <x v="8"/>
    <d v="1990-10-13T00:00:00"/>
    <s v="TN"/>
    <s v="Male"/>
    <s v="Hispanic"/>
    <s v="Divorced"/>
    <x v="0"/>
    <n v="3"/>
    <n v="1"/>
    <s v="Excellent"/>
    <d v="2022-11-29T00:00:00"/>
    <n v="2"/>
    <x v="2"/>
    <n v="1"/>
    <s v="High"/>
    <n v="5"/>
    <x v="2"/>
    <d v="2022-12-30T00:00:00"/>
    <x v="3"/>
    <x v="1"/>
    <x v="1"/>
    <n v="4"/>
    <n v="843.69"/>
    <n v="29"/>
    <s v="Adult"/>
  </r>
  <r>
    <n v="2678"/>
    <d v="2021-05-30T00:00:00"/>
    <n v="4.958333333333333"/>
    <s v="Area Sales Manager"/>
    <x v="8"/>
    <s v="Active"/>
    <s v="Full-Time"/>
    <s v="Zone C"/>
    <s v="Part-Time"/>
    <x v="1"/>
    <x v="4"/>
    <d v="1966-05-01T00:00:00"/>
    <s v="ID"/>
    <s v="Male"/>
    <s v="White"/>
    <s v="Single"/>
    <x v="0"/>
    <n v="3"/>
    <n v="5"/>
    <s v="Poor"/>
    <d v="2023-07-18T00:00:00"/>
    <n v="5"/>
    <x v="0"/>
    <n v="3"/>
    <s v="Low"/>
    <n v="3"/>
    <x v="0"/>
    <d v="2023-04-06T00:00:00"/>
    <x v="2"/>
    <x v="1"/>
    <x v="0"/>
    <n v="3"/>
    <n v="166.28"/>
    <n v="55"/>
    <s v="Old"/>
  </r>
  <r>
    <n v="2679"/>
    <d v="2022-11-17T00:00:00"/>
    <n v="3.4944444444444445"/>
    <s v="Area Sales Manager"/>
    <x v="3"/>
    <s v="Active"/>
    <s v="Contract"/>
    <s v="Zone A"/>
    <s v="Part-Time"/>
    <x v="1"/>
    <x v="3"/>
    <d v="1951-10-20T00:00:00"/>
    <s v="ID"/>
    <s v="Male"/>
    <s v="Hispanic"/>
    <s v="Divorced"/>
    <x v="0"/>
    <n v="3"/>
    <n v="5"/>
    <s v="Poor"/>
    <d v="2023-02-02T00:00:00"/>
    <n v="4"/>
    <x v="0"/>
    <n v="4"/>
    <s v="Low"/>
    <n v="1"/>
    <x v="0"/>
    <d v="2022-08-17T00:00:00"/>
    <x v="4"/>
    <x v="1"/>
    <x v="2"/>
    <n v="2"/>
    <n v="119.62"/>
    <n v="71"/>
    <s v="Old"/>
  </r>
  <r>
    <n v="2680"/>
    <d v="2020-12-25T00:00:00"/>
    <n v="5.3888888888888893"/>
    <s v="Area Sales Manager"/>
    <x v="9"/>
    <s v="Active"/>
    <s v="Contract"/>
    <s v="Zone A"/>
    <s v="Full-Time"/>
    <x v="1"/>
    <x v="18"/>
    <d v="2048-01-24T00:00:00"/>
    <s v="ID"/>
    <s v="Male"/>
    <s v="Black"/>
    <s v="Single"/>
    <x v="0"/>
    <n v="3"/>
    <n v="2"/>
    <s v="Excellent"/>
    <d v="2022-08-31T00:00:00"/>
    <n v="1"/>
    <x v="2"/>
    <n v="4"/>
    <s v="High"/>
    <n v="4"/>
    <x v="2"/>
    <d v="2023-05-11T00:00:00"/>
    <x v="1"/>
    <x v="0"/>
    <x v="0"/>
    <n v="2"/>
    <n v="400.81"/>
    <n v="72"/>
    <s v="Old"/>
  </r>
  <r>
    <n v="2681"/>
    <d v="2020-06-16T00:00:00"/>
    <n v="5.9138888888888888"/>
    <s v="Area Sales Manager"/>
    <x v="5"/>
    <s v="Active"/>
    <s v="Part-Time"/>
    <s v="Zone C"/>
    <s v="Full-Time"/>
    <x v="1"/>
    <x v="4"/>
    <d v="1984-02-04T00:00:00"/>
    <s v="ID"/>
    <s v="Male"/>
    <s v="Black"/>
    <s v="Married"/>
    <x v="0"/>
    <n v="3"/>
    <n v="1"/>
    <s v="Excellent"/>
    <d v="2023-07-22T00:00:00"/>
    <n v="3"/>
    <x v="2"/>
    <n v="3"/>
    <s v="High"/>
    <n v="3"/>
    <x v="2"/>
    <d v="2023-01-26T00:00:00"/>
    <x v="0"/>
    <x v="0"/>
    <x v="2"/>
    <n v="1"/>
    <n v="318.38"/>
    <n v="36"/>
    <s v="Adult"/>
  </r>
  <r>
    <n v="2682"/>
    <d v="2020-07-28T00:00:00"/>
    <n v="5.7972222222222225"/>
    <s v="Area Sales Manager"/>
    <x v="6"/>
    <s v="Active"/>
    <s v="Contract"/>
    <s v="Zone A"/>
    <s v="Temporary"/>
    <x v="1"/>
    <x v="4"/>
    <d v="1976-06-05T00:00:00"/>
    <s v="NY"/>
    <s v="Male"/>
    <s v="Asian"/>
    <s v="Widowed"/>
    <x v="0"/>
    <n v="3"/>
    <n v="2"/>
    <s v="Excellent"/>
    <d v="2022-11-02T00:00:00"/>
    <n v="1"/>
    <x v="2"/>
    <n v="2"/>
    <s v="High"/>
    <n v="2"/>
    <x v="2"/>
    <d v="2023-05-05T00:00:00"/>
    <x v="4"/>
    <x v="1"/>
    <x v="0"/>
    <n v="3"/>
    <n v="238.12"/>
    <n v="44"/>
    <s v="Adult"/>
  </r>
  <r>
    <n v="2683"/>
    <d v="2021-12-31T00:00:00"/>
    <n v="4.375"/>
    <s v="Area Sales Manager"/>
    <x v="2"/>
    <s v="Active"/>
    <s v="Contract"/>
    <s v="Zone A"/>
    <s v="Temporary"/>
    <x v="1"/>
    <x v="3"/>
    <d v="1952-10-14T00:00:00"/>
    <s v="WA"/>
    <s v="Female"/>
    <s v="Other"/>
    <s v="Divorced"/>
    <x v="0"/>
    <n v="3"/>
    <n v="4"/>
    <s v="Poor"/>
    <d v="2022-12-23T00:00:00"/>
    <n v="3"/>
    <x v="0"/>
    <n v="4"/>
    <s v="Low"/>
    <n v="2"/>
    <x v="0"/>
    <d v="2022-08-26T00:00:00"/>
    <x v="3"/>
    <x v="1"/>
    <x v="3"/>
    <n v="2"/>
    <n v="412.34"/>
    <n v="69"/>
    <s v="Old"/>
  </r>
  <r>
    <n v="2684"/>
    <d v="2022-02-07T00:00:00"/>
    <n v="4.2722222222222221"/>
    <s v="Administrative Assistant"/>
    <x v="4"/>
    <s v="Active"/>
    <s v="Full-Time"/>
    <s v="Zone C"/>
    <s v="Part-Time"/>
    <x v="1"/>
    <x v="2"/>
    <d v="1983-10-07T00:00:00"/>
    <s v="MA"/>
    <s v="Female"/>
    <s v="White"/>
    <s v="Widowed"/>
    <x v="0"/>
    <n v="3"/>
    <n v="5"/>
    <s v="Poor"/>
    <d v="2022-09-14T00:00:00"/>
    <n v="3"/>
    <x v="0"/>
    <n v="4"/>
    <s v="Low"/>
    <n v="2"/>
    <x v="0"/>
    <d v="2023-01-23T00:00:00"/>
    <x v="4"/>
    <x v="0"/>
    <x v="3"/>
    <n v="5"/>
    <n v="776.58"/>
    <n v="39"/>
    <s v="Adult"/>
  </r>
  <r>
    <n v="2685"/>
    <d v="2021-11-23T00:00:00"/>
    <n v="4.4777777777777779"/>
    <s v="Administrative Assistant"/>
    <x v="0"/>
    <s v="Active"/>
    <s v="Full-Time"/>
    <s v="Zone B"/>
    <s v="Temporary"/>
    <x v="1"/>
    <x v="2"/>
    <d v="1964-08-08T00:00:00"/>
    <s v="MA"/>
    <s v="Female"/>
    <s v="Black"/>
    <s v="Divorced"/>
    <x v="0"/>
    <n v="3"/>
    <n v="2"/>
    <s v="Excellent"/>
    <d v="2023-07-09T00:00:00"/>
    <n v="3"/>
    <x v="2"/>
    <n v="1"/>
    <s v="High"/>
    <n v="1"/>
    <x v="2"/>
    <d v="2023-02-07T00:00:00"/>
    <x v="2"/>
    <x v="1"/>
    <x v="3"/>
    <n v="4"/>
    <n v="231.34"/>
    <n v="57"/>
    <s v="Old"/>
  </r>
  <r>
    <n v="2686"/>
    <d v="2021-08-15T00:00:00"/>
    <n v="4.75"/>
    <s v="Area Sales Manager"/>
    <x v="9"/>
    <s v="Active"/>
    <s v="Contract"/>
    <s v="Zone C"/>
    <s v="Part-Time"/>
    <x v="1"/>
    <x v="9"/>
    <d v="1955-05-09T00:00:00"/>
    <s v="MA"/>
    <s v="Male"/>
    <s v="Other"/>
    <s v="Single"/>
    <x v="0"/>
    <n v="3"/>
    <n v="4"/>
    <s v="Poor"/>
    <d v="2023-01-23T00:00:00"/>
    <n v="5"/>
    <x v="0"/>
    <n v="3"/>
    <s v="Low"/>
    <n v="4"/>
    <x v="0"/>
    <d v="2022-11-12T00:00:00"/>
    <x v="2"/>
    <x v="1"/>
    <x v="2"/>
    <n v="1"/>
    <n v="278.7"/>
    <n v="66"/>
    <s v="Old"/>
  </r>
  <r>
    <n v="2687"/>
    <d v="2021-06-21T00:00:00"/>
    <n v="4.9000000000000004"/>
    <s v="Area Sales Manager"/>
    <x v="5"/>
    <s v="Active"/>
    <s v="Part-Time"/>
    <s v="Zone A"/>
    <s v="Full-Time"/>
    <x v="1"/>
    <x v="6"/>
    <d v="2045-03-16T00:00:00"/>
    <s v="AZ"/>
    <s v="Male"/>
    <s v="White"/>
    <s v="Single"/>
    <x v="0"/>
    <n v="3"/>
    <n v="2"/>
    <s v="Excellent"/>
    <d v="2023-02-20T00:00:00"/>
    <n v="4"/>
    <x v="2"/>
    <n v="5"/>
    <s v="High"/>
    <n v="5"/>
    <x v="2"/>
    <d v="2023-07-20T00:00:00"/>
    <x v="3"/>
    <x v="1"/>
    <x v="1"/>
    <n v="1"/>
    <n v="272.22000000000003"/>
    <n v="76"/>
    <s v="Old"/>
  </r>
  <r>
    <n v="2688"/>
    <d v="2021-02-13T00:00:00"/>
    <n v="5.2555555555555555"/>
    <s v="Area Sales Manager"/>
    <x v="6"/>
    <s v="Active"/>
    <s v="Contract"/>
    <s v="Zone B"/>
    <s v="Full-Time"/>
    <x v="1"/>
    <x v="6"/>
    <d v="1967-02-09T00:00:00"/>
    <s v="AZ"/>
    <s v="Male"/>
    <s v="Black"/>
    <s v="Married"/>
    <x v="0"/>
    <n v="3"/>
    <n v="1"/>
    <s v="Excellent"/>
    <d v="2022-11-21T00:00:00"/>
    <n v="2"/>
    <x v="2"/>
    <n v="3"/>
    <s v="High"/>
    <n v="3"/>
    <x v="2"/>
    <d v="2022-11-18T00:00:00"/>
    <x v="1"/>
    <x v="1"/>
    <x v="2"/>
    <n v="2"/>
    <n v="638.6"/>
    <n v="54"/>
    <s v="Old"/>
  </r>
  <r>
    <n v="2689"/>
    <d v="2020-12-28T00:00:00"/>
    <n v="5.3805555555555555"/>
    <s v="Area Sales Manager"/>
    <x v="2"/>
    <s v="Active"/>
    <s v="Part-Time"/>
    <s v="Zone C"/>
    <s v="Part-Time"/>
    <x v="1"/>
    <x v="13"/>
    <d v="1954-05-09T00:00:00"/>
    <s v="AZ"/>
    <s v="Male"/>
    <s v="Other"/>
    <s v="Single"/>
    <x v="0"/>
    <n v="3"/>
    <n v="1"/>
    <s v="Excellent"/>
    <d v="2022-10-06T00:00:00"/>
    <n v="2"/>
    <x v="2"/>
    <n v="1"/>
    <s v="High"/>
    <n v="1"/>
    <x v="2"/>
    <d v="2023-07-12T00:00:00"/>
    <x v="2"/>
    <x v="1"/>
    <x v="3"/>
    <n v="1"/>
    <n v="812.6"/>
    <n v="66"/>
    <s v="Old"/>
  </r>
  <r>
    <n v="2690"/>
    <d v="2022-04-12T00:00:00"/>
    <n v="4.0916666666666668"/>
    <s v="Area Sales Manager"/>
    <x v="4"/>
    <s v="Active"/>
    <s v="Part-Time"/>
    <s v="Zone B"/>
    <s v="Part-Time"/>
    <x v="1"/>
    <x v="9"/>
    <d v="1997-04-14T00:00:00"/>
    <s v="AZ"/>
    <s v="Male"/>
    <s v="Black"/>
    <s v="Married"/>
    <x v="0"/>
    <n v="3"/>
    <n v="4"/>
    <s v="Poor"/>
    <d v="2022-10-29T00:00:00"/>
    <n v="1"/>
    <x v="0"/>
    <n v="3"/>
    <s v="Low"/>
    <n v="2"/>
    <x v="0"/>
    <d v="2023-02-23T00:00:00"/>
    <x v="3"/>
    <x v="1"/>
    <x v="2"/>
    <n v="1"/>
    <n v="134.11000000000001"/>
    <n v="25"/>
    <s v="Young"/>
  </r>
  <r>
    <n v="2691"/>
    <d v="2019-01-02T00:00:00"/>
    <n v="7.3694444444444445"/>
    <s v="Area Sales Manager"/>
    <x v="0"/>
    <s v="Active"/>
    <s v="Part-Time"/>
    <s v="Zone C"/>
    <s v="Full-Time"/>
    <x v="1"/>
    <x v="2"/>
    <d v="1972-11-29T00:00:00"/>
    <s v="AL"/>
    <s v="Male"/>
    <s v="Black"/>
    <s v="Widowed"/>
    <x v="0"/>
    <n v="3"/>
    <n v="1"/>
    <s v="Excellent"/>
    <d v="2022-12-21T00:00:00"/>
    <n v="4"/>
    <x v="2"/>
    <n v="1"/>
    <s v="High"/>
    <n v="1"/>
    <x v="2"/>
    <d v="2022-12-29T00:00:00"/>
    <x v="2"/>
    <x v="1"/>
    <x v="0"/>
    <n v="3"/>
    <n v="934.3"/>
    <n v="47"/>
    <s v="Adult"/>
  </r>
  <r>
    <n v="2692"/>
    <d v="2020-08-01T00:00:00"/>
    <n v="5.7888888888888888"/>
    <s v="Area Sales Manager"/>
    <x v="7"/>
    <s v="Active"/>
    <s v="Full-Time"/>
    <s v="Zone A"/>
    <s v="Full-Time"/>
    <x v="1"/>
    <x v="20"/>
    <d v="1997-11-22T00:00:00"/>
    <s v="TN"/>
    <s v="Male"/>
    <s v="White"/>
    <s v="Widowed"/>
    <x v="0"/>
    <n v="3"/>
    <n v="4"/>
    <s v="Poor"/>
    <d v="2023-05-04T00:00:00"/>
    <n v="4"/>
    <x v="0"/>
    <n v="5"/>
    <s v="Low"/>
    <n v="2"/>
    <x v="0"/>
    <d v="2023-05-30T00:00:00"/>
    <x v="4"/>
    <x v="1"/>
    <x v="2"/>
    <n v="1"/>
    <n v="614.11"/>
    <n v="23"/>
    <s v="Young"/>
  </r>
  <r>
    <n v="2693"/>
    <d v="2020-10-14T00:00:00"/>
    <n v="5.5861111111111112"/>
    <s v="Area Sales Manager"/>
    <x v="1"/>
    <s v="Active"/>
    <s v="Part-Time"/>
    <s v="Zone C"/>
    <s v="Temporary"/>
    <x v="1"/>
    <x v="2"/>
    <d v="1987-09-26T00:00:00"/>
    <s v="TN"/>
    <s v="Male"/>
    <s v="White"/>
    <s v="Married"/>
    <x v="0"/>
    <n v="3"/>
    <n v="4"/>
    <s v="Poor"/>
    <d v="2022-11-06T00:00:00"/>
    <n v="2"/>
    <x v="0"/>
    <n v="5"/>
    <s v="Low"/>
    <n v="2"/>
    <x v="0"/>
    <d v="2023-05-16T00:00:00"/>
    <x v="2"/>
    <x v="1"/>
    <x v="0"/>
    <n v="2"/>
    <n v="175.75"/>
    <n v="33"/>
    <s v="Adult"/>
  </r>
  <r>
    <n v="2694"/>
    <d v="2023-05-26T00:00:00"/>
    <n v="2.9694444444444446"/>
    <s v="Area Sales Manager"/>
    <x v="8"/>
    <s v="Active"/>
    <s v="Full-Time"/>
    <s v="Zone C"/>
    <s v="Full-Time"/>
    <x v="1"/>
    <x v="6"/>
    <d v="1980-12-15T00:00:00"/>
    <s v="ID"/>
    <s v="Male"/>
    <s v="Black"/>
    <s v="Widowed"/>
    <x v="0"/>
    <n v="3"/>
    <n v="4"/>
    <s v="Poor"/>
    <d v="2022-12-29T00:00:00"/>
    <n v="3"/>
    <x v="0"/>
    <n v="4"/>
    <s v="Low"/>
    <n v="4"/>
    <x v="0"/>
    <d v="2022-08-08T00:00:00"/>
    <x v="1"/>
    <x v="1"/>
    <x v="0"/>
    <n v="2"/>
    <n v="167.34"/>
    <n v="43"/>
    <s v="Adult"/>
  </r>
  <r>
    <n v="2695"/>
    <d v="2021-08-26T00:00:00"/>
    <n v="4.7194444444444441"/>
    <s v="Area Sales Manager"/>
    <x v="3"/>
    <s v="Active"/>
    <s v="Full-Time"/>
    <s v="Zone A"/>
    <s v="Temporary"/>
    <x v="1"/>
    <x v="20"/>
    <d v="1960-10-24T00:00:00"/>
    <s v="ID"/>
    <s v="Male"/>
    <s v="Other"/>
    <s v="Married"/>
    <x v="0"/>
    <n v="3"/>
    <n v="2"/>
    <s v="Excellent"/>
    <d v="2022-12-04T00:00:00"/>
    <n v="5"/>
    <x v="2"/>
    <n v="2"/>
    <s v="High"/>
    <n v="3"/>
    <x v="2"/>
    <d v="2023-01-25T00:00:00"/>
    <x v="1"/>
    <x v="1"/>
    <x v="3"/>
    <n v="2"/>
    <n v="123.83"/>
    <n v="61"/>
    <s v="Old"/>
  </r>
  <r>
    <n v="2696"/>
    <d v="2022-11-20T00:00:00"/>
    <n v="3.4861111111111112"/>
    <s v="Area Sales Manager"/>
    <x v="9"/>
    <s v="Active"/>
    <s v="Contract"/>
    <s v="Zone A"/>
    <s v="Temporary"/>
    <x v="1"/>
    <x v="9"/>
    <d v="1953-03-09T00:00:00"/>
    <s v="ID"/>
    <s v="Male"/>
    <s v="Other"/>
    <s v="Married"/>
    <x v="0"/>
    <n v="3"/>
    <n v="4"/>
    <s v="Poor"/>
    <d v="2023-05-13T00:00:00"/>
    <n v="3"/>
    <x v="0"/>
    <n v="1"/>
    <s v="Low"/>
    <n v="3"/>
    <x v="0"/>
    <d v="2023-03-29T00:00:00"/>
    <x v="3"/>
    <x v="1"/>
    <x v="1"/>
    <n v="2"/>
    <n v="932.48"/>
    <n v="69"/>
    <s v="Old"/>
  </r>
  <r>
    <n v="2697"/>
    <d v="2020-02-22T00:00:00"/>
    <n v="6.2305555555555552"/>
    <s v="Area Sales Manager"/>
    <x v="5"/>
    <s v="Active"/>
    <s v="Full-Time"/>
    <s v="Zone A"/>
    <s v="Full-Time"/>
    <x v="1"/>
    <x v="8"/>
    <d v="1964-02-08T00:00:00"/>
    <s v="NY"/>
    <s v="Male"/>
    <s v="White"/>
    <s v="Married"/>
    <x v="0"/>
    <n v="3"/>
    <n v="1"/>
    <s v="Excellent"/>
    <d v="2023-05-30T00:00:00"/>
    <n v="1"/>
    <x v="2"/>
    <n v="5"/>
    <s v="High"/>
    <n v="3"/>
    <x v="2"/>
    <d v="2023-02-19T00:00:00"/>
    <x v="2"/>
    <x v="0"/>
    <x v="2"/>
    <n v="4"/>
    <n v="714.81"/>
    <n v="56"/>
    <s v="Old"/>
  </r>
  <r>
    <n v="2698"/>
    <d v="2021-04-04T00:00:00"/>
    <n v="5.1138888888888889"/>
    <s v="Area Sales Manager"/>
    <x v="6"/>
    <s v="Active"/>
    <s v="Contract"/>
    <s v="Zone B"/>
    <s v="Full-Time"/>
    <x v="1"/>
    <x v="4"/>
    <d v="1969-02-01T00:00:00"/>
    <s v="NY"/>
    <s v="Male"/>
    <s v="Hispanic"/>
    <s v="Single"/>
    <x v="0"/>
    <n v="3"/>
    <n v="4"/>
    <s v="Poor"/>
    <d v="2023-05-24T00:00:00"/>
    <n v="5"/>
    <x v="0"/>
    <n v="4"/>
    <s v="Low"/>
    <n v="5"/>
    <x v="0"/>
    <d v="2022-12-12T00:00:00"/>
    <x v="2"/>
    <x v="0"/>
    <x v="1"/>
    <n v="3"/>
    <n v="152.78"/>
    <n v="52"/>
    <s v="Old"/>
  </r>
  <r>
    <n v="2699"/>
    <d v="2023-08-05T00:00:00"/>
    <n v="2.7777777777777777"/>
    <s v="Area Sales Manager"/>
    <x v="2"/>
    <s v="Active"/>
    <s v="Contract"/>
    <s v="Zone C"/>
    <s v="Temporary"/>
    <x v="1"/>
    <x v="6"/>
    <d v="1985-08-24T00:00:00"/>
    <s v="WA"/>
    <s v="Female"/>
    <s v="Other"/>
    <s v="Married"/>
    <x v="0"/>
    <n v="3"/>
    <n v="5"/>
    <s v="Poor"/>
    <d v="2022-12-07T00:00:00"/>
    <n v="1"/>
    <x v="0"/>
    <n v="1"/>
    <s v="Low"/>
    <n v="5"/>
    <x v="0"/>
    <d v="2023-01-31T00:00:00"/>
    <x v="3"/>
    <x v="1"/>
    <x v="1"/>
    <n v="2"/>
    <n v="717.16"/>
    <n v="38"/>
    <s v="Adult"/>
  </r>
  <r>
    <n v="2700"/>
    <d v="2023-01-10T00:00:00"/>
    <n v="3.3472222222222223"/>
    <s v="Administrative Assistant"/>
    <x v="4"/>
    <s v="Active"/>
    <s v="Full-Time"/>
    <s v="Zone B"/>
    <s v="Temporary"/>
    <x v="1"/>
    <x v="9"/>
    <d v="1992-09-01T00:00:00"/>
    <s v="MA"/>
    <s v="Female"/>
    <s v="Other"/>
    <s v="Single"/>
    <x v="0"/>
    <n v="3"/>
    <n v="4"/>
    <s v="Poor"/>
    <d v="2023-01-17T00:00:00"/>
    <n v="3"/>
    <x v="0"/>
    <n v="5"/>
    <s v="Low"/>
    <n v="1"/>
    <x v="0"/>
    <d v="2023-06-29T00:00:00"/>
    <x v="3"/>
    <x v="1"/>
    <x v="0"/>
    <n v="1"/>
    <n v="272.58999999999997"/>
    <n v="31"/>
    <s v="Adult"/>
  </r>
  <r>
    <n v="2701"/>
    <d v="2019-04-19T00:00:00"/>
    <n v="7.072222222222222"/>
    <s v="Administrative Assistant"/>
    <x v="0"/>
    <s v="Active"/>
    <s v="Contract"/>
    <s v="Zone A"/>
    <s v="Full-Time"/>
    <x v="1"/>
    <x v="4"/>
    <d v="1959-09-06T00:00:00"/>
    <s v="MA"/>
    <s v="Female"/>
    <s v="Black"/>
    <s v="Married"/>
    <x v="0"/>
    <n v="3"/>
    <n v="5"/>
    <s v="Poor"/>
    <d v="2023-07-20T00:00:00"/>
    <n v="5"/>
    <x v="0"/>
    <n v="5"/>
    <s v="Low"/>
    <n v="3"/>
    <x v="0"/>
    <d v="2023-04-20T00:00:00"/>
    <x v="0"/>
    <x v="1"/>
    <x v="1"/>
    <n v="5"/>
    <n v="155.13999999999999"/>
    <n v="60"/>
    <s v="Old"/>
  </r>
  <r>
    <n v="2702"/>
    <d v="2019-10-02T00:00:00"/>
    <n v="6.6194444444444445"/>
    <s v="Area Sales Manager"/>
    <x v="4"/>
    <s v="Active"/>
    <s v="Contract"/>
    <s v="Zone B"/>
    <s v="Full-Time"/>
    <x v="1"/>
    <x v="1"/>
    <d v="1962-09-18T00:00:00"/>
    <s v="MA"/>
    <s v="Male"/>
    <s v="Asian"/>
    <s v="Married"/>
    <x v="0"/>
    <n v="3"/>
    <n v="2"/>
    <s v="Excellent"/>
    <d v="2023-04-12T00:00:00"/>
    <n v="5"/>
    <x v="2"/>
    <n v="1"/>
    <s v="High"/>
    <n v="2"/>
    <x v="2"/>
    <d v="2022-09-05T00:00:00"/>
    <x v="4"/>
    <x v="0"/>
    <x v="2"/>
    <n v="1"/>
    <n v="328.74"/>
    <n v="57"/>
    <s v="Old"/>
  </r>
  <r>
    <n v="2703"/>
    <d v="2018-11-14T00:00:00"/>
    <n v="7.5027777777777782"/>
    <s v="Area Sales Manager"/>
    <x v="0"/>
    <s v="Active"/>
    <s v="Full-Time"/>
    <s v="Zone A"/>
    <s v="Part-Time"/>
    <x v="1"/>
    <x v="3"/>
    <d v="1986-04-07T00:00:00"/>
    <s v="AZ"/>
    <s v="Male"/>
    <s v="Other"/>
    <s v="Single"/>
    <x v="0"/>
    <n v="3"/>
    <n v="5"/>
    <s v="Poor"/>
    <d v="2023-05-27T00:00:00"/>
    <n v="1"/>
    <x v="0"/>
    <n v="5"/>
    <s v="Low"/>
    <n v="4"/>
    <x v="0"/>
    <d v="2023-03-31T00:00:00"/>
    <x v="0"/>
    <x v="0"/>
    <x v="3"/>
    <n v="2"/>
    <n v="775.58"/>
    <n v="32"/>
    <s v="Adult"/>
  </r>
  <r>
    <n v="2704"/>
    <d v="2020-01-27T00:00:00"/>
    <n v="6.3"/>
    <s v="Area Sales Manager"/>
    <x v="1"/>
    <s v="Active"/>
    <s v="Part-Time"/>
    <s v="Zone A"/>
    <s v="Full-Time"/>
    <x v="1"/>
    <x v="4"/>
    <d v="1998-07-30T00:00:00"/>
    <s v="AZ"/>
    <s v="Male"/>
    <s v="Black"/>
    <s v="Widowed"/>
    <x v="0"/>
    <n v="3"/>
    <n v="4"/>
    <s v="Poor"/>
    <d v="2022-09-14T00:00:00"/>
    <n v="2"/>
    <x v="0"/>
    <n v="4"/>
    <s v="Low"/>
    <n v="4"/>
    <x v="0"/>
    <d v="2022-12-10T00:00:00"/>
    <x v="0"/>
    <x v="0"/>
    <x v="1"/>
    <n v="2"/>
    <n v="499.97"/>
    <n v="22"/>
    <s v="Young"/>
  </r>
  <r>
    <n v="2705"/>
    <d v="2018-11-04T00:00:00"/>
    <n v="7.5305555555555559"/>
    <s v="Area Sales Manager"/>
    <x v="8"/>
    <s v="Active"/>
    <s v="Full-Time"/>
    <s v="Zone B"/>
    <s v="Temporary"/>
    <x v="1"/>
    <x v="3"/>
    <d v="2000-10-24T00:00:00"/>
    <s v="AZ"/>
    <s v="Female"/>
    <s v="Hispanic"/>
    <s v="Divorced"/>
    <x v="0"/>
    <n v="3"/>
    <n v="2"/>
    <s v="Excellent"/>
    <d v="2023-07-08T00:00:00"/>
    <n v="3"/>
    <x v="2"/>
    <n v="2"/>
    <s v="High"/>
    <n v="2"/>
    <x v="2"/>
    <d v="2023-05-24T00:00:00"/>
    <x v="4"/>
    <x v="1"/>
    <x v="1"/>
    <n v="1"/>
    <n v="826.31"/>
    <n v="18"/>
    <s v="Young"/>
  </r>
  <r>
    <n v="2706"/>
    <d v="2018-12-13T00:00:00"/>
    <n v="7.4222222222222225"/>
    <s v="Area Sales Manager"/>
    <x v="6"/>
    <s v="Active"/>
    <s v="Part-Time"/>
    <s v="Zone A"/>
    <s v="Part-Time"/>
    <x v="1"/>
    <x v="4"/>
    <d v="1975-09-24T00:00:00"/>
    <s v="NC"/>
    <s v="Male"/>
    <s v="Asian"/>
    <s v="Widowed"/>
    <x v="0"/>
    <n v="3"/>
    <n v="2"/>
    <s v="Excellent"/>
    <d v="2022-12-18T00:00:00"/>
    <n v="3"/>
    <x v="2"/>
    <n v="2"/>
    <s v="High"/>
    <n v="5"/>
    <x v="2"/>
    <d v="2023-03-28T00:00:00"/>
    <x v="0"/>
    <x v="0"/>
    <x v="0"/>
    <n v="5"/>
    <n v="258.38"/>
    <n v="43"/>
    <s v="Adult"/>
  </r>
  <r>
    <n v="2707"/>
    <d v="2022-11-28T00:00:00"/>
    <n v="3.463888888888889"/>
    <s v="Area Sales Manager"/>
    <x v="2"/>
    <s v="Active"/>
    <s v="Full-Time"/>
    <s v="Zone B"/>
    <s v="Part-Time"/>
    <x v="1"/>
    <x v="3"/>
    <d v="1992-08-20T00:00:00"/>
    <s v="AL"/>
    <s v="Male"/>
    <s v="White"/>
    <s v="Married"/>
    <x v="0"/>
    <n v="3"/>
    <n v="4"/>
    <s v="Poor"/>
    <d v="2023-01-28T00:00:00"/>
    <n v="1"/>
    <x v="0"/>
    <n v="2"/>
    <s v="Low"/>
    <n v="1"/>
    <x v="0"/>
    <d v="2022-11-16T00:00:00"/>
    <x v="1"/>
    <x v="1"/>
    <x v="1"/>
    <n v="3"/>
    <n v="412.09"/>
    <n v="30"/>
    <s v="Adult"/>
  </r>
  <r>
    <n v="2708"/>
    <d v="2022-06-08T00:00:00"/>
    <n v="3.9361111111111109"/>
    <s v="Area Sales Manager"/>
    <x v="9"/>
    <s v="Active"/>
    <s v="Full-Time"/>
    <s v="Zone C"/>
    <s v="Part-Time"/>
    <x v="1"/>
    <x v="3"/>
    <d v="1965-07-31T00:00:00"/>
    <s v="TN"/>
    <s v="Male"/>
    <s v="Asian"/>
    <s v="Married"/>
    <x v="0"/>
    <n v="3"/>
    <n v="2"/>
    <s v="Excellent"/>
    <d v="2023-01-15T00:00:00"/>
    <n v="1"/>
    <x v="2"/>
    <n v="3"/>
    <s v="High"/>
    <n v="5"/>
    <x v="2"/>
    <d v="2022-12-04T00:00:00"/>
    <x v="0"/>
    <x v="0"/>
    <x v="0"/>
    <n v="5"/>
    <n v="294.23"/>
    <n v="57"/>
    <s v="Old"/>
  </r>
  <r>
    <n v="2709"/>
    <d v="2022-04-03T00:00:00"/>
    <n v="4.1166666666666663"/>
    <s v="Area Sales Manager"/>
    <x v="7"/>
    <s v="Active"/>
    <s v="Full-Time"/>
    <s v="Zone A"/>
    <s v="Full-Time"/>
    <x v="1"/>
    <x v="4"/>
    <d v="1985-01-28T00:00:00"/>
    <s v="ID"/>
    <s v="Male"/>
    <s v="Asian"/>
    <s v="Married"/>
    <x v="0"/>
    <n v="3"/>
    <n v="2"/>
    <s v="Excellent"/>
    <d v="2022-08-28T00:00:00"/>
    <n v="1"/>
    <x v="2"/>
    <n v="2"/>
    <s v="High"/>
    <n v="2"/>
    <x v="2"/>
    <d v="2022-10-15T00:00:00"/>
    <x v="3"/>
    <x v="0"/>
    <x v="0"/>
    <n v="2"/>
    <n v="415.45"/>
    <n v="37"/>
    <s v="Adult"/>
  </r>
  <r>
    <n v="2710"/>
    <d v="2022-02-28T00:00:00"/>
    <n v="4.208333333333333"/>
    <s v="Area Sales Manager"/>
    <x v="3"/>
    <s v="Active"/>
    <s v="Part-Time"/>
    <s v="Zone C"/>
    <s v="Full-Time"/>
    <x v="1"/>
    <x v="4"/>
    <d v="1994-04-14T00:00:00"/>
    <s v="ID"/>
    <s v="Male"/>
    <s v="Black"/>
    <s v="Single"/>
    <x v="0"/>
    <n v="3"/>
    <n v="5"/>
    <s v="Poor"/>
    <d v="2022-08-12T00:00:00"/>
    <n v="4"/>
    <x v="0"/>
    <n v="2"/>
    <s v="Low"/>
    <n v="3"/>
    <x v="0"/>
    <d v="2023-07-20T00:00:00"/>
    <x v="1"/>
    <x v="0"/>
    <x v="0"/>
    <n v="5"/>
    <n v="807.71"/>
    <n v="28"/>
    <s v="Adult"/>
  </r>
  <r>
    <n v="2711"/>
    <d v="2021-08-19T00:00:00"/>
    <n v="4.7388888888888889"/>
    <s v="Area Sales Manager"/>
    <x v="5"/>
    <s v="Active"/>
    <s v="Contract"/>
    <s v="Zone C"/>
    <s v="Temporary"/>
    <x v="1"/>
    <x v="4"/>
    <d v="1973-06-09T00:00:00"/>
    <s v="ID"/>
    <s v="Male"/>
    <s v="Black"/>
    <s v="Divorced"/>
    <x v="0"/>
    <n v="3"/>
    <n v="2"/>
    <s v="Excellent"/>
    <d v="2023-02-07T00:00:00"/>
    <n v="4"/>
    <x v="2"/>
    <n v="2"/>
    <s v="High"/>
    <n v="5"/>
    <x v="2"/>
    <d v="2022-09-13T00:00:00"/>
    <x v="0"/>
    <x v="0"/>
    <x v="2"/>
    <n v="1"/>
    <n v="408.39"/>
    <n v="48"/>
    <s v="Adult"/>
  </r>
  <r>
    <n v="2712"/>
    <d v="2018-08-19T00:00:00"/>
    <n v="7.7388888888888889"/>
    <s v="Area Sales Manager"/>
    <x v="9"/>
    <s v="Active"/>
    <s v="Full-Time"/>
    <s v="Zone A"/>
    <s v="Full-Time"/>
    <x v="1"/>
    <x v="3"/>
    <d v="1992-07-08T00:00:00"/>
    <s v="NY"/>
    <s v="Male"/>
    <s v="Other"/>
    <s v="Married"/>
    <x v="0"/>
    <n v="3"/>
    <n v="1"/>
    <s v="Excellent"/>
    <d v="2023-06-24T00:00:00"/>
    <n v="3"/>
    <x v="2"/>
    <n v="2"/>
    <s v="High"/>
    <n v="5"/>
    <x v="2"/>
    <d v="2023-01-30T00:00:00"/>
    <x v="4"/>
    <x v="1"/>
    <x v="3"/>
    <n v="1"/>
    <n v="741.6"/>
    <n v="26"/>
    <s v="Adult"/>
  </r>
  <r>
    <n v="2713"/>
    <d v="2019-10-15T00:00:00"/>
    <n v="6.583333333333333"/>
    <s v="Area Sales Manager"/>
    <x v="5"/>
    <s v="Active"/>
    <s v="Full-Time"/>
    <s v="Zone A"/>
    <s v="Full-Time"/>
    <x v="1"/>
    <x v="1"/>
    <d v="1997-02-09T00:00:00"/>
    <s v="NY"/>
    <s v="Male"/>
    <s v="Black"/>
    <s v="Married"/>
    <x v="0"/>
    <n v="3"/>
    <n v="5"/>
    <s v="Poor"/>
    <d v="2022-12-22T00:00:00"/>
    <n v="5"/>
    <x v="0"/>
    <n v="2"/>
    <s v="Low"/>
    <n v="4"/>
    <x v="0"/>
    <d v="2023-04-09T00:00:00"/>
    <x v="3"/>
    <x v="1"/>
    <x v="2"/>
    <n v="3"/>
    <n v="193.48"/>
    <n v="22"/>
    <s v="Young"/>
  </r>
  <r>
    <n v="2714"/>
    <d v="2023-02-23T00:00:00"/>
    <n v="3.2277777777777779"/>
    <s v="Area Sales Manager"/>
    <x v="6"/>
    <s v="Active"/>
    <s v="Part-Time"/>
    <s v="Zone C"/>
    <s v="Temporary"/>
    <x v="1"/>
    <x v="4"/>
    <d v="1972-07-11T00:00:00"/>
    <s v="WA"/>
    <s v="Male"/>
    <s v="Asian"/>
    <s v="Widowed"/>
    <x v="0"/>
    <n v="3"/>
    <n v="1"/>
    <s v="Excellent"/>
    <d v="2022-10-20T00:00:00"/>
    <n v="3"/>
    <x v="2"/>
    <n v="1"/>
    <s v="High"/>
    <n v="3"/>
    <x v="2"/>
    <d v="2023-01-08T00:00:00"/>
    <x v="3"/>
    <x v="0"/>
    <x v="1"/>
    <n v="5"/>
    <n v="831.09"/>
    <n v="51"/>
    <s v="Old"/>
  </r>
  <r>
    <n v="2715"/>
    <d v="2023-02-01T00:00:00"/>
    <n v="3.2888888888888888"/>
    <s v="Area Sales Manager"/>
    <x v="2"/>
    <s v="Active"/>
    <s v="Full-Time"/>
    <s v="Zone B"/>
    <s v="Temporary"/>
    <x v="1"/>
    <x v="4"/>
    <d v="1995-08-18T00:00:00"/>
    <s v="WA"/>
    <s v="Female"/>
    <s v="Asian"/>
    <s v="Divorced"/>
    <x v="0"/>
    <n v="3"/>
    <n v="4"/>
    <s v="Poor"/>
    <d v="2023-01-11T00:00:00"/>
    <n v="3"/>
    <x v="0"/>
    <n v="5"/>
    <s v="Low"/>
    <n v="1"/>
    <x v="0"/>
    <d v="2022-10-14T00:00:00"/>
    <x v="1"/>
    <x v="1"/>
    <x v="2"/>
    <n v="5"/>
    <n v="573.55999999999995"/>
    <n v="28"/>
    <s v="Adult"/>
  </r>
  <r>
    <n v="2716"/>
    <d v="2023-05-07T00:00:00"/>
    <n v="3.0222222222222221"/>
    <s v="Administrative Assistant"/>
    <x v="4"/>
    <s v="Active"/>
    <s v="Contract"/>
    <s v="Zone A"/>
    <s v="Temporary"/>
    <x v="1"/>
    <x v="7"/>
    <d v="1969-12-21T00:00:00"/>
    <s v="MA"/>
    <s v="Female"/>
    <s v="Asian"/>
    <s v="Widowed"/>
    <x v="0"/>
    <n v="3"/>
    <n v="2"/>
    <s v="Excellent"/>
    <d v="2022-09-28T00:00:00"/>
    <n v="3"/>
    <x v="2"/>
    <n v="2"/>
    <s v="High"/>
    <n v="2"/>
    <x v="2"/>
    <d v="2023-01-16T00:00:00"/>
    <x v="0"/>
    <x v="0"/>
    <x v="2"/>
    <n v="4"/>
    <n v="247.11"/>
    <n v="54"/>
    <s v="Old"/>
  </r>
  <r>
    <n v="2717"/>
    <d v="2020-05-26T00:00:00"/>
    <n v="5.9694444444444441"/>
    <s v="Area Sales Manager"/>
    <x v="9"/>
    <s v="Active"/>
    <s v="Full-Time"/>
    <s v="Zone A"/>
    <s v="Temporary"/>
    <x v="1"/>
    <x v="4"/>
    <d v="1995-11-05T00:00:00"/>
    <s v="MA"/>
    <s v="Male"/>
    <s v="Black"/>
    <s v="Divorced"/>
    <x v="0"/>
    <n v="3"/>
    <n v="1"/>
    <s v="Excellent"/>
    <d v="2023-07-25T00:00:00"/>
    <n v="1"/>
    <x v="2"/>
    <n v="1"/>
    <s v="High"/>
    <n v="2"/>
    <x v="2"/>
    <d v="2023-03-25T00:00:00"/>
    <x v="4"/>
    <x v="0"/>
    <x v="3"/>
    <n v="5"/>
    <n v="866.13"/>
    <n v="25"/>
    <s v="Young"/>
  </r>
  <r>
    <n v="2718"/>
    <d v="2022-02-09T00:00:00"/>
    <n v="4.2666666666666666"/>
    <s v="Area Sales Manager"/>
    <x v="5"/>
    <s v="Active"/>
    <s v="Part-Time"/>
    <s v="Zone A"/>
    <s v="Part-Time"/>
    <x v="1"/>
    <x v="1"/>
    <d v="1999-01-26T00:00:00"/>
    <s v="AZ"/>
    <s v="Male"/>
    <s v="Other"/>
    <s v="Married"/>
    <x v="0"/>
    <n v="3"/>
    <n v="5"/>
    <s v="Poor"/>
    <d v="2023-06-01T00:00:00"/>
    <n v="3"/>
    <x v="0"/>
    <n v="5"/>
    <s v="Low"/>
    <n v="5"/>
    <x v="0"/>
    <d v="2022-11-13T00:00:00"/>
    <x v="2"/>
    <x v="0"/>
    <x v="1"/>
    <n v="5"/>
    <n v="760.24"/>
    <n v="23"/>
    <s v="Young"/>
  </r>
  <r>
    <n v="2719"/>
    <d v="2022-06-20T00:00:00"/>
    <n v="3.9027777777777777"/>
    <s v="Area Sales Manager"/>
    <x v="6"/>
    <s v="Active"/>
    <s v="Contract"/>
    <s v="Zone C"/>
    <s v="Temporary"/>
    <x v="1"/>
    <x v="0"/>
    <d v="1996-02-11T00:00:00"/>
    <s v="AZ"/>
    <s v="Male"/>
    <s v="Hispanic"/>
    <s v="Divorced"/>
    <x v="0"/>
    <n v="3"/>
    <n v="4"/>
    <s v="Poor"/>
    <d v="2022-11-09T00:00:00"/>
    <n v="5"/>
    <x v="0"/>
    <n v="5"/>
    <s v="Low"/>
    <n v="5"/>
    <x v="0"/>
    <d v="2023-07-25T00:00:00"/>
    <x v="0"/>
    <x v="0"/>
    <x v="3"/>
    <n v="5"/>
    <n v="992.93"/>
    <n v="26"/>
    <s v="Adult"/>
  </r>
  <r>
    <n v="2720"/>
    <d v="2022-01-08T00:00:00"/>
    <n v="4.3527777777777779"/>
    <s v="Area Sales Manager"/>
    <x v="2"/>
    <s v="Active"/>
    <s v="Contract"/>
    <s v="Zone A"/>
    <s v="Temporary"/>
    <x v="1"/>
    <x v="4"/>
    <d v="1994-08-13T00:00:00"/>
    <s v="NC"/>
    <s v="Female"/>
    <s v="Asian"/>
    <s v="Widowed"/>
    <x v="0"/>
    <n v="3"/>
    <n v="4"/>
    <s v="Poor"/>
    <d v="2022-12-12T00:00:00"/>
    <n v="3"/>
    <x v="0"/>
    <n v="3"/>
    <s v="Low"/>
    <n v="2"/>
    <x v="0"/>
    <d v="2023-05-09T00:00:00"/>
    <x v="1"/>
    <x v="1"/>
    <x v="0"/>
    <n v="2"/>
    <n v="960.4"/>
    <n v="28"/>
    <s v="Adult"/>
  </r>
  <r>
    <n v="2721"/>
    <d v="2020-03-01T00:00:00"/>
    <n v="6.2055555555555557"/>
    <s v="Area Sales Manager"/>
    <x v="4"/>
    <s v="Active"/>
    <s v="Full-Time"/>
    <s v="Zone A"/>
    <s v="Full-Time"/>
    <x v="1"/>
    <x v="12"/>
    <d v="1981-11-15T00:00:00"/>
    <s v="NC"/>
    <s v="Male"/>
    <s v="Hispanic"/>
    <s v="Married"/>
    <x v="0"/>
    <n v="3"/>
    <n v="4"/>
    <s v="Poor"/>
    <d v="2023-03-26T00:00:00"/>
    <n v="1"/>
    <x v="0"/>
    <n v="4"/>
    <s v="Low"/>
    <n v="3"/>
    <x v="0"/>
    <d v="2022-10-19T00:00:00"/>
    <x v="2"/>
    <x v="0"/>
    <x v="1"/>
    <n v="4"/>
    <n v="173.54"/>
    <n v="39"/>
    <s v="Adult"/>
  </r>
  <r>
    <n v="2722"/>
    <d v="2020-10-05T00:00:00"/>
    <n v="5.6111111111111107"/>
    <s v="Area Sales Manager"/>
    <x v="0"/>
    <s v="Active"/>
    <s v="Contract"/>
    <s v="Zone C"/>
    <s v="Temporary"/>
    <x v="1"/>
    <x v="3"/>
    <d v="1979-12-02T00:00:00"/>
    <s v="AL"/>
    <s v="Male"/>
    <s v="White"/>
    <s v="Single"/>
    <x v="0"/>
    <n v="3"/>
    <n v="2"/>
    <s v="Excellent"/>
    <d v="2022-12-18T00:00:00"/>
    <n v="3"/>
    <x v="2"/>
    <n v="4"/>
    <s v="High"/>
    <n v="2"/>
    <x v="2"/>
    <d v="2023-07-17T00:00:00"/>
    <x v="0"/>
    <x v="1"/>
    <x v="3"/>
    <n v="1"/>
    <n v="334.08"/>
    <n v="41"/>
    <s v="Adult"/>
  </r>
  <r>
    <n v="2723"/>
    <d v="2021-05-12T00:00:00"/>
    <n v="5.0083333333333337"/>
    <s v="Area Sales Manager"/>
    <x v="7"/>
    <s v="Active"/>
    <s v="Part-Time"/>
    <s v="Zone C"/>
    <s v="Temporary"/>
    <x v="1"/>
    <x v="4"/>
    <d v="1975-03-17T00:00:00"/>
    <s v="TN"/>
    <s v="Male"/>
    <s v="White"/>
    <s v="Widowed"/>
    <x v="0"/>
    <n v="3"/>
    <n v="2"/>
    <s v="Excellent"/>
    <d v="2023-01-31T00:00:00"/>
    <n v="3"/>
    <x v="2"/>
    <n v="1"/>
    <s v="High"/>
    <n v="5"/>
    <x v="2"/>
    <d v="2023-07-22T00:00:00"/>
    <x v="0"/>
    <x v="1"/>
    <x v="1"/>
    <n v="3"/>
    <n v="763.23"/>
    <n v="46"/>
    <s v="Adult"/>
  </r>
  <r>
    <n v="2724"/>
    <d v="2023-01-01T00:00:00"/>
    <n v="3.3722222222222222"/>
    <s v="Area Sales Manager"/>
    <x v="1"/>
    <s v="Active"/>
    <s v="Part-Time"/>
    <s v="Zone B"/>
    <s v="Temporary"/>
    <x v="1"/>
    <x v="14"/>
    <d v="2043-01-15T00:00:00"/>
    <s v="ID"/>
    <s v="Male"/>
    <s v="Other"/>
    <s v="Divorced"/>
    <x v="0"/>
    <n v="3"/>
    <n v="1"/>
    <s v="Excellent"/>
    <d v="2023-01-01T00:00:00"/>
    <n v="5"/>
    <x v="2"/>
    <n v="3"/>
    <s v="High"/>
    <n v="4"/>
    <x v="2"/>
    <d v="2023-06-03T00:00:00"/>
    <x v="0"/>
    <x v="1"/>
    <x v="2"/>
    <n v="2"/>
    <n v="611.51"/>
    <n v="80"/>
    <s v="Old"/>
  </r>
  <r>
    <n v="2725"/>
    <d v="2019-11-18T00:00:00"/>
    <n v="6.4916666666666663"/>
    <s v="Area Sales Manager"/>
    <x v="8"/>
    <s v="Active"/>
    <s v="Contract"/>
    <s v="Zone B"/>
    <s v="Full-Time"/>
    <x v="1"/>
    <x v="4"/>
    <d v="1969-07-21T00:00:00"/>
    <s v="ID"/>
    <s v="Male"/>
    <s v="White"/>
    <s v="Single"/>
    <x v="0"/>
    <n v="3"/>
    <n v="4"/>
    <s v="Poor"/>
    <d v="2023-01-30T00:00:00"/>
    <n v="4"/>
    <x v="0"/>
    <n v="1"/>
    <s v="Low"/>
    <n v="5"/>
    <x v="0"/>
    <d v="2022-12-29T00:00:00"/>
    <x v="3"/>
    <x v="0"/>
    <x v="1"/>
    <n v="2"/>
    <n v="354.21"/>
    <n v="50"/>
    <s v="Adult"/>
  </r>
  <r>
    <n v="2726"/>
    <d v="2021-05-12T00:00:00"/>
    <n v="5.0083333333333337"/>
    <s v="Area Sales Manager"/>
    <x v="3"/>
    <s v="Active"/>
    <s v="Contract"/>
    <s v="Zone B"/>
    <s v="Full-Time"/>
    <x v="1"/>
    <x v="13"/>
    <d v="1971-02-23T00:00:00"/>
    <s v="NY"/>
    <s v="Male"/>
    <s v="Asian"/>
    <s v="Single"/>
    <x v="0"/>
    <n v="3"/>
    <n v="2"/>
    <s v="Excellent"/>
    <d v="2023-07-29T00:00:00"/>
    <n v="2"/>
    <x v="2"/>
    <n v="4"/>
    <s v="High"/>
    <n v="2"/>
    <x v="2"/>
    <d v="2023-01-16T00:00:00"/>
    <x v="1"/>
    <x v="1"/>
    <x v="3"/>
    <n v="3"/>
    <n v="502.39"/>
    <n v="50"/>
    <s v="Adult"/>
  </r>
  <r>
    <n v="2727"/>
    <d v="2020-02-14T00:00:00"/>
    <n v="6.2527777777777782"/>
    <s v="Area Sales Manager"/>
    <x v="9"/>
    <s v="Active"/>
    <s v="Contract"/>
    <s v="Zone C"/>
    <s v="Full-Time"/>
    <x v="1"/>
    <x v="3"/>
    <d v="1984-10-12T00:00:00"/>
    <s v="NY"/>
    <s v="Male"/>
    <s v="White"/>
    <s v="Divorced"/>
    <x v="0"/>
    <n v="3"/>
    <n v="5"/>
    <s v="Poor"/>
    <d v="2023-06-17T00:00:00"/>
    <n v="1"/>
    <x v="0"/>
    <n v="3"/>
    <s v="Low"/>
    <n v="3"/>
    <x v="0"/>
    <d v="2022-12-31T00:00:00"/>
    <x v="4"/>
    <x v="0"/>
    <x v="1"/>
    <n v="2"/>
    <n v="687.99"/>
    <n v="36"/>
    <s v="Adult"/>
  </r>
  <r>
    <n v="2728"/>
    <d v="2020-05-08T00:00:00"/>
    <n v="6.0194444444444448"/>
    <s v="Area Sales Manager"/>
    <x v="5"/>
    <s v="Active"/>
    <s v="Full-Time"/>
    <s v="Zone B"/>
    <s v="Full-Time"/>
    <x v="1"/>
    <x v="8"/>
    <d v="1956-09-07T00:00:00"/>
    <s v="WA"/>
    <s v="Male"/>
    <s v="Hispanic"/>
    <s v="Single"/>
    <x v="0"/>
    <n v="3"/>
    <n v="2"/>
    <s v="Excellent"/>
    <d v="2022-12-03T00:00:00"/>
    <n v="3"/>
    <x v="2"/>
    <n v="2"/>
    <s v="High"/>
    <n v="1"/>
    <x v="2"/>
    <d v="2023-01-27T00:00:00"/>
    <x v="2"/>
    <x v="0"/>
    <x v="2"/>
    <n v="5"/>
    <n v="877.47"/>
    <n v="64"/>
    <s v="Old"/>
  </r>
  <r>
    <n v="2729"/>
    <d v="2018-12-10T00:00:00"/>
    <n v="7.4305555555555554"/>
    <s v="Area Sales Manager"/>
    <x v="6"/>
    <s v="Active"/>
    <s v="Part-Time"/>
    <s v="Zone B"/>
    <s v="Full-Time"/>
    <x v="1"/>
    <x v="6"/>
    <d v="2048-03-10T00:00:00"/>
    <s v="WA"/>
    <s v="Female"/>
    <s v="Hispanic"/>
    <s v="Divorced"/>
    <x v="0"/>
    <n v="3"/>
    <n v="2"/>
    <s v="Excellent"/>
    <d v="2023-02-24T00:00:00"/>
    <n v="3"/>
    <x v="2"/>
    <n v="5"/>
    <s v="High"/>
    <n v="1"/>
    <x v="2"/>
    <d v="2023-07-06T00:00:00"/>
    <x v="0"/>
    <x v="1"/>
    <x v="3"/>
    <n v="2"/>
    <n v="700.04"/>
    <n v="70"/>
    <s v="Old"/>
  </r>
  <r>
    <n v="2730"/>
    <d v="2021-12-08T00:00:00"/>
    <n v="4.4361111111111109"/>
    <s v="Area Sales Manager"/>
    <x v="2"/>
    <s v="Active"/>
    <s v="Contract"/>
    <s v="Zone B"/>
    <s v="Part-Time"/>
    <x v="1"/>
    <x v="20"/>
    <d v="1967-07-28T00:00:00"/>
    <s v="VT"/>
    <s v="Female"/>
    <s v="Hispanic"/>
    <s v="Single"/>
    <x v="0"/>
    <n v="3"/>
    <n v="2"/>
    <s v="Excellent"/>
    <d v="2022-09-16T00:00:00"/>
    <n v="2"/>
    <x v="2"/>
    <n v="3"/>
    <s v="High"/>
    <n v="4"/>
    <x v="2"/>
    <d v="2023-05-20T00:00:00"/>
    <x v="2"/>
    <x v="1"/>
    <x v="1"/>
    <n v="5"/>
    <n v="486.43"/>
    <n v="54"/>
    <s v="Old"/>
  </r>
  <r>
    <n v="2731"/>
    <d v="2019-01-31T00:00:00"/>
    <n v="7.291666666666667"/>
    <s v="Administrative Assistant"/>
    <x v="4"/>
    <s v="Active"/>
    <s v="Part-Time"/>
    <s v="Zone C"/>
    <s v="Full-Time"/>
    <x v="1"/>
    <x v="3"/>
    <d v="2049-12-30T00:00:00"/>
    <s v="MA"/>
    <s v="Female"/>
    <s v="Other"/>
    <s v="Married"/>
    <x v="0"/>
    <n v="3"/>
    <n v="1"/>
    <s v="Excellent"/>
    <d v="2023-04-26T00:00:00"/>
    <n v="2"/>
    <x v="2"/>
    <n v="3"/>
    <s v="High"/>
    <n v="2"/>
    <x v="2"/>
    <d v="2023-04-20T00:00:00"/>
    <x v="3"/>
    <x v="0"/>
    <x v="0"/>
    <n v="1"/>
    <n v="897.96"/>
    <n v="70"/>
    <s v="Old"/>
  </r>
  <r>
    <n v="2732"/>
    <d v="2022-08-31T00:00:00"/>
    <n v="3.7083333333333335"/>
    <s v="Area Sales Manager"/>
    <x v="9"/>
    <s v="Active"/>
    <s v="Contract"/>
    <s v="Zone A"/>
    <s v="Full-Time"/>
    <x v="1"/>
    <x v="12"/>
    <d v="1989-04-07T00:00:00"/>
    <s v="ME"/>
    <s v="Male"/>
    <s v="Black"/>
    <s v="Single"/>
    <x v="0"/>
    <n v="3"/>
    <n v="2"/>
    <s v="Excellent"/>
    <d v="2022-11-04T00:00:00"/>
    <n v="1"/>
    <x v="2"/>
    <n v="5"/>
    <s v="High"/>
    <n v="3"/>
    <x v="2"/>
    <d v="2023-02-23T00:00:00"/>
    <x v="1"/>
    <x v="0"/>
    <x v="2"/>
    <n v="3"/>
    <n v="147.28"/>
    <n v="33"/>
    <s v="Adult"/>
  </r>
  <r>
    <n v="2733"/>
    <d v="2022-02-01T00:00:00"/>
    <n v="4.2888888888888888"/>
    <s v="Area Sales Manager"/>
    <x v="5"/>
    <s v="Active"/>
    <s v="Contract"/>
    <s v="Zone A"/>
    <s v="Temporary"/>
    <x v="1"/>
    <x v="2"/>
    <d v="1996-01-05T00:00:00"/>
    <s v="AZ"/>
    <s v="Male"/>
    <s v="Black"/>
    <s v="Single"/>
    <x v="0"/>
    <n v="3"/>
    <n v="5"/>
    <s v="Poor"/>
    <d v="2023-04-03T00:00:00"/>
    <n v="3"/>
    <x v="0"/>
    <n v="4"/>
    <s v="Low"/>
    <n v="1"/>
    <x v="0"/>
    <d v="2023-02-12T00:00:00"/>
    <x v="0"/>
    <x v="0"/>
    <x v="2"/>
    <n v="5"/>
    <n v="612.96"/>
    <n v="26"/>
    <s v="Adult"/>
  </r>
  <r>
    <n v="2734"/>
    <d v="2020-12-02T00:00:00"/>
    <n v="5.4527777777777775"/>
    <s v="Area Sales Manager"/>
    <x v="6"/>
    <s v="Active"/>
    <s v="Contract"/>
    <s v="Zone C"/>
    <s v="Part-Time"/>
    <x v="1"/>
    <x v="3"/>
    <d v="2048-12-03T00:00:00"/>
    <s v="AZ"/>
    <s v="Female"/>
    <s v="Black"/>
    <s v="Married"/>
    <x v="0"/>
    <n v="3"/>
    <n v="4"/>
    <s v="Poor"/>
    <d v="2023-05-14T00:00:00"/>
    <n v="2"/>
    <x v="0"/>
    <n v="2"/>
    <s v="Low"/>
    <n v="3"/>
    <x v="0"/>
    <d v="2023-02-22T00:00:00"/>
    <x v="4"/>
    <x v="1"/>
    <x v="2"/>
    <n v="5"/>
    <n v="953.92"/>
    <n v="72"/>
    <s v="Old"/>
  </r>
  <r>
    <n v="2735"/>
    <d v="2020-10-16T00:00:00"/>
    <n v="5.5805555555555557"/>
    <s v="Area Sales Manager"/>
    <x v="2"/>
    <s v="Active"/>
    <s v="Contract"/>
    <s v="Zone B"/>
    <s v="Part-Time"/>
    <x v="1"/>
    <x v="4"/>
    <d v="2001-04-10T00:00:00"/>
    <s v="NC"/>
    <s v="Female"/>
    <s v="Asian"/>
    <s v="Single"/>
    <x v="0"/>
    <n v="3"/>
    <n v="2"/>
    <s v="Excellent"/>
    <d v="2023-06-02T00:00:00"/>
    <n v="5"/>
    <x v="2"/>
    <n v="1"/>
    <s v="High"/>
    <n v="2"/>
    <x v="2"/>
    <d v="2022-11-12T00:00:00"/>
    <x v="0"/>
    <x v="1"/>
    <x v="1"/>
    <n v="1"/>
    <n v="519.23"/>
    <n v="19"/>
    <s v="Young"/>
  </r>
  <r>
    <n v="2736"/>
    <d v="2020-05-27T00:00:00"/>
    <n v="5.9666666666666668"/>
    <s v="Area Sales Manager"/>
    <x v="4"/>
    <s v="Active"/>
    <s v="Contract"/>
    <s v="Zone A"/>
    <s v="Full-Time"/>
    <x v="1"/>
    <x v="3"/>
    <d v="1963-02-13T00:00:00"/>
    <s v="AL"/>
    <s v="Male"/>
    <s v="Other"/>
    <s v="Married"/>
    <x v="0"/>
    <n v="3"/>
    <n v="5"/>
    <s v="Poor"/>
    <d v="2022-11-26T00:00:00"/>
    <n v="4"/>
    <x v="0"/>
    <n v="2"/>
    <s v="Low"/>
    <n v="2"/>
    <x v="0"/>
    <d v="2023-03-05T00:00:00"/>
    <x v="3"/>
    <x v="0"/>
    <x v="3"/>
    <n v="1"/>
    <n v="297.94"/>
    <n v="57"/>
    <s v="Old"/>
  </r>
  <r>
    <n v="2737"/>
    <d v="2021-08-20T00:00:00"/>
    <n v="4.7361111111111107"/>
    <s v="Area Sales Manager"/>
    <x v="0"/>
    <s v="Active"/>
    <s v="Full-Time"/>
    <s v="Zone C"/>
    <s v="Temporary"/>
    <x v="1"/>
    <x v="3"/>
    <d v="1972-05-26T00:00:00"/>
    <s v="UT"/>
    <s v="Male"/>
    <s v="Black"/>
    <s v="Married"/>
    <x v="0"/>
    <n v="3"/>
    <n v="4"/>
    <s v="Poor"/>
    <d v="2022-09-20T00:00:00"/>
    <n v="5"/>
    <x v="0"/>
    <n v="5"/>
    <s v="Low"/>
    <n v="3"/>
    <x v="0"/>
    <d v="2023-04-18T00:00:00"/>
    <x v="4"/>
    <x v="0"/>
    <x v="0"/>
    <n v="5"/>
    <n v="317.55"/>
    <n v="49"/>
    <s v="Adult"/>
  </r>
  <r>
    <n v="2738"/>
    <d v="2019-02-07T00:00:00"/>
    <n v="7.2722222222222221"/>
    <s v="Area Sales Manager"/>
    <x v="7"/>
    <s v="Active"/>
    <s v="Full-Time"/>
    <s v="Zone C"/>
    <s v="Full-Time"/>
    <x v="1"/>
    <x v="4"/>
    <d v="1957-09-23T00:00:00"/>
    <s v="TN"/>
    <s v="Male"/>
    <s v="Hispanic"/>
    <s v="Married"/>
    <x v="0"/>
    <n v="3"/>
    <n v="5"/>
    <s v="Poor"/>
    <d v="2023-03-16T00:00:00"/>
    <n v="4"/>
    <x v="0"/>
    <n v="3"/>
    <s v="Low"/>
    <n v="1"/>
    <x v="0"/>
    <d v="2022-10-01T00:00:00"/>
    <x v="4"/>
    <x v="0"/>
    <x v="1"/>
    <n v="5"/>
    <n v="880.42"/>
    <n v="62"/>
    <s v="Old"/>
  </r>
  <r>
    <n v="2739"/>
    <d v="2021-02-18T00:00:00"/>
    <n v="5.2416666666666663"/>
    <s v="Area Sales Manager"/>
    <x v="1"/>
    <s v="Active"/>
    <s v="Contract"/>
    <s v="Zone A"/>
    <s v="Part-Time"/>
    <x v="1"/>
    <x v="3"/>
    <d v="2044-09-21T00:00:00"/>
    <s v="ID"/>
    <s v="Male"/>
    <s v="Black"/>
    <s v="Single"/>
    <x v="0"/>
    <n v="3"/>
    <n v="4"/>
    <s v="Poor"/>
    <d v="2023-06-26T00:00:00"/>
    <n v="1"/>
    <x v="0"/>
    <n v="2"/>
    <s v="Low"/>
    <n v="5"/>
    <x v="0"/>
    <d v="2022-08-21T00:00:00"/>
    <x v="1"/>
    <x v="0"/>
    <x v="2"/>
    <n v="1"/>
    <n v="457.71"/>
    <n v="77"/>
    <s v="Old"/>
  </r>
  <r>
    <n v="2740"/>
    <d v="2022-12-02T00:00:00"/>
    <n v="3.4527777777777779"/>
    <s v="Area Sales Manager"/>
    <x v="8"/>
    <s v="Active"/>
    <s v="Full-Time"/>
    <s v="Zone B"/>
    <s v="Part-Time"/>
    <x v="1"/>
    <x v="2"/>
    <d v="1983-09-25T00:00:00"/>
    <s v="ID"/>
    <s v="Male"/>
    <s v="Black"/>
    <s v="Single"/>
    <x v="0"/>
    <n v="3"/>
    <n v="1"/>
    <s v="Excellent"/>
    <d v="2023-06-06T00:00:00"/>
    <n v="2"/>
    <x v="2"/>
    <n v="5"/>
    <s v="High"/>
    <n v="1"/>
    <x v="2"/>
    <d v="2023-05-17T00:00:00"/>
    <x v="4"/>
    <x v="0"/>
    <x v="2"/>
    <n v="3"/>
    <n v="200.27"/>
    <n v="39"/>
    <s v="Adult"/>
  </r>
  <r>
    <n v="2741"/>
    <d v="2021-07-29T00:00:00"/>
    <n v="4.7944444444444443"/>
    <s v="Area Sales Manager"/>
    <x v="3"/>
    <s v="Active"/>
    <s v="Full-Time"/>
    <s v="Zone A"/>
    <s v="Part-Time"/>
    <x v="1"/>
    <x v="13"/>
    <d v="1974-10-27T00:00:00"/>
    <s v="NY"/>
    <s v="Male"/>
    <s v="Asian"/>
    <s v="Divorced"/>
    <x v="0"/>
    <n v="3"/>
    <n v="4"/>
    <s v="Poor"/>
    <d v="2022-10-09T00:00:00"/>
    <n v="4"/>
    <x v="0"/>
    <n v="3"/>
    <s v="Low"/>
    <n v="1"/>
    <x v="0"/>
    <d v="2022-09-26T00:00:00"/>
    <x v="3"/>
    <x v="1"/>
    <x v="0"/>
    <n v="5"/>
    <n v="573.08000000000004"/>
    <n v="47"/>
    <s v="Adult"/>
  </r>
  <r>
    <n v="2742"/>
    <d v="2022-04-23T00:00:00"/>
    <n v="4.0611111111111109"/>
    <s v="Area Sales Manager"/>
    <x v="9"/>
    <s v="Active"/>
    <s v="Full-Time"/>
    <s v="Zone B"/>
    <s v="Full-Time"/>
    <x v="1"/>
    <x v="4"/>
    <d v="1991-10-09T00:00:00"/>
    <s v="NH"/>
    <s v="Male"/>
    <s v="Asian"/>
    <s v="Married"/>
    <x v="0"/>
    <n v="3"/>
    <n v="2"/>
    <s v="Excellent"/>
    <d v="2022-11-25T00:00:00"/>
    <n v="5"/>
    <x v="2"/>
    <n v="3"/>
    <s v="High"/>
    <n v="4"/>
    <x v="2"/>
    <d v="2022-09-05T00:00:00"/>
    <x v="4"/>
    <x v="0"/>
    <x v="1"/>
    <n v="4"/>
    <n v="785.39"/>
    <n v="31"/>
    <s v="Adult"/>
  </r>
  <r>
    <n v="2743"/>
    <d v="2021-07-31T00:00:00"/>
    <n v="4.791666666666667"/>
    <s v="Area Sales Manager"/>
    <x v="5"/>
    <s v="Active"/>
    <s v="Full-Time"/>
    <s v="Zone B"/>
    <s v="Temporary"/>
    <x v="1"/>
    <x v="4"/>
    <d v="1982-01-28T00:00:00"/>
    <s v="WA"/>
    <s v="Male"/>
    <s v="Black"/>
    <s v="Married"/>
    <x v="0"/>
    <n v="3"/>
    <n v="4"/>
    <s v="Poor"/>
    <d v="2022-08-31T00:00:00"/>
    <n v="3"/>
    <x v="0"/>
    <n v="2"/>
    <s v="Low"/>
    <n v="5"/>
    <x v="0"/>
    <d v="2023-04-20T00:00:00"/>
    <x v="3"/>
    <x v="0"/>
    <x v="0"/>
    <n v="3"/>
    <n v="437.36"/>
    <n v="39"/>
    <s v="Adult"/>
  </r>
  <r>
    <n v="2744"/>
    <d v="2020-06-12T00:00:00"/>
    <n v="5.9249999999999998"/>
    <s v="Area Sales Manager"/>
    <x v="6"/>
    <s v="Active"/>
    <s v="Contract"/>
    <s v="Zone C"/>
    <s v="Full-Time"/>
    <x v="1"/>
    <x v="4"/>
    <d v="1954-07-21T00:00:00"/>
    <s v="VT"/>
    <s v="Female"/>
    <s v="Asian"/>
    <s v="Married"/>
    <x v="0"/>
    <n v="3"/>
    <n v="4"/>
    <s v="Poor"/>
    <d v="2023-06-25T00:00:00"/>
    <n v="2"/>
    <x v="0"/>
    <n v="4"/>
    <s v="Low"/>
    <n v="2"/>
    <x v="0"/>
    <d v="2022-10-29T00:00:00"/>
    <x v="3"/>
    <x v="1"/>
    <x v="1"/>
    <n v="5"/>
    <n v="955.17"/>
    <n v="66"/>
    <s v="Old"/>
  </r>
  <r>
    <n v="2745"/>
    <d v="2019-01-25T00:00:00"/>
    <n v="7.3055555555555554"/>
    <s v="Area Sales Manager"/>
    <x v="2"/>
    <s v="Active"/>
    <s v="Contract"/>
    <s v="Zone B"/>
    <s v="Part-Time"/>
    <x v="1"/>
    <x v="7"/>
    <d v="2001-04-29T00:00:00"/>
    <s v="VA"/>
    <s v="Female"/>
    <s v="Hispanic"/>
    <s v="Divorced"/>
    <x v="0"/>
    <n v="3"/>
    <n v="5"/>
    <s v="Poor"/>
    <d v="2023-01-13T00:00:00"/>
    <n v="1"/>
    <x v="0"/>
    <n v="2"/>
    <s v="Low"/>
    <n v="2"/>
    <x v="0"/>
    <d v="2022-10-12T00:00:00"/>
    <x v="3"/>
    <x v="0"/>
    <x v="0"/>
    <n v="3"/>
    <n v="542.55999999999995"/>
    <n v="18"/>
    <s v="Young"/>
  </r>
  <r>
    <n v="2746"/>
    <d v="2020-10-24T00:00:00"/>
    <n v="5.5583333333333336"/>
    <s v="Administrative Assistant"/>
    <x v="4"/>
    <s v="Terminated"/>
    <s v="Full-Time"/>
    <s v="Zone A"/>
    <s v="Full-Time"/>
    <x v="1"/>
    <x v="9"/>
    <d v="1977-05-17T00:00:00"/>
    <s v="MA"/>
    <s v="Female"/>
    <s v="Hispanic"/>
    <s v="Widowed"/>
    <x v="0"/>
    <n v="3"/>
    <n v="5"/>
    <s v="Poor"/>
    <d v="2023-07-13T00:00:00"/>
    <n v="4"/>
    <x v="0"/>
    <n v="4"/>
    <s v="Low"/>
    <n v="5"/>
    <x v="0"/>
    <d v="2023-02-12T00:00:00"/>
    <x v="2"/>
    <x v="1"/>
    <x v="1"/>
    <n v="5"/>
    <n v="399.23"/>
    <n v="43"/>
    <s v="Adult"/>
  </r>
  <r>
    <n v="2747"/>
    <d v="2018-08-18T00:00:00"/>
    <n v="7.7416666666666663"/>
    <s v="Production Technician I"/>
    <x v="7"/>
    <s v="Active"/>
    <s v="Part-Time"/>
    <s v="Zone B"/>
    <s v="Part-Time"/>
    <x v="0"/>
    <x v="3"/>
    <d v="1960-11-23T00:00:00"/>
    <s v="MA"/>
    <s v="Female"/>
    <s v="Hispanic"/>
    <s v="Married"/>
    <x v="0"/>
    <n v="3"/>
    <n v="4"/>
    <s v="Poor"/>
    <d v="2023-05-13T00:00:00"/>
    <n v="3"/>
    <x v="0"/>
    <n v="1"/>
    <s v="Low"/>
    <n v="5"/>
    <x v="0"/>
    <d v="2022-10-15T00:00:00"/>
    <x v="3"/>
    <x v="1"/>
    <x v="0"/>
    <n v="2"/>
    <n v="677.74"/>
    <n v="58"/>
    <s v="Old"/>
  </r>
  <r>
    <n v="2748"/>
    <d v="2022-07-11T00:00:00"/>
    <n v="3.8444444444444446"/>
    <s v="Production Technician I"/>
    <x v="9"/>
    <s v="Active"/>
    <s v="Full-Time"/>
    <s v="Zone C"/>
    <s v="Full-Time"/>
    <x v="0"/>
    <x v="2"/>
    <d v="1964-06-15T00:00:00"/>
    <s v="MA"/>
    <s v="Female"/>
    <s v="Hispanic"/>
    <s v="Widowed"/>
    <x v="0"/>
    <n v="3"/>
    <n v="1"/>
    <s v="Excellent"/>
    <d v="2023-08-04T00:00:00"/>
    <n v="5"/>
    <x v="2"/>
    <n v="2"/>
    <s v="High"/>
    <n v="5"/>
    <x v="2"/>
    <d v="2023-01-14T00:00:00"/>
    <x v="2"/>
    <x v="1"/>
    <x v="2"/>
    <n v="2"/>
    <n v="301.42"/>
    <n v="58"/>
    <s v="Old"/>
  </r>
  <r>
    <n v="2749"/>
    <d v="2018-11-15T00:00:00"/>
    <n v="7.5"/>
    <s v="Production Technician I"/>
    <x v="4"/>
    <s v="Terminated"/>
    <s v="Full-Time"/>
    <s v="Zone B"/>
    <s v="Part-Time"/>
    <x v="0"/>
    <x v="19"/>
    <d v="2049-04-08T00:00:00"/>
    <s v="MA"/>
    <s v="Female"/>
    <s v="Black"/>
    <s v="Widowed"/>
    <x v="0"/>
    <n v="3"/>
    <n v="5"/>
    <s v="Poor"/>
    <d v="2023-06-24T00:00:00"/>
    <n v="5"/>
    <x v="0"/>
    <n v="3"/>
    <s v="Low"/>
    <n v="4"/>
    <x v="0"/>
    <d v="2022-11-19T00:00:00"/>
    <x v="1"/>
    <x v="1"/>
    <x v="0"/>
    <n v="5"/>
    <n v="149.65"/>
    <n v="69"/>
    <s v="Old"/>
  </r>
  <r>
    <n v="2750"/>
    <d v="2022-06-04T00:00:00"/>
    <n v="3.9472222222222224"/>
    <s v="Production Technician II"/>
    <x v="3"/>
    <s v="Active"/>
    <s v="Full-Time"/>
    <s v="Zone B"/>
    <s v="Full-Time"/>
    <x v="0"/>
    <x v="4"/>
    <d v="2049-04-03T00:00:00"/>
    <s v="MA"/>
    <s v="Male"/>
    <s v="Asian"/>
    <s v="Divorced"/>
    <x v="0"/>
    <n v="3"/>
    <n v="4"/>
    <s v="Poor"/>
    <d v="2023-07-11T00:00:00"/>
    <n v="3"/>
    <x v="0"/>
    <n v="4"/>
    <s v="Low"/>
    <n v="4"/>
    <x v="0"/>
    <d v="2023-02-27T00:00:00"/>
    <x v="1"/>
    <x v="0"/>
    <x v="3"/>
    <n v="1"/>
    <n v="462.45"/>
    <n v="73"/>
    <s v="Old"/>
  </r>
  <r>
    <n v="2752"/>
    <d v="2022-10-21T00:00:00"/>
    <n v="3.5666666666666669"/>
    <s v="Production Technician I"/>
    <x v="3"/>
    <s v="Active"/>
    <s v="Part-Time"/>
    <s v="Zone A"/>
    <s v="Temporary"/>
    <x v="0"/>
    <x v="3"/>
    <d v="1976-05-28T00:00:00"/>
    <s v="MA"/>
    <s v="Male"/>
    <s v="Hispanic"/>
    <s v="Divorced"/>
    <x v="0"/>
    <n v="3"/>
    <n v="4"/>
    <s v="Poor"/>
    <d v="2023-05-07T00:00:00"/>
    <n v="3"/>
    <x v="0"/>
    <n v="5"/>
    <s v="Low"/>
    <n v="1"/>
    <x v="0"/>
    <d v="2022-12-06T00:00:00"/>
    <x v="1"/>
    <x v="0"/>
    <x v="1"/>
    <n v="5"/>
    <n v="450.64"/>
    <n v="46"/>
    <s v="Adult"/>
  </r>
  <r>
    <n v="2753"/>
    <d v="2023-01-13T00:00:00"/>
    <n v="3.338888888888889"/>
    <s v="Production Technician I"/>
    <x v="0"/>
    <s v="Active"/>
    <s v="Contract"/>
    <s v="Zone B"/>
    <s v="Part-Time"/>
    <x v="0"/>
    <x v="4"/>
    <d v="1984-06-11T00:00:00"/>
    <s v="MA"/>
    <s v="Female"/>
    <s v="Black"/>
    <s v="Widowed"/>
    <x v="0"/>
    <n v="3"/>
    <n v="4"/>
    <s v="Poor"/>
    <d v="2023-05-05T00:00:00"/>
    <n v="3"/>
    <x v="0"/>
    <n v="1"/>
    <s v="Low"/>
    <n v="4"/>
    <x v="0"/>
    <d v="2022-10-18T00:00:00"/>
    <x v="4"/>
    <x v="0"/>
    <x v="2"/>
    <n v="1"/>
    <n v="437.7"/>
    <n v="39"/>
    <s v="Adult"/>
  </r>
  <r>
    <n v="2754"/>
    <d v="2020-04-05T00:00:00"/>
    <n v="6.1111111111111107"/>
    <s v="Production Technician I"/>
    <x v="7"/>
    <s v="Active"/>
    <s v="Full-Time"/>
    <s v="Zone C"/>
    <s v="Full-Time"/>
    <x v="0"/>
    <x v="6"/>
    <d v="1977-05-05T00:00:00"/>
    <s v="MA"/>
    <s v="Male"/>
    <s v="Other"/>
    <s v="Married"/>
    <x v="0"/>
    <n v="3"/>
    <n v="2"/>
    <s v="Excellent"/>
    <d v="2023-02-14T00:00:00"/>
    <n v="1"/>
    <x v="2"/>
    <n v="5"/>
    <s v="High"/>
    <n v="1"/>
    <x v="2"/>
    <d v="2023-04-04T00:00:00"/>
    <x v="2"/>
    <x v="0"/>
    <x v="0"/>
    <n v="1"/>
    <n v="823.08"/>
    <n v="43"/>
    <s v="Adult"/>
  </r>
  <r>
    <n v="2755"/>
    <d v="2022-05-26T00:00:00"/>
    <n v="3.9694444444444446"/>
    <s v="Production Technician I"/>
    <x v="1"/>
    <s v="Active"/>
    <s v="Contract"/>
    <s v="Zone B"/>
    <s v="Temporary"/>
    <x v="0"/>
    <x v="3"/>
    <d v="1955-11-20T00:00:00"/>
    <s v="MA"/>
    <s v="Male"/>
    <s v="Other"/>
    <s v="Single"/>
    <x v="0"/>
    <n v="3"/>
    <n v="2"/>
    <s v="Excellent"/>
    <d v="2022-12-15T00:00:00"/>
    <n v="5"/>
    <x v="2"/>
    <n v="5"/>
    <s v="High"/>
    <n v="4"/>
    <x v="2"/>
    <d v="2022-12-21T00:00:00"/>
    <x v="3"/>
    <x v="0"/>
    <x v="2"/>
    <n v="4"/>
    <n v="118.68"/>
    <n v="67"/>
    <s v="Old"/>
  </r>
  <r>
    <n v="2756"/>
    <d v="2021-05-05T00:00:00"/>
    <n v="5.0277777777777777"/>
    <s v="Production Technician II"/>
    <x v="3"/>
    <s v="Active"/>
    <s v="Part-Time"/>
    <s v="Zone A"/>
    <s v="Part-Time"/>
    <x v="0"/>
    <x v="4"/>
    <d v="1986-07-21T00:00:00"/>
    <s v="MA"/>
    <s v="Male"/>
    <s v="White"/>
    <s v="Divorced"/>
    <x v="0"/>
    <n v="3"/>
    <n v="2"/>
    <s v="Excellent"/>
    <d v="2022-10-30T00:00:00"/>
    <n v="1"/>
    <x v="2"/>
    <n v="3"/>
    <s v="High"/>
    <n v="1"/>
    <x v="2"/>
    <d v="2023-04-04T00:00:00"/>
    <x v="4"/>
    <x v="1"/>
    <x v="2"/>
    <n v="5"/>
    <n v="120.79"/>
    <n v="35"/>
    <s v="Adult"/>
  </r>
  <r>
    <n v="2758"/>
    <d v="2018-12-20T00:00:00"/>
    <n v="7.4027777777777777"/>
    <s v="Production Technician I"/>
    <x v="3"/>
    <s v="Terminated"/>
    <s v="Part-Time"/>
    <s v="Zone A"/>
    <s v="Full-Time"/>
    <x v="0"/>
    <x v="13"/>
    <d v="2046-02-12T00:00:00"/>
    <s v="MA"/>
    <s v="Male"/>
    <s v="Other"/>
    <s v="Divorced"/>
    <x v="0"/>
    <n v="3"/>
    <n v="2"/>
    <s v="Excellent"/>
    <d v="2023-02-15T00:00:00"/>
    <n v="1"/>
    <x v="2"/>
    <n v="3"/>
    <s v="High"/>
    <n v="1"/>
    <x v="2"/>
    <d v="2023-05-17T00:00:00"/>
    <x v="3"/>
    <x v="1"/>
    <x v="1"/>
    <n v="4"/>
    <n v="100.17"/>
    <n v="72"/>
    <s v="Old"/>
  </r>
  <r>
    <n v="2759"/>
    <d v="2018-08-26T00:00:00"/>
    <n v="7.7194444444444441"/>
    <s v="Production Technician I"/>
    <x v="9"/>
    <s v="Active"/>
    <s v="Full-Time"/>
    <s v="Zone B"/>
    <s v="Full-Time"/>
    <x v="0"/>
    <x v="1"/>
    <d v="1989-05-04T00:00:00"/>
    <s v="MA"/>
    <s v="Male"/>
    <s v="White"/>
    <s v="Divorced"/>
    <x v="0"/>
    <n v="3"/>
    <n v="2"/>
    <s v="Excellent"/>
    <d v="2022-11-06T00:00:00"/>
    <n v="3"/>
    <x v="2"/>
    <n v="1"/>
    <s v="High"/>
    <n v="3"/>
    <x v="2"/>
    <d v="2023-06-30T00:00:00"/>
    <x v="2"/>
    <x v="0"/>
    <x v="1"/>
    <n v="1"/>
    <n v="662.8"/>
    <n v="29"/>
    <s v="Adult"/>
  </r>
  <r>
    <n v="2760"/>
    <d v="2020-12-06T00:00:00"/>
    <n v="5.4416666666666664"/>
    <s v="Production Technician II"/>
    <x v="4"/>
    <s v="Active"/>
    <s v="Part-Time"/>
    <s v="Zone B"/>
    <s v="Temporary"/>
    <x v="0"/>
    <x v="10"/>
    <d v="1969-07-20T00:00:00"/>
    <s v="MA"/>
    <s v="Male"/>
    <s v="Other"/>
    <s v="Single"/>
    <x v="0"/>
    <n v="3"/>
    <n v="2"/>
    <s v="Excellent"/>
    <d v="2022-09-26T00:00:00"/>
    <n v="2"/>
    <x v="2"/>
    <n v="1"/>
    <s v="High"/>
    <n v="4"/>
    <x v="2"/>
    <d v="2023-05-03T00:00:00"/>
    <x v="0"/>
    <x v="0"/>
    <x v="2"/>
    <n v="3"/>
    <n v="287.58999999999997"/>
    <n v="51"/>
    <s v="Old"/>
  </r>
  <r>
    <n v="2761"/>
    <d v="2021-12-13T00:00:00"/>
    <n v="4.4222222222222225"/>
    <s v="Production Technician I"/>
    <x v="1"/>
    <s v="Active"/>
    <s v="Contract"/>
    <s v="Zone C"/>
    <s v="Temporary"/>
    <x v="0"/>
    <x v="13"/>
    <d v="1997-02-07T00:00:00"/>
    <s v="MA"/>
    <s v="Female"/>
    <s v="Asian"/>
    <s v="Married"/>
    <x v="0"/>
    <n v="3"/>
    <n v="4"/>
    <s v="Poor"/>
    <d v="2023-02-15T00:00:00"/>
    <n v="1"/>
    <x v="0"/>
    <n v="4"/>
    <s v="Low"/>
    <n v="3"/>
    <x v="0"/>
    <d v="2022-11-26T00:00:00"/>
    <x v="2"/>
    <x v="1"/>
    <x v="1"/>
    <n v="4"/>
    <n v="653.32000000000005"/>
    <n v="24"/>
    <s v="Young"/>
  </r>
  <r>
    <n v="2762"/>
    <d v="2021-06-27T00:00:00"/>
    <n v="4.8833333333333337"/>
    <s v="Production Technician II"/>
    <x v="0"/>
    <s v="Terminated"/>
    <s v="Part-Time"/>
    <s v="Zone A"/>
    <s v="Temporary"/>
    <x v="0"/>
    <x v="4"/>
    <d v="2044-12-09T00:00:00"/>
    <s v="MA"/>
    <s v="Female"/>
    <s v="Asian"/>
    <s v="Single"/>
    <x v="0"/>
    <n v="3"/>
    <n v="4"/>
    <s v="Poor"/>
    <d v="2023-01-08T00:00:00"/>
    <n v="3"/>
    <x v="0"/>
    <n v="1"/>
    <s v="Low"/>
    <n v="2"/>
    <x v="0"/>
    <d v="2023-04-26T00:00:00"/>
    <x v="0"/>
    <x v="0"/>
    <x v="0"/>
    <n v="3"/>
    <n v="254.85"/>
    <n v="77"/>
    <s v="Old"/>
  </r>
  <r>
    <n v="2763"/>
    <d v="2019-10-19T00:00:00"/>
    <n v="6.572222222222222"/>
    <s v="Production Technician I"/>
    <x v="6"/>
    <s v="Active"/>
    <s v="Part-Time"/>
    <s v="Zone C"/>
    <s v="Full-Time"/>
    <x v="0"/>
    <x v="4"/>
    <d v="1991-05-18T00:00:00"/>
    <s v="MA"/>
    <s v="Female"/>
    <s v="Hispanic"/>
    <s v="Single"/>
    <x v="0"/>
    <n v="3"/>
    <n v="2"/>
    <s v="Excellent"/>
    <d v="2022-08-05T00:00:00"/>
    <n v="4"/>
    <x v="2"/>
    <n v="2"/>
    <s v="High"/>
    <n v="4"/>
    <x v="2"/>
    <d v="2022-11-24T00:00:00"/>
    <x v="3"/>
    <x v="1"/>
    <x v="2"/>
    <n v="4"/>
    <n v="430.35"/>
    <n v="28"/>
    <s v="Adult"/>
  </r>
  <r>
    <n v="2764"/>
    <d v="2022-11-26T00:00:00"/>
    <n v="3.4694444444444446"/>
    <s v="Production Technician I"/>
    <x v="5"/>
    <s v="Active"/>
    <s v="Part-Time"/>
    <s v="Zone C"/>
    <s v="Full-Time"/>
    <x v="0"/>
    <x v="6"/>
    <d v="1993-03-24T00:00:00"/>
    <s v="MA"/>
    <s v="Male"/>
    <s v="Black"/>
    <s v="Single"/>
    <x v="0"/>
    <n v="3"/>
    <n v="2"/>
    <s v="Excellent"/>
    <d v="2022-10-22T00:00:00"/>
    <n v="2"/>
    <x v="2"/>
    <n v="4"/>
    <s v="High"/>
    <n v="3"/>
    <x v="2"/>
    <d v="2023-06-14T00:00:00"/>
    <x v="4"/>
    <x v="1"/>
    <x v="1"/>
    <n v="5"/>
    <n v="755.77"/>
    <n v="29"/>
    <s v="Adult"/>
  </r>
  <r>
    <n v="2765"/>
    <d v="2019-08-19T00:00:00"/>
    <n v="6.7388888888888889"/>
    <s v="Production Technician I"/>
    <x v="2"/>
    <s v="Active"/>
    <s v="Full-Time"/>
    <s v="Zone C"/>
    <s v="Full-Time"/>
    <x v="0"/>
    <x v="13"/>
    <d v="1967-07-09T00:00:00"/>
    <s v="MA"/>
    <s v="Male"/>
    <s v="Black"/>
    <s v="Widowed"/>
    <x v="0"/>
    <n v="3"/>
    <n v="4"/>
    <s v="Poor"/>
    <d v="2023-01-05T00:00:00"/>
    <n v="3"/>
    <x v="0"/>
    <n v="1"/>
    <s v="Low"/>
    <n v="3"/>
    <x v="0"/>
    <d v="2023-03-30T00:00:00"/>
    <x v="1"/>
    <x v="0"/>
    <x v="1"/>
    <n v="2"/>
    <n v="529.91"/>
    <n v="52"/>
    <s v="Old"/>
  </r>
  <r>
    <n v="2766"/>
    <d v="2018-08-22T00:00:00"/>
    <n v="7.7305555555555552"/>
    <s v="Production Technician II"/>
    <x v="1"/>
    <s v="Terminated"/>
    <s v="Part-Time"/>
    <s v="Zone A"/>
    <s v="Full-Time"/>
    <x v="0"/>
    <x v="6"/>
    <d v="1957-06-28T00:00:00"/>
    <s v="MA"/>
    <s v="Female"/>
    <s v="Hispanic"/>
    <s v="Married"/>
    <x v="0"/>
    <n v="3"/>
    <n v="2"/>
    <s v="Excellent"/>
    <d v="2022-09-22T00:00:00"/>
    <n v="3"/>
    <x v="2"/>
    <n v="5"/>
    <s v="High"/>
    <n v="5"/>
    <x v="2"/>
    <d v="2023-03-25T00:00:00"/>
    <x v="3"/>
    <x v="1"/>
    <x v="2"/>
    <n v="1"/>
    <n v="440.14"/>
    <n v="61"/>
    <s v="Old"/>
  </r>
  <r>
    <n v="2767"/>
    <d v="2022-05-04T00:00:00"/>
    <n v="4.0305555555555559"/>
    <s v="Production Technician I"/>
    <x v="4"/>
    <s v="Active"/>
    <s v="Full-Time"/>
    <s v="Zone A"/>
    <s v="Full-Time"/>
    <x v="0"/>
    <x v="4"/>
    <d v="2049-01-15T00:00:00"/>
    <s v="MA"/>
    <s v="Female"/>
    <s v="Asian"/>
    <s v="Divorced"/>
    <x v="0"/>
    <n v="3"/>
    <n v="2"/>
    <s v="Excellent"/>
    <d v="2022-12-14T00:00:00"/>
    <n v="3"/>
    <x v="2"/>
    <n v="3"/>
    <s v="High"/>
    <n v="4"/>
    <x v="2"/>
    <d v="2023-01-21T00:00:00"/>
    <x v="1"/>
    <x v="0"/>
    <x v="3"/>
    <n v="2"/>
    <n v="972.3"/>
    <n v="73"/>
    <s v="Old"/>
  </r>
  <r>
    <n v="2768"/>
    <d v="2022-06-12T00:00:00"/>
    <n v="3.9249999999999998"/>
    <s v="Production Technician I"/>
    <x v="5"/>
    <s v="Active"/>
    <s v="Part-Time"/>
    <s v="Zone B"/>
    <s v="Temporary"/>
    <x v="0"/>
    <x v="20"/>
    <d v="1981-02-20T00:00:00"/>
    <s v="MA"/>
    <s v="Male"/>
    <s v="Asian"/>
    <s v="Married"/>
    <x v="0"/>
    <n v="3"/>
    <n v="2"/>
    <s v="Excellent"/>
    <d v="2022-08-20T00:00:00"/>
    <n v="2"/>
    <x v="2"/>
    <n v="1"/>
    <s v="High"/>
    <n v="5"/>
    <x v="2"/>
    <d v="2022-10-24T00:00:00"/>
    <x v="2"/>
    <x v="0"/>
    <x v="1"/>
    <n v="5"/>
    <n v="176.6"/>
    <n v="41"/>
    <s v="Adult"/>
  </r>
  <r>
    <n v="2769"/>
    <d v="2018-11-08T00:00:00"/>
    <n v="7.5194444444444448"/>
    <s v="Production Technician I"/>
    <x v="6"/>
    <s v="Active"/>
    <s v="Contract"/>
    <s v="Zone A"/>
    <s v="Part-Time"/>
    <x v="0"/>
    <x v="1"/>
    <d v="1950-08-31T00:00:00"/>
    <s v="MA"/>
    <s v="Male"/>
    <s v="Other"/>
    <s v="Widowed"/>
    <x v="0"/>
    <n v="3"/>
    <n v="4"/>
    <s v="Poor"/>
    <d v="2022-08-07T00:00:00"/>
    <n v="3"/>
    <x v="0"/>
    <n v="1"/>
    <s v="Low"/>
    <n v="3"/>
    <x v="0"/>
    <d v="2023-07-17T00:00:00"/>
    <x v="2"/>
    <x v="0"/>
    <x v="2"/>
    <n v="1"/>
    <n v="747.74"/>
    <n v="68"/>
    <s v="Old"/>
  </r>
  <r>
    <n v="2770"/>
    <d v="2021-07-05T00:00:00"/>
    <n v="4.8611111111111107"/>
    <s v="Production Technician I"/>
    <x v="2"/>
    <s v="Active"/>
    <s v="Part-Time"/>
    <s v="Zone A"/>
    <s v="Part-Time"/>
    <x v="0"/>
    <x v="4"/>
    <d v="2045-11-19T00:00:00"/>
    <s v="MA"/>
    <s v="Male"/>
    <s v="Black"/>
    <s v="Divorced"/>
    <x v="0"/>
    <n v="3"/>
    <n v="5"/>
    <s v="Poor"/>
    <d v="2023-02-25T00:00:00"/>
    <n v="1"/>
    <x v="0"/>
    <n v="2"/>
    <s v="Low"/>
    <n v="3"/>
    <x v="0"/>
    <d v="2023-07-07T00:00:00"/>
    <x v="1"/>
    <x v="1"/>
    <x v="3"/>
    <n v="5"/>
    <n v="451.03"/>
    <n v="76"/>
    <s v="Old"/>
  </r>
  <r>
    <n v="2771"/>
    <d v="2020-07-08T00:00:00"/>
    <n v="5.8527777777777779"/>
    <s v="Production Technician I"/>
    <x v="4"/>
    <s v="Terminated"/>
    <s v="Full-Time"/>
    <s v="Zone A"/>
    <s v="Temporary"/>
    <x v="0"/>
    <x v="13"/>
    <d v="1950-03-10T00:00:00"/>
    <s v="MA"/>
    <s v="Male"/>
    <s v="Other"/>
    <s v="Divorced"/>
    <x v="0"/>
    <n v="3"/>
    <n v="5"/>
    <s v="Poor"/>
    <d v="2023-01-28T00:00:00"/>
    <n v="2"/>
    <x v="0"/>
    <n v="4"/>
    <s v="Low"/>
    <n v="2"/>
    <x v="0"/>
    <d v="2022-12-11T00:00:00"/>
    <x v="3"/>
    <x v="0"/>
    <x v="1"/>
    <n v="5"/>
    <n v="255.16"/>
    <n v="70"/>
    <s v="Old"/>
  </r>
  <r>
    <n v="2772"/>
    <d v="2020-03-13T00:00:00"/>
    <n v="6.1722222222222225"/>
    <s v="Production Technician I"/>
    <x v="0"/>
    <s v="Active"/>
    <s v="Full-Time"/>
    <s v="Zone A"/>
    <s v="Temporary"/>
    <x v="0"/>
    <x v="13"/>
    <d v="1973-04-15T00:00:00"/>
    <s v="MA"/>
    <s v="Male"/>
    <s v="Other"/>
    <s v="Married"/>
    <x v="0"/>
    <n v="3"/>
    <n v="1"/>
    <s v="Excellent"/>
    <d v="2023-04-25T00:00:00"/>
    <n v="2"/>
    <x v="2"/>
    <n v="4"/>
    <s v="High"/>
    <n v="5"/>
    <x v="2"/>
    <d v="2023-02-06T00:00:00"/>
    <x v="0"/>
    <x v="0"/>
    <x v="3"/>
    <n v="5"/>
    <n v="258.08"/>
    <n v="47"/>
    <s v="Adult"/>
  </r>
  <r>
    <n v="2773"/>
    <d v="2022-12-28T00:00:00"/>
    <n v="3.3805555555555555"/>
    <s v="Production Technician I"/>
    <x v="7"/>
    <s v="Active"/>
    <s v="Full-Time"/>
    <s v="Zone B"/>
    <s v="Full-Time"/>
    <x v="0"/>
    <x v="8"/>
    <d v="1964-06-20T00:00:00"/>
    <s v="MA"/>
    <s v="Male"/>
    <s v="White"/>
    <s v="Widowed"/>
    <x v="0"/>
    <n v="3"/>
    <n v="2"/>
    <s v="Excellent"/>
    <d v="2023-05-29T00:00:00"/>
    <n v="2"/>
    <x v="2"/>
    <n v="5"/>
    <s v="High"/>
    <n v="4"/>
    <x v="2"/>
    <d v="2023-02-02T00:00:00"/>
    <x v="4"/>
    <x v="0"/>
    <x v="2"/>
    <n v="4"/>
    <n v="697.67"/>
    <n v="58"/>
    <s v="Old"/>
  </r>
  <r>
    <n v="2774"/>
    <d v="2020-03-17T00:00:00"/>
    <n v="6.1611111111111114"/>
    <s v="Production Technician I"/>
    <x v="1"/>
    <s v="Active"/>
    <s v="Full-Time"/>
    <s v="Zone B"/>
    <s v="Part-Time"/>
    <x v="0"/>
    <x v="4"/>
    <d v="1993-06-05T00:00:00"/>
    <s v="MA"/>
    <s v="Male"/>
    <s v="Other"/>
    <s v="Divorced"/>
    <x v="0"/>
    <n v="3"/>
    <n v="5"/>
    <s v="Poor"/>
    <d v="2023-05-28T00:00:00"/>
    <n v="1"/>
    <x v="0"/>
    <n v="5"/>
    <s v="Low"/>
    <n v="3"/>
    <x v="0"/>
    <d v="2023-08-05T00:00:00"/>
    <x v="4"/>
    <x v="0"/>
    <x v="3"/>
    <n v="5"/>
    <n v="694.23"/>
    <n v="27"/>
    <s v="Adult"/>
  </r>
  <r>
    <n v="2775"/>
    <d v="2023-01-07T00:00:00"/>
    <n v="3.3555555555555556"/>
    <s v="Production Technician I"/>
    <x v="8"/>
    <s v="Active"/>
    <s v="Part-Time"/>
    <s v="Zone B"/>
    <s v="Temporary"/>
    <x v="0"/>
    <x v="4"/>
    <d v="1966-02-19T00:00:00"/>
    <s v="MA"/>
    <s v="Female"/>
    <s v="White"/>
    <s v="Single"/>
    <x v="0"/>
    <n v="3"/>
    <n v="2"/>
    <s v="Excellent"/>
    <d v="2023-08-04T00:00:00"/>
    <n v="1"/>
    <x v="2"/>
    <n v="4"/>
    <s v="High"/>
    <n v="3"/>
    <x v="2"/>
    <d v="2022-11-05T00:00:00"/>
    <x v="3"/>
    <x v="0"/>
    <x v="1"/>
    <n v="1"/>
    <n v="703.45"/>
    <n v="57"/>
    <s v="Old"/>
  </r>
  <r>
    <n v="2776"/>
    <d v="2021-12-22T00:00:00"/>
    <n v="4.3972222222222221"/>
    <s v="Production Technician I"/>
    <x v="3"/>
    <s v="Active"/>
    <s v="Full-Time"/>
    <s v="Zone B"/>
    <s v="Part-Time"/>
    <x v="0"/>
    <x v="5"/>
    <d v="1975-02-06T00:00:00"/>
    <s v="MA"/>
    <s v="Male"/>
    <s v="White"/>
    <s v="Single"/>
    <x v="0"/>
    <n v="3"/>
    <n v="4"/>
    <s v="Poor"/>
    <d v="2022-12-26T00:00:00"/>
    <n v="5"/>
    <x v="0"/>
    <n v="3"/>
    <s v="Low"/>
    <n v="5"/>
    <x v="0"/>
    <d v="2023-07-09T00:00:00"/>
    <x v="0"/>
    <x v="1"/>
    <x v="1"/>
    <n v="1"/>
    <n v="134.44"/>
    <n v="46"/>
    <s v="Adult"/>
  </r>
  <r>
    <n v="2777"/>
    <d v="2020-04-29T00:00:00"/>
    <n v="6.0444444444444443"/>
    <s v="Production Technician I"/>
    <x v="9"/>
    <s v="Active"/>
    <s v="Part-Time"/>
    <s v="Zone B"/>
    <s v="Full-Time"/>
    <x v="0"/>
    <x v="3"/>
    <d v="2044-07-31T00:00:00"/>
    <s v="MA"/>
    <s v="Male"/>
    <s v="Hispanic"/>
    <s v="Single"/>
    <x v="0"/>
    <n v="3"/>
    <n v="5"/>
    <s v="Poor"/>
    <d v="2023-08-02T00:00:00"/>
    <n v="5"/>
    <x v="0"/>
    <n v="1"/>
    <s v="Low"/>
    <n v="3"/>
    <x v="0"/>
    <d v="2023-07-25T00:00:00"/>
    <x v="4"/>
    <x v="0"/>
    <x v="0"/>
    <n v="2"/>
    <n v="458.37"/>
    <n v="76"/>
    <s v="Old"/>
  </r>
  <r>
    <n v="2778"/>
    <d v="2020-12-02T00:00:00"/>
    <n v="5.4527777777777775"/>
    <s v="Production Technician I"/>
    <x v="5"/>
    <s v="Active"/>
    <s v="Part-Time"/>
    <s v="Zone C"/>
    <s v="Temporary"/>
    <x v="0"/>
    <x v="15"/>
    <d v="1955-02-28T00:00:00"/>
    <s v="MA"/>
    <s v="Male"/>
    <s v="Asian"/>
    <s v="Divorced"/>
    <x v="0"/>
    <n v="3"/>
    <n v="5"/>
    <s v="Poor"/>
    <d v="2023-02-19T00:00:00"/>
    <n v="1"/>
    <x v="0"/>
    <n v="1"/>
    <s v="Low"/>
    <n v="4"/>
    <x v="0"/>
    <d v="2022-10-06T00:00:00"/>
    <x v="2"/>
    <x v="1"/>
    <x v="0"/>
    <n v="5"/>
    <n v="594.73"/>
    <n v="65"/>
    <s v="Old"/>
  </r>
  <r>
    <n v="2779"/>
    <d v="2021-12-08T00:00:00"/>
    <n v="4.4361111111111109"/>
    <s v="Production Technician I"/>
    <x v="6"/>
    <s v="Active"/>
    <s v="Contract"/>
    <s v="Zone A"/>
    <s v="Part-Time"/>
    <x v="0"/>
    <x v="4"/>
    <d v="1957-07-16T00:00:00"/>
    <s v="MA"/>
    <s v="Male"/>
    <s v="Hispanic"/>
    <s v="Married"/>
    <x v="0"/>
    <n v="3"/>
    <n v="2"/>
    <s v="Excellent"/>
    <d v="2022-08-28T00:00:00"/>
    <n v="4"/>
    <x v="2"/>
    <n v="1"/>
    <s v="High"/>
    <n v="1"/>
    <x v="2"/>
    <d v="2023-02-13T00:00:00"/>
    <x v="0"/>
    <x v="0"/>
    <x v="2"/>
    <n v="3"/>
    <n v="330.68"/>
    <n v="64"/>
    <s v="Old"/>
  </r>
  <r>
    <n v="2780"/>
    <d v="2022-04-13T00:00:00"/>
    <n v="4.0888888888888886"/>
    <s v="Production Technician I"/>
    <x v="2"/>
    <s v="Active"/>
    <s v="Contract"/>
    <s v="Zone B"/>
    <s v="Part-Time"/>
    <x v="0"/>
    <x v="3"/>
    <d v="1951-04-26T00:00:00"/>
    <s v="MA"/>
    <s v="Male"/>
    <s v="White"/>
    <s v="Married"/>
    <x v="0"/>
    <n v="3"/>
    <n v="4"/>
    <s v="Poor"/>
    <d v="2022-08-29T00:00:00"/>
    <n v="3"/>
    <x v="0"/>
    <n v="5"/>
    <s v="Low"/>
    <n v="2"/>
    <x v="0"/>
    <d v="2022-12-24T00:00:00"/>
    <x v="4"/>
    <x v="0"/>
    <x v="1"/>
    <n v="3"/>
    <n v="625.69000000000005"/>
    <n v="71"/>
    <s v="Old"/>
  </r>
  <r>
    <n v="2781"/>
    <d v="2020-12-23T00:00:00"/>
    <n v="5.3944444444444448"/>
    <s v="Production Technician I"/>
    <x v="4"/>
    <s v="Terminated"/>
    <s v="Contract"/>
    <s v="Zone A"/>
    <s v="Part-Time"/>
    <x v="0"/>
    <x v="4"/>
    <d v="1969-10-22T00:00:00"/>
    <s v="MA"/>
    <s v="Male"/>
    <s v="Asian"/>
    <s v="Divorced"/>
    <x v="0"/>
    <n v="3"/>
    <n v="4"/>
    <s v="Poor"/>
    <d v="2023-02-12T00:00:00"/>
    <n v="1"/>
    <x v="0"/>
    <n v="2"/>
    <s v="Low"/>
    <n v="2"/>
    <x v="0"/>
    <d v="2022-11-12T00:00:00"/>
    <x v="0"/>
    <x v="0"/>
    <x v="2"/>
    <n v="5"/>
    <n v="437.26"/>
    <n v="51"/>
    <s v="Old"/>
  </r>
  <r>
    <n v="2782"/>
    <d v="2019-03-31T00:00:00"/>
    <n v="7.125"/>
    <s v="Production Technician I"/>
    <x v="0"/>
    <s v="Active"/>
    <s v="Full-Time"/>
    <s v="Zone C"/>
    <s v="Temporary"/>
    <x v="0"/>
    <x v="3"/>
    <d v="1987-06-18T00:00:00"/>
    <s v="MA"/>
    <s v="Female"/>
    <s v="Black"/>
    <s v="Single"/>
    <x v="0"/>
    <n v="3"/>
    <n v="2"/>
    <s v="Excellent"/>
    <d v="2022-10-07T00:00:00"/>
    <n v="3"/>
    <x v="2"/>
    <n v="5"/>
    <s v="High"/>
    <n v="3"/>
    <x v="2"/>
    <d v="2022-10-17T00:00:00"/>
    <x v="0"/>
    <x v="0"/>
    <x v="3"/>
    <n v="2"/>
    <n v="134.99"/>
    <n v="32"/>
    <s v="Adult"/>
  </r>
  <r>
    <n v="2783"/>
    <d v="2023-06-11T00:00:00"/>
    <n v="2.9277777777777776"/>
    <s v="Production Technician II"/>
    <x v="7"/>
    <s v="Active"/>
    <s v="Part-Time"/>
    <s v="Zone A"/>
    <s v="Temporary"/>
    <x v="0"/>
    <x v="13"/>
    <d v="1977-10-21T00:00:00"/>
    <s v="MA"/>
    <s v="Male"/>
    <s v="White"/>
    <s v="Married"/>
    <x v="0"/>
    <n v="3"/>
    <n v="1"/>
    <s v="Excellent"/>
    <d v="2023-01-06T00:00:00"/>
    <n v="3"/>
    <x v="2"/>
    <n v="1"/>
    <s v="High"/>
    <n v="1"/>
    <x v="2"/>
    <d v="2023-05-20T00:00:00"/>
    <x v="3"/>
    <x v="1"/>
    <x v="1"/>
    <n v="4"/>
    <n v="880.21"/>
    <n v="46"/>
    <s v="Adult"/>
  </r>
  <r>
    <n v="2784"/>
    <d v="2021-05-20T00:00:00"/>
    <n v="4.9861111111111107"/>
    <s v="Production Technician II"/>
    <x v="3"/>
    <s v="Active"/>
    <s v="Contract"/>
    <s v="Zone B"/>
    <s v="Full-Time"/>
    <x v="0"/>
    <x v="4"/>
    <d v="1981-03-08T00:00:00"/>
    <s v="MA"/>
    <s v="Male"/>
    <s v="White"/>
    <s v="Divorced"/>
    <x v="0"/>
    <n v="3"/>
    <n v="2"/>
    <s v="Excellent"/>
    <d v="2023-01-09T00:00:00"/>
    <n v="4"/>
    <x v="2"/>
    <n v="3"/>
    <s v="High"/>
    <n v="4"/>
    <x v="2"/>
    <d v="2022-09-08T00:00:00"/>
    <x v="1"/>
    <x v="0"/>
    <x v="2"/>
    <n v="5"/>
    <n v="427.99"/>
    <n v="40"/>
    <s v="Adult"/>
  </r>
  <r>
    <n v="2785"/>
    <d v="2020-11-14T00:00:00"/>
    <n v="5.5027777777777782"/>
    <s v="Production Technician II"/>
    <x v="5"/>
    <s v="Active"/>
    <s v="Full-Time"/>
    <s v="Zone C"/>
    <s v="Full-Time"/>
    <x v="0"/>
    <x v="4"/>
    <d v="1967-07-06T00:00:00"/>
    <s v="MA"/>
    <s v="Male"/>
    <s v="Hispanic"/>
    <s v="Widowed"/>
    <x v="0"/>
    <n v="3"/>
    <n v="4"/>
    <s v="Poor"/>
    <d v="2022-08-15T00:00:00"/>
    <n v="3"/>
    <x v="0"/>
    <n v="1"/>
    <s v="Low"/>
    <n v="5"/>
    <x v="0"/>
    <d v="2022-11-26T00:00:00"/>
    <x v="3"/>
    <x v="0"/>
    <x v="2"/>
    <n v="1"/>
    <n v="925.68"/>
    <n v="53"/>
    <s v="Old"/>
  </r>
  <r>
    <n v="2786"/>
    <d v="2018-12-29T00:00:00"/>
    <n v="7.3777777777777782"/>
    <s v="Production Technician II"/>
    <x v="9"/>
    <s v="Active"/>
    <s v="Contract"/>
    <s v="Zone A"/>
    <s v="Full-Time"/>
    <x v="0"/>
    <x v="4"/>
    <d v="2000-07-13T00:00:00"/>
    <s v="MA"/>
    <s v="Female"/>
    <s v="Asian"/>
    <s v="Widowed"/>
    <x v="0"/>
    <n v="3"/>
    <n v="1"/>
    <s v="Excellent"/>
    <d v="2022-12-07T00:00:00"/>
    <n v="4"/>
    <x v="2"/>
    <n v="3"/>
    <s v="High"/>
    <n v="1"/>
    <x v="2"/>
    <d v="2023-06-16T00:00:00"/>
    <x v="4"/>
    <x v="1"/>
    <x v="1"/>
    <n v="4"/>
    <n v="485.05"/>
    <n v="18"/>
    <s v="Young"/>
  </r>
  <r>
    <n v="2787"/>
    <d v="2021-04-22T00:00:00"/>
    <n v="5.0638888888888891"/>
    <s v="Production Technician II"/>
    <x v="5"/>
    <s v="Active"/>
    <s v="Contract"/>
    <s v="Zone A"/>
    <s v="Full-Time"/>
    <x v="0"/>
    <x v="7"/>
    <d v="2048-12-10T00:00:00"/>
    <s v="MA"/>
    <s v="Female"/>
    <s v="White"/>
    <s v="Divorced"/>
    <x v="0"/>
    <n v="3"/>
    <n v="4"/>
    <s v="Poor"/>
    <d v="2023-04-10T00:00:00"/>
    <n v="4"/>
    <x v="0"/>
    <n v="2"/>
    <s v="Low"/>
    <n v="5"/>
    <x v="0"/>
    <d v="2023-04-18T00:00:00"/>
    <x v="3"/>
    <x v="1"/>
    <x v="3"/>
    <n v="5"/>
    <n v="720.07"/>
    <n v="73"/>
    <s v="Old"/>
  </r>
  <r>
    <n v="2788"/>
    <d v="2023-06-03T00:00:00"/>
    <n v="2.95"/>
    <s v="Production Technician II"/>
    <x v="6"/>
    <s v="Terminated"/>
    <s v="Contract"/>
    <s v="Zone C"/>
    <s v="Full-Time"/>
    <x v="0"/>
    <x v="9"/>
    <d v="2049-02-07T00:00:00"/>
    <s v="MA"/>
    <s v="Female"/>
    <s v="Black"/>
    <s v="Widowed"/>
    <x v="0"/>
    <n v="3"/>
    <n v="1"/>
    <s v="Excellent"/>
    <d v="2023-05-29T00:00:00"/>
    <n v="4"/>
    <x v="2"/>
    <n v="1"/>
    <s v="High"/>
    <n v="3"/>
    <x v="2"/>
    <d v="2023-01-21T00:00:00"/>
    <x v="2"/>
    <x v="1"/>
    <x v="1"/>
    <n v="5"/>
    <n v="161.15"/>
    <n v="74"/>
    <s v="Old"/>
  </r>
  <r>
    <n v="2789"/>
    <d v="2021-04-26T00:00:00"/>
    <n v="5.052777777777778"/>
    <s v="Production Technician I"/>
    <x v="0"/>
    <s v="Active"/>
    <s v="Contract"/>
    <s v="Zone B"/>
    <s v="Temporary"/>
    <x v="0"/>
    <x v="15"/>
    <d v="2042-06-04T00:00:00"/>
    <s v="MA"/>
    <s v="Male"/>
    <s v="Asian"/>
    <s v="Divorced"/>
    <x v="0"/>
    <n v="3"/>
    <n v="4"/>
    <s v="Poor"/>
    <d v="2022-12-03T00:00:00"/>
    <n v="1"/>
    <x v="0"/>
    <n v="2"/>
    <s v="Low"/>
    <n v="2"/>
    <x v="0"/>
    <d v="2023-06-06T00:00:00"/>
    <x v="2"/>
    <x v="0"/>
    <x v="2"/>
    <n v="4"/>
    <n v="899.17"/>
    <n v="79"/>
    <s v="Old"/>
  </r>
  <r>
    <n v="2790"/>
    <d v="2019-04-30T00:00:00"/>
    <n v="7.041666666666667"/>
    <s v="Production Technician I"/>
    <x v="1"/>
    <s v="Active"/>
    <s v="Contract"/>
    <s v="Zone B"/>
    <s v="Part-Time"/>
    <x v="0"/>
    <x v="14"/>
    <d v="1959-08-08T00:00:00"/>
    <s v="MA"/>
    <s v="Male"/>
    <s v="Hispanic"/>
    <s v="Widowed"/>
    <x v="0"/>
    <n v="3"/>
    <n v="4"/>
    <s v="Poor"/>
    <d v="2023-01-03T00:00:00"/>
    <n v="1"/>
    <x v="0"/>
    <n v="5"/>
    <s v="Low"/>
    <n v="2"/>
    <x v="0"/>
    <d v="2022-09-20T00:00:00"/>
    <x v="4"/>
    <x v="1"/>
    <x v="1"/>
    <n v="1"/>
    <n v="438.31"/>
    <n v="60"/>
    <s v="Old"/>
  </r>
  <r>
    <n v="2791"/>
    <d v="2021-07-04T00:00:00"/>
    <n v="4.8638888888888889"/>
    <s v="Production Technician I"/>
    <x v="8"/>
    <s v="Active"/>
    <s v="Contract"/>
    <s v="Zone B"/>
    <s v="Temporary"/>
    <x v="0"/>
    <x v="4"/>
    <d v="2046-10-28T00:00:00"/>
    <s v="MA"/>
    <s v="Male"/>
    <s v="White"/>
    <s v="Widowed"/>
    <x v="0"/>
    <n v="3"/>
    <n v="2"/>
    <s v="Excellent"/>
    <d v="2023-01-19T00:00:00"/>
    <n v="1"/>
    <x v="2"/>
    <n v="3"/>
    <s v="High"/>
    <n v="1"/>
    <x v="2"/>
    <d v="2023-04-08T00:00:00"/>
    <x v="4"/>
    <x v="0"/>
    <x v="3"/>
    <n v="3"/>
    <n v="903.18"/>
    <n v="75"/>
    <s v="Old"/>
  </r>
  <r>
    <n v="2792"/>
    <d v="2023-02-24T00:00:00"/>
    <n v="3.2250000000000001"/>
    <s v="Production Technician I"/>
    <x v="6"/>
    <s v="Active"/>
    <s v="Part-Time"/>
    <s v="Zone A"/>
    <s v="Temporary"/>
    <x v="0"/>
    <x v="6"/>
    <d v="1953-05-10T00:00:00"/>
    <s v="MA"/>
    <s v="Male"/>
    <s v="Black"/>
    <s v="Single"/>
    <x v="0"/>
    <n v="3"/>
    <n v="1"/>
    <s v="Excellent"/>
    <d v="2022-09-09T00:00:00"/>
    <n v="3"/>
    <x v="2"/>
    <n v="4"/>
    <s v="High"/>
    <n v="4"/>
    <x v="2"/>
    <d v="2023-05-21T00:00:00"/>
    <x v="3"/>
    <x v="1"/>
    <x v="3"/>
    <n v="2"/>
    <n v="607.80999999999995"/>
    <n v="70"/>
    <s v="Old"/>
  </r>
  <r>
    <n v="2793"/>
    <d v="2021-03-02T00:00:00"/>
    <n v="5.2027777777777775"/>
    <s v="Production Technician I"/>
    <x v="2"/>
    <s v="Active"/>
    <s v="Full-Time"/>
    <s v="Zone A"/>
    <s v="Full-Time"/>
    <x v="0"/>
    <x v="17"/>
    <d v="1981-08-19T00:00:00"/>
    <s v="MA"/>
    <s v="Male"/>
    <s v="Black"/>
    <s v="Divorced"/>
    <x v="0"/>
    <n v="3"/>
    <n v="1"/>
    <s v="Excellent"/>
    <d v="2023-03-27T00:00:00"/>
    <n v="2"/>
    <x v="2"/>
    <n v="5"/>
    <s v="High"/>
    <n v="3"/>
    <x v="2"/>
    <d v="2022-10-09T00:00:00"/>
    <x v="2"/>
    <x v="1"/>
    <x v="1"/>
    <n v="1"/>
    <n v="774.44"/>
    <n v="40"/>
    <s v="Adult"/>
  </r>
  <r>
    <n v="2794"/>
    <d v="2021-12-27T00:00:00"/>
    <n v="4.3833333333333337"/>
    <s v="Production Technician I"/>
    <x v="9"/>
    <s v="Active"/>
    <s v="Contract"/>
    <s v="Zone B"/>
    <s v="Temporary"/>
    <x v="0"/>
    <x v="4"/>
    <d v="1976-05-16T00:00:00"/>
    <s v="MA"/>
    <s v="Male"/>
    <s v="Hispanic"/>
    <s v="Single"/>
    <x v="0"/>
    <n v="3"/>
    <n v="5"/>
    <s v="Poor"/>
    <d v="2022-09-03T00:00:00"/>
    <n v="5"/>
    <x v="0"/>
    <n v="4"/>
    <s v="Low"/>
    <n v="4"/>
    <x v="0"/>
    <d v="2023-01-10T00:00:00"/>
    <x v="1"/>
    <x v="0"/>
    <x v="1"/>
    <n v="3"/>
    <n v="644.38"/>
    <n v="45"/>
    <s v="Adult"/>
  </r>
  <r>
    <n v="2795"/>
    <d v="2022-07-10T00:00:00"/>
    <n v="3.8472222222222223"/>
    <s v="Production Technician I"/>
    <x v="7"/>
    <s v="Active"/>
    <s v="Part-Time"/>
    <s v="Zone C"/>
    <s v="Temporary"/>
    <x v="0"/>
    <x v="5"/>
    <d v="2049-01-26T00:00:00"/>
    <s v="MA"/>
    <s v="Female"/>
    <s v="Asian"/>
    <s v="Single"/>
    <x v="0"/>
    <n v="3"/>
    <n v="4"/>
    <s v="Poor"/>
    <d v="2023-06-06T00:00:00"/>
    <n v="5"/>
    <x v="0"/>
    <n v="1"/>
    <s v="Low"/>
    <n v="1"/>
    <x v="0"/>
    <d v="2023-04-30T00:00:00"/>
    <x v="1"/>
    <x v="0"/>
    <x v="0"/>
    <n v="4"/>
    <n v="457.74"/>
    <n v="73"/>
    <s v="Old"/>
  </r>
  <r>
    <n v="2796"/>
    <d v="2022-09-19T00:00:00"/>
    <n v="3.6555555555555554"/>
    <s v="Production Technician I"/>
    <x v="3"/>
    <s v="Active"/>
    <s v="Contract"/>
    <s v="Zone A"/>
    <s v="Full-Time"/>
    <x v="0"/>
    <x v="6"/>
    <d v="1991-09-01T00:00:00"/>
    <s v="MA"/>
    <s v="Female"/>
    <s v="Asian"/>
    <s v="Married"/>
    <x v="0"/>
    <n v="3"/>
    <n v="1"/>
    <s v="Excellent"/>
    <d v="2023-08-05T00:00:00"/>
    <n v="2"/>
    <x v="2"/>
    <n v="4"/>
    <s v="High"/>
    <n v="2"/>
    <x v="2"/>
    <d v="2022-10-19T00:00:00"/>
    <x v="4"/>
    <x v="1"/>
    <x v="1"/>
    <n v="2"/>
    <n v="840.27"/>
    <n v="31"/>
    <s v="Adult"/>
  </r>
  <r>
    <n v="2797"/>
    <d v="2021-05-30T00:00:00"/>
    <n v="4.958333333333333"/>
    <s v="Production Technician I"/>
    <x v="5"/>
    <s v="Active"/>
    <s v="Contract"/>
    <s v="Zone A"/>
    <s v="Temporary"/>
    <x v="0"/>
    <x v="1"/>
    <d v="1964-11-13T00:00:00"/>
    <s v="MA"/>
    <s v="Male"/>
    <s v="Other"/>
    <s v="Married"/>
    <x v="1"/>
    <n v="4"/>
    <n v="1"/>
    <s v="Excellent"/>
    <d v="2022-08-05T00:00:00"/>
    <n v="2"/>
    <x v="2"/>
    <n v="1"/>
    <s v="High"/>
    <n v="2"/>
    <x v="2"/>
    <d v="2022-12-18T00:00:00"/>
    <x v="4"/>
    <x v="1"/>
    <x v="0"/>
    <n v="1"/>
    <n v="559.59"/>
    <n v="57"/>
    <s v="Old"/>
  </r>
  <r>
    <n v="2798"/>
    <d v="2020-04-07T00:00:00"/>
    <n v="6.1055555555555552"/>
    <s v="Production Technician I"/>
    <x v="4"/>
    <s v="Active"/>
    <s v="Contract"/>
    <s v="Zone A"/>
    <s v="Part-Time"/>
    <x v="0"/>
    <x v="6"/>
    <d v="1969-05-17T00:00:00"/>
    <s v="MA"/>
    <s v="Male"/>
    <s v="Asian"/>
    <s v="Divorced"/>
    <x v="0"/>
    <n v="3"/>
    <n v="2"/>
    <s v="Excellent"/>
    <d v="2023-05-29T00:00:00"/>
    <n v="3"/>
    <x v="2"/>
    <n v="4"/>
    <s v="High"/>
    <n v="2"/>
    <x v="2"/>
    <d v="2023-04-24T00:00:00"/>
    <x v="0"/>
    <x v="1"/>
    <x v="2"/>
    <n v="1"/>
    <n v="840.65"/>
    <n v="51"/>
    <s v="Old"/>
  </r>
  <r>
    <n v="2799"/>
    <d v="2021-04-20T00:00:00"/>
    <n v="5.0694444444444446"/>
    <s v="Production Technician I"/>
    <x v="0"/>
    <s v="Active"/>
    <s v="Part-Time"/>
    <s v="Zone A"/>
    <s v="Part-Time"/>
    <x v="0"/>
    <x v="6"/>
    <d v="1988-02-21T00:00:00"/>
    <s v="MA"/>
    <s v="Male"/>
    <s v="White"/>
    <s v="Divorced"/>
    <x v="0"/>
    <n v="3"/>
    <n v="2"/>
    <s v="Excellent"/>
    <d v="2023-02-01T00:00:00"/>
    <n v="2"/>
    <x v="2"/>
    <n v="1"/>
    <s v="High"/>
    <n v="1"/>
    <x v="2"/>
    <d v="2023-07-28T00:00:00"/>
    <x v="4"/>
    <x v="0"/>
    <x v="1"/>
    <n v="1"/>
    <n v="543.46"/>
    <n v="33"/>
    <s v="Adult"/>
  </r>
  <r>
    <n v="2800"/>
    <d v="2019-08-02T00:00:00"/>
    <n v="6.7861111111111114"/>
    <s v="Production Technician I"/>
    <x v="1"/>
    <s v="Active"/>
    <s v="Contract"/>
    <s v="Zone B"/>
    <s v="Temporary"/>
    <x v="0"/>
    <x v="3"/>
    <d v="2048-07-10T00:00:00"/>
    <s v="MA"/>
    <s v="Male"/>
    <s v="Black"/>
    <s v="Married"/>
    <x v="0"/>
    <n v="3"/>
    <n v="1"/>
    <s v="Excellent"/>
    <d v="2023-06-20T00:00:00"/>
    <n v="1"/>
    <x v="2"/>
    <n v="2"/>
    <s v="High"/>
    <n v="2"/>
    <x v="2"/>
    <d v="2022-12-20T00:00:00"/>
    <x v="1"/>
    <x v="1"/>
    <x v="1"/>
    <n v="1"/>
    <n v="729.03"/>
    <n v="71"/>
    <s v="Old"/>
  </r>
  <r>
    <n v="2801"/>
    <d v="2022-01-11T00:00:00"/>
    <n v="4.3444444444444441"/>
    <s v="Production Technician I"/>
    <x v="8"/>
    <s v="Active"/>
    <s v="Full-Time"/>
    <s v="Zone C"/>
    <s v="Temporary"/>
    <x v="0"/>
    <x v="4"/>
    <d v="1995-09-28T00:00:00"/>
    <s v="MA"/>
    <s v="Male"/>
    <s v="White"/>
    <s v="Divorced"/>
    <x v="0"/>
    <n v="3"/>
    <n v="5"/>
    <s v="Poor"/>
    <d v="2022-09-20T00:00:00"/>
    <n v="1"/>
    <x v="0"/>
    <n v="3"/>
    <s v="Low"/>
    <n v="4"/>
    <x v="0"/>
    <d v="2023-06-14T00:00:00"/>
    <x v="0"/>
    <x v="1"/>
    <x v="1"/>
    <n v="4"/>
    <n v="449.65"/>
    <n v="27"/>
    <s v="Adult"/>
  </r>
  <r>
    <n v="2802"/>
    <d v="2020-11-15T00:00:00"/>
    <n v="5.5"/>
    <s v="Production Technician I"/>
    <x v="6"/>
    <s v="Active"/>
    <s v="Contract"/>
    <s v="Zone C"/>
    <s v="Part-Time"/>
    <x v="0"/>
    <x v="3"/>
    <d v="1977-08-11T00:00:00"/>
    <s v="MA"/>
    <s v="Female"/>
    <s v="White"/>
    <s v="Married"/>
    <x v="0"/>
    <n v="3"/>
    <n v="4"/>
    <s v="Poor"/>
    <d v="2023-07-01T00:00:00"/>
    <n v="2"/>
    <x v="0"/>
    <n v="3"/>
    <s v="Low"/>
    <n v="5"/>
    <x v="0"/>
    <d v="2023-04-21T00:00:00"/>
    <x v="3"/>
    <x v="1"/>
    <x v="3"/>
    <n v="3"/>
    <n v="213.38"/>
    <n v="43"/>
    <s v="Adult"/>
  </r>
  <r>
    <n v="2803"/>
    <d v="2020-05-08T00:00:00"/>
    <n v="6.0194444444444448"/>
    <s v="Production Technician I"/>
    <x v="2"/>
    <s v="Active"/>
    <s v="Part-Time"/>
    <s v="Zone B"/>
    <s v="Part-Time"/>
    <x v="0"/>
    <x v="3"/>
    <d v="1965-09-03T00:00:00"/>
    <s v="MA"/>
    <s v="Female"/>
    <s v="Asian"/>
    <s v="Married"/>
    <x v="0"/>
    <n v="3"/>
    <n v="5"/>
    <s v="Poor"/>
    <d v="2022-11-04T00:00:00"/>
    <n v="4"/>
    <x v="0"/>
    <n v="4"/>
    <s v="Low"/>
    <n v="5"/>
    <x v="0"/>
    <d v="2023-01-29T00:00:00"/>
    <x v="0"/>
    <x v="0"/>
    <x v="0"/>
    <n v="4"/>
    <n v="106.21"/>
    <n v="55"/>
    <s v="Old"/>
  </r>
  <r>
    <n v="2804"/>
    <d v="2019-03-10T00:00:00"/>
    <n v="7.1805555555555554"/>
    <s v="Production Technician II"/>
    <x v="7"/>
    <s v="Active"/>
    <s v="Part-Time"/>
    <s v="Zone B"/>
    <s v="Full-Time"/>
    <x v="0"/>
    <x v="9"/>
    <d v="1953-03-01T00:00:00"/>
    <s v="MA"/>
    <s v="Male"/>
    <s v="Hispanic"/>
    <s v="Married"/>
    <x v="0"/>
    <n v="3"/>
    <n v="4"/>
    <s v="Poor"/>
    <d v="2022-12-05T00:00:00"/>
    <n v="5"/>
    <x v="0"/>
    <n v="4"/>
    <s v="Low"/>
    <n v="2"/>
    <x v="0"/>
    <d v="2023-01-26T00:00:00"/>
    <x v="0"/>
    <x v="0"/>
    <x v="2"/>
    <n v="5"/>
    <n v="483.07"/>
    <n v="66"/>
    <s v="Old"/>
  </r>
  <r>
    <n v="2805"/>
    <d v="2022-04-19T00:00:00"/>
    <n v="4.072222222222222"/>
    <s v="Production Technician II"/>
    <x v="3"/>
    <s v="Active"/>
    <s v="Full-Time"/>
    <s v="Zone C"/>
    <s v="Part-Time"/>
    <x v="0"/>
    <x v="4"/>
    <d v="1988-07-30T00:00:00"/>
    <s v="MA"/>
    <s v="Male"/>
    <s v="White"/>
    <s v="Widowed"/>
    <x v="0"/>
    <n v="3"/>
    <n v="1"/>
    <s v="Excellent"/>
    <d v="2023-05-19T00:00:00"/>
    <n v="5"/>
    <x v="2"/>
    <n v="3"/>
    <s v="High"/>
    <n v="2"/>
    <x v="2"/>
    <d v="2023-07-18T00:00:00"/>
    <x v="2"/>
    <x v="0"/>
    <x v="3"/>
    <n v="2"/>
    <n v="515.30999999999995"/>
    <n v="34"/>
    <s v="Adult"/>
  </r>
  <r>
    <n v="2806"/>
    <d v="2019-11-30T00:00:00"/>
    <n v="6.458333333333333"/>
    <s v="Production Technician II"/>
    <x v="5"/>
    <s v="Active"/>
    <s v="Full-Time"/>
    <s v="Zone A"/>
    <s v="Part-Time"/>
    <x v="0"/>
    <x v="14"/>
    <d v="1962-06-22T00:00:00"/>
    <s v="MA"/>
    <s v="Female"/>
    <s v="Asian"/>
    <s v="Divorced"/>
    <x v="0"/>
    <n v="3"/>
    <n v="2"/>
    <s v="Excellent"/>
    <d v="2023-04-14T00:00:00"/>
    <n v="1"/>
    <x v="2"/>
    <n v="3"/>
    <s v="High"/>
    <n v="1"/>
    <x v="2"/>
    <d v="2023-05-27T00:00:00"/>
    <x v="4"/>
    <x v="0"/>
    <x v="1"/>
    <n v="5"/>
    <n v="290.8"/>
    <n v="57"/>
    <s v="Old"/>
  </r>
  <r>
    <n v="2807"/>
    <d v="2021-07-06T00:00:00"/>
    <n v="4.8583333333333334"/>
    <s v="Production Technician II"/>
    <x v="4"/>
    <s v="Terminated"/>
    <s v="Part-Time"/>
    <s v="Zone A"/>
    <s v="Part-Time"/>
    <x v="0"/>
    <x v="13"/>
    <d v="1977-04-17T00:00:00"/>
    <s v="MA"/>
    <s v="Female"/>
    <s v="White"/>
    <s v="Married"/>
    <x v="0"/>
    <n v="3"/>
    <n v="2"/>
    <s v="Excellent"/>
    <d v="2023-01-13T00:00:00"/>
    <n v="3"/>
    <x v="2"/>
    <n v="2"/>
    <s v="High"/>
    <n v="4"/>
    <x v="2"/>
    <d v="2023-04-16T00:00:00"/>
    <x v="1"/>
    <x v="0"/>
    <x v="3"/>
    <n v="4"/>
    <n v="977.46"/>
    <n v="44"/>
    <s v="Adult"/>
  </r>
  <r>
    <n v="2808"/>
    <d v="2018-11-27T00:00:00"/>
    <n v="7.4666666666666668"/>
    <s v="Production Technician II"/>
    <x v="0"/>
    <s v="Active"/>
    <s v="Part-Time"/>
    <s v="Zone B"/>
    <s v="Temporary"/>
    <x v="0"/>
    <x v="18"/>
    <d v="1993-12-25T00:00:00"/>
    <s v="MA"/>
    <s v="Female"/>
    <s v="Asian"/>
    <s v="Divorced"/>
    <x v="0"/>
    <n v="3"/>
    <n v="4"/>
    <s v="Poor"/>
    <d v="2023-03-13T00:00:00"/>
    <n v="5"/>
    <x v="0"/>
    <n v="2"/>
    <s v="Low"/>
    <n v="4"/>
    <x v="0"/>
    <d v="2022-09-23T00:00:00"/>
    <x v="4"/>
    <x v="1"/>
    <x v="3"/>
    <n v="5"/>
    <n v="105.41"/>
    <n v="25"/>
    <s v="Young"/>
  </r>
  <r>
    <n v="2809"/>
    <d v="2023-01-30T00:00:00"/>
    <n v="3.2916666666666665"/>
    <s v="Production Technician I"/>
    <x v="5"/>
    <s v="Active"/>
    <s v="Full-Time"/>
    <s v="Zone C"/>
    <s v="Part-Time"/>
    <x v="0"/>
    <x v="8"/>
    <d v="1964-02-24T00:00:00"/>
    <s v="MA"/>
    <s v="Male"/>
    <s v="Hispanic"/>
    <s v="Single"/>
    <x v="0"/>
    <n v="3"/>
    <n v="2"/>
    <s v="Excellent"/>
    <d v="2023-02-13T00:00:00"/>
    <n v="1"/>
    <x v="2"/>
    <n v="1"/>
    <s v="High"/>
    <n v="5"/>
    <x v="2"/>
    <d v="2022-12-21T00:00:00"/>
    <x v="3"/>
    <x v="0"/>
    <x v="0"/>
    <n v="2"/>
    <n v="856.23"/>
    <n v="59"/>
    <s v="Old"/>
  </r>
  <r>
    <n v="2810"/>
    <d v="2022-11-17T00:00:00"/>
    <n v="3.4944444444444445"/>
    <s v="Production Technician I"/>
    <x v="6"/>
    <s v="Active"/>
    <s v="Full-Time"/>
    <s v="Zone A"/>
    <s v="Part-Time"/>
    <x v="0"/>
    <x v="4"/>
    <d v="1959-04-10T00:00:00"/>
    <s v="MA"/>
    <s v="Male"/>
    <s v="Other"/>
    <s v="Married"/>
    <x v="0"/>
    <n v="3"/>
    <n v="4"/>
    <s v="Poor"/>
    <d v="2023-07-13T00:00:00"/>
    <n v="2"/>
    <x v="0"/>
    <n v="5"/>
    <s v="Low"/>
    <n v="5"/>
    <x v="0"/>
    <d v="2023-04-05T00:00:00"/>
    <x v="3"/>
    <x v="0"/>
    <x v="1"/>
    <n v="3"/>
    <n v="964.33"/>
    <n v="63"/>
    <s v="Old"/>
  </r>
  <r>
    <n v="2811"/>
    <d v="2018-08-13T00:00:00"/>
    <n v="7.7555555555555555"/>
    <s v="Production Technician I"/>
    <x v="2"/>
    <s v="Active"/>
    <s v="Part-Time"/>
    <s v="Zone A"/>
    <s v="Full-Time"/>
    <x v="0"/>
    <x v="4"/>
    <d v="1996-01-04T00:00:00"/>
    <s v="MA"/>
    <s v="Male"/>
    <s v="Hispanic"/>
    <s v="Widowed"/>
    <x v="0"/>
    <n v="3"/>
    <n v="2"/>
    <s v="Excellent"/>
    <d v="2023-04-13T00:00:00"/>
    <n v="3"/>
    <x v="2"/>
    <n v="4"/>
    <s v="High"/>
    <n v="3"/>
    <x v="2"/>
    <d v="2022-11-04T00:00:00"/>
    <x v="3"/>
    <x v="1"/>
    <x v="2"/>
    <n v="3"/>
    <n v="589.88"/>
    <n v="22"/>
    <s v="Young"/>
  </r>
  <r>
    <n v="2812"/>
    <d v="2021-07-02T00:00:00"/>
    <n v="4.8694444444444445"/>
    <s v="Production Technician I"/>
    <x v="4"/>
    <s v="Terminated"/>
    <s v="Part-Time"/>
    <s v="Zone B"/>
    <s v="Temporary"/>
    <x v="0"/>
    <x v="5"/>
    <d v="2046-05-16T00:00:00"/>
    <s v="MA"/>
    <s v="Male"/>
    <s v="White"/>
    <s v="Divorced"/>
    <x v="0"/>
    <n v="3"/>
    <n v="4"/>
    <s v="Poor"/>
    <d v="2022-08-14T00:00:00"/>
    <n v="3"/>
    <x v="0"/>
    <n v="2"/>
    <s v="Low"/>
    <n v="5"/>
    <x v="0"/>
    <d v="2022-11-25T00:00:00"/>
    <x v="0"/>
    <x v="1"/>
    <x v="1"/>
    <n v="4"/>
    <n v="663.36"/>
    <n v="75"/>
    <s v="Old"/>
  </r>
  <r>
    <n v="2813"/>
    <d v="2022-06-28T00:00:00"/>
    <n v="3.8805555555555555"/>
    <s v="Production Technician I"/>
    <x v="0"/>
    <s v="Active"/>
    <s v="Contract"/>
    <s v="Zone B"/>
    <s v="Full-Time"/>
    <x v="0"/>
    <x v="13"/>
    <d v="1973-08-27T00:00:00"/>
    <s v="MA"/>
    <s v="Male"/>
    <s v="Other"/>
    <s v="Single"/>
    <x v="0"/>
    <n v="3"/>
    <n v="1"/>
    <s v="Excellent"/>
    <d v="2022-08-28T00:00:00"/>
    <n v="4"/>
    <x v="2"/>
    <n v="4"/>
    <s v="High"/>
    <n v="2"/>
    <x v="2"/>
    <d v="2023-04-20T00:00:00"/>
    <x v="3"/>
    <x v="0"/>
    <x v="2"/>
    <n v="2"/>
    <n v="249.88"/>
    <n v="49"/>
    <s v="Adult"/>
  </r>
  <r>
    <n v="2814"/>
    <d v="2019-01-25T00:00:00"/>
    <n v="7.3055555555555554"/>
    <s v="Production Technician I"/>
    <x v="7"/>
    <s v="Active"/>
    <s v="Part-Time"/>
    <s v="Zone A"/>
    <s v="Temporary"/>
    <x v="0"/>
    <x v="4"/>
    <d v="1975-09-28T00:00:00"/>
    <s v="MA"/>
    <s v="Male"/>
    <s v="Hispanic"/>
    <s v="Single"/>
    <x v="0"/>
    <n v="3"/>
    <n v="2"/>
    <s v="Excellent"/>
    <d v="2023-07-13T00:00:00"/>
    <n v="4"/>
    <x v="2"/>
    <n v="1"/>
    <s v="High"/>
    <n v="1"/>
    <x v="2"/>
    <d v="2023-07-31T00:00:00"/>
    <x v="0"/>
    <x v="0"/>
    <x v="3"/>
    <n v="2"/>
    <n v="809.89"/>
    <n v="44"/>
    <s v="Adult"/>
  </r>
  <r>
    <n v="2815"/>
    <d v="2023-07-23T00:00:00"/>
    <n v="2.8111111111111109"/>
    <s v="Production Technician I"/>
    <x v="1"/>
    <s v="Active"/>
    <s v="Contract"/>
    <s v="Zone C"/>
    <s v="Part-Time"/>
    <x v="0"/>
    <x v="9"/>
    <d v="1978-07-29T00:00:00"/>
    <s v="MA"/>
    <s v="Female"/>
    <s v="Asian"/>
    <s v="Single"/>
    <x v="0"/>
    <n v="3"/>
    <n v="4"/>
    <s v="Poor"/>
    <d v="2022-09-22T00:00:00"/>
    <n v="2"/>
    <x v="0"/>
    <n v="5"/>
    <s v="Low"/>
    <n v="3"/>
    <x v="0"/>
    <d v="2023-05-10T00:00:00"/>
    <x v="2"/>
    <x v="0"/>
    <x v="2"/>
    <n v="5"/>
    <n v="224.58"/>
    <n v="45"/>
    <s v="Adult"/>
  </r>
  <r>
    <n v="2816"/>
    <d v="2022-07-25T00:00:00"/>
    <n v="3.8055555555555554"/>
    <s v="Production Technician I"/>
    <x v="8"/>
    <s v="Active"/>
    <s v="Full-Time"/>
    <s v="Zone C"/>
    <s v="Temporary"/>
    <x v="0"/>
    <x v="3"/>
    <d v="1992-12-04T00:00:00"/>
    <s v="MA"/>
    <s v="Female"/>
    <s v="Black"/>
    <s v="Married"/>
    <x v="0"/>
    <n v="3"/>
    <n v="5"/>
    <s v="Poor"/>
    <d v="2023-07-13T00:00:00"/>
    <n v="4"/>
    <x v="0"/>
    <n v="2"/>
    <s v="Low"/>
    <n v="4"/>
    <x v="0"/>
    <d v="2023-03-17T00:00:00"/>
    <x v="2"/>
    <x v="1"/>
    <x v="1"/>
    <n v="3"/>
    <n v="251.78"/>
    <n v="30"/>
    <s v="Adult"/>
  </r>
  <r>
    <n v="2817"/>
    <d v="2023-01-11T00:00:00"/>
    <n v="3.3444444444444446"/>
    <s v="Production Technician I"/>
    <x v="3"/>
    <s v="Active"/>
    <s v="Contract"/>
    <s v="Zone A"/>
    <s v="Part-Time"/>
    <x v="0"/>
    <x v="4"/>
    <d v="1998-09-12T00:00:00"/>
    <s v="MA"/>
    <s v="Male"/>
    <s v="White"/>
    <s v="Widowed"/>
    <x v="0"/>
    <n v="3"/>
    <n v="4"/>
    <s v="Poor"/>
    <d v="2022-08-12T00:00:00"/>
    <n v="4"/>
    <x v="0"/>
    <n v="1"/>
    <s v="Low"/>
    <n v="5"/>
    <x v="0"/>
    <d v="2023-01-13T00:00:00"/>
    <x v="3"/>
    <x v="1"/>
    <x v="0"/>
    <n v="2"/>
    <n v="314"/>
    <n v="25"/>
    <s v="Young"/>
  </r>
  <r>
    <n v="2818"/>
    <d v="2023-07-28T00:00:00"/>
    <n v="2.7972222222222221"/>
    <s v="Production Technician I"/>
    <x v="9"/>
    <s v="Active"/>
    <s v="Part-Time"/>
    <s v="Zone B"/>
    <s v="Temporary"/>
    <x v="0"/>
    <x v="10"/>
    <d v="1964-01-19T00:00:00"/>
    <s v="MA"/>
    <s v="Male"/>
    <s v="Hispanic"/>
    <s v="Single"/>
    <x v="1"/>
    <n v="4"/>
    <n v="2"/>
    <s v="Excellent"/>
    <d v="2023-06-21T00:00:00"/>
    <n v="4"/>
    <x v="2"/>
    <n v="3"/>
    <s v="High"/>
    <n v="3"/>
    <x v="2"/>
    <d v="2023-02-27T00:00:00"/>
    <x v="3"/>
    <x v="1"/>
    <x v="2"/>
    <n v="5"/>
    <n v="453.51"/>
    <n v="59"/>
    <s v="Old"/>
  </r>
  <r>
    <n v="2819"/>
    <d v="2023-05-06T00:00:00"/>
    <n v="3.0249999999999999"/>
    <s v="Production Technician I"/>
    <x v="5"/>
    <s v="Active"/>
    <s v="Full-Time"/>
    <s v="Zone C"/>
    <s v="Part-Time"/>
    <x v="0"/>
    <x v="3"/>
    <d v="2000-02-03T00:00:00"/>
    <s v="MA"/>
    <s v="Male"/>
    <s v="White"/>
    <s v="Widowed"/>
    <x v="0"/>
    <n v="3"/>
    <n v="4"/>
    <s v="Poor"/>
    <d v="2022-12-31T00:00:00"/>
    <n v="2"/>
    <x v="0"/>
    <n v="3"/>
    <s v="Low"/>
    <n v="4"/>
    <x v="0"/>
    <d v="2023-07-31T00:00:00"/>
    <x v="0"/>
    <x v="0"/>
    <x v="0"/>
    <n v="2"/>
    <n v="595.4"/>
    <n v="23"/>
    <s v="Young"/>
  </r>
  <r>
    <n v="2820"/>
    <d v="2022-09-18T00:00:00"/>
    <n v="3.6583333333333332"/>
    <s v="Production Technician I"/>
    <x v="6"/>
    <s v="Active"/>
    <s v="Full-Time"/>
    <s v="Zone C"/>
    <s v="Temporary"/>
    <x v="0"/>
    <x v="13"/>
    <d v="1979-07-09T00:00:00"/>
    <s v="MA"/>
    <s v="Male"/>
    <s v="Hispanic"/>
    <s v="Divorced"/>
    <x v="0"/>
    <n v="3"/>
    <n v="2"/>
    <s v="Excellent"/>
    <d v="2022-10-16T00:00:00"/>
    <n v="2"/>
    <x v="2"/>
    <n v="1"/>
    <s v="High"/>
    <n v="5"/>
    <x v="2"/>
    <d v="2022-10-23T00:00:00"/>
    <x v="2"/>
    <x v="1"/>
    <x v="2"/>
    <n v="2"/>
    <n v="606.29999999999995"/>
    <n v="43"/>
    <s v="Adult"/>
  </r>
  <r>
    <n v="2821"/>
    <d v="2019-09-08T00:00:00"/>
    <n v="6.6861111111111109"/>
    <s v="Production Technician I"/>
    <x v="2"/>
    <s v="Active"/>
    <s v="Full-Time"/>
    <s v="Zone B"/>
    <s v="Temporary"/>
    <x v="0"/>
    <x v="4"/>
    <d v="1998-09-22T00:00:00"/>
    <s v="MA"/>
    <s v="Male"/>
    <s v="Hispanic"/>
    <s v="Single"/>
    <x v="0"/>
    <n v="3"/>
    <n v="2"/>
    <s v="Excellent"/>
    <d v="2023-04-12T00:00:00"/>
    <n v="2"/>
    <x v="2"/>
    <n v="5"/>
    <s v="High"/>
    <n v="5"/>
    <x v="2"/>
    <d v="2023-03-06T00:00:00"/>
    <x v="3"/>
    <x v="0"/>
    <x v="1"/>
    <n v="5"/>
    <n v="841.22"/>
    <n v="21"/>
    <s v="Young"/>
  </r>
  <r>
    <n v="2822"/>
    <d v="2019-08-30T00:00:00"/>
    <n v="6.708333333333333"/>
    <s v="Production Technician I"/>
    <x v="4"/>
    <s v="Active"/>
    <s v="Part-Time"/>
    <s v="Zone B"/>
    <s v="Part-Time"/>
    <x v="0"/>
    <x v="1"/>
    <d v="1959-03-15T00:00:00"/>
    <s v="MA"/>
    <s v="Female"/>
    <s v="White"/>
    <s v="Divorced"/>
    <x v="0"/>
    <n v="3"/>
    <n v="4"/>
    <s v="Poor"/>
    <d v="2023-05-24T00:00:00"/>
    <n v="2"/>
    <x v="0"/>
    <n v="3"/>
    <s v="Low"/>
    <n v="3"/>
    <x v="0"/>
    <d v="2022-09-18T00:00:00"/>
    <x v="4"/>
    <x v="0"/>
    <x v="0"/>
    <n v="4"/>
    <n v="912.5"/>
    <n v="60"/>
    <s v="Old"/>
  </r>
  <r>
    <n v="2823"/>
    <d v="2023-05-22T00:00:00"/>
    <n v="2.9805555555555556"/>
    <s v="Production Technician I"/>
    <x v="0"/>
    <s v="Active"/>
    <s v="Contract"/>
    <s v="Zone B"/>
    <s v="Part-Time"/>
    <x v="0"/>
    <x v="3"/>
    <d v="1985-12-07T00:00:00"/>
    <s v="MA"/>
    <s v="Female"/>
    <s v="White"/>
    <s v="Divorced"/>
    <x v="0"/>
    <n v="3"/>
    <n v="2"/>
    <s v="Excellent"/>
    <d v="2023-01-23T00:00:00"/>
    <n v="5"/>
    <x v="2"/>
    <n v="2"/>
    <s v="High"/>
    <n v="1"/>
    <x v="2"/>
    <d v="2022-09-04T00:00:00"/>
    <x v="4"/>
    <x v="1"/>
    <x v="1"/>
    <n v="2"/>
    <n v="196.27"/>
    <n v="38"/>
    <s v="Adult"/>
  </r>
  <r>
    <n v="2824"/>
    <d v="2021-03-02T00:00:00"/>
    <n v="5.2027777777777775"/>
    <s v="Production Technician II"/>
    <x v="1"/>
    <s v="Active"/>
    <s v="Part-Time"/>
    <s v="Zone A"/>
    <s v="Full-Time"/>
    <x v="0"/>
    <x v="13"/>
    <d v="1962-12-25T00:00:00"/>
    <s v="MA"/>
    <s v="Male"/>
    <s v="Hispanic"/>
    <s v="Widowed"/>
    <x v="0"/>
    <n v="3"/>
    <n v="5"/>
    <s v="Poor"/>
    <d v="2022-09-09T00:00:00"/>
    <n v="1"/>
    <x v="0"/>
    <n v="4"/>
    <s v="Low"/>
    <n v="1"/>
    <x v="0"/>
    <d v="2022-09-07T00:00:00"/>
    <x v="2"/>
    <x v="0"/>
    <x v="1"/>
    <n v="1"/>
    <n v="224.09"/>
    <n v="59"/>
    <s v="Old"/>
  </r>
  <r>
    <n v="2825"/>
    <d v="2023-02-13T00:00:00"/>
    <n v="3.2555555555555555"/>
    <s v="Production Technician II"/>
    <x v="8"/>
    <s v="Active"/>
    <s v="Full-Time"/>
    <s v="Zone C"/>
    <s v="Temporary"/>
    <x v="0"/>
    <x v="11"/>
    <d v="1982-12-29T00:00:00"/>
    <s v="MA"/>
    <s v="Male"/>
    <s v="Hispanic"/>
    <s v="Widowed"/>
    <x v="0"/>
    <n v="3"/>
    <n v="4"/>
    <s v="Poor"/>
    <d v="2023-02-22T00:00:00"/>
    <n v="5"/>
    <x v="0"/>
    <n v="4"/>
    <s v="Low"/>
    <n v="4"/>
    <x v="0"/>
    <d v="2022-11-02T00:00:00"/>
    <x v="3"/>
    <x v="1"/>
    <x v="2"/>
    <n v="2"/>
    <n v="363.8"/>
    <n v="41"/>
    <s v="Adult"/>
  </r>
  <r>
    <n v="2827"/>
    <d v="2020-02-19T00:00:00"/>
    <n v="6.2388888888888889"/>
    <s v="Production Technician II"/>
    <x v="9"/>
    <s v="Terminated"/>
    <s v="Full-Time"/>
    <s v="Zone A"/>
    <s v="Full-Time"/>
    <x v="0"/>
    <x v="4"/>
    <d v="1980-08-09T00:00:00"/>
    <s v="MA"/>
    <s v="Female"/>
    <s v="Other"/>
    <s v="Married"/>
    <x v="0"/>
    <n v="3"/>
    <n v="4"/>
    <s v="Poor"/>
    <d v="2022-08-30T00:00:00"/>
    <n v="4"/>
    <x v="0"/>
    <n v="4"/>
    <s v="Low"/>
    <n v="5"/>
    <x v="0"/>
    <d v="2022-09-07T00:00:00"/>
    <x v="0"/>
    <x v="0"/>
    <x v="1"/>
    <n v="1"/>
    <n v="629.85"/>
    <n v="40"/>
    <s v="Adult"/>
  </r>
  <r>
    <n v="2828"/>
    <d v="2021-10-15T00:00:00"/>
    <n v="4.583333333333333"/>
    <s v="Production Technician II"/>
    <x v="5"/>
    <s v="Terminated"/>
    <s v="Full-Time"/>
    <s v="Zone A"/>
    <s v="Temporary"/>
    <x v="0"/>
    <x v="4"/>
    <d v="2044-05-11T00:00:00"/>
    <s v="MA"/>
    <s v="Female"/>
    <s v="Black"/>
    <s v="Single"/>
    <x v="0"/>
    <n v="3"/>
    <n v="2"/>
    <s v="Excellent"/>
    <d v="2023-02-26T00:00:00"/>
    <n v="5"/>
    <x v="2"/>
    <n v="5"/>
    <s v="High"/>
    <n v="3"/>
    <x v="2"/>
    <d v="2023-01-30T00:00:00"/>
    <x v="4"/>
    <x v="0"/>
    <x v="2"/>
    <n v="3"/>
    <n v="915.92"/>
    <n v="77"/>
    <s v="Old"/>
  </r>
  <r>
    <n v="2829"/>
    <d v="2022-11-16T00:00:00"/>
    <n v="3.4972222222222222"/>
    <s v="Production Technician I"/>
    <x v="5"/>
    <s v="Active"/>
    <s v="Part-Time"/>
    <s v="Zone B"/>
    <s v="Part-Time"/>
    <x v="0"/>
    <x v="6"/>
    <d v="2047-04-14T00:00:00"/>
    <s v="MA"/>
    <s v="Male"/>
    <s v="Other"/>
    <s v="Single"/>
    <x v="0"/>
    <n v="3"/>
    <n v="2"/>
    <s v="Excellent"/>
    <d v="2023-02-07T00:00:00"/>
    <n v="2"/>
    <x v="2"/>
    <n v="5"/>
    <s v="High"/>
    <n v="3"/>
    <x v="2"/>
    <d v="2022-10-26T00:00:00"/>
    <x v="1"/>
    <x v="1"/>
    <x v="3"/>
    <n v="3"/>
    <n v="487.27"/>
    <n v="75"/>
    <s v="Old"/>
  </r>
  <r>
    <n v="2830"/>
    <d v="2022-06-30T00:00:00"/>
    <n v="3.875"/>
    <s v="Production Technician I"/>
    <x v="6"/>
    <s v="Active"/>
    <s v="Full-Time"/>
    <s v="Zone B"/>
    <s v="Part-Time"/>
    <x v="0"/>
    <x v="5"/>
    <d v="1994-05-26T00:00:00"/>
    <s v="MA"/>
    <s v="Male"/>
    <s v="White"/>
    <s v="Married"/>
    <x v="0"/>
    <n v="3"/>
    <n v="1"/>
    <s v="Excellent"/>
    <d v="2022-12-09T00:00:00"/>
    <n v="1"/>
    <x v="2"/>
    <n v="2"/>
    <s v="High"/>
    <n v="2"/>
    <x v="2"/>
    <d v="2022-12-06T00:00:00"/>
    <x v="2"/>
    <x v="1"/>
    <x v="2"/>
    <n v="1"/>
    <n v="266.42"/>
    <n v="28"/>
    <s v="Adult"/>
  </r>
  <r>
    <n v="2831"/>
    <d v="2021-07-28T00:00:00"/>
    <n v="4.7972222222222225"/>
    <s v="Production Technician I"/>
    <x v="2"/>
    <s v="Active"/>
    <s v="Full-Time"/>
    <s v="Zone C"/>
    <s v="Full-Time"/>
    <x v="0"/>
    <x v="1"/>
    <d v="1952-04-29T00:00:00"/>
    <s v="MA"/>
    <s v="Male"/>
    <s v="White"/>
    <s v="Widowed"/>
    <x v="0"/>
    <n v="3"/>
    <n v="2"/>
    <s v="Excellent"/>
    <d v="2023-07-13T00:00:00"/>
    <n v="5"/>
    <x v="2"/>
    <n v="1"/>
    <s v="High"/>
    <n v="4"/>
    <x v="2"/>
    <d v="2023-02-09T00:00:00"/>
    <x v="4"/>
    <x v="1"/>
    <x v="1"/>
    <n v="1"/>
    <n v="277.22000000000003"/>
    <n v="69"/>
    <s v="Old"/>
  </r>
  <r>
    <n v="2832"/>
    <d v="2021-11-21T00:00:00"/>
    <n v="4.4833333333333334"/>
    <s v="Production Technician I"/>
    <x v="4"/>
    <s v="Active"/>
    <s v="Contract"/>
    <s v="Zone C"/>
    <s v="Full-Time"/>
    <x v="0"/>
    <x v="4"/>
    <d v="1975-01-03T00:00:00"/>
    <s v="MA"/>
    <s v="Male"/>
    <s v="White"/>
    <s v="Married"/>
    <x v="0"/>
    <n v="3"/>
    <n v="5"/>
    <s v="Poor"/>
    <d v="2022-11-14T00:00:00"/>
    <n v="4"/>
    <x v="0"/>
    <n v="5"/>
    <s v="Low"/>
    <n v="5"/>
    <x v="0"/>
    <d v="2022-12-23T00:00:00"/>
    <x v="1"/>
    <x v="0"/>
    <x v="1"/>
    <n v="1"/>
    <n v="545.87"/>
    <n v="46"/>
    <s v="Adult"/>
  </r>
  <r>
    <n v="2833"/>
    <d v="2020-10-12T00:00:00"/>
    <n v="5.5916666666666668"/>
    <s v="Production Technician I"/>
    <x v="0"/>
    <s v="Active"/>
    <s v="Contract"/>
    <s v="Zone A"/>
    <s v="Full-Time"/>
    <x v="0"/>
    <x v="3"/>
    <d v="1989-03-25T00:00:00"/>
    <s v="MA"/>
    <s v="Male"/>
    <s v="Asian"/>
    <s v="Married"/>
    <x v="0"/>
    <n v="3"/>
    <n v="2"/>
    <s v="Excellent"/>
    <d v="2022-09-02T00:00:00"/>
    <n v="2"/>
    <x v="2"/>
    <n v="5"/>
    <s v="High"/>
    <n v="2"/>
    <x v="2"/>
    <d v="2022-08-24T00:00:00"/>
    <x v="0"/>
    <x v="1"/>
    <x v="1"/>
    <n v="3"/>
    <n v="182.84"/>
    <n v="31"/>
    <s v="Adult"/>
  </r>
  <r>
    <n v="2834"/>
    <d v="2018-10-02T00:00:00"/>
    <n v="7.6194444444444445"/>
    <s v="Production Technician I"/>
    <x v="7"/>
    <s v="Active"/>
    <s v="Full-Time"/>
    <s v="Zone A"/>
    <s v="Full-Time"/>
    <x v="0"/>
    <x v="3"/>
    <d v="2043-11-16T00:00:00"/>
    <s v="MA"/>
    <s v="Female"/>
    <s v="Asian"/>
    <s v="Divorced"/>
    <x v="0"/>
    <n v="3"/>
    <n v="5"/>
    <s v="Poor"/>
    <d v="2023-04-30T00:00:00"/>
    <n v="5"/>
    <x v="0"/>
    <n v="3"/>
    <s v="Low"/>
    <n v="3"/>
    <x v="0"/>
    <d v="2023-06-10T00:00:00"/>
    <x v="3"/>
    <x v="1"/>
    <x v="2"/>
    <n v="4"/>
    <n v="149.66999999999999"/>
    <n v="75"/>
    <s v="Old"/>
  </r>
  <r>
    <n v="2835"/>
    <d v="2021-07-17T00:00:00"/>
    <n v="4.8277777777777775"/>
    <s v="Production Technician I"/>
    <x v="1"/>
    <s v="Active"/>
    <s v="Contract"/>
    <s v="Zone C"/>
    <s v="Part-Time"/>
    <x v="0"/>
    <x v="6"/>
    <d v="1995-04-11T00:00:00"/>
    <s v="MA"/>
    <s v="Female"/>
    <s v="White"/>
    <s v="Divorced"/>
    <x v="0"/>
    <n v="3"/>
    <n v="5"/>
    <s v="Poor"/>
    <d v="2023-03-30T00:00:00"/>
    <n v="4"/>
    <x v="0"/>
    <n v="5"/>
    <s v="Low"/>
    <n v="3"/>
    <x v="0"/>
    <d v="2022-11-22T00:00:00"/>
    <x v="1"/>
    <x v="0"/>
    <x v="2"/>
    <n v="4"/>
    <n v="939.72"/>
    <n v="26"/>
    <s v="Adult"/>
  </r>
  <r>
    <n v="2836"/>
    <d v="2022-04-13T00:00:00"/>
    <n v="4.0888888888888886"/>
    <s v="Production Technician I"/>
    <x v="8"/>
    <s v="Active"/>
    <s v="Contract"/>
    <s v="Zone C"/>
    <s v="Part-Time"/>
    <x v="0"/>
    <x v="14"/>
    <d v="1988-10-07T00:00:00"/>
    <s v="MA"/>
    <s v="Female"/>
    <s v="Black"/>
    <s v="Divorced"/>
    <x v="0"/>
    <n v="3"/>
    <n v="2"/>
    <s v="Excellent"/>
    <d v="2022-08-13T00:00:00"/>
    <n v="5"/>
    <x v="2"/>
    <n v="4"/>
    <s v="High"/>
    <n v="1"/>
    <x v="2"/>
    <d v="2023-05-18T00:00:00"/>
    <x v="1"/>
    <x v="1"/>
    <x v="2"/>
    <n v="5"/>
    <n v="410.04"/>
    <n v="34"/>
    <s v="Adult"/>
  </r>
  <r>
    <n v="2837"/>
    <d v="2021-03-20T00:00:00"/>
    <n v="5.1527777777777777"/>
    <s v="Production Technician I"/>
    <x v="3"/>
    <s v="Active"/>
    <s v="Part-Time"/>
    <s v="Zone C"/>
    <s v="Temporary"/>
    <x v="0"/>
    <x v="8"/>
    <d v="2044-07-10T00:00:00"/>
    <s v="MA"/>
    <s v="Male"/>
    <s v="Asian"/>
    <s v="Single"/>
    <x v="0"/>
    <n v="3"/>
    <n v="4"/>
    <s v="Poor"/>
    <d v="2022-08-08T00:00:00"/>
    <n v="4"/>
    <x v="0"/>
    <n v="1"/>
    <s v="Low"/>
    <n v="4"/>
    <x v="0"/>
    <d v="2023-06-08T00:00:00"/>
    <x v="4"/>
    <x v="1"/>
    <x v="1"/>
    <n v="1"/>
    <n v="945.59"/>
    <n v="77"/>
    <s v="Old"/>
  </r>
  <r>
    <n v="2838"/>
    <d v="2021-09-09T00:00:00"/>
    <n v="4.6833333333333336"/>
    <s v="Production Technician I"/>
    <x v="9"/>
    <s v="Active"/>
    <s v="Part-Time"/>
    <s v="Zone A"/>
    <s v="Temporary"/>
    <x v="0"/>
    <x v="2"/>
    <d v="2045-05-13T00:00:00"/>
    <s v="MA"/>
    <s v="Male"/>
    <s v="Black"/>
    <s v="Single"/>
    <x v="0"/>
    <n v="3"/>
    <n v="5"/>
    <s v="Poor"/>
    <d v="2023-07-03T00:00:00"/>
    <n v="4"/>
    <x v="0"/>
    <n v="4"/>
    <s v="Low"/>
    <n v="2"/>
    <x v="0"/>
    <d v="2023-05-18T00:00:00"/>
    <x v="4"/>
    <x v="0"/>
    <x v="2"/>
    <n v="4"/>
    <n v="539.05999999999995"/>
    <n v="76"/>
    <s v="Old"/>
  </r>
  <r>
    <n v="2839"/>
    <d v="2019-12-06T00:00:00"/>
    <n v="6.4416666666666664"/>
    <s v="Production Technician I"/>
    <x v="5"/>
    <s v="Active"/>
    <s v="Part-Time"/>
    <s v="Zone C"/>
    <s v="Part-Time"/>
    <x v="0"/>
    <x v="3"/>
    <d v="1969-09-06T00:00:00"/>
    <s v="MA"/>
    <s v="Male"/>
    <s v="Black"/>
    <s v="Married"/>
    <x v="0"/>
    <n v="3"/>
    <n v="1"/>
    <s v="Excellent"/>
    <d v="2022-10-23T00:00:00"/>
    <n v="1"/>
    <x v="2"/>
    <n v="4"/>
    <s v="High"/>
    <n v="5"/>
    <x v="2"/>
    <d v="2022-08-07T00:00:00"/>
    <x v="1"/>
    <x v="1"/>
    <x v="1"/>
    <n v="2"/>
    <n v="837.22"/>
    <n v="50"/>
    <s v="Adult"/>
  </r>
  <r>
    <n v="2840"/>
    <d v="2023-04-26T00:00:00"/>
    <n v="3.0527777777777776"/>
    <s v="Production Technician I"/>
    <x v="6"/>
    <s v="Active"/>
    <s v="Contract"/>
    <s v="Zone B"/>
    <s v="Part-Time"/>
    <x v="0"/>
    <x v="10"/>
    <d v="2000-04-29T00:00:00"/>
    <s v="MA"/>
    <s v="Male"/>
    <s v="Hispanic"/>
    <s v="Divorced"/>
    <x v="0"/>
    <n v="3"/>
    <n v="2"/>
    <s v="Excellent"/>
    <d v="2023-05-07T00:00:00"/>
    <n v="3"/>
    <x v="2"/>
    <n v="2"/>
    <s v="High"/>
    <n v="3"/>
    <x v="2"/>
    <d v="2022-10-04T00:00:00"/>
    <x v="1"/>
    <x v="0"/>
    <x v="1"/>
    <n v="3"/>
    <n v="360.08"/>
    <n v="23"/>
    <s v="Young"/>
  </r>
  <r>
    <n v="2841"/>
    <d v="2019-04-06T00:00:00"/>
    <n v="7.1083333333333334"/>
    <s v="Production Technician I"/>
    <x v="2"/>
    <s v="Active"/>
    <s v="Contract"/>
    <s v="Zone B"/>
    <s v="Temporary"/>
    <x v="0"/>
    <x v="3"/>
    <d v="1961-10-14T00:00:00"/>
    <s v="MA"/>
    <s v="Male"/>
    <s v="Hispanic"/>
    <s v="Married"/>
    <x v="0"/>
    <n v="3"/>
    <n v="5"/>
    <s v="Poor"/>
    <d v="2022-10-10T00:00:00"/>
    <n v="2"/>
    <x v="0"/>
    <n v="2"/>
    <s v="Low"/>
    <n v="2"/>
    <x v="0"/>
    <d v="2023-04-22T00:00:00"/>
    <x v="1"/>
    <x v="0"/>
    <x v="2"/>
    <n v="2"/>
    <n v="405.48"/>
    <n v="58"/>
    <s v="Old"/>
  </r>
  <r>
    <n v="2842"/>
    <d v="2020-10-19T00:00:00"/>
    <n v="5.572222222222222"/>
    <s v="Production Technician I"/>
    <x v="4"/>
    <s v="Terminated"/>
    <s v="Part-Time"/>
    <s v="Zone B"/>
    <s v="Temporary"/>
    <x v="0"/>
    <x v="3"/>
    <d v="1965-07-16T00:00:00"/>
    <s v="MA"/>
    <s v="Female"/>
    <s v="Black"/>
    <s v="Widowed"/>
    <x v="0"/>
    <n v="3"/>
    <n v="1"/>
    <s v="Excellent"/>
    <d v="2022-11-10T00:00:00"/>
    <n v="2"/>
    <x v="2"/>
    <n v="1"/>
    <s v="High"/>
    <n v="5"/>
    <x v="2"/>
    <d v="2022-12-22T00:00:00"/>
    <x v="2"/>
    <x v="0"/>
    <x v="0"/>
    <n v="4"/>
    <n v="577.78"/>
    <n v="55"/>
    <s v="Old"/>
  </r>
  <r>
    <n v="2843"/>
    <d v="2021-11-22T00:00:00"/>
    <n v="4.4805555555555552"/>
    <s v="Production Technician II"/>
    <x v="7"/>
    <s v="Active"/>
    <s v="Full-Time"/>
    <s v="Zone C"/>
    <s v="Temporary"/>
    <x v="0"/>
    <x v="3"/>
    <d v="2042-12-02T00:00:00"/>
    <s v="MA"/>
    <s v="Male"/>
    <s v="Black"/>
    <s v="Married"/>
    <x v="0"/>
    <n v="3"/>
    <n v="1"/>
    <s v="Excellent"/>
    <d v="2022-10-03T00:00:00"/>
    <n v="5"/>
    <x v="2"/>
    <n v="1"/>
    <s v="High"/>
    <n v="4"/>
    <x v="2"/>
    <d v="2022-10-01T00:00:00"/>
    <x v="0"/>
    <x v="1"/>
    <x v="2"/>
    <n v="2"/>
    <n v="102.16"/>
    <n v="79"/>
    <s v="Old"/>
  </r>
  <r>
    <n v="2845"/>
    <d v="2020-09-03T00:00:00"/>
    <n v="5.7"/>
    <s v="Production Technician II"/>
    <x v="5"/>
    <s v="Active"/>
    <s v="Full-Time"/>
    <s v="Zone B"/>
    <s v="Part-Time"/>
    <x v="0"/>
    <x v="3"/>
    <d v="1979-06-18T00:00:00"/>
    <s v="MA"/>
    <s v="Female"/>
    <s v="White"/>
    <s v="Single"/>
    <x v="0"/>
    <n v="3"/>
    <n v="4"/>
    <s v="Poor"/>
    <d v="2022-11-14T00:00:00"/>
    <n v="3"/>
    <x v="0"/>
    <n v="4"/>
    <s v="Low"/>
    <n v="2"/>
    <x v="0"/>
    <d v="2023-02-06T00:00:00"/>
    <x v="1"/>
    <x v="1"/>
    <x v="2"/>
    <n v="2"/>
    <n v="764.22"/>
    <n v="41"/>
    <s v="Adult"/>
  </r>
  <r>
    <n v="2846"/>
    <d v="2019-10-14T00:00:00"/>
    <n v="6.5861111111111112"/>
    <s v="Production Technician II"/>
    <x v="4"/>
    <s v="Terminated"/>
    <s v="Contract"/>
    <s v="Zone C"/>
    <s v="Full-Time"/>
    <x v="0"/>
    <x v="15"/>
    <d v="1955-09-02T00:00:00"/>
    <s v="MA"/>
    <s v="Female"/>
    <s v="White"/>
    <s v="Divorced"/>
    <x v="0"/>
    <n v="3"/>
    <n v="5"/>
    <s v="Poor"/>
    <d v="2023-04-05T00:00:00"/>
    <n v="1"/>
    <x v="0"/>
    <n v="1"/>
    <s v="Low"/>
    <n v="4"/>
    <x v="0"/>
    <d v="2022-09-02T00:00:00"/>
    <x v="4"/>
    <x v="0"/>
    <x v="1"/>
    <n v="2"/>
    <n v="326.54000000000002"/>
    <n v="64"/>
    <s v="Old"/>
  </r>
  <r>
    <n v="2848"/>
    <d v="2022-03-13T00:00:00"/>
    <n v="4.1722222222222225"/>
    <s v="Production Technician I"/>
    <x v="4"/>
    <s v="Terminated"/>
    <s v="Full-Time"/>
    <s v="Zone A"/>
    <s v="Temporary"/>
    <x v="0"/>
    <x v="9"/>
    <d v="2046-01-28T00:00:00"/>
    <s v="MA"/>
    <s v="Male"/>
    <s v="White"/>
    <s v="Single"/>
    <x v="1"/>
    <n v="4"/>
    <n v="1"/>
    <s v="Excellent"/>
    <d v="2022-08-11T00:00:00"/>
    <n v="2"/>
    <x v="2"/>
    <n v="1"/>
    <s v="High"/>
    <n v="1"/>
    <x v="2"/>
    <d v="2023-07-21T00:00:00"/>
    <x v="1"/>
    <x v="0"/>
    <x v="0"/>
    <n v="2"/>
    <n v="510.12"/>
    <n v="76"/>
    <s v="Old"/>
  </r>
  <r>
    <n v="2849"/>
    <d v="2018-10-02T00:00:00"/>
    <n v="7.6194444444444445"/>
    <s v="Production Technician I"/>
    <x v="0"/>
    <s v="Active"/>
    <s v="Part-Time"/>
    <s v="Zone C"/>
    <s v="Full-Time"/>
    <x v="0"/>
    <x v="3"/>
    <d v="2049-07-27T00:00:00"/>
    <s v="MA"/>
    <s v="Male"/>
    <s v="Hispanic"/>
    <s v="Single"/>
    <x v="0"/>
    <n v="3"/>
    <n v="5"/>
    <s v="Poor"/>
    <d v="2023-02-09T00:00:00"/>
    <n v="5"/>
    <x v="0"/>
    <n v="1"/>
    <s v="Low"/>
    <n v="1"/>
    <x v="0"/>
    <d v="2023-05-06T00:00:00"/>
    <x v="3"/>
    <x v="0"/>
    <x v="0"/>
    <n v="3"/>
    <n v="706.23"/>
    <n v="69"/>
    <s v="Old"/>
  </r>
  <r>
    <n v="2850"/>
    <d v="2022-10-06T00:00:00"/>
    <n v="3.6083333333333334"/>
    <s v="Production Technician I"/>
    <x v="1"/>
    <s v="Active"/>
    <s v="Full-Time"/>
    <s v="Zone C"/>
    <s v="Part-Time"/>
    <x v="0"/>
    <x v="3"/>
    <d v="1972-07-29T00:00:00"/>
    <s v="MA"/>
    <s v="Male"/>
    <s v="Hispanic"/>
    <s v="Divorced"/>
    <x v="1"/>
    <n v="4"/>
    <n v="1"/>
    <s v="Excellent"/>
    <d v="2023-03-31T00:00:00"/>
    <n v="4"/>
    <x v="2"/>
    <n v="1"/>
    <s v="High"/>
    <n v="4"/>
    <x v="2"/>
    <d v="2023-04-26T00:00:00"/>
    <x v="3"/>
    <x v="1"/>
    <x v="3"/>
    <n v="2"/>
    <n v="634.36"/>
    <n v="50"/>
    <s v="Adult"/>
  </r>
  <r>
    <n v="2851"/>
    <d v="2020-09-21T00:00:00"/>
    <n v="5.65"/>
    <s v="Production Technician I"/>
    <x v="8"/>
    <s v="Active"/>
    <s v="Full-Time"/>
    <s v="Zone B"/>
    <s v="Part-Time"/>
    <x v="0"/>
    <x v="4"/>
    <d v="1967-03-05T00:00:00"/>
    <s v="MA"/>
    <s v="Male"/>
    <s v="Black"/>
    <s v="Divorced"/>
    <x v="0"/>
    <n v="3"/>
    <n v="4"/>
    <s v="Poor"/>
    <d v="2022-10-16T00:00:00"/>
    <n v="4"/>
    <x v="0"/>
    <n v="3"/>
    <s v="Low"/>
    <n v="3"/>
    <x v="0"/>
    <d v="2023-07-16T00:00:00"/>
    <x v="4"/>
    <x v="0"/>
    <x v="0"/>
    <n v="2"/>
    <n v="718.77"/>
    <n v="53"/>
    <s v="Old"/>
  </r>
  <r>
    <n v="2852"/>
    <d v="2021-12-06T00:00:00"/>
    <n v="4.4416666666666664"/>
    <s v="Production Technician I"/>
    <x v="6"/>
    <s v="Active"/>
    <s v="Part-Time"/>
    <s v="Zone C"/>
    <s v="Temporary"/>
    <x v="0"/>
    <x v="4"/>
    <d v="2046-11-20T00:00:00"/>
    <s v="MA"/>
    <s v="Male"/>
    <s v="Other"/>
    <s v="Widowed"/>
    <x v="0"/>
    <n v="3"/>
    <n v="1"/>
    <s v="Excellent"/>
    <d v="2023-02-02T00:00:00"/>
    <n v="2"/>
    <x v="2"/>
    <n v="1"/>
    <s v="High"/>
    <n v="2"/>
    <x v="2"/>
    <d v="2023-06-23T00:00:00"/>
    <x v="4"/>
    <x v="0"/>
    <x v="1"/>
    <n v="3"/>
    <n v="820.39"/>
    <n v="75"/>
    <s v="Old"/>
  </r>
  <r>
    <n v="2853"/>
    <d v="2022-11-16T00:00:00"/>
    <n v="3.4972222222222222"/>
    <s v="Production Technician I"/>
    <x v="2"/>
    <s v="Terminated"/>
    <s v="Contract"/>
    <s v="Zone B"/>
    <s v="Part-Time"/>
    <x v="0"/>
    <x v="3"/>
    <d v="1994-04-06T00:00:00"/>
    <s v="MA"/>
    <s v="Male"/>
    <s v="Other"/>
    <s v="Widowed"/>
    <x v="2"/>
    <n v="2"/>
    <n v="5"/>
    <s v="Poor"/>
    <d v="2023-07-31T00:00:00"/>
    <n v="5"/>
    <x v="0"/>
    <n v="1"/>
    <s v="Low"/>
    <n v="1"/>
    <x v="0"/>
    <d v="2023-01-01T00:00:00"/>
    <x v="0"/>
    <x v="0"/>
    <x v="3"/>
    <n v="1"/>
    <n v="835.07"/>
    <n v="28"/>
    <s v="Adult"/>
  </r>
  <r>
    <n v="2854"/>
    <d v="2022-08-02T00:00:00"/>
    <n v="3.786111111111111"/>
    <s v="Production Technician I"/>
    <x v="9"/>
    <s v="Active"/>
    <s v="Part-Time"/>
    <s v="Zone A"/>
    <s v="Full-Time"/>
    <x v="0"/>
    <x v="7"/>
    <d v="2045-12-18T00:00:00"/>
    <s v="MA"/>
    <s v="Female"/>
    <s v="Hispanic"/>
    <s v="Married"/>
    <x v="2"/>
    <n v="2"/>
    <n v="2"/>
    <s v="Excellent"/>
    <d v="2023-03-05T00:00:00"/>
    <n v="1"/>
    <x v="2"/>
    <n v="3"/>
    <s v="High"/>
    <n v="4"/>
    <x v="2"/>
    <d v="2023-04-18T00:00:00"/>
    <x v="2"/>
    <x v="1"/>
    <x v="1"/>
    <n v="4"/>
    <n v="670.82"/>
    <n v="77"/>
    <s v="Old"/>
  </r>
  <r>
    <n v="2855"/>
    <d v="2022-01-19T00:00:00"/>
    <n v="4.322222222222222"/>
    <s v="Production Technician I"/>
    <x v="7"/>
    <s v="Active"/>
    <s v="Part-Time"/>
    <s v="Zone C"/>
    <s v="Full-Time"/>
    <x v="0"/>
    <x v="4"/>
    <d v="1979-02-18T00:00:00"/>
    <s v="MA"/>
    <s v="Female"/>
    <s v="Black"/>
    <s v="Single"/>
    <x v="2"/>
    <n v="2"/>
    <n v="4"/>
    <s v="Poor"/>
    <d v="2023-03-27T00:00:00"/>
    <n v="3"/>
    <x v="0"/>
    <n v="5"/>
    <s v="Low"/>
    <n v="5"/>
    <x v="0"/>
    <d v="2022-09-05T00:00:00"/>
    <x v="3"/>
    <x v="1"/>
    <x v="3"/>
    <n v="1"/>
    <n v="596.23"/>
    <n v="43"/>
    <s v="Adult"/>
  </r>
  <r>
    <n v="2856"/>
    <d v="2022-04-09T00:00:00"/>
    <n v="4.0999999999999996"/>
    <s v="Production Technician I"/>
    <x v="3"/>
    <s v="Active"/>
    <s v="Full-Time"/>
    <s v="Zone A"/>
    <s v="Temporary"/>
    <x v="0"/>
    <x v="21"/>
    <d v="1952-08-16T00:00:00"/>
    <s v="MA"/>
    <s v="Female"/>
    <s v="White"/>
    <s v="Married"/>
    <x v="2"/>
    <n v="2"/>
    <n v="5"/>
    <s v="Poor"/>
    <d v="2023-01-23T00:00:00"/>
    <n v="4"/>
    <x v="0"/>
    <n v="5"/>
    <s v="Low"/>
    <n v="2"/>
    <x v="0"/>
    <d v="2023-01-03T00:00:00"/>
    <x v="1"/>
    <x v="0"/>
    <x v="2"/>
    <n v="2"/>
    <n v="842.67"/>
    <n v="70"/>
    <s v="Old"/>
  </r>
  <r>
    <n v="2857"/>
    <d v="2019-07-19T00:00:00"/>
    <n v="6.822222222222222"/>
    <s v="Production Technician I"/>
    <x v="5"/>
    <s v="Active"/>
    <s v="Full-Time"/>
    <s v="Zone A"/>
    <s v="Part-Time"/>
    <x v="0"/>
    <x v="3"/>
    <d v="1974-11-01T00:00:00"/>
    <s v="MA"/>
    <s v="Male"/>
    <s v="White"/>
    <s v="Single"/>
    <x v="0"/>
    <n v="3"/>
    <n v="2"/>
    <s v="Excellent"/>
    <d v="2022-12-24T00:00:00"/>
    <n v="5"/>
    <x v="2"/>
    <n v="2"/>
    <s v="High"/>
    <n v="5"/>
    <x v="2"/>
    <d v="2022-12-25T00:00:00"/>
    <x v="1"/>
    <x v="0"/>
    <x v="2"/>
    <n v="3"/>
    <n v="229.18"/>
    <n v="45"/>
    <s v="Adult"/>
  </r>
  <r>
    <n v="2858"/>
    <d v="2021-09-02T00:00:00"/>
    <n v="4.7027777777777775"/>
    <s v="Production Technician I"/>
    <x v="4"/>
    <s v="Active"/>
    <s v="Full-Time"/>
    <s v="Zone C"/>
    <s v="Temporary"/>
    <x v="0"/>
    <x v="6"/>
    <d v="1974-01-14T00:00:00"/>
    <s v="MA"/>
    <s v="Male"/>
    <s v="Other"/>
    <s v="Married"/>
    <x v="0"/>
    <n v="3"/>
    <n v="5"/>
    <s v="Poor"/>
    <d v="2023-07-12T00:00:00"/>
    <n v="1"/>
    <x v="0"/>
    <n v="2"/>
    <s v="Low"/>
    <n v="5"/>
    <x v="0"/>
    <d v="2022-11-10T00:00:00"/>
    <x v="2"/>
    <x v="0"/>
    <x v="0"/>
    <n v="3"/>
    <n v="851.72"/>
    <n v="47"/>
    <s v="Adult"/>
  </r>
  <r>
    <n v="2859"/>
    <d v="2019-02-01T00:00:00"/>
    <n v="7.2888888888888888"/>
    <s v="Production Technician I"/>
    <x v="0"/>
    <s v="Active"/>
    <s v="Full-Time"/>
    <s v="Zone C"/>
    <s v="Part-Time"/>
    <x v="0"/>
    <x v="4"/>
    <d v="2045-03-07T00:00:00"/>
    <s v="MA"/>
    <s v="Male"/>
    <s v="Other"/>
    <s v="Divorced"/>
    <x v="2"/>
    <n v="2"/>
    <n v="2"/>
    <s v="Excellent"/>
    <d v="2022-08-19T00:00:00"/>
    <n v="1"/>
    <x v="2"/>
    <n v="3"/>
    <s v="High"/>
    <n v="3"/>
    <x v="2"/>
    <d v="2022-09-23T00:00:00"/>
    <x v="3"/>
    <x v="0"/>
    <x v="2"/>
    <n v="1"/>
    <n v="798.08"/>
    <n v="74"/>
    <s v="Old"/>
  </r>
  <r>
    <n v="2860"/>
    <d v="2023-04-13T00:00:00"/>
    <n v="3.088888888888889"/>
    <s v="Production Technician I"/>
    <x v="1"/>
    <s v="Active"/>
    <s v="Part-Time"/>
    <s v="Zone C"/>
    <s v="Part-Time"/>
    <x v="0"/>
    <x v="3"/>
    <d v="1961-10-31T00:00:00"/>
    <s v="MA"/>
    <s v="Male"/>
    <s v="Black"/>
    <s v="Married"/>
    <x v="0"/>
    <n v="3"/>
    <n v="2"/>
    <s v="Excellent"/>
    <d v="2023-01-31T00:00:00"/>
    <n v="2"/>
    <x v="2"/>
    <n v="1"/>
    <s v="High"/>
    <n v="4"/>
    <x v="2"/>
    <d v="2022-09-13T00:00:00"/>
    <x v="0"/>
    <x v="1"/>
    <x v="3"/>
    <n v="3"/>
    <n v="587.16"/>
    <n v="62"/>
    <s v="Old"/>
  </r>
  <r>
    <n v="2861"/>
    <d v="2018-10-06T00:00:00"/>
    <n v="7.6083333333333334"/>
    <s v="Production Technician I"/>
    <x v="8"/>
    <s v="Active"/>
    <s v="Full-Time"/>
    <s v="Zone C"/>
    <s v="Full-Time"/>
    <x v="0"/>
    <x v="3"/>
    <d v="1986-07-13T00:00:00"/>
    <s v="MA"/>
    <s v="Male"/>
    <s v="White"/>
    <s v="Widowed"/>
    <x v="0"/>
    <n v="3"/>
    <n v="2"/>
    <s v="Excellent"/>
    <d v="2023-07-21T00:00:00"/>
    <n v="2"/>
    <x v="2"/>
    <n v="4"/>
    <s v="High"/>
    <n v="5"/>
    <x v="2"/>
    <d v="2022-11-07T00:00:00"/>
    <x v="2"/>
    <x v="1"/>
    <x v="2"/>
    <n v="2"/>
    <n v="828.48"/>
    <n v="32"/>
    <s v="Adult"/>
  </r>
  <r>
    <n v="2862"/>
    <d v="2020-03-24T00:00:00"/>
    <n v="6.1416666666666666"/>
    <s v="Production Technician II"/>
    <x v="7"/>
    <s v="Active"/>
    <s v="Part-Time"/>
    <s v="Zone B"/>
    <s v="Part-Time"/>
    <x v="0"/>
    <x v="6"/>
    <d v="2043-07-14T00:00:00"/>
    <s v="MA"/>
    <s v="Male"/>
    <s v="Other"/>
    <s v="Single"/>
    <x v="0"/>
    <n v="3"/>
    <n v="4"/>
    <s v="Poor"/>
    <d v="2023-03-10T00:00:00"/>
    <n v="1"/>
    <x v="0"/>
    <n v="2"/>
    <s v="Low"/>
    <n v="3"/>
    <x v="0"/>
    <d v="2023-04-11T00:00:00"/>
    <x v="4"/>
    <x v="0"/>
    <x v="1"/>
    <n v="3"/>
    <n v="192.39"/>
    <n v="77"/>
    <s v="Old"/>
  </r>
  <r>
    <n v="2863"/>
    <d v="2021-10-08T00:00:00"/>
    <n v="4.6027777777777779"/>
    <s v="Production Technician II"/>
    <x v="1"/>
    <s v="Active"/>
    <s v="Full-Time"/>
    <s v="Zone B"/>
    <s v="Temporary"/>
    <x v="0"/>
    <x v="17"/>
    <d v="2043-12-09T00:00:00"/>
    <s v="MA"/>
    <s v="Male"/>
    <s v="Other"/>
    <s v="Widowed"/>
    <x v="2"/>
    <n v="2"/>
    <n v="4"/>
    <s v="Poor"/>
    <d v="2023-03-13T00:00:00"/>
    <n v="2"/>
    <x v="0"/>
    <n v="2"/>
    <s v="Low"/>
    <n v="1"/>
    <x v="0"/>
    <d v="2022-12-08T00:00:00"/>
    <x v="1"/>
    <x v="0"/>
    <x v="2"/>
    <n v="4"/>
    <n v="422.27"/>
    <n v="78"/>
    <s v="Old"/>
  </r>
  <r>
    <n v="2864"/>
    <d v="2022-05-16T00:00:00"/>
    <n v="3.9972222222222222"/>
    <s v="Production Technician II"/>
    <x v="8"/>
    <s v="Active"/>
    <s v="Part-Time"/>
    <s v="Zone B"/>
    <s v="Full-Time"/>
    <x v="0"/>
    <x v="4"/>
    <d v="1995-12-26T00:00:00"/>
    <s v="MA"/>
    <s v="Male"/>
    <s v="Asian"/>
    <s v="Single"/>
    <x v="0"/>
    <n v="3"/>
    <n v="2"/>
    <s v="Excellent"/>
    <d v="2022-11-16T00:00:00"/>
    <n v="1"/>
    <x v="2"/>
    <n v="3"/>
    <s v="High"/>
    <n v="4"/>
    <x v="2"/>
    <d v="2023-06-16T00:00:00"/>
    <x v="0"/>
    <x v="1"/>
    <x v="0"/>
    <n v="4"/>
    <n v="242.25"/>
    <n v="27"/>
    <s v="Adult"/>
  </r>
  <r>
    <n v="2865"/>
    <d v="2022-05-10T00:00:00"/>
    <n v="4.0138888888888893"/>
    <s v="Production Technician II"/>
    <x v="3"/>
    <s v="Terminated"/>
    <s v="Part-Time"/>
    <s v="Zone C"/>
    <s v="Part-Time"/>
    <x v="0"/>
    <x v="3"/>
    <d v="1969-08-27T00:00:00"/>
    <s v="MA"/>
    <s v="Female"/>
    <s v="White"/>
    <s v="Divorced"/>
    <x v="0"/>
    <n v="3"/>
    <n v="1"/>
    <s v="Excellent"/>
    <d v="2022-10-23T00:00:00"/>
    <n v="2"/>
    <x v="2"/>
    <n v="2"/>
    <s v="High"/>
    <n v="3"/>
    <x v="2"/>
    <d v="2023-03-22T00:00:00"/>
    <x v="1"/>
    <x v="1"/>
    <x v="3"/>
    <n v="4"/>
    <n v="653.99"/>
    <n v="53"/>
    <s v="Old"/>
  </r>
  <r>
    <n v="2866"/>
    <d v="2021-11-16T00:00:00"/>
    <n v="4.4972222222222218"/>
    <s v="Production Technician II"/>
    <x v="4"/>
    <s v="Active"/>
    <s v="Part-Time"/>
    <s v="Zone C"/>
    <s v="Temporary"/>
    <x v="0"/>
    <x v="4"/>
    <d v="1951-09-07T00:00:00"/>
    <s v="MA"/>
    <s v="Female"/>
    <s v="Hispanic"/>
    <s v="Single"/>
    <x v="0"/>
    <n v="3"/>
    <n v="2"/>
    <s v="Excellent"/>
    <d v="2023-07-09T00:00:00"/>
    <n v="3"/>
    <x v="2"/>
    <n v="3"/>
    <s v="High"/>
    <n v="2"/>
    <x v="2"/>
    <d v="2023-04-11T00:00:00"/>
    <x v="2"/>
    <x v="1"/>
    <x v="3"/>
    <n v="5"/>
    <n v="792.46"/>
    <n v="70"/>
    <s v="Old"/>
  </r>
  <r>
    <n v="2867"/>
    <d v="2019-02-25T00:00:00"/>
    <n v="7.2222222222222223"/>
    <s v="Production Technician II"/>
    <x v="0"/>
    <s v="Active"/>
    <s v="Part-Time"/>
    <s v="Zone A"/>
    <s v="Temporary"/>
    <x v="0"/>
    <x v="19"/>
    <d v="1994-06-15T00:00:00"/>
    <s v="MA"/>
    <s v="Female"/>
    <s v="White"/>
    <s v="Single"/>
    <x v="0"/>
    <n v="3"/>
    <n v="2"/>
    <s v="Excellent"/>
    <d v="2023-03-07T00:00:00"/>
    <n v="3"/>
    <x v="2"/>
    <n v="1"/>
    <s v="High"/>
    <n v="3"/>
    <x v="2"/>
    <d v="2023-02-21T00:00:00"/>
    <x v="0"/>
    <x v="1"/>
    <x v="1"/>
    <n v="4"/>
    <n v="317.26"/>
    <n v="25"/>
    <s v="Young"/>
  </r>
  <r>
    <n v="2868"/>
    <d v="2022-07-01T00:00:00"/>
    <n v="3.8722222222222222"/>
    <s v="Production Technician I"/>
    <x v="3"/>
    <s v="Active"/>
    <s v="Full-Time"/>
    <s v="Zone A"/>
    <s v="Temporary"/>
    <x v="0"/>
    <x v="7"/>
    <d v="2046-05-25T00:00:00"/>
    <s v="MA"/>
    <s v="Male"/>
    <s v="Black"/>
    <s v="Married"/>
    <x v="0"/>
    <n v="3"/>
    <n v="5"/>
    <s v="Poor"/>
    <d v="2023-02-13T00:00:00"/>
    <n v="3"/>
    <x v="0"/>
    <n v="4"/>
    <s v="Low"/>
    <n v="1"/>
    <x v="0"/>
    <d v="2023-06-17T00:00:00"/>
    <x v="0"/>
    <x v="1"/>
    <x v="0"/>
    <n v="5"/>
    <n v="866.79"/>
    <n v="76"/>
    <s v="Old"/>
  </r>
  <r>
    <n v="2869"/>
    <d v="2022-12-17T00:00:00"/>
    <n v="3.411111111111111"/>
    <s v="Production Technician I"/>
    <x v="9"/>
    <s v="Active"/>
    <s v="Contract"/>
    <s v="Zone A"/>
    <s v="Full-Time"/>
    <x v="0"/>
    <x v="1"/>
    <d v="2043-03-22T00:00:00"/>
    <s v="MA"/>
    <s v="Male"/>
    <s v="Black"/>
    <s v="Widowed"/>
    <x v="0"/>
    <n v="3"/>
    <n v="2"/>
    <s v="Excellent"/>
    <d v="2023-03-24T00:00:00"/>
    <n v="2"/>
    <x v="2"/>
    <n v="5"/>
    <s v="High"/>
    <n v="4"/>
    <x v="2"/>
    <d v="2023-05-04T00:00:00"/>
    <x v="0"/>
    <x v="0"/>
    <x v="2"/>
    <n v="2"/>
    <n v="422.63"/>
    <n v="79"/>
    <s v="Old"/>
  </r>
  <r>
    <n v="2870"/>
    <d v="2023-07-26T00:00:00"/>
    <n v="2.8027777777777776"/>
    <s v="Production Technician I"/>
    <x v="5"/>
    <s v="Active"/>
    <s v="Part-Time"/>
    <s v="Zone B"/>
    <s v="Part-Time"/>
    <x v="0"/>
    <x v="21"/>
    <d v="1950-09-08T00:00:00"/>
    <s v="MA"/>
    <s v="Male"/>
    <s v="Black"/>
    <s v="Married"/>
    <x v="0"/>
    <n v="3"/>
    <n v="4"/>
    <s v="Poor"/>
    <d v="2022-11-28T00:00:00"/>
    <n v="5"/>
    <x v="0"/>
    <n v="3"/>
    <s v="Low"/>
    <n v="2"/>
    <x v="0"/>
    <d v="2023-02-24T00:00:00"/>
    <x v="2"/>
    <x v="0"/>
    <x v="3"/>
    <n v="5"/>
    <n v="413.42"/>
    <n v="73"/>
    <s v="Old"/>
  </r>
  <r>
    <n v="2871"/>
    <d v="2022-03-11T00:00:00"/>
    <n v="4.177777777777778"/>
    <s v="Production Technician I"/>
    <x v="6"/>
    <s v="Active"/>
    <s v="Contract"/>
    <s v="Zone A"/>
    <s v="Part-Time"/>
    <x v="0"/>
    <x v="14"/>
    <d v="1953-04-27T00:00:00"/>
    <s v="MA"/>
    <s v="Male"/>
    <s v="Hispanic"/>
    <s v="Divorced"/>
    <x v="0"/>
    <n v="3"/>
    <n v="5"/>
    <s v="Poor"/>
    <d v="2023-05-31T00:00:00"/>
    <n v="2"/>
    <x v="0"/>
    <n v="5"/>
    <s v="Low"/>
    <n v="2"/>
    <x v="0"/>
    <d v="2022-10-16T00:00:00"/>
    <x v="4"/>
    <x v="1"/>
    <x v="1"/>
    <n v="5"/>
    <n v="900.02"/>
    <n v="69"/>
    <s v="Old"/>
  </r>
  <r>
    <n v="2872"/>
    <d v="2020-06-29T00:00:00"/>
    <n v="5.8777777777777782"/>
    <s v="Production Technician I"/>
    <x v="2"/>
    <s v="Active"/>
    <s v="Contract"/>
    <s v="Zone B"/>
    <s v="Full-Time"/>
    <x v="0"/>
    <x v="13"/>
    <d v="1967-12-03T00:00:00"/>
    <s v="MA"/>
    <s v="Male"/>
    <s v="Hispanic"/>
    <s v="Married"/>
    <x v="0"/>
    <n v="3"/>
    <n v="2"/>
    <s v="Excellent"/>
    <d v="2023-06-08T00:00:00"/>
    <n v="3"/>
    <x v="2"/>
    <n v="5"/>
    <s v="High"/>
    <n v="1"/>
    <x v="2"/>
    <d v="2023-03-20T00:00:00"/>
    <x v="4"/>
    <x v="0"/>
    <x v="3"/>
    <n v="3"/>
    <n v="573.84"/>
    <n v="53"/>
    <s v="Old"/>
  </r>
  <r>
    <n v="2873"/>
    <d v="2022-03-28T00:00:00"/>
    <n v="4.1305555555555555"/>
    <s v="Production Technician I"/>
    <x v="4"/>
    <s v="Active"/>
    <s v="Part-Time"/>
    <s v="Zone A"/>
    <s v="Full-Time"/>
    <x v="0"/>
    <x v="4"/>
    <d v="1998-09-12T00:00:00"/>
    <s v="MA"/>
    <s v="Male"/>
    <s v="Hispanic"/>
    <s v="Divorced"/>
    <x v="0"/>
    <n v="3"/>
    <n v="4"/>
    <s v="Poor"/>
    <d v="2022-12-15T00:00:00"/>
    <n v="4"/>
    <x v="0"/>
    <n v="2"/>
    <s v="Low"/>
    <n v="3"/>
    <x v="0"/>
    <d v="2023-06-05T00:00:00"/>
    <x v="2"/>
    <x v="0"/>
    <x v="0"/>
    <n v="2"/>
    <n v="801.16"/>
    <n v="24"/>
    <s v="Young"/>
  </r>
  <r>
    <n v="2874"/>
    <d v="2022-02-14T00:00:00"/>
    <n v="4.2527777777777782"/>
    <s v="Production Technician I"/>
    <x v="0"/>
    <s v="Active"/>
    <s v="Part-Time"/>
    <s v="Zone A"/>
    <s v="Full-Time"/>
    <x v="0"/>
    <x v="10"/>
    <d v="1953-12-12T00:00:00"/>
    <s v="MA"/>
    <s v="Male"/>
    <s v="White"/>
    <s v="Divorced"/>
    <x v="0"/>
    <n v="3"/>
    <n v="1"/>
    <s v="Excellent"/>
    <d v="2023-03-14T00:00:00"/>
    <n v="3"/>
    <x v="2"/>
    <n v="5"/>
    <s v="High"/>
    <n v="1"/>
    <x v="2"/>
    <d v="2022-09-27T00:00:00"/>
    <x v="2"/>
    <x v="0"/>
    <x v="3"/>
    <n v="5"/>
    <n v="107.25"/>
    <n v="69"/>
    <s v="Old"/>
  </r>
  <r>
    <n v="2875"/>
    <d v="2020-12-25T00:00:00"/>
    <n v="5.3888888888888893"/>
    <s v="Production Technician I"/>
    <x v="7"/>
    <s v="Active"/>
    <s v="Full-Time"/>
    <s v="Zone C"/>
    <s v="Temporary"/>
    <x v="0"/>
    <x v="3"/>
    <d v="1981-06-03T00:00:00"/>
    <s v="MA"/>
    <s v="Female"/>
    <s v="Black"/>
    <s v="Divorced"/>
    <x v="0"/>
    <n v="3"/>
    <n v="4"/>
    <s v="Poor"/>
    <d v="2023-06-12T00:00:00"/>
    <n v="3"/>
    <x v="0"/>
    <n v="5"/>
    <s v="Low"/>
    <n v="4"/>
    <x v="0"/>
    <d v="2022-09-17T00:00:00"/>
    <x v="2"/>
    <x v="1"/>
    <x v="1"/>
    <n v="1"/>
    <n v="892.56"/>
    <n v="39"/>
    <s v="Adult"/>
  </r>
  <r>
    <n v="2876"/>
    <d v="2023-04-27T00:00:00"/>
    <n v="3.05"/>
    <s v="Production Technician I"/>
    <x v="1"/>
    <s v="Active"/>
    <s v="Part-Time"/>
    <s v="Zone A"/>
    <s v="Temporary"/>
    <x v="0"/>
    <x v="4"/>
    <d v="1957-04-09T00:00:00"/>
    <s v="MA"/>
    <s v="Female"/>
    <s v="Asian"/>
    <s v="Divorced"/>
    <x v="0"/>
    <n v="3"/>
    <n v="4"/>
    <s v="Poor"/>
    <d v="2022-12-21T00:00:00"/>
    <n v="3"/>
    <x v="0"/>
    <n v="3"/>
    <s v="Low"/>
    <n v="2"/>
    <x v="0"/>
    <d v="2023-07-05T00:00:00"/>
    <x v="2"/>
    <x v="1"/>
    <x v="0"/>
    <n v="1"/>
    <n v="429.89"/>
    <n v="66"/>
    <s v="Old"/>
  </r>
  <r>
    <n v="2877"/>
    <d v="2022-11-11T00:00:00"/>
    <n v="3.5111111111111111"/>
    <s v="Production Technician I"/>
    <x v="8"/>
    <s v="Active"/>
    <s v="Contract"/>
    <s v="Zone B"/>
    <s v="Part-Time"/>
    <x v="0"/>
    <x v="9"/>
    <d v="2044-12-28T00:00:00"/>
    <s v="MA"/>
    <s v="Female"/>
    <s v="Asian"/>
    <s v="Widowed"/>
    <x v="0"/>
    <n v="3"/>
    <n v="2"/>
    <s v="Excellent"/>
    <d v="2023-03-02T00:00:00"/>
    <n v="2"/>
    <x v="2"/>
    <n v="4"/>
    <s v="High"/>
    <n v="1"/>
    <x v="2"/>
    <d v="2022-12-10T00:00:00"/>
    <x v="1"/>
    <x v="0"/>
    <x v="0"/>
    <n v="4"/>
    <n v="664.5"/>
    <n v="78"/>
    <s v="Old"/>
  </r>
  <r>
    <n v="2878"/>
    <d v="2021-05-04T00:00:00"/>
    <n v="5.0305555555555559"/>
    <s v="Production Technician I"/>
    <x v="3"/>
    <s v="Active"/>
    <s v="Part-Time"/>
    <s v="Zone A"/>
    <s v="Part-Time"/>
    <x v="0"/>
    <x v="2"/>
    <d v="1957-08-11T00:00:00"/>
    <s v="MA"/>
    <s v="Male"/>
    <s v="Black"/>
    <s v="Married"/>
    <x v="0"/>
    <n v="3"/>
    <n v="2"/>
    <s v="Excellent"/>
    <d v="2022-12-09T00:00:00"/>
    <n v="2"/>
    <x v="2"/>
    <n v="3"/>
    <s v="High"/>
    <n v="3"/>
    <x v="2"/>
    <d v="2022-12-01T00:00:00"/>
    <x v="2"/>
    <x v="0"/>
    <x v="1"/>
    <n v="5"/>
    <n v="925.8"/>
    <n v="64"/>
    <s v="Old"/>
  </r>
  <r>
    <n v="2879"/>
    <d v="2018-12-20T00:00:00"/>
    <n v="7.4027777777777777"/>
    <s v="Production Technician I"/>
    <x v="9"/>
    <s v="Active"/>
    <s v="Full-Time"/>
    <s v="Zone A"/>
    <s v="Full-Time"/>
    <x v="0"/>
    <x v="7"/>
    <d v="1962-11-15T00:00:00"/>
    <s v="MA"/>
    <s v="Male"/>
    <s v="Black"/>
    <s v="Married"/>
    <x v="0"/>
    <n v="3"/>
    <n v="2"/>
    <s v="Excellent"/>
    <d v="2023-01-07T00:00:00"/>
    <n v="1"/>
    <x v="2"/>
    <n v="5"/>
    <s v="High"/>
    <n v="2"/>
    <x v="2"/>
    <d v="2023-06-15T00:00:00"/>
    <x v="1"/>
    <x v="1"/>
    <x v="0"/>
    <n v="3"/>
    <n v="118.94"/>
    <n v="56"/>
    <s v="Old"/>
  </r>
  <r>
    <n v="2880"/>
    <d v="2021-06-11T00:00:00"/>
    <n v="4.927777777777778"/>
    <s v="Production Technician I"/>
    <x v="5"/>
    <s v="Active"/>
    <s v="Contract"/>
    <s v="Zone A"/>
    <s v="Temporary"/>
    <x v="0"/>
    <x v="3"/>
    <d v="2000-08-21T00:00:00"/>
    <s v="MA"/>
    <s v="Female"/>
    <s v="Black"/>
    <s v="Single"/>
    <x v="0"/>
    <n v="3"/>
    <n v="4"/>
    <s v="Poor"/>
    <d v="2023-01-13T00:00:00"/>
    <n v="1"/>
    <x v="0"/>
    <n v="1"/>
    <s v="Low"/>
    <n v="2"/>
    <x v="0"/>
    <d v="2023-02-15T00:00:00"/>
    <x v="2"/>
    <x v="0"/>
    <x v="0"/>
    <n v="4"/>
    <n v="932.34"/>
    <n v="21"/>
    <s v="Young"/>
  </r>
  <r>
    <n v="2881"/>
    <d v="2023-06-07T00:00:00"/>
    <n v="2.9388888888888891"/>
    <s v="Production Technician I"/>
    <x v="6"/>
    <s v="Active"/>
    <s v="Contract"/>
    <s v="Zone B"/>
    <s v="Full-Time"/>
    <x v="0"/>
    <x v="4"/>
    <d v="1956-04-22T00:00:00"/>
    <s v="MA"/>
    <s v="Male"/>
    <s v="Asian"/>
    <s v="Divorced"/>
    <x v="0"/>
    <n v="3"/>
    <n v="4"/>
    <s v="Poor"/>
    <d v="2022-10-20T00:00:00"/>
    <n v="5"/>
    <x v="0"/>
    <n v="4"/>
    <s v="Low"/>
    <n v="1"/>
    <x v="0"/>
    <d v="2023-05-18T00:00:00"/>
    <x v="0"/>
    <x v="1"/>
    <x v="1"/>
    <n v="1"/>
    <n v="624.59"/>
    <n v="67"/>
    <s v="Old"/>
  </r>
  <r>
    <n v="2882"/>
    <d v="2019-05-21T00:00:00"/>
    <n v="6.9833333333333334"/>
    <s v="Production Technician I"/>
    <x v="2"/>
    <s v="Terminated"/>
    <s v="Part-Time"/>
    <s v="Zone B"/>
    <s v="Full-Time"/>
    <x v="0"/>
    <x v="12"/>
    <d v="1978-11-29T00:00:00"/>
    <s v="MA"/>
    <s v="Male"/>
    <s v="Asian"/>
    <s v="Widowed"/>
    <x v="0"/>
    <n v="3"/>
    <n v="4"/>
    <s v="Poor"/>
    <d v="2023-01-10T00:00:00"/>
    <n v="3"/>
    <x v="0"/>
    <n v="2"/>
    <s v="Low"/>
    <n v="5"/>
    <x v="0"/>
    <d v="2023-04-21T00:00:00"/>
    <x v="0"/>
    <x v="0"/>
    <x v="0"/>
    <n v="4"/>
    <n v="835.35"/>
    <n v="41"/>
    <s v="Adult"/>
  </r>
  <r>
    <n v="2883"/>
    <d v="2019-03-01T00:00:00"/>
    <n v="7.2055555555555557"/>
    <s v="Production Technician II"/>
    <x v="0"/>
    <s v="Active"/>
    <s v="Part-Time"/>
    <s v="Zone C"/>
    <s v="Full-Time"/>
    <x v="0"/>
    <x v="3"/>
    <d v="1960-07-02T00:00:00"/>
    <s v="MA"/>
    <s v="Male"/>
    <s v="Hispanic"/>
    <s v="Married"/>
    <x v="0"/>
    <n v="3"/>
    <n v="4"/>
    <s v="Poor"/>
    <d v="2023-06-14T00:00:00"/>
    <n v="4"/>
    <x v="0"/>
    <n v="3"/>
    <s v="Low"/>
    <n v="4"/>
    <x v="0"/>
    <d v="2023-05-11T00:00:00"/>
    <x v="1"/>
    <x v="1"/>
    <x v="2"/>
    <n v="4"/>
    <n v="597.63"/>
    <n v="59"/>
    <s v="Old"/>
  </r>
  <r>
    <n v="2884"/>
    <d v="2022-02-26T00:00:00"/>
    <n v="4.2194444444444441"/>
    <s v="Production Technician II"/>
    <x v="7"/>
    <s v="Active"/>
    <s v="Part-Time"/>
    <s v="Zone A"/>
    <s v="Part-Time"/>
    <x v="0"/>
    <x v="13"/>
    <d v="1979-09-14T00:00:00"/>
    <s v="MA"/>
    <s v="Male"/>
    <s v="Other"/>
    <s v="Married"/>
    <x v="0"/>
    <n v="3"/>
    <n v="2"/>
    <s v="Excellent"/>
    <d v="2022-08-08T00:00:00"/>
    <n v="3"/>
    <x v="2"/>
    <n v="2"/>
    <s v="High"/>
    <n v="4"/>
    <x v="2"/>
    <d v="2023-05-01T00:00:00"/>
    <x v="3"/>
    <x v="1"/>
    <x v="3"/>
    <n v="4"/>
    <n v="974.28"/>
    <n v="43"/>
    <s v="Adult"/>
  </r>
  <r>
    <n v="2886"/>
    <d v="2020-08-06T00:00:00"/>
    <n v="5.7750000000000004"/>
    <s v="Production Technician II"/>
    <x v="8"/>
    <s v="Active"/>
    <s v="Contract"/>
    <s v="Zone A"/>
    <s v="Temporary"/>
    <x v="0"/>
    <x v="4"/>
    <d v="1983-10-30T00:00:00"/>
    <s v="MA"/>
    <s v="Male"/>
    <s v="Asian"/>
    <s v="Married"/>
    <x v="0"/>
    <n v="3"/>
    <n v="2"/>
    <s v="Excellent"/>
    <d v="2023-02-17T00:00:00"/>
    <n v="5"/>
    <x v="2"/>
    <n v="5"/>
    <s v="High"/>
    <n v="1"/>
    <x v="2"/>
    <d v="2023-07-09T00:00:00"/>
    <x v="3"/>
    <x v="1"/>
    <x v="1"/>
    <n v="4"/>
    <n v="263.04000000000002"/>
    <n v="37"/>
    <s v="Adult"/>
  </r>
  <r>
    <n v="2887"/>
    <d v="2020-01-28T00:00:00"/>
    <n v="6.2972222222222225"/>
    <s v="Production Technician II"/>
    <x v="3"/>
    <s v="Terminated"/>
    <s v="Full-Time"/>
    <s v="Zone A"/>
    <s v="Temporary"/>
    <x v="0"/>
    <x v="12"/>
    <d v="1987-04-27T00:00:00"/>
    <s v="MA"/>
    <s v="Female"/>
    <s v="Black"/>
    <s v="Married"/>
    <x v="0"/>
    <n v="3"/>
    <n v="5"/>
    <s v="Poor"/>
    <d v="2023-06-24T00:00:00"/>
    <n v="5"/>
    <x v="0"/>
    <n v="1"/>
    <s v="Low"/>
    <n v="1"/>
    <x v="0"/>
    <d v="2023-04-15T00:00:00"/>
    <x v="4"/>
    <x v="0"/>
    <x v="2"/>
    <n v="5"/>
    <n v="411.52"/>
    <n v="33"/>
    <s v="Adult"/>
  </r>
  <r>
    <n v="2890"/>
    <d v="2022-10-07T00:00:00"/>
    <n v="3.6055555555555556"/>
    <s v="Production Technician I"/>
    <x v="3"/>
    <s v="Active"/>
    <s v="Full-Time"/>
    <s v="Zone A"/>
    <s v="Full-Time"/>
    <x v="0"/>
    <x v="2"/>
    <d v="1988-07-20T00:00:00"/>
    <s v="MA"/>
    <s v="Male"/>
    <s v="Black"/>
    <s v="Single"/>
    <x v="0"/>
    <n v="3"/>
    <n v="2"/>
    <s v="Excellent"/>
    <d v="2023-01-17T00:00:00"/>
    <n v="3"/>
    <x v="2"/>
    <n v="5"/>
    <s v="High"/>
    <n v="5"/>
    <x v="2"/>
    <d v="2022-10-10T00:00:00"/>
    <x v="3"/>
    <x v="0"/>
    <x v="2"/>
    <n v="5"/>
    <n v="838.84"/>
    <n v="34"/>
    <s v="Adult"/>
  </r>
  <r>
    <n v="2891"/>
    <d v="2021-08-11T00:00:00"/>
    <n v="4.7611111111111111"/>
    <s v="Production Technician I"/>
    <x v="9"/>
    <s v="Active"/>
    <s v="Contract"/>
    <s v="Zone A"/>
    <s v="Temporary"/>
    <x v="0"/>
    <x v="13"/>
    <d v="1995-08-16T00:00:00"/>
    <s v="MA"/>
    <s v="Male"/>
    <s v="Black"/>
    <s v="Widowed"/>
    <x v="0"/>
    <n v="3"/>
    <n v="1"/>
    <s v="Excellent"/>
    <d v="2023-05-27T00:00:00"/>
    <n v="5"/>
    <x v="2"/>
    <n v="2"/>
    <s v="High"/>
    <n v="3"/>
    <x v="2"/>
    <d v="2022-12-31T00:00:00"/>
    <x v="3"/>
    <x v="1"/>
    <x v="1"/>
    <n v="4"/>
    <n v="767.51"/>
    <n v="26"/>
    <s v="Adult"/>
  </r>
  <r>
    <n v="2892"/>
    <d v="2021-04-10T00:00:00"/>
    <n v="5.0972222222222223"/>
    <s v="Production Technician I"/>
    <x v="5"/>
    <s v="Active"/>
    <s v="Contract"/>
    <s v="Zone A"/>
    <s v="Full-Time"/>
    <x v="0"/>
    <x v="14"/>
    <d v="1960-12-06T00:00:00"/>
    <s v="MA"/>
    <s v="Male"/>
    <s v="Hispanic"/>
    <s v="Divorced"/>
    <x v="0"/>
    <n v="3"/>
    <n v="2"/>
    <s v="Excellent"/>
    <d v="2023-02-05T00:00:00"/>
    <n v="2"/>
    <x v="2"/>
    <n v="1"/>
    <s v="High"/>
    <n v="5"/>
    <x v="2"/>
    <d v="2022-08-10T00:00:00"/>
    <x v="3"/>
    <x v="1"/>
    <x v="3"/>
    <n v="5"/>
    <n v="990.52"/>
    <n v="61"/>
    <s v="Old"/>
  </r>
  <r>
    <n v="2893"/>
    <d v="2022-02-24T00:00:00"/>
    <n v="4.2249999999999996"/>
    <s v="Production Technician I"/>
    <x v="6"/>
    <s v="Active"/>
    <s v="Full-Time"/>
    <s v="Zone A"/>
    <s v="Temporary"/>
    <x v="0"/>
    <x v="4"/>
    <d v="2045-01-25T00:00:00"/>
    <s v="MA"/>
    <s v="Male"/>
    <s v="White"/>
    <s v="Divorced"/>
    <x v="0"/>
    <n v="3"/>
    <n v="2"/>
    <s v="Excellent"/>
    <d v="2022-10-14T00:00:00"/>
    <n v="3"/>
    <x v="2"/>
    <n v="1"/>
    <s v="High"/>
    <n v="1"/>
    <x v="2"/>
    <d v="2023-06-05T00:00:00"/>
    <x v="0"/>
    <x v="0"/>
    <x v="2"/>
    <n v="5"/>
    <n v="205.24"/>
    <n v="77"/>
    <s v="Old"/>
  </r>
  <r>
    <n v="2894"/>
    <d v="2022-07-01T00:00:00"/>
    <n v="3.8722222222222222"/>
    <s v="Production Technician I"/>
    <x v="2"/>
    <s v="Active"/>
    <s v="Part-Time"/>
    <s v="Zone B"/>
    <s v="Full-Time"/>
    <x v="0"/>
    <x v="4"/>
    <d v="2049-07-22T00:00:00"/>
    <s v="MA"/>
    <s v="Male"/>
    <s v="White"/>
    <s v="Single"/>
    <x v="0"/>
    <n v="3"/>
    <n v="4"/>
    <s v="Poor"/>
    <d v="2023-01-20T00:00:00"/>
    <n v="1"/>
    <x v="0"/>
    <n v="4"/>
    <s v="Low"/>
    <n v="4"/>
    <x v="0"/>
    <d v="2023-06-30T00:00:00"/>
    <x v="1"/>
    <x v="0"/>
    <x v="2"/>
    <n v="5"/>
    <n v="203.06"/>
    <n v="73"/>
    <s v="Old"/>
  </r>
  <r>
    <n v="2895"/>
    <d v="2023-04-04T00:00:00"/>
    <n v="3.1138888888888889"/>
    <s v="Production Technician I"/>
    <x v="4"/>
    <s v="Terminated"/>
    <s v="Full-Time"/>
    <s v="Zone A"/>
    <s v="Temporary"/>
    <x v="0"/>
    <x v="4"/>
    <d v="1998-04-11T00:00:00"/>
    <s v="MA"/>
    <s v="Male"/>
    <s v="Asian"/>
    <s v="Married"/>
    <x v="0"/>
    <n v="3"/>
    <n v="2"/>
    <s v="Excellent"/>
    <d v="2023-05-31T00:00:00"/>
    <n v="1"/>
    <x v="2"/>
    <n v="2"/>
    <s v="High"/>
    <n v="5"/>
    <x v="2"/>
    <d v="2022-11-15T00:00:00"/>
    <x v="2"/>
    <x v="1"/>
    <x v="1"/>
    <n v="4"/>
    <n v="555.6"/>
    <n v="25"/>
    <s v="Young"/>
  </r>
  <r>
    <n v="2896"/>
    <d v="2021-10-25T00:00:00"/>
    <n v="4.5555555555555554"/>
    <s v="Production Technician I"/>
    <x v="0"/>
    <s v="Active"/>
    <s v="Full-Time"/>
    <s v="Zone B"/>
    <s v="Part-Time"/>
    <x v="0"/>
    <x v="4"/>
    <d v="1979-11-28T00:00:00"/>
    <s v="MA"/>
    <s v="Male"/>
    <s v="Other"/>
    <s v="Divorced"/>
    <x v="0"/>
    <n v="3"/>
    <n v="4"/>
    <s v="Poor"/>
    <d v="2023-07-01T00:00:00"/>
    <n v="5"/>
    <x v="0"/>
    <n v="4"/>
    <s v="Low"/>
    <n v="1"/>
    <x v="0"/>
    <d v="2023-07-01T00:00:00"/>
    <x v="3"/>
    <x v="0"/>
    <x v="3"/>
    <n v="5"/>
    <n v="794.92"/>
    <n v="42"/>
    <s v="Adult"/>
  </r>
  <r>
    <n v="2897"/>
    <d v="2022-03-04T00:00:00"/>
    <n v="4.197222222222222"/>
    <s v="Production Technician I"/>
    <x v="7"/>
    <s v="Active"/>
    <s v="Full-Time"/>
    <s v="Zone C"/>
    <s v="Part-Time"/>
    <x v="0"/>
    <x v="4"/>
    <d v="1963-06-10T00:00:00"/>
    <s v="MA"/>
    <s v="Female"/>
    <s v="Hispanic"/>
    <s v="Widowed"/>
    <x v="0"/>
    <n v="3"/>
    <n v="4"/>
    <s v="Poor"/>
    <d v="2023-04-04T00:00:00"/>
    <n v="3"/>
    <x v="0"/>
    <n v="5"/>
    <s v="Low"/>
    <n v="2"/>
    <x v="0"/>
    <d v="2022-11-26T00:00:00"/>
    <x v="0"/>
    <x v="0"/>
    <x v="3"/>
    <n v="2"/>
    <n v="926.17"/>
    <n v="59"/>
    <s v="Old"/>
  </r>
  <r>
    <n v="2898"/>
    <d v="2019-12-20T00:00:00"/>
    <n v="6.4027777777777777"/>
    <s v="Production Technician I"/>
    <x v="1"/>
    <s v="Active"/>
    <s v="Contract"/>
    <s v="Zone A"/>
    <s v="Full-Time"/>
    <x v="0"/>
    <x v="4"/>
    <d v="1987-01-09T00:00:00"/>
    <s v="MA"/>
    <s v="Female"/>
    <s v="Other"/>
    <s v="Single"/>
    <x v="0"/>
    <n v="3"/>
    <n v="4"/>
    <s v="Poor"/>
    <d v="2022-11-20T00:00:00"/>
    <n v="1"/>
    <x v="0"/>
    <n v="4"/>
    <s v="Low"/>
    <n v="3"/>
    <x v="0"/>
    <d v="2023-06-22T00:00:00"/>
    <x v="0"/>
    <x v="0"/>
    <x v="2"/>
    <n v="1"/>
    <n v="832.37"/>
    <n v="32"/>
    <s v="Adult"/>
  </r>
  <r>
    <n v="2899"/>
    <d v="2020-09-11T00:00:00"/>
    <n v="5.677777777777778"/>
    <s v="Production Technician I"/>
    <x v="8"/>
    <s v="Active"/>
    <s v="Part-Time"/>
    <s v="Zone B"/>
    <s v="Part-Time"/>
    <x v="0"/>
    <x v="9"/>
    <d v="1992-04-29T00:00:00"/>
    <s v="MA"/>
    <s v="Male"/>
    <s v="Other"/>
    <s v="Single"/>
    <x v="0"/>
    <n v="3"/>
    <n v="5"/>
    <s v="Poor"/>
    <d v="2022-10-24T00:00:00"/>
    <n v="1"/>
    <x v="0"/>
    <n v="5"/>
    <s v="Low"/>
    <n v="3"/>
    <x v="0"/>
    <d v="2023-03-26T00:00:00"/>
    <x v="0"/>
    <x v="0"/>
    <x v="2"/>
    <n v="5"/>
    <n v="128.80000000000001"/>
    <n v="28"/>
    <s v="Adult"/>
  </r>
  <r>
    <n v="2900"/>
    <d v="2021-10-31T00:00:00"/>
    <n v="4.541666666666667"/>
    <s v="Production Technician I"/>
    <x v="3"/>
    <s v="Active"/>
    <s v="Part-Time"/>
    <s v="Zone B"/>
    <s v="Temporary"/>
    <x v="0"/>
    <x v="3"/>
    <d v="1952-10-01T00:00:00"/>
    <s v="MA"/>
    <s v="Male"/>
    <s v="White"/>
    <s v="Widowed"/>
    <x v="1"/>
    <n v="4"/>
    <n v="2"/>
    <s v="Excellent"/>
    <d v="2022-10-29T00:00:00"/>
    <n v="1"/>
    <x v="2"/>
    <n v="4"/>
    <s v="High"/>
    <n v="1"/>
    <x v="2"/>
    <d v="2023-01-16T00:00:00"/>
    <x v="1"/>
    <x v="1"/>
    <x v="3"/>
    <n v="4"/>
    <n v="255.02"/>
    <n v="69"/>
    <s v="Old"/>
  </r>
  <r>
    <n v="2901"/>
    <d v="2018-10-21T00:00:00"/>
    <n v="7.5666666666666664"/>
    <s v="Production Technician I"/>
    <x v="9"/>
    <s v="Active"/>
    <s v="Part-Time"/>
    <s v="Zone A"/>
    <s v="Part-Time"/>
    <x v="0"/>
    <x v="13"/>
    <d v="1991-12-21T00:00:00"/>
    <s v="MA"/>
    <s v="Female"/>
    <s v="White"/>
    <s v="Single"/>
    <x v="0"/>
    <n v="3"/>
    <n v="4"/>
    <s v="Poor"/>
    <d v="2023-05-20T00:00:00"/>
    <n v="1"/>
    <x v="0"/>
    <n v="4"/>
    <s v="Low"/>
    <n v="5"/>
    <x v="0"/>
    <d v="2023-07-13T00:00:00"/>
    <x v="0"/>
    <x v="0"/>
    <x v="1"/>
    <n v="4"/>
    <n v="674.34"/>
    <n v="27"/>
    <s v="Adult"/>
  </r>
  <r>
    <n v="2902"/>
    <d v="2021-01-07T00:00:00"/>
    <n v="5.3555555555555552"/>
    <s v="Production Technician I"/>
    <x v="5"/>
    <s v="Active"/>
    <s v="Part-Time"/>
    <s v="Zone B"/>
    <s v="Part-Time"/>
    <x v="0"/>
    <x v="4"/>
    <d v="1961-03-11T00:00:00"/>
    <s v="MA"/>
    <s v="Female"/>
    <s v="Black"/>
    <s v="Widowed"/>
    <x v="0"/>
    <n v="3"/>
    <n v="1"/>
    <s v="Excellent"/>
    <d v="2022-10-23T00:00:00"/>
    <n v="5"/>
    <x v="2"/>
    <n v="4"/>
    <s v="High"/>
    <n v="3"/>
    <x v="2"/>
    <d v="2023-03-31T00:00:00"/>
    <x v="2"/>
    <x v="1"/>
    <x v="1"/>
    <n v="2"/>
    <n v="778.36"/>
    <n v="60"/>
    <s v="Old"/>
  </r>
  <r>
    <n v="2903"/>
    <d v="2023-02-09T00:00:00"/>
    <n v="3.2666666666666666"/>
    <s v="Production Technician I"/>
    <x v="6"/>
    <s v="Active"/>
    <s v="Part-Time"/>
    <s v="Zone A"/>
    <s v="Full-Time"/>
    <x v="0"/>
    <x v="6"/>
    <d v="1998-02-26T00:00:00"/>
    <s v="MA"/>
    <s v="Male"/>
    <s v="Asian"/>
    <s v="Single"/>
    <x v="2"/>
    <n v="2"/>
    <n v="5"/>
    <s v="Poor"/>
    <d v="2022-08-09T00:00:00"/>
    <n v="3"/>
    <x v="0"/>
    <n v="3"/>
    <s v="Low"/>
    <n v="5"/>
    <x v="0"/>
    <d v="2023-06-22T00:00:00"/>
    <x v="1"/>
    <x v="1"/>
    <x v="0"/>
    <n v="2"/>
    <n v="906.63"/>
    <n v="25"/>
    <s v="Young"/>
  </r>
  <r>
    <n v="2904"/>
    <d v="2020-02-15T00:00:00"/>
    <n v="6.25"/>
    <s v="Production Technician I"/>
    <x v="2"/>
    <s v="Terminated"/>
    <s v="Full-Time"/>
    <s v="Zone A"/>
    <s v="Part-Time"/>
    <x v="0"/>
    <x v="9"/>
    <d v="2046-10-05T00:00:00"/>
    <s v="MA"/>
    <s v="Female"/>
    <s v="Other"/>
    <s v="Widowed"/>
    <x v="1"/>
    <n v="4"/>
    <n v="4"/>
    <s v="Poor"/>
    <d v="2022-08-27T00:00:00"/>
    <n v="4"/>
    <x v="0"/>
    <n v="2"/>
    <s v="Low"/>
    <n v="4"/>
    <x v="0"/>
    <d v="2023-05-06T00:00:00"/>
    <x v="3"/>
    <x v="1"/>
    <x v="0"/>
    <n v="4"/>
    <n v="986.01"/>
    <n v="74"/>
    <s v="Old"/>
  </r>
  <r>
    <n v="2905"/>
    <d v="2022-10-14T00:00:00"/>
    <n v="3.5861111111111112"/>
    <s v="Production Technician II"/>
    <x v="2"/>
    <s v="Active"/>
    <s v="Full-Time"/>
    <s v="Zone C"/>
    <s v="Full-Time"/>
    <x v="0"/>
    <x v="17"/>
    <d v="1973-12-05T00:00:00"/>
    <s v="MA"/>
    <s v="Male"/>
    <s v="Asian"/>
    <s v="Divorced"/>
    <x v="0"/>
    <n v="3"/>
    <n v="1"/>
    <s v="Excellent"/>
    <d v="2022-09-10T00:00:00"/>
    <n v="2"/>
    <x v="2"/>
    <n v="5"/>
    <s v="High"/>
    <n v="1"/>
    <x v="2"/>
    <d v="2022-10-14T00:00:00"/>
    <x v="0"/>
    <x v="1"/>
    <x v="3"/>
    <n v="5"/>
    <n v="846.88"/>
    <n v="49"/>
    <s v="Adult"/>
  </r>
  <r>
    <n v="2906"/>
    <d v="2018-10-02T00:00:00"/>
    <n v="7.6194444444444445"/>
    <s v="Production Technician II"/>
    <x v="9"/>
    <s v="Active"/>
    <s v="Contract"/>
    <s v="Zone B"/>
    <s v="Part-Time"/>
    <x v="0"/>
    <x v="4"/>
    <d v="1979-02-11T00:00:00"/>
    <s v="MA"/>
    <s v="Male"/>
    <s v="Asian"/>
    <s v="Divorced"/>
    <x v="2"/>
    <n v="2"/>
    <n v="5"/>
    <s v="Poor"/>
    <d v="2023-07-15T00:00:00"/>
    <n v="2"/>
    <x v="0"/>
    <n v="5"/>
    <s v="Low"/>
    <n v="4"/>
    <x v="0"/>
    <d v="2022-12-06T00:00:00"/>
    <x v="3"/>
    <x v="1"/>
    <x v="1"/>
    <n v="1"/>
    <n v="998.74"/>
    <n v="39"/>
    <s v="Adult"/>
  </r>
  <r>
    <n v="2907"/>
    <d v="2020-06-22T00:00:00"/>
    <n v="5.8972222222222221"/>
    <s v="Production Technician II"/>
    <x v="7"/>
    <s v="Active"/>
    <s v="Full-Time"/>
    <s v="Zone C"/>
    <s v="Part-Time"/>
    <x v="0"/>
    <x v="17"/>
    <d v="1962-03-04T00:00:00"/>
    <s v="MA"/>
    <s v="Male"/>
    <s v="White"/>
    <s v="Widowed"/>
    <x v="2"/>
    <n v="2"/>
    <n v="4"/>
    <s v="Poor"/>
    <d v="2023-03-15T00:00:00"/>
    <n v="1"/>
    <x v="0"/>
    <n v="4"/>
    <s v="Low"/>
    <n v="5"/>
    <x v="0"/>
    <d v="2023-02-12T00:00:00"/>
    <x v="4"/>
    <x v="1"/>
    <x v="2"/>
    <n v="4"/>
    <n v="510.69"/>
    <n v="58"/>
    <s v="Old"/>
  </r>
  <r>
    <n v="2908"/>
    <d v="2021-03-19T00:00:00"/>
    <n v="5.1555555555555559"/>
    <s v="Production Technician II"/>
    <x v="3"/>
    <s v="Active"/>
    <s v="Contract"/>
    <s v="Zone C"/>
    <s v="Temporary"/>
    <x v="0"/>
    <x v="9"/>
    <d v="1980-04-06T00:00:00"/>
    <s v="MA"/>
    <s v="Male"/>
    <s v="Asian"/>
    <s v="Single"/>
    <x v="1"/>
    <n v="4"/>
    <n v="1"/>
    <s v="Excellent"/>
    <d v="2023-05-14T00:00:00"/>
    <n v="4"/>
    <x v="2"/>
    <n v="2"/>
    <s v="High"/>
    <n v="5"/>
    <x v="2"/>
    <d v="2022-11-28T00:00:00"/>
    <x v="0"/>
    <x v="1"/>
    <x v="3"/>
    <n v="1"/>
    <n v="100.55"/>
    <n v="41"/>
    <s v="Adult"/>
  </r>
  <r>
    <n v="2909"/>
    <d v="2019-03-28T00:00:00"/>
    <n v="7.1305555555555555"/>
    <s v="Production Technician II"/>
    <x v="5"/>
    <s v="Active"/>
    <s v="Full-Time"/>
    <s v="Zone C"/>
    <s v="Part-Time"/>
    <x v="0"/>
    <x v="4"/>
    <d v="2041-10-02T00:00:00"/>
    <s v="MA"/>
    <s v="Female"/>
    <s v="Hispanic"/>
    <s v="Single"/>
    <x v="2"/>
    <n v="2"/>
    <n v="1"/>
    <s v="Excellent"/>
    <d v="2023-02-13T00:00:00"/>
    <n v="2"/>
    <x v="2"/>
    <n v="4"/>
    <s v="High"/>
    <n v="4"/>
    <x v="2"/>
    <d v="2023-05-12T00:00:00"/>
    <x v="3"/>
    <x v="0"/>
    <x v="3"/>
    <n v="4"/>
    <n v="818.39"/>
    <n v="78"/>
    <s v="Old"/>
  </r>
  <r>
    <n v="2910"/>
    <d v="2022-05-01T00:00:00"/>
    <n v="4.0388888888888888"/>
    <s v="Production Technician II"/>
    <x v="4"/>
    <s v="Active"/>
    <s v="Part-Time"/>
    <s v="Zone A"/>
    <s v="Full-Time"/>
    <x v="0"/>
    <x v="4"/>
    <d v="2046-01-10T00:00:00"/>
    <s v="MA"/>
    <s v="Female"/>
    <s v="White"/>
    <s v="Divorced"/>
    <x v="1"/>
    <n v="4"/>
    <n v="1"/>
    <s v="Excellent"/>
    <d v="2023-05-05T00:00:00"/>
    <n v="5"/>
    <x v="2"/>
    <n v="1"/>
    <s v="High"/>
    <n v="3"/>
    <x v="2"/>
    <d v="2022-09-19T00:00:00"/>
    <x v="3"/>
    <x v="0"/>
    <x v="1"/>
    <n v="1"/>
    <n v="763.78"/>
    <n v="76"/>
    <s v="Old"/>
  </r>
  <r>
    <n v="2911"/>
    <d v="2018-08-07T00:00:00"/>
    <n v="7.7722222222222221"/>
    <s v="Production Technician I"/>
    <x v="3"/>
    <s v="Active"/>
    <s v="Part-Time"/>
    <s v="Zone A"/>
    <s v="Full-Time"/>
    <x v="0"/>
    <x v="0"/>
    <d v="1952-12-17T00:00:00"/>
    <s v="MA"/>
    <s v="Male"/>
    <s v="Asian"/>
    <s v="Divorced"/>
    <x v="1"/>
    <n v="4"/>
    <n v="2"/>
    <s v="Excellent"/>
    <d v="2022-10-27T00:00:00"/>
    <n v="5"/>
    <x v="2"/>
    <n v="2"/>
    <s v="High"/>
    <n v="2"/>
    <x v="2"/>
    <d v="2023-03-28T00:00:00"/>
    <x v="3"/>
    <x v="0"/>
    <x v="3"/>
    <n v="1"/>
    <n v="292.36"/>
    <n v="66"/>
    <s v="Old"/>
  </r>
  <r>
    <n v="2912"/>
    <d v="2022-05-01T00:00:00"/>
    <n v="4.0388888888888888"/>
    <s v="Production Technician I"/>
    <x v="9"/>
    <s v="Active"/>
    <s v="Full-Time"/>
    <s v="Zone C"/>
    <s v="Temporary"/>
    <x v="0"/>
    <x v="9"/>
    <d v="1962-05-30T00:00:00"/>
    <s v="MA"/>
    <s v="Male"/>
    <s v="Black"/>
    <s v="Widowed"/>
    <x v="2"/>
    <n v="2"/>
    <n v="4"/>
    <s v="Poor"/>
    <d v="2023-07-07T00:00:00"/>
    <n v="3"/>
    <x v="0"/>
    <n v="5"/>
    <s v="Low"/>
    <n v="3"/>
    <x v="0"/>
    <d v="2023-01-11T00:00:00"/>
    <x v="4"/>
    <x v="0"/>
    <x v="2"/>
    <n v="2"/>
    <n v="990.45"/>
    <n v="60"/>
    <s v="Old"/>
  </r>
  <r>
    <n v="2913"/>
    <d v="2019-12-03T00:00:00"/>
    <n v="6.45"/>
    <s v="Production Technician I"/>
    <x v="5"/>
    <s v="Active"/>
    <s v="Full-Time"/>
    <s v="Zone B"/>
    <s v="Part-Time"/>
    <x v="0"/>
    <x v="8"/>
    <d v="1950-10-15T00:00:00"/>
    <s v="MA"/>
    <s v="Male"/>
    <s v="Hispanic"/>
    <s v="Divorced"/>
    <x v="2"/>
    <n v="2"/>
    <n v="2"/>
    <s v="Excellent"/>
    <d v="2023-05-05T00:00:00"/>
    <n v="4"/>
    <x v="2"/>
    <n v="1"/>
    <s v="High"/>
    <n v="2"/>
    <x v="2"/>
    <d v="2022-12-01T00:00:00"/>
    <x v="4"/>
    <x v="1"/>
    <x v="2"/>
    <n v="3"/>
    <n v="989.75"/>
    <n v="69"/>
    <s v="Old"/>
  </r>
  <r>
    <n v="2914"/>
    <d v="2020-01-02T00:00:00"/>
    <n v="6.3694444444444445"/>
    <s v="Production Technician I"/>
    <x v="6"/>
    <s v="Active"/>
    <s v="Full-Time"/>
    <s v="Zone C"/>
    <s v="Part-Time"/>
    <x v="0"/>
    <x v="8"/>
    <d v="1972-12-02T00:00:00"/>
    <s v="MA"/>
    <s v="Male"/>
    <s v="Hispanic"/>
    <s v="Widowed"/>
    <x v="1"/>
    <n v="4"/>
    <n v="2"/>
    <s v="Excellent"/>
    <d v="2023-05-29T00:00:00"/>
    <n v="5"/>
    <x v="2"/>
    <n v="3"/>
    <s v="High"/>
    <n v="3"/>
    <x v="2"/>
    <d v="2022-10-15T00:00:00"/>
    <x v="4"/>
    <x v="0"/>
    <x v="0"/>
    <n v="1"/>
    <n v="194.13"/>
    <n v="48"/>
    <s v="Adult"/>
  </r>
  <r>
    <n v="2915"/>
    <d v="2022-04-30T00:00:00"/>
    <n v="4.041666666666667"/>
    <s v="Production Technician I"/>
    <x v="2"/>
    <s v="Terminated"/>
    <s v="Full-Time"/>
    <s v="Zone B"/>
    <s v="Part-Time"/>
    <x v="0"/>
    <x v="4"/>
    <d v="1992-09-03T00:00:00"/>
    <s v="MA"/>
    <s v="Male"/>
    <s v="Asian"/>
    <s v="Widowed"/>
    <x v="1"/>
    <n v="4"/>
    <n v="1"/>
    <s v="Excellent"/>
    <d v="2023-04-29T00:00:00"/>
    <n v="3"/>
    <x v="2"/>
    <n v="4"/>
    <s v="High"/>
    <n v="2"/>
    <x v="2"/>
    <d v="2023-03-25T00:00:00"/>
    <x v="3"/>
    <x v="0"/>
    <x v="1"/>
    <n v="2"/>
    <n v="993.79"/>
    <n v="30"/>
    <s v="Adult"/>
  </r>
  <r>
    <n v="2916"/>
    <d v="2020-07-04T00:00:00"/>
    <n v="5.8638888888888889"/>
    <s v="Production Technician I"/>
    <x v="4"/>
    <s v="Terminated"/>
    <s v="Part-Time"/>
    <s v="Zone C"/>
    <s v="Temporary"/>
    <x v="0"/>
    <x v="2"/>
    <d v="1953-01-27T00:00:00"/>
    <s v="MA"/>
    <s v="Male"/>
    <s v="White"/>
    <s v="Single"/>
    <x v="2"/>
    <n v="2"/>
    <n v="2"/>
    <s v="Excellent"/>
    <d v="2023-02-20T00:00:00"/>
    <n v="4"/>
    <x v="2"/>
    <n v="4"/>
    <s v="High"/>
    <n v="2"/>
    <x v="2"/>
    <d v="2022-10-09T00:00:00"/>
    <x v="3"/>
    <x v="0"/>
    <x v="1"/>
    <n v="2"/>
    <n v="932.4"/>
    <n v="67"/>
    <s v="Old"/>
  </r>
  <r>
    <n v="2917"/>
    <d v="2020-02-05T00:00:00"/>
    <n v="6.2777777777777777"/>
    <s v="Production Technician I"/>
    <x v="0"/>
    <s v="Active"/>
    <s v="Contract"/>
    <s v="Zone A"/>
    <s v="Part-Time"/>
    <x v="0"/>
    <x v="4"/>
    <d v="1991-12-25T00:00:00"/>
    <s v="MA"/>
    <s v="Male"/>
    <s v="Other"/>
    <s v="Widowed"/>
    <x v="1"/>
    <n v="4"/>
    <n v="4"/>
    <s v="Poor"/>
    <d v="2023-01-17T00:00:00"/>
    <n v="1"/>
    <x v="0"/>
    <n v="4"/>
    <s v="Low"/>
    <n v="5"/>
    <x v="0"/>
    <d v="2022-10-15T00:00:00"/>
    <x v="1"/>
    <x v="1"/>
    <x v="3"/>
    <n v="3"/>
    <n v="636.37"/>
    <n v="29"/>
    <s v="Adult"/>
  </r>
  <r>
    <n v="2918"/>
    <d v="2018-12-22T00:00:00"/>
    <n v="7.3972222222222221"/>
    <s v="Production Technician I"/>
    <x v="7"/>
    <s v="Active"/>
    <s v="Part-Time"/>
    <s v="Zone B"/>
    <s v="Full-Time"/>
    <x v="0"/>
    <x v="4"/>
    <d v="1979-05-08T00:00:00"/>
    <s v="MA"/>
    <s v="Female"/>
    <s v="Black"/>
    <s v="Widowed"/>
    <x v="1"/>
    <n v="4"/>
    <n v="4"/>
    <s v="Poor"/>
    <d v="2022-12-11T00:00:00"/>
    <n v="4"/>
    <x v="0"/>
    <n v="3"/>
    <s v="Low"/>
    <n v="1"/>
    <x v="0"/>
    <d v="2022-08-28T00:00:00"/>
    <x v="2"/>
    <x v="1"/>
    <x v="0"/>
    <n v="1"/>
    <n v="333.03"/>
    <n v="39"/>
    <s v="Adult"/>
  </r>
  <r>
    <n v="2919"/>
    <d v="2019-04-21T00:00:00"/>
    <n v="7.0666666666666664"/>
    <s v="Production Technician I"/>
    <x v="1"/>
    <s v="Active"/>
    <s v="Full-Time"/>
    <s v="Zone A"/>
    <s v="Part-Time"/>
    <x v="0"/>
    <x v="4"/>
    <d v="1988-11-07T00:00:00"/>
    <s v="MA"/>
    <s v="Female"/>
    <s v="White"/>
    <s v="Single"/>
    <x v="2"/>
    <n v="2"/>
    <n v="5"/>
    <s v="Poor"/>
    <d v="2023-06-11T00:00:00"/>
    <n v="5"/>
    <x v="0"/>
    <n v="1"/>
    <s v="Low"/>
    <n v="2"/>
    <x v="0"/>
    <d v="2023-04-23T00:00:00"/>
    <x v="3"/>
    <x v="0"/>
    <x v="0"/>
    <n v="1"/>
    <n v="195.63"/>
    <n v="31"/>
    <s v="Adult"/>
  </r>
  <r>
    <n v="2920"/>
    <d v="2020-04-03T00:00:00"/>
    <n v="6.1166666666666663"/>
    <s v="Production Technician I"/>
    <x v="8"/>
    <s v="Active"/>
    <s v="Full-Time"/>
    <s v="Zone A"/>
    <s v="Part-Time"/>
    <x v="0"/>
    <x v="4"/>
    <d v="1959-02-11T00:00:00"/>
    <s v="MA"/>
    <s v="Male"/>
    <s v="Hispanic"/>
    <s v="Single"/>
    <x v="1"/>
    <n v="4"/>
    <n v="5"/>
    <s v="Poor"/>
    <d v="2023-02-04T00:00:00"/>
    <n v="2"/>
    <x v="0"/>
    <n v="4"/>
    <s v="Low"/>
    <n v="4"/>
    <x v="0"/>
    <d v="2022-09-27T00:00:00"/>
    <x v="3"/>
    <x v="1"/>
    <x v="2"/>
    <n v="2"/>
    <n v="140.27000000000001"/>
    <n v="61"/>
    <s v="Old"/>
  </r>
  <r>
    <n v="2921"/>
    <d v="2018-09-22T00:00:00"/>
    <n v="7.6472222222222221"/>
    <s v="Production Technician I"/>
    <x v="3"/>
    <s v="Active"/>
    <s v="Full-Time"/>
    <s v="Zone B"/>
    <s v="Part-Time"/>
    <x v="0"/>
    <x v="1"/>
    <d v="1957-08-08T00:00:00"/>
    <s v="MA"/>
    <s v="Female"/>
    <s v="Asian"/>
    <s v="Divorced"/>
    <x v="1"/>
    <n v="4"/>
    <n v="2"/>
    <s v="Excellent"/>
    <d v="2023-03-15T00:00:00"/>
    <n v="5"/>
    <x v="2"/>
    <n v="2"/>
    <s v="High"/>
    <n v="3"/>
    <x v="2"/>
    <d v="2023-01-11T00:00:00"/>
    <x v="1"/>
    <x v="1"/>
    <x v="1"/>
    <n v="1"/>
    <n v="465.54"/>
    <n v="61"/>
    <s v="Old"/>
  </r>
  <r>
    <n v="2922"/>
    <d v="2022-10-14T00:00:00"/>
    <n v="3.5861111111111112"/>
    <s v="Production Technician I"/>
    <x v="4"/>
    <s v="Active"/>
    <s v="Part-Time"/>
    <s v="Zone B"/>
    <s v="Full-Time"/>
    <x v="0"/>
    <x v="3"/>
    <d v="1993-04-25T00:00:00"/>
    <s v="MA"/>
    <s v="Female"/>
    <s v="Other"/>
    <s v="Married"/>
    <x v="1"/>
    <n v="4"/>
    <n v="5"/>
    <s v="Poor"/>
    <d v="2023-04-29T00:00:00"/>
    <n v="4"/>
    <x v="0"/>
    <n v="2"/>
    <s v="Low"/>
    <n v="5"/>
    <x v="0"/>
    <d v="2023-05-19T00:00:00"/>
    <x v="3"/>
    <x v="1"/>
    <x v="1"/>
    <n v="1"/>
    <n v="713.3"/>
    <n v="29"/>
    <s v="Adult"/>
  </r>
  <r>
    <n v="2923"/>
    <d v="2022-02-12T00:00:00"/>
    <n v="4.2583333333333337"/>
    <s v="Production Technician I"/>
    <x v="0"/>
    <s v="Active"/>
    <s v="Part-Time"/>
    <s v="Zone A"/>
    <s v="Part-Time"/>
    <x v="0"/>
    <x v="4"/>
    <d v="1980-07-01T00:00:00"/>
    <s v="MA"/>
    <s v="Female"/>
    <s v="White"/>
    <s v="Married"/>
    <x v="2"/>
    <n v="2"/>
    <n v="4"/>
    <s v="Poor"/>
    <d v="2023-05-06T00:00:00"/>
    <n v="5"/>
    <x v="0"/>
    <n v="1"/>
    <s v="Low"/>
    <n v="2"/>
    <x v="0"/>
    <d v="2022-10-15T00:00:00"/>
    <x v="3"/>
    <x v="0"/>
    <x v="0"/>
    <n v="4"/>
    <n v="632.73"/>
    <n v="42"/>
    <s v="Adult"/>
  </r>
  <r>
    <n v="2924"/>
    <d v="2021-03-23T00:00:00"/>
    <n v="5.1444444444444448"/>
    <s v="Production Technician I"/>
    <x v="1"/>
    <s v="Terminated"/>
    <s v="Contract"/>
    <s v="Zone B"/>
    <s v="Part-Time"/>
    <x v="0"/>
    <x v="4"/>
    <d v="1979-05-15T00:00:00"/>
    <s v="MA"/>
    <s v="Male"/>
    <s v="Asian"/>
    <s v="Married"/>
    <x v="1"/>
    <n v="4"/>
    <n v="5"/>
    <s v="Poor"/>
    <d v="2023-05-16T00:00:00"/>
    <n v="5"/>
    <x v="0"/>
    <n v="4"/>
    <s v="Low"/>
    <n v="4"/>
    <x v="0"/>
    <d v="2022-10-31T00:00:00"/>
    <x v="3"/>
    <x v="1"/>
    <x v="0"/>
    <n v="1"/>
    <n v="244.84"/>
    <n v="42"/>
    <s v="Adult"/>
  </r>
  <r>
    <n v="2925"/>
    <d v="2018-08-30T00:00:00"/>
    <n v="7.708333333333333"/>
    <s v="Production Technician II"/>
    <x v="0"/>
    <s v="Active"/>
    <s v="Part-Time"/>
    <s v="Zone B"/>
    <s v="Temporary"/>
    <x v="0"/>
    <x v="2"/>
    <d v="1972-09-18T00:00:00"/>
    <s v="MA"/>
    <s v="Male"/>
    <s v="Other"/>
    <s v="Divorced"/>
    <x v="1"/>
    <n v="4"/>
    <n v="4"/>
    <s v="Poor"/>
    <d v="2023-07-30T00:00:00"/>
    <n v="1"/>
    <x v="0"/>
    <n v="3"/>
    <s v="Low"/>
    <n v="1"/>
    <x v="0"/>
    <d v="2023-04-14T00:00:00"/>
    <x v="4"/>
    <x v="1"/>
    <x v="0"/>
    <n v="4"/>
    <n v="689.93"/>
    <n v="46"/>
    <s v="Adult"/>
  </r>
  <r>
    <n v="2928"/>
    <d v="2021-01-10T00:00:00"/>
    <n v="5.3472222222222223"/>
    <s v="Production Technician II"/>
    <x v="8"/>
    <s v="Active"/>
    <s v="Full-Time"/>
    <s v="Zone B"/>
    <s v="Part-Time"/>
    <x v="0"/>
    <x v="3"/>
    <d v="1972-04-12T00:00:00"/>
    <s v="MA"/>
    <s v="Female"/>
    <s v="Hispanic"/>
    <s v="Divorced"/>
    <x v="0"/>
    <n v="3"/>
    <n v="5"/>
    <s v="Poor"/>
    <d v="2022-08-28T00:00:00"/>
    <n v="5"/>
    <x v="0"/>
    <n v="4"/>
    <s v="Low"/>
    <n v="1"/>
    <x v="0"/>
    <d v="2023-06-21T00:00:00"/>
    <x v="4"/>
    <x v="1"/>
    <x v="1"/>
    <n v="2"/>
    <n v="175.63"/>
    <n v="49"/>
    <s v="Adult"/>
  </r>
  <r>
    <n v="2929"/>
    <d v="2020-08-19T00:00:00"/>
    <n v="5.7388888888888889"/>
    <s v="Production Technician II"/>
    <x v="3"/>
    <s v="Terminated"/>
    <s v="Full-Time"/>
    <s v="Zone B"/>
    <s v="Temporary"/>
    <x v="0"/>
    <x v="4"/>
    <d v="1986-06-05T00:00:00"/>
    <s v="MA"/>
    <s v="Female"/>
    <s v="White"/>
    <s v="Widowed"/>
    <x v="2"/>
    <n v="2"/>
    <n v="2"/>
    <s v="Excellent"/>
    <d v="2023-01-28T00:00:00"/>
    <n v="1"/>
    <x v="2"/>
    <n v="3"/>
    <s v="High"/>
    <n v="4"/>
    <x v="2"/>
    <d v="2022-09-23T00:00:00"/>
    <x v="2"/>
    <x v="0"/>
    <x v="3"/>
    <n v="5"/>
    <n v="120.14"/>
    <n v="34"/>
    <s v="Adult"/>
  </r>
  <r>
    <n v="2930"/>
    <d v="2023-04-21T00:00:00"/>
    <n v="3.0666666666666669"/>
    <s v="Production Technician II"/>
    <x v="9"/>
    <s v="Active"/>
    <s v="Part-Time"/>
    <s v="Zone A"/>
    <s v="Full-Time"/>
    <x v="0"/>
    <x v="15"/>
    <d v="1999-03-20T00:00:00"/>
    <s v="MA"/>
    <s v="Female"/>
    <s v="Black"/>
    <s v="Widowed"/>
    <x v="1"/>
    <n v="4"/>
    <n v="2"/>
    <s v="Excellent"/>
    <d v="2023-06-19T00:00:00"/>
    <n v="1"/>
    <x v="2"/>
    <n v="4"/>
    <s v="High"/>
    <n v="2"/>
    <x v="2"/>
    <d v="2023-02-23T00:00:00"/>
    <x v="3"/>
    <x v="1"/>
    <x v="0"/>
    <n v="5"/>
    <n v="871.29"/>
    <n v="24"/>
    <s v="Young"/>
  </r>
  <r>
    <n v="2931"/>
    <d v="2020-01-29T00:00:00"/>
    <n v="6.2944444444444443"/>
    <s v="Production Technician I"/>
    <x v="8"/>
    <s v="Terminated"/>
    <s v="Full-Time"/>
    <s v="Zone B"/>
    <s v="Temporary"/>
    <x v="0"/>
    <x v="4"/>
    <d v="1969-07-11T00:00:00"/>
    <s v="MA"/>
    <s v="Male"/>
    <s v="Hispanic"/>
    <s v="Single"/>
    <x v="1"/>
    <n v="4"/>
    <n v="2"/>
    <s v="Excellent"/>
    <d v="2022-09-20T00:00:00"/>
    <n v="5"/>
    <x v="2"/>
    <n v="4"/>
    <s v="High"/>
    <n v="4"/>
    <x v="2"/>
    <d v="2023-07-23T00:00:00"/>
    <x v="0"/>
    <x v="1"/>
    <x v="3"/>
    <n v="1"/>
    <n v="485.84"/>
    <n v="51"/>
    <s v="Old"/>
  </r>
  <r>
    <n v="2932"/>
    <d v="2021-08-19T00:00:00"/>
    <n v="4.7388888888888889"/>
    <s v="Production Technician I"/>
    <x v="3"/>
    <s v="Terminated"/>
    <s v="Part-Time"/>
    <s v="Zone A"/>
    <s v="Full-Time"/>
    <x v="0"/>
    <x v="0"/>
    <d v="2048-01-13T00:00:00"/>
    <s v="MA"/>
    <s v="Male"/>
    <s v="Hispanic"/>
    <s v="Widowed"/>
    <x v="0"/>
    <n v="3"/>
    <n v="4"/>
    <s v="Poor"/>
    <d v="2023-04-28T00:00:00"/>
    <n v="4"/>
    <x v="0"/>
    <n v="4"/>
    <s v="Low"/>
    <n v="3"/>
    <x v="0"/>
    <d v="2023-05-17T00:00:00"/>
    <x v="4"/>
    <x v="1"/>
    <x v="2"/>
    <n v="2"/>
    <n v="275.36"/>
    <n v="73"/>
    <s v="Old"/>
  </r>
  <r>
    <n v="2933"/>
    <d v="2021-03-18T00:00:00"/>
    <n v="5.1583333333333332"/>
    <s v="Production Technician I"/>
    <x v="9"/>
    <s v="Active"/>
    <s v="Full-Time"/>
    <s v="Zone A"/>
    <s v="Part-Time"/>
    <x v="0"/>
    <x v="13"/>
    <d v="2049-03-13T00:00:00"/>
    <s v="MA"/>
    <s v="Male"/>
    <s v="White"/>
    <s v="Single"/>
    <x v="2"/>
    <n v="2"/>
    <n v="1"/>
    <s v="Excellent"/>
    <d v="2023-05-02T00:00:00"/>
    <n v="3"/>
    <x v="2"/>
    <n v="1"/>
    <s v="High"/>
    <n v="4"/>
    <x v="2"/>
    <d v="2023-07-02T00:00:00"/>
    <x v="4"/>
    <x v="1"/>
    <x v="1"/>
    <n v="3"/>
    <n v="933.67"/>
    <n v="72"/>
    <s v="Old"/>
  </r>
  <r>
    <n v="2934"/>
    <d v="2021-10-24T00:00:00"/>
    <n v="4.5583333333333336"/>
    <s v="Production Technician I"/>
    <x v="5"/>
    <s v="Active"/>
    <s v="Contract"/>
    <s v="Zone B"/>
    <s v="Temporary"/>
    <x v="0"/>
    <x v="4"/>
    <d v="1963-11-14T00:00:00"/>
    <s v="MA"/>
    <s v="Male"/>
    <s v="Asian"/>
    <s v="Widowed"/>
    <x v="0"/>
    <n v="3"/>
    <n v="2"/>
    <s v="Excellent"/>
    <d v="2022-11-16T00:00:00"/>
    <n v="4"/>
    <x v="2"/>
    <n v="3"/>
    <s v="High"/>
    <n v="1"/>
    <x v="2"/>
    <d v="2023-03-14T00:00:00"/>
    <x v="3"/>
    <x v="0"/>
    <x v="3"/>
    <n v="4"/>
    <n v="927.08"/>
    <n v="58"/>
    <s v="Old"/>
  </r>
  <r>
    <n v="2935"/>
    <d v="2020-10-03T00:00:00"/>
    <n v="5.6166666666666663"/>
    <s v="Production Technician I"/>
    <x v="6"/>
    <s v="Active"/>
    <s v="Contract"/>
    <s v="Zone B"/>
    <s v="Part-Time"/>
    <x v="0"/>
    <x v="13"/>
    <d v="1995-12-09T00:00:00"/>
    <s v="MA"/>
    <s v="Male"/>
    <s v="White"/>
    <s v="Divorced"/>
    <x v="0"/>
    <n v="3"/>
    <n v="5"/>
    <s v="Poor"/>
    <d v="2023-02-14T00:00:00"/>
    <n v="5"/>
    <x v="0"/>
    <n v="1"/>
    <s v="Low"/>
    <n v="1"/>
    <x v="0"/>
    <d v="2023-07-25T00:00:00"/>
    <x v="4"/>
    <x v="1"/>
    <x v="3"/>
    <n v="4"/>
    <n v="395.52"/>
    <n v="25"/>
    <s v="Young"/>
  </r>
  <r>
    <n v="2936"/>
    <d v="2023-02-21T00:00:00"/>
    <n v="3.2333333333333334"/>
    <s v="Production Technician I"/>
    <x v="2"/>
    <s v="Active"/>
    <s v="Contract"/>
    <s v="Zone C"/>
    <s v="Part-Time"/>
    <x v="0"/>
    <x v="3"/>
    <d v="1984-09-15T00:00:00"/>
    <s v="MA"/>
    <s v="Male"/>
    <s v="Asian"/>
    <s v="Married"/>
    <x v="2"/>
    <n v="2"/>
    <n v="1"/>
    <s v="Excellent"/>
    <d v="2022-09-18T00:00:00"/>
    <n v="4"/>
    <x v="2"/>
    <n v="3"/>
    <s v="High"/>
    <n v="1"/>
    <x v="2"/>
    <d v="2022-12-23T00:00:00"/>
    <x v="0"/>
    <x v="0"/>
    <x v="2"/>
    <n v="3"/>
    <n v="123.26"/>
    <n v="39"/>
    <s v="Adult"/>
  </r>
  <r>
    <n v="2937"/>
    <d v="2020-08-01T00:00:00"/>
    <n v="5.7888888888888888"/>
    <s v="Production Technician I"/>
    <x v="4"/>
    <s v="Active"/>
    <s v="Contract"/>
    <s v="Zone A"/>
    <s v="Temporary"/>
    <x v="0"/>
    <x v="17"/>
    <d v="1952-07-23T00:00:00"/>
    <s v="MA"/>
    <s v="Male"/>
    <s v="Black"/>
    <s v="Married"/>
    <x v="2"/>
    <n v="2"/>
    <n v="2"/>
    <s v="Excellent"/>
    <d v="2022-12-09T00:00:00"/>
    <n v="1"/>
    <x v="2"/>
    <n v="4"/>
    <s v="High"/>
    <n v="4"/>
    <x v="2"/>
    <d v="2023-07-25T00:00:00"/>
    <x v="0"/>
    <x v="0"/>
    <x v="2"/>
    <n v="3"/>
    <n v="198.45"/>
    <n v="68"/>
    <s v="Old"/>
  </r>
  <r>
    <n v="2938"/>
    <d v="2023-01-08T00:00:00"/>
    <n v="3.3527777777777779"/>
    <s v="Production Technician I"/>
    <x v="0"/>
    <s v="Active"/>
    <s v="Full-Time"/>
    <s v="Zone C"/>
    <s v="Full-Time"/>
    <x v="0"/>
    <x v="1"/>
    <d v="1972-12-11T00:00:00"/>
    <s v="MA"/>
    <s v="Male"/>
    <s v="White"/>
    <s v="Married"/>
    <x v="2"/>
    <n v="2"/>
    <n v="1"/>
    <s v="Excellent"/>
    <d v="2023-01-30T00:00:00"/>
    <n v="2"/>
    <x v="2"/>
    <n v="5"/>
    <s v="High"/>
    <n v="1"/>
    <x v="2"/>
    <d v="2023-05-18T00:00:00"/>
    <x v="4"/>
    <x v="0"/>
    <x v="3"/>
    <n v="2"/>
    <n v="478.07"/>
    <n v="51"/>
    <s v="Old"/>
  </r>
  <r>
    <n v="2939"/>
    <d v="2022-07-26T00:00:00"/>
    <n v="3.8027777777777776"/>
    <s v="Production Technician I"/>
    <x v="7"/>
    <s v="Active"/>
    <s v="Contract"/>
    <s v="Zone B"/>
    <s v="Full-Time"/>
    <x v="0"/>
    <x v="5"/>
    <d v="1980-07-23T00:00:00"/>
    <s v="MA"/>
    <s v="Female"/>
    <s v="Hispanic"/>
    <s v="Single"/>
    <x v="2"/>
    <n v="2"/>
    <n v="2"/>
    <s v="Excellent"/>
    <d v="2023-04-13T00:00:00"/>
    <n v="4"/>
    <x v="2"/>
    <n v="3"/>
    <s v="High"/>
    <n v="3"/>
    <x v="2"/>
    <d v="2022-09-06T00:00:00"/>
    <x v="2"/>
    <x v="1"/>
    <x v="2"/>
    <n v="3"/>
    <n v="285.5"/>
    <n v="42"/>
    <s v="Adult"/>
  </r>
  <r>
    <n v="2940"/>
    <d v="2020-08-31T00:00:00"/>
    <n v="5.708333333333333"/>
    <s v="Production Technician I"/>
    <x v="1"/>
    <s v="Active"/>
    <s v="Contract"/>
    <s v="Zone A"/>
    <s v="Part-Time"/>
    <x v="0"/>
    <x v="17"/>
    <d v="1972-12-05T00:00:00"/>
    <s v="MA"/>
    <s v="Female"/>
    <s v="Black"/>
    <s v="Single"/>
    <x v="2"/>
    <n v="2"/>
    <n v="5"/>
    <s v="Poor"/>
    <d v="2023-04-18T00:00:00"/>
    <n v="5"/>
    <x v="0"/>
    <n v="1"/>
    <s v="Low"/>
    <n v="3"/>
    <x v="0"/>
    <d v="2023-06-14T00:00:00"/>
    <x v="4"/>
    <x v="1"/>
    <x v="3"/>
    <n v="2"/>
    <n v="490.26"/>
    <n v="48"/>
    <s v="Adult"/>
  </r>
  <r>
    <n v="2941"/>
    <d v="2022-11-05T00:00:00"/>
    <n v="3.5277777777777777"/>
    <s v="Production Technician I"/>
    <x v="8"/>
    <s v="Active"/>
    <s v="Part-Time"/>
    <s v="Zone B"/>
    <s v="Full-Time"/>
    <x v="0"/>
    <x v="6"/>
    <d v="1994-04-26T00:00:00"/>
    <s v="MA"/>
    <s v="Male"/>
    <s v="Hispanic"/>
    <s v="Divorced"/>
    <x v="2"/>
    <n v="2"/>
    <n v="2"/>
    <s v="Excellent"/>
    <d v="2022-12-14T00:00:00"/>
    <n v="5"/>
    <x v="2"/>
    <n v="2"/>
    <s v="High"/>
    <n v="5"/>
    <x v="2"/>
    <d v="2022-11-11T00:00:00"/>
    <x v="1"/>
    <x v="0"/>
    <x v="2"/>
    <n v="3"/>
    <n v="828.68"/>
    <n v="28"/>
    <s v="Adult"/>
  </r>
  <r>
    <n v="2942"/>
    <d v="2019-05-30T00:00:00"/>
    <n v="6.958333333333333"/>
    <s v="Production Technician I"/>
    <x v="3"/>
    <s v="Active"/>
    <s v="Full-Time"/>
    <s v="Zone C"/>
    <s v="Part-Time"/>
    <x v="0"/>
    <x v="2"/>
    <d v="2049-03-01T00:00:00"/>
    <s v="MA"/>
    <s v="Female"/>
    <s v="Black"/>
    <s v="Widowed"/>
    <x v="2"/>
    <n v="2"/>
    <n v="2"/>
    <s v="Excellent"/>
    <d v="2022-10-17T00:00:00"/>
    <n v="3"/>
    <x v="2"/>
    <n v="3"/>
    <s v="High"/>
    <n v="4"/>
    <x v="2"/>
    <d v="2023-02-20T00:00:00"/>
    <x v="3"/>
    <x v="1"/>
    <x v="1"/>
    <n v="2"/>
    <n v="858.29"/>
    <n v="70"/>
    <s v="Old"/>
  </r>
  <r>
    <n v="2943"/>
    <d v="2019-12-09T00:00:00"/>
    <n v="6.4333333333333336"/>
    <s v="Production Technician I"/>
    <x v="9"/>
    <s v="Active"/>
    <s v="Full-Time"/>
    <s v="Zone B"/>
    <s v="Part-Time"/>
    <x v="0"/>
    <x v="2"/>
    <d v="1963-02-14T00:00:00"/>
    <s v="MA"/>
    <s v="Female"/>
    <s v="Other"/>
    <s v="Single"/>
    <x v="2"/>
    <n v="2"/>
    <n v="2"/>
    <s v="Excellent"/>
    <d v="2022-10-18T00:00:00"/>
    <n v="4"/>
    <x v="2"/>
    <n v="1"/>
    <s v="High"/>
    <n v="5"/>
    <x v="2"/>
    <d v="2023-04-04T00:00:00"/>
    <x v="4"/>
    <x v="1"/>
    <x v="2"/>
    <n v="3"/>
    <n v="494.19"/>
    <n v="56"/>
    <s v="Old"/>
  </r>
  <r>
    <n v="2944"/>
    <d v="2019-05-10T00:00:00"/>
    <n v="7.0138888888888893"/>
    <s v="Production Technician I"/>
    <x v="5"/>
    <s v="Active"/>
    <s v="Part-Time"/>
    <s v="Zone C"/>
    <s v="Part-Time"/>
    <x v="0"/>
    <x v="5"/>
    <d v="1952-04-08T00:00:00"/>
    <s v="MA"/>
    <s v="Female"/>
    <s v="Other"/>
    <s v="Widowed"/>
    <x v="2"/>
    <n v="2"/>
    <n v="1"/>
    <s v="Excellent"/>
    <d v="2023-05-21T00:00:00"/>
    <n v="2"/>
    <x v="2"/>
    <n v="4"/>
    <s v="High"/>
    <n v="1"/>
    <x v="2"/>
    <d v="2023-02-17T00:00:00"/>
    <x v="4"/>
    <x v="0"/>
    <x v="3"/>
    <n v="4"/>
    <n v="502.56"/>
    <n v="67"/>
    <s v="Old"/>
  </r>
  <r>
    <n v="2945"/>
    <d v="2019-09-03T00:00:00"/>
    <n v="6.7"/>
    <s v="Production Technician I"/>
    <x v="6"/>
    <s v="Terminated"/>
    <s v="Full-Time"/>
    <s v="Zone B"/>
    <s v="Temporary"/>
    <x v="0"/>
    <x v="1"/>
    <d v="1976-08-21T00:00:00"/>
    <s v="MA"/>
    <s v="Male"/>
    <s v="White"/>
    <s v="Widowed"/>
    <x v="2"/>
    <n v="2"/>
    <n v="4"/>
    <s v="Poor"/>
    <d v="2022-09-21T00:00:00"/>
    <n v="4"/>
    <x v="0"/>
    <n v="2"/>
    <s v="Low"/>
    <n v="1"/>
    <x v="0"/>
    <d v="2023-07-01T00:00:00"/>
    <x v="4"/>
    <x v="1"/>
    <x v="0"/>
    <n v="5"/>
    <n v="826.82"/>
    <n v="43"/>
    <s v="Adult"/>
  </r>
  <r>
    <n v="2946"/>
    <d v="2018-09-13T00:00:00"/>
    <n v="7.6722222222222225"/>
    <s v="Production Technician II"/>
    <x v="4"/>
    <s v="Active"/>
    <s v="Contract"/>
    <s v="Zone A"/>
    <s v="Full-Time"/>
    <x v="0"/>
    <x v="8"/>
    <d v="1984-06-29T00:00:00"/>
    <s v="MA"/>
    <s v="Male"/>
    <s v="Black"/>
    <s v="Divorced"/>
    <x v="2"/>
    <n v="2"/>
    <n v="2"/>
    <s v="Excellent"/>
    <d v="2023-01-20T00:00:00"/>
    <n v="4"/>
    <x v="2"/>
    <n v="5"/>
    <s v="High"/>
    <n v="3"/>
    <x v="2"/>
    <d v="2023-07-12T00:00:00"/>
    <x v="0"/>
    <x v="0"/>
    <x v="0"/>
    <n v="4"/>
    <n v="655.83"/>
    <n v="34"/>
    <s v="Adult"/>
  </r>
  <r>
    <n v="2947"/>
    <d v="2021-06-10T00:00:00"/>
    <n v="4.9305555555555554"/>
    <s v="Production Technician II"/>
    <x v="0"/>
    <s v="Active"/>
    <s v="Part-Time"/>
    <s v="Zone C"/>
    <s v="Temporary"/>
    <x v="0"/>
    <x v="13"/>
    <d v="1958-08-18T00:00:00"/>
    <s v="MA"/>
    <s v="Male"/>
    <s v="Asian"/>
    <s v="Divorced"/>
    <x v="0"/>
    <n v="3"/>
    <n v="1"/>
    <s v="Excellent"/>
    <d v="2023-02-11T00:00:00"/>
    <n v="3"/>
    <x v="2"/>
    <n v="4"/>
    <s v="High"/>
    <n v="2"/>
    <x v="2"/>
    <d v="2022-08-13T00:00:00"/>
    <x v="2"/>
    <x v="1"/>
    <x v="1"/>
    <n v="1"/>
    <n v="543.80999999999995"/>
    <n v="63"/>
    <s v="Old"/>
  </r>
  <r>
    <n v="2950"/>
    <d v="2018-09-14T00:00:00"/>
    <n v="7.6694444444444443"/>
    <s v="Production Technician II"/>
    <x v="8"/>
    <s v="Terminated"/>
    <s v="Part-Time"/>
    <s v="Zone C"/>
    <s v="Temporary"/>
    <x v="0"/>
    <x v="16"/>
    <d v="2043-01-04T00:00:00"/>
    <s v="MA"/>
    <s v="Female"/>
    <s v="White"/>
    <s v="Married"/>
    <x v="2"/>
    <n v="2"/>
    <n v="4"/>
    <s v="Poor"/>
    <d v="2022-08-21T00:00:00"/>
    <n v="3"/>
    <x v="0"/>
    <n v="3"/>
    <s v="Low"/>
    <n v="5"/>
    <x v="0"/>
    <d v="2023-03-19T00:00:00"/>
    <x v="3"/>
    <x v="0"/>
    <x v="2"/>
    <n v="2"/>
    <n v="331.52"/>
    <n v="75"/>
    <s v="Old"/>
  </r>
  <r>
    <n v="2951"/>
    <d v="2019-05-26T00:00:00"/>
    <n v="6.9694444444444441"/>
    <s v="Production Technician II"/>
    <x v="3"/>
    <s v="Active"/>
    <s v="Full-Time"/>
    <s v="Zone C"/>
    <s v="Part-Time"/>
    <x v="0"/>
    <x v="3"/>
    <d v="2043-10-05T00:00:00"/>
    <s v="MA"/>
    <s v="Female"/>
    <s v="Black"/>
    <s v="Widowed"/>
    <x v="0"/>
    <n v="3"/>
    <n v="2"/>
    <s v="Excellent"/>
    <d v="2023-05-31T00:00:00"/>
    <n v="3"/>
    <x v="2"/>
    <n v="1"/>
    <s v="High"/>
    <n v="3"/>
    <x v="2"/>
    <d v="2022-09-07T00:00:00"/>
    <x v="0"/>
    <x v="1"/>
    <x v="3"/>
    <n v="3"/>
    <n v="973.96"/>
    <n v="76"/>
    <s v="Old"/>
  </r>
  <r>
    <n v="2952"/>
    <d v="2019-07-05T00:00:00"/>
    <n v="6.8611111111111107"/>
    <s v="Production Technician II"/>
    <x v="9"/>
    <s v="Active"/>
    <s v="Contract"/>
    <s v="Zone C"/>
    <s v="Full-Time"/>
    <x v="0"/>
    <x v="5"/>
    <d v="1952-04-26T00:00:00"/>
    <s v="MA"/>
    <s v="Female"/>
    <s v="Black"/>
    <s v="Widowed"/>
    <x v="0"/>
    <n v="3"/>
    <n v="4"/>
    <s v="Poor"/>
    <d v="2023-04-01T00:00:00"/>
    <n v="5"/>
    <x v="0"/>
    <n v="3"/>
    <s v="Low"/>
    <n v="2"/>
    <x v="0"/>
    <d v="2023-05-08T00:00:00"/>
    <x v="4"/>
    <x v="0"/>
    <x v="2"/>
    <n v="3"/>
    <n v="149.09"/>
    <n v="67"/>
    <s v="Old"/>
  </r>
  <r>
    <n v="2953"/>
    <d v="2019-11-05T00:00:00"/>
    <n v="6.5277777777777777"/>
    <s v="Production Technician I"/>
    <x v="3"/>
    <s v="Active"/>
    <s v="Full-Time"/>
    <s v="Zone B"/>
    <s v="Full-Time"/>
    <x v="0"/>
    <x v="4"/>
    <d v="1957-03-19T00:00:00"/>
    <s v="MA"/>
    <s v="Male"/>
    <s v="Other"/>
    <s v="Widowed"/>
    <x v="0"/>
    <n v="3"/>
    <n v="5"/>
    <s v="Poor"/>
    <d v="2023-06-01T00:00:00"/>
    <n v="2"/>
    <x v="0"/>
    <n v="3"/>
    <s v="Low"/>
    <n v="4"/>
    <x v="0"/>
    <d v="2022-12-11T00:00:00"/>
    <x v="0"/>
    <x v="1"/>
    <x v="1"/>
    <n v="4"/>
    <n v="925.16"/>
    <n v="62"/>
    <s v="Old"/>
  </r>
  <r>
    <n v="2954"/>
    <d v="2019-07-22T00:00:00"/>
    <n v="6.8138888888888891"/>
    <s v="Production Technician I"/>
    <x v="5"/>
    <s v="Active"/>
    <s v="Part-Time"/>
    <s v="Zone B"/>
    <s v="Part-Time"/>
    <x v="0"/>
    <x v="4"/>
    <d v="1955-08-10T00:00:00"/>
    <s v="MA"/>
    <s v="Female"/>
    <s v="Black"/>
    <s v="Widowed"/>
    <x v="0"/>
    <n v="3"/>
    <n v="2"/>
    <s v="Excellent"/>
    <d v="2023-07-24T00:00:00"/>
    <n v="5"/>
    <x v="2"/>
    <n v="2"/>
    <s v="High"/>
    <n v="1"/>
    <x v="2"/>
    <d v="2022-10-23T00:00:00"/>
    <x v="2"/>
    <x v="1"/>
    <x v="3"/>
    <n v="2"/>
    <n v="833.13"/>
    <n v="64"/>
    <s v="Old"/>
  </r>
  <r>
    <n v="2955"/>
    <d v="2020-09-21T00:00:00"/>
    <n v="5.65"/>
    <s v="Production Technician I"/>
    <x v="9"/>
    <s v="Active"/>
    <s v="Full-Time"/>
    <s v="Zone A"/>
    <s v="Part-Time"/>
    <x v="0"/>
    <x v="3"/>
    <d v="1959-06-14T00:00:00"/>
    <s v="MA"/>
    <s v="Male"/>
    <s v="Other"/>
    <s v="Married"/>
    <x v="0"/>
    <n v="3"/>
    <n v="1"/>
    <s v="Excellent"/>
    <d v="2023-06-12T00:00:00"/>
    <n v="5"/>
    <x v="2"/>
    <n v="2"/>
    <s v="High"/>
    <n v="3"/>
    <x v="2"/>
    <d v="2023-06-04T00:00:00"/>
    <x v="2"/>
    <x v="1"/>
    <x v="0"/>
    <n v="5"/>
    <n v="191.49"/>
    <n v="61"/>
    <s v="Old"/>
  </r>
  <r>
    <n v="2956"/>
    <d v="2019-11-11T00:00:00"/>
    <n v="6.5111111111111111"/>
    <s v="Production Technician I"/>
    <x v="5"/>
    <s v="Active"/>
    <s v="Part-Time"/>
    <s v="Zone C"/>
    <s v="Full-Time"/>
    <x v="0"/>
    <x v="6"/>
    <d v="1999-12-15T00:00:00"/>
    <s v="MA"/>
    <s v="Male"/>
    <s v="Hispanic"/>
    <s v="Widowed"/>
    <x v="0"/>
    <n v="3"/>
    <n v="2"/>
    <s v="Excellent"/>
    <d v="2023-02-06T00:00:00"/>
    <n v="5"/>
    <x v="2"/>
    <n v="4"/>
    <s v="High"/>
    <n v="1"/>
    <x v="2"/>
    <d v="2022-10-13T00:00:00"/>
    <x v="1"/>
    <x v="1"/>
    <x v="3"/>
    <n v="3"/>
    <n v="474.15"/>
    <n v="20"/>
    <s v="Young"/>
  </r>
  <r>
    <n v="2957"/>
    <d v="2021-02-08T00:00:00"/>
    <n v="5.2694444444444448"/>
    <s v="Production Technician I"/>
    <x v="6"/>
    <s v="Active"/>
    <s v="Part-Time"/>
    <s v="Zone B"/>
    <s v="Temporary"/>
    <x v="0"/>
    <x v="4"/>
    <d v="1960-01-13T00:00:00"/>
    <s v="MA"/>
    <s v="Male"/>
    <s v="Hispanic"/>
    <s v="Single"/>
    <x v="0"/>
    <n v="3"/>
    <n v="1"/>
    <s v="Excellent"/>
    <d v="2023-02-21T00:00:00"/>
    <n v="1"/>
    <x v="2"/>
    <n v="3"/>
    <s v="High"/>
    <n v="4"/>
    <x v="2"/>
    <d v="2022-08-30T00:00:00"/>
    <x v="2"/>
    <x v="1"/>
    <x v="0"/>
    <n v="1"/>
    <n v="550.41999999999996"/>
    <n v="61"/>
    <s v="Old"/>
  </r>
  <r>
    <n v="2958"/>
    <d v="2020-06-01T00:00:00"/>
    <n v="5.9555555555555557"/>
    <s v="Production Technician I"/>
    <x v="2"/>
    <s v="Active"/>
    <s v="Contract"/>
    <s v="Zone C"/>
    <s v="Full-Time"/>
    <x v="0"/>
    <x v="16"/>
    <d v="2045-04-09T00:00:00"/>
    <s v="MA"/>
    <s v="Male"/>
    <s v="Black"/>
    <s v="Divorced"/>
    <x v="0"/>
    <n v="3"/>
    <n v="4"/>
    <s v="Poor"/>
    <d v="2023-05-16T00:00:00"/>
    <n v="1"/>
    <x v="0"/>
    <n v="2"/>
    <s v="Low"/>
    <n v="4"/>
    <x v="0"/>
    <d v="2023-02-09T00:00:00"/>
    <x v="3"/>
    <x v="1"/>
    <x v="1"/>
    <n v="1"/>
    <n v="681.23"/>
    <n v="75"/>
    <s v="Old"/>
  </r>
  <r>
    <n v="2959"/>
    <d v="2022-10-26T00:00:00"/>
    <n v="3.5527777777777776"/>
    <s v="Production Technician I"/>
    <x v="4"/>
    <s v="Terminated"/>
    <s v="Part-Time"/>
    <s v="Zone A"/>
    <s v="Temporary"/>
    <x v="0"/>
    <x v="1"/>
    <d v="2042-08-30T00:00:00"/>
    <s v="MA"/>
    <s v="Male"/>
    <s v="Hispanic"/>
    <s v="Widowed"/>
    <x v="0"/>
    <n v="3"/>
    <n v="2"/>
    <s v="Excellent"/>
    <d v="2023-07-05T00:00:00"/>
    <n v="1"/>
    <x v="2"/>
    <n v="5"/>
    <s v="High"/>
    <n v="2"/>
    <x v="2"/>
    <d v="2023-07-06T00:00:00"/>
    <x v="1"/>
    <x v="0"/>
    <x v="1"/>
    <n v="5"/>
    <n v="657.64"/>
    <n v="80"/>
    <s v="Old"/>
  </r>
  <r>
    <n v="2960"/>
    <d v="2019-02-12T00:00:00"/>
    <n v="7.2583333333333337"/>
    <s v="Production Technician I"/>
    <x v="0"/>
    <s v="Active"/>
    <s v="Full-Time"/>
    <s v="Zone C"/>
    <s v="Part-Time"/>
    <x v="0"/>
    <x v="3"/>
    <d v="1976-09-21T00:00:00"/>
    <s v="MA"/>
    <s v="Female"/>
    <s v="White"/>
    <s v="Divorced"/>
    <x v="0"/>
    <n v="3"/>
    <n v="2"/>
    <s v="Excellent"/>
    <d v="2022-09-23T00:00:00"/>
    <n v="2"/>
    <x v="2"/>
    <n v="4"/>
    <s v="High"/>
    <n v="3"/>
    <x v="2"/>
    <d v="2022-12-16T00:00:00"/>
    <x v="2"/>
    <x v="0"/>
    <x v="1"/>
    <n v="4"/>
    <n v="449.66"/>
    <n v="43"/>
    <s v="Adult"/>
  </r>
  <r>
    <n v="2961"/>
    <d v="2022-10-19T00:00:00"/>
    <n v="3.5722222222222224"/>
    <s v="Production Technician I"/>
    <x v="7"/>
    <s v="Active"/>
    <s v="Full-Time"/>
    <s v="Zone A"/>
    <s v="Full-Time"/>
    <x v="0"/>
    <x v="4"/>
    <d v="1977-12-20T00:00:00"/>
    <s v="MA"/>
    <s v="Female"/>
    <s v="Asian"/>
    <s v="Divorced"/>
    <x v="0"/>
    <n v="3"/>
    <n v="2"/>
    <s v="Excellent"/>
    <d v="2023-02-12T00:00:00"/>
    <n v="2"/>
    <x v="2"/>
    <n v="2"/>
    <s v="High"/>
    <n v="4"/>
    <x v="2"/>
    <d v="2023-01-19T00:00:00"/>
    <x v="0"/>
    <x v="1"/>
    <x v="3"/>
    <n v="5"/>
    <n v="587.25"/>
    <n v="45"/>
    <s v="Adult"/>
  </r>
  <r>
    <n v="2962"/>
    <d v="2019-12-12T00:00:00"/>
    <n v="6.4249999999999998"/>
    <s v="Production Technician I"/>
    <x v="1"/>
    <s v="Active"/>
    <s v="Full-Time"/>
    <s v="Zone A"/>
    <s v="Full-Time"/>
    <x v="0"/>
    <x v="6"/>
    <d v="1982-10-03T00:00:00"/>
    <s v="MA"/>
    <s v="Female"/>
    <s v="Hispanic"/>
    <s v="Single"/>
    <x v="0"/>
    <n v="3"/>
    <n v="1"/>
    <s v="Excellent"/>
    <d v="2022-12-19T00:00:00"/>
    <n v="1"/>
    <x v="2"/>
    <n v="2"/>
    <s v="High"/>
    <n v="3"/>
    <x v="2"/>
    <d v="2022-08-28T00:00:00"/>
    <x v="1"/>
    <x v="0"/>
    <x v="0"/>
    <n v="2"/>
    <n v="198.55"/>
    <n v="37"/>
    <s v="Adult"/>
  </r>
  <r>
    <n v="2963"/>
    <d v="2021-11-29T00:00:00"/>
    <n v="4.4611111111111112"/>
    <s v="Production Technician I"/>
    <x v="8"/>
    <s v="Active"/>
    <s v="Full-Time"/>
    <s v="Zone B"/>
    <s v="Full-Time"/>
    <x v="0"/>
    <x v="4"/>
    <d v="1975-09-04T00:00:00"/>
    <s v="MA"/>
    <s v="Male"/>
    <s v="Other"/>
    <s v="Married"/>
    <x v="0"/>
    <n v="3"/>
    <n v="2"/>
    <s v="Excellent"/>
    <d v="2022-10-02T00:00:00"/>
    <n v="1"/>
    <x v="2"/>
    <n v="3"/>
    <s v="High"/>
    <n v="2"/>
    <x v="2"/>
    <d v="2023-06-08T00:00:00"/>
    <x v="1"/>
    <x v="1"/>
    <x v="2"/>
    <n v="5"/>
    <n v="629.24"/>
    <n v="46"/>
    <s v="Adult"/>
  </r>
  <r>
    <n v="2964"/>
    <d v="2021-05-15T00:00:00"/>
    <n v="5"/>
    <s v="Production Technician I"/>
    <x v="3"/>
    <s v="Active"/>
    <s v="Part-Time"/>
    <s v="Zone B"/>
    <s v="Full-Time"/>
    <x v="0"/>
    <x v="4"/>
    <d v="1958-06-02T00:00:00"/>
    <s v="MA"/>
    <s v="Female"/>
    <s v="Other"/>
    <s v="Divorced"/>
    <x v="0"/>
    <n v="3"/>
    <n v="2"/>
    <s v="Excellent"/>
    <d v="2022-12-15T00:00:00"/>
    <n v="4"/>
    <x v="2"/>
    <n v="1"/>
    <s v="High"/>
    <n v="3"/>
    <x v="2"/>
    <d v="2022-10-14T00:00:00"/>
    <x v="4"/>
    <x v="0"/>
    <x v="1"/>
    <n v="2"/>
    <n v="614.05999999999995"/>
    <n v="63"/>
    <s v="Old"/>
  </r>
  <r>
    <n v="2965"/>
    <d v="2023-01-27T00:00:00"/>
    <n v="3.3"/>
    <s v="Production Technician I"/>
    <x v="9"/>
    <s v="Active"/>
    <s v="Contract"/>
    <s v="Zone B"/>
    <s v="Temporary"/>
    <x v="0"/>
    <x v="4"/>
    <d v="1957-01-04T00:00:00"/>
    <s v="MA"/>
    <s v="Female"/>
    <s v="Hispanic"/>
    <s v="Divorced"/>
    <x v="0"/>
    <n v="3"/>
    <n v="1"/>
    <s v="Excellent"/>
    <d v="2023-07-13T00:00:00"/>
    <n v="4"/>
    <x v="2"/>
    <n v="4"/>
    <s v="High"/>
    <n v="5"/>
    <x v="2"/>
    <d v="2023-03-07T00:00:00"/>
    <x v="2"/>
    <x v="1"/>
    <x v="2"/>
    <n v="3"/>
    <n v="426.26"/>
    <n v="66"/>
    <s v="Old"/>
  </r>
  <r>
    <n v="2966"/>
    <d v="2020-07-03T00:00:00"/>
    <n v="5.8666666666666663"/>
    <s v="Production Technician I"/>
    <x v="5"/>
    <s v="Active"/>
    <s v="Full-Time"/>
    <s v="Zone A"/>
    <s v="Temporary"/>
    <x v="0"/>
    <x v="1"/>
    <d v="1961-04-23T00:00:00"/>
    <s v="MA"/>
    <s v="Male"/>
    <s v="White"/>
    <s v="Divorced"/>
    <x v="0"/>
    <n v="3"/>
    <n v="4"/>
    <s v="Poor"/>
    <d v="2023-03-06T00:00:00"/>
    <n v="5"/>
    <x v="0"/>
    <n v="2"/>
    <s v="Low"/>
    <n v="5"/>
    <x v="0"/>
    <d v="2022-10-17T00:00:00"/>
    <x v="2"/>
    <x v="0"/>
    <x v="3"/>
    <n v="5"/>
    <n v="197.73"/>
    <n v="59"/>
    <s v="Old"/>
  </r>
  <r>
    <n v="2967"/>
    <d v="2022-12-26T00:00:00"/>
    <n v="3.3861111111111111"/>
    <s v="Production Technician I"/>
    <x v="6"/>
    <s v="Active"/>
    <s v="Full-Time"/>
    <s v="Zone A"/>
    <s v="Part-Time"/>
    <x v="0"/>
    <x v="4"/>
    <d v="1983-12-06T00:00:00"/>
    <s v="MA"/>
    <s v="Female"/>
    <s v="Other"/>
    <s v="Married"/>
    <x v="0"/>
    <n v="3"/>
    <n v="4"/>
    <s v="Poor"/>
    <d v="2022-08-11T00:00:00"/>
    <n v="2"/>
    <x v="0"/>
    <n v="3"/>
    <s v="Low"/>
    <n v="1"/>
    <x v="0"/>
    <d v="2023-07-21T00:00:00"/>
    <x v="1"/>
    <x v="1"/>
    <x v="1"/>
    <n v="3"/>
    <n v="145.68"/>
    <n v="39"/>
    <s v="Adult"/>
  </r>
  <r>
    <n v="2968"/>
    <d v="2018-12-23T00:00:00"/>
    <n v="7.3944444444444448"/>
    <s v="Production Technician I"/>
    <x v="0"/>
    <s v="Active"/>
    <s v="Part-Time"/>
    <s v="Zone B"/>
    <s v="Temporary"/>
    <x v="0"/>
    <x v="3"/>
    <d v="1981-06-05T00:00:00"/>
    <s v="MA"/>
    <s v="Female"/>
    <s v="Black"/>
    <s v="Single"/>
    <x v="0"/>
    <n v="3"/>
    <n v="4"/>
    <s v="Poor"/>
    <d v="2023-05-23T00:00:00"/>
    <n v="1"/>
    <x v="0"/>
    <n v="5"/>
    <s v="Low"/>
    <n v="4"/>
    <x v="0"/>
    <d v="2022-11-20T00:00:00"/>
    <x v="1"/>
    <x v="0"/>
    <x v="0"/>
    <n v="3"/>
    <n v="764.74"/>
    <n v="37"/>
    <s v="Adult"/>
  </r>
  <r>
    <n v="2969"/>
    <d v="2020-09-28T00:00:00"/>
    <n v="5.6305555555555555"/>
    <s v="Production Technician II"/>
    <x v="5"/>
    <s v="Terminated"/>
    <s v="Contract"/>
    <s v="Zone A"/>
    <s v="Part-Time"/>
    <x v="0"/>
    <x v="3"/>
    <d v="1987-12-28T00:00:00"/>
    <s v="MA"/>
    <s v="Female"/>
    <s v="Hispanic"/>
    <s v="Married"/>
    <x v="0"/>
    <n v="3"/>
    <n v="2"/>
    <s v="Excellent"/>
    <d v="2022-11-21T00:00:00"/>
    <n v="4"/>
    <x v="2"/>
    <n v="5"/>
    <s v="High"/>
    <n v="5"/>
    <x v="2"/>
    <d v="2022-10-18T00:00:00"/>
    <x v="1"/>
    <x v="0"/>
    <x v="3"/>
    <n v="3"/>
    <n v="405.4"/>
    <n v="33"/>
    <s v="Adult"/>
  </r>
  <r>
    <n v="2970"/>
    <d v="2020-09-16T00:00:00"/>
    <n v="5.6638888888888888"/>
    <s v="Production Technician I"/>
    <x v="8"/>
    <s v="Active"/>
    <s v="Full-Time"/>
    <s v="Zone B"/>
    <s v="Temporary"/>
    <x v="0"/>
    <x v="3"/>
    <d v="1982-04-30T00:00:00"/>
    <s v="MA"/>
    <s v="Female"/>
    <s v="Hispanic"/>
    <s v="Widowed"/>
    <x v="0"/>
    <n v="3"/>
    <n v="5"/>
    <s v="Poor"/>
    <d v="2022-10-23T00:00:00"/>
    <n v="5"/>
    <x v="0"/>
    <n v="5"/>
    <s v="Low"/>
    <n v="5"/>
    <x v="0"/>
    <d v="2023-01-16T00:00:00"/>
    <x v="0"/>
    <x v="1"/>
    <x v="0"/>
    <n v="4"/>
    <n v="689.49"/>
    <n v="38"/>
    <s v="Adult"/>
  </r>
  <r>
    <n v="2971"/>
    <d v="2020-02-09T00:00:00"/>
    <n v="6.2666666666666666"/>
    <s v="Production Technician II"/>
    <x v="3"/>
    <s v="Active"/>
    <s v="Contract"/>
    <s v="Zone C"/>
    <s v="Temporary"/>
    <x v="0"/>
    <x v="1"/>
    <d v="1996-10-07T00:00:00"/>
    <s v="MA"/>
    <s v="Female"/>
    <s v="White"/>
    <s v="Divorced"/>
    <x v="0"/>
    <n v="3"/>
    <n v="1"/>
    <s v="Excellent"/>
    <d v="2022-10-14T00:00:00"/>
    <n v="3"/>
    <x v="2"/>
    <n v="5"/>
    <s v="High"/>
    <n v="4"/>
    <x v="2"/>
    <d v="2023-04-12T00:00:00"/>
    <x v="2"/>
    <x v="0"/>
    <x v="1"/>
    <n v="2"/>
    <n v="141.13999999999999"/>
    <n v="24"/>
    <s v="Young"/>
  </r>
  <r>
    <n v="2972"/>
    <d v="2023-02-13T00:00:00"/>
    <n v="3.2555555555555555"/>
    <s v="Production Technician I"/>
    <x v="3"/>
    <s v="Active"/>
    <s v="Full-Time"/>
    <s v="Zone B"/>
    <s v="Part-Time"/>
    <x v="0"/>
    <x v="3"/>
    <d v="2048-04-03T00:00:00"/>
    <s v="MA"/>
    <s v="Female"/>
    <s v="Other"/>
    <s v="Widowed"/>
    <x v="0"/>
    <n v="3"/>
    <n v="1"/>
    <s v="Excellent"/>
    <d v="2022-11-24T00:00:00"/>
    <n v="3"/>
    <x v="2"/>
    <n v="4"/>
    <s v="High"/>
    <n v="3"/>
    <x v="2"/>
    <d v="2023-03-01T00:00:00"/>
    <x v="0"/>
    <x v="0"/>
    <x v="3"/>
    <n v="1"/>
    <n v="788.69"/>
    <n v="75"/>
    <s v="Old"/>
  </r>
  <r>
    <n v="2973"/>
    <d v="2019-12-01T00:00:00"/>
    <n v="6.4555555555555557"/>
    <s v="Production Technician I"/>
    <x v="7"/>
    <s v="Active"/>
    <s v="Part-Time"/>
    <s v="Zone C"/>
    <s v="Part-Time"/>
    <x v="0"/>
    <x v="3"/>
    <d v="1951-06-14T00:00:00"/>
    <s v="MA"/>
    <s v="Female"/>
    <s v="Other"/>
    <s v="Married"/>
    <x v="0"/>
    <n v="3"/>
    <n v="5"/>
    <s v="Poor"/>
    <d v="2022-12-09T00:00:00"/>
    <n v="1"/>
    <x v="0"/>
    <n v="3"/>
    <s v="Low"/>
    <n v="3"/>
    <x v="0"/>
    <d v="2023-07-13T00:00:00"/>
    <x v="3"/>
    <x v="0"/>
    <x v="0"/>
    <n v="5"/>
    <n v="458.81"/>
    <n v="68"/>
    <s v="Old"/>
  </r>
  <r>
    <n v="2974"/>
    <d v="2022-11-04T00:00:00"/>
    <n v="3.5305555555555554"/>
    <s v="Production Technician I"/>
    <x v="7"/>
    <s v="Active"/>
    <s v="Full-Time"/>
    <s v="Zone C"/>
    <s v="Part-Time"/>
    <x v="0"/>
    <x v="4"/>
    <d v="2045-02-06T00:00:00"/>
    <s v="MA"/>
    <s v="Female"/>
    <s v="Black"/>
    <s v="Single"/>
    <x v="0"/>
    <n v="3"/>
    <n v="5"/>
    <s v="Poor"/>
    <d v="2022-11-26T00:00:00"/>
    <n v="4"/>
    <x v="0"/>
    <n v="5"/>
    <s v="Low"/>
    <n v="4"/>
    <x v="0"/>
    <d v="2023-04-27T00:00:00"/>
    <x v="2"/>
    <x v="0"/>
    <x v="3"/>
    <n v="5"/>
    <n v="140.91"/>
    <n v="77"/>
    <s v="Old"/>
  </r>
  <r>
    <n v="2975"/>
    <d v="2021-04-14T00:00:00"/>
    <n v="5.0861111111111112"/>
    <s v="Production Technician I"/>
    <x v="5"/>
    <s v="Active"/>
    <s v="Full-Time"/>
    <s v="Zone A"/>
    <s v="Temporary"/>
    <x v="0"/>
    <x v="18"/>
    <d v="2048-06-17T00:00:00"/>
    <s v="MA"/>
    <s v="Male"/>
    <s v="Asian"/>
    <s v="Married"/>
    <x v="0"/>
    <n v="3"/>
    <n v="4"/>
    <s v="Poor"/>
    <d v="2022-12-29T00:00:00"/>
    <n v="2"/>
    <x v="0"/>
    <n v="3"/>
    <s v="Low"/>
    <n v="4"/>
    <x v="0"/>
    <d v="2023-07-12T00:00:00"/>
    <x v="0"/>
    <x v="1"/>
    <x v="2"/>
    <n v="5"/>
    <n v="551.76"/>
    <n v="73"/>
    <s v="Old"/>
  </r>
  <r>
    <n v="2977"/>
    <d v="2020-08-28T00:00:00"/>
    <n v="5.7138888888888886"/>
    <s v="Production Technician II"/>
    <x v="6"/>
    <s v="Active"/>
    <s v="Part-Time"/>
    <s v="Zone A"/>
    <s v="Temporary"/>
    <x v="0"/>
    <x v="17"/>
    <d v="1987-12-10T00:00:00"/>
    <s v="MA"/>
    <s v="Male"/>
    <s v="Black"/>
    <s v="Divorced"/>
    <x v="0"/>
    <n v="3"/>
    <n v="2"/>
    <s v="Excellent"/>
    <d v="2023-03-21T00:00:00"/>
    <n v="2"/>
    <x v="2"/>
    <n v="4"/>
    <s v="High"/>
    <n v="3"/>
    <x v="2"/>
    <d v="2023-04-01T00:00:00"/>
    <x v="2"/>
    <x v="0"/>
    <x v="3"/>
    <n v="4"/>
    <n v="640.04999999999995"/>
    <n v="33"/>
    <s v="Adult"/>
  </r>
  <r>
    <n v="2978"/>
    <d v="2022-08-16T00:00:00"/>
    <n v="3.7472222222222222"/>
    <s v="Production Technician I"/>
    <x v="0"/>
    <s v="Active"/>
    <s v="Full-Time"/>
    <s v="Zone C"/>
    <s v="Part-Time"/>
    <x v="0"/>
    <x v="17"/>
    <d v="1981-09-11T00:00:00"/>
    <s v="MA"/>
    <s v="Male"/>
    <s v="Hispanic"/>
    <s v="Divorced"/>
    <x v="0"/>
    <n v="3"/>
    <n v="4"/>
    <s v="Poor"/>
    <d v="2022-08-29T00:00:00"/>
    <n v="5"/>
    <x v="0"/>
    <n v="2"/>
    <s v="Low"/>
    <n v="4"/>
    <x v="0"/>
    <d v="2022-11-02T00:00:00"/>
    <x v="4"/>
    <x v="0"/>
    <x v="0"/>
    <n v="1"/>
    <n v="470.62"/>
    <n v="41"/>
    <s v="Adult"/>
  </r>
  <r>
    <n v="2979"/>
    <d v="2022-02-26T00:00:00"/>
    <n v="4.2194444444444441"/>
    <s v="Production Technician I"/>
    <x v="2"/>
    <s v="Active"/>
    <s v="Full-Time"/>
    <s v="Zone A"/>
    <s v="Temporary"/>
    <x v="0"/>
    <x v="4"/>
    <d v="2001-06-16T00:00:00"/>
    <s v="MA"/>
    <s v="Female"/>
    <s v="Other"/>
    <s v="Widowed"/>
    <x v="0"/>
    <n v="3"/>
    <n v="2"/>
    <s v="Excellent"/>
    <d v="2023-01-08T00:00:00"/>
    <n v="4"/>
    <x v="2"/>
    <n v="5"/>
    <s v="High"/>
    <n v="4"/>
    <x v="2"/>
    <d v="2023-06-10T00:00:00"/>
    <x v="0"/>
    <x v="1"/>
    <x v="0"/>
    <n v="4"/>
    <n v="257.87"/>
    <n v="21"/>
    <s v="Young"/>
  </r>
  <r>
    <n v="2980"/>
    <d v="2019-12-30T00:00:00"/>
    <n v="6.375"/>
    <s v="Production Technician I"/>
    <x v="7"/>
    <s v="Active"/>
    <s v="Part-Time"/>
    <s v="Zone A"/>
    <s v="Temporary"/>
    <x v="0"/>
    <x v="3"/>
    <d v="1957-09-09T00:00:00"/>
    <s v="MA"/>
    <s v="Female"/>
    <s v="Hispanic"/>
    <s v="Divorced"/>
    <x v="0"/>
    <n v="3"/>
    <n v="2"/>
    <s v="Excellent"/>
    <d v="2023-02-06T00:00:00"/>
    <n v="1"/>
    <x v="2"/>
    <n v="3"/>
    <s v="High"/>
    <n v="5"/>
    <x v="2"/>
    <d v="2023-02-17T00:00:00"/>
    <x v="1"/>
    <x v="1"/>
    <x v="3"/>
    <n v="4"/>
    <n v="970.09"/>
    <n v="62"/>
    <s v="Old"/>
  </r>
  <r>
    <n v="2981"/>
    <d v="2022-07-23T00:00:00"/>
    <n v="3.8111111111111109"/>
    <s v="Production Technician I"/>
    <x v="3"/>
    <s v="Active"/>
    <s v="Part-Time"/>
    <s v="Zone B"/>
    <s v="Full-Time"/>
    <x v="0"/>
    <x v="1"/>
    <d v="1979-12-25T00:00:00"/>
    <s v="MA"/>
    <s v="Female"/>
    <s v="Black"/>
    <s v="Single"/>
    <x v="0"/>
    <n v="3"/>
    <n v="1"/>
    <s v="Excellent"/>
    <d v="2022-09-21T00:00:00"/>
    <n v="5"/>
    <x v="2"/>
    <n v="3"/>
    <s v="High"/>
    <n v="2"/>
    <x v="2"/>
    <d v="2023-06-25T00:00:00"/>
    <x v="4"/>
    <x v="1"/>
    <x v="2"/>
    <n v="2"/>
    <n v="197.96"/>
    <n v="43"/>
    <s v="Adult"/>
  </r>
  <r>
    <n v="2982"/>
    <d v="2018-10-14T00:00:00"/>
    <n v="7.5861111111111112"/>
    <s v="Production Technician II"/>
    <x v="5"/>
    <s v="Active"/>
    <s v="Full-Time"/>
    <s v="Zone B"/>
    <s v="Temporary"/>
    <x v="0"/>
    <x v="4"/>
    <d v="1952-01-24T00:00:00"/>
    <s v="MA"/>
    <s v="Female"/>
    <s v="Other"/>
    <s v="Married"/>
    <x v="0"/>
    <n v="3"/>
    <n v="2"/>
    <s v="Excellent"/>
    <d v="2022-09-13T00:00:00"/>
    <n v="5"/>
    <x v="2"/>
    <n v="4"/>
    <s v="High"/>
    <n v="3"/>
    <x v="2"/>
    <d v="2022-10-31T00:00:00"/>
    <x v="2"/>
    <x v="1"/>
    <x v="0"/>
    <n v="2"/>
    <n v="166.78"/>
    <n v="66"/>
    <s v="Old"/>
  </r>
  <r>
    <n v="2983"/>
    <d v="2021-02-20T00:00:00"/>
    <n v="5.2361111111111107"/>
    <s v="Production Technician II"/>
    <x v="2"/>
    <s v="Active"/>
    <s v="Full-Time"/>
    <s v="Zone C"/>
    <s v="Temporary"/>
    <x v="0"/>
    <x v="8"/>
    <d v="1962-04-15T00:00:00"/>
    <s v="MA"/>
    <s v="Male"/>
    <s v="Hispanic"/>
    <s v="Widowed"/>
    <x v="0"/>
    <n v="3"/>
    <n v="2"/>
    <s v="Excellent"/>
    <d v="2023-07-01T00:00:00"/>
    <n v="4"/>
    <x v="2"/>
    <n v="5"/>
    <s v="High"/>
    <n v="4"/>
    <x v="2"/>
    <d v="2023-06-25T00:00:00"/>
    <x v="2"/>
    <x v="1"/>
    <x v="3"/>
    <n v="4"/>
    <n v="267.60000000000002"/>
    <n v="59"/>
    <s v="Old"/>
  </r>
  <r>
    <n v="2984"/>
    <d v="2020-03-28T00:00:00"/>
    <n v="6.1305555555555555"/>
    <s v="Production Technician II"/>
    <x v="9"/>
    <s v="Active"/>
    <s v="Contract"/>
    <s v="Zone B"/>
    <s v="Temporary"/>
    <x v="0"/>
    <x v="6"/>
    <d v="1975-04-03T00:00:00"/>
    <s v="MA"/>
    <s v="Female"/>
    <s v="Black"/>
    <s v="Divorced"/>
    <x v="0"/>
    <n v="3"/>
    <n v="5"/>
    <s v="Poor"/>
    <d v="2022-12-09T00:00:00"/>
    <n v="4"/>
    <x v="0"/>
    <n v="1"/>
    <s v="Low"/>
    <n v="1"/>
    <x v="0"/>
    <d v="2023-05-24T00:00:00"/>
    <x v="2"/>
    <x v="0"/>
    <x v="1"/>
    <n v="1"/>
    <n v="671.21"/>
    <n v="45"/>
    <s v="Adult"/>
  </r>
  <r>
    <n v="2985"/>
    <d v="2019-02-05T00:00:00"/>
    <n v="7.2777777777777777"/>
    <s v="Production Technician I"/>
    <x v="7"/>
    <s v="Active"/>
    <s v="Contract"/>
    <s v="Zone A"/>
    <s v="Part-Time"/>
    <x v="0"/>
    <x v="2"/>
    <d v="1970-09-17T00:00:00"/>
    <s v="MA"/>
    <s v="Male"/>
    <s v="Hispanic"/>
    <s v="Married"/>
    <x v="0"/>
    <n v="3"/>
    <n v="1"/>
    <s v="Excellent"/>
    <d v="2023-07-14T00:00:00"/>
    <n v="3"/>
    <x v="2"/>
    <n v="5"/>
    <s v="High"/>
    <n v="2"/>
    <x v="2"/>
    <d v="2022-10-25T00:00:00"/>
    <x v="1"/>
    <x v="0"/>
    <x v="0"/>
    <n v="4"/>
    <n v="813.43"/>
    <n v="49"/>
    <s v="Adult"/>
  </r>
  <r>
    <n v="2986"/>
    <d v="2023-04-19T00:00:00"/>
    <n v="3.0722222222222224"/>
    <s v="Production Technician I"/>
    <x v="6"/>
    <s v="Active"/>
    <s v="Full-Time"/>
    <s v="Zone B"/>
    <s v="Temporary"/>
    <x v="0"/>
    <x v="5"/>
    <d v="1971-01-11T00:00:00"/>
    <s v="MA"/>
    <s v="Female"/>
    <s v="Asian"/>
    <s v="Single"/>
    <x v="0"/>
    <n v="3"/>
    <n v="1"/>
    <s v="Excellent"/>
    <d v="2023-07-12T00:00:00"/>
    <n v="4"/>
    <x v="2"/>
    <n v="5"/>
    <s v="High"/>
    <n v="3"/>
    <x v="2"/>
    <d v="2023-02-20T00:00:00"/>
    <x v="4"/>
    <x v="0"/>
    <x v="2"/>
    <n v="1"/>
    <n v="501.89"/>
    <n v="52"/>
    <s v="Old"/>
  </r>
  <r>
    <n v="2987"/>
    <d v="2020-09-24T00:00:00"/>
    <n v="5.6416666666666666"/>
    <s v="Production Technician I"/>
    <x v="3"/>
    <s v="Active"/>
    <s v="Contract"/>
    <s v="Zone B"/>
    <s v="Full-Time"/>
    <x v="0"/>
    <x v="12"/>
    <d v="1966-02-20T00:00:00"/>
    <s v="MA"/>
    <s v="Male"/>
    <s v="Other"/>
    <s v="Single"/>
    <x v="0"/>
    <n v="3"/>
    <n v="4"/>
    <s v="Poor"/>
    <d v="2023-07-06T00:00:00"/>
    <n v="4"/>
    <x v="0"/>
    <n v="3"/>
    <s v="Low"/>
    <n v="3"/>
    <x v="0"/>
    <d v="2023-01-20T00:00:00"/>
    <x v="0"/>
    <x v="1"/>
    <x v="0"/>
    <n v="4"/>
    <n v="133.4"/>
    <n v="54"/>
    <s v="Old"/>
  </r>
  <r>
    <n v="2988"/>
    <d v="2020-11-14T00:00:00"/>
    <n v="5.5027777777777782"/>
    <s v="Production Technician I"/>
    <x v="8"/>
    <s v="Active"/>
    <s v="Full-Time"/>
    <s v="Zone A"/>
    <s v="Part-Time"/>
    <x v="0"/>
    <x v="3"/>
    <d v="1972-01-18T00:00:00"/>
    <s v="MA"/>
    <s v="Male"/>
    <s v="Hispanic"/>
    <s v="Married"/>
    <x v="0"/>
    <n v="3"/>
    <n v="1"/>
    <s v="Excellent"/>
    <d v="2023-07-15T00:00:00"/>
    <n v="4"/>
    <x v="2"/>
    <n v="4"/>
    <s v="High"/>
    <n v="4"/>
    <x v="2"/>
    <d v="2023-01-03T00:00:00"/>
    <x v="1"/>
    <x v="0"/>
    <x v="0"/>
    <n v="4"/>
    <n v="312.8"/>
    <n v="48"/>
    <s v="Adult"/>
  </r>
  <r>
    <n v="2989"/>
    <d v="2021-09-16T00:00:00"/>
    <n v="4.6638888888888888"/>
    <s v="Production Technician I"/>
    <x v="3"/>
    <s v="Active"/>
    <s v="Contract"/>
    <s v="Zone B"/>
    <s v="Temporary"/>
    <x v="0"/>
    <x v="6"/>
    <d v="2042-05-26T00:00:00"/>
    <s v="MA"/>
    <s v="Female"/>
    <s v="Hispanic"/>
    <s v="Widowed"/>
    <x v="0"/>
    <n v="3"/>
    <n v="4"/>
    <s v="Poor"/>
    <d v="2023-06-18T00:00:00"/>
    <n v="2"/>
    <x v="0"/>
    <n v="3"/>
    <s v="Low"/>
    <n v="3"/>
    <x v="0"/>
    <d v="2022-11-24T00:00:00"/>
    <x v="4"/>
    <x v="1"/>
    <x v="0"/>
    <n v="3"/>
    <n v="272.76"/>
    <n v="79"/>
    <s v="Old"/>
  </r>
  <r>
    <n v="2990"/>
    <d v="2019-04-21T00:00:00"/>
    <n v="7.0666666666666664"/>
    <s v="Production Technician I"/>
    <x v="9"/>
    <s v="Active"/>
    <s v="Full-Time"/>
    <s v="Zone C"/>
    <s v="Part-Time"/>
    <x v="0"/>
    <x v="3"/>
    <d v="1999-05-28T00:00:00"/>
    <s v="MA"/>
    <s v="Female"/>
    <s v="White"/>
    <s v="Single"/>
    <x v="0"/>
    <n v="3"/>
    <n v="2"/>
    <s v="Excellent"/>
    <d v="2023-05-21T00:00:00"/>
    <n v="2"/>
    <x v="2"/>
    <n v="2"/>
    <s v="High"/>
    <n v="3"/>
    <x v="2"/>
    <d v="2023-05-14T00:00:00"/>
    <x v="2"/>
    <x v="1"/>
    <x v="3"/>
    <n v="3"/>
    <n v="494.03"/>
    <n v="20"/>
    <s v="Young"/>
  </r>
  <r>
    <n v="2991"/>
    <d v="2020-03-13T00:00:00"/>
    <n v="6.1722222222222225"/>
    <s v="Production Technician I"/>
    <x v="5"/>
    <s v="Active"/>
    <s v="Contract"/>
    <s v="Zone A"/>
    <s v="Full-Time"/>
    <x v="0"/>
    <x v="3"/>
    <d v="1999-03-17T00:00:00"/>
    <s v="MA"/>
    <s v="Female"/>
    <s v="White"/>
    <s v="Single"/>
    <x v="1"/>
    <n v="4"/>
    <n v="2"/>
    <s v="Excellent"/>
    <d v="2022-08-23T00:00:00"/>
    <n v="5"/>
    <x v="2"/>
    <n v="5"/>
    <s v="High"/>
    <n v="3"/>
    <x v="2"/>
    <d v="2022-12-02T00:00:00"/>
    <x v="2"/>
    <x v="0"/>
    <x v="2"/>
    <n v="3"/>
    <n v="722.92"/>
    <n v="21"/>
    <s v="Young"/>
  </r>
  <r>
    <n v="2992"/>
    <d v="2022-04-16T00:00:00"/>
    <n v="4.0805555555555557"/>
    <s v="Production Technician I"/>
    <x v="6"/>
    <s v="Active"/>
    <s v="Full-Time"/>
    <s v="Zone A"/>
    <s v="Part-Time"/>
    <x v="0"/>
    <x v="4"/>
    <d v="1973-10-18T00:00:00"/>
    <s v="MA"/>
    <s v="Female"/>
    <s v="Asian"/>
    <s v="Married"/>
    <x v="0"/>
    <n v="3"/>
    <n v="4"/>
    <s v="Poor"/>
    <d v="2022-12-07T00:00:00"/>
    <n v="1"/>
    <x v="0"/>
    <n v="4"/>
    <s v="Low"/>
    <n v="2"/>
    <x v="0"/>
    <d v="2023-02-03T00:00:00"/>
    <x v="0"/>
    <x v="0"/>
    <x v="3"/>
    <n v="1"/>
    <n v="125.34"/>
    <n v="49"/>
    <s v="Adult"/>
  </r>
  <r>
    <n v="2993"/>
    <d v="2019-03-18T00:00:00"/>
    <n v="7.1583333333333332"/>
    <s v="Production Technician I"/>
    <x v="2"/>
    <s v="Active"/>
    <s v="Full-Time"/>
    <s v="Zone A"/>
    <s v="Full-Time"/>
    <x v="0"/>
    <x v="3"/>
    <d v="2046-01-07T00:00:00"/>
    <s v="MA"/>
    <s v="Male"/>
    <s v="White"/>
    <s v="Widowed"/>
    <x v="0"/>
    <n v="3"/>
    <n v="4"/>
    <s v="Poor"/>
    <d v="2022-12-14T00:00:00"/>
    <n v="5"/>
    <x v="0"/>
    <n v="5"/>
    <s v="Low"/>
    <n v="1"/>
    <x v="0"/>
    <d v="2022-11-03T00:00:00"/>
    <x v="4"/>
    <x v="0"/>
    <x v="1"/>
    <n v="3"/>
    <n v="559.24"/>
    <n v="73"/>
    <s v="Old"/>
  </r>
  <r>
    <n v="2994"/>
    <d v="2022-02-18T00:00:00"/>
    <n v="4.2416666666666663"/>
    <s v="Production Technician I"/>
    <x v="4"/>
    <s v="Active"/>
    <s v="Part-Time"/>
    <s v="Zone B"/>
    <s v="Temporary"/>
    <x v="0"/>
    <x v="6"/>
    <d v="1953-05-10T00:00:00"/>
    <s v="MA"/>
    <s v="Male"/>
    <s v="Other"/>
    <s v="Married"/>
    <x v="0"/>
    <n v="3"/>
    <n v="4"/>
    <s v="Poor"/>
    <d v="2022-12-16T00:00:00"/>
    <n v="5"/>
    <x v="0"/>
    <n v="5"/>
    <s v="Low"/>
    <n v="3"/>
    <x v="0"/>
    <d v="2022-12-14T00:00:00"/>
    <x v="2"/>
    <x v="1"/>
    <x v="1"/>
    <n v="1"/>
    <n v="936.24"/>
    <n v="69"/>
    <s v="Old"/>
  </r>
  <r>
    <n v="2995"/>
    <d v="2018-09-03T00:00:00"/>
    <n v="7.7"/>
    <s v="Production Technician I"/>
    <x v="0"/>
    <s v="Active"/>
    <s v="Full-Time"/>
    <s v="Zone A"/>
    <s v="Full-Time"/>
    <x v="0"/>
    <x v="3"/>
    <d v="1954-10-17T00:00:00"/>
    <s v="MA"/>
    <s v="Male"/>
    <s v="Other"/>
    <s v="Single"/>
    <x v="2"/>
    <n v="2"/>
    <n v="4"/>
    <s v="Poor"/>
    <d v="2023-01-19T00:00:00"/>
    <n v="1"/>
    <x v="0"/>
    <n v="5"/>
    <s v="Low"/>
    <n v="2"/>
    <x v="0"/>
    <d v="2023-07-03T00:00:00"/>
    <x v="3"/>
    <x v="0"/>
    <x v="3"/>
    <n v="1"/>
    <n v="440.35"/>
    <n v="64"/>
    <s v="Old"/>
  </r>
  <r>
    <n v="2996"/>
    <d v="2022-06-15T00:00:00"/>
    <n v="3.9166666666666665"/>
    <s v="Production Technician I"/>
    <x v="7"/>
    <s v="Active"/>
    <s v="Contract"/>
    <s v="Zone B"/>
    <s v="Temporary"/>
    <x v="0"/>
    <x v="3"/>
    <d v="1989-09-30T00:00:00"/>
    <s v="MA"/>
    <s v="Female"/>
    <s v="Other"/>
    <s v="Widowed"/>
    <x v="0"/>
    <n v="3"/>
    <n v="4"/>
    <s v="Poor"/>
    <d v="2022-08-27T00:00:00"/>
    <n v="3"/>
    <x v="0"/>
    <n v="2"/>
    <s v="Low"/>
    <n v="2"/>
    <x v="0"/>
    <d v="2022-09-30T00:00:00"/>
    <x v="3"/>
    <x v="0"/>
    <x v="3"/>
    <n v="2"/>
    <n v="727.12"/>
    <n v="33"/>
    <s v="Adult"/>
  </r>
  <r>
    <n v="2997"/>
    <d v="2022-02-14T00:00:00"/>
    <n v="4.2527777777777782"/>
    <s v="Production Technician I"/>
    <x v="1"/>
    <s v="Active"/>
    <s v="Contract"/>
    <s v="Zone B"/>
    <s v="Part-Time"/>
    <x v="0"/>
    <x v="3"/>
    <d v="1985-06-30T00:00:00"/>
    <s v="MA"/>
    <s v="Female"/>
    <s v="Other"/>
    <s v="Married"/>
    <x v="0"/>
    <n v="3"/>
    <n v="2"/>
    <s v="Excellent"/>
    <d v="2022-11-30T00:00:00"/>
    <n v="1"/>
    <x v="2"/>
    <n v="2"/>
    <s v="High"/>
    <n v="5"/>
    <x v="2"/>
    <d v="2023-02-16T00:00:00"/>
    <x v="4"/>
    <x v="1"/>
    <x v="2"/>
    <n v="4"/>
    <n v="433.14"/>
    <n v="37"/>
    <s v="Adult"/>
  </r>
  <r>
    <n v="2998"/>
    <d v="2023-07-09T00:00:00"/>
    <n v="2.85"/>
    <s v="Production Technician I"/>
    <x v="8"/>
    <s v="Active"/>
    <s v="Contract"/>
    <s v="Zone C"/>
    <s v="Part-Time"/>
    <x v="0"/>
    <x v="3"/>
    <d v="1968-06-02T00:00:00"/>
    <s v="MA"/>
    <s v="Male"/>
    <s v="White"/>
    <s v="Widowed"/>
    <x v="2"/>
    <n v="2"/>
    <n v="1"/>
    <s v="Excellent"/>
    <d v="2023-02-04T00:00:00"/>
    <n v="4"/>
    <x v="2"/>
    <n v="3"/>
    <s v="High"/>
    <n v="3"/>
    <x v="2"/>
    <d v="2022-10-17T00:00:00"/>
    <x v="1"/>
    <x v="1"/>
    <x v="0"/>
    <n v="1"/>
    <n v="764.14"/>
    <n v="55"/>
    <s v="Old"/>
  </r>
  <r>
    <n v="2999"/>
    <d v="2018-10-28T00:00:00"/>
    <n v="7.5472222222222225"/>
    <s v="Production Technician I"/>
    <x v="3"/>
    <s v="Active"/>
    <s v="Contract"/>
    <s v="Zone B"/>
    <s v="Part-Time"/>
    <x v="0"/>
    <x v="4"/>
    <d v="1970-03-16T00:00:00"/>
    <s v="MA"/>
    <s v="Male"/>
    <s v="Asian"/>
    <s v="Divorced"/>
    <x v="0"/>
    <n v="3"/>
    <n v="2"/>
    <s v="Excellent"/>
    <d v="2023-01-24T00:00:00"/>
    <n v="2"/>
    <x v="2"/>
    <n v="1"/>
    <s v="High"/>
    <n v="4"/>
    <x v="2"/>
    <d v="2023-06-14T00:00:00"/>
    <x v="1"/>
    <x v="0"/>
    <x v="3"/>
    <n v="5"/>
    <n v="800.21"/>
    <n v="48"/>
    <s v="Adult"/>
  </r>
  <r>
    <n v="3000"/>
    <d v="2022-07-09T00:00:00"/>
    <n v="3.85"/>
    <s v="Production Technician I"/>
    <x v="9"/>
    <s v="Active"/>
    <s v="Contract"/>
    <s v="Zone B"/>
    <s v="Full-Time"/>
    <x v="0"/>
    <x v="22"/>
    <d v="1973-09-27T00:00:00"/>
    <s v="MA"/>
    <s v="Male"/>
    <s v="Other"/>
    <s v="Single"/>
    <x v="0"/>
    <n v="3"/>
    <n v="1"/>
    <s v="Excellent"/>
    <d v="2023-07-17T00:00:00"/>
    <n v="2"/>
    <x v="2"/>
    <n v="2"/>
    <s v="High"/>
    <n v="5"/>
    <x v="2"/>
    <d v="2023-05-11T00:00:00"/>
    <x v="3"/>
    <x v="1"/>
    <x v="1"/>
    <n v="2"/>
    <n v="172.72"/>
    <n v="49"/>
    <s v="Adult"/>
  </r>
  <r>
    <n v="3001"/>
    <d v="2018-09-27T00:00:00"/>
    <n v="7.6333333333333337"/>
    <s v="Production Technician I"/>
    <x v="5"/>
    <s v="Active"/>
    <s v="Full-Time"/>
    <s v="Zone C"/>
    <s v="Part-Time"/>
    <x v="0"/>
    <x v="3"/>
    <d v="2042-10-15T00:00:00"/>
    <s v="MA"/>
    <s v="Male"/>
    <s v="Asian"/>
    <s v="Widowed"/>
    <x v="0"/>
    <n v="3"/>
    <n v="5"/>
    <s v="Poor"/>
    <d v="2023-04-13T00:00:00"/>
    <n v="5"/>
    <x v="0"/>
    <n v="4"/>
    <s v="Low"/>
    <n v="3"/>
    <x v="0"/>
    <d v="2022-12-26T00:00:00"/>
    <x v="4"/>
    <x v="0"/>
    <x v="3"/>
    <n v="5"/>
    <n v="346.93"/>
    <n v="76"/>
    <s v="Old"/>
  </r>
  <r>
    <n v="3002"/>
    <d v="2020-10-27T00:00:00"/>
    <n v="5.55"/>
    <s v="Production Technician II"/>
    <x v="4"/>
    <s v="Active"/>
    <s v="Full-Time"/>
    <s v="Zone A"/>
    <s v="Part-Time"/>
    <x v="0"/>
    <x v="3"/>
    <d v="1991-05-16T00:00:00"/>
    <s v="MA"/>
    <s v="Female"/>
    <s v="White"/>
    <s v="Widowed"/>
    <x v="0"/>
    <n v="3"/>
    <n v="2"/>
    <s v="Excellent"/>
    <d v="2022-09-10T00:00:00"/>
    <n v="3"/>
    <x v="2"/>
    <n v="3"/>
    <s v="High"/>
    <n v="3"/>
    <x v="2"/>
    <d v="2023-02-05T00:00:00"/>
    <x v="0"/>
    <x v="0"/>
    <x v="3"/>
    <n v="4"/>
    <n v="247.81"/>
    <n v="29"/>
    <s v="Adult"/>
  </r>
  <r>
    <n v="3003"/>
    <d v="2021-10-01T00:00:00"/>
    <n v="4.6222222222222218"/>
    <s v="Production Technician II"/>
    <x v="0"/>
    <s v="Active"/>
    <s v="Full-Time"/>
    <s v="Zone A"/>
    <s v="Part-Time"/>
    <x v="0"/>
    <x v="4"/>
    <d v="1990-08-31T00:00:00"/>
    <s v="MA"/>
    <s v="Female"/>
    <s v="Other"/>
    <s v="Single"/>
    <x v="0"/>
    <n v="3"/>
    <n v="5"/>
    <s v="Poor"/>
    <d v="2023-01-17T00:00:00"/>
    <n v="4"/>
    <x v="0"/>
    <n v="3"/>
    <s v="Low"/>
    <n v="5"/>
    <x v="0"/>
    <d v="2022-11-16T00:00:00"/>
    <x v="3"/>
    <x v="0"/>
    <x v="3"/>
    <n v="4"/>
    <n v="144.84"/>
    <n v="31"/>
    <s v="Adult"/>
  </r>
  <r>
    <n v="3004"/>
    <d v="2019-08-29T00:00:00"/>
    <n v="6.7111111111111112"/>
    <s v="Production Technician II"/>
    <x v="1"/>
    <s v="Active"/>
    <s v="Full-Time"/>
    <s v="Zone B"/>
    <s v="Full-Time"/>
    <x v="0"/>
    <x v="3"/>
    <d v="1996-01-24T00:00:00"/>
    <s v="MA"/>
    <s v="Female"/>
    <s v="Asian"/>
    <s v="Divorced"/>
    <x v="0"/>
    <n v="3"/>
    <n v="5"/>
    <s v="Poor"/>
    <d v="2022-10-21T00:00:00"/>
    <n v="4"/>
    <x v="0"/>
    <n v="3"/>
    <s v="Low"/>
    <n v="4"/>
    <x v="0"/>
    <d v="2023-03-07T00:00:00"/>
    <x v="3"/>
    <x v="0"/>
    <x v="1"/>
    <n v="1"/>
    <n v="183.63"/>
    <n v="23"/>
    <s v="Young"/>
  </r>
  <r>
    <n v="3005"/>
    <d v="2020-12-29T00:00:00"/>
    <n v="5.3777777777777782"/>
    <s v="Production Technician II"/>
    <x v="8"/>
    <s v="Active"/>
    <s v="Contract"/>
    <s v="Zone C"/>
    <s v="Part-Time"/>
    <x v="0"/>
    <x v="3"/>
    <d v="2043-01-20T00:00:00"/>
    <s v="MA"/>
    <s v="Female"/>
    <s v="Hispanic"/>
    <s v="Widowed"/>
    <x v="0"/>
    <n v="3"/>
    <n v="2"/>
    <s v="Excellent"/>
    <d v="2023-01-18T00:00:00"/>
    <n v="4"/>
    <x v="2"/>
    <n v="5"/>
    <s v="High"/>
    <n v="1"/>
    <x v="2"/>
    <d v="2023-03-21T00:00:00"/>
    <x v="4"/>
    <x v="0"/>
    <x v="3"/>
    <n v="5"/>
    <n v="997.4"/>
    <n v="77"/>
    <s v="Old"/>
  </r>
  <r>
    <n v="3006"/>
    <d v="2022-10-04T00:00:00"/>
    <n v="3.6138888888888889"/>
    <s v="Production Technician II"/>
    <x v="6"/>
    <s v="Active"/>
    <s v="Part-Time"/>
    <s v="Zone C"/>
    <s v="Full-Time"/>
    <x v="0"/>
    <x v="4"/>
    <d v="1968-07-26T00:00:00"/>
    <s v="MA"/>
    <s v="Female"/>
    <s v="Asian"/>
    <s v="Single"/>
    <x v="0"/>
    <n v="3"/>
    <n v="1"/>
    <s v="Excellent"/>
    <d v="2023-02-28T00:00:00"/>
    <n v="3"/>
    <x v="2"/>
    <n v="5"/>
    <s v="High"/>
    <n v="2"/>
    <x v="2"/>
    <d v="2023-05-13T00:00:00"/>
    <x v="4"/>
    <x v="1"/>
    <x v="3"/>
    <n v="3"/>
    <n v="415.18"/>
    <n v="54"/>
    <s v="Old"/>
  </r>
  <r>
    <n v="3007"/>
    <d v="2019-03-21T00:00:00"/>
    <n v="7.15"/>
    <s v="Production Technician II"/>
    <x v="2"/>
    <s v="Active"/>
    <s v="Part-Time"/>
    <s v="Zone A"/>
    <s v="Full-Time"/>
    <x v="0"/>
    <x v="3"/>
    <d v="2049-10-13T00:00:00"/>
    <s v="MA"/>
    <s v="Female"/>
    <s v="Black"/>
    <s v="Married"/>
    <x v="0"/>
    <n v="3"/>
    <n v="2"/>
    <s v="Excellent"/>
    <d v="2023-05-15T00:00:00"/>
    <n v="2"/>
    <x v="2"/>
    <n v="5"/>
    <s v="High"/>
    <n v="3"/>
    <x v="2"/>
    <d v="2023-07-19T00:00:00"/>
    <x v="1"/>
    <x v="1"/>
    <x v="1"/>
    <n v="5"/>
    <n v="147.35"/>
    <n v="70"/>
    <s v="Old"/>
  </r>
  <r>
    <n v="3008"/>
    <d v="2020-04-03T00:00:00"/>
    <n v="6.1166666666666663"/>
    <s v="Production Technician II"/>
    <x v="9"/>
    <s v="Active"/>
    <s v="Full-Time"/>
    <s v="Zone A"/>
    <s v="Full-Time"/>
    <x v="0"/>
    <x v="2"/>
    <d v="1977-03-06T00:00:00"/>
    <s v="MA"/>
    <s v="Female"/>
    <s v="Black"/>
    <s v="Widowed"/>
    <x v="0"/>
    <n v="3"/>
    <n v="4"/>
    <s v="Poor"/>
    <d v="2023-04-09T00:00:00"/>
    <n v="2"/>
    <x v="0"/>
    <n v="1"/>
    <s v="Low"/>
    <n v="4"/>
    <x v="0"/>
    <d v="2023-03-15T00:00:00"/>
    <x v="0"/>
    <x v="0"/>
    <x v="1"/>
    <n v="3"/>
    <n v="967.08"/>
    <n v="43"/>
    <s v="Adult"/>
  </r>
  <r>
    <n v="3009"/>
    <d v="2019-06-02T00:00:00"/>
    <n v="6.9527777777777775"/>
    <s v="Production Technician I"/>
    <x v="1"/>
    <s v="Active"/>
    <s v="Part-Time"/>
    <s v="Zone C"/>
    <s v="Part-Time"/>
    <x v="0"/>
    <x v="18"/>
    <d v="1997-05-01T00:00:00"/>
    <s v="MA"/>
    <s v="Male"/>
    <s v="White"/>
    <s v="Married"/>
    <x v="0"/>
    <n v="3"/>
    <n v="2"/>
    <s v="Excellent"/>
    <d v="2022-10-27T00:00:00"/>
    <n v="1"/>
    <x v="2"/>
    <n v="2"/>
    <s v="High"/>
    <n v="4"/>
    <x v="2"/>
    <d v="2022-11-20T00:00:00"/>
    <x v="0"/>
    <x v="0"/>
    <x v="1"/>
    <n v="4"/>
    <n v="637.86"/>
    <n v="22"/>
    <s v="Young"/>
  </r>
  <r>
    <n v="3013"/>
    <d v="2019-05-18T00:00:00"/>
    <n v="6.9916666666666663"/>
    <s v="Production Technician I"/>
    <x v="0"/>
    <s v="Active"/>
    <s v="Full-Time"/>
    <s v="Zone C"/>
    <s v="Full-Time"/>
    <x v="0"/>
    <x v="8"/>
    <d v="1982-03-25T00:00:00"/>
    <s v="MA"/>
    <s v="Female"/>
    <s v="Asian"/>
    <s v="Widowed"/>
    <x v="3"/>
    <n v="1"/>
    <n v="1"/>
    <s v="Excellent"/>
    <d v="2023-07-13T00:00:00"/>
    <n v="5"/>
    <x v="2"/>
    <n v="2"/>
    <s v="High"/>
    <n v="4"/>
    <x v="2"/>
    <d v="2023-05-23T00:00:00"/>
    <x v="0"/>
    <x v="0"/>
    <x v="1"/>
    <n v="4"/>
    <n v="776.3"/>
    <n v="37"/>
    <s v="Adult"/>
  </r>
  <r>
    <n v="3014"/>
    <d v="2022-11-23T00:00:00"/>
    <n v="3.4777777777777779"/>
    <s v="Production Technician I"/>
    <x v="1"/>
    <s v="Active"/>
    <s v="Contract"/>
    <s v="Zone B"/>
    <s v="Temporary"/>
    <x v="0"/>
    <x v="4"/>
    <d v="1967-07-17T00:00:00"/>
    <s v="MA"/>
    <s v="Male"/>
    <s v="Hispanic"/>
    <s v="Single"/>
    <x v="3"/>
    <n v="1"/>
    <n v="2"/>
    <s v="Excellent"/>
    <d v="2023-03-19T00:00:00"/>
    <n v="3"/>
    <x v="2"/>
    <n v="4"/>
    <s v="High"/>
    <n v="2"/>
    <x v="2"/>
    <d v="2023-02-01T00:00:00"/>
    <x v="0"/>
    <x v="0"/>
    <x v="2"/>
    <n v="3"/>
    <n v="326.37"/>
    <n v="55"/>
    <s v="Old"/>
  </r>
  <r>
    <n v="3015"/>
    <d v="2020-12-02T00:00:00"/>
    <n v="5.4527777777777775"/>
    <s v="Production Technician I"/>
    <x v="8"/>
    <s v="Active"/>
    <s v="Part-Time"/>
    <s v="Zone C"/>
    <s v="Part-Time"/>
    <x v="0"/>
    <x v="2"/>
    <d v="1976-06-14T00:00:00"/>
    <s v="MA"/>
    <s v="Male"/>
    <s v="Hispanic"/>
    <s v="Single"/>
    <x v="3"/>
    <n v="1"/>
    <n v="2"/>
    <s v="Excellent"/>
    <d v="2022-12-04T00:00:00"/>
    <n v="5"/>
    <x v="2"/>
    <n v="5"/>
    <s v="High"/>
    <n v="5"/>
    <x v="2"/>
    <d v="2022-11-18T00:00:00"/>
    <x v="1"/>
    <x v="1"/>
    <x v="2"/>
    <n v="1"/>
    <n v="108.95"/>
    <n v="44"/>
    <s v="Adult"/>
  </r>
  <r>
    <n v="3016"/>
    <d v="2022-01-05T00:00:00"/>
    <n v="4.3611111111111107"/>
    <s v="Production Technician I"/>
    <x v="6"/>
    <s v="Active"/>
    <s v="Part-Time"/>
    <s v="Zone A"/>
    <s v="Part-Time"/>
    <x v="0"/>
    <x v="0"/>
    <d v="2000-07-02T00:00:00"/>
    <s v="MA"/>
    <s v="Male"/>
    <s v="Black"/>
    <s v="Widowed"/>
    <x v="3"/>
    <n v="1"/>
    <n v="4"/>
    <s v="Poor"/>
    <d v="2022-11-29T00:00:00"/>
    <n v="3"/>
    <x v="0"/>
    <n v="1"/>
    <s v="Low"/>
    <n v="2"/>
    <x v="0"/>
    <d v="2023-01-26T00:00:00"/>
    <x v="4"/>
    <x v="0"/>
    <x v="2"/>
    <n v="4"/>
    <n v="550.9"/>
    <n v="22"/>
    <s v="Young"/>
  </r>
  <r>
    <n v="3017"/>
    <d v="2023-04-16T00:00:00"/>
    <n v="3.0805555555555557"/>
    <s v="Production Technician I"/>
    <x v="2"/>
    <s v="Active"/>
    <s v="Full-Time"/>
    <s v="Zone B"/>
    <s v="Full-Time"/>
    <x v="0"/>
    <x v="4"/>
    <d v="1994-12-12T00:00:00"/>
    <s v="MA"/>
    <s v="Female"/>
    <s v="Other"/>
    <s v="Divorced"/>
    <x v="3"/>
    <n v="1"/>
    <n v="5"/>
    <s v="Poor"/>
    <d v="2022-09-28T00:00:00"/>
    <n v="3"/>
    <x v="0"/>
    <n v="5"/>
    <s v="Low"/>
    <n v="3"/>
    <x v="0"/>
    <d v="2022-08-19T00:00:00"/>
    <x v="3"/>
    <x v="0"/>
    <x v="1"/>
    <n v="4"/>
    <n v="795.89"/>
    <n v="29"/>
    <s v="Adult"/>
  </r>
  <r>
    <n v="3018"/>
    <d v="2020-10-10T00:00:00"/>
    <n v="5.5972222222222223"/>
    <s v="Production Technician I"/>
    <x v="9"/>
    <s v="Active"/>
    <s v="Contract"/>
    <s v="Zone C"/>
    <s v="Part-Time"/>
    <x v="0"/>
    <x v="9"/>
    <d v="1974-06-13T00:00:00"/>
    <s v="MA"/>
    <s v="Female"/>
    <s v="Black"/>
    <s v="Widowed"/>
    <x v="3"/>
    <n v="1"/>
    <n v="2"/>
    <s v="Excellent"/>
    <d v="2022-09-13T00:00:00"/>
    <n v="1"/>
    <x v="2"/>
    <n v="1"/>
    <s v="High"/>
    <n v="4"/>
    <x v="2"/>
    <d v="2023-04-02T00:00:00"/>
    <x v="4"/>
    <x v="1"/>
    <x v="3"/>
    <n v="1"/>
    <n v="980.49"/>
    <n v="46"/>
    <s v="Adult"/>
  </r>
  <r>
    <n v="3019"/>
    <d v="2022-04-15T00:00:00"/>
    <n v="4.083333333333333"/>
    <s v="Production Technician I"/>
    <x v="7"/>
    <s v="Active"/>
    <s v="Contract"/>
    <s v="Zone B"/>
    <s v="Full-Time"/>
    <x v="0"/>
    <x v="0"/>
    <d v="1979-09-21T00:00:00"/>
    <s v="MA"/>
    <s v="Female"/>
    <s v="Asian"/>
    <s v="Married"/>
    <x v="3"/>
    <n v="1"/>
    <n v="2"/>
    <s v="Excellent"/>
    <d v="2022-09-11T00:00:00"/>
    <n v="3"/>
    <x v="2"/>
    <n v="4"/>
    <s v="High"/>
    <n v="2"/>
    <x v="2"/>
    <d v="2022-11-18T00:00:00"/>
    <x v="3"/>
    <x v="1"/>
    <x v="0"/>
    <n v="1"/>
    <n v="155.46"/>
    <n v="43"/>
    <s v="Adult"/>
  </r>
  <r>
    <n v="3020"/>
    <d v="2023-07-25T00:00:00"/>
    <n v="2.8055555555555554"/>
    <s v="Production Technician I"/>
    <x v="3"/>
    <s v="Active"/>
    <s v="Part-Time"/>
    <s v="Zone C"/>
    <s v="Part-Time"/>
    <x v="0"/>
    <x v="3"/>
    <d v="2044-01-07T00:00:00"/>
    <s v="MA"/>
    <s v="Male"/>
    <s v="Black"/>
    <s v="Widowed"/>
    <x v="3"/>
    <n v="1"/>
    <n v="2"/>
    <s v="Excellent"/>
    <d v="2023-07-28T00:00:00"/>
    <n v="2"/>
    <x v="2"/>
    <n v="5"/>
    <s v="High"/>
    <n v="1"/>
    <x v="2"/>
    <d v="2023-06-19T00:00:00"/>
    <x v="2"/>
    <x v="1"/>
    <x v="2"/>
    <n v="2"/>
    <n v="367.74"/>
    <n v="79"/>
    <s v="Old"/>
  </r>
  <r>
    <n v="3021"/>
    <d v="2020-08-31T00:00:00"/>
    <n v="5.708333333333333"/>
    <s v="Production Technician I"/>
    <x v="5"/>
    <s v="Active"/>
    <s v="Contract"/>
    <s v="Zone A"/>
    <s v="Temporary"/>
    <x v="0"/>
    <x v="13"/>
    <d v="1987-05-14T00:00:00"/>
    <s v="MA"/>
    <s v="Male"/>
    <s v="Other"/>
    <s v="Single"/>
    <x v="3"/>
    <n v="1"/>
    <n v="2"/>
    <s v="Excellent"/>
    <d v="2022-10-19T00:00:00"/>
    <n v="5"/>
    <x v="2"/>
    <n v="3"/>
    <s v="High"/>
    <n v="4"/>
    <x v="2"/>
    <d v="2023-08-04T00:00:00"/>
    <x v="1"/>
    <x v="1"/>
    <x v="3"/>
    <n v="3"/>
    <n v="115.55"/>
    <n v="33"/>
    <s v="Adult"/>
  </r>
  <r>
    <n v="3022"/>
    <d v="2018-10-10T00:00:00"/>
    <n v="7.5972222222222223"/>
    <s v="Production Technician I"/>
    <x v="4"/>
    <s v="Active"/>
    <s v="Full-Time"/>
    <s v="Zone C"/>
    <s v="Full-Time"/>
    <x v="0"/>
    <x v="8"/>
    <d v="1976-07-16T00:00:00"/>
    <s v="MA"/>
    <s v="Male"/>
    <s v="Other"/>
    <s v="Married"/>
    <x v="3"/>
    <n v="1"/>
    <n v="1"/>
    <s v="Excellent"/>
    <d v="2023-02-05T00:00:00"/>
    <n v="2"/>
    <x v="2"/>
    <n v="2"/>
    <s v="High"/>
    <n v="3"/>
    <x v="2"/>
    <d v="2022-12-15T00:00:00"/>
    <x v="4"/>
    <x v="1"/>
    <x v="2"/>
    <n v="3"/>
    <n v="848.52"/>
    <n v="42"/>
    <s v="Adult"/>
  </r>
  <r>
    <n v="3023"/>
    <d v="2019-01-15T00:00:00"/>
    <n v="7.333333333333333"/>
    <s v="Production Technician II"/>
    <x v="3"/>
    <s v="Terminated"/>
    <s v="Contract"/>
    <s v="Zone B"/>
    <s v="Part-Time"/>
    <x v="0"/>
    <x v="3"/>
    <d v="1958-01-30T00:00:00"/>
    <s v="MA"/>
    <s v="Female"/>
    <s v="Black"/>
    <s v="Widowed"/>
    <x v="3"/>
    <n v="1"/>
    <n v="2"/>
    <s v="Excellent"/>
    <d v="2022-09-19T00:00:00"/>
    <n v="3"/>
    <x v="2"/>
    <n v="5"/>
    <s v="High"/>
    <n v="3"/>
    <x v="2"/>
    <d v="2023-05-04T00:00:00"/>
    <x v="2"/>
    <x v="0"/>
    <x v="3"/>
    <n v="5"/>
    <n v="321.61"/>
    <n v="61"/>
    <s v="Old"/>
  </r>
  <r>
    <n v="3024"/>
    <d v="2021-12-26T00:00:00"/>
    <n v="4.3861111111111111"/>
    <s v="Production Technician II"/>
    <x v="4"/>
    <s v="Active"/>
    <s v="Contract"/>
    <s v="Zone A"/>
    <s v="Full-Time"/>
    <x v="0"/>
    <x v="9"/>
    <d v="1962-03-28T00:00:00"/>
    <s v="MA"/>
    <s v="Female"/>
    <s v="Hispanic"/>
    <s v="Widowed"/>
    <x v="0"/>
    <n v="3"/>
    <n v="2"/>
    <s v="Excellent"/>
    <d v="2023-03-05T00:00:00"/>
    <n v="4"/>
    <x v="2"/>
    <n v="5"/>
    <s v="High"/>
    <n v="5"/>
    <x v="2"/>
    <d v="2022-12-21T00:00:00"/>
    <x v="3"/>
    <x v="1"/>
    <x v="3"/>
    <n v="4"/>
    <n v="957.12"/>
    <n v="59"/>
    <s v="Old"/>
  </r>
  <r>
    <n v="3025"/>
    <d v="2022-05-23T00:00:00"/>
    <n v="3.9777777777777779"/>
    <s v="Production Technician II"/>
    <x v="0"/>
    <s v="Active"/>
    <s v="Contract"/>
    <s v="Zone C"/>
    <s v="Temporary"/>
    <x v="0"/>
    <x v="9"/>
    <d v="1999-03-29T00:00:00"/>
    <s v="MA"/>
    <s v="Female"/>
    <s v="Black"/>
    <s v="Married"/>
    <x v="0"/>
    <n v="3"/>
    <n v="1"/>
    <s v="Excellent"/>
    <d v="2023-01-25T00:00:00"/>
    <n v="3"/>
    <x v="2"/>
    <n v="4"/>
    <s v="High"/>
    <n v="5"/>
    <x v="2"/>
    <d v="2022-08-27T00:00:00"/>
    <x v="4"/>
    <x v="1"/>
    <x v="1"/>
    <n v="3"/>
    <n v="177.63"/>
    <n v="23"/>
    <s v="Young"/>
  </r>
  <r>
    <n v="3026"/>
    <d v="2022-08-23T00:00:00"/>
    <n v="3.7277777777777779"/>
    <s v="Production Technician II"/>
    <x v="1"/>
    <s v="Active"/>
    <s v="Contract"/>
    <s v="Zone C"/>
    <s v="Part-Time"/>
    <x v="0"/>
    <x v="9"/>
    <d v="2043-08-05T00:00:00"/>
    <s v="MA"/>
    <s v="Female"/>
    <s v="Asian"/>
    <s v="Divorced"/>
    <x v="0"/>
    <n v="3"/>
    <n v="2"/>
    <s v="Excellent"/>
    <d v="2022-10-17T00:00:00"/>
    <n v="3"/>
    <x v="2"/>
    <n v="2"/>
    <s v="High"/>
    <n v="4"/>
    <x v="2"/>
    <d v="2022-11-02T00:00:00"/>
    <x v="1"/>
    <x v="1"/>
    <x v="3"/>
    <n v="3"/>
    <n v="864.03"/>
    <n v="79"/>
    <s v="Old"/>
  </r>
  <r>
    <n v="3027"/>
    <d v="2023-05-27T00:00:00"/>
    <n v="2.9666666666666668"/>
    <s v="Production Technician II"/>
    <x v="8"/>
    <s v="Active"/>
    <s v="Part-Time"/>
    <s v="Zone A"/>
    <s v="Full-Time"/>
    <x v="0"/>
    <x v="5"/>
    <d v="2043-05-08T00:00:00"/>
    <s v="MA"/>
    <s v="Female"/>
    <s v="White"/>
    <s v="Single"/>
    <x v="0"/>
    <n v="3"/>
    <n v="5"/>
    <s v="Poor"/>
    <d v="2023-02-17T00:00:00"/>
    <n v="3"/>
    <x v="0"/>
    <n v="2"/>
    <s v="Low"/>
    <n v="4"/>
    <x v="0"/>
    <d v="2023-07-05T00:00:00"/>
    <x v="4"/>
    <x v="1"/>
    <x v="1"/>
    <n v="4"/>
    <n v="707.06"/>
    <n v="80"/>
    <s v="Old"/>
  </r>
  <r>
    <n v="3028"/>
    <d v="2018-08-10T00:00:00"/>
    <n v="7.7638888888888893"/>
    <s v="Production Technician II"/>
    <x v="6"/>
    <s v="Terminated"/>
    <s v="Contract"/>
    <s v="Zone B"/>
    <s v="Temporary"/>
    <x v="0"/>
    <x v="6"/>
    <d v="2000-05-02T00:00:00"/>
    <s v="MA"/>
    <s v="Female"/>
    <s v="Asian"/>
    <s v="Married"/>
    <x v="0"/>
    <n v="3"/>
    <n v="2"/>
    <s v="Excellent"/>
    <d v="2023-04-01T00:00:00"/>
    <n v="5"/>
    <x v="2"/>
    <n v="4"/>
    <s v="High"/>
    <n v="1"/>
    <x v="2"/>
    <d v="2022-10-20T00:00:00"/>
    <x v="4"/>
    <x v="0"/>
    <x v="2"/>
    <n v="4"/>
    <n v="690.29"/>
    <n v="18"/>
    <s v="Young"/>
  </r>
  <r>
    <n v="3029"/>
    <d v="2021-10-24T00:00:00"/>
    <n v="4.5583333333333336"/>
    <s v="Production Technician II"/>
    <x v="2"/>
    <s v="Active"/>
    <s v="Contract"/>
    <s v="Zone C"/>
    <s v="Full-Time"/>
    <x v="0"/>
    <x v="0"/>
    <d v="1959-06-14T00:00:00"/>
    <s v="MA"/>
    <s v="Female"/>
    <s v="Asian"/>
    <s v="Widowed"/>
    <x v="0"/>
    <n v="3"/>
    <n v="4"/>
    <s v="Poor"/>
    <d v="2023-02-08T00:00:00"/>
    <n v="1"/>
    <x v="0"/>
    <n v="1"/>
    <s v="Low"/>
    <n v="3"/>
    <x v="0"/>
    <d v="2023-07-03T00:00:00"/>
    <x v="2"/>
    <x v="1"/>
    <x v="1"/>
    <n v="1"/>
    <n v="721.83"/>
    <n v="62"/>
    <s v="Old"/>
  </r>
  <r>
    <n v="3030"/>
    <d v="2022-07-05T00:00:00"/>
    <n v="3.8611111111111112"/>
    <s v="Production Technician II"/>
    <x v="9"/>
    <s v="Active"/>
    <s v="Full-Time"/>
    <s v="Zone C"/>
    <s v="Part-Time"/>
    <x v="0"/>
    <x v="13"/>
    <d v="1953-08-10T00:00:00"/>
    <s v="MA"/>
    <s v="Female"/>
    <s v="White"/>
    <s v="Single"/>
    <x v="0"/>
    <n v="3"/>
    <n v="1"/>
    <s v="Excellent"/>
    <d v="2022-12-05T00:00:00"/>
    <n v="2"/>
    <x v="2"/>
    <n v="2"/>
    <s v="High"/>
    <n v="5"/>
    <x v="2"/>
    <d v="2022-12-24T00:00:00"/>
    <x v="3"/>
    <x v="0"/>
    <x v="3"/>
    <n v="2"/>
    <n v="287.33999999999997"/>
    <n v="69"/>
    <s v="Old"/>
  </r>
  <r>
    <n v="3031"/>
    <d v="2022-01-22T00:00:00"/>
    <n v="4.3138888888888891"/>
    <s v="Production Technician I"/>
    <x v="7"/>
    <s v="Active"/>
    <s v="Contract"/>
    <s v="Zone B"/>
    <s v="Temporary"/>
    <x v="0"/>
    <x v="9"/>
    <d v="1960-07-13T00:00:00"/>
    <s v="MA"/>
    <s v="Male"/>
    <s v="Asian"/>
    <s v="Married"/>
    <x v="0"/>
    <n v="3"/>
    <n v="1"/>
    <s v="Excellent"/>
    <d v="2022-12-20T00:00:00"/>
    <n v="2"/>
    <x v="2"/>
    <n v="3"/>
    <s v="High"/>
    <n v="2"/>
    <x v="2"/>
    <d v="2022-12-31T00:00:00"/>
    <x v="3"/>
    <x v="1"/>
    <x v="1"/>
    <n v="2"/>
    <n v="783.36"/>
    <n v="62"/>
    <s v="Old"/>
  </r>
  <r>
    <n v="3034"/>
    <d v="2021-10-16T00:00:00"/>
    <n v="4.5805555555555557"/>
    <s v="Production Technician I"/>
    <x v="3"/>
    <s v="Active"/>
    <s v="Full-Time"/>
    <s v="Zone B"/>
    <s v="Temporary"/>
    <x v="0"/>
    <x v="4"/>
    <d v="1967-05-04T00:00:00"/>
    <s v="MA"/>
    <s v="Female"/>
    <s v="White"/>
    <s v="Single"/>
    <x v="0"/>
    <n v="3"/>
    <n v="2"/>
    <s v="Excellent"/>
    <d v="2022-10-11T00:00:00"/>
    <n v="1"/>
    <x v="2"/>
    <n v="4"/>
    <s v="High"/>
    <n v="2"/>
    <x v="2"/>
    <d v="2022-11-25T00:00:00"/>
    <x v="0"/>
    <x v="0"/>
    <x v="3"/>
    <n v="2"/>
    <n v="947.76"/>
    <n v="54"/>
    <s v="Old"/>
  </r>
  <r>
    <n v="3035"/>
    <d v="2019-06-14T00:00:00"/>
    <n v="6.9194444444444443"/>
    <s v="Production Technician I"/>
    <x v="9"/>
    <s v="Active"/>
    <s v="Contract"/>
    <s v="Zone C"/>
    <s v="Temporary"/>
    <x v="0"/>
    <x v="6"/>
    <d v="1950-09-14T00:00:00"/>
    <s v="MA"/>
    <s v="Female"/>
    <s v="Other"/>
    <s v="Divorced"/>
    <x v="0"/>
    <n v="3"/>
    <n v="1"/>
    <s v="Excellent"/>
    <d v="2023-04-06T00:00:00"/>
    <n v="2"/>
    <x v="2"/>
    <n v="4"/>
    <s v="High"/>
    <n v="5"/>
    <x v="2"/>
    <d v="2023-05-09T00:00:00"/>
    <x v="1"/>
    <x v="0"/>
    <x v="2"/>
    <n v="1"/>
    <n v="498.19"/>
    <n v="69"/>
    <s v="Old"/>
  </r>
  <r>
    <n v="3036"/>
    <d v="2020-07-05T00:00:00"/>
    <n v="5.8611111111111107"/>
    <s v="Production Technician I"/>
    <x v="5"/>
    <s v="Active"/>
    <s v="Full-Time"/>
    <s v="Zone B"/>
    <s v="Temporary"/>
    <x v="0"/>
    <x v="19"/>
    <d v="1957-06-28T00:00:00"/>
    <s v="MA"/>
    <s v="Female"/>
    <s v="White"/>
    <s v="Widowed"/>
    <x v="0"/>
    <n v="3"/>
    <n v="2"/>
    <s v="Excellent"/>
    <d v="2023-02-25T00:00:00"/>
    <n v="1"/>
    <x v="2"/>
    <n v="4"/>
    <s v="High"/>
    <n v="2"/>
    <x v="2"/>
    <d v="2023-06-19T00:00:00"/>
    <x v="3"/>
    <x v="0"/>
    <x v="0"/>
    <n v="3"/>
    <n v="516.4"/>
    <n v="63"/>
    <s v="Old"/>
  </r>
  <r>
    <n v="3037"/>
    <d v="2020-03-02T00:00:00"/>
    <n v="6.2027777777777775"/>
    <s v="Production Technician I"/>
    <x v="6"/>
    <s v="Active"/>
    <s v="Full-Time"/>
    <s v="Zone C"/>
    <s v="Full-Time"/>
    <x v="0"/>
    <x v="4"/>
    <d v="1989-10-06T00:00:00"/>
    <s v="MA"/>
    <s v="Male"/>
    <s v="Asian"/>
    <s v="Married"/>
    <x v="0"/>
    <n v="3"/>
    <n v="4"/>
    <s v="Poor"/>
    <d v="2023-01-14T00:00:00"/>
    <n v="3"/>
    <x v="0"/>
    <n v="4"/>
    <s v="Low"/>
    <n v="2"/>
    <x v="0"/>
    <d v="2023-05-01T00:00:00"/>
    <x v="0"/>
    <x v="0"/>
    <x v="0"/>
    <n v="5"/>
    <n v="374.69"/>
    <n v="31"/>
    <s v="Adult"/>
  </r>
  <r>
    <n v="3038"/>
    <d v="2020-11-11T00:00:00"/>
    <n v="5.5111111111111111"/>
    <s v="Production Technician I"/>
    <x v="2"/>
    <s v="Active"/>
    <s v="Part-Time"/>
    <s v="Zone B"/>
    <s v="Temporary"/>
    <x v="0"/>
    <x v="4"/>
    <d v="1955-08-20T00:00:00"/>
    <s v="MA"/>
    <s v="Male"/>
    <s v="White"/>
    <s v="Divorced"/>
    <x v="0"/>
    <n v="3"/>
    <n v="2"/>
    <s v="Excellent"/>
    <d v="2022-10-06T00:00:00"/>
    <n v="5"/>
    <x v="2"/>
    <n v="5"/>
    <s v="High"/>
    <n v="5"/>
    <x v="2"/>
    <d v="2022-08-17T00:00:00"/>
    <x v="1"/>
    <x v="0"/>
    <x v="1"/>
    <n v="5"/>
    <n v="244.22"/>
    <n v="65"/>
    <s v="Old"/>
  </r>
  <r>
    <n v="3039"/>
    <d v="2019-12-22T00:00:00"/>
    <n v="6.3972222222222221"/>
    <s v="Production Technician I"/>
    <x v="4"/>
    <s v="Active"/>
    <s v="Contract"/>
    <s v="Zone B"/>
    <s v="Temporary"/>
    <x v="0"/>
    <x v="9"/>
    <d v="1966-03-24T00:00:00"/>
    <s v="MA"/>
    <s v="Female"/>
    <s v="Other"/>
    <s v="Single"/>
    <x v="0"/>
    <n v="3"/>
    <n v="5"/>
    <s v="Poor"/>
    <d v="2023-08-03T00:00:00"/>
    <n v="4"/>
    <x v="0"/>
    <n v="2"/>
    <s v="Low"/>
    <n v="1"/>
    <x v="0"/>
    <d v="2023-01-05T00:00:00"/>
    <x v="0"/>
    <x v="0"/>
    <x v="2"/>
    <n v="2"/>
    <n v="130.81"/>
    <n v="53"/>
    <s v="Old"/>
  </r>
  <r>
    <n v="3040"/>
    <d v="2020-12-14T00:00:00"/>
    <n v="5.4194444444444443"/>
    <s v="Production Technician I"/>
    <x v="0"/>
    <s v="Active"/>
    <s v="Full-Time"/>
    <s v="Zone A"/>
    <s v="Full-Time"/>
    <x v="0"/>
    <x v="4"/>
    <d v="1984-02-01T00:00:00"/>
    <s v="MA"/>
    <s v="Female"/>
    <s v="White"/>
    <s v="Divorced"/>
    <x v="0"/>
    <n v="3"/>
    <n v="5"/>
    <s v="Poor"/>
    <d v="2022-10-23T00:00:00"/>
    <n v="5"/>
    <x v="0"/>
    <n v="1"/>
    <s v="Low"/>
    <n v="4"/>
    <x v="0"/>
    <d v="2022-12-30T00:00:00"/>
    <x v="3"/>
    <x v="0"/>
    <x v="3"/>
    <n v="5"/>
    <n v="321.02999999999997"/>
    <n v="36"/>
    <s v="Adult"/>
  </r>
  <r>
    <n v="3041"/>
    <d v="2020-06-20T00:00:00"/>
    <n v="5.9027777777777777"/>
    <s v="Production Technician I"/>
    <x v="7"/>
    <s v="Active"/>
    <s v="Contract"/>
    <s v="Zone C"/>
    <s v="Full-Time"/>
    <x v="0"/>
    <x v="3"/>
    <d v="2000-04-22T00:00:00"/>
    <s v="MA"/>
    <s v="Female"/>
    <s v="White"/>
    <s v="Single"/>
    <x v="0"/>
    <n v="3"/>
    <n v="2"/>
    <s v="Excellent"/>
    <d v="2023-05-18T00:00:00"/>
    <n v="5"/>
    <x v="2"/>
    <n v="5"/>
    <s v="High"/>
    <n v="4"/>
    <x v="2"/>
    <d v="2023-07-28T00:00:00"/>
    <x v="2"/>
    <x v="0"/>
    <x v="2"/>
    <n v="4"/>
    <n v="354.82"/>
    <n v="20"/>
    <s v="Young"/>
  </r>
  <r>
    <n v="3042"/>
    <d v="2023-06-09T00:00:00"/>
    <n v="2.9333333333333331"/>
    <s v="Production Technician I"/>
    <x v="1"/>
    <s v="Active"/>
    <s v="Contract"/>
    <s v="Zone B"/>
    <s v="Temporary"/>
    <x v="0"/>
    <x v="10"/>
    <d v="1961-06-24T00:00:00"/>
    <s v="MA"/>
    <s v="Female"/>
    <s v="White"/>
    <s v="Widowed"/>
    <x v="1"/>
    <n v="4"/>
    <n v="4"/>
    <s v="Poor"/>
    <d v="2023-01-13T00:00:00"/>
    <n v="4"/>
    <x v="0"/>
    <n v="1"/>
    <s v="Low"/>
    <n v="2"/>
    <x v="0"/>
    <d v="2023-02-03T00:00:00"/>
    <x v="3"/>
    <x v="0"/>
    <x v="1"/>
    <n v="2"/>
    <n v="513.54"/>
    <n v="62"/>
    <s v="Old"/>
  </r>
  <r>
    <n v="3043"/>
    <d v="2022-09-25T00:00:00"/>
    <n v="3.6388888888888888"/>
    <s v="Production Technician I"/>
    <x v="8"/>
    <s v="Active"/>
    <s v="Contract"/>
    <s v="Zone C"/>
    <s v="Full-Time"/>
    <x v="0"/>
    <x v="14"/>
    <d v="1963-03-06T00:00:00"/>
    <s v="MA"/>
    <s v="Male"/>
    <s v="Black"/>
    <s v="Widowed"/>
    <x v="1"/>
    <n v="4"/>
    <n v="2"/>
    <s v="Excellent"/>
    <d v="2023-05-01T00:00:00"/>
    <n v="5"/>
    <x v="2"/>
    <n v="3"/>
    <s v="High"/>
    <n v="3"/>
    <x v="2"/>
    <d v="2023-02-21T00:00:00"/>
    <x v="1"/>
    <x v="1"/>
    <x v="2"/>
    <n v="5"/>
    <n v="658.12"/>
    <n v="59"/>
    <s v="Old"/>
  </r>
  <r>
    <n v="3044"/>
    <d v="2020-08-26T00:00:00"/>
    <n v="5.7194444444444441"/>
    <s v="Production Technician I"/>
    <x v="3"/>
    <s v="Active"/>
    <s v="Contract"/>
    <s v="Zone B"/>
    <s v="Part-Time"/>
    <x v="0"/>
    <x v="3"/>
    <d v="1966-02-27T00:00:00"/>
    <s v="MA"/>
    <s v="Male"/>
    <s v="White"/>
    <s v="Single"/>
    <x v="1"/>
    <n v="4"/>
    <n v="2"/>
    <s v="Excellent"/>
    <d v="2023-06-07T00:00:00"/>
    <n v="1"/>
    <x v="2"/>
    <n v="1"/>
    <s v="High"/>
    <n v="3"/>
    <x v="2"/>
    <d v="2022-12-20T00:00:00"/>
    <x v="0"/>
    <x v="0"/>
    <x v="3"/>
    <n v="2"/>
    <n v="643.75"/>
    <n v="54"/>
    <s v="Old"/>
  </r>
  <r>
    <n v="3045"/>
    <d v="2019-08-28T00:00:00"/>
    <n v="6.7138888888888886"/>
    <s v="Production Technician I"/>
    <x v="9"/>
    <s v="Active"/>
    <s v="Full-Time"/>
    <s v="Zone C"/>
    <s v="Temporary"/>
    <x v="0"/>
    <x v="5"/>
    <d v="1968-02-10T00:00:00"/>
    <s v="MA"/>
    <s v="Male"/>
    <s v="Other"/>
    <s v="Single"/>
    <x v="1"/>
    <n v="4"/>
    <n v="2"/>
    <s v="Excellent"/>
    <d v="2023-01-12T00:00:00"/>
    <n v="5"/>
    <x v="2"/>
    <n v="4"/>
    <s v="High"/>
    <n v="1"/>
    <x v="2"/>
    <d v="2023-03-03T00:00:00"/>
    <x v="4"/>
    <x v="1"/>
    <x v="1"/>
    <n v="2"/>
    <n v="290.75"/>
    <n v="51"/>
    <s v="Old"/>
  </r>
  <r>
    <n v="3046"/>
    <d v="2023-06-02T00:00:00"/>
    <n v="2.9527777777777779"/>
    <s v="Production Technician II"/>
    <x v="3"/>
    <s v="Terminated"/>
    <s v="Part-Time"/>
    <s v="Zone A"/>
    <s v="Full-Time"/>
    <x v="0"/>
    <x v="13"/>
    <d v="1983-06-05T00:00:00"/>
    <s v="MA"/>
    <s v="Female"/>
    <s v="Other"/>
    <s v="Single"/>
    <x v="1"/>
    <n v="4"/>
    <n v="4"/>
    <s v="Poor"/>
    <d v="2023-03-06T00:00:00"/>
    <n v="2"/>
    <x v="0"/>
    <n v="5"/>
    <s v="Low"/>
    <n v="3"/>
    <x v="0"/>
    <d v="2023-01-14T00:00:00"/>
    <x v="4"/>
    <x v="0"/>
    <x v="3"/>
    <n v="2"/>
    <n v="767.56"/>
    <n v="40"/>
    <s v="Adult"/>
  </r>
  <r>
    <n v="3047"/>
    <d v="2018-09-12T00:00:00"/>
    <n v="7.6749999999999998"/>
    <s v="Production Technician II"/>
    <x v="9"/>
    <s v="Active"/>
    <s v="Full-Time"/>
    <s v="Zone C"/>
    <s v="Full-Time"/>
    <x v="0"/>
    <x v="6"/>
    <d v="1965-10-03T00:00:00"/>
    <s v="MA"/>
    <s v="Female"/>
    <s v="White"/>
    <s v="Married"/>
    <x v="1"/>
    <n v="4"/>
    <n v="5"/>
    <s v="Poor"/>
    <d v="2022-11-13T00:00:00"/>
    <n v="4"/>
    <x v="0"/>
    <n v="2"/>
    <s v="Low"/>
    <n v="1"/>
    <x v="0"/>
    <d v="2023-06-13T00:00:00"/>
    <x v="1"/>
    <x v="1"/>
    <x v="3"/>
    <n v="1"/>
    <n v="507.74"/>
    <n v="53"/>
    <s v="Old"/>
  </r>
  <r>
    <n v="3048"/>
    <d v="2023-07-15T00:00:00"/>
    <n v="2.8333333333333335"/>
    <s v="Production Technician II"/>
    <x v="5"/>
    <s v="Active"/>
    <s v="Contract"/>
    <s v="Zone B"/>
    <s v="Part-Time"/>
    <x v="0"/>
    <x v="22"/>
    <d v="1978-03-13T00:00:00"/>
    <s v="MA"/>
    <s v="Female"/>
    <s v="White"/>
    <s v="Married"/>
    <x v="0"/>
    <n v="3"/>
    <n v="2"/>
    <s v="Excellent"/>
    <d v="2023-02-04T00:00:00"/>
    <n v="2"/>
    <x v="2"/>
    <n v="2"/>
    <s v="High"/>
    <n v="3"/>
    <x v="2"/>
    <d v="2023-01-08T00:00:00"/>
    <x v="1"/>
    <x v="0"/>
    <x v="2"/>
    <n v="2"/>
    <n v="919.75"/>
    <n v="45"/>
    <s v="Adult"/>
  </r>
  <r>
    <n v="3049"/>
    <d v="2023-07-02T00:00:00"/>
    <n v="2.8694444444444445"/>
    <s v="Production Technician II"/>
    <x v="6"/>
    <s v="Active"/>
    <s v="Part-Time"/>
    <s v="Zone A"/>
    <s v="Temporary"/>
    <x v="0"/>
    <x v="3"/>
    <d v="2048-05-12T00:00:00"/>
    <s v="MA"/>
    <s v="Female"/>
    <s v="Asian"/>
    <s v="Married"/>
    <x v="0"/>
    <n v="3"/>
    <n v="4"/>
    <s v="Poor"/>
    <d v="2022-10-10T00:00:00"/>
    <n v="5"/>
    <x v="0"/>
    <n v="3"/>
    <s v="Low"/>
    <n v="2"/>
    <x v="0"/>
    <d v="2023-01-20T00:00:00"/>
    <x v="2"/>
    <x v="1"/>
    <x v="1"/>
    <n v="4"/>
    <n v="510.95"/>
    <n v="75"/>
    <s v="Old"/>
  </r>
  <r>
    <n v="3050"/>
    <d v="2020-02-10T00:00:00"/>
    <n v="6.2638888888888893"/>
    <s v="Production Technician II"/>
    <x v="2"/>
    <s v="Active"/>
    <s v="Contract"/>
    <s v="Zone C"/>
    <s v="Full-Time"/>
    <x v="0"/>
    <x v="8"/>
    <d v="1970-09-22T00:00:00"/>
    <s v="MA"/>
    <s v="Female"/>
    <s v="White"/>
    <s v="Single"/>
    <x v="0"/>
    <n v="3"/>
    <n v="4"/>
    <s v="Poor"/>
    <d v="2022-09-26T00:00:00"/>
    <n v="1"/>
    <x v="0"/>
    <n v="3"/>
    <s v="Low"/>
    <n v="4"/>
    <x v="0"/>
    <d v="2022-11-06T00:00:00"/>
    <x v="2"/>
    <x v="1"/>
    <x v="2"/>
    <n v="2"/>
    <n v="826.19"/>
    <n v="50"/>
    <s v="Adult"/>
  </r>
  <r>
    <n v="3051"/>
    <d v="2021-08-27T00:00:00"/>
    <n v="4.7166666666666668"/>
    <s v="Production Technician II"/>
    <x v="4"/>
    <s v="Terminated"/>
    <s v="Contract"/>
    <s v="Zone B"/>
    <s v="Temporary"/>
    <x v="0"/>
    <x v="20"/>
    <d v="1972-02-13T00:00:00"/>
    <s v="MA"/>
    <s v="Female"/>
    <s v="Asian"/>
    <s v="Widowed"/>
    <x v="0"/>
    <n v="3"/>
    <n v="5"/>
    <s v="Poor"/>
    <d v="2023-02-09T00:00:00"/>
    <n v="3"/>
    <x v="0"/>
    <n v="5"/>
    <s v="Low"/>
    <n v="5"/>
    <x v="0"/>
    <d v="2023-05-02T00:00:00"/>
    <x v="0"/>
    <x v="1"/>
    <x v="1"/>
    <n v="1"/>
    <n v="992.48"/>
    <n v="49"/>
    <s v="Adult"/>
  </r>
  <r>
    <n v="3052"/>
    <d v="2020-01-25T00:00:00"/>
    <n v="6.3055555555555554"/>
    <s v="Production Technician II"/>
    <x v="0"/>
    <s v="Active"/>
    <s v="Full-Time"/>
    <s v="Zone A"/>
    <s v="Full-Time"/>
    <x v="0"/>
    <x v="2"/>
    <d v="2048-06-09T00:00:00"/>
    <s v="MA"/>
    <s v="Female"/>
    <s v="White"/>
    <s v="Single"/>
    <x v="0"/>
    <n v="3"/>
    <n v="5"/>
    <s v="Poor"/>
    <d v="2023-07-22T00:00:00"/>
    <n v="5"/>
    <x v="0"/>
    <n v="1"/>
    <s v="Low"/>
    <n v="3"/>
    <x v="0"/>
    <d v="2022-10-01T00:00:00"/>
    <x v="3"/>
    <x v="1"/>
    <x v="1"/>
    <n v="3"/>
    <n v="824.73"/>
    <n v="72"/>
    <s v="Old"/>
  </r>
  <r>
    <n v="3053"/>
    <d v="2020-03-26T00:00:00"/>
    <n v="6.1361111111111111"/>
    <s v="Production Technician II"/>
    <x v="7"/>
    <s v="Active"/>
    <s v="Part-Time"/>
    <s v="Zone A"/>
    <s v="Full-Time"/>
    <x v="0"/>
    <x v="3"/>
    <d v="1958-01-04T00:00:00"/>
    <s v="MA"/>
    <s v="Female"/>
    <s v="Asian"/>
    <s v="Widowed"/>
    <x v="0"/>
    <n v="3"/>
    <n v="2"/>
    <s v="Excellent"/>
    <d v="2023-02-03T00:00:00"/>
    <n v="2"/>
    <x v="2"/>
    <n v="1"/>
    <s v="High"/>
    <n v="3"/>
    <x v="2"/>
    <d v="2023-07-04T00:00:00"/>
    <x v="4"/>
    <x v="1"/>
    <x v="0"/>
    <n v="2"/>
    <n v="588.35"/>
    <n v="62"/>
    <s v="Old"/>
  </r>
  <r>
    <n v="3054"/>
    <d v="2020-10-23T00:00:00"/>
    <n v="5.5611111111111109"/>
    <s v="Production Technician I"/>
    <x v="7"/>
    <s v="Active"/>
    <s v="Contract"/>
    <s v="Zone C"/>
    <s v="Full-Time"/>
    <x v="0"/>
    <x v="4"/>
    <d v="2049-10-26T00:00:00"/>
    <s v="MA"/>
    <s v="Male"/>
    <s v="White"/>
    <s v="Married"/>
    <x v="0"/>
    <n v="3"/>
    <n v="1"/>
    <s v="Excellent"/>
    <d v="2022-11-14T00:00:00"/>
    <n v="5"/>
    <x v="2"/>
    <n v="5"/>
    <s v="High"/>
    <n v="2"/>
    <x v="2"/>
    <d v="2023-06-07T00:00:00"/>
    <x v="0"/>
    <x v="1"/>
    <x v="1"/>
    <n v="5"/>
    <n v="144.66"/>
    <n v="71"/>
    <s v="Old"/>
  </r>
  <r>
    <n v="3056"/>
    <d v="2022-06-21T00:00:00"/>
    <n v="3.9"/>
    <s v="Production Technician I"/>
    <x v="8"/>
    <s v="Active"/>
    <s v="Part-Time"/>
    <s v="Zone A"/>
    <s v="Temporary"/>
    <x v="0"/>
    <x v="15"/>
    <d v="2043-10-29T00:00:00"/>
    <s v="MA"/>
    <s v="Female"/>
    <s v="Other"/>
    <s v="Divorced"/>
    <x v="0"/>
    <n v="3"/>
    <n v="5"/>
    <s v="Poor"/>
    <d v="2023-04-08T00:00:00"/>
    <n v="5"/>
    <x v="0"/>
    <n v="5"/>
    <s v="Low"/>
    <n v="2"/>
    <x v="0"/>
    <d v="2023-06-20T00:00:00"/>
    <x v="4"/>
    <x v="1"/>
    <x v="3"/>
    <n v="1"/>
    <n v="535.51"/>
    <n v="79"/>
    <s v="Old"/>
  </r>
  <r>
    <n v="3059"/>
    <d v="2021-03-28T00:00:00"/>
    <n v="5.1305555555555555"/>
    <s v="Production Technician I"/>
    <x v="5"/>
    <s v="Active"/>
    <s v="Part-Time"/>
    <s v="Zone A"/>
    <s v="Temporary"/>
    <x v="0"/>
    <x v="9"/>
    <d v="1972-08-05T00:00:00"/>
    <s v="MA"/>
    <s v="Female"/>
    <s v="White"/>
    <s v="Widowed"/>
    <x v="0"/>
    <n v="3"/>
    <n v="1"/>
    <s v="Excellent"/>
    <d v="2023-03-28T00:00:00"/>
    <n v="2"/>
    <x v="2"/>
    <n v="1"/>
    <s v="High"/>
    <n v="3"/>
    <x v="2"/>
    <d v="2023-07-10T00:00:00"/>
    <x v="4"/>
    <x v="1"/>
    <x v="2"/>
    <n v="1"/>
    <n v="164.35"/>
    <n v="49"/>
    <s v="Adult"/>
  </r>
  <r>
    <n v="3060"/>
    <d v="2020-08-29T00:00:00"/>
    <n v="5.7111111111111112"/>
    <s v="Production Technician I"/>
    <x v="6"/>
    <s v="Active"/>
    <s v="Part-Time"/>
    <s v="Zone A"/>
    <s v="Part-Time"/>
    <x v="0"/>
    <x v="17"/>
    <d v="1951-01-03T00:00:00"/>
    <s v="MA"/>
    <s v="Male"/>
    <s v="Asian"/>
    <s v="Widowed"/>
    <x v="0"/>
    <n v="3"/>
    <n v="2"/>
    <s v="Excellent"/>
    <d v="2022-09-14T00:00:00"/>
    <n v="5"/>
    <x v="2"/>
    <n v="2"/>
    <s v="High"/>
    <n v="4"/>
    <x v="2"/>
    <d v="2022-08-30T00:00:00"/>
    <x v="1"/>
    <x v="0"/>
    <x v="0"/>
    <n v="3"/>
    <n v="165.67"/>
    <n v="69"/>
    <s v="Old"/>
  </r>
  <r>
    <n v="3061"/>
    <d v="2023-01-03T00:00:00"/>
    <n v="3.3666666666666667"/>
    <s v="Production Technician I"/>
    <x v="2"/>
    <s v="Active"/>
    <s v="Part-Time"/>
    <s v="Zone C"/>
    <s v="Full-Time"/>
    <x v="0"/>
    <x v="13"/>
    <d v="1956-09-26T00:00:00"/>
    <s v="MA"/>
    <s v="Male"/>
    <s v="Other"/>
    <s v="Married"/>
    <x v="0"/>
    <n v="3"/>
    <n v="4"/>
    <s v="Poor"/>
    <d v="2023-07-19T00:00:00"/>
    <n v="5"/>
    <x v="0"/>
    <n v="1"/>
    <s v="Low"/>
    <n v="3"/>
    <x v="0"/>
    <d v="2022-09-10T00:00:00"/>
    <x v="3"/>
    <x v="1"/>
    <x v="1"/>
    <n v="5"/>
    <n v="602.55999999999995"/>
    <n v="67"/>
    <s v="Old"/>
  </r>
  <r>
    <n v="3062"/>
    <d v="2022-11-28T00:00:00"/>
    <n v="3.463888888888889"/>
    <s v="Production Technician I"/>
    <x v="4"/>
    <s v="Active"/>
    <s v="Part-Time"/>
    <s v="Zone A"/>
    <s v="Temporary"/>
    <x v="0"/>
    <x v="3"/>
    <d v="1987-11-16T00:00:00"/>
    <s v="MA"/>
    <s v="Female"/>
    <s v="Asian"/>
    <s v="Divorced"/>
    <x v="0"/>
    <n v="3"/>
    <n v="1"/>
    <s v="Excellent"/>
    <d v="2023-05-20T00:00:00"/>
    <n v="3"/>
    <x v="2"/>
    <n v="4"/>
    <s v="High"/>
    <n v="1"/>
    <x v="2"/>
    <d v="2023-07-26T00:00:00"/>
    <x v="0"/>
    <x v="0"/>
    <x v="3"/>
    <n v="1"/>
    <n v="312.91000000000003"/>
    <n v="35"/>
    <s v="Adult"/>
  </r>
  <r>
    <n v="3063"/>
    <d v="2021-12-22T00:00:00"/>
    <n v="4.3972222222222221"/>
    <s v="Production Technician I"/>
    <x v="0"/>
    <s v="Active"/>
    <s v="Contract"/>
    <s v="Zone B"/>
    <s v="Part-Time"/>
    <x v="0"/>
    <x v="4"/>
    <d v="1983-10-21T00:00:00"/>
    <s v="MA"/>
    <s v="Female"/>
    <s v="Other"/>
    <s v="Widowed"/>
    <x v="0"/>
    <n v="3"/>
    <n v="5"/>
    <s v="Poor"/>
    <d v="2022-10-06T00:00:00"/>
    <n v="1"/>
    <x v="0"/>
    <n v="5"/>
    <s v="Low"/>
    <n v="1"/>
    <x v="0"/>
    <d v="2022-09-28T00:00:00"/>
    <x v="2"/>
    <x v="1"/>
    <x v="0"/>
    <n v="3"/>
    <n v="767.52"/>
    <n v="38"/>
    <s v="Adult"/>
  </r>
  <r>
    <n v="3064"/>
    <d v="2023-07-08T00:00:00"/>
    <n v="2.8527777777777779"/>
    <s v="Production Technician I"/>
    <x v="7"/>
    <s v="Active"/>
    <s v="Contract"/>
    <s v="Zone A"/>
    <s v="Full-Time"/>
    <x v="0"/>
    <x v="4"/>
    <d v="1962-08-23T00:00:00"/>
    <s v="MA"/>
    <s v="Female"/>
    <s v="Other"/>
    <s v="Divorced"/>
    <x v="0"/>
    <n v="3"/>
    <n v="4"/>
    <s v="Poor"/>
    <d v="2022-12-02T00:00:00"/>
    <n v="2"/>
    <x v="0"/>
    <n v="2"/>
    <s v="Low"/>
    <n v="5"/>
    <x v="0"/>
    <d v="2023-07-31T00:00:00"/>
    <x v="2"/>
    <x v="0"/>
    <x v="1"/>
    <n v="5"/>
    <n v="166.35"/>
    <n v="61"/>
    <s v="Old"/>
  </r>
  <r>
    <n v="3065"/>
    <d v="2021-04-21T00:00:00"/>
    <n v="5.0666666666666664"/>
    <s v="Production Technician I"/>
    <x v="1"/>
    <s v="Active"/>
    <s v="Part-Time"/>
    <s v="Zone A"/>
    <s v="Temporary"/>
    <x v="0"/>
    <x v="4"/>
    <d v="1976-10-07T00:00:00"/>
    <s v="MA"/>
    <s v="Female"/>
    <s v="Black"/>
    <s v="Divorced"/>
    <x v="0"/>
    <n v="3"/>
    <n v="4"/>
    <s v="Poor"/>
    <d v="2022-12-01T00:00:00"/>
    <n v="3"/>
    <x v="0"/>
    <n v="1"/>
    <s v="Low"/>
    <n v="2"/>
    <x v="0"/>
    <d v="2023-06-11T00:00:00"/>
    <x v="2"/>
    <x v="0"/>
    <x v="1"/>
    <n v="1"/>
    <n v="997.24"/>
    <n v="45"/>
    <s v="Adult"/>
  </r>
  <r>
    <n v="3066"/>
    <d v="2022-07-28T00:00:00"/>
    <n v="3.7972222222222221"/>
    <s v="Production Technician I"/>
    <x v="8"/>
    <s v="Active"/>
    <s v="Full-Time"/>
    <s v="Zone B"/>
    <s v="Full-Time"/>
    <x v="0"/>
    <x v="4"/>
    <d v="1967-04-12T00:00:00"/>
    <s v="MA"/>
    <s v="Male"/>
    <s v="Hispanic"/>
    <s v="Divorced"/>
    <x v="0"/>
    <n v="3"/>
    <n v="1"/>
    <s v="Excellent"/>
    <d v="2022-12-04T00:00:00"/>
    <n v="5"/>
    <x v="2"/>
    <n v="4"/>
    <s v="High"/>
    <n v="1"/>
    <x v="2"/>
    <d v="2022-10-18T00:00:00"/>
    <x v="4"/>
    <x v="1"/>
    <x v="0"/>
    <n v="3"/>
    <n v="258.73"/>
    <n v="55"/>
    <s v="Old"/>
  </r>
  <r>
    <n v="3067"/>
    <d v="2019-11-05T00:00:00"/>
    <n v="6.5277777777777777"/>
    <s v="Production Technician I"/>
    <x v="3"/>
    <s v="Active"/>
    <s v="Part-Time"/>
    <s v="Zone B"/>
    <s v="Part-Time"/>
    <x v="0"/>
    <x v="4"/>
    <d v="1982-03-21T00:00:00"/>
    <s v="MA"/>
    <s v="Male"/>
    <s v="Hispanic"/>
    <s v="Single"/>
    <x v="0"/>
    <n v="3"/>
    <n v="4"/>
    <s v="Poor"/>
    <d v="2022-12-26T00:00:00"/>
    <n v="3"/>
    <x v="0"/>
    <n v="1"/>
    <s v="Low"/>
    <n v="2"/>
    <x v="0"/>
    <d v="2022-09-01T00:00:00"/>
    <x v="4"/>
    <x v="1"/>
    <x v="2"/>
    <n v="1"/>
    <n v="483.26"/>
    <n v="37"/>
    <s v="Adult"/>
  </r>
  <r>
    <n v="3068"/>
    <d v="2022-05-22T00:00:00"/>
    <n v="3.9805555555555556"/>
    <s v="Production Technician I"/>
    <x v="9"/>
    <s v="Terminated"/>
    <s v="Full-Time"/>
    <s v="Zone A"/>
    <s v="Temporary"/>
    <x v="0"/>
    <x v="0"/>
    <d v="2047-05-02T00:00:00"/>
    <s v="MA"/>
    <s v="Male"/>
    <s v="Asian"/>
    <s v="Single"/>
    <x v="0"/>
    <n v="3"/>
    <n v="5"/>
    <s v="Poor"/>
    <d v="2023-05-12T00:00:00"/>
    <n v="3"/>
    <x v="0"/>
    <n v="2"/>
    <s v="Low"/>
    <n v="1"/>
    <x v="0"/>
    <d v="2022-11-18T00:00:00"/>
    <x v="1"/>
    <x v="1"/>
    <x v="2"/>
    <n v="3"/>
    <n v="261.81"/>
    <n v="75"/>
    <s v="Old"/>
  </r>
  <r>
    <n v="3069"/>
    <d v="2019-10-19T00:00:00"/>
    <n v="6.572222222222222"/>
    <s v="Production Technician II"/>
    <x v="5"/>
    <s v="Active"/>
    <s v="Full-Time"/>
    <s v="Zone A"/>
    <s v="Temporary"/>
    <x v="0"/>
    <x v="3"/>
    <d v="1999-02-14T00:00:00"/>
    <s v="MA"/>
    <s v="Female"/>
    <s v="White"/>
    <s v="Married"/>
    <x v="0"/>
    <n v="3"/>
    <n v="4"/>
    <s v="Poor"/>
    <d v="2023-05-14T00:00:00"/>
    <n v="1"/>
    <x v="0"/>
    <n v="2"/>
    <s v="Low"/>
    <n v="3"/>
    <x v="0"/>
    <d v="2023-05-10T00:00:00"/>
    <x v="3"/>
    <x v="1"/>
    <x v="1"/>
    <n v="1"/>
    <n v="767.33"/>
    <n v="20"/>
    <s v="Young"/>
  </r>
  <r>
    <n v="3070"/>
    <d v="2019-12-25T00:00:00"/>
    <n v="6.3888888888888893"/>
    <s v="Production Technician II"/>
    <x v="4"/>
    <s v="Active"/>
    <s v="Full-Time"/>
    <s v="Zone C"/>
    <s v="Temporary"/>
    <x v="0"/>
    <x v="13"/>
    <d v="1972-05-05T00:00:00"/>
    <s v="MA"/>
    <s v="Female"/>
    <s v="White"/>
    <s v="Divorced"/>
    <x v="0"/>
    <n v="3"/>
    <n v="1"/>
    <s v="Excellent"/>
    <d v="2023-04-15T00:00:00"/>
    <n v="1"/>
    <x v="2"/>
    <n v="5"/>
    <s v="High"/>
    <n v="4"/>
    <x v="2"/>
    <d v="2022-12-05T00:00:00"/>
    <x v="4"/>
    <x v="1"/>
    <x v="0"/>
    <n v="5"/>
    <n v="848.76"/>
    <n v="47"/>
    <s v="Adult"/>
  </r>
  <r>
    <n v="3071"/>
    <d v="2022-11-04T00:00:00"/>
    <n v="3.5305555555555554"/>
    <s v="Production Technician II"/>
    <x v="0"/>
    <s v="Active"/>
    <s v="Full-Time"/>
    <s v="Zone B"/>
    <s v="Part-Time"/>
    <x v="0"/>
    <x v="3"/>
    <d v="1956-01-26T00:00:00"/>
    <s v="MA"/>
    <s v="Female"/>
    <s v="Black"/>
    <s v="Married"/>
    <x v="0"/>
    <n v="3"/>
    <n v="2"/>
    <s v="Excellent"/>
    <d v="2022-09-19T00:00:00"/>
    <n v="1"/>
    <x v="2"/>
    <n v="4"/>
    <s v="High"/>
    <n v="2"/>
    <x v="2"/>
    <d v="2023-05-30T00:00:00"/>
    <x v="2"/>
    <x v="1"/>
    <x v="1"/>
    <n v="4"/>
    <n v="647.01"/>
    <n v="66"/>
    <s v="Old"/>
  </r>
  <r>
    <n v="3072"/>
    <d v="2023-04-26T00:00:00"/>
    <n v="3.0527777777777776"/>
    <s v="Production Technician II"/>
    <x v="1"/>
    <s v="Active"/>
    <s v="Full-Time"/>
    <s v="Zone B"/>
    <s v="Part-Time"/>
    <x v="0"/>
    <x v="15"/>
    <d v="1986-02-15T00:00:00"/>
    <s v="MA"/>
    <s v="Female"/>
    <s v="Asian"/>
    <s v="Divorced"/>
    <x v="0"/>
    <n v="3"/>
    <n v="1"/>
    <s v="Excellent"/>
    <d v="2022-11-01T00:00:00"/>
    <n v="2"/>
    <x v="2"/>
    <n v="4"/>
    <s v="High"/>
    <n v="1"/>
    <x v="2"/>
    <d v="2023-01-19T00:00:00"/>
    <x v="2"/>
    <x v="0"/>
    <x v="0"/>
    <n v="1"/>
    <n v="230.6"/>
    <n v="37"/>
    <s v="Adult"/>
  </r>
  <r>
    <n v="3073"/>
    <d v="2022-10-26T00:00:00"/>
    <n v="3.5527777777777776"/>
    <s v="Production Technician II"/>
    <x v="8"/>
    <s v="Terminated"/>
    <s v="Contract"/>
    <s v="Zone A"/>
    <s v="Part-Time"/>
    <x v="0"/>
    <x v="3"/>
    <d v="1987-04-26T00:00:00"/>
    <s v="MA"/>
    <s v="Female"/>
    <s v="Black"/>
    <s v="Single"/>
    <x v="0"/>
    <n v="3"/>
    <n v="4"/>
    <s v="Poor"/>
    <d v="2023-01-03T00:00:00"/>
    <n v="2"/>
    <x v="0"/>
    <n v="3"/>
    <s v="Low"/>
    <n v="5"/>
    <x v="0"/>
    <d v="2023-01-28T00:00:00"/>
    <x v="1"/>
    <x v="0"/>
    <x v="2"/>
    <n v="1"/>
    <n v="681.4"/>
    <n v="35"/>
    <s v="Adult"/>
  </r>
  <r>
    <n v="3074"/>
    <d v="2020-07-14T00:00:00"/>
    <n v="5.8361111111111112"/>
    <s v="Production Technician II"/>
    <x v="6"/>
    <s v="Terminated"/>
    <s v="Contract"/>
    <s v="Zone A"/>
    <s v="Full-Time"/>
    <x v="0"/>
    <x v="8"/>
    <d v="1963-10-04T00:00:00"/>
    <s v="MA"/>
    <s v="Female"/>
    <s v="Hispanic"/>
    <s v="Single"/>
    <x v="0"/>
    <n v="3"/>
    <n v="1"/>
    <s v="Excellent"/>
    <d v="2022-10-23T00:00:00"/>
    <n v="1"/>
    <x v="2"/>
    <n v="3"/>
    <s v="High"/>
    <n v="2"/>
    <x v="2"/>
    <d v="2023-07-03T00:00:00"/>
    <x v="0"/>
    <x v="0"/>
    <x v="3"/>
    <n v="1"/>
    <n v="356.98"/>
    <n v="57"/>
    <s v="Old"/>
  </r>
  <r>
    <n v="3075"/>
    <d v="2023-03-12T00:00:00"/>
    <n v="3.1749999999999998"/>
    <s v="Production Technician II"/>
    <x v="2"/>
    <s v="Active"/>
    <s v="Full-Time"/>
    <s v="Zone B"/>
    <s v="Part-Time"/>
    <x v="0"/>
    <x v="10"/>
    <d v="1969-01-09T00:00:00"/>
    <s v="MA"/>
    <s v="Female"/>
    <s v="Other"/>
    <s v="Single"/>
    <x v="0"/>
    <n v="3"/>
    <n v="5"/>
    <s v="Poor"/>
    <d v="2023-07-20T00:00:00"/>
    <n v="5"/>
    <x v="0"/>
    <n v="3"/>
    <s v="Low"/>
    <n v="1"/>
    <x v="0"/>
    <d v="2023-02-20T00:00:00"/>
    <x v="0"/>
    <x v="1"/>
    <x v="2"/>
    <n v="4"/>
    <n v="602.12"/>
    <n v="54"/>
    <s v="Old"/>
  </r>
  <r>
    <n v="3076"/>
    <d v="2023-04-26T00:00:00"/>
    <n v="3.0527777777777776"/>
    <s v="Production Technician II"/>
    <x v="9"/>
    <s v="Active"/>
    <s v="Part-Time"/>
    <s v="Zone C"/>
    <s v="Full-Time"/>
    <x v="0"/>
    <x v="3"/>
    <d v="1998-05-26T00:00:00"/>
    <s v="MA"/>
    <s v="Male"/>
    <s v="White"/>
    <s v="Married"/>
    <x v="0"/>
    <n v="3"/>
    <n v="5"/>
    <s v="Poor"/>
    <d v="2022-10-08T00:00:00"/>
    <n v="2"/>
    <x v="0"/>
    <n v="1"/>
    <s v="Low"/>
    <n v="5"/>
    <x v="0"/>
    <d v="2022-11-14T00:00:00"/>
    <x v="4"/>
    <x v="1"/>
    <x v="3"/>
    <n v="5"/>
    <n v="547.83000000000004"/>
    <n v="25"/>
    <s v="Young"/>
  </r>
  <r>
    <n v="3077"/>
    <d v="2022-09-17T00:00:00"/>
    <n v="3.661111111111111"/>
    <s v="Production Technician I"/>
    <x v="0"/>
    <s v="Active"/>
    <s v="Contract"/>
    <s v="Zone A"/>
    <s v="Temporary"/>
    <x v="0"/>
    <x v="3"/>
    <d v="1958-08-16T00:00:00"/>
    <s v="MA"/>
    <s v="Male"/>
    <s v="Hispanic"/>
    <s v="Married"/>
    <x v="0"/>
    <n v="3"/>
    <n v="1"/>
    <s v="Excellent"/>
    <d v="2023-07-05T00:00:00"/>
    <n v="2"/>
    <x v="2"/>
    <n v="1"/>
    <s v="High"/>
    <n v="2"/>
    <x v="2"/>
    <d v="2022-10-31T00:00:00"/>
    <x v="2"/>
    <x v="1"/>
    <x v="0"/>
    <n v="3"/>
    <n v="726.88"/>
    <n v="64"/>
    <s v="Old"/>
  </r>
  <r>
    <n v="3078"/>
    <d v="2021-01-08T00:00:00"/>
    <n v="5.3527777777777779"/>
    <s v="Production Technician I"/>
    <x v="7"/>
    <s v="Active"/>
    <s v="Contract"/>
    <s v="Zone B"/>
    <s v="Part-Time"/>
    <x v="0"/>
    <x v="3"/>
    <d v="1960-04-14T00:00:00"/>
    <s v="MA"/>
    <s v="Male"/>
    <s v="Black"/>
    <s v="Widowed"/>
    <x v="0"/>
    <n v="3"/>
    <n v="1"/>
    <s v="Excellent"/>
    <d v="2023-01-28T00:00:00"/>
    <n v="1"/>
    <x v="2"/>
    <n v="1"/>
    <s v="High"/>
    <n v="5"/>
    <x v="2"/>
    <d v="2023-03-05T00:00:00"/>
    <x v="0"/>
    <x v="0"/>
    <x v="2"/>
    <n v="1"/>
    <n v="548.95000000000005"/>
    <n v="61"/>
    <s v="Old"/>
  </r>
  <r>
    <n v="3081"/>
    <d v="2020-10-20T00:00:00"/>
    <n v="5.5694444444444446"/>
    <s v="Production Technician I"/>
    <x v="3"/>
    <s v="Active"/>
    <s v="Part-Time"/>
    <s v="Zone C"/>
    <s v="Part-Time"/>
    <x v="0"/>
    <x v="0"/>
    <d v="1980-03-17T00:00:00"/>
    <s v="MA"/>
    <s v="Male"/>
    <s v="White"/>
    <s v="Widowed"/>
    <x v="0"/>
    <n v="3"/>
    <n v="2"/>
    <s v="Excellent"/>
    <d v="2023-04-20T00:00:00"/>
    <n v="3"/>
    <x v="2"/>
    <n v="3"/>
    <s v="High"/>
    <n v="1"/>
    <x v="2"/>
    <d v="2022-08-28T00:00:00"/>
    <x v="1"/>
    <x v="0"/>
    <x v="2"/>
    <n v="2"/>
    <n v="316.38"/>
    <n v="40"/>
    <s v="Adult"/>
  </r>
  <r>
    <n v="3082"/>
    <d v="2022-11-18T00:00:00"/>
    <n v="3.4916666666666667"/>
    <s v="Production Technician I"/>
    <x v="9"/>
    <s v="Active"/>
    <s v="Part-Time"/>
    <s v="Zone A"/>
    <s v="Part-Time"/>
    <x v="0"/>
    <x v="4"/>
    <d v="1988-10-04T00:00:00"/>
    <s v="MA"/>
    <s v="Female"/>
    <s v="Other"/>
    <s v="Single"/>
    <x v="0"/>
    <n v="3"/>
    <n v="1"/>
    <s v="Excellent"/>
    <d v="2023-07-30T00:00:00"/>
    <n v="4"/>
    <x v="2"/>
    <n v="3"/>
    <s v="High"/>
    <n v="4"/>
    <x v="2"/>
    <d v="2023-05-15T00:00:00"/>
    <x v="2"/>
    <x v="1"/>
    <x v="1"/>
    <n v="4"/>
    <n v="696.51"/>
    <n v="34"/>
    <s v="Adult"/>
  </r>
  <r>
    <n v="3083"/>
    <d v="2023-01-14T00:00:00"/>
    <n v="3.3361111111111112"/>
    <s v="Production Technician I"/>
    <x v="5"/>
    <s v="Active"/>
    <s v="Contract"/>
    <s v="Zone C"/>
    <s v="Full-Time"/>
    <x v="0"/>
    <x v="1"/>
    <d v="1967-05-24T00:00:00"/>
    <s v="MA"/>
    <s v="Male"/>
    <s v="Asian"/>
    <s v="Widowed"/>
    <x v="0"/>
    <n v="3"/>
    <n v="2"/>
    <s v="Excellent"/>
    <d v="2023-02-24T00:00:00"/>
    <n v="4"/>
    <x v="2"/>
    <n v="4"/>
    <s v="High"/>
    <n v="3"/>
    <x v="2"/>
    <d v="2023-05-08T00:00:00"/>
    <x v="3"/>
    <x v="1"/>
    <x v="2"/>
    <n v="2"/>
    <n v="413.66"/>
    <n v="56"/>
    <s v="Old"/>
  </r>
  <r>
    <n v="3084"/>
    <d v="2020-10-27T00:00:00"/>
    <n v="5.55"/>
    <s v="Production Technician I"/>
    <x v="6"/>
    <s v="Active"/>
    <s v="Part-Time"/>
    <s v="Zone A"/>
    <s v="Temporary"/>
    <x v="0"/>
    <x v="3"/>
    <d v="1996-06-29T00:00:00"/>
    <s v="MA"/>
    <s v="Male"/>
    <s v="Black"/>
    <s v="Widowed"/>
    <x v="0"/>
    <n v="3"/>
    <n v="4"/>
    <s v="Poor"/>
    <d v="2022-12-06T00:00:00"/>
    <n v="5"/>
    <x v="0"/>
    <n v="3"/>
    <s v="Low"/>
    <n v="3"/>
    <x v="0"/>
    <d v="2023-03-14T00:00:00"/>
    <x v="1"/>
    <x v="1"/>
    <x v="2"/>
    <n v="5"/>
    <n v="109.14"/>
    <n v="24"/>
    <s v="Young"/>
  </r>
  <r>
    <n v="3085"/>
    <d v="2020-08-29T00:00:00"/>
    <n v="5.7111111111111112"/>
    <s v="Production Technician I"/>
    <x v="2"/>
    <s v="Active"/>
    <s v="Full-Time"/>
    <s v="Zone C"/>
    <s v="Full-Time"/>
    <x v="0"/>
    <x v="4"/>
    <d v="1963-03-04T00:00:00"/>
    <s v="MA"/>
    <s v="Female"/>
    <s v="Asian"/>
    <s v="Single"/>
    <x v="0"/>
    <n v="3"/>
    <n v="2"/>
    <s v="Excellent"/>
    <d v="2022-12-10T00:00:00"/>
    <n v="4"/>
    <x v="2"/>
    <n v="3"/>
    <s v="High"/>
    <n v="5"/>
    <x v="2"/>
    <d v="2023-02-23T00:00:00"/>
    <x v="3"/>
    <x v="1"/>
    <x v="0"/>
    <n v="2"/>
    <n v="855.84"/>
    <n v="57"/>
    <s v="Old"/>
  </r>
  <r>
    <n v="3086"/>
    <d v="2019-12-23T00:00:00"/>
    <n v="6.3944444444444448"/>
    <s v="Production Technician I"/>
    <x v="4"/>
    <s v="Active"/>
    <s v="Part-Time"/>
    <s v="Zone B"/>
    <s v="Temporary"/>
    <x v="0"/>
    <x v="1"/>
    <d v="1987-03-29T00:00:00"/>
    <s v="MA"/>
    <s v="Female"/>
    <s v="Asian"/>
    <s v="Divorced"/>
    <x v="0"/>
    <n v="3"/>
    <n v="1"/>
    <s v="Excellent"/>
    <d v="2023-07-13T00:00:00"/>
    <n v="4"/>
    <x v="2"/>
    <n v="2"/>
    <s v="High"/>
    <n v="2"/>
    <x v="2"/>
    <d v="2023-06-27T00:00:00"/>
    <x v="4"/>
    <x v="0"/>
    <x v="1"/>
    <n v="2"/>
    <n v="288.08999999999997"/>
    <n v="32"/>
    <s v="Adult"/>
  </r>
  <r>
    <n v="3087"/>
    <d v="2023-07-03T00:00:00"/>
    <n v="2.8666666666666667"/>
    <s v="Production Technician I"/>
    <x v="0"/>
    <s v="Active"/>
    <s v="Contract"/>
    <s v="Zone B"/>
    <s v="Part-Time"/>
    <x v="0"/>
    <x v="9"/>
    <d v="2048-02-08T00:00:00"/>
    <s v="MA"/>
    <s v="Female"/>
    <s v="Black"/>
    <s v="Married"/>
    <x v="0"/>
    <n v="3"/>
    <n v="4"/>
    <s v="Poor"/>
    <d v="2022-08-23T00:00:00"/>
    <n v="4"/>
    <x v="0"/>
    <n v="3"/>
    <s v="Low"/>
    <n v="4"/>
    <x v="0"/>
    <d v="2023-07-08T00:00:00"/>
    <x v="4"/>
    <x v="0"/>
    <x v="3"/>
    <n v="2"/>
    <n v="776.34"/>
    <n v="75"/>
    <s v="Old"/>
  </r>
  <r>
    <n v="3088"/>
    <d v="2022-09-26T00:00:00"/>
    <n v="3.6361111111111111"/>
    <s v="Production Technician I"/>
    <x v="7"/>
    <s v="Active"/>
    <s v="Part-Time"/>
    <s v="Zone B"/>
    <s v="Part-Time"/>
    <x v="0"/>
    <x v="4"/>
    <d v="2044-03-20T00:00:00"/>
    <s v="MA"/>
    <s v="Female"/>
    <s v="Other"/>
    <s v="Married"/>
    <x v="0"/>
    <n v="3"/>
    <n v="5"/>
    <s v="Poor"/>
    <d v="2022-11-05T00:00:00"/>
    <n v="5"/>
    <x v="0"/>
    <n v="3"/>
    <s v="Low"/>
    <n v="5"/>
    <x v="0"/>
    <d v="2023-05-25T00:00:00"/>
    <x v="1"/>
    <x v="1"/>
    <x v="1"/>
    <n v="3"/>
    <n v="732.88"/>
    <n v="78"/>
    <s v="Old"/>
  </r>
  <r>
    <n v="3089"/>
    <d v="2020-05-09T00:00:00"/>
    <n v="6.0166666666666666"/>
    <s v="Production Technician I"/>
    <x v="1"/>
    <s v="Active"/>
    <s v="Contract"/>
    <s v="Zone A"/>
    <s v="Temporary"/>
    <x v="0"/>
    <x v="4"/>
    <d v="1963-05-16T00:00:00"/>
    <s v="MA"/>
    <s v="Female"/>
    <s v="Black"/>
    <s v="Single"/>
    <x v="0"/>
    <n v="3"/>
    <n v="4"/>
    <s v="Poor"/>
    <d v="2023-06-08T00:00:00"/>
    <n v="5"/>
    <x v="0"/>
    <n v="3"/>
    <s v="Low"/>
    <n v="5"/>
    <x v="0"/>
    <d v="2023-01-02T00:00:00"/>
    <x v="0"/>
    <x v="0"/>
    <x v="0"/>
    <n v="4"/>
    <n v="788.1"/>
    <n v="57"/>
    <s v="Old"/>
  </r>
  <r>
    <n v="3090"/>
    <d v="2023-03-08T00:00:00"/>
    <n v="3.1861111111111109"/>
    <s v="Production Technician I"/>
    <x v="8"/>
    <s v="Active"/>
    <s v="Part-Time"/>
    <s v="Zone B"/>
    <s v="Part-Time"/>
    <x v="0"/>
    <x v="4"/>
    <d v="1957-02-14T00:00:00"/>
    <s v="MA"/>
    <s v="Male"/>
    <s v="Black"/>
    <s v="Married"/>
    <x v="0"/>
    <n v="3"/>
    <n v="5"/>
    <s v="Poor"/>
    <d v="2023-01-15T00:00:00"/>
    <n v="3"/>
    <x v="0"/>
    <n v="2"/>
    <s v="Low"/>
    <n v="4"/>
    <x v="0"/>
    <d v="2022-11-24T00:00:00"/>
    <x v="3"/>
    <x v="0"/>
    <x v="1"/>
    <n v="4"/>
    <n v="284.29000000000002"/>
    <n v="66"/>
    <s v="Old"/>
  </r>
  <r>
    <n v="3091"/>
    <d v="2019-02-27T00:00:00"/>
    <n v="7.2166666666666668"/>
    <s v="Production Technician I"/>
    <x v="3"/>
    <s v="Terminated"/>
    <s v="Contract"/>
    <s v="Zone B"/>
    <s v="Part-Time"/>
    <x v="0"/>
    <x v="18"/>
    <d v="1958-03-06T00:00:00"/>
    <s v="MA"/>
    <s v="Male"/>
    <s v="White"/>
    <s v="Single"/>
    <x v="0"/>
    <n v="3"/>
    <n v="5"/>
    <s v="Poor"/>
    <d v="2023-02-10T00:00:00"/>
    <n v="2"/>
    <x v="0"/>
    <n v="2"/>
    <s v="Low"/>
    <n v="4"/>
    <x v="0"/>
    <d v="2022-11-10T00:00:00"/>
    <x v="2"/>
    <x v="1"/>
    <x v="2"/>
    <n v="5"/>
    <n v="872.29"/>
    <n v="61"/>
    <s v="Old"/>
  </r>
  <r>
    <n v="3092"/>
    <d v="2020-01-12T00:00:00"/>
    <n v="6.3416666666666668"/>
    <s v="Production Technician II"/>
    <x v="3"/>
    <s v="Active"/>
    <s v="Contract"/>
    <s v="Zone A"/>
    <s v="Full-Time"/>
    <x v="0"/>
    <x v="4"/>
    <d v="1979-12-10T00:00:00"/>
    <s v="MA"/>
    <s v="Female"/>
    <s v="Other"/>
    <s v="Married"/>
    <x v="0"/>
    <n v="3"/>
    <n v="2"/>
    <s v="Excellent"/>
    <d v="2023-04-15T00:00:00"/>
    <n v="4"/>
    <x v="2"/>
    <n v="4"/>
    <s v="High"/>
    <n v="1"/>
    <x v="2"/>
    <d v="2022-10-07T00:00:00"/>
    <x v="0"/>
    <x v="0"/>
    <x v="3"/>
    <n v="1"/>
    <n v="372.99"/>
    <n v="41"/>
    <s v="Adult"/>
  </r>
  <r>
    <n v="3093"/>
    <d v="2019-06-29T00:00:00"/>
    <n v="6.8777777777777782"/>
    <s v="Production Technician II"/>
    <x v="9"/>
    <s v="Active"/>
    <s v="Full-Time"/>
    <s v="Zone B"/>
    <s v="Full-Time"/>
    <x v="0"/>
    <x v="8"/>
    <d v="1976-09-21T00:00:00"/>
    <s v="MA"/>
    <s v="Female"/>
    <s v="Asian"/>
    <s v="Divorced"/>
    <x v="0"/>
    <n v="3"/>
    <n v="2"/>
    <s v="Excellent"/>
    <d v="2022-12-31T00:00:00"/>
    <n v="3"/>
    <x v="2"/>
    <n v="4"/>
    <s v="High"/>
    <n v="5"/>
    <x v="2"/>
    <d v="2023-04-25T00:00:00"/>
    <x v="4"/>
    <x v="0"/>
    <x v="3"/>
    <n v="5"/>
    <n v="229.87"/>
    <n v="43"/>
    <s v="Adult"/>
  </r>
  <r>
    <n v="3094"/>
    <d v="2021-07-15T00:00:00"/>
    <n v="4.833333333333333"/>
    <s v="Production Technician II"/>
    <x v="5"/>
    <s v="Active"/>
    <s v="Contract"/>
    <s v="Zone C"/>
    <s v="Full-Time"/>
    <x v="0"/>
    <x v="6"/>
    <d v="1963-10-18T00:00:00"/>
    <s v="MA"/>
    <s v="Female"/>
    <s v="Other"/>
    <s v="Widowed"/>
    <x v="0"/>
    <n v="3"/>
    <n v="1"/>
    <s v="Excellent"/>
    <d v="2023-04-26T00:00:00"/>
    <n v="2"/>
    <x v="2"/>
    <n v="3"/>
    <s v="High"/>
    <n v="1"/>
    <x v="2"/>
    <d v="2023-03-01T00:00:00"/>
    <x v="2"/>
    <x v="0"/>
    <x v="0"/>
    <n v="2"/>
    <n v="544.30999999999995"/>
    <n v="58"/>
    <s v="Old"/>
  </r>
  <r>
    <n v="3095"/>
    <d v="2022-08-19T00:00:00"/>
    <n v="3.7388888888888889"/>
    <s v="Production Technician II"/>
    <x v="6"/>
    <s v="Active"/>
    <s v="Contract"/>
    <s v="Zone A"/>
    <s v="Part-Time"/>
    <x v="0"/>
    <x v="4"/>
    <d v="2043-03-11T00:00:00"/>
    <s v="MA"/>
    <s v="Female"/>
    <s v="Other"/>
    <s v="Divorced"/>
    <x v="0"/>
    <n v="3"/>
    <n v="4"/>
    <s v="Poor"/>
    <d v="2023-07-21T00:00:00"/>
    <n v="5"/>
    <x v="0"/>
    <n v="2"/>
    <s v="Low"/>
    <n v="3"/>
    <x v="0"/>
    <d v="2022-08-26T00:00:00"/>
    <x v="4"/>
    <x v="0"/>
    <x v="0"/>
    <n v="4"/>
    <n v="461.79"/>
    <n v="79"/>
    <s v="Old"/>
  </r>
  <r>
    <n v="3096"/>
    <d v="2019-09-23T00:00:00"/>
    <n v="6.6444444444444448"/>
    <s v="Production Technician II"/>
    <x v="2"/>
    <s v="Terminated"/>
    <s v="Contract"/>
    <s v="Zone B"/>
    <s v="Part-Time"/>
    <x v="0"/>
    <x v="6"/>
    <d v="1974-09-07T00:00:00"/>
    <s v="MA"/>
    <s v="Female"/>
    <s v="Hispanic"/>
    <s v="Single"/>
    <x v="0"/>
    <n v="3"/>
    <n v="5"/>
    <s v="Poor"/>
    <d v="2023-05-05T00:00:00"/>
    <n v="1"/>
    <x v="0"/>
    <n v="3"/>
    <s v="Low"/>
    <n v="2"/>
    <x v="0"/>
    <d v="2023-04-29T00:00:00"/>
    <x v="3"/>
    <x v="0"/>
    <x v="0"/>
    <n v="1"/>
    <n v="108.99"/>
    <n v="45"/>
    <s v="Adult"/>
  </r>
  <r>
    <n v="3097"/>
    <d v="2020-10-11T00:00:00"/>
    <n v="5.5944444444444441"/>
    <s v="Production Technician II"/>
    <x v="4"/>
    <s v="Terminated"/>
    <s v="Part-Time"/>
    <s v="Zone C"/>
    <s v="Temporary"/>
    <x v="0"/>
    <x v="9"/>
    <d v="1961-06-11T00:00:00"/>
    <s v="MA"/>
    <s v="Female"/>
    <s v="White"/>
    <s v="Married"/>
    <x v="0"/>
    <n v="3"/>
    <n v="4"/>
    <s v="Poor"/>
    <d v="2022-09-08T00:00:00"/>
    <n v="5"/>
    <x v="0"/>
    <n v="3"/>
    <s v="Low"/>
    <n v="4"/>
    <x v="0"/>
    <d v="2022-12-30T00:00:00"/>
    <x v="2"/>
    <x v="0"/>
    <x v="1"/>
    <n v="5"/>
    <n v="166.08"/>
    <n v="59"/>
    <s v="Old"/>
  </r>
  <r>
    <n v="3098"/>
    <d v="2021-08-18T00:00:00"/>
    <n v="4.7416666666666663"/>
    <s v="Production Technician II"/>
    <x v="0"/>
    <s v="Active"/>
    <s v="Full-Time"/>
    <s v="Zone A"/>
    <s v="Full-Time"/>
    <x v="0"/>
    <x v="10"/>
    <d v="2044-06-09T00:00:00"/>
    <s v="MA"/>
    <s v="Male"/>
    <s v="Black"/>
    <s v="Widowed"/>
    <x v="0"/>
    <n v="3"/>
    <n v="4"/>
    <s v="Poor"/>
    <d v="2023-05-23T00:00:00"/>
    <n v="3"/>
    <x v="0"/>
    <n v="5"/>
    <s v="Low"/>
    <n v="4"/>
    <x v="0"/>
    <d v="2022-10-04T00:00:00"/>
    <x v="0"/>
    <x v="1"/>
    <x v="3"/>
    <n v="1"/>
    <n v="801.69"/>
    <n v="77"/>
    <s v="Old"/>
  </r>
  <r>
    <n v="3099"/>
    <d v="2022-12-17T00:00:00"/>
    <n v="3.411111111111111"/>
    <s v="Production Technician I"/>
    <x v="0"/>
    <s v="Active"/>
    <s v="Full-Time"/>
    <s v="Zone A"/>
    <s v="Temporary"/>
    <x v="0"/>
    <x v="10"/>
    <d v="1965-09-02T00:00:00"/>
    <s v="MA"/>
    <s v="Male"/>
    <s v="Black"/>
    <s v="Divorced"/>
    <x v="1"/>
    <n v="4"/>
    <n v="4"/>
    <s v="Poor"/>
    <d v="2022-09-07T00:00:00"/>
    <n v="5"/>
    <x v="0"/>
    <n v="4"/>
    <s v="Low"/>
    <n v="4"/>
    <x v="0"/>
    <d v="2023-05-31T00:00:00"/>
    <x v="3"/>
    <x v="0"/>
    <x v="3"/>
    <n v="4"/>
    <n v="355.34"/>
    <n v="57"/>
    <s v="Old"/>
  </r>
  <r>
    <n v="3100"/>
    <d v="2020-10-25T00:00:00"/>
    <n v="5.5555555555555554"/>
    <s v="Production Technician I"/>
    <x v="7"/>
    <s v="Active"/>
    <s v="Contract"/>
    <s v="Zone B"/>
    <s v="Temporary"/>
    <x v="0"/>
    <x v="3"/>
    <d v="1950-06-08T00:00:00"/>
    <s v="MA"/>
    <s v="Female"/>
    <s v="White"/>
    <s v="Single"/>
    <x v="0"/>
    <n v="3"/>
    <n v="5"/>
    <s v="Poor"/>
    <d v="2023-04-25T00:00:00"/>
    <n v="1"/>
    <x v="0"/>
    <n v="5"/>
    <s v="Low"/>
    <n v="2"/>
    <x v="0"/>
    <d v="2023-07-16T00:00:00"/>
    <x v="3"/>
    <x v="1"/>
    <x v="1"/>
    <n v="4"/>
    <n v="136.94"/>
    <n v="70"/>
    <s v="Old"/>
  </r>
  <r>
    <n v="3101"/>
    <d v="2023-01-23T00:00:00"/>
    <n v="3.3111111111111109"/>
    <s v="Production Technician I"/>
    <x v="1"/>
    <s v="Active"/>
    <s v="Full-Time"/>
    <s v="Zone B"/>
    <s v="Full-Time"/>
    <x v="0"/>
    <x v="3"/>
    <d v="1961-03-09T00:00:00"/>
    <s v="MA"/>
    <s v="Female"/>
    <s v="Asian"/>
    <s v="Single"/>
    <x v="0"/>
    <n v="3"/>
    <n v="2"/>
    <s v="Excellent"/>
    <d v="2023-06-08T00:00:00"/>
    <n v="5"/>
    <x v="2"/>
    <n v="4"/>
    <s v="High"/>
    <n v="1"/>
    <x v="2"/>
    <d v="2023-05-21T00:00:00"/>
    <x v="3"/>
    <x v="0"/>
    <x v="2"/>
    <n v="4"/>
    <n v="849.63"/>
    <n v="62"/>
    <s v="Old"/>
  </r>
  <r>
    <n v="3104"/>
    <d v="2022-05-29T00:00:00"/>
    <n v="3.9611111111111112"/>
    <s v="Production Technician I"/>
    <x v="9"/>
    <s v="Active"/>
    <s v="Contract"/>
    <s v="Zone C"/>
    <s v="Part-Time"/>
    <x v="0"/>
    <x v="3"/>
    <d v="2044-01-14T00:00:00"/>
    <s v="MA"/>
    <s v="Female"/>
    <s v="Black"/>
    <s v="Married"/>
    <x v="0"/>
    <n v="3"/>
    <n v="2"/>
    <s v="Excellent"/>
    <d v="2022-10-11T00:00:00"/>
    <n v="5"/>
    <x v="2"/>
    <n v="2"/>
    <s v="High"/>
    <n v="3"/>
    <x v="2"/>
    <d v="2023-08-02T00:00:00"/>
    <x v="2"/>
    <x v="0"/>
    <x v="1"/>
    <n v="3"/>
    <n v="852.79"/>
    <n v="78"/>
    <s v="Old"/>
  </r>
  <r>
    <n v="3105"/>
    <d v="2020-06-07T00:00:00"/>
    <n v="5.9388888888888891"/>
    <s v="Production Technician I"/>
    <x v="5"/>
    <s v="Active"/>
    <s v="Full-Time"/>
    <s v="Zone B"/>
    <s v="Temporary"/>
    <x v="0"/>
    <x v="10"/>
    <d v="2043-05-12T00:00:00"/>
    <s v="MA"/>
    <s v="Male"/>
    <s v="Black"/>
    <s v="Married"/>
    <x v="0"/>
    <n v="3"/>
    <n v="1"/>
    <s v="Excellent"/>
    <d v="2022-10-31T00:00:00"/>
    <n v="2"/>
    <x v="2"/>
    <n v="1"/>
    <s v="High"/>
    <n v="2"/>
    <x v="2"/>
    <d v="2022-08-30T00:00:00"/>
    <x v="3"/>
    <x v="1"/>
    <x v="0"/>
    <n v="3"/>
    <n v="805.93"/>
    <n v="77"/>
    <s v="Old"/>
  </r>
  <r>
    <n v="3106"/>
    <d v="2020-03-21T00:00:00"/>
    <n v="6.15"/>
    <s v="Production Technician I"/>
    <x v="6"/>
    <s v="Active"/>
    <s v="Part-Time"/>
    <s v="Zone A"/>
    <s v="Temporary"/>
    <x v="0"/>
    <x v="4"/>
    <d v="2000-03-30T00:00:00"/>
    <s v="MA"/>
    <s v="Male"/>
    <s v="Hispanic"/>
    <s v="Divorced"/>
    <x v="0"/>
    <n v="3"/>
    <n v="4"/>
    <s v="Poor"/>
    <d v="2023-04-29T00:00:00"/>
    <n v="5"/>
    <x v="0"/>
    <n v="1"/>
    <s v="Low"/>
    <n v="2"/>
    <x v="0"/>
    <d v="2023-05-06T00:00:00"/>
    <x v="4"/>
    <x v="1"/>
    <x v="1"/>
    <n v="3"/>
    <n v="957.31"/>
    <n v="20"/>
    <s v="Young"/>
  </r>
  <r>
    <n v="3107"/>
    <d v="2021-06-21T00:00:00"/>
    <n v="4.9000000000000004"/>
    <s v="Production Technician I"/>
    <x v="2"/>
    <s v="Active"/>
    <s v="Full-Time"/>
    <s v="Zone A"/>
    <s v="Temporary"/>
    <x v="0"/>
    <x v="13"/>
    <d v="1971-12-26T00:00:00"/>
    <s v="MA"/>
    <s v="Female"/>
    <s v="Black"/>
    <s v="Widowed"/>
    <x v="0"/>
    <n v="3"/>
    <n v="4"/>
    <s v="Poor"/>
    <d v="2022-12-10T00:00:00"/>
    <n v="2"/>
    <x v="0"/>
    <n v="1"/>
    <s v="Low"/>
    <n v="4"/>
    <x v="0"/>
    <d v="2023-05-16T00:00:00"/>
    <x v="0"/>
    <x v="0"/>
    <x v="0"/>
    <n v="1"/>
    <n v="855.26"/>
    <n v="50"/>
    <s v="Adult"/>
  </r>
  <r>
    <n v="3108"/>
    <d v="2021-10-22T00:00:00"/>
    <n v="4.5638888888888891"/>
    <s v="Production Technician I"/>
    <x v="4"/>
    <s v="Active"/>
    <s v="Full-Time"/>
    <s v="Zone B"/>
    <s v="Temporary"/>
    <x v="0"/>
    <x v="3"/>
    <d v="2045-07-05T00:00:00"/>
    <s v="MA"/>
    <s v="Female"/>
    <s v="Hispanic"/>
    <s v="Married"/>
    <x v="0"/>
    <n v="3"/>
    <n v="2"/>
    <s v="Excellent"/>
    <d v="2023-07-15T00:00:00"/>
    <n v="1"/>
    <x v="2"/>
    <n v="4"/>
    <s v="High"/>
    <n v="1"/>
    <x v="2"/>
    <d v="2023-07-07T00:00:00"/>
    <x v="1"/>
    <x v="1"/>
    <x v="2"/>
    <n v="1"/>
    <n v="755.13"/>
    <n v="76"/>
    <s v="Old"/>
  </r>
  <r>
    <n v="3109"/>
    <d v="2018-10-20T00:00:00"/>
    <n v="7.5694444444444446"/>
    <s v="Production Technician I"/>
    <x v="0"/>
    <s v="Active"/>
    <s v="Full-Time"/>
    <s v="Zone A"/>
    <s v="Temporary"/>
    <x v="0"/>
    <x v="10"/>
    <d v="1999-04-25T00:00:00"/>
    <s v="MA"/>
    <s v="Female"/>
    <s v="White"/>
    <s v="Married"/>
    <x v="3"/>
    <n v="1"/>
    <n v="2"/>
    <s v="Excellent"/>
    <d v="2022-10-06T00:00:00"/>
    <n v="1"/>
    <x v="2"/>
    <n v="2"/>
    <s v="High"/>
    <n v="1"/>
    <x v="2"/>
    <d v="2023-06-12T00:00:00"/>
    <x v="1"/>
    <x v="1"/>
    <x v="0"/>
    <n v="1"/>
    <n v="260.83999999999997"/>
    <n v="19"/>
    <s v="Young"/>
  </r>
  <r>
    <n v="3110"/>
    <d v="2022-03-16T00:00:00"/>
    <n v="4.1638888888888888"/>
    <s v="Production Technician I"/>
    <x v="7"/>
    <s v="Active"/>
    <s v="Contract"/>
    <s v="Zone C"/>
    <s v="Full-Time"/>
    <x v="0"/>
    <x v="13"/>
    <d v="1956-02-11T00:00:00"/>
    <s v="MA"/>
    <s v="Female"/>
    <s v="Hispanic"/>
    <s v="Single"/>
    <x v="0"/>
    <n v="3"/>
    <n v="2"/>
    <s v="Excellent"/>
    <d v="2022-12-30T00:00:00"/>
    <n v="1"/>
    <x v="2"/>
    <n v="2"/>
    <s v="High"/>
    <n v="1"/>
    <x v="2"/>
    <d v="2022-10-29T00:00:00"/>
    <x v="3"/>
    <x v="1"/>
    <x v="2"/>
    <n v="3"/>
    <n v="299.97000000000003"/>
    <n v="66"/>
    <s v="Old"/>
  </r>
  <r>
    <n v="3111"/>
    <d v="2018-12-13T00:00:00"/>
    <n v="7.4222222222222225"/>
    <s v="Production Technician I"/>
    <x v="1"/>
    <s v="Active"/>
    <s v="Part-Time"/>
    <s v="Zone B"/>
    <s v="Temporary"/>
    <x v="0"/>
    <x v="4"/>
    <d v="1958-05-07T00:00:00"/>
    <s v="MA"/>
    <s v="Female"/>
    <s v="Other"/>
    <s v="Divorced"/>
    <x v="0"/>
    <n v="3"/>
    <n v="1"/>
    <s v="Excellent"/>
    <d v="2023-07-27T00:00:00"/>
    <n v="2"/>
    <x v="2"/>
    <n v="5"/>
    <s v="High"/>
    <n v="2"/>
    <x v="2"/>
    <d v="2023-06-06T00:00:00"/>
    <x v="0"/>
    <x v="0"/>
    <x v="1"/>
    <n v="1"/>
    <n v="374.9"/>
    <n v="60"/>
    <s v="Old"/>
  </r>
  <r>
    <n v="3112"/>
    <d v="2021-10-08T00:00:00"/>
    <n v="4.6027777777777779"/>
    <s v="Production Technician I"/>
    <x v="8"/>
    <s v="Terminated"/>
    <s v="Part-Time"/>
    <s v="Zone B"/>
    <s v="Full-Time"/>
    <x v="0"/>
    <x v="12"/>
    <d v="2046-11-15T00:00:00"/>
    <s v="MA"/>
    <s v="Male"/>
    <s v="Asian"/>
    <s v="Single"/>
    <x v="0"/>
    <n v="3"/>
    <n v="4"/>
    <s v="Poor"/>
    <d v="2023-02-20T00:00:00"/>
    <n v="5"/>
    <x v="0"/>
    <n v="2"/>
    <s v="Low"/>
    <n v="3"/>
    <x v="0"/>
    <d v="2022-09-23T00:00:00"/>
    <x v="3"/>
    <x v="0"/>
    <x v="3"/>
    <n v="5"/>
    <n v="168.79"/>
    <n v="75"/>
    <s v="Old"/>
  </r>
  <r>
    <n v="3113"/>
    <d v="2019-02-03T00:00:00"/>
    <n v="7.2833333333333332"/>
    <s v="Production Technician II"/>
    <x v="3"/>
    <s v="Active"/>
    <s v="Contract"/>
    <s v="Zone C"/>
    <s v="Full-Time"/>
    <x v="0"/>
    <x v="9"/>
    <d v="1981-07-02T00:00:00"/>
    <s v="MA"/>
    <s v="Female"/>
    <s v="White"/>
    <s v="Divorced"/>
    <x v="0"/>
    <n v="3"/>
    <n v="4"/>
    <s v="Poor"/>
    <d v="2022-10-07T00:00:00"/>
    <n v="5"/>
    <x v="0"/>
    <n v="2"/>
    <s v="Low"/>
    <n v="5"/>
    <x v="0"/>
    <d v="2022-11-19T00:00:00"/>
    <x v="0"/>
    <x v="0"/>
    <x v="3"/>
    <n v="5"/>
    <n v="236.27"/>
    <n v="38"/>
    <s v="Adult"/>
  </r>
  <r>
    <n v="3114"/>
    <d v="2018-09-30T00:00:00"/>
    <n v="7.625"/>
    <s v="Production Technician II"/>
    <x v="9"/>
    <s v="Active"/>
    <s v="Contract"/>
    <s v="Zone C"/>
    <s v="Full-Time"/>
    <x v="0"/>
    <x v="22"/>
    <d v="1957-07-06T00:00:00"/>
    <s v="MA"/>
    <s v="Female"/>
    <s v="Asian"/>
    <s v="Divorced"/>
    <x v="0"/>
    <n v="3"/>
    <n v="2"/>
    <s v="Excellent"/>
    <d v="2022-08-24T00:00:00"/>
    <n v="2"/>
    <x v="2"/>
    <n v="2"/>
    <s v="High"/>
    <n v="2"/>
    <x v="2"/>
    <d v="2023-01-10T00:00:00"/>
    <x v="3"/>
    <x v="0"/>
    <x v="3"/>
    <n v="5"/>
    <n v="569.5"/>
    <n v="61"/>
    <s v="Old"/>
  </r>
  <r>
    <n v="3115"/>
    <d v="2021-07-12T00:00:00"/>
    <n v="4.8416666666666668"/>
    <s v="Production Technician II"/>
    <x v="5"/>
    <s v="Active"/>
    <s v="Contract"/>
    <s v="Zone A"/>
    <s v="Temporary"/>
    <x v="0"/>
    <x v="9"/>
    <d v="1964-01-01T00:00:00"/>
    <s v="MA"/>
    <s v="Female"/>
    <s v="Hispanic"/>
    <s v="Divorced"/>
    <x v="0"/>
    <n v="3"/>
    <n v="4"/>
    <s v="Poor"/>
    <d v="2023-06-29T00:00:00"/>
    <n v="1"/>
    <x v="0"/>
    <n v="3"/>
    <s v="Low"/>
    <n v="5"/>
    <x v="0"/>
    <d v="2023-07-02T00:00:00"/>
    <x v="3"/>
    <x v="0"/>
    <x v="1"/>
    <n v="3"/>
    <n v="386.26"/>
    <n v="57"/>
    <s v="Old"/>
  </r>
  <r>
    <n v="3116"/>
    <d v="2021-03-04T00:00:00"/>
    <n v="5.197222222222222"/>
    <s v="Production Technician II"/>
    <x v="6"/>
    <s v="Active"/>
    <s v="Part-Time"/>
    <s v="Zone B"/>
    <s v="Temporary"/>
    <x v="0"/>
    <x v="4"/>
    <d v="1981-10-24T00:00:00"/>
    <s v="MA"/>
    <s v="Female"/>
    <s v="Hispanic"/>
    <s v="Married"/>
    <x v="0"/>
    <n v="3"/>
    <n v="5"/>
    <s v="Poor"/>
    <d v="2023-03-18T00:00:00"/>
    <n v="2"/>
    <x v="0"/>
    <n v="1"/>
    <s v="Low"/>
    <n v="4"/>
    <x v="0"/>
    <d v="2022-08-23T00:00:00"/>
    <x v="2"/>
    <x v="1"/>
    <x v="0"/>
    <n v="4"/>
    <n v="323.12"/>
    <n v="40"/>
    <s v="Adult"/>
  </r>
  <r>
    <n v="3117"/>
    <d v="2019-10-27T00:00:00"/>
    <n v="6.55"/>
    <s v="Production Technician II"/>
    <x v="2"/>
    <s v="Active"/>
    <s v="Part-Time"/>
    <s v="Zone C"/>
    <s v="Part-Time"/>
    <x v="0"/>
    <x v="2"/>
    <d v="2041-12-14T00:00:00"/>
    <s v="MA"/>
    <s v="Female"/>
    <s v="White"/>
    <s v="Married"/>
    <x v="0"/>
    <n v="3"/>
    <n v="2"/>
    <s v="Excellent"/>
    <d v="2022-08-30T00:00:00"/>
    <n v="2"/>
    <x v="2"/>
    <n v="3"/>
    <s v="High"/>
    <n v="1"/>
    <x v="2"/>
    <d v="2023-04-16T00:00:00"/>
    <x v="4"/>
    <x v="1"/>
    <x v="3"/>
    <n v="5"/>
    <n v="461.57"/>
    <n v="78"/>
    <s v="Old"/>
  </r>
  <r>
    <n v="3118"/>
    <d v="2019-01-28T00:00:00"/>
    <n v="7.2972222222222225"/>
    <s v="Production Technician II"/>
    <x v="4"/>
    <s v="Terminated"/>
    <s v="Part-Time"/>
    <s v="Zone A"/>
    <s v="Full-Time"/>
    <x v="0"/>
    <x v="14"/>
    <d v="1956-12-14T00:00:00"/>
    <s v="MA"/>
    <s v="Female"/>
    <s v="Black"/>
    <s v="Divorced"/>
    <x v="0"/>
    <n v="3"/>
    <n v="2"/>
    <s v="Excellent"/>
    <d v="2022-10-25T00:00:00"/>
    <n v="3"/>
    <x v="2"/>
    <n v="2"/>
    <s v="High"/>
    <n v="3"/>
    <x v="2"/>
    <d v="2022-11-06T00:00:00"/>
    <x v="3"/>
    <x v="1"/>
    <x v="1"/>
    <n v="2"/>
    <n v="543.74"/>
    <n v="63"/>
    <s v="Old"/>
  </r>
  <r>
    <n v="3119"/>
    <d v="2021-01-10T00:00:00"/>
    <n v="5.3472222222222223"/>
    <s v="Production Technician I"/>
    <x v="6"/>
    <s v="Active"/>
    <s v="Part-Time"/>
    <s v="Zone C"/>
    <s v="Part-Time"/>
    <x v="0"/>
    <x v="3"/>
    <d v="1993-06-05T00:00:00"/>
    <s v="MA"/>
    <s v="Male"/>
    <s v="Other"/>
    <s v="Single"/>
    <x v="0"/>
    <n v="3"/>
    <n v="5"/>
    <s v="Poor"/>
    <d v="2022-12-23T00:00:00"/>
    <n v="4"/>
    <x v="0"/>
    <n v="5"/>
    <s v="Low"/>
    <n v="2"/>
    <x v="0"/>
    <d v="2023-02-26T00:00:00"/>
    <x v="0"/>
    <x v="1"/>
    <x v="3"/>
    <n v="1"/>
    <n v="899.2"/>
    <n v="28"/>
    <s v="Adult"/>
  </r>
  <r>
    <n v="3120"/>
    <d v="2021-08-05T00:00:00"/>
    <n v="4.7777777777777777"/>
    <s v="Production Technician I"/>
    <x v="2"/>
    <s v="Active"/>
    <s v="Part-Time"/>
    <s v="Zone A"/>
    <s v="Full-Time"/>
    <x v="0"/>
    <x v="1"/>
    <d v="2046-02-03T00:00:00"/>
    <s v="MA"/>
    <s v="Female"/>
    <s v="Asian"/>
    <s v="Widowed"/>
    <x v="0"/>
    <n v="3"/>
    <n v="4"/>
    <s v="Poor"/>
    <d v="2023-04-10T00:00:00"/>
    <n v="1"/>
    <x v="0"/>
    <n v="5"/>
    <s v="Low"/>
    <n v="3"/>
    <x v="0"/>
    <d v="2023-07-05T00:00:00"/>
    <x v="2"/>
    <x v="1"/>
    <x v="1"/>
    <n v="2"/>
    <n v="144.25"/>
    <n v="75"/>
    <s v="Old"/>
  </r>
  <r>
    <n v="3121"/>
    <d v="2022-11-07T00:00:00"/>
    <n v="3.5222222222222221"/>
    <s v="Production Technician I"/>
    <x v="9"/>
    <s v="Active"/>
    <s v="Part-Time"/>
    <s v="Zone C"/>
    <s v="Full-Time"/>
    <x v="0"/>
    <x v="9"/>
    <d v="2049-10-17T00:00:00"/>
    <s v="MA"/>
    <s v="Female"/>
    <s v="Black"/>
    <s v="Single"/>
    <x v="0"/>
    <n v="3"/>
    <n v="4"/>
    <s v="Poor"/>
    <d v="2023-04-13T00:00:00"/>
    <n v="4"/>
    <x v="0"/>
    <n v="1"/>
    <s v="Low"/>
    <n v="3"/>
    <x v="0"/>
    <d v="2023-04-22T00:00:00"/>
    <x v="0"/>
    <x v="1"/>
    <x v="0"/>
    <n v="1"/>
    <n v="854.54"/>
    <n v="73"/>
    <s v="Old"/>
  </r>
  <r>
    <n v="3123"/>
    <d v="2021-07-12T00:00:00"/>
    <n v="4.8416666666666668"/>
    <s v="Production Technician I"/>
    <x v="3"/>
    <s v="Active"/>
    <s v="Full-Time"/>
    <s v="Zone C"/>
    <s v="Part-Time"/>
    <x v="0"/>
    <x v="8"/>
    <d v="1951-05-03T00:00:00"/>
    <s v="MA"/>
    <s v="Male"/>
    <s v="Hispanic"/>
    <s v="Married"/>
    <x v="0"/>
    <n v="3"/>
    <n v="4"/>
    <s v="Poor"/>
    <d v="2023-07-12T00:00:00"/>
    <n v="5"/>
    <x v="0"/>
    <n v="2"/>
    <s v="Low"/>
    <n v="2"/>
    <x v="0"/>
    <d v="2023-01-01T00:00:00"/>
    <x v="4"/>
    <x v="1"/>
    <x v="0"/>
    <n v="4"/>
    <n v="479"/>
    <n v="70"/>
    <s v="Old"/>
  </r>
  <r>
    <n v="3126"/>
    <d v="2022-04-27T00:00:00"/>
    <n v="4.05"/>
    <s v="Production Technician I"/>
    <x v="5"/>
    <s v="Active"/>
    <s v="Contract"/>
    <s v="Zone C"/>
    <s v="Full-Time"/>
    <x v="0"/>
    <x v="9"/>
    <d v="1978-07-02T00:00:00"/>
    <s v="MA"/>
    <s v="Male"/>
    <s v="Black"/>
    <s v="Divorced"/>
    <x v="0"/>
    <n v="3"/>
    <n v="2"/>
    <s v="Excellent"/>
    <d v="2022-08-19T00:00:00"/>
    <n v="4"/>
    <x v="2"/>
    <n v="5"/>
    <s v="High"/>
    <n v="1"/>
    <x v="2"/>
    <d v="2023-07-21T00:00:00"/>
    <x v="4"/>
    <x v="1"/>
    <x v="3"/>
    <n v="4"/>
    <n v="667.54"/>
    <n v="44"/>
    <s v="Adult"/>
  </r>
  <r>
    <n v="3127"/>
    <d v="2022-06-14T00:00:00"/>
    <n v="3.9194444444444443"/>
    <s v="Production Technician I"/>
    <x v="6"/>
    <s v="Active"/>
    <s v="Part-Time"/>
    <s v="Zone A"/>
    <s v="Part-Time"/>
    <x v="0"/>
    <x v="9"/>
    <d v="1991-10-26T00:00:00"/>
    <s v="MA"/>
    <s v="Male"/>
    <s v="White"/>
    <s v="Married"/>
    <x v="0"/>
    <n v="3"/>
    <n v="2"/>
    <s v="Excellent"/>
    <d v="2023-04-09T00:00:00"/>
    <n v="4"/>
    <x v="2"/>
    <n v="5"/>
    <s v="High"/>
    <n v="5"/>
    <x v="2"/>
    <d v="2023-02-19T00:00:00"/>
    <x v="2"/>
    <x v="1"/>
    <x v="0"/>
    <n v="5"/>
    <n v="309.74"/>
    <n v="31"/>
    <s v="Adult"/>
  </r>
  <r>
    <n v="3128"/>
    <d v="2019-01-13T00:00:00"/>
    <n v="7.3388888888888886"/>
    <s v="Production Technician I"/>
    <x v="2"/>
    <s v="Active"/>
    <s v="Part-Time"/>
    <s v="Zone A"/>
    <s v="Temporary"/>
    <x v="0"/>
    <x v="4"/>
    <d v="1974-04-15T00:00:00"/>
    <s v="MA"/>
    <s v="Female"/>
    <s v="Black"/>
    <s v="Widowed"/>
    <x v="0"/>
    <n v="3"/>
    <n v="2"/>
    <s v="Excellent"/>
    <d v="2023-04-25T00:00:00"/>
    <n v="3"/>
    <x v="2"/>
    <n v="5"/>
    <s v="High"/>
    <n v="4"/>
    <x v="2"/>
    <d v="2023-02-28T00:00:00"/>
    <x v="4"/>
    <x v="0"/>
    <x v="2"/>
    <n v="1"/>
    <n v="830.63"/>
    <n v="45"/>
    <s v="Adult"/>
  </r>
  <r>
    <n v="3129"/>
    <d v="2019-06-21T00:00:00"/>
    <n v="6.9"/>
    <s v="Production Technician I"/>
    <x v="4"/>
    <s v="Active"/>
    <s v="Full-Time"/>
    <s v="Zone A"/>
    <s v="Part-Time"/>
    <x v="0"/>
    <x v="20"/>
    <d v="1985-07-11T00:00:00"/>
    <s v="MA"/>
    <s v="Female"/>
    <s v="Black"/>
    <s v="Widowed"/>
    <x v="0"/>
    <n v="3"/>
    <n v="5"/>
    <s v="Poor"/>
    <d v="2023-03-31T00:00:00"/>
    <n v="4"/>
    <x v="0"/>
    <n v="2"/>
    <s v="Low"/>
    <n v="4"/>
    <x v="0"/>
    <d v="2023-06-11T00:00:00"/>
    <x v="3"/>
    <x v="0"/>
    <x v="1"/>
    <n v="4"/>
    <n v="277.31"/>
    <n v="34"/>
    <s v="Adult"/>
  </r>
  <r>
    <n v="3130"/>
    <d v="2020-08-10T00:00:00"/>
    <n v="5.7638888888888893"/>
    <s v="Production Technician I"/>
    <x v="0"/>
    <s v="Active"/>
    <s v="Part-Time"/>
    <s v="Zone A"/>
    <s v="Temporary"/>
    <x v="0"/>
    <x v="13"/>
    <d v="1981-05-09T00:00:00"/>
    <s v="MA"/>
    <s v="Female"/>
    <s v="Black"/>
    <s v="Widowed"/>
    <x v="0"/>
    <n v="3"/>
    <n v="5"/>
    <s v="Poor"/>
    <d v="2022-12-28T00:00:00"/>
    <n v="4"/>
    <x v="0"/>
    <n v="3"/>
    <s v="Low"/>
    <n v="3"/>
    <x v="0"/>
    <d v="2023-03-21T00:00:00"/>
    <x v="1"/>
    <x v="0"/>
    <x v="1"/>
    <n v="3"/>
    <n v="501.5"/>
    <n v="39"/>
    <s v="Adult"/>
  </r>
  <r>
    <n v="3131"/>
    <d v="2021-04-13T00:00:00"/>
    <n v="5.0888888888888886"/>
    <s v="Production Technician I"/>
    <x v="7"/>
    <s v="Active"/>
    <s v="Contract"/>
    <s v="Zone C"/>
    <s v="Temporary"/>
    <x v="0"/>
    <x v="13"/>
    <d v="1954-01-28T00:00:00"/>
    <s v="MA"/>
    <s v="Female"/>
    <s v="Hispanic"/>
    <s v="Single"/>
    <x v="0"/>
    <n v="3"/>
    <n v="2"/>
    <s v="Excellent"/>
    <d v="2022-08-07T00:00:00"/>
    <n v="3"/>
    <x v="2"/>
    <n v="2"/>
    <s v="High"/>
    <n v="5"/>
    <x v="2"/>
    <d v="2023-01-15T00:00:00"/>
    <x v="0"/>
    <x v="0"/>
    <x v="2"/>
    <n v="3"/>
    <n v="937.85"/>
    <n v="67"/>
    <s v="Old"/>
  </r>
  <r>
    <n v="3132"/>
    <d v="2020-04-27T00:00:00"/>
    <n v="6.05"/>
    <s v="Production Technician I"/>
    <x v="1"/>
    <s v="Active"/>
    <s v="Full-Time"/>
    <s v="Zone A"/>
    <s v="Full-Time"/>
    <x v="0"/>
    <x v="4"/>
    <d v="1979-09-20T00:00:00"/>
    <s v="MA"/>
    <s v="Female"/>
    <s v="Asian"/>
    <s v="Divorced"/>
    <x v="0"/>
    <n v="3"/>
    <n v="4"/>
    <s v="Poor"/>
    <d v="2023-06-19T00:00:00"/>
    <n v="2"/>
    <x v="0"/>
    <n v="2"/>
    <s v="Low"/>
    <n v="1"/>
    <x v="0"/>
    <d v="2023-03-16T00:00:00"/>
    <x v="4"/>
    <x v="0"/>
    <x v="1"/>
    <n v="3"/>
    <n v="134.91999999999999"/>
    <n v="41"/>
    <s v="Adult"/>
  </r>
  <r>
    <n v="3133"/>
    <d v="2022-02-25T00:00:00"/>
    <n v="4.2222222222222223"/>
    <s v="Production Technician I"/>
    <x v="8"/>
    <s v="Terminated"/>
    <s v="Contract"/>
    <s v="Zone C"/>
    <s v="Part-Time"/>
    <x v="0"/>
    <x v="9"/>
    <d v="1958-10-23T00:00:00"/>
    <s v="MA"/>
    <s v="Male"/>
    <s v="White"/>
    <s v="Married"/>
    <x v="0"/>
    <n v="3"/>
    <n v="5"/>
    <s v="Poor"/>
    <d v="2022-09-21T00:00:00"/>
    <n v="1"/>
    <x v="0"/>
    <n v="5"/>
    <s v="Low"/>
    <n v="1"/>
    <x v="0"/>
    <d v="2022-10-10T00:00:00"/>
    <x v="4"/>
    <x v="1"/>
    <x v="1"/>
    <n v="3"/>
    <n v="946.99"/>
    <n v="64"/>
    <s v="Old"/>
  </r>
  <r>
    <n v="3134"/>
    <d v="2018-12-06T00:00:00"/>
    <n v="7.4416666666666664"/>
    <s v="Production Technician II"/>
    <x v="3"/>
    <s v="Active"/>
    <s v="Part-Time"/>
    <s v="Zone C"/>
    <s v="Full-Time"/>
    <x v="0"/>
    <x v="10"/>
    <d v="2047-04-15T00:00:00"/>
    <s v="MA"/>
    <s v="Female"/>
    <s v="Hispanic"/>
    <s v="Married"/>
    <x v="1"/>
    <n v="4"/>
    <n v="5"/>
    <s v="Poor"/>
    <d v="2022-11-20T00:00:00"/>
    <n v="3"/>
    <x v="0"/>
    <n v="2"/>
    <s v="Low"/>
    <n v="1"/>
    <x v="0"/>
    <d v="2023-03-18T00:00:00"/>
    <x v="3"/>
    <x v="1"/>
    <x v="2"/>
    <n v="4"/>
    <n v="945.68"/>
    <n v="71"/>
    <s v="Old"/>
  </r>
  <r>
    <n v="3135"/>
    <d v="2020-03-12T00:00:00"/>
    <n v="6.1749999999999998"/>
    <s v="Production Technician II"/>
    <x v="4"/>
    <s v="Active"/>
    <s v="Part-Time"/>
    <s v="Zone A"/>
    <s v="Temporary"/>
    <x v="0"/>
    <x v="9"/>
    <d v="1993-04-25T00:00:00"/>
    <s v="MA"/>
    <s v="Female"/>
    <s v="White"/>
    <s v="Single"/>
    <x v="0"/>
    <n v="3"/>
    <n v="4"/>
    <s v="Poor"/>
    <d v="2022-10-24T00:00:00"/>
    <n v="1"/>
    <x v="0"/>
    <n v="2"/>
    <s v="Low"/>
    <n v="1"/>
    <x v="0"/>
    <d v="2023-01-28T00:00:00"/>
    <x v="4"/>
    <x v="0"/>
    <x v="3"/>
    <n v="5"/>
    <n v="142.21"/>
    <n v="27"/>
    <s v="Adult"/>
  </r>
  <r>
    <n v="3136"/>
    <d v="2022-11-16T00:00:00"/>
    <n v="3.4972222222222222"/>
    <s v="Production Technician II"/>
    <x v="0"/>
    <s v="Active"/>
    <s v="Full-Time"/>
    <s v="Zone B"/>
    <s v="Full-Time"/>
    <x v="0"/>
    <x v="9"/>
    <d v="1997-05-17T00:00:00"/>
    <s v="MA"/>
    <s v="Female"/>
    <s v="Hispanic"/>
    <s v="Married"/>
    <x v="0"/>
    <n v="3"/>
    <n v="4"/>
    <s v="Poor"/>
    <d v="2023-06-21T00:00:00"/>
    <n v="5"/>
    <x v="0"/>
    <n v="3"/>
    <s v="Low"/>
    <n v="5"/>
    <x v="0"/>
    <d v="2022-11-22T00:00:00"/>
    <x v="2"/>
    <x v="1"/>
    <x v="0"/>
    <n v="2"/>
    <n v="386.95"/>
    <n v="25"/>
    <s v="Young"/>
  </r>
  <r>
    <n v="3137"/>
    <d v="2018-12-09T00:00:00"/>
    <n v="7.4333333333333336"/>
    <s v="Production Technician II"/>
    <x v="1"/>
    <s v="Terminated"/>
    <s v="Contract"/>
    <s v="Zone B"/>
    <s v="Temporary"/>
    <x v="0"/>
    <x v="4"/>
    <d v="1995-06-03T00:00:00"/>
    <s v="MA"/>
    <s v="Female"/>
    <s v="Other"/>
    <s v="Single"/>
    <x v="0"/>
    <n v="3"/>
    <n v="2"/>
    <s v="Excellent"/>
    <d v="2023-03-23T00:00:00"/>
    <n v="1"/>
    <x v="2"/>
    <n v="2"/>
    <s v="High"/>
    <n v="4"/>
    <x v="2"/>
    <d v="2023-06-11T00:00:00"/>
    <x v="3"/>
    <x v="1"/>
    <x v="3"/>
    <n v="4"/>
    <n v="641.67999999999995"/>
    <n v="23"/>
    <s v="Young"/>
  </r>
  <r>
    <n v="3138"/>
    <d v="2022-12-25T00:00:00"/>
    <n v="3.3888888888888888"/>
    <s v="Production Technician II"/>
    <x v="8"/>
    <s v="Terminated"/>
    <s v="Contract"/>
    <s v="Zone A"/>
    <s v="Full-Time"/>
    <x v="0"/>
    <x v="4"/>
    <d v="1987-04-07T00:00:00"/>
    <s v="MA"/>
    <s v="Female"/>
    <s v="Black"/>
    <s v="Single"/>
    <x v="0"/>
    <n v="3"/>
    <n v="4"/>
    <s v="Poor"/>
    <d v="2023-07-10T00:00:00"/>
    <n v="5"/>
    <x v="0"/>
    <n v="3"/>
    <s v="Low"/>
    <n v="1"/>
    <x v="0"/>
    <d v="2023-07-26T00:00:00"/>
    <x v="2"/>
    <x v="0"/>
    <x v="0"/>
    <n v="2"/>
    <n v="295.67"/>
    <n v="35"/>
    <s v="Adult"/>
  </r>
  <r>
    <n v="3139"/>
    <d v="2021-11-19T00:00:00"/>
    <n v="4.4888888888888889"/>
    <s v="Production Technician II"/>
    <x v="6"/>
    <s v="Active"/>
    <s v="Part-Time"/>
    <s v="Zone A"/>
    <s v="Temporary"/>
    <x v="0"/>
    <x v="4"/>
    <d v="1971-08-11T00:00:00"/>
    <s v="MA"/>
    <s v="Female"/>
    <s v="Asian"/>
    <s v="Single"/>
    <x v="0"/>
    <n v="3"/>
    <n v="4"/>
    <s v="Poor"/>
    <d v="2022-11-29T00:00:00"/>
    <n v="3"/>
    <x v="0"/>
    <n v="2"/>
    <s v="Low"/>
    <n v="1"/>
    <x v="0"/>
    <d v="2023-04-23T00:00:00"/>
    <x v="4"/>
    <x v="1"/>
    <x v="2"/>
    <n v="4"/>
    <n v="649.64"/>
    <n v="50"/>
    <s v="Adult"/>
  </r>
  <r>
    <n v="3140"/>
    <d v="2022-03-01T00:00:00"/>
    <n v="4.2055555555555557"/>
    <s v="Production Technician I"/>
    <x v="2"/>
    <s v="Active"/>
    <s v="Contract"/>
    <s v="Zone C"/>
    <s v="Full-Time"/>
    <x v="0"/>
    <x v="14"/>
    <d v="1990-04-02T00:00:00"/>
    <s v="MA"/>
    <s v="Male"/>
    <s v="Hispanic"/>
    <s v="Widowed"/>
    <x v="0"/>
    <n v="3"/>
    <n v="5"/>
    <s v="Poor"/>
    <d v="2023-05-07T00:00:00"/>
    <n v="1"/>
    <x v="0"/>
    <n v="1"/>
    <s v="Low"/>
    <n v="1"/>
    <x v="0"/>
    <d v="2022-12-12T00:00:00"/>
    <x v="3"/>
    <x v="1"/>
    <x v="0"/>
    <n v="1"/>
    <n v="402.77"/>
    <n v="32"/>
    <s v="Adult"/>
  </r>
  <r>
    <n v="3141"/>
    <d v="2021-03-17T00:00:00"/>
    <n v="5.1611111111111114"/>
    <s v="Production Technician I"/>
    <x v="4"/>
    <s v="Active"/>
    <s v="Full-Time"/>
    <s v="Zone B"/>
    <s v="Temporary"/>
    <x v="0"/>
    <x v="4"/>
    <d v="1970-07-10T00:00:00"/>
    <s v="MA"/>
    <s v="Male"/>
    <s v="Black"/>
    <s v="Married"/>
    <x v="1"/>
    <n v="4"/>
    <n v="2"/>
    <s v="Excellent"/>
    <d v="2023-02-16T00:00:00"/>
    <n v="3"/>
    <x v="2"/>
    <n v="1"/>
    <s v="High"/>
    <n v="4"/>
    <x v="2"/>
    <d v="2023-04-01T00:00:00"/>
    <x v="0"/>
    <x v="0"/>
    <x v="1"/>
    <n v="3"/>
    <n v="311.92"/>
    <n v="51"/>
    <s v="Old"/>
  </r>
  <r>
    <n v="3142"/>
    <d v="2021-02-10T00:00:00"/>
    <n v="5.2638888888888893"/>
    <s v="Production Technician I"/>
    <x v="0"/>
    <s v="Active"/>
    <s v="Full-Time"/>
    <s v="Zone B"/>
    <s v="Part-Time"/>
    <x v="0"/>
    <x v="3"/>
    <d v="2049-07-20T00:00:00"/>
    <s v="MA"/>
    <s v="Female"/>
    <s v="White"/>
    <s v="Single"/>
    <x v="0"/>
    <n v="3"/>
    <n v="4"/>
    <s v="Poor"/>
    <d v="2022-08-10T00:00:00"/>
    <n v="4"/>
    <x v="0"/>
    <n v="5"/>
    <s v="Low"/>
    <n v="1"/>
    <x v="0"/>
    <d v="2023-01-09T00:00:00"/>
    <x v="4"/>
    <x v="1"/>
    <x v="1"/>
    <n v="5"/>
    <n v="730.99"/>
    <n v="72"/>
    <s v="Old"/>
  </r>
  <r>
    <n v="3143"/>
    <d v="2018-09-28T00:00:00"/>
    <n v="7.6305555555555555"/>
    <s v="Production Technician I"/>
    <x v="7"/>
    <s v="Active"/>
    <s v="Full-Time"/>
    <s v="Zone A"/>
    <s v="Temporary"/>
    <x v="0"/>
    <x v="1"/>
    <d v="2047-06-25T00:00:00"/>
    <s v="MA"/>
    <s v="Female"/>
    <s v="Black"/>
    <s v="Widowed"/>
    <x v="0"/>
    <n v="3"/>
    <n v="2"/>
    <s v="Excellent"/>
    <d v="2023-07-31T00:00:00"/>
    <n v="1"/>
    <x v="2"/>
    <n v="4"/>
    <s v="High"/>
    <n v="1"/>
    <x v="2"/>
    <d v="2023-05-22T00:00:00"/>
    <x v="2"/>
    <x v="0"/>
    <x v="1"/>
    <n v="3"/>
    <n v="330.04"/>
    <n v="71"/>
    <s v="Old"/>
  </r>
  <r>
    <n v="3144"/>
    <d v="2021-02-09T00:00:00"/>
    <n v="5.2666666666666666"/>
    <s v="Production Technician I"/>
    <x v="1"/>
    <s v="Active"/>
    <s v="Contract"/>
    <s v="Zone C"/>
    <s v="Part-Time"/>
    <x v="0"/>
    <x v="6"/>
    <d v="1956-09-19T00:00:00"/>
    <s v="MA"/>
    <s v="Male"/>
    <s v="Hispanic"/>
    <s v="Married"/>
    <x v="1"/>
    <n v="4"/>
    <n v="2"/>
    <s v="Excellent"/>
    <d v="2022-12-18T00:00:00"/>
    <n v="3"/>
    <x v="2"/>
    <n v="4"/>
    <s v="High"/>
    <n v="3"/>
    <x v="2"/>
    <d v="2023-07-15T00:00:00"/>
    <x v="4"/>
    <x v="0"/>
    <x v="3"/>
    <n v="3"/>
    <n v="848.99"/>
    <n v="65"/>
    <s v="Old"/>
  </r>
  <r>
    <n v="3146"/>
    <d v="2018-12-16T00:00:00"/>
    <n v="7.4138888888888888"/>
    <s v="Production Technician I"/>
    <x v="3"/>
    <s v="Active"/>
    <s v="Part-Time"/>
    <s v="Zone C"/>
    <s v="Temporary"/>
    <x v="0"/>
    <x v="9"/>
    <d v="1978-10-18T00:00:00"/>
    <s v="MA"/>
    <s v="Female"/>
    <s v="White"/>
    <s v="Widowed"/>
    <x v="0"/>
    <n v="3"/>
    <n v="4"/>
    <s v="Poor"/>
    <d v="2022-09-05T00:00:00"/>
    <n v="5"/>
    <x v="0"/>
    <n v="1"/>
    <s v="Low"/>
    <n v="1"/>
    <x v="0"/>
    <d v="2023-03-06T00:00:00"/>
    <x v="3"/>
    <x v="1"/>
    <x v="3"/>
    <n v="5"/>
    <n v="560.03"/>
    <n v="40"/>
    <s v="Adult"/>
  </r>
  <r>
    <n v="3147"/>
    <d v="2023-07-17T00:00:00"/>
    <n v="2.8277777777777779"/>
    <s v="Production Technician I"/>
    <x v="9"/>
    <s v="Active"/>
    <s v="Contract"/>
    <s v="Zone B"/>
    <s v="Temporary"/>
    <x v="0"/>
    <x v="2"/>
    <d v="1999-04-23T00:00:00"/>
    <s v="MA"/>
    <s v="Male"/>
    <s v="Hispanic"/>
    <s v="Divorced"/>
    <x v="0"/>
    <n v="3"/>
    <n v="5"/>
    <s v="Poor"/>
    <d v="2023-07-24T00:00:00"/>
    <n v="2"/>
    <x v="0"/>
    <n v="2"/>
    <s v="Low"/>
    <n v="5"/>
    <x v="0"/>
    <d v="2022-12-20T00:00:00"/>
    <x v="2"/>
    <x v="1"/>
    <x v="2"/>
    <n v="4"/>
    <n v="820.65"/>
    <n v="24"/>
    <s v="Young"/>
  </r>
  <r>
    <n v="3148"/>
    <d v="2020-05-28T00:00:00"/>
    <n v="5.9638888888888886"/>
    <s v="Production Technician I"/>
    <x v="5"/>
    <s v="Active"/>
    <s v="Full-Time"/>
    <s v="Zone C"/>
    <s v="Temporary"/>
    <x v="0"/>
    <x v="1"/>
    <d v="1950-03-01T00:00:00"/>
    <s v="MA"/>
    <s v="Male"/>
    <s v="White"/>
    <s v="Single"/>
    <x v="1"/>
    <n v="4"/>
    <n v="2"/>
    <s v="Excellent"/>
    <d v="2023-06-24T00:00:00"/>
    <n v="4"/>
    <x v="2"/>
    <n v="5"/>
    <s v="High"/>
    <n v="1"/>
    <x v="2"/>
    <d v="2023-04-10T00:00:00"/>
    <x v="4"/>
    <x v="1"/>
    <x v="2"/>
    <n v="2"/>
    <n v="727.06"/>
    <n v="70"/>
    <s v="Old"/>
  </r>
  <r>
    <n v="3149"/>
    <d v="2021-03-01T00:00:00"/>
    <n v="5.2055555555555557"/>
    <s v="Production Technician I"/>
    <x v="6"/>
    <s v="Active"/>
    <s v="Full-Time"/>
    <s v="Zone A"/>
    <s v="Part-Time"/>
    <x v="0"/>
    <x v="4"/>
    <d v="1983-09-27T00:00:00"/>
    <s v="MA"/>
    <s v="Female"/>
    <s v="Black"/>
    <s v="Single"/>
    <x v="1"/>
    <n v="4"/>
    <n v="2"/>
    <s v="Excellent"/>
    <d v="2023-03-31T00:00:00"/>
    <n v="2"/>
    <x v="2"/>
    <n v="1"/>
    <s v="High"/>
    <n v="4"/>
    <x v="2"/>
    <d v="2023-07-07T00:00:00"/>
    <x v="1"/>
    <x v="0"/>
    <x v="0"/>
    <n v="2"/>
    <n v="858.12"/>
    <n v="38"/>
    <s v="Adult"/>
  </r>
  <r>
    <n v="3150"/>
    <d v="2022-02-12T00:00:00"/>
    <n v="4.2583333333333337"/>
    <s v="Production Technician I"/>
    <x v="2"/>
    <s v="Active"/>
    <s v="Full-Time"/>
    <s v="Zone C"/>
    <s v="Part-Time"/>
    <x v="0"/>
    <x v="1"/>
    <d v="1955-08-02T00:00:00"/>
    <s v="MA"/>
    <s v="Female"/>
    <s v="Asian"/>
    <s v="Widowed"/>
    <x v="0"/>
    <n v="3"/>
    <n v="2"/>
    <s v="Excellent"/>
    <d v="2022-08-29T00:00:00"/>
    <n v="3"/>
    <x v="2"/>
    <n v="2"/>
    <s v="High"/>
    <n v="2"/>
    <x v="2"/>
    <d v="2023-01-28T00:00:00"/>
    <x v="1"/>
    <x v="1"/>
    <x v="0"/>
    <n v="4"/>
    <n v="781.04"/>
    <n v="67"/>
    <s v="Old"/>
  </r>
  <r>
    <n v="3151"/>
    <d v="2022-02-26T00:00:00"/>
    <n v="4.2194444444444441"/>
    <s v="Production Technician I"/>
    <x v="4"/>
    <s v="Active"/>
    <s v="Part-Time"/>
    <s v="Zone C"/>
    <s v="Temporary"/>
    <x v="0"/>
    <x v="4"/>
    <d v="1965-11-15T00:00:00"/>
    <s v="MA"/>
    <s v="Female"/>
    <s v="White"/>
    <s v="Widowed"/>
    <x v="1"/>
    <n v="4"/>
    <n v="4"/>
    <s v="Poor"/>
    <d v="2023-02-24T00:00:00"/>
    <n v="3"/>
    <x v="0"/>
    <n v="3"/>
    <s v="Low"/>
    <n v="1"/>
    <x v="0"/>
    <d v="2022-10-06T00:00:00"/>
    <x v="2"/>
    <x v="0"/>
    <x v="3"/>
    <n v="2"/>
    <n v="978.88"/>
    <n v="57"/>
    <s v="Old"/>
  </r>
  <r>
    <n v="3152"/>
    <d v="2022-07-05T00:00:00"/>
    <n v="3.8611111111111112"/>
    <s v="Production Technician I"/>
    <x v="0"/>
    <s v="Active"/>
    <s v="Contract"/>
    <s v="Zone C"/>
    <s v="Temporary"/>
    <x v="0"/>
    <x v="4"/>
    <d v="1953-12-29T00:00:00"/>
    <s v="MA"/>
    <s v="Female"/>
    <s v="Black"/>
    <s v="Widowed"/>
    <x v="1"/>
    <n v="4"/>
    <n v="5"/>
    <s v="Poor"/>
    <d v="2023-04-28T00:00:00"/>
    <n v="1"/>
    <x v="0"/>
    <n v="3"/>
    <s v="Low"/>
    <n v="1"/>
    <x v="0"/>
    <d v="2023-03-24T00:00:00"/>
    <x v="4"/>
    <x v="0"/>
    <x v="0"/>
    <n v="4"/>
    <n v="955.95"/>
    <n v="69"/>
    <s v="Old"/>
  </r>
  <r>
    <n v="3153"/>
    <d v="2019-11-29T00:00:00"/>
    <n v="6.4611111111111112"/>
    <s v="Production Technician I"/>
    <x v="7"/>
    <s v="Active"/>
    <s v="Part-Time"/>
    <s v="Zone A"/>
    <s v="Full-Time"/>
    <x v="0"/>
    <x v="4"/>
    <d v="1994-12-13T00:00:00"/>
    <s v="MA"/>
    <s v="Female"/>
    <s v="Other"/>
    <s v="Single"/>
    <x v="0"/>
    <n v="3"/>
    <n v="4"/>
    <s v="Poor"/>
    <d v="2022-11-04T00:00:00"/>
    <n v="1"/>
    <x v="0"/>
    <n v="5"/>
    <s v="Low"/>
    <n v="3"/>
    <x v="0"/>
    <d v="2023-07-11T00:00:00"/>
    <x v="4"/>
    <x v="1"/>
    <x v="3"/>
    <n v="5"/>
    <n v="897.64"/>
    <n v="25"/>
    <s v="Young"/>
  </r>
  <r>
    <n v="3154"/>
    <d v="2019-02-22T00:00:00"/>
    <n v="7.2305555555555552"/>
    <s v="Production Technician I"/>
    <x v="1"/>
    <s v="Active"/>
    <s v="Full-Time"/>
    <s v="Zone B"/>
    <s v="Temporary"/>
    <x v="0"/>
    <x v="6"/>
    <d v="2049-05-21T00:00:00"/>
    <s v="MA"/>
    <s v="Female"/>
    <s v="Black"/>
    <s v="Single"/>
    <x v="0"/>
    <n v="3"/>
    <n v="2"/>
    <s v="Excellent"/>
    <d v="2023-06-03T00:00:00"/>
    <n v="1"/>
    <x v="2"/>
    <n v="3"/>
    <s v="High"/>
    <n v="5"/>
    <x v="2"/>
    <d v="2023-05-25T00:00:00"/>
    <x v="1"/>
    <x v="1"/>
    <x v="3"/>
    <n v="4"/>
    <n v="418.08"/>
    <n v="70"/>
    <s v="Old"/>
  </r>
  <r>
    <n v="3155"/>
    <d v="2020-07-16T00:00:00"/>
    <n v="5.8305555555555557"/>
    <s v="Production Technician I"/>
    <x v="8"/>
    <s v="Terminated"/>
    <s v="Contract"/>
    <s v="Zone B"/>
    <s v="Temporary"/>
    <x v="0"/>
    <x v="3"/>
    <d v="1951-03-14T00:00:00"/>
    <s v="MA"/>
    <s v="Male"/>
    <s v="Black"/>
    <s v="Married"/>
    <x v="0"/>
    <n v="3"/>
    <n v="2"/>
    <s v="Excellent"/>
    <d v="2022-08-18T00:00:00"/>
    <n v="2"/>
    <x v="2"/>
    <n v="5"/>
    <s v="High"/>
    <n v="4"/>
    <x v="2"/>
    <d v="2022-08-27T00:00:00"/>
    <x v="4"/>
    <x v="1"/>
    <x v="0"/>
    <n v="5"/>
    <n v="336.64"/>
    <n v="69"/>
    <s v="Old"/>
  </r>
  <r>
    <n v="3156"/>
    <d v="2019-07-18T00:00:00"/>
    <n v="6.8250000000000002"/>
    <s v="Production Technician II"/>
    <x v="8"/>
    <s v="Terminated"/>
    <s v="Contract"/>
    <s v="Zone B"/>
    <s v="Part-Time"/>
    <x v="0"/>
    <x v="3"/>
    <d v="1962-07-16T00:00:00"/>
    <s v="MA"/>
    <s v="Female"/>
    <s v="Black"/>
    <s v="Married"/>
    <x v="0"/>
    <n v="3"/>
    <n v="5"/>
    <s v="Poor"/>
    <d v="2023-01-27T00:00:00"/>
    <n v="4"/>
    <x v="0"/>
    <n v="2"/>
    <s v="Low"/>
    <n v="2"/>
    <x v="0"/>
    <d v="2023-04-02T00:00:00"/>
    <x v="4"/>
    <x v="1"/>
    <x v="0"/>
    <n v="4"/>
    <n v="171.46"/>
    <n v="57"/>
    <s v="Old"/>
  </r>
  <r>
    <n v="3157"/>
    <d v="2019-03-10T00:00:00"/>
    <n v="7.1805555555555554"/>
    <s v="Production Technician II"/>
    <x v="3"/>
    <s v="Active"/>
    <s v="Contract"/>
    <s v="Zone A"/>
    <s v="Full-Time"/>
    <x v="0"/>
    <x v="18"/>
    <d v="1984-03-16T00:00:00"/>
    <s v="MA"/>
    <s v="Female"/>
    <s v="White"/>
    <s v="Divorced"/>
    <x v="1"/>
    <n v="4"/>
    <n v="5"/>
    <s v="Poor"/>
    <d v="2023-04-11T00:00:00"/>
    <n v="4"/>
    <x v="0"/>
    <n v="1"/>
    <s v="Low"/>
    <n v="3"/>
    <x v="0"/>
    <d v="2023-05-26T00:00:00"/>
    <x v="2"/>
    <x v="0"/>
    <x v="1"/>
    <n v="3"/>
    <n v="401.9"/>
    <n v="35"/>
    <s v="Adult"/>
  </r>
  <r>
    <n v="3158"/>
    <d v="2023-05-30T00:00:00"/>
    <n v="2.9583333333333335"/>
    <s v="Production Technician II"/>
    <x v="9"/>
    <s v="Active"/>
    <s v="Part-Time"/>
    <s v="Zone A"/>
    <s v="Full-Time"/>
    <x v="0"/>
    <x v="2"/>
    <d v="1976-01-21T00:00:00"/>
    <s v="MA"/>
    <s v="Female"/>
    <s v="Hispanic"/>
    <s v="Divorced"/>
    <x v="1"/>
    <n v="4"/>
    <n v="2"/>
    <s v="Excellent"/>
    <d v="2023-02-02T00:00:00"/>
    <n v="1"/>
    <x v="2"/>
    <n v="1"/>
    <s v="High"/>
    <n v="3"/>
    <x v="2"/>
    <d v="2022-12-19T00:00:00"/>
    <x v="4"/>
    <x v="0"/>
    <x v="3"/>
    <n v="5"/>
    <n v="266.62"/>
    <n v="47"/>
    <s v="Adult"/>
  </r>
  <r>
    <n v="3159"/>
    <d v="2018-08-23T00:00:00"/>
    <n v="7.7277777777777779"/>
    <s v="Production Technician II"/>
    <x v="5"/>
    <s v="Active"/>
    <s v="Full-Time"/>
    <s v="Zone B"/>
    <s v="Part-Time"/>
    <x v="0"/>
    <x v="4"/>
    <d v="1978-05-29T00:00:00"/>
    <s v="MA"/>
    <s v="Female"/>
    <s v="Asian"/>
    <s v="Married"/>
    <x v="0"/>
    <n v="3"/>
    <n v="4"/>
    <s v="Poor"/>
    <d v="2023-04-23T00:00:00"/>
    <n v="1"/>
    <x v="0"/>
    <n v="1"/>
    <s v="Low"/>
    <n v="2"/>
    <x v="0"/>
    <d v="2023-04-19T00:00:00"/>
    <x v="3"/>
    <x v="1"/>
    <x v="0"/>
    <n v="2"/>
    <n v="913.36"/>
    <n v="40"/>
    <s v="Adult"/>
  </r>
  <r>
    <n v="3160"/>
    <d v="2019-03-06T00:00:00"/>
    <n v="7.1916666666666664"/>
    <s v="Production Technician II"/>
    <x v="6"/>
    <s v="Active"/>
    <s v="Full-Time"/>
    <s v="Zone A"/>
    <s v="Part-Time"/>
    <x v="0"/>
    <x v="8"/>
    <d v="1951-04-18T00:00:00"/>
    <s v="MA"/>
    <s v="Female"/>
    <s v="Other"/>
    <s v="Single"/>
    <x v="1"/>
    <n v="4"/>
    <n v="4"/>
    <s v="Poor"/>
    <d v="2022-08-20T00:00:00"/>
    <n v="5"/>
    <x v="0"/>
    <n v="5"/>
    <s v="Low"/>
    <n v="3"/>
    <x v="0"/>
    <d v="2023-01-11T00:00:00"/>
    <x v="0"/>
    <x v="0"/>
    <x v="0"/>
    <n v="3"/>
    <n v="619.29"/>
    <n v="68"/>
    <s v="Old"/>
  </r>
  <r>
    <n v="3161"/>
    <d v="2023-08-01T00:00:00"/>
    <n v="2.7888888888888888"/>
    <s v="Production Technician II"/>
    <x v="2"/>
    <s v="Terminated"/>
    <s v="Full-Time"/>
    <s v="Zone C"/>
    <s v="Full-Time"/>
    <x v="0"/>
    <x v="3"/>
    <d v="1983-04-17T00:00:00"/>
    <s v="MA"/>
    <s v="Female"/>
    <s v="Black"/>
    <s v="Divorced"/>
    <x v="0"/>
    <n v="3"/>
    <n v="1"/>
    <s v="Excellent"/>
    <d v="2023-07-15T00:00:00"/>
    <n v="1"/>
    <x v="2"/>
    <n v="5"/>
    <s v="High"/>
    <n v="4"/>
    <x v="2"/>
    <d v="2022-09-15T00:00:00"/>
    <x v="1"/>
    <x v="1"/>
    <x v="3"/>
    <n v="3"/>
    <n v="398.98"/>
    <n v="40"/>
    <s v="Adult"/>
  </r>
  <r>
    <n v="3162"/>
    <d v="2020-02-24T00:00:00"/>
    <n v="6.2249999999999996"/>
    <s v="Production Technician II"/>
    <x v="4"/>
    <s v="Active"/>
    <s v="Part-Time"/>
    <s v="Zone A"/>
    <s v="Temporary"/>
    <x v="0"/>
    <x v="22"/>
    <d v="1997-08-27T00:00:00"/>
    <s v="MA"/>
    <s v="Male"/>
    <s v="White"/>
    <s v="Single"/>
    <x v="0"/>
    <n v="3"/>
    <n v="5"/>
    <s v="Poor"/>
    <d v="2023-03-20T00:00:00"/>
    <n v="4"/>
    <x v="0"/>
    <n v="4"/>
    <s v="Low"/>
    <n v="2"/>
    <x v="0"/>
    <d v="2023-07-24T00:00:00"/>
    <x v="3"/>
    <x v="0"/>
    <x v="0"/>
    <n v="5"/>
    <n v="569.76"/>
    <n v="23"/>
    <s v="Young"/>
  </r>
  <r>
    <n v="3163"/>
    <d v="2019-09-26T00:00:00"/>
    <n v="6.6361111111111111"/>
    <s v="Production Technician I"/>
    <x v="2"/>
    <s v="Active"/>
    <s v="Contract"/>
    <s v="Zone A"/>
    <s v="Full-Time"/>
    <x v="0"/>
    <x v="14"/>
    <d v="1979-03-13T00:00:00"/>
    <s v="MA"/>
    <s v="Male"/>
    <s v="Black"/>
    <s v="Married"/>
    <x v="0"/>
    <n v="3"/>
    <n v="4"/>
    <s v="Poor"/>
    <d v="2023-03-19T00:00:00"/>
    <n v="2"/>
    <x v="0"/>
    <n v="4"/>
    <s v="Low"/>
    <n v="5"/>
    <x v="0"/>
    <d v="2022-10-01T00:00:00"/>
    <x v="2"/>
    <x v="0"/>
    <x v="3"/>
    <n v="4"/>
    <n v="807.32"/>
    <n v="40"/>
    <s v="Adult"/>
  </r>
  <r>
    <n v="3164"/>
    <d v="2022-12-07T00:00:00"/>
    <n v="3.4388888888888891"/>
    <s v="Production Technician I"/>
    <x v="4"/>
    <s v="Terminated"/>
    <s v="Full-Time"/>
    <s v="Zone C"/>
    <s v="Temporary"/>
    <x v="0"/>
    <x v="4"/>
    <d v="1997-03-18T00:00:00"/>
    <s v="MA"/>
    <s v="Female"/>
    <s v="Other"/>
    <s v="Married"/>
    <x v="0"/>
    <n v="3"/>
    <n v="5"/>
    <s v="Poor"/>
    <d v="2022-10-02T00:00:00"/>
    <n v="4"/>
    <x v="0"/>
    <n v="2"/>
    <s v="Low"/>
    <n v="3"/>
    <x v="0"/>
    <d v="2023-02-10T00:00:00"/>
    <x v="2"/>
    <x v="1"/>
    <x v="3"/>
    <n v="3"/>
    <n v="981.17"/>
    <n v="25"/>
    <s v="Young"/>
  </r>
  <r>
    <n v="3165"/>
    <d v="2019-03-08T00:00:00"/>
    <n v="7.1861111111111109"/>
    <s v="Production Technician I"/>
    <x v="0"/>
    <s v="Active"/>
    <s v="Part-Time"/>
    <s v="Zone C"/>
    <s v="Full-Time"/>
    <x v="0"/>
    <x v="4"/>
    <d v="1994-12-24T00:00:00"/>
    <s v="MA"/>
    <s v="Female"/>
    <s v="Black"/>
    <s v="Single"/>
    <x v="0"/>
    <n v="3"/>
    <n v="2"/>
    <s v="Excellent"/>
    <d v="2023-06-17T00:00:00"/>
    <n v="1"/>
    <x v="2"/>
    <n v="5"/>
    <s v="High"/>
    <n v="5"/>
    <x v="2"/>
    <d v="2022-08-28T00:00:00"/>
    <x v="0"/>
    <x v="1"/>
    <x v="0"/>
    <n v="4"/>
    <n v="972.9"/>
    <n v="25"/>
    <s v="Young"/>
  </r>
  <r>
    <n v="3166"/>
    <d v="2019-08-06T00:00:00"/>
    <n v="6.7750000000000004"/>
    <s v="Production Technician I"/>
    <x v="7"/>
    <s v="Active"/>
    <s v="Part-Time"/>
    <s v="Zone A"/>
    <s v="Full-Time"/>
    <x v="0"/>
    <x v="4"/>
    <d v="1993-11-02T00:00:00"/>
    <s v="MA"/>
    <s v="Female"/>
    <s v="White"/>
    <s v="Single"/>
    <x v="1"/>
    <n v="4"/>
    <n v="2"/>
    <s v="Excellent"/>
    <d v="2023-01-26T00:00:00"/>
    <n v="2"/>
    <x v="2"/>
    <n v="4"/>
    <s v="High"/>
    <n v="1"/>
    <x v="2"/>
    <d v="2023-01-27T00:00:00"/>
    <x v="2"/>
    <x v="0"/>
    <x v="1"/>
    <n v="4"/>
    <n v="928.71"/>
    <n v="26"/>
    <s v="Adult"/>
  </r>
  <r>
    <n v="3167"/>
    <d v="2019-06-19T00:00:00"/>
    <n v="6.9055555555555559"/>
    <s v="Production Technician I"/>
    <x v="1"/>
    <s v="Active"/>
    <s v="Full-Time"/>
    <s v="Zone B"/>
    <s v="Part-Time"/>
    <x v="0"/>
    <x v="8"/>
    <d v="2043-09-19T00:00:00"/>
    <s v="MA"/>
    <s v="Male"/>
    <s v="Other"/>
    <s v="Divorced"/>
    <x v="1"/>
    <n v="4"/>
    <n v="4"/>
    <s v="Poor"/>
    <d v="2023-02-27T00:00:00"/>
    <n v="5"/>
    <x v="0"/>
    <n v="2"/>
    <s v="Low"/>
    <n v="1"/>
    <x v="0"/>
    <d v="2023-01-15T00:00:00"/>
    <x v="0"/>
    <x v="1"/>
    <x v="3"/>
    <n v="1"/>
    <n v="975.21"/>
    <n v="76"/>
    <s v="Old"/>
  </r>
  <r>
    <n v="3169"/>
    <d v="2019-06-08T00:00:00"/>
    <n v="6.9361111111111109"/>
    <s v="Production Technician I"/>
    <x v="3"/>
    <s v="Active"/>
    <s v="Part-Time"/>
    <s v="Zone B"/>
    <s v="Part-Time"/>
    <x v="0"/>
    <x v="1"/>
    <d v="1951-04-03T00:00:00"/>
    <s v="MA"/>
    <s v="Female"/>
    <s v="Other"/>
    <s v="Single"/>
    <x v="1"/>
    <n v="4"/>
    <n v="4"/>
    <s v="Poor"/>
    <d v="2023-04-27T00:00:00"/>
    <n v="3"/>
    <x v="0"/>
    <n v="2"/>
    <s v="Low"/>
    <n v="3"/>
    <x v="0"/>
    <d v="2023-02-25T00:00:00"/>
    <x v="4"/>
    <x v="0"/>
    <x v="2"/>
    <n v="4"/>
    <n v="109.96"/>
    <n v="68"/>
    <s v="Old"/>
  </r>
  <r>
    <n v="3170"/>
    <d v="2022-01-28T00:00:00"/>
    <n v="4.2972222222222225"/>
    <s v="Production Technician I"/>
    <x v="9"/>
    <s v="Active"/>
    <s v="Full-Time"/>
    <s v="Zone C"/>
    <s v="Full-Time"/>
    <x v="0"/>
    <x v="4"/>
    <d v="1992-01-23T00:00:00"/>
    <s v="MA"/>
    <s v="Male"/>
    <s v="Asian"/>
    <s v="Married"/>
    <x v="0"/>
    <n v="3"/>
    <n v="2"/>
    <s v="Excellent"/>
    <d v="2022-11-28T00:00:00"/>
    <n v="1"/>
    <x v="2"/>
    <n v="3"/>
    <s v="High"/>
    <n v="2"/>
    <x v="2"/>
    <d v="2022-08-28T00:00:00"/>
    <x v="3"/>
    <x v="1"/>
    <x v="0"/>
    <n v="2"/>
    <n v="361.28"/>
    <n v="30"/>
    <s v="Adult"/>
  </r>
  <r>
    <n v="3171"/>
    <d v="2020-08-26T00:00:00"/>
    <n v="5.7194444444444441"/>
    <s v="Production Technician I"/>
    <x v="5"/>
    <s v="Active"/>
    <s v="Part-Time"/>
    <s v="Zone A"/>
    <s v="Part-Time"/>
    <x v="0"/>
    <x v="6"/>
    <d v="1995-02-25T00:00:00"/>
    <s v="MA"/>
    <s v="Female"/>
    <s v="White"/>
    <s v="Widowed"/>
    <x v="0"/>
    <n v="3"/>
    <n v="5"/>
    <s v="Poor"/>
    <d v="2023-01-08T00:00:00"/>
    <n v="4"/>
    <x v="0"/>
    <n v="1"/>
    <s v="Low"/>
    <n v="5"/>
    <x v="0"/>
    <d v="2023-06-30T00:00:00"/>
    <x v="0"/>
    <x v="1"/>
    <x v="0"/>
    <n v="4"/>
    <n v="248.66"/>
    <n v="25"/>
    <s v="Young"/>
  </r>
  <r>
    <n v="3172"/>
    <d v="2019-04-22T00:00:00"/>
    <n v="7.0638888888888891"/>
    <s v="Production Technician I"/>
    <x v="6"/>
    <s v="Active"/>
    <s v="Contract"/>
    <s v="Zone C"/>
    <s v="Part-Time"/>
    <x v="0"/>
    <x v="12"/>
    <d v="1983-07-09T00:00:00"/>
    <s v="MA"/>
    <s v="Female"/>
    <s v="Asian"/>
    <s v="Divorced"/>
    <x v="0"/>
    <n v="3"/>
    <n v="4"/>
    <s v="Poor"/>
    <d v="2022-09-02T00:00:00"/>
    <n v="2"/>
    <x v="0"/>
    <n v="3"/>
    <s v="Low"/>
    <n v="1"/>
    <x v="0"/>
    <d v="2022-12-25T00:00:00"/>
    <x v="1"/>
    <x v="1"/>
    <x v="0"/>
    <n v="5"/>
    <n v="742.18"/>
    <n v="36"/>
    <s v="Adult"/>
  </r>
  <r>
    <n v="3173"/>
    <d v="2022-12-21T00:00:00"/>
    <n v="3.4"/>
    <s v="Production Technician I"/>
    <x v="2"/>
    <s v="Active"/>
    <s v="Contract"/>
    <s v="Zone A"/>
    <s v="Part-Time"/>
    <x v="0"/>
    <x v="18"/>
    <d v="1957-03-14T00:00:00"/>
    <s v="MA"/>
    <s v="Female"/>
    <s v="Asian"/>
    <s v="Married"/>
    <x v="0"/>
    <n v="3"/>
    <n v="1"/>
    <s v="Excellent"/>
    <d v="2023-07-13T00:00:00"/>
    <n v="5"/>
    <x v="2"/>
    <n v="4"/>
    <s v="High"/>
    <n v="3"/>
    <x v="2"/>
    <d v="2023-06-01T00:00:00"/>
    <x v="4"/>
    <x v="1"/>
    <x v="1"/>
    <n v="3"/>
    <n v="573.30999999999995"/>
    <n v="65"/>
    <s v="Old"/>
  </r>
  <r>
    <n v="3174"/>
    <d v="2022-10-12T00:00:00"/>
    <n v="3.5916666666666668"/>
    <s v="Production Technician I"/>
    <x v="4"/>
    <s v="Active"/>
    <s v="Full-Time"/>
    <s v="Zone C"/>
    <s v="Part-Time"/>
    <x v="0"/>
    <x v="14"/>
    <d v="1961-06-13T00:00:00"/>
    <s v="MA"/>
    <s v="Female"/>
    <s v="Hispanic"/>
    <s v="Single"/>
    <x v="0"/>
    <n v="3"/>
    <n v="5"/>
    <s v="Poor"/>
    <d v="2023-01-02T00:00:00"/>
    <n v="1"/>
    <x v="0"/>
    <n v="5"/>
    <s v="Low"/>
    <n v="5"/>
    <x v="0"/>
    <d v="2022-12-09T00:00:00"/>
    <x v="4"/>
    <x v="1"/>
    <x v="2"/>
    <n v="4"/>
    <n v="860.91"/>
    <n v="61"/>
    <s v="Old"/>
  </r>
  <r>
    <n v="3175"/>
    <d v="2023-07-23T00:00:00"/>
    <n v="2.8111111111111109"/>
    <s v="Production Technician I"/>
    <x v="0"/>
    <s v="Active"/>
    <s v="Full-Time"/>
    <s v="Zone B"/>
    <s v="Full-Time"/>
    <x v="0"/>
    <x v="10"/>
    <d v="2047-07-11T00:00:00"/>
    <s v="MA"/>
    <s v="Female"/>
    <s v="Asian"/>
    <s v="Single"/>
    <x v="0"/>
    <n v="3"/>
    <n v="1"/>
    <s v="Excellent"/>
    <d v="2023-02-03T00:00:00"/>
    <n v="5"/>
    <x v="2"/>
    <n v="4"/>
    <s v="High"/>
    <n v="1"/>
    <x v="2"/>
    <d v="2023-05-22T00:00:00"/>
    <x v="3"/>
    <x v="1"/>
    <x v="0"/>
    <n v="4"/>
    <n v="686.77"/>
    <n v="76"/>
    <s v="Old"/>
  </r>
  <r>
    <n v="3176"/>
    <d v="2018-12-13T00:00:00"/>
    <n v="7.4222222222222225"/>
    <s v="Production Technician I"/>
    <x v="7"/>
    <s v="Active"/>
    <s v="Full-Time"/>
    <s v="Zone A"/>
    <s v="Full-Time"/>
    <x v="0"/>
    <x v="9"/>
    <d v="2000-02-24T00:00:00"/>
    <s v="MA"/>
    <s v="Female"/>
    <s v="Other"/>
    <s v="Widowed"/>
    <x v="1"/>
    <n v="4"/>
    <n v="1"/>
    <s v="Excellent"/>
    <d v="2023-02-09T00:00:00"/>
    <n v="5"/>
    <x v="2"/>
    <n v="3"/>
    <s v="High"/>
    <n v="5"/>
    <x v="2"/>
    <d v="2023-01-24T00:00:00"/>
    <x v="0"/>
    <x v="1"/>
    <x v="3"/>
    <n v="5"/>
    <n v="638.26"/>
    <n v="18"/>
    <s v="Young"/>
  </r>
  <r>
    <n v="3177"/>
    <d v="2019-09-30T00:00:00"/>
    <n v="6.625"/>
    <s v="Production Technician I"/>
    <x v="1"/>
    <s v="Terminated"/>
    <s v="Full-Time"/>
    <s v="Zone A"/>
    <s v="Full-Time"/>
    <x v="0"/>
    <x v="9"/>
    <d v="2000-03-13T00:00:00"/>
    <s v="MA"/>
    <s v="Female"/>
    <s v="Asian"/>
    <s v="Single"/>
    <x v="0"/>
    <n v="3"/>
    <n v="1"/>
    <s v="Excellent"/>
    <d v="2023-04-20T00:00:00"/>
    <n v="3"/>
    <x v="2"/>
    <n v="4"/>
    <s v="High"/>
    <n v="2"/>
    <x v="2"/>
    <d v="2023-03-25T00:00:00"/>
    <x v="0"/>
    <x v="1"/>
    <x v="1"/>
    <n v="2"/>
    <n v="423.71"/>
    <n v="19"/>
    <s v="Young"/>
  </r>
  <r>
    <n v="3178"/>
    <d v="2020-01-24T00:00:00"/>
    <n v="6.3083333333333336"/>
    <s v="Production Technician II"/>
    <x v="8"/>
    <s v="Terminated"/>
    <s v="Part-Time"/>
    <s v="Zone C"/>
    <s v="Part-Time"/>
    <x v="0"/>
    <x v="4"/>
    <d v="1990-04-30T00:00:00"/>
    <s v="MA"/>
    <s v="Female"/>
    <s v="White"/>
    <s v="Married"/>
    <x v="3"/>
    <n v="1"/>
    <n v="1"/>
    <s v="Excellent"/>
    <d v="2022-10-07T00:00:00"/>
    <n v="5"/>
    <x v="2"/>
    <n v="2"/>
    <s v="High"/>
    <n v="1"/>
    <x v="2"/>
    <d v="2023-05-02T00:00:00"/>
    <x v="4"/>
    <x v="0"/>
    <x v="1"/>
    <n v="3"/>
    <n v="708.78"/>
    <n v="30"/>
    <s v="Adult"/>
  </r>
  <r>
    <n v="3179"/>
    <d v="2020-12-23T00:00:00"/>
    <n v="5.3944444444444448"/>
    <s v="Production Technician II"/>
    <x v="3"/>
    <s v="Active"/>
    <s v="Full-Time"/>
    <s v="Zone C"/>
    <s v="Full-Time"/>
    <x v="0"/>
    <x v="4"/>
    <d v="2041-12-22T00:00:00"/>
    <s v="MA"/>
    <s v="Male"/>
    <s v="Black"/>
    <s v="Divorced"/>
    <x v="0"/>
    <n v="3"/>
    <n v="2"/>
    <s v="Excellent"/>
    <d v="2023-05-27T00:00:00"/>
    <n v="5"/>
    <x v="2"/>
    <n v="2"/>
    <s v="High"/>
    <n v="1"/>
    <x v="2"/>
    <d v="2023-05-03T00:00:00"/>
    <x v="0"/>
    <x v="0"/>
    <x v="3"/>
    <n v="2"/>
    <n v="376.96"/>
    <n v="79"/>
    <s v="Old"/>
  </r>
  <r>
    <n v="3180"/>
    <d v="2019-06-07T00:00:00"/>
    <n v="6.9388888888888891"/>
    <s v="Production Technician II"/>
    <x v="9"/>
    <s v="Terminated"/>
    <s v="Full-Time"/>
    <s v="Zone B"/>
    <s v="Temporary"/>
    <x v="0"/>
    <x v="4"/>
    <d v="1997-10-27T00:00:00"/>
    <s v="MA"/>
    <s v="Female"/>
    <s v="Hispanic"/>
    <s v="Divorced"/>
    <x v="0"/>
    <n v="3"/>
    <n v="4"/>
    <s v="Poor"/>
    <d v="2023-01-30T00:00:00"/>
    <n v="2"/>
    <x v="0"/>
    <n v="1"/>
    <s v="Low"/>
    <n v="1"/>
    <x v="0"/>
    <d v="2023-07-03T00:00:00"/>
    <x v="2"/>
    <x v="1"/>
    <x v="2"/>
    <n v="1"/>
    <n v="829.59"/>
    <n v="22"/>
    <s v="Young"/>
  </r>
  <r>
    <n v="3181"/>
    <d v="2019-12-25T00:00:00"/>
    <n v="6.3888888888888893"/>
    <s v="Production Technician II"/>
    <x v="5"/>
    <s v="Active"/>
    <s v="Contract"/>
    <s v="Zone C"/>
    <s v="Temporary"/>
    <x v="0"/>
    <x v="3"/>
    <d v="1959-07-17T00:00:00"/>
    <s v="MA"/>
    <s v="Female"/>
    <s v="Other"/>
    <s v="Single"/>
    <x v="0"/>
    <n v="3"/>
    <n v="4"/>
    <s v="Poor"/>
    <d v="2023-04-05T00:00:00"/>
    <n v="5"/>
    <x v="0"/>
    <n v="4"/>
    <s v="Low"/>
    <n v="1"/>
    <x v="0"/>
    <d v="2023-01-13T00:00:00"/>
    <x v="0"/>
    <x v="0"/>
    <x v="1"/>
    <n v="4"/>
    <n v="900.21"/>
    <n v="60"/>
    <s v="Old"/>
  </r>
  <r>
    <n v="3182"/>
    <d v="2023-01-26T00:00:00"/>
    <n v="3.3027777777777776"/>
    <s v="Production Technician II"/>
    <x v="6"/>
    <s v="Active"/>
    <s v="Contract"/>
    <s v="Zone B"/>
    <s v="Temporary"/>
    <x v="0"/>
    <x v="4"/>
    <d v="1971-11-21T00:00:00"/>
    <s v="MA"/>
    <s v="Female"/>
    <s v="White"/>
    <s v="Married"/>
    <x v="3"/>
    <n v="1"/>
    <n v="2"/>
    <s v="Excellent"/>
    <d v="2022-08-15T00:00:00"/>
    <n v="3"/>
    <x v="2"/>
    <n v="3"/>
    <s v="High"/>
    <n v="4"/>
    <x v="2"/>
    <d v="2023-05-02T00:00:00"/>
    <x v="3"/>
    <x v="0"/>
    <x v="3"/>
    <n v="2"/>
    <n v="825.61"/>
    <n v="52"/>
    <s v="Old"/>
  </r>
  <r>
    <n v="3183"/>
    <d v="2022-11-03T00:00:00"/>
    <n v="3.5333333333333332"/>
    <s v="Production Technician II"/>
    <x v="2"/>
    <s v="Terminated"/>
    <s v="Full-Time"/>
    <s v="Zone A"/>
    <s v="Temporary"/>
    <x v="0"/>
    <x v="6"/>
    <d v="1953-02-15T00:00:00"/>
    <s v="MA"/>
    <s v="Male"/>
    <s v="Other"/>
    <s v="Single"/>
    <x v="3"/>
    <n v="1"/>
    <n v="3"/>
    <s v="Average"/>
    <d v="2023-05-06T00:00:00"/>
    <n v="1"/>
    <x v="1"/>
    <n v="1"/>
    <s v="Moderate"/>
    <n v="4"/>
    <x v="1"/>
    <d v="2023-07-28T00:00:00"/>
    <x v="1"/>
    <x v="1"/>
    <x v="2"/>
    <n v="1"/>
    <n v="205.22"/>
    <n v="69"/>
    <s v="Old"/>
  </r>
  <r>
    <n v="3184"/>
    <d v="2022-05-13T00:00:00"/>
    <n v="4.0055555555555555"/>
    <s v="Production Technician I"/>
    <x v="8"/>
    <s v="Active"/>
    <s v="Part-Time"/>
    <s v="Zone A"/>
    <s v="Full-Time"/>
    <x v="0"/>
    <x v="4"/>
    <d v="1972-05-21T00:00:00"/>
    <s v="MA"/>
    <s v="Female"/>
    <s v="Hispanic"/>
    <s v="Single"/>
    <x v="3"/>
    <n v="1"/>
    <n v="5"/>
    <s v="Poor"/>
    <d v="2023-07-03T00:00:00"/>
    <n v="3"/>
    <x v="0"/>
    <n v="1"/>
    <s v="Low"/>
    <n v="4"/>
    <x v="0"/>
    <d v="2022-09-09T00:00:00"/>
    <x v="3"/>
    <x v="0"/>
    <x v="0"/>
    <n v="3"/>
    <n v="441.79"/>
    <n v="50"/>
    <s v="Adult"/>
  </r>
  <r>
    <n v="3185"/>
    <d v="2020-09-23T00:00:00"/>
    <n v="5.6444444444444448"/>
    <s v="Production Technician I"/>
    <x v="6"/>
    <s v="Terminated"/>
    <s v="Contract"/>
    <s v="Zone C"/>
    <s v="Temporary"/>
    <x v="0"/>
    <x v="4"/>
    <d v="1999-11-10T00:00:00"/>
    <s v="MA"/>
    <s v="Female"/>
    <s v="Other"/>
    <s v="Divorced"/>
    <x v="3"/>
    <n v="1"/>
    <n v="2"/>
    <s v="Excellent"/>
    <d v="2022-08-20T00:00:00"/>
    <n v="5"/>
    <x v="2"/>
    <n v="4"/>
    <s v="High"/>
    <n v="5"/>
    <x v="2"/>
    <d v="2022-11-28T00:00:00"/>
    <x v="4"/>
    <x v="1"/>
    <x v="3"/>
    <n v="3"/>
    <n v="491.87"/>
    <n v="21"/>
    <s v="Young"/>
  </r>
  <r>
    <n v="3186"/>
    <d v="2021-08-29T00:00:00"/>
    <n v="4.7111111111111112"/>
    <s v="Production Technician I"/>
    <x v="2"/>
    <s v="Active"/>
    <s v="Part-Time"/>
    <s v="Zone A"/>
    <s v="Full-Time"/>
    <x v="0"/>
    <x v="1"/>
    <d v="1967-05-03T00:00:00"/>
    <s v="MA"/>
    <s v="Female"/>
    <s v="Black"/>
    <s v="Divorced"/>
    <x v="0"/>
    <n v="3"/>
    <n v="2"/>
    <s v="Excellent"/>
    <d v="2023-06-12T00:00:00"/>
    <n v="5"/>
    <x v="2"/>
    <n v="2"/>
    <s v="High"/>
    <n v="3"/>
    <x v="2"/>
    <d v="2023-04-10T00:00:00"/>
    <x v="3"/>
    <x v="0"/>
    <x v="0"/>
    <n v="4"/>
    <n v="927.48"/>
    <n v="54"/>
    <s v="Old"/>
  </r>
  <r>
    <n v="3187"/>
    <d v="2022-12-13T00:00:00"/>
    <n v="3.4222222222222221"/>
    <s v="Production Technician I"/>
    <x v="9"/>
    <s v="Active"/>
    <s v="Contract"/>
    <s v="Zone C"/>
    <s v="Full-Time"/>
    <x v="0"/>
    <x v="13"/>
    <d v="1962-04-08T00:00:00"/>
    <s v="MA"/>
    <s v="Female"/>
    <s v="Black"/>
    <s v="Single"/>
    <x v="3"/>
    <n v="1"/>
    <n v="3"/>
    <s v="Average"/>
    <d v="2023-01-02T00:00:00"/>
    <n v="4"/>
    <x v="1"/>
    <n v="2"/>
    <s v="Moderate"/>
    <n v="2"/>
    <x v="1"/>
    <d v="2023-07-26T00:00:00"/>
    <x v="0"/>
    <x v="0"/>
    <x v="2"/>
    <n v="3"/>
    <n v="831.15"/>
    <n v="60"/>
    <s v="Old"/>
  </r>
  <r>
    <n v="3188"/>
    <d v="2022-11-06T00:00:00"/>
    <n v="3.5249999999999999"/>
    <s v="Production Technician I"/>
    <x v="7"/>
    <s v="Active"/>
    <s v="Part-Time"/>
    <s v="Zone C"/>
    <s v="Part-Time"/>
    <x v="0"/>
    <x v="4"/>
    <d v="1978-11-04T00:00:00"/>
    <s v="MA"/>
    <s v="Male"/>
    <s v="Hispanic"/>
    <s v="Divorced"/>
    <x v="0"/>
    <n v="3"/>
    <n v="4"/>
    <s v="Poor"/>
    <d v="2023-07-23T00:00:00"/>
    <n v="5"/>
    <x v="0"/>
    <n v="2"/>
    <s v="Low"/>
    <n v="4"/>
    <x v="0"/>
    <d v="2023-05-16T00:00:00"/>
    <x v="0"/>
    <x v="0"/>
    <x v="1"/>
    <n v="3"/>
    <n v="976.9"/>
    <n v="44"/>
    <s v="Adult"/>
  </r>
  <r>
    <n v="3189"/>
    <d v="2023-08-04T00:00:00"/>
    <n v="2.7805555555555554"/>
    <s v="Production Technician I"/>
    <x v="3"/>
    <s v="Active"/>
    <s v="Full-Time"/>
    <s v="Zone C"/>
    <s v="Temporary"/>
    <x v="0"/>
    <x v="9"/>
    <d v="1964-07-21T00:00:00"/>
    <s v="MA"/>
    <s v="Female"/>
    <s v="Asian"/>
    <s v="Married"/>
    <x v="3"/>
    <n v="1"/>
    <n v="1"/>
    <s v="Excellent"/>
    <d v="2023-02-17T00:00:00"/>
    <n v="4"/>
    <x v="2"/>
    <n v="3"/>
    <s v="High"/>
    <n v="4"/>
    <x v="2"/>
    <d v="2022-09-11T00:00:00"/>
    <x v="0"/>
    <x v="0"/>
    <x v="3"/>
    <n v="5"/>
    <n v="574.76"/>
    <n v="59"/>
    <s v="Old"/>
  </r>
  <r>
    <n v="3190"/>
    <d v="2020-11-15T00:00:00"/>
    <n v="5.5"/>
    <s v="Production Technician I"/>
    <x v="5"/>
    <s v="Active"/>
    <s v="Contract"/>
    <s v="Zone C"/>
    <s v="Part-Time"/>
    <x v="0"/>
    <x v="3"/>
    <d v="1998-02-10T00:00:00"/>
    <s v="MA"/>
    <s v="Male"/>
    <s v="White"/>
    <s v="Divorced"/>
    <x v="3"/>
    <n v="1"/>
    <n v="2"/>
    <s v="Excellent"/>
    <d v="2022-10-15T00:00:00"/>
    <n v="4"/>
    <x v="2"/>
    <n v="5"/>
    <s v="High"/>
    <n v="5"/>
    <x v="2"/>
    <d v="2023-07-13T00:00:00"/>
    <x v="0"/>
    <x v="1"/>
    <x v="3"/>
    <n v="3"/>
    <n v="911.6"/>
    <n v="22"/>
    <s v="Young"/>
  </r>
  <r>
    <n v="3191"/>
    <d v="2022-07-06T00:00:00"/>
    <n v="3.8583333333333334"/>
    <s v="Production Technician I"/>
    <x v="4"/>
    <s v="Active"/>
    <s v="Part-Time"/>
    <s v="Zone A"/>
    <s v="Part-Time"/>
    <x v="0"/>
    <x v="19"/>
    <d v="2045-01-28T00:00:00"/>
    <s v="MA"/>
    <s v="Male"/>
    <s v="Black"/>
    <s v="Married"/>
    <x v="0"/>
    <n v="3"/>
    <n v="2"/>
    <s v="Excellent"/>
    <d v="2023-02-24T00:00:00"/>
    <n v="1"/>
    <x v="2"/>
    <n v="2"/>
    <s v="High"/>
    <n v="2"/>
    <x v="2"/>
    <d v="2023-02-05T00:00:00"/>
    <x v="2"/>
    <x v="1"/>
    <x v="1"/>
    <n v="3"/>
    <n v="476.39"/>
    <n v="77"/>
    <s v="Old"/>
  </r>
  <r>
    <n v="3192"/>
    <d v="2019-04-21T00:00:00"/>
    <n v="7.0666666666666664"/>
    <s v="Production Technician I"/>
    <x v="0"/>
    <s v="Active"/>
    <s v="Full-Time"/>
    <s v="Zone A"/>
    <s v="Part-Time"/>
    <x v="0"/>
    <x v="1"/>
    <d v="1997-01-12T00:00:00"/>
    <s v="MA"/>
    <s v="Female"/>
    <s v="Black"/>
    <s v="Single"/>
    <x v="0"/>
    <n v="3"/>
    <n v="3"/>
    <s v="Average"/>
    <d v="2023-06-26T00:00:00"/>
    <n v="5"/>
    <x v="1"/>
    <n v="4"/>
    <s v="Moderate"/>
    <n v="1"/>
    <x v="1"/>
    <d v="2022-08-28T00:00:00"/>
    <x v="3"/>
    <x v="0"/>
    <x v="1"/>
    <n v="1"/>
    <n v="752.12"/>
    <n v="22"/>
    <s v="Young"/>
  </r>
  <r>
    <n v="3193"/>
    <d v="2021-08-28T00:00:00"/>
    <n v="4.7138888888888886"/>
    <s v="Production Technician I"/>
    <x v="1"/>
    <s v="Active"/>
    <s v="Full-Time"/>
    <s v="Zone C"/>
    <s v="Temporary"/>
    <x v="0"/>
    <x v="3"/>
    <d v="2046-01-24T00:00:00"/>
    <s v="MA"/>
    <s v="Female"/>
    <s v="Black"/>
    <s v="Divorced"/>
    <x v="3"/>
    <n v="1"/>
    <n v="3"/>
    <s v="Average"/>
    <d v="2023-08-05T00:00:00"/>
    <n v="1"/>
    <x v="1"/>
    <n v="1"/>
    <s v="Moderate"/>
    <n v="5"/>
    <x v="1"/>
    <d v="2023-04-16T00:00:00"/>
    <x v="2"/>
    <x v="1"/>
    <x v="2"/>
    <n v="3"/>
    <n v="240.94"/>
    <n v="75"/>
    <s v="Old"/>
  </r>
  <r>
    <n v="3194"/>
    <d v="2021-03-25T00:00:00"/>
    <n v="5.1388888888888893"/>
    <s v="Production Technician I"/>
    <x v="8"/>
    <s v="Active"/>
    <s v="Contract"/>
    <s v="Zone B"/>
    <s v="Full-Time"/>
    <x v="0"/>
    <x v="4"/>
    <d v="1995-08-11T00:00:00"/>
    <s v="MA"/>
    <s v="Female"/>
    <s v="Asian"/>
    <s v="Divorced"/>
    <x v="0"/>
    <n v="3"/>
    <n v="1"/>
    <s v="Excellent"/>
    <d v="2022-12-26T00:00:00"/>
    <n v="2"/>
    <x v="2"/>
    <n v="5"/>
    <s v="High"/>
    <n v="5"/>
    <x v="2"/>
    <d v="2023-01-23T00:00:00"/>
    <x v="0"/>
    <x v="0"/>
    <x v="3"/>
    <n v="5"/>
    <n v="143.28"/>
    <n v="26"/>
    <s v="Adult"/>
  </r>
  <r>
    <n v="3195"/>
    <d v="2020-07-16T00:00:00"/>
    <n v="5.8305555555555557"/>
    <s v="Production Technician I"/>
    <x v="6"/>
    <s v="Active"/>
    <s v="Full-Time"/>
    <s v="Zone A"/>
    <s v="Full-Time"/>
    <x v="0"/>
    <x v="3"/>
    <d v="1981-01-31T00:00:00"/>
    <s v="MA"/>
    <s v="Female"/>
    <s v="White"/>
    <s v="Divorced"/>
    <x v="0"/>
    <n v="3"/>
    <n v="2"/>
    <s v="Excellent"/>
    <d v="2023-03-23T00:00:00"/>
    <n v="5"/>
    <x v="2"/>
    <n v="4"/>
    <s v="High"/>
    <n v="1"/>
    <x v="2"/>
    <d v="2023-06-28T00:00:00"/>
    <x v="1"/>
    <x v="1"/>
    <x v="0"/>
    <n v="1"/>
    <n v="556.09"/>
    <n v="39"/>
    <s v="Adult"/>
  </r>
  <r>
    <n v="3196"/>
    <d v="2018-11-28T00:00:00"/>
    <n v="7.4638888888888886"/>
    <s v="Production Technician I"/>
    <x v="2"/>
    <s v="Active"/>
    <s v="Full-Time"/>
    <s v="Zone B"/>
    <s v="Temporary"/>
    <x v="0"/>
    <x v="6"/>
    <d v="1974-11-12T00:00:00"/>
    <s v="MA"/>
    <s v="Female"/>
    <s v="Other"/>
    <s v="Divorced"/>
    <x v="0"/>
    <n v="3"/>
    <n v="2"/>
    <s v="Excellent"/>
    <d v="2022-10-31T00:00:00"/>
    <n v="3"/>
    <x v="2"/>
    <n v="3"/>
    <s v="High"/>
    <n v="1"/>
    <x v="2"/>
    <d v="2023-06-06T00:00:00"/>
    <x v="1"/>
    <x v="0"/>
    <x v="3"/>
    <n v="5"/>
    <n v="518.62"/>
    <n v="44"/>
    <s v="Adult"/>
  </r>
  <r>
    <n v="3197"/>
    <d v="2019-06-27T00:00:00"/>
    <n v="6.8833333333333337"/>
    <s v="Production Technician I"/>
    <x v="9"/>
    <s v="Active"/>
    <s v="Contract"/>
    <s v="Zone A"/>
    <s v="Full-Time"/>
    <x v="0"/>
    <x v="3"/>
    <d v="1977-03-31T00:00:00"/>
    <s v="MA"/>
    <s v="Female"/>
    <s v="Hispanic"/>
    <s v="Divorced"/>
    <x v="3"/>
    <n v="1"/>
    <n v="1"/>
    <s v="Excellent"/>
    <d v="2022-09-20T00:00:00"/>
    <n v="5"/>
    <x v="2"/>
    <n v="5"/>
    <s v="High"/>
    <n v="2"/>
    <x v="2"/>
    <d v="2022-11-10T00:00:00"/>
    <x v="1"/>
    <x v="0"/>
    <x v="0"/>
    <n v="4"/>
    <n v="694.79"/>
    <n v="42"/>
    <s v="Adult"/>
  </r>
  <r>
    <n v="3198"/>
    <d v="2023-01-04T00:00:00"/>
    <n v="3.3638888888888889"/>
    <s v="Production Technician I"/>
    <x v="7"/>
    <s v="Active"/>
    <s v="Contract"/>
    <s v="Zone A"/>
    <s v="Temporary"/>
    <x v="0"/>
    <x v="3"/>
    <d v="1979-09-24T00:00:00"/>
    <s v="MA"/>
    <s v="Female"/>
    <s v="Asian"/>
    <s v="Married"/>
    <x v="0"/>
    <n v="3"/>
    <n v="2"/>
    <s v="Excellent"/>
    <d v="2023-01-04T00:00:00"/>
    <n v="1"/>
    <x v="2"/>
    <n v="3"/>
    <s v="High"/>
    <n v="1"/>
    <x v="2"/>
    <d v="2023-06-01T00:00:00"/>
    <x v="4"/>
    <x v="0"/>
    <x v="2"/>
    <n v="2"/>
    <n v="445.34"/>
    <n v="44"/>
    <s v="Adult"/>
  </r>
  <r>
    <n v="3199"/>
    <d v="2018-11-22T00:00:00"/>
    <n v="7.4805555555555552"/>
    <s v="Production Technician I"/>
    <x v="4"/>
    <s v="Active"/>
    <s v="Full-Time"/>
    <s v="Zone B"/>
    <s v="Full-Time"/>
    <x v="0"/>
    <x v="6"/>
    <d v="1978-01-17T00:00:00"/>
    <s v="MA"/>
    <s v="Female"/>
    <s v="Hispanic"/>
    <s v="Married"/>
    <x v="0"/>
    <n v="3"/>
    <n v="2"/>
    <s v="Excellent"/>
    <d v="2022-08-31T00:00:00"/>
    <n v="1"/>
    <x v="2"/>
    <n v="4"/>
    <s v="High"/>
    <n v="4"/>
    <x v="2"/>
    <d v="2022-09-23T00:00:00"/>
    <x v="3"/>
    <x v="0"/>
    <x v="1"/>
    <n v="5"/>
    <n v="609.17999999999995"/>
    <n v="40"/>
    <s v="Adult"/>
  </r>
  <r>
    <n v="3200"/>
    <d v="2021-01-08T00:00:00"/>
    <n v="5.3527777777777779"/>
    <s v="Production Technician II"/>
    <x v="2"/>
    <s v="Active"/>
    <s v="Part-Time"/>
    <s v="Zone B"/>
    <s v="Temporary"/>
    <x v="0"/>
    <x v="18"/>
    <d v="1975-07-26T00:00:00"/>
    <s v="MA"/>
    <s v="Male"/>
    <s v="Asian"/>
    <s v="Married"/>
    <x v="0"/>
    <n v="3"/>
    <n v="4"/>
    <s v="Poor"/>
    <d v="2023-05-28T00:00:00"/>
    <n v="5"/>
    <x v="0"/>
    <n v="1"/>
    <s v="Low"/>
    <n v="3"/>
    <x v="0"/>
    <d v="2023-03-18T00:00:00"/>
    <x v="4"/>
    <x v="0"/>
    <x v="2"/>
    <n v="1"/>
    <n v="473.02"/>
    <n v="46"/>
    <s v="Adult"/>
  </r>
  <r>
    <n v="3201"/>
    <d v="2022-11-18T00:00:00"/>
    <n v="3.4916666666666667"/>
    <s v="Production Technician I"/>
    <x v="1"/>
    <s v="Active"/>
    <s v="Part-Time"/>
    <s v="Zone A"/>
    <s v="Part-Time"/>
    <x v="0"/>
    <x v="1"/>
    <d v="1984-07-16T00:00:00"/>
    <s v="MA"/>
    <s v="Female"/>
    <s v="Asian"/>
    <s v="Widowed"/>
    <x v="0"/>
    <n v="3"/>
    <n v="4"/>
    <s v="Poor"/>
    <d v="2022-12-27T00:00:00"/>
    <n v="1"/>
    <x v="0"/>
    <n v="4"/>
    <s v="Low"/>
    <n v="5"/>
    <x v="0"/>
    <d v="2023-06-05T00:00:00"/>
    <x v="0"/>
    <x v="0"/>
    <x v="0"/>
    <n v="2"/>
    <n v="758.46"/>
    <n v="38"/>
    <s v="Adult"/>
  </r>
  <r>
    <n v="3202"/>
    <d v="2020-06-21T00:00:00"/>
    <n v="5.9"/>
    <s v="Production Technician I"/>
    <x v="5"/>
    <s v="Terminated"/>
    <s v="Contract"/>
    <s v="Zone A"/>
    <s v="Full-Time"/>
    <x v="0"/>
    <x v="6"/>
    <d v="1999-03-28T00:00:00"/>
    <s v="MA"/>
    <s v="Female"/>
    <s v="Other"/>
    <s v="Single"/>
    <x v="0"/>
    <n v="3"/>
    <n v="4"/>
    <s v="Poor"/>
    <d v="2022-12-25T00:00:00"/>
    <n v="2"/>
    <x v="0"/>
    <n v="5"/>
    <s v="Low"/>
    <n v="1"/>
    <x v="0"/>
    <d v="2022-08-30T00:00:00"/>
    <x v="1"/>
    <x v="0"/>
    <x v="3"/>
    <n v="3"/>
    <n v="194.06"/>
    <n v="21"/>
    <s v="Young"/>
  </r>
  <r>
    <n v="3203"/>
    <d v="2021-01-19T00:00:00"/>
    <n v="5.322222222222222"/>
    <s v="Production Technician I"/>
    <x v="9"/>
    <s v="Terminated"/>
    <s v="Contract"/>
    <s v="Zone C"/>
    <s v="Part-Time"/>
    <x v="0"/>
    <x v="2"/>
    <d v="1961-09-10T00:00:00"/>
    <s v="MA"/>
    <s v="Female"/>
    <s v="White"/>
    <s v="Single"/>
    <x v="0"/>
    <n v="3"/>
    <n v="4"/>
    <s v="Poor"/>
    <d v="2022-11-11T00:00:00"/>
    <n v="4"/>
    <x v="0"/>
    <n v="4"/>
    <s v="Low"/>
    <n v="2"/>
    <x v="0"/>
    <d v="2022-09-01T00:00:00"/>
    <x v="2"/>
    <x v="1"/>
    <x v="3"/>
    <n v="2"/>
    <n v="317.06"/>
    <n v="60"/>
    <s v="Old"/>
  </r>
  <r>
    <n v="3204"/>
    <d v="2023-06-04T00:00:00"/>
    <n v="2.9472222222222224"/>
    <s v="Production Technician I"/>
    <x v="4"/>
    <s v="Active"/>
    <s v="Contract"/>
    <s v="Zone C"/>
    <s v="Full-Time"/>
    <x v="0"/>
    <x v="2"/>
    <d v="1959-11-12T00:00:00"/>
    <s v="MA"/>
    <s v="Male"/>
    <s v="White"/>
    <s v="Single"/>
    <x v="0"/>
    <n v="3"/>
    <n v="4"/>
    <s v="Poor"/>
    <d v="2022-12-27T00:00:00"/>
    <n v="4"/>
    <x v="0"/>
    <n v="1"/>
    <s v="Low"/>
    <n v="1"/>
    <x v="0"/>
    <d v="2022-08-09T00:00:00"/>
    <x v="4"/>
    <x v="0"/>
    <x v="3"/>
    <n v="1"/>
    <n v="291.89999999999998"/>
    <n v="64"/>
    <s v="Old"/>
  </r>
  <r>
    <n v="3206"/>
    <d v="2019-09-06T00:00:00"/>
    <n v="6.6916666666666664"/>
    <s v="Production Technician I"/>
    <x v="4"/>
    <s v="Active"/>
    <s v="Part-Time"/>
    <s v="Zone A"/>
    <s v="Part-Time"/>
    <x v="0"/>
    <x v="13"/>
    <d v="1961-03-16T00:00:00"/>
    <s v="MA"/>
    <s v="Male"/>
    <s v="Hispanic"/>
    <s v="Divorced"/>
    <x v="0"/>
    <n v="3"/>
    <n v="2"/>
    <s v="Excellent"/>
    <d v="2022-09-13T00:00:00"/>
    <n v="2"/>
    <x v="2"/>
    <n v="4"/>
    <s v="High"/>
    <n v="4"/>
    <x v="2"/>
    <d v="2023-04-01T00:00:00"/>
    <x v="0"/>
    <x v="0"/>
    <x v="3"/>
    <n v="2"/>
    <n v="143.32"/>
    <n v="58"/>
    <s v="Old"/>
  </r>
  <r>
    <n v="3207"/>
    <d v="2022-03-27T00:00:00"/>
    <n v="4.1333333333333337"/>
    <s v="Production Technician I"/>
    <x v="9"/>
    <s v="Active"/>
    <s v="Full-Time"/>
    <s v="Zone C"/>
    <s v="Temporary"/>
    <x v="0"/>
    <x v="9"/>
    <d v="1981-08-28T00:00:00"/>
    <s v="MA"/>
    <s v="Female"/>
    <s v="White"/>
    <s v="Widowed"/>
    <x v="0"/>
    <n v="3"/>
    <n v="5"/>
    <s v="Poor"/>
    <d v="2023-01-13T00:00:00"/>
    <n v="4"/>
    <x v="0"/>
    <n v="4"/>
    <s v="Low"/>
    <n v="5"/>
    <x v="0"/>
    <d v="2023-02-17T00:00:00"/>
    <x v="3"/>
    <x v="1"/>
    <x v="3"/>
    <n v="3"/>
    <n v="724.51"/>
    <n v="41"/>
    <s v="Adult"/>
  </r>
  <r>
    <n v="3208"/>
    <d v="2020-12-25T00:00:00"/>
    <n v="5.3888888888888893"/>
    <s v="Production Technician I"/>
    <x v="0"/>
    <s v="Terminated"/>
    <s v="Contract"/>
    <s v="Zone A"/>
    <s v="Temporary"/>
    <x v="0"/>
    <x v="4"/>
    <d v="1973-09-04T00:00:00"/>
    <s v="MA"/>
    <s v="Male"/>
    <s v="Hispanic"/>
    <s v="Divorced"/>
    <x v="0"/>
    <n v="3"/>
    <n v="2"/>
    <s v="Excellent"/>
    <d v="2023-03-22T00:00:00"/>
    <n v="5"/>
    <x v="2"/>
    <n v="1"/>
    <s v="High"/>
    <n v="3"/>
    <x v="2"/>
    <d v="2023-04-03T00:00:00"/>
    <x v="0"/>
    <x v="0"/>
    <x v="3"/>
    <n v="2"/>
    <n v="955.32"/>
    <n v="47"/>
    <s v="Adult"/>
  </r>
  <r>
    <n v="3209"/>
    <d v="2021-04-24T00:00:00"/>
    <n v="5.0583333333333336"/>
    <s v="Production Technician II"/>
    <x v="2"/>
    <s v="Active"/>
    <s v="Contract"/>
    <s v="Zone A"/>
    <s v="Full-Time"/>
    <x v="0"/>
    <x v="3"/>
    <d v="1983-03-17T00:00:00"/>
    <s v="MA"/>
    <s v="Male"/>
    <s v="Hispanic"/>
    <s v="Widowed"/>
    <x v="0"/>
    <n v="3"/>
    <n v="5"/>
    <s v="Poor"/>
    <d v="2023-01-13T00:00:00"/>
    <n v="3"/>
    <x v="0"/>
    <n v="3"/>
    <s v="Low"/>
    <n v="1"/>
    <x v="0"/>
    <d v="2023-03-06T00:00:00"/>
    <x v="2"/>
    <x v="0"/>
    <x v="1"/>
    <n v="5"/>
    <n v="259.70999999999998"/>
    <n v="38"/>
    <s v="Adult"/>
  </r>
  <r>
    <n v="3210"/>
    <d v="2020-05-12T00:00:00"/>
    <n v="6.0083333333333337"/>
    <s v="Production Technician I"/>
    <x v="5"/>
    <s v="Active"/>
    <s v="Full-Time"/>
    <s v="Zone A"/>
    <s v="Full-Time"/>
    <x v="0"/>
    <x v="1"/>
    <d v="1993-06-13T00:00:00"/>
    <s v="MA"/>
    <s v="Female"/>
    <s v="Hispanic"/>
    <s v="Divorced"/>
    <x v="0"/>
    <n v="3"/>
    <n v="5"/>
    <s v="Poor"/>
    <d v="2023-07-11T00:00:00"/>
    <n v="3"/>
    <x v="0"/>
    <n v="5"/>
    <s v="Low"/>
    <n v="1"/>
    <x v="0"/>
    <d v="2022-12-31T00:00:00"/>
    <x v="2"/>
    <x v="1"/>
    <x v="0"/>
    <n v="2"/>
    <n v="128.88999999999999"/>
    <n v="27"/>
    <s v="Adult"/>
  </r>
  <r>
    <n v="3211"/>
    <d v="2023-05-23T00:00:00"/>
    <n v="2.9777777777777779"/>
    <s v="Production Technician II"/>
    <x v="7"/>
    <s v="Active"/>
    <s v="Part-Time"/>
    <s v="Zone B"/>
    <s v="Part-Time"/>
    <x v="0"/>
    <x v="2"/>
    <d v="1955-08-26T00:00:00"/>
    <s v="MA"/>
    <s v="Female"/>
    <s v="Other"/>
    <s v="Married"/>
    <x v="0"/>
    <n v="3"/>
    <n v="2"/>
    <s v="Excellent"/>
    <d v="2022-10-09T00:00:00"/>
    <n v="1"/>
    <x v="2"/>
    <n v="5"/>
    <s v="High"/>
    <n v="3"/>
    <x v="2"/>
    <d v="2022-10-13T00:00:00"/>
    <x v="1"/>
    <x v="1"/>
    <x v="1"/>
    <n v="4"/>
    <n v="513.76"/>
    <n v="68"/>
    <s v="Old"/>
  </r>
  <r>
    <n v="3212"/>
    <d v="2020-12-27T00:00:00"/>
    <n v="5.3833333333333337"/>
    <s v="Production Technician II"/>
    <x v="9"/>
    <s v="Terminated"/>
    <s v="Full-Time"/>
    <s v="Zone C"/>
    <s v="Part-Time"/>
    <x v="0"/>
    <x v="4"/>
    <d v="1972-06-30T00:00:00"/>
    <s v="MA"/>
    <s v="Male"/>
    <s v="Asian"/>
    <s v="Married"/>
    <x v="0"/>
    <n v="3"/>
    <n v="5"/>
    <s v="Poor"/>
    <d v="2023-03-09T00:00:00"/>
    <n v="2"/>
    <x v="0"/>
    <n v="5"/>
    <s v="Low"/>
    <n v="4"/>
    <x v="0"/>
    <d v="2023-01-20T00:00:00"/>
    <x v="1"/>
    <x v="1"/>
    <x v="0"/>
    <n v="2"/>
    <n v="944.89"/>
    <n v="48"/>
    <s v="Adult"/>
  </r>
  <r>
    <n v="3213"/>
    <d v="2018-11-17T00:00:00"/>
    <n v="7.4944444444444445"/>
    <s v="Production Technician I"/>
    <x v="5"/>
    <s v="Active"/>
    <s v="Full-Time"/>
    <s v="Zone A"/>
    <s v="Part-Time"/>
    <x v="0"/>
    <x v="4"/>
    <d v="1952-06-28T00:00:00"/>
    <s v="MA"/>
    <s v="Male"/>
    <s v="Hispanic"/>
    <s v="Widowed"/>
    <x v="0"/>
    <n v="3"/>
    <n v="2"/>
    <s v="Excellent"/>
    <d v="2023-01-08T00:00:00"/>
    <n v="2"/>
    <x v="2"/>
    <n v="5"/>
    <s v="High"/>
    <n v="1"/>
    <x v="2"/>
    <d v="2023-04-09T00:00:00"/>
    <x v="4"/>
    <x v="1"/>
    <x v="3"/>
    <n v="2"/>
    <n v="494.29"/>
    <n v="66"/>
    <s v="Old"/>
  </r>
  <r>
    <n v="3214"/>
    <d v="2019-07-16T00:00:00"/>
    <n v="6.8305555555555557"/>
    <s v="Production Technician I"/>
    <x v="9"/>
    <s v="Active"/>
    <s v="Part-Time"/>
    <s v="Zone B"/>
    <s v="Temporary"/>
    <x v="0"/>
    <x v="3"/>
    <d v="1972-12-22T00:00:00"/>
    <s v="MA"/>
    <s v="Female"/>
    <s v="Asian"/>
    <s v="Widowed"/>
    <x v="0"/>
    <n v="3"/>
    <n v="2"/>
    <s v="Excellent"/>
    <d v="2023-04-14T00:00:00"/>
    <n v="3"/>
    <x v="2"/>
    <n v="1"/>
    <s v="High"/>
    <n v="2"/>
    <x v="2"/>
    <d v="2023-01-25T00:00:00"/>
    <x v="2"/>
    <x v="0"/>
    <x v="1"/>
    <n v="4"/>
    <n v="521.04999999999995"/>
    <n v="47"/>
    <s v="Adult"/>
  </r>
  <r>
    <n v="3215"/>
    <d v="2020-01-25T00:00:00"/>
    <n v="6.3055555555555554"/>
    <s v="Production Technician II"/>
    <x v="7"/>
    <s v="Active"/>
    <s v="Contract"/>
    <s v="Zone A"/>
    <s v="Part-Time"/>
    <x v="0"/>
    <x v="2"/>
    <d v="1973-06-03T00:00:00"/>
    <s v="MA"/>
    <s v="Male"/>
    <s v="White"/>
    <s v="Divorced"/>
    <x v="0"/>
    <n v="3"/>
    <n v="3"/>
    <s v="Average"/>
    <d v="2022-11-12T00:00:00"/>
    <n v="4"/>
    <x v="1"/>
    <n v="3"/>
    <s v="Moderate"/>
    <n v="5"/>
    <x v="1"/>
    <d v="2023-07-06T00:00:00"/>
    <x v="4"/>
    <x v="1"/>
    <x v="0"/>
    <n v="3"/>
    <n v="183.77"/>
    <n v="47"/>
    <s v="Adult"/>
  </r>
  <r>
    <n v="3216"/>
    <d v="2021-08-16T00:00:00"/>
    <n v="4.7472222222222218"/>
    <s v="Production Technician I"/>
    <x v="8"/>
    <s v="Active"/>
    <s v="Part-Time"/>
    <s v="Zone A"/>
    <s v="Temporary"/>
    <x v="0"/>
    <x v="10"/>
    <d v="1972-02-28T00:00:00"/>
    <s v="MA"/>
    <s v="Female"/>
    <s v="Other"/>
    <s v="Divorced"/>
    <x v="0"/>
    <n v="3"/>
    <n v="5"/>
    <s v="Poor"/>
    <d v="2023-03-29T00:00:00"/>
    <n v="1"/>
    <x v="0"/>
    <n v="4"/>
    <s v="Low"/>
    <n v="3"/>
    <x v="0"/>
    <d v="2023-03-17T00:00:00"/>
    <x v="0"/>
    <x v="1"/>
    <x v="3"/>
    <n v="5"/>
    <n v="143.08000000000001"/>
    <n v="49"/>
    <s v="Adult"/>
  </r>
  <r>
    <n v="3217"/>
    <d v="2019-01-20T00:00:00"/>
    <n v="7.3194444444444446"/>
    <s v="Production Technician II"/>
    <x v="4"/>
    <s v="Terminated"/>
    <s v="Contract"/>
    <s v="Zone B"/>
    <s v="Full-Time"/>
    <x v="0"/>
    <x v="3"/>
    <d v="1968-09-28T00:00:00"/>
    <s v="MA"/>
    <s v="Female"/>
    <s v="White"/>
    <s v="Single"/>
    <x v="0"/>
    <n v="3"/>
    <n v="3"/>
    <s v="Average"/>
    <d v="2022-11-01T00:00:00"/>
    <n v="1"/>
    <x v="1"/>
    <n v="2"/>
    <s v="Moderate"/>
    <n v="1"/>
    <x v="1"/>
    <d v="2023-06-09T00:00:00"/>
    <x v="1"/>
    <x v="1"/>
    <x v="3"/>
    <n v="3"/>
    <n v="723.2"/>
    <n v="51"/>
    <s v="Old"/>
  </r>
  <r>
    <n v="3218"/>
    <d v="2018-09-04T00:00:00"/>
    <n v="7.697222222222222"/>
    <s v="Production Technician I"/>
    <x v="7"/>
    <s v="Active"/>
    <s v="Full-Time"/>
    <s v="Zone C"/>
    <s v="Part-Time"/>
    <x v="0"/>
    <x v="4"/>
    <d v="1971-07-13T00:00:00"/>
    <s v="MA"/>
    <s v="Male"/>
    <s v="Other"/>
    <s v="Widowed"/>
    <x v="0"/>
    <n v="3"/>
    <n v="5"/>
    <s v="Poor"/>
    <d v="2023-01-13T00:00:00"/>
    <n v="2"/>
    <x v="0"/>
    <n v="2"/>
    <s v="Low"/>
    <n v="5"/>
    <x v="0"/>
    <d v="2023-01-21T00:00:00"/>
    <x v="0"/>
    <x v="1"/>
    <x v="1"/>
    <n v="2"/>
    <n v="526.6"/>
    <n v="47"/>
    <s v="Adult"/>
  </r>
  <r>
    <n v="3219"/>
    <d v="2019-09-20T00:00:00"/>
    <n v="6.6527777777777777"/>
    <s v="Production Technician II"/>
    <x v="2"/>
    <s v="Active"/>
    <s v="Full-Time"/>
    <s v="Zone B"/>
    <s v="Full-Time"/>
    <x v="0"/>
    <x v="7"/>
    <d v="2000-08-16T00:00:00"/>
    <s v="MA"/>
    <s v="Female"/>
    <s v="Black"/>
    <s v="Widowed"/>
    <x v="0"/>
    <n v="3"/>
    <n v="3"/>
    <s v="Average"/>
    <d v="2023-02-06T00:00:00"/>
    <n v="3"/>
    <x v="1"/>
    <n v="3"/>
    <s v="Moderate"/>
    <n v="4"/>
    <x v="1"/>
    <d v="2023-03-28T00:00:00"/>
    <x v="4"/>
    <x v="1"/>
    <x v="3"/>
    <n v="2"/>
    <n v="771.06"/>
    <n v="19"/>
    <s v="Young"/>
  </r>
  <r>
    <n v="3220"/>
    <d v="2023-07-24T00:00:00"/>
    <n v="2.8083333333333331"/>
    <s v="Production Technician I"/>
    <x v="7"/>
    <s v="Active"/>
    <s v="Part-Time"/>
    <s v="Zone A"/>
    <s v="Full-Time"/>
    <x v="0"/>
    <x v="4"/>
    <d v="1980-10-11T00:00:00"/>
    <s v="MA"/>
    <s v="Female"/>
    <s v="Other"/>
    <s v="Divorced"/>
    <x v="0"/>
    <n v="3"/>
    <n v="1"/>
    <s v="Excellent"/>
    <d v="2022-08-22T00:00:00"/>
    <n v="5"/>
    <x v="2"/>
    <n v="4"/>
    <s v="High"/>
    <n v="3"/>
    <x v="2"/>
    <d v="2022-11-11T00:00:00"/>
    <x v="3"/>
    <x v="0"/>
    <x v="0"/>
    <n v="4"/>
    <n v="839.86"/>
    <n v="43"/>
    <s v="Adult"/>
  </r>
  <r>
    <n v="3221"/>
    <d v="2023-07-05T00:00:00"/>
    <n v="2.8611111111111112"/>
    <s v="Production Technician I"/>
    <x v="2"/>
    <s v="Active"/>
    <s v="Full-Time"/>
    <s v="Zone B"/>
    <s v="Temporary"/>
    <x v="0"/>
    <x v="13"/>
    <d v="2045-12-31T00:00:00"/>
    <s v="MA"/>
    <s v="Male"/>
    <s v="Other"/>
    <s v="Single"/>
    <x v="0"/>
    <n v="3"/>
    <n v="4"/>
    <s v="Poor"/>
    <d v="2023-04-01T00:00:00"/>
    <n v="1"/>
    <x v="0"/>
    <n v="3"/>
    <s v="Low"/>
    <n v="5"/>
    <x v="0"/>
    <d v="2023-05-11T00:00:00"/>
    <x v="4"/>
    <x v="0"/>
    <x v="0"/>
    <n v="4"/>
    <n v="628.77"/>
    <n v="78"/>
    <s v="Old"/>
  </r>
  <r>
    <n v="3222"/>
    <d v="2021-01-11T00:00:00"/>
    <n v="5.3444444444444441"/>
    <s v="Production Technician I"/>
    <x v="4"/>
    <s v="Active"/>
    <s v="Contract"/>
    <s v="Zone A"/>
    <s v="Part-Time"/>
    <x v="0"/>
    <x v="12"/>
    <d v="1990-08-14T00:00:00"/>
    <s v="MA"/>
    <s v="Female"/>
    <s v="Hispanic"/>
    <s v="Married"/>
    <x v="0"/>
    <n v="3"/>
    <n v="2"/>
    <s v="Excellent"/>
    <d v="2022-10-18T00:00:00"/>
    <n v="2"/>
    <x v="2"/>
    <n v="5"/>
    <s v="High"/>
    <n v="1"/>
    <x v="2"/>
    <d v="2022-09-25T00:00:00"/>
    <x v="4"/>
    <x v="0"/>
    <x v="2"/>
    <n v="3"/>
    <n v="433.67"/>
    <n v="31"/>
    <s v="Adult"/>
  </r>
  <r>
    <n v="3223"/>
    <d v="2022-11-06T00:00:00"/>
    <n v="3.5249999999999999"/>
    <s v="Production Technician I"/>
    <x v="0"/>
    <s v="Active"/>
    <s v="Full-Time"/>
    <s v="Zone A"/>
    <s v="Full-Time"/>
    <x v="0"/>
    <x v="8"/>
    <d v="1952-10-12T00:00:00"/>
    <s v="MA"/>
    <s v="Female"/>
    <s v="Asian"/>
    <s v="Single"/>
    <x v="0"/>
    <n v="3"/>
    <n v="5"/>
    <s v="Poor"/>
    <d v="2022-11-11T00:00:00"/>
    <n v="4"/>
    <x v="0"/>
    <n v="4"/>
    <s v="Low"/>
    <n v="2"/>
    <x v="0"/>
    <d v="2023-03-14T00:00:00"/>
    <x v="4"/>
    <x v="0"/>
    <x v="1"/>
    <n v="4"/>
    <n v="158.97"/>
    <n v="70"/>
    <s v="Old"/>
  </r>
  <r>
    <n v="3224"/>
    <d v="2023-04-03T00:00:00"/>
    <n v="3.1166666666666667"/>
    <s v="Production Technician I"/>
    <x v="7"/>
    <s v="Active"/>
    <s v="Part-Time"/>
    <s v="Zone A"/>
    <s v="Part-Time"/>
    <x v="0"/>
    <x v="16"/>
    <d v="1970-02-06T00:00:00"/>
    <s v="MA"/>
    <s v="Female"/>
    <s v="White"/>
    <s v="Single"/>
    <x v="0"/>
    <n v="3"/>
    <n v="5"/>
    <s v="Poor"/>
    <d v="2023-04-29T00:00:00"/>
    <n v="2"/>
    <x v="0"/>
    <n v="4"/>
    <s v="Low"/>
    <n v="5"/>
    <x v="0"/>
    <d v="2022-09-14T00:00:00"/>
    <x v="2"/>
    <x v="1"/>
    <x v="2"/>
    <n v="2"/>
    <n v="107.77"/>
    <n v="53"/>
    <s v="Old"/>
  </r>
  <r>
    <n v="3225"/>
    <d v="2021-06-07T00:00:00"/>
    <n v="4.9388888888888891"/>
    <s v="Production Technician I"/>
    <x v="1"/>
    <s v="Active"/>
    <s v="Contract"/>
    <s v="Zone B"/>
    <s v="Part-Time"/>
    <x v="0"/>
    <x v="3"/>
    <d v="1977-07-29T00:00:00"/>
    <s v="MA"/>
    <s v="Female"/>
    <s v="White"/>
    <s v="Divorced"/>
    <x v="0"/>
    <n v="3"/>
    <n v="3"/>
    <s v="Average"/>
    <d v="2022-09-30T00:00:00"/>
    <n v="3"/>
    <x v="1"/>
    <n v="1"/>
    <s v="Moderate"/>
    <n v="1"/>
    <x v="1"/>
    <d v="2023-07-26T00:00:00"/>
    <x v="4"/>
    <x v="0"/>
    <x v="2"/>
    <n v="1"/>
    <n v="374.1"/>
    <n v="44"/>
    <s v="Adult"/>
  </r>
  <r>
    <n v="3226"/>
    <d v="2019-01-20T00:00:00"/>
    <n v="7.3194444444444446"/>
    <s v="Production Technician I"/>
    <x v="8"/>
    <s v="Active"/>
    <s v="Contract"/>
    <s v="Zone B"/>
    <s v="Full-Time"/>
    <x v="0"/>
    <x v="5"/>
    <d v="1988-12-31T00:00:00"/>
    <s v="MA"/>
    <s v="Female"/>
    <s v="Black"/>
    <s v="Married"/>
    <x v="0"/>
    <n v="3"/>
    <n v="4"/>
    <s v="Poor"/>
    <d v="2022-10-06T00:00:00"/>
    <n v="1"/>
    <x v="0"/>
    <n v="2"/>
    <s v="Low"/>
    <n v="3"/>
    <x v="0"/>
    <d v="2023-03-01T00:00:00"/>
    <x v="0"/>
    <x v="1"/>
    <x v="1"/>
    <n v="2"/>
    <n v="471.42"/>
    <n v="31"/>
    <s v="Adult"/>
  </r>
  <r>
    <n v="3228"/>
    <d v="2019-05-27T00:00:00"/>
    <n v="6.9666666666666668"/>
    <s v="Production Technician I"/>
    <x v="9"/>
    <s v="Terminated"/>
    <s v="Full-Time"/>
    <s v="Zone C"/>
    <s v="Temporary"/>
    <x v="0"/>
    <x v="4"/>
    <d v="2046-06-03T00:00:00"/>
    <s v="MA"/>
    <s v="Male"/>
    <s v="Hispanic"/>
    <s v="Single"/>
    <x v="0"/>
    <n v="3"/>
    <n v="2"/>
    <s v="Excellent"/>
    <d v="2022-11-13T00:00:00"/>
    <n v="3"/>
    <x v="2"/>
    <n v="5"/>
    <s v="High"/>
    <n v="3"/>
    <x v="2"/>
    <d v="2022-08-09T00:00:00"/>
    <x v="1"/>
    <x v="1"/>
    <x v="3"/>
    <n v="3"/>
    <n v="272.77"/>
    <n v="73"/>
    <s v="Old"/>
  </r>
  <r>
    <n v="3229"/>
    <d v="2022-12-18T00:00:00"/>
    <n v="3.4083333333333332"/>
    <s v="Production Technician I"/>
    <x v="5"/>
    <s v="Active"/>
    <s v="Contract"/>
    <s v="Zone C"/>
    <s v="Temporary"/>
    <x v="0"/>
    <x v="6"/>
    <d v="2045-12-18T00:00:00"/>
    <s v="MA"/>
    <s v="Male"/>
    <s v="Other"/>
    <s v="Widowed"/>
    <x v="0"/>
    <n v="3"/>
    <n v="1"/>
    <s v="Excellent"/>
    <d v="2022-09-29T00:00:00"/>
    <n v="4"/>
    <x v="2"/>
    <n v="3"/>
    <s v="High"/>
    <n v="4"/>
    <x v="2"/>
    <d v="2022-12-30T00:00:00"/>
    <x v="3"/>
    <x v="0"/>
    <x v="1"/>
    <n v="3"/>
    <n v="757.48"/>
    <n v="77"/>
    <s v="Old"/>
  </r>
  <r>
    <n v="3231"/>
    <d v="2021-05-24T00:00:00"/>
    <n v="4.9749999999999996"/>
    <s v="Production Technician I"/>
    <x v="2"/>
    <s v="Active"/>
    <s v="Full-Time"/>
    <s v="Zone C"/>
    <s v="Part-Time"/>
    <x v="0"/>
    <x v="12"/>
    <d v="1997-05-14T00:00:00"/>
    <s v="MA"/>
    <s v="Female"/>
    <s v="White"/>
    <s v="Divorced"/>
    <x v="1"/>
    <n v="4"/>
    <n v="2"/>
    <s v="Excellent"/>
    <d v="2022-12-11T00:00:00"/>
    <n v="5"/>
    <x v="2"/>
    <n v="3"/>
    <s v="High"/>
    <n v="3"/>
    <x v="2"/>
    <d v="2022-10-24T00:00:00"/>
    <x v="1"/>
    <x v="1"/>
    <x v="0"/>
    <n v="3"/>
    <n v="668.59"/>
    <n v="24"/>
    <s v="Young"/>
  </r>
  <r>
    <n v="3234"/>
    <d v="2021-08-23T00:00:00"/>
    <n v="4.7277777777777779"/>
    <s v="Production Technician I"/>
    <x v="7"/>
    <s v="Active"/>
    <s v="Part-Time"/>
    <s v="Zone B"/>
    <s v="Temporary"/>
    <x v="0"/>
    <x v="3"/>
    <d v="1959-04-25T00:00:00"/>
    <s v="MA"/>
    <s v="Male"/>
    <s v="Black"/>
    <s v="Widowed"/>
    <x v="0"/>
    <n v="3"/>
    <n v="3"/>
    <s v="Average"/>
    <d v="2023-04-09T00:00:00"/>
    <n v="1"/>
    <x v="1"/>
    <n v="3"/>
    <s v="Moderate"/>
    <n v="4"/>
    <x v="1"/>
    <d v="2022-11-03T00:00:00"/>
    <x v="0"/>
    <x v="0"/>
    <x v="2"/>
    <n v="3"/>
    <n v="185.58"/>
    <n v="62"/>
    <s v="Old"/>
  </r>
  <r>
    <n v="3235"/>
    <d v="2021-12-23T00:00:00"/>
    <n v="4.3944444444444448"/>
    <s v="Production Technician I"/>
    <x v="1"/>
    <s v="Active"/>
    <s v="Contract"/>
    <s v="Zone C"/>
    <s v="Temporary"/>
    <x v="0"/>
    <x v="6"/>
    <d v="1963-08-01T00:00:00"/>
    <s v="MA"/>
    <s v="Male"/>
    <s v="Hispanic"/>
    <s v="Married"/>
    <x v="0"/>
    <n v="3"/>
    <n v="2"/>
    <s v="Excellent"/>
    <d v="2022-10-22T00:00:00"/>
    <n v="3"/>
    <x v="2"/>
    <n v="4"/>
    <s v="High"/>
    <n v="1"/>
    <x v="2"/>
    <d v="2023-02-08T00:00:00"/>
    <x v="2"/>
    <x v="0"/>
    <x v="0"/>
    <n v="3"/>
    <n v="667.23"/>
    <n v="58"/>
    <s v="Old"/>
  </r>
  <r>
    <n v="3236"/>
    <d v="2022-01-24T00:00:00"/>
    <n v="4.3083333333333336"/>
    <s v="Production Technician II"/>
    <x v="6"/>
    <s v="Active"/>
    <s v="Contract"/>
    <s v="Zone C"/>
    <s v="Full-Time"/>
    <x v="0"/>
    <x v="16"/>
    <d v="1979-06-04T00:00:00"/>
    <s v="MA"/>
    <s v="Female"/>
    <s v="Asian"/>
    <s v="Married"/>
    <x v="0"/>
    <n v="3"/>
    <n v="5"/>
    <s v="Poor"/>
    <d v="2023-04-28T00:00:00"/>
    <n v="2"/>
    <x v="0"/>
    <n v="4"/>
    <s v="Low"/>
    <n v="1"/>
    <x v="0"/>
    <d v="2022-12-17T00:00:00"/>
    <x v="4"/>
    <x v="0"/>
    <x v="2"/>
    <n v="5"/>
    <n v="209.99"/>
    <n v="43"/>
    <s v="Adult"/>
  </r>
  <r>
    <n v="3237"/>
    <d v="2022-11-21T00:00:00"/>
    <n v="3.4833333333333334"/>
    <s v="Production Technician II"/>
    <x v="2"/>
    <s v="Active"/>
    <s v="Contract"/>
    <s v="Zone B"/>
    <s v="Temporary"/>
    <x v="0"/>
    <x v="5"/>
    <d v="1987-12-08T00:00:00"/>
    <s v="MA"/>
    <s v="Male"/>
    <s v="White"/>
    <s v="Married"/>
    <x v="0"/>
    <n v="3"/>
    <n v="4"/>
    <s v="Poor"/>
    <d v="2023-02-10T00:00:00"/>
    <n v="5"/>
    <x v="0"/>
    <n v="1"/>
    <s v="Low"/>
    <n v="2"/>
    <x v="0"/>
    <d v="2023-06-12T00:00:00"/>
    <x v="0"/>
    <x v="0"/>
    <x v="0"/>
    <n v="5"/>
    <n v="114.81"/>
    <n v="35"/>
    <s v="Adult"/>
  </r>
  <r>
    <n v="3238"/>
    <d v="2018-12-04T00:00:00"/>
    <n v="7.447222222222222"/>
    <s v="Production Technician II"/>
    <x v="9"/>
    <s v="Terminated"/>
    <s v="Contract"/>
    <s v="Zone A"/>
    <s v="Part-Time"/>
    <x v="0"/>
    <x v="13"/>
    <d v="2000-09-04T00:00:00"/>
    <s v="MA"/>
    <s v="Male"/>
    <s v="Other"/>
    <s v="Divorced"/>
    <x v="0"/>
    <n v="3"/>
    <n v="4"/>
    <s v="Poor"/>
    <d v="2023-04-05T00:00:00"/>
    <n v="5"/>
    <x v="0"/>
    <n v="3"/>
    <s v="Low"/>
    <n v="5"/>
    <x v="0"/>
    <d v="2023-02-08T00:00:00"/>
    <x v="2"/>
    <x v="1"/>
    <x v="1"/>
    <n v="2"/>
    <n v="964.12"/>
    <n v="18"/>
    <s v="Young"/>
  </r>
  <r>
    <n v="3239"/>
    <d v="2019-06-02T00:00:00"/>
    <n v="6.9527777777777775"/>
    <s v="Production Technician II"/>
    <x v="7"/>
    <s v="Active"/>
    <s v="Part-Time"/>
    <s v="Zone C"/>
    <s v="Temporary"/>
    <x v="0"/>
    <x v="4"/>
    <d v="1992-07-19T00:00:00"/>
    <s v="MA"/>
    <s v="Male"/>
    <s v="Black"/>
    <s v="Single"/>
    <x v="0"/>
    <n v="3"/>
    <n v="3"/>
    <s v="Average"/>
    <d v="2023-06-13T00:00:00"/>
    <n v="5"/>
    <x v="1"/>
    <n v="2"/>
    <s v="Moderate"/>
    <n v="5"/>
    <x v="1"/>
    <d v="2022-10-15T00:00:00"/>
    <x v="0"/>
    <x v="1"/>
    <x v="3"/>
    <n v="1"/>
    <n v="818.77"/>
    <n v="27"/>
    <s v="Adult"/>
  </r>
  <r>
    <n v="3240"/>
    <d v="2018-08-12T00:00:00"/>
    <n v="7.7583333333333337"/>
    <s v="Production Technician II"/>
    <x v="3"/>
    <s v="Terminated"/>
    <s v="Full-Time"/>
    <s v="Zone C"/>
    <s v="Temporary"/>
    <x v="0"/>
    <x v="12"/>
    <d v="1980-03-05T00:00:00"/>
    <s v="MA"/>
    <s v="Female"/>
    <s v="Asian"/>
    <s v="Married"/>
    <x v="0"/>
    <n v="3"/>
    <n v="2"/>
    <s v="Excellent"/>
    <d v="2022-08-22T00:00:00"/>
    <n v="2"/>
    <x v="2"/>
    <n v="5"/>
    <s v="High"/>
    <n v="4"/>
    <x v="2"/>
    <d v="2022-10-15T00:00:00"/>
    <x v="2"/>
    <x v="1"/>
    <x v="3"/>
    <n v="3"/>
    <n v="801.31"/>
    <n v="38"/>
    <s v="Adult"/>
  </r>
  <r>
    <n v="3241"/>
    <d v="2022-05-15T00:00:00"/>
    <n v="4"/>
    <s v="Production Technician II"/>
    <x v="5"/>
    <s v="Active"/>
    <s v="Part-Time"/>
    <s v="Zone B"/>
    <s v="Full-Time"/>
    <x v="0"/>
    <x v="2"/>
    <d v="2047-12-11T00:00:00"/>
    <s v="MA"/>
    <s v="Female"/>
    <s v="White"/>
    <s v="Divorced"/>
    <x v="0"/>
    <n v="3"/>
    <n v="1"/>
    <s v="Excellent"/>
    <d v="2023-06-03T00:00:00"/>
    <n v="1"/>
    <x v="2"/>
    <n v="5"/>
    <s v="High"/>
    <n v="3"/>
    <x v="2"/>
    <d v="2022-10-14T00:00:00"/>
    <x v="4"/>
    <x v="0"/>
    <x v="2"/>
    <n v="5"/>
    <n v="674.84"/>
    <n v="75"/>
    <s v="Old"/>
  </r>
  <r>
    <n v="3242"/>
    <d v="2021-11-23T00:00:00"/>
    <n v="4.4777777777777779"/>
    <s v="Production Technician I"/>
    <x v="6"/>
    <s v="Terminated"/>
    <s v="Contract"/>
    <s v="Zone C"/>
    <s v="Full-Time"/>
    <x v="0"/>
    <x v="1"/>
    <d v="1955-04-13T00:00:00"/>
    <s v="MA"/>
    <s v="Male"/>
    <s v="Hispanic"/>
    <s v="Single"/>
    <x v="0"/>
    <n v="3"/>
    <n v="3"/>
    <s v="Average"/>
    <d v="2023-06-09T00:00:00"/>
    <n v="3"/>
    <x v="1"/>
    <n v="3"/>
    <s v="Moderate"/>
    <n v="1"/>
    <x v="1"/>
    <d v="2022-10-25T00:00:00"/>
    <x v="4"/>
    <x v="0"/>
    <x v="1"/>
    <n v="2"/>
    <n v="364.55"/>
    <n v="66"/>
    <s v="Old"/>
  </r>
  <r>
    <n v="3243"/>
    <d v="2020-12-13T00:00:00"/>
    <n v="5.4222222222222225"/>
    <s v="Production Technician I"/>
    <x v="2"/>
    <s v="Active"/>
    <s v="Full-Time"/>
    <s v="Zone C"/>
    <s v="Full-Time"/>
    <x v="0"/>
    <x v="8"/>
    <d v="1955-02-08T00:00:00"/>
    <s v="MA"/>
    <s v="Male"/>
    <s v="Hispanic"/>
    <s v="Married"/>
    <x v="0"/>
    <n v="3"/>
    <n v="2"/>
    <s v="Excellent"/>
    <d v="2022-11-25T00:00:00"/>
    <n v="2"/>
    <x v="2"/>
    <n v="3"/>
    <s v="High"/>
    <n v="1"/>
    <x v="2"/>
    <d v="2022-09-20T00:00:00"/>
    <x v="3"/>
    <x v="0"/>
    <x v="2"/>
    <n v="1"/>
    <n v="174.03"/>
    <n v="65"/>
    <s v="Old"/>
  </r>
  <r>
    <n v="3244"/>
    <d v="2021-07-28T00:00:00"/>
    <n v="4.7972222222222225"/>
    <s v="Production Technician I"/>
    <x v="4"/>
    <s v="Active"/>
    <s v="Part-Time"/>
    <s v="Zone C"/>
    <s v="Temporary"/>
    <x v="0"/>
    <x v="12"/>
    <d v="2048-12-17T00:00:00"/>
    <s v="MA"/>
    <s v="Female"/>
    <s v="Black"/>
    <s v="Divorced"/>
    <x v="0"/>
    <n v="3"/>
    <n v="2"/>
    <s v="Excellent"/>
    <d v="2023-03-25T00:00:00"/>
    <n v="2"/>
    <x v="2"/>
    <n v="1"/>
    <s v="High"/>
    <n v="1"/>
    <x v="2"/>
    <d v="2022-12-01T00:00:00"/>
    <x v="4"/>
    <x v="0"/>
    <x v="0"/>
    <n v="4"/>
    <n v="816.37"/>
    <n v="73"/>
    <s v="Old"/>
  </r>
  <r>
    <n v="3245"/>
    <d v="2019-06-07T00:00:00"/>
    <n v="6.9388888888888891"/>
    <s v="Production Technician I"/>
    <x v="0"/>
    <s v="Terminated"/>
    <s v="Full-Time"/>
    <s v="Zone A"/>
    <s v="Full-Time"/>
    <x v="0"/>
    <x v="4"/>
    <d v="2048-04-10T00:00:00"/>
    <s v="MA"/>
    <s v="Female"/>
    <s v="Black"/>
    <s v="Married"/>
    <x v="0"/>
    <n v="3"/>
    <n v="1"/>
    <s v="Excellent"/>
    <d v="2022-11-18T00:00:00"/>
    <n v="3"/>
    <x v="2"/>
    <n v="5"/>
    <s v="High"/>
    <n v="2"/>
    <x v="2"/>
    <d v="2023-04-29T00:00:00"/>
    <x v="2"/>
    <x v="1"/>
    <x v="1"/>
    <n v="1"/>
    <n v="163.79"/>
    <n v="71"/>
    <s v="Old"/>
  </r>
  <r>
    <n v="3246"/>
    <d v="2019-06-12T00:00:00"/>
    <n v="6.9249999999999998"/>
    <s v="Production Technician I"/>
    <x v="7"/>
    <s v="Terminated"/>
    <s v="Part-Time"/>
    <s v="Zone C"/>
    <s v="Part-Time"/>
    <x v="0"/>
    <x v="23"/>
    <d v="1988-04-15T00:00:00"/>
    <s v="MA"/>
    <s v="Female"/>
    <s v="White"/>
    <s v="Married"/>
    <x v="0"/>
    <n v="3"/>
    <n v="4"/>
    <s v="Poor"/>
    <d v="2023-05-03T00:00:00"/>
    <n v="1"/>
    <x v="0"/>
    <n v="1"/>
    <s v="Low"/>
    <n v="4"/>
    <x v="0"/>
    <d v="2023-01-31T00:00:00"/>
    <x v="3"/>
    <x v="0"/>
    <x v="0"/>
    <n v="1"/>
    <n v="325.19"/>
    <n v="31"/>
    <s v="Adult"/>
  </r>
  <r>
    <n v="3247"/>
    <d v="2023-04-20T00:00:00"/>
    <n v="3.0694444444444446"/>
    <s v="Production Technician I"/>
    <x v="1"/>
    <s v="Active"/>
    <s v="Full-Time"/>
    <s v="Zone C"/>
    <s v="Part-Time"/>
    <x v="0"/>
    <x v="3"/>
    <d v="2043-07-18T00:00:00"/>
    <s v="MA"/>
    <s v="Female"/>
    <s v="Black"/>
    <s v="Single"/>
    <x v="0"/>
    <n v="3"/>
    <n v="3"/>
    <s v="Average"/>
    <d v="2023-06-26T00:00:00"/>
    <n v="2"/>
    <x v="1"/>
    <n v="5"/>
    <s v="Moderate"/>
    <n v="4"/>
    <x v="1"/>
    <d v="2023-02-26T00:00:00"/>
    <x v="4"/>
    <x v="0"/>
    <x v="2"/>
    <n v="1"/>
    <n v="834.12"/>
    <n v="80"/>
    <s v="Old"/>
  </r>
  <r>
    <n v="3248"/>
    <d v="2018-08-07T00:00:00"/>
    <n v="7.7722222222222221"/>
    <s v="Production Technician I"/>
    <x v="8"/>
    <s v="Active"/>
    <s v="Contract"/>
    <s v="Zone B"/>
    <s v="Part-Time"/>
    <x v="0"/>
    <x v="3"/>
    <d v="1967-03-18T00:00:00"/>
    <s v="MA"/>
    <s v="Female"/>
    <s v="Hispanic"/>
    <s v="Single"/>
    <x v="0"/>
    <n v="3"/>
    <n v="5"/>
    <s v="Poor"/>
    <d v="2022-11-04T00:00:00"/>
    <n v="4"/>
    <x v="0"/>
    <n v="3"/>
    <s v="Low"/>
    <n v="3"/>
    <x v="0"/>
    <d v="2023-01-28T00:00:00"/>
    <x v="1"/>
    <x v="1"/>
    <x v="2"/>
    <n v="2"/>
    <n v="222.11"/>
    <n v="51"/>
    <s v="Old"/>
  </r>
  <r>
    <n v="3249"/>
    <d v="2018-12-06T00:00:00"/>
    <n v="7.4416666666666664"/>
    <s v="Production Technician I"/>
    <x v="3"/>
    <s v="Active"/>
    <s v="Contract"/>
    <s v="Zone C"/>
    <s v="Part-Time"/>
    <x v="0"/>
    <x v="20"/>
    <d v="2048-01-18T00:00:00"/>
    <s v="MA"/>
    <s v="Male"/>
    <s v="Black"/>
    <s v="Single"/>
    <x v="0"/>
    <n v="3"/>
    <n v="3"/>
    <s v="Average"/>
    <d v="2023-02-03T00:00:00"/>
    <n v="3"/>
    <x v="1"/>
    <n v="2"/>
    <s v="Moderate"/>
    <n v="5"/>
    <x v="1"/>
    <d v="2023-03-08T00:00:00"/>
    <x v="4"/>
    <x v="0"/>
    <x v="0"/>
    <n v="4"/>
    <n v="875.83"/>
    <n v="70"/>
    <s v="Old"/>
  </r>
  <r>
    <n v="3250"/>
    <d v="2021-03-25T00:00:00"/>
    <n v="5.1388888888888893"/>
    <s v="Production Technician I"/>
    <x v="9"/>
    <s v="Active"/>
    <s v="Full-Time"/>
    <s v="Zone B"/>
    <s v="Full-Time"/>
    <x v="0"/>
    <x v="9"/>
    <d v="1997-06-11T00:00:00"/>
    <s v="MA"/>
    <s v="Male"/>
    <s v="Asian"/>
    <s v="Married"/>
    <x v="0"/>
    <n v="3"/>
    <n v="2"/>
    <s v="Excellent"/>
    <d v="2022-11-15T00:00:00"/>
    <n v="1"/>
    <x v="2"/>
    <n v="1"/>
    <s v="High"/>
    <n v="3"/>
    <x v="2"/>
    <d v="2023-02-06T00:00:00"/>
    <x v="4"/>
    <x v="1"/>
    <x v="2"/>
    <n v="1"/>
    <n v="232.39"/>
    <n v="24"/>
    <s v="Young"/>
  </r>
  <r>
    <n v="3251"/>
    <d v="2019-02-15T00:00:00"/>
    <n v="7.25"/>
    <s v="Production Technician I"/>
    <x v="5"/>
    <s v="Terminated"/>
    <s v="Contract"/>
    <s v="Zone A"/>
    <s v="Part-Time"/>
    <x v="0"/>
    <x v="4"/>
    <d v="1956-04-12T00:00:00"/>
    <s v="MA"/>
    <s v="Male"/>
    <s v="White"/>
    <s v="Divorced"/>
    <x v="0"/>
    <n v="3"/>
    <n v="5"/>
    <s v="Poor"/>
    <d v="2023-04-09T00:00:00"/>
    <n v="5"/>
    <x v="0"/>
    <n v="1"/>
    <s v="Low"/>
    <n v="2"/>
    <x v="0"/>
    <d v="2022-11-25T00:00:00"/>
    <x v="0"/>
    <x v="0"/>
    <x v="2"/>
    <n v="4"/>
    <n v="719.24"/>
    <n v="63"/>
    <s v="Old"/>
  </r>
  <r>
    <n v="3252"/>
    <d v="2023-03-14T00:00:00"/>
    <n v="3.1694444444444443"/>
    <s v="Production Technician I"/>
    <x v="6"/>
    <s v="Active"/>
    <s v="Full-Time"/>
    <s v="Zone A"/>
    <s v="Part-Time"/>
    <x v="0"/>
    <x v="12"/>
    <d v="1993-11-02T00:00:00"/>
    <s v="MA"/>
    <s v="Female"/>
    <s v="Black"/>
    <s v="Divorced"/>
    <x v="3"/>
    <n v="1"/>
    <n v="4"/>
    <s v="Poor"/>
    <d v="2023-08-05T00:00:00"/>
    <n v="1"/>
    <x v="0"/>
    <n v="3"/>
    <s v="Low"/>
    <n v="1"/>
    <x v="0"/>
    <d v="2022-11-08T00:00:00"/>
    <x v="4"/>
    <x v="0"/>
    <x v="1"/>
    <n v="5"/>
    <n v="102.7"/>
    <n v="30"/>
    <s v="Adult"/>
  </r>
  <r>
    <n v="3255"/>
    <d v="2023-03-22T00:00:00"/>
    <n v="3.1472222222222221"/>
    <s v="Production Technician I"/>
    <x v="0"/>
    <s v="Active"/>
    <s v="Contract"/>
    <s v="Zone C"/>
    <s v="Part-Time"/>
    <x v="0"/>
    <x v="17"/>
    <d v="1961-05-06T00:00:00"/>
    <s v="MA"/>
    <s v="Male"/>
    <s v="Other"/>
    <s v="Widowed"/>
    <x v="0"/>
    <n v="3"/>
    <n v="3"/>
    <s v="Average"/>
    <d v="2023-02-17T00:00:00"/>
    <n v="1"/>
    <x v="1"/>
    <n v="4"/>
    <s v="Moderate"/>
    <n v="1"/>
    <x v="1"/>
    <d v="2022-08-07T00:00:00"/>
    <x v="0"/>
    <x v="1"/>
    <x v="1"/>
    <n v="3"/>
    <n v="975.75"/>
    <n v="62"/>
    <s v="Old"/>
  </r>
  <r>
    <n v="3256"/>
    <d v="2019-01-24T00:00:00"/>
    <n v="7.3083333333333336"/>
    <s v="Production Technician I"/>
    <x v="7"/>
    <s v="Active"/>
    <s v="Part-Time"/>
    <s v="Zone B"/>
    <s v="Part-Time"/>
    <x v="0"/>
    <x v="3"/>
    <d v="1954-11-15T00:00:00"/>
    <s v="MA"/>
    <s v="Male"/>
    <s v="Black"/>
    <s v="Divorced"/>
    <x v="0"/>
    <n v="3"/>
    <n v="5"/>
    <s v="Poor"/>
    <d v="2023-07-04T00:00:00"/>
    <n v="4"/>
    <x v="0"/>
    <n v="1"/>
    <s v="Low"/>
    <n v="4"/>
    <x v="0"/>
    <d v="2023-04-01T00:00:00"/>
    <x v="1"/>
    <x v="1"/>
    <x v="0"/>
    <n v="4"/>
    <n v="202.81"/>
    <n v="65"/>
    <s v="Old"/>
  </r>
  <r>
    <n v="3257"/>
    <d v="2020-11-19T00:00:00"/>
    <n v="5.4888888888888889"/>
    <s v="Production Technician II"/>
    <x v="2"/>
    <s v="Active"/>
    <s v="Full-Time"/>
    <s v="Zone A"/>
    <s v="Full-Time"/>
    <x v="0"/>
    <x v="13"/>
    <d v="1986-04-10T00:00:00"/>
    <s v="MA"/>
    <s v="Female"/>
    <s v="Other"/>
    <s v="Single"/>
    <x v="0"/>
    <n v="3"/>
    <n v="3"/>
    <s v="Average"/>
    <d v="2022-10-09T00:00:00"/>
    <n v="1"/>
    <x v="1"/>
    <n v="3"/>
    <s v="Moderate"/>
    <n v="5"/>
    <x v="1"/>
    <d v="2023-06-24T00:00:00"/>
    <x v="2"/>
    <x v="1"/>
    <x v="2"/>
    <n v="3"/>
    <n v="309.86"/>
    <n v="34"/>
    <s v="Adult"/>
  </r>
  <r>
    <n v="3258"/>
    <d v="2023-02-15T00:00:00"/>
    <n v="3.25"/>
    <s v="Production Technician II"/>
    <x v="4"/>
    <s v="Active"/>
    <s v="Part-Time"/>
    <s v="Zone B"/>
    <s v="Temporary"/>
    <x v="0"/>
    <x v="1"/>
    <d v="1971-05-23T00:00:00"/>
    <s v="MA"/>
    <s v="Male"/>
    <s v="White"/>
    <s v="Single"/>
    <x v="0"/>
    <n v="3"/>
    <n v="2"/>
    <s v="Excellent"/>
    <d v="2022-10-16T00:00:00"/>
    <n v="4"/>
    <x v="2"/>
    <n v="4"/>
    <s v="High"/>
    <n v="3"/>
    <x v="2"/>
    <d v="2023-07-16T00:00:00"/>
    <x v="0"/>
    <x v="0"/>
    <x v="2"/>
    <n v="2"/>
    <n v="909.73"/>
    <n v="52"/>
    <s v="Old"/>
  </r>
  <r>
    <n v="3259"/>
    <d v="2022-05-09T00:00:00"/>
    <n v="4.0166666666666666"/>
    <s v="Production Technician II"/>
    <x v="0"/>
    <s v="Terminated"/>
    <s v="Full-Time"/>
    <s v="Zone B"/>
    <s v="Full-Time"/>
    <x v="0"/>
    <x v="4"/>
    <d v="2046-11-25T00:00:00"/>
    <s v="MA"/>
    <s v="Male"/>
    <s v="Hispanic"/>
    <s v="Single"/>
    <x v="0"/>
    <n v="3"/>
    <n v="2"/>
    <s v="Excellent"/>
    <d v="2022-11-07T00:00:00"/>
    <n v="5"/>
    <x v="2"/>
    <n v="2"/>
    <s v="High"/>
    <n v="1"/>
    <x v="2"/>
    <d v="2023-01-11T00:00:00"/>
    <x v="2"/>
    <x v="0"/>
    <x v="0"/>
    <n v="5"/>
    <n v="577.84"/>
    <n v="76"/>
    <s v="Old"/>
  </r>
  <r>
    <n v="3260"/>
    <d v="2021-10-06T00:00:00"/>
    <n v="4.6083333333333334"/>
    <s v="Production Technician II"/>
    <x v="7"/>
    <s v="Active"/>
    <s v="Contract"/>
    <s v="Zone B"/>
    <s v="Temporary"/>
    <x v="0"/>
    <x v="3"/>
    <d v="1992-06-17T00:00:00"/>
    <s v="MA"/>
    <s v="Male"/>
    <s v="Hispanic"/>
    <s v="Single"/>
    <x v="0"/>
    <n v="3"/>
    <n v="3"/>
    <s v="Average"/>
    <d v="2022-10-27T00:00:00"/>
    <n v="5"/>
    <x v="1"/>
    <n v="2"/>
    <s v="Moderate"/>
    <n v="1"/>
    <x v="1"/>
    <d v="2022-12-03T00:00:00"/>
    <x v="1"/>
    <x v="1"/>
    <x v="0"/>
    <n v="2"/>
    <n v="681.18"/>
    <n v="29"/>
    <s v="Adult"/>
  </r>
  <r>
    <n v="3262"/>
    <d v="2022-03-22T00:00:00"/>
    <n v="4.1472222222222221"/>
    <s v="Production Technician II"/>
    <x v="8"/>
    <s v="Active"/>
    <s v="Full-Time"/>
    <s v="Zone A"/>
    <s v="Full-Time"/>
    <x v="0"/>
    <x v="14"/>
    <d v="1984-01-27T00:00:00"/>
    <s v="MA"/>
    <s v="Female"/>
    <s v="Black"/>
    <s v="Divorced"/>
    <x v="3"/>
    <n v="1"/>
    <n v="4"/>
    <s v="Poor"/>
    <d v="2022-10-06T00:00:00"/>
    <n v="4"/>
    <x v="0"/>
    <n v="3"/>
    <s v="Low"/>
    <n v="3"/>
    <x v="0"/>
    <d v="2023-05-10T00:00:00"/>
    <x v="4"/>
    <x v="0"/>
    <x v="3"/>
    <n v="4"/>
    <n v="959.73"/>
    <n v="38"/>
    <s v="Adult"/>
  </r>
  <r>
    <n v="3263"/>
    <d v="2022-04-20T00:00:00"/>
    <n v="4.0694444444444446"/>
    <s v="Production Technician I"/>
    <x v="6"/>
    <s v="Terminated"/>
    <s v="Full-Time"/>
    <s v="Zone A"/>
    <s v="Part-Time"/>
    <x v="0"/>
    <x v="6"/>
    <d v="1990-04-14T00:00:00"/>
    <s v="MA"/>
    <s v="Male"/>
    <s v="Asian"/>
    <s v="Single"/>
    <x v="3"/>
    <n v="1"/>
    <n v="2"/>
    <s v="Excellent"/>
    <d v="2023-06-18T00:00:00"/>
    <n v="1"/>
    <x v="2"/>
    <n v="3"/>
    <s v="High"/>
    <n v="2"/>
    <x v="2"/>
    <d v="2023-04-11T00:00:00"/>
    <x v="2"/>
    <x v="0"/>
    <x v="3"/>
    <n v="5"/>
    <n v="320.26"/>
    <n v="32"/>
    <s v="Adult"/>
  </r>
  <r>
    <n v="3264"/>
    <d v="2021-12-31T00:00:00"/>
    <n v="4.375"/>
    <s v="Production Technician I"/>
    <x v="2"/>
    <s v="Terminated"/>
    <s v="Part-Time"/>
    <s v="Zone C"/>
    <s v="Part-Time"/>
    <x v="0"/>
    <x v="5"/>
    <d v="1950-06-09T00:00:00"/>
    <s v="MA"/>
    <s v="Male"/>
    <s v="Asian"/>
    <s v="Married"/>
    <x v="0"/>
    <n v="3"/>
    <n v="5"/>
    <s v="Poor"/>
    <d v="2023-07-19T00:00:00"/>
    <n v="1"/>
    <x v="0"/>
    <n v="4"/>
    <s v="Low"/>
    <n v="3"/>
    <x v="0"/>
    <d v="2022-09-01T00:00:00"/>
    <x v="0"/>
    <x v="0"/>
    <x v="0"/>
    <n v="4"/>
    <n v="506.18"/>
    <n v="71"/>
    <s v="Old"/>
  </r>
  <r>
    <n v="3265"/>
    <d v="2018-10-31T00:00:00"/>
    <n v="7.541666666666667"/>
    <s v="Production Technician I"/>
    <x v="4"/>
    <s v="Active"/>
    <s v="Part-Time"/>
    <s v="Zone C"/>
    <s v="Full-Time"/>
    <x v="0"/>
    <x v="1"/>
    <d v="1993-01-23T00:00:00"/>
    <s v="MA"/>
    <s v="Female"/>
    <s v="Asian"/>
    <s v="Single"/>
    <x v="0"/>
    <n v="3"/>
    <n v="1"/>
    <s v="Excellent"/>
    <d v="2022-09-10T00:00:00"/>
    <n v="4"/>
    <x v="2"/>
    <n v="3"/>
    <s v="High"/>
    <n v="2"/>
    <x v="2"/>
    <d v="2022-12-07T00:00:00"/>
    <x v="1"/>
    <x v="1"/>
    <x v="0"/>
    <n v="1"/>
    <n v="721.96"/>
    <n v="25"/>
    <s v="Young"/>
  </r>
  <r>
    <n v="3266"/>
    <d v="2020-07-24T00:00:00"/>
    <n v="5.8083333333333336"/>
    <s v="Production Technician I"/>
    <x v="0"/>
    <s v="Active"/>
    <s v="Contract"/>
    <s v="Zone A"/>
    <s v="Full-Time"/>
    <x v="0"/>
    <x v="13"/>
    <d v="1996-08-23T00:00:00"/>
    <s v="MA"/>
    <s v="Female"/>
    <s v="Black"/>
    <s v="Married"/>
    <x v="0"/>
    <n v="3"/>
    <n v="2"/>
    <s v="Excellent"/>
    <d v="2023-01-17T00:00:00"/>
    <n v="1"/>
    <x v="2"/>
    <n v="2"/>
    <s v="High"/>
    <n v="3"/>
    <x v="2"/>
    <d v="2022-11-17T00:00:00"/>
    <x v="2"/>
    <x v="1"/>
    <x v="1"/>
    <n v="5"/>
    <n v="157.85"/>
    <n v="24"/>
    <s v="Young"/>
  </r>
  <r>
    <n v="3267"/>
    <d v="2019-12-12T00:00:00"/>
    <n v="6.4249999999999998"/>
    <s v="Production Technician I"/>
    <x v="7"/>
    <s v="Active"/>
    <s v="Contract"/>
    <s v="Zone C"/>
    <s v="Part-Time"/>
    <x v="0"/>
    <x v="8"/>
    <d v="1963-11-07T00:00:00"/>
    <s v="MA"/>
    <s v="Female"/>
    <s v="Other"/>
    <s v="Single"/>
    <x v="0"/>
    <n v="3"/>
    <n v="5"/>
    <s v="Poor"/>
    <d v="2023-06-14T00:00:00"/>
    <n v="1"/>
    <x v="0"/>
    <n v="5"/>
    <s v="Low"/>
    <n v="2"/>
    <x v="0"/>
    <d v="2022-10-27T00:00:00"/>
    <x v="4"/>
    <x v="1"/>
    <x v="1"/>
    <n v="1"/>
    <n v="980.78"/>
    <n v="56"/>
    <s v="Old"/>
  </r>
  <r>
    <n v="3268"/>
    <d v="2023-06-22T00:00:00"/>
    <n v="2.8972222222222221"/>
    <s v="Production Technician I"/>
    <x v="1"/>
    <s v="Active"/>
    <s v="Contract"/>
    <s v="Zone A"/>
    <s v="Temporary"/>
    <x v="0"/>
    <x v="4"/>
    <d v="1962-08-21T00:00:00"/>
    <s v="MA"/>
    <s v="Female"/>
    <s v="Asian"/>
    <s v="Single"/>
    <x v="0"/>
    <n v="3"/>
    <n v="2"/>
    <s v="Excellent"/>
    <d v="2023-06-30T00:00:00"/>
    <n v="1"/>
    <x v="2"/>
    <n v="5"/>
    <s v="High"/>
    <n v="4"/>
    <x v="2"/>
    <d v="2023-06-24T00:00:00"/>
    <x v="2"/>
    <x v="0"/>
    <x v="0"/>
    <n v="5"/>
    <n v="988.08"/>
    <n v="61"/>
    <s v="Old"/>
  </r>
  <r>
    <n v="3269"/>
    <d v="2021-06-20T00:00:00"/>
    <n v="4.9027777777777777"/>
    <s v="Production Technician I"/>
    <x v="8"/>
    <s v="Active"/>
    <s v="Full-Time"/>
    <s v="Zone C"/>
    <s v="Temporary"/>
    <x v="0"/>
    <x v="4"/>
    <d v="2000-04-08T00:00:00"/>
    <s v="MA"/>
    <s v="Male"/>
    <s v="Asian"/>
    <s v="Married"/>
    <x v="0"/>
    <n v="3"/>
    <n v="1"/>
    <s v="Excellent"/>
    <d v="2022-11-30T00:00:00"/>
    <n v="1"/>
    <x v="2"/>
    <n v="5"/>
    <s v="High"/>
    <n v="2"/>
    <x v="2"/>
    <d v="2023-04-11T00:00:00"/>
    <x v="1"/>
    <x v="0"/>
    <x v="3"/>
    <n v="1"/>
    <n v="322.45"/>
    <n v="21"/>
    <s v="Young"/>
  </r>
  <r>
    <n v="3270"/>
    <d v="2019-10-31T00:00:00"/>
    <n v="6.541666666666667"/>
    <s v="Production Technician I"/>
    <x v="3"/>
    <s v="Active"/>
    <s v="Full-Time"/>
    <s v="Zone B"/>
    <s v="Full-Time"/>
    <x v="0"/>
    <x v="8"/>
    <d v="1958-04-09T00:00:00"/>
    <s v="MA"/>
    <s v="Male"/>
    <s v="Asian"/>
    <s v="Single"/>
    <x v="0"/>
    <n v="3"/>
    <n v="2"/>
    <s v="Excellent"/>
    <d v="2022-09-26T00:00:00"/>
    <n v="5"/>
    <x v="2"/>
    <n v="5"/>
    <s v="High"/>
    <n v="4"/>
    <x v="2"/>
    <d v="2022-10-13T00:00:00"/>
    <x v="0"/>
    <x v="1"/>
    <x v="3"/>
    <n v="1"/>
    <n v="147.59"/>
    <n v="61"/>
    <s v="Old"/>
  </r>
  <r>
    <n v="3271"/>
    <d v="2019-07-02T00:00:00"/>
    <n v="6.8694444444444445"/>
    <s v="Production Technician I"/>
    <x v="9"/>
    <s v="Terminated"/>
    <s v="Contract"/>
    <s v="Zone B"/>
    <s v="Part-Time"/>
    <x v="0"/>
    <x v="6"/>
    <d v="1970-04-29T00:00:00"/>
    <s v="MA"/>
    <s v="Male"/>
    <s v="Asian"/>
    <s v="Divorced"/>
    <x v="0"/>
    <n v="3"/>
    <n v="3"/>
    <s v="Average"/>
    <d v="2023-03-12T00:00:00"/>
    <n v="1"/>
    <x v="1"/>
    <n v="5"/>
    <s v="Moderate"/>
    <n v="1"/>
    <x v="1"/>
    <d v="2023-03-15T00:00:00"/>
    <x v="3"/>
    <x v="1"/>
    <x v="3"/>
    <n v="3"/>
    <n v="747.02"/>
    <n v="49"/>
    <s v="Adult"/>
  </r>
  <r>
    <n v="3272"/>
    <d v="2023-02-10T00:00:00"/>
    <n v="3.2638888888888888"/>
    <s v="Production Technician I"/>
    <x v="5"/>
    <s v="Active"/>
    <s v="Contract"/>
    <s v="Zone C"/>
    <s v="Part-Time"/>
    <x v="0"/>
    <x v="1"/>
    <d v="1959-08-22T00:00:00"/>
    <s v="MA"/>
    <s v="Male"/>
    <s v="Other"/>
    <s v="Widowed"/>
    <x v="0"/>
    <n v="3"/>
    <n v="3"/>
    <s v="Average"/>
    <d v="2023-03-02T00:00:00"/>
    <n v="5"/>
    <x v="1"/>
    <n v="5"/>
    <s v="Moderate"/>
    <n v="2"/>
    <x v="1"/>
    <d v="2023-01-30T00:00:00"/>
    <x v="0"/>
    <x v="1"/>
    <x v="3"/>
    <n v="2"/>
    <n v="419.09"/>
    <n v="64"/>
    <s v="Old"/>
  </r>
  <r>
    <n v="3273"/>
    <d v="2022-09-16T00:00:00"/>
    <n v="3.6638888888888888"/>
    <s v="Production Technician I"/>
    <x v="6"/>
    <s v="Active"/>
    <s v="Full-Time"/>
    <s v="Zone A"/>
    <s v="Temporary"/>
    <x v="0"/>
    <x v="16"/>
    <d v="1998-12-08T00:00:00"/>
    <s v="MA"/>
    <s v="Female"/>
    <s v="Asian"/>
    <s v="Divorced"/>
    <x v="0"/>
    <n v="3"/>
    <n v="4"/>
    <s v="Poor"/>
    <d v="2023-05-05T00:00:00"/>
    <n v="4"/>
    <x v="0"/>
    <n v="5"/>
    <s v="Low"/>
    <n v="4"/>
    <x v="0"/>
    <d v="2022-11-04T00:00:00"/>
    <x v="3"/>
    <x v="0"/>
    <x v="3"/>
    <n v="3"/>
    <n v="484.19"/>
    <n v="24"/>
    <s v="Young"/>
  </r>
  <r>
    <n v="3275"/>
    <d v="2022-11-16T00:00:00"/>
    <n v="3.4972222222222222"/>
    <s v="Production Technician I"/>
    <x v="4"/>
    <s v="Active"/>
    <s v="Part-Time"/>
    <s v="Zone B"/>
    <s v="Temporary"/>
    <x v="0"/>
    <x v="3"/>
    <d v="1991-12-31T00:00:00"/>
    <s v="MA"/>
    <s v="Male"/>
    <s v="Other"/>
    <s v="Divorced"/>
    <x v="3"/>
    <n v="1"/>
    <n v="3"/>
    <s v="Average"/>
    <d v="2023-06-25T00:00:00"/>
    <n v="1"/>
    <x v="1"/>
    <n v="2"/>
    <s v="Moderate"/>
    <n v="3"/>
    <x v="1"/>
    <d v="2022-11-28T00:00:00"/>
    <x v="3"/>
    <x v="0"/>
    <x v="1"/>
    <n v="3"/>
    <n v="942.66"/>
    <n v="31"/>
    <s v="Adult"/>
  </r>
  <r>
    <n v="3276"/>
    <d v="2021-01-25T00:00:00"/>
    <n v="5.3055555555555554"/>
    <s v="Production Technician I"/>
    <x v="0"/>
    <s v="Active"/>
    <s v="Contract"/>
    <s v="Zone A"/>
    <s v="Temporary"/>
    <x v="0"/>
    <x v="6"/>
    <d v="1996-11-20T00:00:00"/>
    <s v="MA"/>
    <s v="Male"/>
    <s v="Asian"/>
    <s v="Divorced"/>
    <x v="0"/>
    <n v="3"/>
    <n v="2"/>
    <s v="Excellent"/>
    <d v="2023-03-20T00:00:00"/>
    <n v="2"/>
    <x v="2"/>
    <n v="2"/>
    <s v="High"/>
    <n v="4"/>
    <x v="2"/>
    <d v="2022-08-15T00:00:00"/>
    <x v="2"/>
    <x v="1"/>
    <x v="2"/>
    <n v="3"/>
    <n v="826.54"/>
    <n v="25"/>
    <s v="Young"/>
  </r>
  <r>
    <n v="3277"/>
    <d v="2023-06-16T00:00:00"/>
    <n v="2.9138888888888888"/>
    <s v="Production Technician II"/>
    <x v="6"/>
    <s v="Active"/>
    <s v="Part-Time"/>
    <s v="Zone B"/>
    <s v="Temporary"/>
    <x v="0"/>
    <x v="1"/>
    <d v="1980-05-21T00:00:00"/>
    <s v="MA"/>
    <s v="Female"/>
    <s v="Hispanic"/>
    <s v="Married"/>
    <x v="0"/>
    <n v="3"/>
    <n v="5"/>
    <s v="Poor"/>
    <d v="2023-01-07T00:00:00"/>
    <n v="3"/>
    <x v="0"/>
    <n v="2"/>
    <s v="Low"/>
    <n v="3"/>
    <x v="0"/>
    <d v="2023-03-14T00:00:00"/>
    <x v="2"/>
    <x v="0"/>
    <x v="3"/>
    <n v="1"/>
    <n v="997.87"/>
    <n v="43"/>
    <s v="Adult"/>
  </r>
  <r>
    <n v="3278"/>
    <d v="2020-09-08T00:00:00"/>
    <n v="5.6861111111111109"/>
    <s v="Production Technician II"/>
    <x v="2"/>
    <s v="Active"/>
    <s v="Contract"/>
    <s v="Zone A"/>
    <s v="Part-Time"/>
    <x v="0"/>
    <x v="4"/>
    <d v="2044-11-15T00:00:00"/>
    <s v="MA"/>
    <s v="Female"/>
    <s v="Black"/>
    <s v="Married"/>
    <x v="0"/>
    <n v="3"/>
    <n v="4"/>
    <s v="Poor"/>
    <d v="2022-10-14T00:00:00"/>
    <n v="1"/>
    <x v="0"/>
    <n v="4"/>
    <s v="Low"/>
    <n v="4"/>
    <x v="0"/>
    <d v="2023-03-15T00:00:00"/>
    <x v="0"/>
    <x v="0"/>
    <x v="0"/>
    <n v="3"/>
    <n v="855.9"/>
    <n v="76"/>
    <s v="Old"/>
  </r>
  <r>
    <n v="3279"/>
    <d v="2019-01-23T00:00:00"/>
    <n v="7.3111111111111109"/>
    <s v="Production Technician II"/>
    <x v="4"/>
    <s v="Active"/>
    <s v="Full-Time"/>
    <s v="Zone A"/>
    <s v="Full-Time"/>
    <x v="0"/>
    <x v="6"/>
    <d v="1994-01-31T00:00:00"/>
    <s v="MA"/>
    <s v="Male"/>
    <s v="Black"/>
    <s v="Married"/>
    <x v="0"/>
    <n v="3"/>
    <n v="5"/>
    <s v="Poor"/>
    <d v="2023-04-01T00:00:00"/>
    <n v="5"/>
    <x v="0"/>
    <n v="2"/>
    <s v="Low"/>
    <n v="1"/>
    <x v="0"/>
    <d v="2022-10-30T00:00:00"/>
    <x v="3"/>
    <x v="0"/>
    <x v="1"/>
    <n v="4"/>
    <n v="518.24"/>
    <n v="25"/>
    <s v="Young"/>
  </r>
  <r>
    <n v="3280"/>
    <d v="2023-05-29T00:00:00"/>
    <n v="2.9611111111111112"/>
    <s v="Production Technician II"/>
    <x v="0"/>
    <s v="Terminated"/>
    <s v="Part-Time"/>
    <s v="Zone A"/>
    <s v="Temporary"/>
    <x v="0"/>
    <x v="9"/>
    <d v="1983-07-09T00:00:00"/>
    <s v="MA"/>
    <s v="Male"/>
    <s v="Other"/>
    <s v="Divorced"/>
    <x v="0"/>
    <n v="3"/>
    <n v="5"/>
    <s v="Poor"/>
    <d v="2023-08-03T00:00:00"/>
    <n v="4"/>
    <x v="0"/>
    <n v="5"/>
    <s v="Low"/>
    <n v="4"/>
    <x v="0"/>
    <d v="2022-09-24T00:00:00"/>
    <x v="2"/>
    <x v="1"/>
    <x v="1"/>
    <n v="3"/>
    <n v="580.09"/>
    <n v="40"/>
    <s v="Adult"/>
  </r>
  <r>
    <n v="3281"/>
    <d v="2019-08-16T00:00:00"/>
    <n v="6.7472222222222218"/>
    <s v="Production Technician II"/>
    <x v="7"/>
    <s v="Active"/>
    <s v="Contract"/>
    <s v="Zone B"/>
    <s v="Full-Time"/>
    <x v="0"/>
    <x v="3"/>
    <d v="1954-07-23T00:00:00"/>
    <s v="MA"/>
    <s v="Male"/>
    <s v="Hispanic"/>
    <s v="Divorced"/>
    <x v="0"/>
    <n v="3"/>
    <n v="5"/>
    <s v="Poor"/>
    <d v="2023-02-27T00:00:00"/>
    <n v="4"/>
    <x v="0"/>
    <n v="4"/>
    <s v="Low"/>
    <n v="4"/>
    <x v="0"/>
    <d v="2023-01-23T00:00:00"/>
    <x v="2"/>
    <x v="0"/>
    <x v="3"/>
    <n v="3"/>
    <n v="104.8"/>
    <n v="65"/>
    <s v="Old"/>
  </r>
  <r>
    <n v="3282"/>
    <d v="2020-06-04T00:00:00"/>
    <n v="5.947222222222222"/>
    <s v="Production Technician II"/>
    <x v="1"/>
    <s v="Active"/>
    <s v="Full-Time"/>
    <s v="Zone B"/>
    <s v="Full-Time"/>
    <x v="0"/>
    <x v="13"/>
    <d v="1978-06-23T00:00:00"/>
    <s v="MA"/>
    <s v="Female"/>
    <s v="Asian"/>
    <s v="Married"/>
    <x v="0"/>
    <n v="3"/>
    <n v="3"/>
    <s v="Average"/>
    <d v="2023-04-30T00:00:00"/>
    <n v="5"/>
    <x v="1"/>
    <n v="1"/>
    <s v="Moderate"/>
    <n v="1"/>
    <x v="1"/>
    <d v="2023-05-09T00:00:00"/>
    <x v="2"/>
    <x v="1"/>
    <x v="0"/>
    <n v="2"/>
    <n v="939.86"/>
    <n v="42"/>
    <s v="Adult"/>
  </r>
  <r>
    <n v="3283"/>
    <d v="2020-07-21T00:00:00"/>
    <n v="5.8166666666666664"/>
    <s v="Production Technician II"/>
    <x v="8"/>
    <s v="Active"/>
    <s v="Contract"/>
    <s v="Zone B"/>
    <s v="Part-Time"/>
    <x v="0"/>
    <x v="13"/>
    <d v="1988-08-13T00:00:00"/>
    <s v="MA"/>
    <s v="Female"/>
    <s v="Hispanic"/>
    <s v="Married"/>
    <x v="0"/>
    <n v="3"/>
    <n v="3"/>
    <s v="Average"/>
    <d v="2022-10-19T00:00:00"/>
    <n v="1"/>
    <x v="1"/>
    <n v="3"/>
    <s v="Moderate"/>
    <n v="3"/>
    <x v="1"/>
    <d v="2023-03-03T00:00:00"/>
    <x v="4"/>
    <x v="0"/>
    <x v="1"/>
    <n v="2"/>
    <n v="353.7"/>
    <n v="32"/>
    <s v="Adult"/>
  </r>
  <r>
    <n v="3284"/>
    <d v="2022-08-21T00:00:00"/>
    <n v="3.7333333333333334"/>
    <s v="Production Technician I"/>
    <x v="1"/>
    <s v="Terminated"/>
    <s v="Contract"/>
    <s v="Zone A"/>
    <s v="Part-Time"/>
    <x v="0"/>
    <x v="10"/>
    <d v="2048-10-17T00:00:00"/>
    <s v="MA"/>
    <s v="Male"/>
    <s v="Other"/>
    <s v="Divorced"/>
    <x v="0"/>
    <n v="3"/>
    <n v="2"/>
    <s v="Excellent"/>
    <d v="2022-12-09T00:00:00"/>
    <n v="2"/>
    <x v="2"/>
    <n v="4"/>
    <s v="High"/>
    <n v="1"/>
    <x v="2"/>
    <d v="2022-10-20T00:00:00"/>
    <x v="3"/>
    <x v="1"/>
    <x v="1"/>
    <n v="5"/>
    <n v="538.22"/>
    <n v="74"/>
    <s v="Old"/>
  </r>
  <r>
    <n v="3285"/>
    <d v="2021-07-16T00:00:00"/>
    <n v="4.8305555555555557"/>
    <s v="Production Technician I"/>
    <x v="8"/>
    <s v="Terminated"/>
    <s v="Contract"/>
    <s v="Zone B"/>
    <s v="Part-Time"/>
    <x v="0"/>
    <x v="13"/>
    <d v="1954-01-15T00:00:00"/>
    <s v="MA"/>
    <s v="Male"/>
    <s v="Other"/>
    <s v="Single"/>
    <x v="3"/>
    <n v="1"/>
    <n v="4"/>
    <s v="Poor"/>
    <d v="2023-05-29T00:00:00"/>
    <n v="3"/>
    <x v="0"/>
    <n v="3"/>
    <s v="Low"/>
    <n v="3"/>
    <x v="0"/>
    <d v="2023-05-07T00:00:00"/>
    <x v="2"/>
    <x v="1"/>
    <x v="1"/>
    <n v="2"/>
    <n v="698.54"/>
    <n v="67"/>
    <s v="Old"/>
  </r>
  <r>
    <n v="3286"/>
    <d v="2019-11-06T00:00:00"/>
    <n v="6.5250000000000004"/>
    <s v="Production Technician I"/>
    <x v="6"/>
    <s v="Active"/>
    <s v="Full-Time"/>
    <s v="Zone C"/>
    <s v="Temporary"/>
    <x v="0"/>
    <x v="9"/>
    <d v="1970-08-15T00:00:00"/>
    <s v="MA"/>
    <s v="Female"/>
    <s v="White"/>
    <s v="Divorced"/>
    <x v="3"/>
    <n v="1"/>
    <n v="3"/>
    <s v="Average"/>
    <d v="2023-04-25T00:00:00"/>
    <n v="3"/>
    <x v="1"/>
    <n v="1"/>
    <s v="Moderate"/>
    <n v="4"/>
    <x v="1"/>
    <d v="2023-05-16T00:00:00"/>
    <x v="2"/>
    <x v="1"/>
    <x v="2"/>
    <n v="1"/>
    <n v="692.96"/>
    <n v="49"/>
    <s v="Adult"/>
  </r>
  <r>
    <n v="3287"/>
    <d v="2021-01-01T00:00:00"/>
    <n v="5.3722222222222218"/>
    <s v="Production Technician I"/>
    <x v="2"/>
    <s v="Active"/>
    <s v="Part-Time"/>
    <s v="Zone A"/>
    <s v="Temporary"/>
    <x v="0"/>
    <x v="3"/>
    <d v="1979-06-10T00:00:00"/>
    <s v="MA"/>
    <s v="Female"/>
    <s v="Asian"/>
    <s v="Divorced"/>
    <x v="0"/>
    <n v="3"/>
    <n v="1"/>
    <s v="Excellent"/>
    <d v="2023-03-31T00:00:00"/>
    <n v="5"/>
    <x v="2"/>
    <n v="1"/>
    <s v="High"/>
    <n v="2"/>
    <x v="2"/>
    <d v="2022-08-18T00:00:00"/>
    <x v="2"/>
    <x v="0"/>
    <x v="1"/>
    <n v="3"/>
    <n v="997.37"/>
    <n v="42"/>
    <s v="Adult"/>
  </r>
  <r>
    <n v="3288"/>
    <d v="2019-09-24T00:00:00"/>
    <n v="6.6416666666666666"/>
    <s v="Production Technician I"/>
    <x v="9"/>
    <s v="Active"/>
    <s v="Full-Time"/>
    <s v="Zone A"/>
    <s v="Temporary"/>
    <x v="0"/>
    <x v="4"/>
    <d v="1967-12-16T00:00:00"/>
    <s v="MA"/>
    <s v="Female"/>
    <s v="White"/>
    <s v="Divorced"/>
    <x v="0"/>
    <n v="3"/>
    <n v="2"/>
    <s v="Excellent"/>
    <d v="2023-03-31T00:00:00"/>
    <n v="1"/>
    <x v="2"/>
    <n v="5"/>
    <s v="High"/>
    <n v="2"/>
    <x v="2"/>
    <d v="2022-12-15T00:00:00"/>
    <x v="1"/>
    <x v="0"/>
    <x v="0"/>
    <n v="1"/>
    <n v="523.79"/>
    <n v="52"/>
    <s v="Old"/>
  </r>
  <r>
    <n v="3289"/>
    <d v="2020-05-17T00:00:00"/>
    <n v="5.9944444444444445"/>
    <s v="Production Technician I"/>
    <x v="7"/>
    <s v="Active"/>
    <s v="Contract"/>
    <s v="Zone A"/>
    <s v="Full-Time"/>
    <x v="0"/>
    <x v="3"/>
    <d v="1980-11-06T00:00:00"/>
    <s v="MA"/>
    <s v="Female"/>
    <s v="White"/>
    <s v="Divorced"/>
    <x v="0"/>
    <n v="3"/>
    <n v="4"/>
    <s v="Poor"/>
    <d v="2023-06-13T00:00:00"/>
    <n v="3"/>
    <x v="0"/>
    <n v="5"/>
    <s v="Low"/>
    <n v="1"/>
    <x v="0"/>
    <d v="2023-03-31T00:00:00"/>
    <x v="1"/>
    <x v="0"/>
    <x v="2"/>
    <n v="5"/>
    <n v="923.23"/>
    <n v="40"/>
    <s v="Adult"/>
  </r>
  <r>
    <n v="3290"/>
    <d v="2018-08-07T00:00:00"/>
    <n v="7.7722222222222221"/>
    <s v="Production Technician I"/>
    <x v="3"/>
    <s v="Active"/>
    <s v="Part-Time"/>
    <s v="Zone A"/>
    <s v="Full-Time"/>
    <x v="0"/>
    <x v="4"/>
    <d v="1995-12-07T00:00:00"/>
    <s v="MA"/>
    <s v="Male"/>
    <s v="Other"/>
    <s v="Single"/>
    <x v="0"/>
    <n v="3"/>
    <n v="3"/>
    <s v="Average"/>
    <d v="2023-07-14T00:00:00"/>
    <n v="1"/>
    <x v="1"/>
    <n v="1"/>
    <s v="Moderate"/>
    <n v="2"/>
    <x v="1"/>
    <d v="2023-01-24T00:00:00"/>
    <x v="1"/>
    <x v="1"/>
    <x v="2"/>
    <n v="5"/>
    <n v="406.19"/>
    <n v="23"/>
    <s v="Young"/>
  </r>
  <r>
    <n v="3291"/>
    <d v="2023-08-01T00:00:00"/>
    <n v="2.7888888888888888"/>
    <s v="Production Technician I"/>
    <x v="5"/>
    <s v="Active"/>
    <s v="Contract"/>
    <s v="Zone C"/>
    <s v="Full-Time"/>
    <x v="0"/>
    <x v="3"/>
    <d v="1957-08-09T00:00:00"/>
    <s v="MA"/>
    <s v="Male"/>
    <s v="Hispanic"/>
    <s v="Married"/>
    <x v="0"/>
    <n v="3"/>
    <n v="2"/>
    <s v="Excellent"/>
    <d v="2023-06-28T00:00:00"/>
    <n v="1"/>
    <x v="2"/>
    <n v="1"/>
    <s v="High"/>
    <n v="3"/>
    <x v="2"/>
    <d v="2022-10-02T00:00:00"/>
    <x v="3"/>
    <x v="0"/>
    <x v="2"/>
    <n v="2"/>
    <n v="394.74"/>
    <n v="66"/>
    <s v="Old"/>
  </r>
  <r>
    <n v="3292"/>
    <d v="2019-01-12T00:00:00"/>
    <n v="7.3416666666666668"/>
    <s v="Production Technician I"/>
    <x v="9"/>
    <s v="Terminated"/>
    <s v="Part-Time"/>
    <s v="Zone C"/>
    <s v="Part-Time"/>
    <x v="0"/>
    <x v="4"/>
    <d v="2046-05-13T00:00:00"/>
    <s v="MA"/>
    <s v="Male"/>
    <s v="Asian"/>
    <s v="Single"/>
    <x v="0"/>
    <n v="3"/>
    <n v="4"/>
    <s v="Poor"/>
    <d v="2022-08-14T00:00:00"/>
    <n v="5"/>
    <x v="0"/>
    <n v="4"/>
    <s v="Low"/>
    <n v="3"/>
    <x v="0"/>
    <d v="2023-01-03T00:00:00"/>
    <x v="0"/>
    <x v="0"/>
    <x v="3"/>
    <n v="5"/>
    <n v="237.3"/>
    <n v="73"/>
    <s v="Old"/>
  </r>
  <r>
    <n v="3293"/>
    <d v="2021-04-09T00:00:00"/>
    <n v="5.0999999999999996"/>
    <s v="Production Technician I"/>
    <x v="5"/>
    <s v="Terminated"/>
    <s v="Contract"/>
    <s v="Zone C"/>
    <s v="Full-Time"/>
    <x v="0"/>
    <x v="3"/>
    <d v="1967-09-01T00:00:00"/>
    <s v="MA"/>
    <s v="Female"/>
    <s v="Black"/>
    <s v="Married"/>
    <x v="0"/>
    <n v="3"/>
    <n v="3"/>
    <s v="Average"/>
    <d v="2023-06-29T00:00:00"/>
    <n v="5"/>
    <x v="1"/>
    <n v="3"/>
    <s v="Moderate"/>
    <n v="4"/>
    <x v="1"/>
    <d v="2023-01-19T00:00:00"/>
    <x v="0"/>
    <x v="0"/>
    <x v="1"/>
    <n v="2"/>
    <n v="261.25"/>
    <n v="54"/>
    <s v="Old"/>
  </r>
  <r>
    <n v="3295"/>
    <d v="2019-05-31T00:00:00"/>
    <n v="6.958333333333333"/>
    <s v="Production Technician I"/>
    <x v="2"/>
    <s v="Active"/>
    <s v="Part-Time"/>
    <s v="Zone C"/>
    <s v="Full-Time"/>
    <x v="0"/>
    <x v="1"/>
    <d v="1954-11-18T00:00:00"/>
    <s v="MA"/>
    <s v="Female"/>
    <s v="Black"/>
    <s v="Divorced"/>
    <x v="0"/>
    <n v="3"/>
    <n v="5"/>
    <s v="Poor"/>
    <d v="2022-08-11T00:00:00"/>
    <n v="1"/>
    <x v="0"/>
    <n v="2"/>
    <s v="Low"/>
    <n v="1"/>
    <x v="0"/>
    <d v="2022-10-04T00:00:00"/>
    <x v="0"/>
    <x v="0"/>
    <x v="3"/>
    <n v="4"/>
    <n v="286.88"/>
    <n v="65"/>
    <s v="Old"/>
  </r>
  <r>
    <n v="3298"/>
    <d v="2020-11-19T00:00:00"/>
    <n v="5.4888888888888889"/>
    <s v="Production Technician II"/>
    <x v="1"/>
    <s v="Active"/>
    <s v="Full-Time"/>
    <s v="Zone A"/>
    <s v="Full-Time"/>
    <x v="0"/>
    <x v="4"/>
    <d v="1996-03-10T00:00:00"/>
    <s v="MA"/>
    <s v="Female"/>
    <s v="Hispanic"/>
    <s v="Widowed"/>
    <x v="0"/>
    <n v="3"/>
    <n v="5"/>
    <s v="Poor"/>
    <d v="2022-12-12T00:00:00"/>
    <n v="3"/>
    <x v="0"/>
    <n v="4"/>
    <s v="Low"/>
    <n v="4"/>
    <x v="0"/>
    <d v="2023-04-15T00:00:00"/>
    <x v="1"/>
    <x v="0"/>
    <x v="2"/>
    <n v="1"/>
    <n v="549.55999999999995"/>
    <n v="24"/>
    <s v="Young"/>
  </r>
  <r>
    <n v="3299"/>
    <d v="2022-11-10T00:00:00"/>
    <n v="3.5138888888888888"/>
    <s v="Production Technician II"/>
    <x v="8"/>
    <s v="Active"/>
    <s v="Part-Time"/>
    <s v="Zone A"/>
    <s v="Full-Time"/>
    <x v="0"/>
    <x v="13"/>
    <d v="1975-06-10T00:00:00"/>
    <s v="MA"/>
    <s v="Male"/>
    <s v="White"/>
    <s v="Widowed"/>
    <x v="0"/>
    <n v="3"/>
    <n v="4"/>
    <s v="Poor"/>
    <d v="2023-01-31T00:00:00"/>
    <n v="4"/>
    <x v="0"/>
    <n v="1"/>
    <s v="Low"/>
    <n v="2"/>
    <x v="0"/>
    <d v="2023-04-02T00:00:00"/>
    <x v="0"/>
    <x v="0"/>
    <x v="1"/>
    <n v="4"/>
    <n v="721.03"/>
    <n v="47"/>
    <s v="Adult"/>
  </r>
  <r>
    <n v="3300"/>
    <d v="2021-03-25T00:00:00"/>
    <n v="5.1388888888888893"/>
    <s v="Production Technician II"/>
    <x v="6"/>
    <s v="Active"/>
    <s v="Full-Time"/>
    <s v="Zone B"/>
    <s v="Part-Time"/>
    <x v="0"/>
    <x v="4"/>
    <d v="2046-11-27T00:00:00"/>
    <s v="MA"/>
    <s v="Male"/>
    <s v="White"/>
    <s v="Married"/>
    <x v="0"/>
    <n v="3"/>
    <n v="2"/>
    <s v="Excellent"/>
    <d v="2023-02-09T00:00:00"/>
    <n v="1"/>
    <x v="2"/>
    <n v="1"/>
    <s v="High"/>
    <n v="3"/>
    <x v="2"/>
    <d v="2023-04-24T00:00:00"/>
    <x v="0"/>
    <x v="1"/>
    <x v="1"/>
    <n v="2"/>
    <n v="897.32"/>
    <n v="75"/>
    <s v="Old"/>
  </r>
  <r>
    <n v="3301"/>
    <d v="2019-05-13T00:00:00"/>
    <n v="7.0055555555555555"/>
    <s v="Production Technician II"/>
    <x v="2"/>
    <s v="Terminated"/>
    <s v="Contract"/>
    <s v="Zone B"/>
    <s v="Full-Time"/>
    <x v="0"/>
    <x v="4"/>
    <d v="1997-08-27T00:00:00"/>
    <s v="MA"/>
    <s v="Male"/>
    <s v="Black"/>
    <s v="Divorced"/>
    <x v="0"/>
    <n v="3"/>
    <n v="1"/>
    <s v="Excellent"/>
    <d v="2022-11-10T00:00:00"/>
    <n v="2"/>
    <x v="2"/>
    <n v="2"/>
    <s v="High"/>
    <n v="2"/>
    <x v="2"/>
    <d v="2023-02-03T00:00:00"/>
    <x v="1"/>
    <x v="0"/>
    <x v="1"/>
    <n v="1"/>
    <n v="443.13"/>
    <n v="22"/>
    <s v="Young"/>
  </r>
  <r>
    <n v="3303"/>
    <d v="2023-02-18T00:00:00"/>
    <n v="3.2416666666666667"/>
    <s v="Production Technician II"/>
    <x v="7"/>
    <s v="Active"/>
    <s v="Full-Time"/>
    <s v="Zone A"/>
    <s v="Part-Time"/>
    <x v="0"/>
    <x v="4"/>
    <d v="1981-11-11T00:00:00"/>
    <s v="MA"/>
    <s v="Female"/>
    <s v="Black"/>
    <s v="Single"/>
    <x v="0"/>
    <n v="3"/>
    <n v="3"/>
    <s v="Average"/>
    <d v="2023-03-08T00:00:00"/>
    <n v="1"/>
    <x v="1"/>
    <n v="2"/>
    <s v="Moderate"/>
    <n v="1"/>
    <x v="1"/>
    <d v="2023-07-19T00:00:00"/>
    <x v="1"/>
    <x v="0"/>
    <x v="1"/>
    <n v="2"/>
    <n v="249.76"/>
    <n v="42"/>
    <s v="Adult"/>
  </r>
  <r>
    <n v="3304"/>
    <d v="2019-04-02T00:00:00"/>
    <n v="7.1194444444444445"/>
    <s v="Production Technician II"/>
    <x v="3"/>
    <s v="Active"/>
    <s v="Part-Time"/>
    <s v="Zone A"/>
    <s v="Temporary"/>
    <x v="0"/>
    <x v="13"/>
    <d v="1984-12-07T00:00:00"/>
    <s v="MA"/>
    <s v="Female"/>
    <s v="Other"/>
    <s v="Single"/>
    <x v="0"/>
    <n v="3"/>
    <n v="4"/>
    <s v="Poor"/>
    <d v="2023-06-15T00:00:00"/>
    <n v="2"/>
    <x v="0"/>
    <n v="4"/>
    <s v="Low"/>
    <n v="2"/>
    <x v="0"/>
    <d v="2023-06-15T00:00:00"/>
    <x v="4"/>
    <x v="1"/>
    <x v="1"/>
    <n v="2"/>
    <n v="123.32"/>
    <n v="35"/>
    <s v="Adult"/>
  </r>
  <r>
    <n v="3305"/>
    <d v="2020-11-30T00:00:00"/>
    <n v="5.458333333333333"/>
    <s v="Production Technician I"/>
    <x v="5"/>
    <s v="Terminated"/>
    <s v="Contract"/>
    <s v="Zone C"/>
    <s v="Part-Time"/>
    <x v="0"/>
    <x v="9"/>
    <d v="1992-07-09T00:00:00"/>
    <s v="MA"/>
    <s v="Female"/>
    <s v="Other"/>
    <s v="Widowed"/>
    <x v="0"/>
    <n v="3"/>
    <n v="4"/>
    <s v="Poor"/>
    <d v="2022-08-08T00:00:00"/>
    <n v="5"/>
    <x v="0"/>
    <n v="4"/>
    <s v="Low"/>
    <n v="5"/>
    <x v="0"/>
    <d v="2022-12-01T00:00:00"/>
    <x v="2"/>
    <x v="0"/>
    <x v="2"/>
    <n v="1"/>
    <n v="149.24"/>
    <n v="28"/>
    <s v="Adult"/>
  </r>
  <r>
    <n v="3306"/>
    <d v="2022-09-24T00:00:00"/>
    <n v="3.6416666666666666"/>
    <s v="Production Technician I"/>
    <x v="6"/>
    <s v="Terminated"/>
    <s v="Full-Time"/>
    <s v="Zone A"/>
    <s v="Temporary"/>
    <x v="0"/>
    <x v="4"/>
    <d v="1992-03-31T00:00:00"/>
    <s v="MA"/>
    <s v="Male"/>
    <s v="White"/>
    <s v="Married"/>
    <x v="3"/>
    <n v="1"/>
    <n v="4"/>
    <s v="Poor"/>
    <d v="2022-12-17T00:00:00"/>
    <n v="3"/>
    <x v="0"/>
    <n v="5"/>
    <s v="Low"/>
    <n v="1"/>
    <x v="0"/>
    <d v="2023-01-13T00:00:00"/>
    <x v="2"/>
    <x v="1"/>
    <x v="1"/>
    <n v="3"/>
    <n v="267.72000000000003"/>
    <n v="30"/>
    <s v="Adult"/>
  </r>
  <r>
    <n v="3307"/>
    <d v="2019-06-21T00:00:00"/>
    <n v="6.9"/>
    <s v="Production Technician I"/>
    <x v="2"/>
    <s v="Active"/>
    <s v="Full-Time"/>
    <s v="Zone C"/>
    <s v="Full-Time"/>
    <x v="0"/>
    <x v="7"/>
    <d v="1978-10-18T00:00:00"/>
    <s v="MA"/>
    <s v="Male"/>
    <s v="Asian"/>
    <s v="Married"/>
    <x v="0"/>
    <n v="3"/>
    <n v="4"/>
    <s v="Poor"/>
    <d v="2022-10-23T00:00:00"/>
    <n v="2"/>
    <x v="0"/>
    <n v="4"/>
    <s v="Low"/>
    <n v="1"/>
    <x v="0"/>
    <d v="2023-01-28T00:00:00"/>
    <x v="0"/>
    <x v="0"/>
    <x v="3"/>
    <n v="5"/>
    <n v="837.16"/>
    <n v="41"/>
    <s v="Adult"/>
  </r>
  <r>
    <n v="3308"/>
    <d v="2022-06-10T00:00:00"/>
    <n v="3.9305555555555554"/>
    <s v="Production Technician I"/>
    <x v="4"/>
    <s v="Active"/>
    <s v="Contract"/>
    <s v="Zone C"/>
    <s v="Temporary"/>
    <x v="0"/>
    <x v="2"/>
    <d v="1998-11-22T00:00:00"/>
    <s v="MA"/>
    <s v="Female"/>
    <s v="Black"/>
    <s v="Married"/>
    <x v="0"/>
    <n v="3"/>
    <n v="3"/>
    <s v="Average"/>
    <d v="2023-01-05T00:00:00"/>
    <n v="1"/>
    <x v="1"/>
    <n v="3"/>
    <s v="Moderate"/>
    <n v="2"/>
    <x v="1"/>
    <d v="2023-04-05T00:00:00"/>
    <x v="2"/>
    <x v="0"/>
    <x v="3"/>
    <n v="4"/>
    <n v="864.47"/>
    <n v="24"/>
    <s v="Young"/>
  </r>
  <r>
    <n v="3309"/>
    <d v="2020-10-18T00:00:00"/>
    <n v="5.5750000000000002"/>
    <s v="Production Technician I"/>
    <x v="0"/>
    <s v="Active"/>
    <s v="Part-Time"/>
    <s v="Zone B"/>
    <s v="Part-Time"/>
    <x v="0"/>
    <x v="0"/>
    <d v="2000-04-17T00:00:00"/>
    <s v="MA"/>
    <s v="Female"/>
    <s v="White"/>
    <s v="Single"/>
    <x v="0"/>
    <n v="3"/>
    <n v="1"/>
    <s v="Excellent"/>
    <d v="2023-05-31T00:00:00"/>
    <n v="2"/>
    <x v="2"/>
    <n v="3"/>
    <s v="High"/>
    <n v="5"/>
    <x v="2"/>
    <d v="2022-09-15T00:00:00"/>
    <x v="1"/>
    <x v="1"/>
    <x v="2"/>
    <n v="3"/>
    <n v="547.86"/>
    <n v="20"/>
    <s v="Young"/>
  </r>
  <r>
    <n v="3310"/>
    <d v="2022-02-02T00:00:00"/>
    <n v="4.2861111111111114"/>
    <s v="Production Technician I"/>
    <x v="7"/>
    <s v="Active"/>
    <s v="Part-Time"/>
    <s v="Zone B"/>
    <s v="Part-Time"/>
    <x v="0"/>
    <x v="7"/>
    <d v="1975-07-25T00:00:00"/>
    <s v="MA"/>
    <s v="Female"/>
    <s v="Asian"/>
    <s v="Married"/>
    <x v="0"/>
    <n v="3"/>
    <n v="3"/>
    <s v="Average"/>
    <d v="2022-11-04T00:00:00"/>
    <n v="4"/>
    <x v="1"/>
    <n v="5"/>
    <s v="Moderate"/>
    <n v="5"/>
    <x v="1"/>
    <d v="2023-07-22T00:00:00"/>
    <x v="2"/>
    <x v="1"/>
    <x v="1"/>
    <n v="3"/>
    <n v="514.23"/>
    <n v="47"/>
    <s v="Adult"/>
  </r>
  <r>
    <n v="3311"/>
    <d v="2021-06-17T00:00:00"/>
    <n v="4.9111111111111114"/>
    <s v="Production Technician I"/>
    <x v="1"/>
    <s v="Active"/>
    <s v="Contract"/>
    <s v="Zone A"/>
    <s v="Temporary"/>
    <x v="0"/>
    <x v="4"/>
    <d v="1974-03-12T00:00:00"/>
    <s v="MA"/>
    <s v="Female"/>
    <s v="Black"/>
    <s v="Widowed"/>
    <x v="0"/>
    <n v="3"/>
    <n v="4"/>
    <s v="Poor"/>
    <d v="2023-07-31T00:00:00"/>
    <n v="5"/>
    <x v="0"/>
    <n v="2"/>
    <s v="Low"/>
    <n v="1"/>
    <x v="0"/>
    <d v="2022-12-10T00:00:00"/>
    <x v="4"/>
    <x v="0"/>
    <x v="3"/>
    <n v="3"/>
    <n v="773.82"/>
    <n v="47"/>
    <s v="Adult"/>
  </r>
  <r>
    <n v="3312"/>
    <d v="2018-12-01T00:00:00"/>
    <n v="7.4555555555555557"/>
    <s v="Production Technician I"/>
    <x v="8"/>
    <s v="Active"/>
    <s v="Part-Time"/>
    <s v="Zone C"/>
    <s v="Temporary"/>
    <x v="0"/>
    <x v="6"/>
    <d v="2046-04-30T00:00:00"/>
    <s v="MA"/>
    <s v="Male"/>
    <s v="Hispanic"/>
    <s v="Married"/>
    <x v="0"/>
    <n v="3"/>
    <n v="4"/>
    <s v="Poor"/>
    <d v="2023-06-14T00:00:00"/>
    <n v="3"/>
    <x v="0"/>
    <n v="1"/>
    <s v="Low"/>
    <n v="4"/>
    <x v="0"/>
    <d v="2022-11-11T00:00:00"/>
    <x v="4"/>
    <x v="0"/>
    <x v="0"/>
    <n v="4"/>
    <n v="760.81"/>
    <n v="72"/>
    <s v="Old"/>
  </r>
  <r>
    <n v="3313"/>
    <d v="2021-05-09T00:00:00"/>
    <n v="5.0166666666666666"/>
    <s v="Production Technician I"/>
    <x v="3"/>
    <s v="Active"/>
    <s v="Full-Time"/>
    <s v="Zone B"/>
    <s v="Full-Time"/>
    <x v="0"/>
    <x v="13"/>
    <d v="1976-02-16T00:00:00"/>
    <s v="MA"/>
    <s v="Male"/>
    <s v="Hispanic"/>
    <s v="Married"/>
    <x v="0"/>
    <n v="3"/>
    <n v="3"/>
    <s v="Average"/>
    <d v="2023-05-31T00:00:00"/>
    <n v="1"/>
    <x v="1"/>
    <n v="2"/>
    <s v="Moderate"/>
    <n v="2"/>
    <x v="1"/>
    <d v="2023-03-30T00:00:00"/>
    <x v="3"/>
    <x v="0"/>
    <x v="0"/>
    <n v="1"/>
    <n v="705.95"/>
    <n v="45"/>
    <s v="Adult"/>
  </r>
  <r>
    <n v="3314"/>
    <d v="2019-01-01T00:00:00"/>
    <n v="7.3722222222222218"/>
    <s v="Production Technician I"/>
    <x v="9"/>
    <s v="Active"/>
    <s v="Part-Time"/>
    <s v="Zone A"/>
    <s v="Temporary"/>
    <x v="0"/>
    <x v="5"/>
    <d v="1955-09-24T00:00:00"/>
    <s v="MA"/>
    <s v="Male"/>
    <s v="Other"/>
    <s v="Widowed"/>
    <x v="0"/>
    <n v="3"/>
    <n v="4"/>
    <s v="Poor"/>
    <d v="2023-01-30T00:00:00"/>
    <n v="1"/>
    <x v="0"/>
    <n v="4"/>
    <s v="Low"/>
    <n v="1"/>
    <x v="0"/>
    <d v="2023-06-10T00:00:00"/>
    <x v="1"/>
    <x v="1"/>
    <x v="1"/>
    <n v="2"/>
    <n v="651.52"/>
    <n v="64"/>
    <s v="Old"/>
  </r>
  <r>
    <n v="3315"/>
    <d v="2018-10-13T00:00:00"/>
    <n v="7.5888888888888886"/>
    <s v="Production Technician I"/>
    <x v="5"/>
    <s v="Terminated"/>
    <s v="Full-Time"/>
    <s v="Zone C"/>
    <s v="Temporary"/>
    <x v="0"/>
    <x v="4"/>
    <d v="1957-04-15T00:00:00"/>
    <s v="MA"/>
    <s v="Female"/>
    <s v="Other"/>
    <s v="Widowed"/>
    <x v="0"/>
    <n v="3"/>
    <n v="3"/>
    <s v="Average"/>
    <d v="2023-06-20T00:00:00"/>
    <n v="5"/>
    <x v="1"/>
    <n v="3"/>
    <s v="Moderate"/>
    <n v="4"/>
    <x v="1"/>
    <d v="2023-02-03T00:00:00"/>
    <x v="0"/>
    <x v="0"/>
    <x v="1"/>
    <n v="1"/>
    <n v="976.59"/>
    <n v="61"/>
    <s v="Old"/>
  </r>
  <r>
    <n v="3317"/>
    <d v="2022-03-17T00:00:00"/>
    <n v="4.1611111111111114"/>
    <s v="Production Technician I"/>
    <x v="2"/>
    <s v="Active"/>
    <s v="Part-Time"/>
    <s v="Zone C"/>
    <s v="Full-Time"/>
    <x v="0"/>
    <x v="0"/>
    <d v="1983-04-08T00:00:00"/>
    <s v="MA"/>
    <s v="Female"/>
    <s v="Other"/>
    <s v="Single"/>
    <x v="0"/>
    <n v="3"/>
    <n v="3"/>
    <s v="Average"/>
    <d v="2023-03-11T00:00:00"/>
    <n v="1"/>
    <x v="1"/>
    <n v="5"/>
    <s v="Moderate"/>
    <n v="5"/>
    <x v="1"/>
    <d v="2022-12-20T00:00:00"/>
    <x v="1"/>
    <x v="1"/>
    <x v="3"/>
    <n v="1"/>
    <n v="870.15"/>
    <n v="39"/>
    <s v="Adult"/>
  </r>
  <r>
    <n v="3319"/>
    <d v="2019-10-09T00:00:00"/>
    <n v="6.6"/>
    <s v="Production Technician II"/>
    <x v="6"/>
    <s v="Active"/>
    <s v="Full-Time"/>
    <s v="Zone B"/>
    <s v="Temporary"/>
    <x v="0"/>
    <x v="4"/>
    <d v="1963-01-25T00:00:00"/>
    <s v="MA"/>
    <s v="Female"/>
    <s v="Hispanic"/>
    <s v="Married"/>
    <x v="0"/>
    <n v="3"/>
    <n v="3"/>
    <s v="Average"/>
    <d v="2022-08-05T00:00:00"/>
    <n v="5"/>
    <x v="1"/>
    <n v="3"/>
    <s v="Moderate"/>
    <n v="4"/>
    <x v="1"/>
    <d v="2023-06-27T00:00:00"/>
    <x v="3"/>
    <x v="0"/>
    <x v="2"/>
    <n v="2"/>
    <n v="141.88"/>
    <n v="56"/>
    <s v="Old"/>
  </r>
  <r>
    <n v="3320"/>
    <d v="2020-05-18T00:00:00"/>
    <n v="5.9916666666666663"/>
    <s v="Production Technician II"/>
    <x v="2"/>
    <s v="Active"/>
    <s v="Part-Time"/>
    <s v="Zone A"/>
    <s v="Part-Time"/>
    <x v="0"/>
    <x v="3"/>
    <d v="1969-07-06T00:00:00"/>
    <s v="MA"/>
    <s v="Male"/>
    <s v="Other"/>
    <s v="Divorced"/>
    <x v="0"/>
    <n v="3"/>
    <n v="5"/>
    <s v="Poor"/>
    <d v="2023-01-10T00:00:00"/>
    <n v="1"/>
    <x v="0"/>
    <n v="4"/>
    <s v="Low"/>
    <n v="4"/>
    <x v="0"/>
    <d v="2022-10-16T00:00:00"/>
    <x v="2"/>
    <x v="0"/>
    <x v="2"/>
    <n v="3"/>
    <n v="678.77"/>
    <n v="51"/>
    <s v="Old"/>
  </r>
  <r>
    <n v="3321"/>
    <d v="2019-02-17T00:00:00"/>
    <n v="7.2444444444444445"/>
    <s v="Production Technician II"/>
    <x v="4"/>
    <s v="Active"/>
    <s v="Contract"/>
    <s v="Zone B"/>
    <s v="Full-Time"/>
    <x v="0"/>
    <x v="6"/>
    <d v="1986-01-11T00:00:00"/>
    <s v="MA"/>
    <s v="Male"/>
    <s v="White"/>
    <s v="Single"/>
    <x v="0"/>
    <n v="3"/>
    <n v="2"/>
    <s v="Excellent"/>
    <d v="2023-01-05T00:00:00"/>
    <n v="4"/>
    <x v="2"/>
    <n v="1"/>
    <s v="High"/>
    <n v="3"/>
    <x v="2"/>
    <d v="2022-08-23T00:00:00"/>
    <x v="2"/>
    <x v="0"/>
    <x v="3"/>
    <n v="1"/>
    <n v="134.05000000000001"/>
    <n v="33"/>
    <s v="Adult"/>
  </r>
  <r>
    <n v="3322"/>
    <d v="2020-07-31T00:00:00"/>
    <n v="5.791666666666667"/>
    <s v="Production Technician II"/>
    <x v="0"/>
    <s v="Terminated"/>
    <s v="Part-Time"/>
    <s v="Zone B"/>
    <s v="Full-Time"/>
    <x v="0"/>
    <x v="1"/>
    <d v="2043-10-09T00:00:00"/>
    <s v="MA"/>
    <s v="Male"/>
    <s v="White"/>
    <s v="Single"/>
    <x v="0"/>
    <n v="3"/>
    <n v="4"/>
    <s v="Poor"/>
    <d v="2022-11-27T00:00:00"/>
    <n v="2"/>
    <x v="0"/>
    <n v="5"/>
    <s v="Low"/>
    <n v="4"/>
    <x v="0"/>
    <d v="2023-05-11T00:00:00"/>
    <x v="4"/>
    <x v="1"/>
    <x v="0"/>
    <n v="5"/>
    <n v="371.76"/>
    <n v="77"/>
    <s v="Old"/>
  </r>
  <r>
    <n v="3325"/>
    <d v="2021-07-13T00:00:00"/>
    <n v="4.8388888888888886"/>
    <s v="Production Technician II"/>
    <x v="8"/>
    <s v="Terminated"/>
    <s v="Contract"/>
    <s v="Zone A"/>
    <s v="Part-Time"/>
    <x v="0"/>
    <x v="4"/>
    <d v="1993-10-14T00:00:00"/>
    <s v="MA"/>
    <s v="Female"/>
    <s v="White"/>
    <s v="Single"/>
    <x v="0"/>
    <n v="3"/>
    <n v="3"/>
    <s v="Average"/>
    <d v="2023-03-20T00:00:00"/>
    <n v="4"/>
    <x v="1"/>
    <n v="5"/>
    <s v="Moderate"/>
    <n v="5"/>
    <x v="1"/>
    <d v="2023-04-17T00:00:00"/>
    <x v="3"/>
    <x v="1"/>
    <x v="2"/>
    <n v="4"/>
    <n v="747.42"/>
    <n v="28"/>
    <s v="Adult"/>
  </r>
  <r>
    <n v="3326"/>
    <d v="2022-01-14T00:00:00"/>
    <n v="4.3361111111111112"/>
    <s v="Production Technician I"/>
    <x v="9"/>
    <s v="Active"/>
    <s v="Contract"/>
    <s v="Zone A"/>
    <s v="Temporary"/>
    <x v="0"/>
    <x v="3"/>
    <d v="2041-09-03T00:00:00"/>
    <s v="MA"/>
    <s v="Male"/>
    <s v="Hispanic"/>
    <s v="Divorced"/>
    <x v="0"/>
    <n v="3"/>
    <n v="3"/>
    <s v="Average"/>
    <d v="2023-06-24T00:00:00"/>
    <n v="4"/>
    <x v="1"/>
    <n v="1"/>
    <s v="Moderate"/>
    <n v="3"/>
    <x v="1"/>
    <d v="2022-11-06T00:00:00"/>
    <x v="2"/>
    <x v="0"/>
    <x v="2"/>
    <n v="3"/>
    <n v="115.27"/>
    <n v="81"/>
    <s v="Old"/>
  </r>
  <r>
    <n v="3327"/>
    <d v="2020-01-01T00:00:00"/>
    <n v="6.3722222222222218"/>
    <s v="Production Technician I"/>
    <x v="5"/>
    <s v="Active"/>
    <s v="Contract"/>
    <s v="Zone C"/>
    <s v="Full-Time"/>
    <x v="0"/>
    <x v="10"/>
    <d v="1979-04-27T00:00:00"/>
    <s v="MA"/>
    <s v="Female"/>
    <s v="Hispanic"/>
    <s v="Widowed"/>
    <x v="0"/>
    <n v="3"/>
    <n v="1"/>
    <s v="Excellent"/>
    <d v="2022-12-13T00:00:00"/>
    <n v="5"/>
    <x v="2"/>
    <n v="1"/>
    <s v="High"/>
    <n v="1"/>
    <x v="2"/>
    <d v="2023-06-04T00:00:00"/>
    <x v="1"/>
    <x v="0"/>
    <x v="1"/>
    <n v="3"/>
    <n v="454.55"/>
    <n v="41"/>
    <s v="Adult"/>
  </r>
  <r>
    <n v="3328"/>
    <d v="2020-10-24T00:00:00"/>
    <n v="5.5583333333333336"/>
    <s v="Production Technician I"/>
    <x v="6"/>
    <s v="Terminated"/>
    <s v="Part-Time"/>
    <s v="Zone A"/>
    <s v="Full-Time"/>
    <x v="0"/>
    <x v="6"/>
    <d v="1961-02-06T00:00:00"/>
    <s v="MA"/>
    <s v="Male"/>
    <s v="White"/>
    <s v="Married"/>
    <x v="0"/>
    <n v="3"/>
    <n v="3"/>
    <s v="Average"/>
    <d v="2023-05-19T00:00:00"/>
    <n v="2"/>
    <x v="1"/>
    <n v="5"/>
    <s v="Moderate"/>
    <n v="4"/>
    <x v="1"/>
    <d v="2022-11-26T00:00:00"/>
    <x v="3"/>
    <x v="0"/>
    <x v="0"/>
    <n v="1"/>
    <n v="391.22"/>
    <n v="59"/>
    <s v="Old"/>
  </r>
  <r>
    <n v="3329"/>
    <d v="2020-10-24T00:00:00"/>
    <n v="5.5583333333333336"/>
    <s v="Production Technician I"/>
    <x v="2"/>
    <s v="Active"/>
    <s v="Part-Time"/>
    <s v="Zone B"/>
    <s v="Full-Time"/>
    <x v="0"/>
    <x v="2"/>
    <d v="1978-10-08T00:00:00"/>
    <s v="MA"/>
    <s v="Male"/>
    <s v="Hispanic"/>
    <s v="Divorced"/>
    <x v="0"/>
    <n v="3"/>
    <n v="4"/>
    <s v="Poor"/>
    <d v="2022-12-03T00:00:00"/>
    <n v="4"/>
    <x v="0"/>
    <n v="4"/>
    <s v="Low"/>
    <n v="3"/>
    <x v="0"/>
    <d v="2022-12-21T00:00:00"/>
    <x v="1"/>
    <x v="1"/>
    <x v="1"/>
    <n v="3"/>
    <n v="845.51"/>
    <n v="42"/>
    <s v="Adult"/>
  </r>
  <r>
    <n v="3330"/>
    <d v="2020-08-09T00:00:00"/>
    <n v="5.7666666666666666"/>
    <s v="Production Technician I"/>
    <x v="4"/>
    <s v="Active"/>
    <s v="Part-Time"/>
    <s v="Zone C"/>
    <s v="Part-Time"/>
    <x v="0"/>
    <x v="10"/>
    <d v="1976-03-19T00:00:00"/>
    <s v="MA"/>
    <s v="Female"/>
    <s v="White"/>
    <s v="Divorced"/>
    <x v="0"/>
    <n v="3"/>
    <n v="4"/>
    <s v="Poor"/>
    <d v="2023-04-26T00:00:00"/>
    <n v="1"/>
    <x v="0"/>
    <n v="3"/>
    <s v="Low"/>
    <n v="3"/>
    <x v="0"/>
    <d v="2023-04-22T00:00:00"/>
    <x v="2"/>
    <x v="1"/>
    <x v="1"/>
    <n v="2"/>
    <n v="713.22"/>
    <n v="44"/>
    <s v="Adult"/>
  </r>
  <r>
    <n v="3331"/>
    <d v="2019-03-24T00:00:00"/>
    <n v="7.1416666666666666"/>
    <s v="Production Technician I"/>
    <x v="0"/>
    <s v="Active"/>
    <s v="Full-Time"/>
    <s v="Zone A"/>
    <s v="Part-Time"/>
    <x v="0"/>
    <x v="4"/>
    <d v="1963-11-06T00:00:00"/>
    <s v="MA"/>
    <s v="Female"/>
    <s v="Other"/>
    <s v="Single"/>
    <x v="0"/>
    <n v="3"/>
    <n v="2"/>
    <s v="Excellent"/>
    <d v="2022-08-26T00:00:00"/>
    <n v="1"/>
    <x v="2"/>
    <n v="5"/>
    <s v="High"/>
    <n v="5"/>
    <x v="2"/>
    <d v="2022-08-11T00:00:00"/>
    <x v="4"/>
    <x v="0"/>
    <x v="3"/>
    <n v="2"/>
    <n v="242.55"/>
    <n v="56"/>
    <s v="Old"/>
  </r>
  <r>
    <n v="3332"/>
    <d v="2022-10-29T00:00:00"/>
    <n v="3.5444444444444443"/>
    <s v="Production Technician I"/>
    <x v="7"/>
    <s v="Active"/>
    <s v="Part-Time"/>
    <s v="Zone B"/>
    <s v="Temporary"/>
    <x v="0"/>
    <x v="13"/>
    <d v="1961-03-06T00:00:00"/>
    <s v="MA"/>
    <s v="Female"/>
    <s v="Other"/>
    <s v="Widowed"/>
    <x v="0"/>
    <n v="3"/>
    <n v="3"/>
    <s v="Average"/>
    <d v="2023-03-29T00:00:00"/>
    <n v="2"/>
    <x v="1"/>
    <n v="4"/>
    <s v="Moderate"/>
    <n v="5"/>
    <x v="1"/>
    <d v="2023-02-09T00:00:00"/>
    <x v="3"/>
    <x v="0"/>
    <x v="2"/>
    <n v="5"/>
    <n v="385.68"/>
    <n v="61"/>
    <s v="Old"/>
  </r>
  <r>
    <n v="3333"/>
    <d v="2023-05-16T00:00:00"/>
    <n v="2.9972222222222222"/>
    <s v="Production Technician I"/>
    <x v="1"/>
    <s v="Active"/>
    <s v="Contract"/>
    <s v="Zone B"/>
    <s v="Temporary"/>
    <x v="0"/>
    <x v="4"/>
    <d v="1992-10-29T00:00:00"/>
    <s v="MA"/>
    <s v="Male"/>
    <s v="Hispanic"/>
    <s v="Single"/>
    <x v="0"/>
    <n v="3"/>
    <n v="3"/>
    <s v="Average"/>
    <d v="2022-12-23T00:00:00"/>
    <n v="2"/>
    <x v="1"/>
    <n v="3"/>
    <s v="Moderate"/>
    <n v="1"/>
    <x v="1"/>
    <d v="2023-01-05T00:00:00"/>
    <x v="1"/>
    <x v="0"/>
    <x v="3"/>
    <n v="4"/>
    <n v="995.4"/>
    <n v="31"/>
    <s v="Adult"/>
  </r>
  <r>
    <n v="3334"/>
    <d v="2023-05-30T00:00:00"/>
    <n v="2.9583333333333335"/>
    <s v="Production Technician I"/>
    <x v="8"/>
    <s v="Active"/>
    <s v="Part-Time"/>
    <s v="Zone B"/>
    <s v="Part-Time"/>
    <x v="0"/>
    <x v="9"/>
    <d v="1989-05-19T00:00:00"/>
    <s v="MA"/>
    <s v="Male"/>
    <s v="White"/>
    <s v="Single"/>
    <x v="0"/>
    <n v="3"/>
    <n v="3"/>
    <s v="Average"/>
    <d v="2022-08-18T00:00:00"/>
    <n v="1"/>
    <x v="1"/>
    <n v="4"/>
    <s v="Moderate"/>
    <n v="2"/>
    <x v="1"/>
    <d v="2022-10-23T00:00:00"/>
    <x v="2"/>
    <x v="1"/>
    <x v="2"/>
    <n v="5"/>
    <n v="583.4"/>
    <n v="34"/>
    <s v="Adult"/>
  </r>
  <r>
    <n v="3335"/>
    <d v="2019-06-28T00:00:00"/>
    <n v="6.8805555555555555"/>
    <s v="Production Technician I"/>
    <x v="3"/>
    <s v="Terminated"/>
    <s v="Part-Time"/>
    <s v="Zone B"/>
    <s v="Temporary"/>
    <x v="0"/>
    <x v="4"/>
    <d v="1992-04-07T00:00:00"/>
    <s v="MA"/>
    <s v="Male"/>
    <s v="Other"/>
    <s v="Divorced"/>
    <x v="0"/>
    <n v="3"/>
    <n v="3"/>
    <s v="Average"/>
    <d v="2022-12-01T00:00:00"/>
    <n v="5"/>
    <x v="1"/>
    <n v="1"/>
    <s v="Moderate"/>
    <n v="3"/>
    <x v="1"/>
    <d v="2023-03-17T00:00:00"/>
    <x v="2"/>
    <x v="0"/>
    <x v="1"/>
    <n v="5"/>
    <n v="388.61"/>
    <n v="27"/>
    <s v="Adult"/>
  </r>
  <r>
    <n v="3336"/>
    <d v="2023-03-25T00:00:00"/>
    <n v="3.1388888888888888"/>
    <s v="Production Technician I"/>
    <x v="9"/>
    <s v="Terminated"/>
    <s v="Contract"/>
    <s v="Zone A"/>
    <s v="Part-Time"/>
    <x v="0"/>
    <x v="3"/>
    <d v="1979-06-21T00:00:00"/>
    <s v="MA"/>
    <s v="Male"/>
    <s v="Asian"/>
    <s v="Divorced"/>
    <x v="0"/>
    <n v="3"/>
    <n v="3"/>
    <s v="Average"/>
    <d v="2023-01-25T00:00:00"/>
    <n v="4"/>
    <x v="1"/>
    <n v="4"/>
    <s v="Moderate"/>
    <n v="2"/>
    <x v="1"/>
    <d v="2023-04-02T00:00:00"/>
    <x v="0"/>
    <x v="0"/>
    <x v="1"/>
    <n v="4"/>
    <n v="290.13"/>
    <n v="44"/>
    <s v="Adult"/>
  </r>
  <r>
    <n v="3337"/>
    <d v="2022-08-26T00:00:00"/>
    <n v="3.7194444444444446"/>
    <s v="Production Technician I"/>
    <x v="5"/>
    <s v="Active"/>
    <s v="Full-Time"/>
    <s v="Zone A"/>
    <s v="Part-Time"/>
    <x v="0"/>
    <x v="6"/>
    <d v="1973-01-29T00:00:00"/>
    <s v="MA"/>
    <s v="Female"/>
    <s v="Black"/>
    <s v="Single"/>
    <x v="0"/>
    <n v="3"/>
    <n v="3"/>
    <s v="Average"/>
    <d v="2023-02-21T00:00:00"/>
    <n v="5"/>
    <x v="1"/>
    <n v="5"/>
    <s v="Moderate"/>
    <n v="2"/>
    <x v="1"/>
    <d v="2023-04-28T00:00:00"/>
    <x v="1"/>
    <x v="0"/>
    <x v="0"/>
    <n v="3"/>
    <n v="933.76"/>
    <n v="49"/>
    <s v="Adult"/>
  </r>
  <r>
    <n v="3338"/>
    <d v="2019-11-15T00:00:00"/>
    <n v="6.5"/>
    <s v="Production Technician I"/>
    <x v="6"/>
    <s v="Active"/>
    <s v="Contract"/>
    <s v="Zone C"/>
    <s v="Temporary"/>
    <x v="0"/>
    <x v="3"/>
    <d v="1950-03-05T00:00:00"/>
    <s v="MA"/>
    <s v="Female"/>
    <s v="Hispanic"/>
    <s v="Divorced"/>
    <x v="0"/>
    <n v="3"/>
    <n v="3"/>
    <s v="Average"/>
    <d v="2023-03-28T00:00:00"/>
    <n v="3"/>
    <x v="1"/>
    <n v="2"/>
    <s v="Moderate"/>
    <n v="4"/>
    <x v="1"/>
    <d v="2023-06-23T00:00:00"/>
    <x v="2"/>
    <x v="1"/>
    <x v="1"/>
    <n v="3"/>
    <n v="796.62"/>
    <n v="69"/>
    <s v="Old"/>
  </r>
  <r>
    <n v="3339"/>
    <d v="2021-08-22T00:00:00"/>
    <n v="4.7305555555555552"/>
    <s v="Production Technician I"/>
    <x v="2"/>
    <s v="Active"/>
    <s v="Part-Time"/>
    <s v="Zone C"/>
    <s v="Part-Time"/>
    <x v="0"/>
    <x v="19"/>
    <d v="1951-12-11T00:00:00"/>
    <s v="MA"/>
    <s v="Male"/>
    <s v="Hispanic"/>
    <s v="Divorced"/>
    <x v="0"/>
    <n v="3"/>
    <n v="5"/>
    <s v="Poor"/>
    <d v="2023-08-01T00:00:00"/>
    <n v="1"/>
    <x v="0"/>
    <n v="1"/>
    <s v="Low"/>
    <n v="3"/>
    <x v="0"/>
    <d v="2023-02-02T00:00:00"/>
    <x v="1"/>
    <x v="1"/>
    <x v="0"/>
    <n v="4"/>
    <n v="986.69"/>
    <n v="70"/>
    <s v="Old"/>
  </r>
  <r>
    <n v="3340"/>
    <d v="2022-11-29T00:00:00"/>
    <n v="3.4611111111111112"/>
    <s v="Production Technician I"/>
    <x v="4"/>
    <s v="Active"/>
    <s v="Part-Time"/>
    <s v="Zone A"/>
    <s v="Full-Time"/>
    <x v="0"/>
    <x v="3"/>
    <d v="1961-05-10T00:00:00"/>
    <s v="MA"/>
    <s v="Male"/>
    <s v="White"/>
    <s v="Married"/>
    <x v="0"/>
    <n v="3"/>
    <n v="3"/>
    <s v="Average"/>
    <d v="2022-12-14T00:00:00"/>
    <n v="5"/>
    <x v="1"/>
    <n v="2"/>
    <s v="Moderate"/>
    <n v="3"/>
    <x v="1"/>
    <d v="2023-07-09T00:00:00"/>
    <x v="3"/>
    <x v="1"/>
    <x v="0"/>
    <n v="4"/>
    <n v="965.82"/>
    <n v="61"/>
    <s v="Old"/>
  </r>
  <r>
    <n v="3341"/>
    <d v="2022-10-15T00:00:00"/>
    <n v="3.5833333333333335"/>
    <s v="Production Technician II"/>
    <x v="5"/>
    <s v="Active"/>
    <s v="Full-Time"/>
    <s v="Zone C"/>
    <s v="Temporary"/>
    <x v="0"/>
    <x v="3"/>
    <d v="1955-01-28T00:00:00"/>
    <s v="MA"/>
    <s v="Female"/>
    <s v="White"/>
    <s v="Single"/>
    <x v="0"/>
    <n v="3"/>
    <n v="1"/>
    <s v="Excellent"/>
    <d v="2023-03-20T00:00:00"/>
    <n v="3"/>
    <x v="2"/>
    <n v="5"/>
    <s v="High"/>
    <n v="3"/>
    <x v="2"/>
    <d v="2023-07-19T00:00:00"/>
    <x v="3"/>
    <x v="0"/>
    <x v="0"/>
    <n v="1"/>
    <n v="933.59"/>
    <n v="67"/>
    <s v="Old"/>
  </r>
  <r>
    <n v="3342"/>
    <d v="2021-07-31T00:00:00"/>
    <n v="4.791666666666667"/>
    <s v="Production Technician II"/>
    <x v="6"/>
    <s v="Active"/>
    <s v="Full-Time"/>
    <s v="Zone C"/>
    <s v="Part-Time"/>
    <x v="0"/>
    <x v="1"/>
    <d v="2000-02-17T00:00:00"/>
    <s v="MA"/>
    <s v="Male"/>
    <s v="Other"/>
    <s v="Widowed"/>
    <x v="0"/>
    <n v="3"/>
    <n v="2"/>
    <s v="Excellent"/>
    <d v="2022-12-12T00:00:00"/>
    <n v="3"/>
    <x v="2"/>
    <n v="4"/>
    <s v="High"/>
    <n v="1"/>
    <x v="2"/>
    <d v="2022-11-15T00:00:00"/>
    <x v="0"/>
    <x v="0"/>
    <x v="0"/>
    <n v="4"/>
    <n v="583.66"/>
    <n v="21"/>
    <s v="Young"/>
  </r>
  <r>
    <n v="3343"/>
    <d v="2022-02-21T00:00:00"/>
    <n v="4.2333333333333334"/>
    <s v="Production Technician II"/>
    <x v="2"/>
    <s v="Active"/>
    <s v="Part-Time"/>
    <s v="Zone A"/>
    <s v="Full-Time"/>
    <x v="0"/>
    <x v="4"/>
    <d v="1965-11-25T00:00:00"/>
    <s v="MA"/>
    <s v="Male"/>
    <s v="Hispanic"/>
    <s v="Married"/>
    <x v="0"/>
    <n v="3"/>
    <n v="4"/>
    <s v="Poor"/>
    <d v="2023-07-21T00:00:00"/>
    <n v="4"/>
    <x v="0"/>
    <n v="2"/>
    <s v="Low"/>
    <n v="5"/>
    <x v="0"/>
    <d v="2023-07-05T00:00:00"/>
    <x v="3"/>
    <x v="1"/>
    <x v="0"/>
    <n v="2"/>
    <n v="819.62"/>
    <n v="57"/>
    <s v="Old"/>
  </r>
  <r>
    <n v="3344"/>
    <d v="2021-08-29T00:00:00"/>
    <n v="4.7111111111111112"/>
    <s v="Production Technician II"/>
    <x v="4"/>
    <s v="Active"/>
    <s v="Contract"/>
    <s v="Zone B"/>
    <s v="Temporary"/>
    <x v="0"/>
    <x v="3"/>
    <d v="1958-03-12T00:00:00"/>
    <s v="MA"/>
    <s v="Male"/>
    <s v="White"/>
    <s v="Married"/>
    <x v="0"/>
    <n v="3"/>
    <n v="3"/>
    <s v="Average"/>
    <d v="2023-07-13T00:00:00"/>
    <n v="5"/>
    <x v="1"/>
    <n v="4"/>
    <s v="Moderate"/>
    <n v="1"/>
    <x v="1"/>
    <d v="2022-11-20T00:00:00"/>
    <x v="4"/>
    <x v="0"/>
    <x v="0"/>
    <n v="5"/>
    <n v="925"/>
    <n v="63"/>
    <s v="Old"/>
  </r>
  <r>
    <n v="3345"/>
    <d v="2021-12-13T00:00:00"/>
    <n v="4.4222222222222225"/>
    <s v="Production Technician II"/>
    <x v="0"/>
    <s v="Terminated"/>
    <s v="Full-Time"/>
    <s v="Zone C"/>
    <s v="Part-Time"/>
    <x v="0"/>
    <x v="9"/>
    <d v="1981-04-09T00:00:00"/>
    <s v="MA"/>
    <s v="Male"/>
    <s v="Asian"/>
    <s v="Single"/>
    <x v="0"/>
    <n v="3"/>
    <n v="4"/>
    <s v="Poor"/>
    <d v="2023-02-22T00:00:00"/>
    <n v="1"/>
    <x v="0"/>
    <n v="1"/>
    <s v="Low"/>
    <n v="3"/>
    <x v="0"/>
    <d v="2022-12-28T00:00:00"/>
    <x v="2"/>
    <x v="1"/>
    <x v="1"/>
    <n v="5"/>
    <n v="127.93"/>
    <n v="40"/>
    <s v="Adult"/>
  </r>
  <r>
    <n v="3348"/>
    <d v="2019-10-31T00:00:00"/>
    <n v="6.541666666666667"/>
    <s v="Production Technician II"/>
    <x v="8"/>
    <s v="Active"/>
    <s v="Part-Time"/>
    <s v="Zone A"/>
    <s v="Part-Time"/>
    <x v="0"/>
    <x v="3"/>
    <d v="1987-12-01T00:00:00"/>
    <s v="MA"/>
    <s v="Female"/>
    <s v="Asian"/>
    <s v="Widowed"/>
    <x v="0"/>
    <n v="3"/>
    <n v="2"/>
    <s v="Excellent"/>
    <d v="2022-09-18T00:00:00"/>
    <n v="5"/>
    <x v="2"/>
    <n v="2"/>
    <s v="High"/>
    <n v="1"/>
    <x v="2"/>
    <d v="2023-04-29T00:00:00"/>
    <x v="2"/>
    <x v="0"/>
    <x v="3"/>
    <n v="2"/>
    <n v="922.33"/>
    <n v="32"/>
    <s v="Adult"/>
  </r>
  <r>
    <n v="3349"/>
    <d v="2022-11-07T00:00:00"/>
    <n v="3.5222222222222221"/>
    <s v="Production Technician I"/>
    <x v="5"/>
    <s v="Active"/>
    <s v="Contract"/>
    <s v="Zone A"/>
    <s v="Full-Time"/>
    <x v="0"/>
    <x v="5"/>
    <d v="1959-02-27T00:00:00"/>
    <s v="MA"/>
    <s v="Male"/>
    <s v="Hispanic"/>
    <s v="Divorced"/>
    <x v="0"/>
    <n v="3"/>
    <n v="3"/>
    <s v="Average"/>
    <d v="2022-12-01T00:00:00"/>
    <n v="1"/>
    <x v="1"/>
    <n v="4"/>
    <s v="Moderate"/>
    <n v="3"/>
    <x v="1"/>
    <d v="2022-08-31T00:00:00"/>
    <x v="2"/>
    <x v="0"/>
    <x v="1"/>
    <n v="5"/>
    <n v="306.01"/>
    <n v="63"/>
    <s v="Old"/>
  </r>
  <r>
    <n v="3350"/>
    <d v="2022-11-20T00:00:00"/>
    <n v="3.4861111111111112"/>
    <s v="Production Technician I"/>
    <x v="4"/>
    <s v="Active"/>
    <s v="Full-Time"/>
    <s v="Zone B"/>
    <s v="Part-Time"/>
    <x v="0"/>
    <x v="9"/>
    <d v="1973-01-07T00:00:00"/>
    <s v="MA"/>
    <s v="Female"/>
    <s v="Hispanic"/>
    <s v="Divorced"/>
    <x v="0"/>
    <n v="3"/>
    <n v="5"/>
    <s v="Poor"/>
    <d v="2022-10-30T00:00:00"/>
    <n v="2"/>
    <x v="0"/>
    <n v="1"/>
    <s v="Low"/>
    <n v="1"/>
    <x v="0"/>
    <d v="2022-09-30T00:00:00"/>
    <x v="2"/>
    <x v="0"/>
    <x v="3"/>
    <n v="2"/>
    <n v="963.95"/>
    <n v="49"/>
    <s v="Adult"/>
  </r>
  <r>
    <n v="3351"/>
    <d v="2021-12-15T00:00:00"/>
    <n v="4.416666666666667"/>
    <s v="Production Technician I"/>
    <x v="0"/>
    <s v="Terminated"/>
    <s v="Contract"/>
    <s v="Zone C"/>
    <s v="Part-Time"/>
    <x v="0"/>
    <x v="12"/>
    <d v="1974-09-08T00:00:00"/>
    <s v="MA"/>
    <s v="Male"/>
    <s v="Hispanic"/>
    <s v="Married"/>
    <x v="0"/>
    <n v="3"/>
    <n v="2"/>
    <s v="Excellent"/>
    <d v="2023-02-14T00:00:00"/>
    <n v="4"/>
    <x v="2"/>
    <n v="2"/>
    <s v="High"/>
    <n v="3"/>
    <x v="2"/>
    <d v="2023-02-17T00:00:00"/>
    <x v="4"/>
    <x v="1"/>
    <x v="1"/>
    <n v="1"/>
    <n v="388.02"/>
    <n v="47"/>
    <s v="Adult"/>
  </r>
  <r>
    <n v="3352"/>
    <d v="2023-02-22T00:00:00"/>
    <n v="3.2305555555555556"/>
    <s v="Production Technician I"/>
    <x v="1"/>
    <s v="Active"/>
    <s v="Part-Time"/>
    <s v="Zone B"/>
    <s v="Full-Time"/>
    <x v="0"/>
    <x v="4"/>
    <d v="1986-04-05T00:00:00"/>
    <s v="MA"/>
    <s v="Male"/>
    <s v="Other"/>
    <s v="Single"/>
    <x v="0"/>
    <n v="3"/>
    <n v="3"/>
    <s v="Average"/>
    <d v="2023-01-22T00:00:00"/>
    <n v="2"/>
    <x v="1"/>
    <n v="5"/>
    <s v="Moderate"/>
    <n v="2"/>
    <x v="1"/>
    <d v="2023-04-26T00:00:00"/>
    <x v="2"/>
    <x v="0"/>
    <x v="0"/>
    <n v="1"/>
    <n v="140.61000000000001"/>
    <n v="37"/>
    <s v="Adult"/>
  </r>
  <r>
    <n v="3353"/>
    <d v="2020-03-29T00:00:00"/>
    <n v="6.1277777777777782"/>
    <s v="Production Technician I"/>
    <x v="8"/>
    <s v="Active"/>
    <s v="Contract"/>
    <s v="Zone B"/>
    <s v="Part-Time"/>
    <x v="0"/>
    <x v="3"/>
    <d v="1978-06-11T00:00:00"/>
    <s v="MA"/>
    <s v="Female"/>
    <s v="Hispanic"/>
    <s v="Married"/>
    <x v="0"/>
    <n v="3"/>
    <n v="3"/>
    <s v="Average"/>
    <d v="2023-01-11T00:00:00"/>
    <n v="2"/>
    <x v="1"/>
    <n v="3"/>
    <s v="Moderate"/>
    <n v="2"/>
    <x v="1"/>
    <d v="2023-03-14T00:00:00"/>
    <x v="2"/>
    <x v="1"/>
    <x v="1"/>
    <n v="3"/>
    <n v="749.47"/>
    <n v="42"/>
    <s v="Adult"/>
  </r>
  <r>
    <n v="3354"/>
    <d v="2021-08-09T00:00:00"/>
    <n v="4.7666666666666666"/>
    <s v="Production Technician I"/>
    <x v="6"/>
    <s v="Active"/>
    <s v="Part-Time"/>
    <s v="Zone A"/>
    <s v="Temporary"/>
    <x v="0"/>
    <x v="4"/>
    <d v="1961-04-21T00:00:00"/>
    <s v="MA"/>
    <s v="Female"/>
    <s v="Asian"/>
    <s v="Single"/>
    <x v="0"/>
    <n v="3"/>
    <n v="3"/>
    <s v="Average"/>
    <d v="2022-09-02T00:00:00"/>
    <n v="1"/>
    <x v="1"/>
    <n v="4"/>
    <s v="Moderate"/>
    <n v="1"/>
    <x v="1"/>
    <d v="2022-11-19T00:00:00"/>
    <x v="4"/>
    <x v="0"/>
    <x v="1"/>
    <n v="5"/>
    <n v="503.22"/>
    <n v="60"/>
    <s v="Old"/>
  </r>
  <r>
    <n v="3355"/>
    <d v="2023-01-02T00:00:00"/>
    <n v="3.3694444444444445"/>
    <s v="Production Technician I"/>
    <x v="2"/>
    <s v="Active"/>
    <s v="Contract"/>
    <s v="Zone B"/>
    <s v="Part-Time"/>
    <x v="0"/>
    <x v="1"/>
    <d v="1991-02-23T00:00:00"/>
    <s v="MA"/>
    <s v="Female"/>
    <s v="White"/>
    <s v="Divorced"/>
    <x v="0"/>
    <n v="3"/>
    <n v="5"/>
    <s v="Poor"/>
    <d v="2023-07-08T00:00:00"/>
    <n v="1"/>
    <x v="0"/>
    <n v="3"/>
    <s v="Low"/>
    <n v="3"/>
    <x v="0"/>
    <d v="2023-06-14T00:00:00"/>
    <x v="0"/>
    <x v="0"/>
    <x v="3"/>
    <n v="4"/>
    <n v="492.21"/>
    <n v="32"/>
    <s v="Adult"/>
  </r>
  <r>
    <n v="3356"/>
    <d v="2018-11-10T00:00:00"/>
    <n v="7.5138888888888893"/>
    <s v="Production Technician I"/>
    <x v="9"/>
    <s v="Active"/>
    <s v="Full-Time"/>
    <s v="Zone C"/>
    <s v="Part-Time"/>
    <x v="0"/>
    <x v="5"/>
    <d v="1991-08-14T00:00:00"/>
    <s v="MA"/>
    <s v="Female"/>
    <s v="Asian"/>
    <s v="Married"/>
    <x v="2"/>
    <n v="2"/>
    <n v="3"/>
    <s v="Average"/>
    <d v="2022-08-10T00:00:00"/>
    <n v="2"/>
    <x v="1"/>
    <n v="5"/>
    <s v="Moderate"/>
    <n v="1"/>
    <x v="1"/>
    <d v="2022-08-08T00:00:00"/>
    <x v="0"/>
    <x v="1"/>
    <x v="2"/>
    <n v="5"/>
    <n v="890.94"/>
    <n v="27"/>
    <s v="Adult"/>
  </r>
  <r>
    <n v="3357"/>
    <d v="2022-08-30T00:00:00"/>
    <n v="3.7083333333333335"/>
    <s v="Production Technician I"/>
    <x v="7"/>
    <s v="Active"/>
    <s v="Full-Time"/>
    <s v="Zone B"/>
    <s v="Temporary"/>
    <x v="0"/>
    <x v="6"/>
    <d v="2042-08-09T00:00:00"/>
    <s v="MA"/>
    <s v="Male"/>
    <s v="Asian"/>
    <s v="Married"/>
    <x v="1"/>
    <n v="4"/>
    <n v="1"/>
    <s v="Excellent"/>
    <d v="2022-12-07T00:00:00"/>
    <n v="3"/>
    <x v="2"/>
    <n v="3"/>
    <s v="High"/>
    <n v="1"/>
    <x v="2"/>
    <d v="2023-07-12T00:00:00"/>
    <x v="3"/>
    <x v="0"/>
    <x v="0"/>
    <n v="2"/>
    <n v="621.29999999999995"/>
    <n v="80"/>
    <s v="Old"/>
  </r>
  <r>
    <n v="3359"/>
    <d v="2020-11-29T00:00:00"/>
    <n v="5.4611111111111112"/>
    <s v="Production Technician I"/>
    <x v="5"/>
    <s v="Active"/>
    <s v="Full-Time"/>
    <s v="Zone C"/>
    <s v="Temporary"/>
    <x v="0"/>
    <x v="4"/>
    <d v="1980-02-08T00:00:00"/>
    <s v="MA"/>
    <s v="Male"/>
    <s v="Hispanic"/>
    <s v="Married"/>
    <x v="1"/>
    <n v="4"/>
    <n v="3"/>
    <s v="Average"/>
    <d v="2023-04-29T00:00:00"/>
    <n v="3"/>
    <x v="1"/>
    <n v="1"/>
    <s v="Moderate"/>
    <n v="3"/>
    <x v="1"/>
    <d v="2023-04-13T00:00:00"/>
    <x v="2"/>
    <x v="1"/>
    <x v="3"/>
    <n v="5"/>
    <n v="886.07"/>
    <n v="40"/>
    <s v="Adult"/>
  </r>
  <r>
    <n v="3360"/>
    <d v="2021-03-24T00:00:00"/>
    <n v="5.1416666666666666"/>
    <s v="Production Technician I"/>
    <x v="4"/>
    <s v="Active"/>
    <s v="Part-Time"/>
    <s v="Zone A"/>
    <s v="Part-Time"/>
    <x v="0"/>
    <x v="3"/>
    <d v="1974-05-20T00:00:00"/>
    <s v="MA"/>
    <s v="Female"/>
    <s v="Asian"/>
    <s v="Married"/>
    <x v="1"/>
    <n v="4"/>
    <n v="2"/>
    <s v="Excellent"/>
    <d v="2023-06-25T00:00:00"/>
    <n v="4"/>
    <x v="2"/>
    <n v="4"/>
    <s v="High"/>
    <n v="1"/>
    <x v="2"/>
    <d v="2022-12-14T00:00:00"/>
    <x v="1"/>
    <x v="1"/>
    <x v="3"/>
    <n v="3"/>
    <n v="740.89"/>
    <n v="47"/>
    <s v="Adult"/>
  </r>
  <r>
    <n v="3361"/>
    <d v="2020-12-29T00:00:00"/>
    <n v="5.3777777777777782"/>
    <s v="Production Technician I"/>
    <x v="0"/>
    <s v="Terminated"/>
    <s v="Part-Time"/>
    <s v="Zone B"/>
    <s v="Temporary"/>
    <x v="0"/>
    <x v="3"/>
    <d v="2043-10-04T00:00:00"/>
    <s v="MA"/>
    <s v="Female"/>
    <s v="Other"/>
    <s v="Single"/>
    <x v="1"/>
    <n v="4"/>
    <n v="3"/>
    <s v="Average"/>
    <d v="2023-03-23T00:00:00"/>
    <n v="1"/>
    <x v="1"/>
    <n v="3"/>
    <s v="Moderate"/>
    <n v="3"/>
    <x v="1"/>
    <d v="2022-11-14T00:00:00"/>
    <x v="4"/>
    <x v="1"/>
    <x v="3"/>
    <n v="1"/>
    <n v="921.81"/>
    <n v="77"/>
    <s v="Old"/>
  </r>
  <r>
    <n v="3362"/>
    <d v="2021-08-02T00:00:00"/>
    <n v="4.7861111111111114"/>
    <s v="Production Technician I"/>
    <x v="1"/>
    <s v="Active"/>
    <s v="Full-Time"/>
    <s v="Zone C"/>
    <s v="Temporary"/>
    <x v="0"/>
    <x v="4"/>
    <d v="1967-11-10T00:00:00"/>
    <s v="MA"/>
    <s v="Female"/>
    <s v="Asian"/>
    <s v="Widowed"/>
    <x v="1"/>
    <n v="4"/>
    <n v="1"/>
    <s v="Excellent"/>
    <d v="2023-03-19T00:00:00"/>
    <n v="1"/>
    <x v="2"/>
    <n v="5"/>
    <s v="High"/>
    <n v="1"/>
    <x v="2"/>
    <d v="2023-07-31T00:00:00"/>
    <x v="1"/>
    <x v="0"/>
    <x v="3"/>
    <n v="2"/>
    <n v="348.84"/>
    <n v="54"/>
    <s v="Old"/>
  </r>
  <r>
    <n v="3363"/>
    <d v="2022-03-30T00:00:00"/>
    <n v="4.125"/>
    <s v="Production Technician I"/>
    <x v="8"/>
    <s v="Active"/>
    <s v="Part-Time"/>
    <s v="Zone A"/>
    <s v="Temporary"/>
    <x v="0"/>
    <x v="4"/>
    <d v="1957-07-26T00:00:00"/>
    <s v="MA"/>
    <s v="Male"/>
    <s v="Black"/>
    <s v="Married"/>
    <x v="1"/>
    <n v="4"/>
    <n v="5"/>
    <s v="Poor"/>
    <d v="2023-06-22T00:00:00"/>
    <n v="4"/>
    <x v="0"/>
    <n v="4"/>
    <s v="Low"/>
    <n v="2"/>
    <x v="0"/>
    <d v="2023-05-22T00:00:00"/>
    <x v="1"/>
    <x v="1"/>
    <x v="2"/>
    <n v="2"/>
    <n v="826.15"/>
    <n v="65"/>
    <s v="Old"/>
  </r>
  <r>
    <n v="3364"/>
    <d v="2021-03-05T00:00:00"/>
    <n v="5.1944444444444446"/>
    <s v="Production Technician II"/>
    <x v="5"/>
    <s v="Active"/>
    <s v="Part-Time"/>
    <s v="Zone A"/>
    <s v="Temporary"/>
    <x v="0"/>
    <x v="6"/>
    <d v="1960-06-05T00:00:00"/>
    <s v="MA"/>
    <s v="Female"/>
    <s v="Hispanic"/>
    <s v="Single"/>
    <x v="1"/>
    <n v="4"/>
    <n v="3"/>
    <s v="Average"/>
    <d v="2023-03-18T00:00:00"/>
    <n v="1"/>
    <x v="1"/>
    <n v="5"/>
    <s v="Moderate"/>
    <n v="2"/>
    <x v="1"/>
    <d v="2022-12-01T00:00:00"/>
    <x v="0"/>
    <x v="0"/>
    <x v="2"/>
    <n v="1"/>
    <n v="205.35"/>
    <n v="61"/>
    <s v="Old"/>
  </r>
  <r>
    <n v="3365"/>
    <d v="2020-12-02T00:00:00"/>
    <n v="5.4527777777777775"/>
    <s v="Production Technician II"/>
    <x v="6"/>
    <s v="Active"/>
    <s v="Contract"/>
    <s v="Zone B"/>
    <s v="Temporary"/>
    <x v="0"/>
    <x v="9"/>
    <d v="2048-06-27T00:00:00"/>
    <s v="MA"/>
    <s v="Male"/>
    <s v="Asian"/>
    <s v="Divorced"/>
    <x v="0"/>
    <n v="3"/>
    <n v="3"/>
    <s v="Average"/>
    <d v="2023-07-25T00:00:00"/>
    <n v="1"/>
    <x v="1"/>
    <n v="1"/>
    <s v="Moderate"/>
    <n v="4"/>
    <x v="1"/>
    <d v="2022-08-23T00:00:00"/>
    <x v="4"/>
    <x v="1"/>
    <x v="1"/>
    <n v="1"/>
    <n v="349.86"/>
    <n v="72"/>
    <s v="Old"/>
  </r>
  <r>
    <n v="3366"/>
    <d v="2019-01-20T00:00:00"/>
    <n v="7.3194444444444446"/>
    <s v="Production Technician II"/>
    <x v="2"/>
    <s v="Terminated"/>
    <s v="Contract"/>
    <s v="Zone C"/>
    <s v="Full-Time"/>
    <x v="0"/>
    <x v="3"/>
    <d v="1976-05-14T00:00:00"/>
    <s v="MA"/>
    <s v="Male"/>
    <s v="Black"/>
    <s v="Widowed"/>
    <x v="1"/>
    <n v="4"/>
    <n v="4"/>
    <s v="Poor"/>
    <d v="2022-08-21T00:00:00"/>
    <n v="4"/>
    <x v="0"/>
    <n v="5"/>
    <s v="Low"/>
    <n v="5"/>
    <x v="0"/>
    <d v="2022-09-20T00:00:00"/>
    <x v="2"/>
    <x v="1"/>
    <x v="3"/>
    <n v="1"/>
    <n v="546.47"/>
    <n v="43"/>
    <s v="Adult"/>
  </r>
  <r>
    <n v="3367"/>
    <d v="2020-05-30T00:00:00"/>
    <n v="5.958333333333333"/>
    <s v="Production Technician II"/>
    <x v="4"/>
    <s v="Terminated"/>
    <s v="Full-Time"/>
    <s v="Zone B"/>
    <s v="Full-Time"/>
    <x v="0"/>
    <x v="4"/>
    <d v="1962-10-16T00:00:00"/>
    <s v="MA"/>
    <s v="Male"/>
    <s v="Other"/>
    <s v="Single"/>
    <x v="1"/>
    <n v="4"/>
    <n v="2"/>
    <s v="Excellent"/>
    <d v="2022-09-11T00:00:00"/>
    <n v="4"/>
    <x v="2"/>
    <n v="1"/>
    <s v="High"/>
    <n v="5"/>
    <x v="2"/>
    <d v="2023-06-09T00:00:00"/>
    <x v="0"/>
    <x v="0"/>
    <x v="3"/>
    <n v="2"/>
    <n v="448.21"/>
    <n v="58"/>
    <s v="Old"/>
  </r>
  <r>
    <n v="3370"/>
    <d v="2022-06-20T00:00:00"/>
    <n v="3.9027777777777777"/>
    <s v="Production Technician II"/>
    <x v="1"/>
    <s v="Active"/>
    <s v="Contract"/>
    <s v="Zone C"/>
    <s v="Temporary"/>
    <x v="0"/>
    <x v="3"/>
    <d v="1958-08-27T00:00:00"/>
    <s v="MA"/>
    <s v="Female"/>
    <s v="Asian"/>
    <s v="Widowed"/>
    <x v="1"/>
    <n v="4"/>
    <n v="3"/>
    <s v="Average"/>
    <d v="2023-07-30T00:00:00"/>
    <n v="3"/>
    <x v="1"/>
    <n v="5"/>
    <s v="Moderate"/>
    <n v="3"/>
    <x v="1"/>
    <d v="2023-06-06T00:00:00"/>
    <x v="1"/>
    <x v="1"/>
    <x v="2"/>
    <n v="2"/>
    <n v="264.88"/>
    <n v="64"/>
    <s v="Old"/>
  </r>
  <r>
    <n v="3371"/>
    <d v="2022-12-20T00:00:00"/>
    <n v="3.4027777777777777"/>
    <s v="Production Technician II"/>
    <x v="8"/>
    <s v="Terminated"/>
    <s v="Full-Time"/>
    <s v="Zone A"/>
    <s v="Full-Time"/>
    <x v="0"/>
    <x v="15"/>
    <d v="1970-11-22T00:00:00"/>
    <s v="MA"/>
    <s v="Female"/>
    <s v="Hispanic"/>
    <s v="Married"/>
    <x v="1"/>
    <n v="4"/>
    <n v="3"/>
    <s v="Average"/>
    <d v="2022-08-08T00:00:00"/>
    <n v="4"/>
    <x v="1"/>
    <n v="2"/>
    <s v="Moderate"/>
    <n v="5"/>
    <x v="1"/>
    <d v="2022-12-01T00:00:00"/>
    <x v="4"/>
    <x v="0"/>
    <x v="3"/>
    <n v="2"/>
    <n v="210.15"/>
    <n v="52"/>
    <s v="Old"/>
  </r>
  <r>
    <n v="3372"/>
    <d v="2023-01-14T00:00:00"/>
    <n v="3.3361111111111112"/>
    <s v="Production Technician I"/>
    <x v="3"/>
    <s v="Terminated"/>
    <s v="Contract"/>
    <s v="Zone C"/>
    <s v="Part-Time"/>
    <x v="0"/>
    <x v="9"/>
    <d v="1992-05-27T00:00:00"/>
    <s v="MA"/>
    <s v="Female"/>
    <s v="Asian"/>
    <s v="Divorced"/>
    <x v="0"/>
    <n v="3"/>
    <n v="4"/>
    <s v="Poor"/>
    <d v="2023-07-13T00:00:00"/>
    <n v="1"/>
    <x v="0"/>
    <n v="3"/>
    <s v="Low"/>
    <n v="1"/>
    <x v="0"/>
    <d v="2023-05-05T00:00:00"/>
    <x v="3"/>
    <x v="1"/>
    <x v="3"/>
    <n v="4"/>
    <n v="627.17999999999995"/>
    <n v="31"/>
    <s v="Adult"/>
  </r>
  <r>
    <n v="3373"/>
    <d v="2018-09-22T00:00:00"/>
    <n v="7.6472222222222221"/>
    <s v="Production Technician I"/>
    <x v="9"/>
    <s v="Active"/>
    <s v="Contract"/>
    <s v="Zone A"/>
    <s v="Temporary"/>
    <x v="0"/>
    <x v="1"/>
    <d v="1989-02-06T00:00:00"/>
    <s v="MA"/>
    <s v="Male"/>
    <s v="Other"/>
    <s v="Married"/>
    <x v="1"/>
    <n v="4"/>
    <n v="2"/>
    <s v="Excellent"/>
    <d v="2023-08-03T00:00:00"/>
    <n v="2"/>
    <x v="2"/>
    <n v="4"/>
    <s v="High"/>
    <n v="4"/>
    <x v="2"/>
    <d v="2022-12-29T00:00:00"/>
    <x v="1"/>
    <x v="1"/>
    <x v="1"/>
    <n v="1"/>
    <n v="575.41999999999996"/>
    <n v="29"/>
    <s v="Adult"/>
  </r>
  <r>
    <n v="3374"/>
    <d v="2022-09-24T00:00:00"/>
    <n v="3.6416666666666666"/>
    <s v="Production Technician I"/>
    <x v="5"/>
    <s v="Terminated"/>
    <s v="Part-Time"/>
    <s v="Zone A"/>
    <s v="Temporary"/>
    <x v="0"/>
    <x v="4"/>
    <d v="1999-12-04T00:00:00"/>
    <s v="MA"/>
    <s v="Male"/>
    <s v="Hispanic"/>
    <s v="Divorced"/>
    <x v="1"/>
    <n v="4"/>
    <n v="4"/>
    <s v="Poor"/>
    <d v="2023-03-17T00:00:00"/>
    <n v="1"/>
    <x v="0"/>
    <n v="3"/>
    <s v="Low"/>
    <n v="3"/>
    <x v="0"/>
    <d v="2022-11-27T00:00:00"/>
    <x v="4"/>
    <x v="0"/>
    <x v="2"/>
    <n v="4"/>
    <n v="123.64"/>
    <n v="23"/>
    <s v="Young"/>
  </r>
  <r>
    <n v="3375"/>
    <d v="2020-06-08T00:00:00"/>
    <n v="5.9361111111111109"/>
    <s v="Production Technician I"/>
    <x v="6"/>
    <s v="Terminated"/>
    <s v="Full-Time"/>
    <s v="Zone B"/>
    <s v="Full-Time"/>
    <x v="0"/>
    <x v="6"/>
    <d v="1999-09-20T00:00:00"/>
    <s v="MA"/>
    <s v="Female"/>
    <s v="Black"/>
    <s v="Divorced"/>
    <x v="1"/>
    <n v="4"/>
    <n v="3"/>
    <s v="Average"/>
    <d v="2023-01-24T00:00:00"/>
    <n v="2"/>
    <x v="1"/>
    <n v="4"/>
    <s v="Moderate"/>
    <n v="3"/>
    <x v="1"/>
    <d v="2023-06-30T00:00:00"/>
    <x v="3"/>
    <x v="0"/>
    <x v="0"/>
    <n v="1"/>
    <n v="655.61"/>
    <n v="21"/>
    <s v="Young"/>
  </r>
  <r>
    <n v="3376"/>
    <d v="2023-07-06T00:00:00"/>
    <n v="2.8583333333333334"/>
    <s v="Production Technician I"/>
    <x v="2"/>
    <s v="Active"/>
    <s v="Part-Time"/>
    <s v="Zone B"/>
    <s v="Temporary"/>
    <x v="0"/>
    <x v="4"/>
    <d v="1986-11-11T00:00:00"/>
    <s v="MA"/>
    <s v="Female"/>
    <s v="Asian"/>
    <s v="Single"/>
    <x v="1"/>
    <n v="4"/>
    <n v="5"/>
    <s v="Poor"/>
    <d v="2022-08-19T00:00:00"/>
    <n v="4"/>
    <x v="0"/>
    <n v="1"/>
    <s v="Low"/>
    <n v="2"/>
    <x v="0"/>
    <d v="2023-02-20T00:00:00"/>
    <x v="2"/>
    <x v="1"/>
    <x v="1"/>
    <n v="4"/>
    <n v="410.54"/>
    <n v="37"/>
    <s v="Adult"/>
  </r>
  <r>
    <n v="3377"/>
    <d v="2020-02-24T00:00:00"/>
    <n v="6.2249999999999996"/>
    <s v="Production Technician I"/>
    <x v="4"/>
    <s v="Active"/>
    <s v="Part-Time"/>
    <s v="Zone A"/>
    <s v="Temporary"/>
    <x v="0"/>
    <x v="8"/>
    <d v="1989-09-06T00:00:00"/>
    <s v="MA"/>
    <s v="Female"/>
    <s v="Asian"/>
    <s v="Widowed"/>
    <x v="1"/>
    <n v="4"/>
    <n v="4"/>
    <s v="Poor"/>
    <d v="2022-12-19T00:00:00"/>
    <n v="3"/>
    <x v="0"/>
    <n v="5"/>
    <s v="Low"/>
    <n v="3"/>
    <x v="0"/>
    <d v="2022-10-24T00:00:00"/>
    <x v="4"/>
    <x v="0"/>
    <x v="2"/>
    <n v="2"/>
    <n v="485.17"/>
    <n v="31"/>
    <s v="Adult"/>
  </r>
  <r>
    <n v="3378"/>
    <d v="2021-05-26T00:00:00"/>
    <n v="4.9694444444444441"/>
    <s v="Production Technician I"/>
    <x v="0"/>
    <s v="Active"/>
    <s v="Contract"/>
    <s v="Zone B"/>
    <s v="Temporary"/>
    <x v="0"/>
    <x v="3"/>
    <d v="1993-09-04T00:00:00"/>
    <s v="MA"/>
    <s v="Female"/>
    <s v="White"/>
    <s v="Single"/>
    <x v="1"/>
    <n v="4"/>
    <n v="3"/>
    <s v="Average"/>
    <d v="2023-04-12T00:00:00"/>
    <n v="5"/>
    <x v="1"/>
    <n v="1"/>
    <s v="Moderate"/>
    <n v="4"/>
    <x v="1"/>
    <d v="2023-07-08T00:00:00"/>
    <x v="3"/>
    <x v="1"/>
    <x v="3"/>
    <n v="1"/>
    <n v="731.18"/>
    <n v="28"/>
    <s v="Adult"/>
  </r>
  <r>
    <n v="3380"/>
    <d v="2023-06-27T00:00:00"/>
    <n v="2.8833333333333333"/>
    <s v="Production Technician I"/>
    <x v="1"/>
    <s v="Active"/>
    <s v="Full-Time"/>
    <s v="Zone C"/>
    <s v="Temporary"/>
    <x v="0"/>
    <x v="4"/>
    <d v="1984-12-19T00:00:00"/>
    <s v="MA"/>
    <s v="Male"/>
    <s v="Black"/>
    <s v="Widowed"/>
    <x v="1"/>
    <n v="4"/>
    <n v="1"/>
    <s v="Excellent"/>
    <d v="2022-09-05T00:00:00"/>
    <n v="4"/>
    <x v="2"/>
    <n v="3"/>
    <s v="High"/>
    <n v="2"/>
    <x v="2"/>
    <d v="2022-10-26T00:00:00"/>
    <x v="3"/>
    <x v="0"/>
    <x v="1"/>
    <n v="1"/>
    <n v="399.81"/>
    <n v="39"/>
    <s v="Adult"/>
  </r>
  <r>
    <n v="3381"/>
    <d v="2022-12-20T00:00:00"/>
    <n v="3.4027777777777777"/>
    <s v="Production Technician I"/>
    <x v="8"/>
    <s v="Active"/>
    <s v="Contract"/>
    <s v="Zone C"/>
    <s v="Part-Time"/>
    <x v="0"/>
    <x v="4"/>
    <d v="1954-11-29T00:00:00"/>
    <s v="MA"/>
    <s v="Male"/>
    <s v="White"/>
    <s v="Single"/>
    <x v="1"/>
    <n v="4"/>
    <n v="3"/>
    <s v="Average"/>
    <d v="2022-10-03T00:00:00"/>
    <n v="1"/>
    <x v="1"/>
    <n v="5"/>
    <s v="Moderate"/>
    <n v="2"/>
    <x v="1"/>
    <d v="2022-08-30T00:00:00"/>
    <x v="1"/>
    <x v="0"/>
    <x v="1"/>
    <n v="4"/>
    <n v="604.05999999999995"/>
    <n v="68"/>
    <s v="Old"/>
  </r>
  <r>
    <n v="3382"/>
    <d v="2018-11-10T00:00:00"/>
    <n v="7.5138888888888893"/>
    <s v="Production Technician I"/>
    <x v="3"/>
    <s v="Active"/>
    <s v="Part-Time"/>
    <s v="Zone C"/>
    <s v="Temporary"/>
    <x v="0"/>
    <x v="4"/>
    <d v="1970-05-20T00:00:00"/>
    <s v="MA"/>
    <s v="Male"/>
    <s v="Other"/>
    <s v="Divorced"/>
    <x v="1"/>
    <n v="4"/>
    <n v="5"/>
    <s v="Poor"/>
    <d v="2022-11-10T00:00:00"/>
    <n v="3"/>
    <x v="0"/>
    <n v="5"/>
    <s v="Low"/>
    <n v="5"/>
    <x v="0"/>
    <d v="2023-04-14T00:00:00"/>
    <x v="2"/>
    <x v="0"/>
    <x v="0"/>
    <n v="2"/>
    <n v="815.35"/>
    <n v="48"/>
    <s v="Adult"/>
  </r>
  <r>
    <n v="3383"/>
    <d v="2020-08-13T00:00:00"/>
    <n v="5.7555555555555555"/>
    <s v="Production Technician I"/>
    <x v="9"/>
    <s v="Terminated"/>
    <s v="Part-Time"/>
    <s v="Zone C"/>
    <s v="Part-Time"/>
    <x v="0"/>
    <x v="3"/>
    <d v="1985-04-01T00:00:00"/>
    <s v="MA"/>
    <s v="Female"/>
    <s v="Hispanic"/>
    <s v="Divorced"/>
    <x v="1"/>
    <n v="4"/>
    <n v="2"/>
    <s v="Excellent"/>
    <d v="2022-11-12T00:00:00"/>
    <n v="3"/>
    <x v="2"/>
    <n v="2"/>
    <s v="High"/>
    <n v="3"/>
    <x v="2"/>
    <d v="2022-11-16T00:00:00"/>
    <x v="0"/>
    <x v="0"/>
    <x v="0"/>
    <n v="4"/>
    <n v="750.79"/>
    <n v="35"/>
    <s v="Adult"/>
  </r>
  <r>
    <n v="3384"/>
    <d v="2019-03-07T00:00:00"/>
    <n v="7.1888888888888891"/>
    <s v="Production Technician I"/>
    <x v="5"/>
    <s v="Active"/>
    <s v="Full-Time"/>
    <s v="Zone C"/>
    <s v="Full-Time"/>
    <x v="0"/>
    <x v="4"/>
    <d v="1991-07-18T00:00:00"/>
    <s v="MA"/>
    <s v="Female"/>
    <s v="Hispanic"/>
    <s v="Married"/>
    <x v="0"/>
    <n v="3"/>
    <n v="3"/>
    <s v="Average"/>
    <d v="2023-06-27T00:00:00"/>
    <n v="2"/>
    <x v="1"/>
    <n v="1"/>
    <s v="Moderate"/>
    <n v="2"/>
    <x v="1"/>
    <d v="2022-11-19T00:00:00"/>
    <x v="0"/>
    <x v="0"/>
    <x v="3"/>
    <n v="1"/>
    <n v="981.44"/>
    <n v="28"/>
    <s v="Adult"/>
  </r>
  <r>
    <n v="3385"/>
    <d v="2022-03-13T00:00:00"/>
    <n v="4.1722222222222225"/>
    <s v="Production Technician I"/>
    <x v="6"/>
    <s v="Active"/>
    <s v="Part-Time"/>
    <s v="Zone A"/>
    <s v="Full-Time"/>
    <x v="0"/>
    <x v="3"/>
    <d v="1978-07-10T00:00:00"/>
    <s v="MA"/>
    <s v="Female"/>
    <s v="Other"/>
    <s v="Divorced"/>
    <x v="0"/>
    <n v="3"/>
    <n v="3"/>
    <s v="Average"/>
    <d v="2022-12-21T00:00:00"/>
    <n v="2"/>
    <x v="1"/>
    <n v="1"/>
    <s v="Moderate"/>
    <n v="4"/>
    <x v="1"/>
    <d v="2023-02-10T00:00:00"/>
    <x v="3"/>
    <x v="1"/>
    <x v="0"/>
    <n v="5"/>
    <n v="553.4"/>
    <n v="44"/>
    <s v="Adult"/>
  </r>
  <r>
    <n v="3386"/>
    <d v="2019-11-25T00:00:00"/>
    <n v="6.4722222222222223"/>
    <s v="Production Technician II"/>
    <x v="5"/>
    <s v="Active"/>
    <s v="Contract"/>
    <s v="Zone C"/>
    <s v="Temporary"/>
    <x v="0"/>
    <x v="3"/>
    <d v="1995-02-18T00:00:00"/>
    <s v="MA"/>
    <s v="Female"/>
    <s v="Hispanic"/>
    <s v="Widowed"/>
    <x v="0"/>
    <n v="3"/>
    <n v="2"/>
    <s v="Excellent"/>
    <d v="2023-01-01T00:00:00"/>
    <n v="2"/>
    <x v="2"/>
    <n v="1"/>
    <s v="High"/>
    <n v="5"/>
    <x v="2"/>
    <d v="2022-08-26T00:00:00"/>
    <x v="0"/>
    <x v="1"/>
    <x v="1"/>
    <n v="1"/>
    <n v="348.3"/>
    <n v="24"/>
    <s v="Young"/>
  </r>
  <r>
    <n v="3387"/>
    <d v="2019-03-06T00:00:00"/>
    <n v="7.1916666666666664"/>
    <s v="Production Technician II"/>
    <x v="6"/>
    <s v="Active"/>
    <s v="Full-Time"/>
    <s v="Zone C"/>
    <s v="Full-Time"/>
    <x v="0"/>
    <x v="2"/>
    <d v="1965-07-19T00:00:00"/>
    <s v="MA"/>
    <s v="Male"/>
    <s v="Other"/>
    <s v="Widowed"/>
    <x v="0"/>
    <n v="3"/>
    <n v="3"/>
    <s v="Average"/>
    <d v="2023-04-19T00:00:00"/>
    <n v="1"/>
    <x v="1"/>
    <n v="3"/>
    <s v="Moderate"/>
    <n v="4"/>
    <x v="1"/>
    <d v="2022-10-16T00:00:00"/>
    <x v="3"/>
    <x v="0"/>
    <x v="2"/>
    <n v="3"/>
    <n v="912.09"/>
    <n v="54"/>
    <s v="Old"/>
  </r>
  <r>
    <n v="3388"/>
    <d v="2019-04-19T00:00:00"/>
    <n v="7.072222222222222"/>
    <s v="Production Technician II"/>
    <x v="2"/>
    <s v="Active"/>
    <s v="Part-Time"/>
    <s v="Zone A"/>
    <s v="Temporary"/>
    <x v="0"/>
    <x v="10"/>
    <d v="1990-09-17T00:00:00"/>
    <s v="MA"/>
    <s v="Male"/>
    <s v="Black"/>
    <s v="Divorced"/>
    <x v="0"/>
    <n v="3"/>
    <n v="1"/>
    <s v="Excellent"/>
    <d v="2022-10-09T00:00:00"/>
    <n v="3"/>
    <x v="2"/>
    <n v="1"/>
    <s v="High"/>
    <n v="3"/>
    <x v="2"/>
    <d v="2022-11-03T00:00:00"/>
    <x v="0"/>
    <x v="1"/>
    <x v="0"/>
    <n v="2"/>
    <n v="278.04000000000002"/>
    <n v="29"/>
    <s v="Adult"/>
  </r>
  <r>
    <n v="3389"/>
    <d v="2020-08-12T00:00:00"/>
    <n v="5.7583333333333337"/>
    <s v="Production Technician II"/>
    <x v="4"/>
    <s v="Active"/>
    <s v="Full-Time"/>
    <s v="Zone C"/>
    <s v="Temporary"/>
    <x v="0"/>
    <x v="4"/>
    <d v="2043-06-25T00:00:00"/>
    <s v="MA"/>
    <s v="Male"/>
    <s v="Asian"/>
    <s v="Married"/>
    <x v="0"/>
    <n v="3"/>
    <n v="1"/>
    <s v="Excellent"/>
    <d v="2023-02-11T00:00:00"/>
    <n v="2"/>
    <x v="2"/>
    <n v="3"/>
    <s v="High"/>
    <n v="1"/>
    <x v="2"/>
    <d v="2022-10-18T00:00:00"/>
    <x v="2"/>
    <x v="1"/>
    <x v="2"/>
    <n v="5"/>
    <n v="812.22"/>
    <n v="77"/>
    <s v="Old"/>
  </r>
  <r>
    <n v="3391"/>
    <d v="2020-01-13T00:00:00"/>
    <n v="6.3388888888888886"/>
    <s v="Production Technician II"/>
    <x v="7"/>
    <s v="Active"/>
    <s v="Part-Time"/>
    <s v="Zone C"/>
    <s v="Full-Time"/>
    <x v="0"/>
    <x v="2"/>
    <d v="1991-11-04T00:00:00"/>
    <s v="MA"/>
    <s v="Female"/>
    <s v="Black"/>
    <s v="Divorced"/>
    <x v="0"/>
    <n v="3"/>
    <n v="3"/>
    <s v="Average"/>
    <d v="2023-07-05T00:00:00"/>
    <n v="4"/>
    <x v="1"/>
    <n v="3"/>
    <s v="Moderate"/>
    <n v="1"/>
    <x v="1"/>
    <d v="2023-04-01T00:00:00"/>
    <x v="4"/>
    <x v="0"/>
    <x v="1"/>
    <n v="2"/>
    <n v="374.13"/>
    <n v="29"/>
    <s v="Adult"/>
  </r>
  <r>
    <n v="3392"/>
    <d v="2019-11-18T00:00:00"/>
    <n v="6.4916666666666663"/>
    <s v="Production Technician II"/>
    <x v="1"/>
    <s v="Terminated"/>
    <s v="Full-Time"/>
    <s v="Zone B"/>
    <s v="Full-Time"/>
    <x v="0"/>
    <x v="3"/>
    <d v="1988-02-29T00:00:00"/>
    <s v="MA"/>
    <s v="Female"/>
    <s v="Other"/>
    <s v="Single"/>
    <x v="0"/>
    <n v="3"/>
    <n v="2"/>
    <s v="Excellent"/>
    <d v="2022-10-02T00:00:00"/>
    <n v="3"/>
    <x v="2"/>
    <n v="4"/>
    <s v="High"/>
    <n v="2"/>
    <x v="2"/>
    <d v="2023-01-23T00:00:00"/>
    <x v="3"/>
    <x v="1"/>
    <x v="2"/>
    <n v="3"/>
    <n v="319.39"/>
    <n v="31"/>
    <s v="Adult"/>
  </r>
  <r>
    <n v="3393"/>
    <d v="2018-08-25T00:00:00"/>
    <n v="7.7222222222222223"/>
    <s v="Production Technician I"/>
    <x v="4"/>
    <s v="Active"/>
    <s v="Contract"/>
    <s v="Zone B"/>
    <s v="Full-Time"/>
    <x v="0"/>
    <x v="3"/>
    <d v="2042-06-04T00:00:00"/>
    <s v="MA"/>
    <s v="Female"/>
    <s v="Hispanic"/>
    <s v="Married"/>
    <x v="2"/>
    <n v="2"/>
    <n v="3"/>
    <s v="Average"/>
    <d v="2023-05-21T00:00:00"/>
    <n v="3"/>
    <x v="1"/>
    <n v="4"/>
    <s v="Moderate"/>
    <n v="4"/>
    <x v="1"/>
    <d v="2023-07-30T00:00:00"/>
    <x v="0"/>
    <x v="1"/>
    <x v="3"/>
    <n v="5"/>
    <n v="538.79999999999995"/>
    <n v="76"/>
    <s v="Old"/>
  </r>
  <r>
    <n v="3394"/>
    <d v="2021-05-24T00:00:00"/>
    <n v="4.9749999999999996"/>
    <s v="Production Technician I"/>
    <x v="5"/>
    <s v="Active"/>
    <s v="Contract"/>
    <s v="Zone B"/>
    <s v="Temporary"/>
    <x v="0"/>
    <x v="4"/>
    <d v="2049-06-03T00:00:00"/>
    <s v="MA"/>
    <s v="Male"/>
    <s v="Black"/>
    <s v="Divorced"/>
    <x v="0"/>
    <n v="3"/>
    <n v="2"/>
    <s v="Excellent"/>
    <d v="2023-04-06T00:00:00"/>
    <n v="1"/>
    <x v="2"/>
    <n v="5"/>
    <s v="High"/>
    <n v="5"/>
    <x v="2"/>
    <d v="2022-09-12T00:00:00"/>
    <x v="0"/>
    <x v="1"/>
    <x v="1"/>
    <n v="3"/>
    <n v="845.75"/>
    <n v="72"/>
    <s v="Old"/>
  </r>
  <r>
    <n v="3395"/>
    <d v="2021-06-09T00:00:00"/>
    <n v="4.9333333333333336"/>
    <s v="Production Technician I"/>
    <x v="3"/>
    <s v="Terminated"/>
    <s v="Part-Time"/>
    <s v="Zone A"/>
    <s v="Part-Time"/>
    <x v="0"/>
    <x v="4"/>
    <d v="1975-02-09T00:00:00"/>
    <s v="MA"/>
    <s v="Female"/>
    <s v="Other"/>
    <s v="Widowed"/>
    <x v="2"/>
    <n v="2"/>
    <n v="3"/>
    <s v="Average"/>
    <d v="2023-05-30T00:00:00"/>
    <n v="4"/>
    <x v="1"/>
    <n v="4"/>
    <s v="Moderate"/>
    <n v="3"/>
    <x v="1"/>
    <d v="2022-08-24T00:00:00"/>
    <x v="4"/>
    <x v="0"/>
    <x v="0"/>
    <n v="3"/>
    <n v="745.69"/>
    <n v="46"/>
    <s v="Adult"/>
  </r>
  <r>
    <n v="3396"/>
    <d v="2021-04-05T00:00:00"/>
    <n v="5.1111111111111107"/>
    <s v="Production Technician I"/>
    <x v="7"/>
    <s v="Terminated"/>
    <s v="Part-Time"/>
    <s v="Zone B"/>
    <s v="Full-Time"/>
    <x v="0"/>
    <x v="3"/>
    <d v="2049-11-30T00:00:00"/>
    <s v="MA"/>
    <s v="Female"/>
    <s v="Asian"/>
    <s v="Married"/>
    <x v="0"/>
    <n v="3"/>
    <n v="4"/>
    <s v="Poor"/>
    <d v="2022-09-13T00:00:00"/>
    <n v="4"/>
    <x v="0"/>
    <n v="3"/>
    <s v="Low"/>
    <n v="3"/>
    <x v="0"/>
    <d v="2023-04-15T00:00:00"/>
    <x v="0"/>
    <x v="1"/>
    <x v="3"/>
    <n v="4"/>
    <n v="743.92"/>
    <n v="72"/>
    <s v="Old"/>
  </r>
  <r>
    <n v="3397"/>
    <d v="2022-11-05T00:00:00"/>
    <n v="3.5277777777777777"/>
    <s v="Production Technician I"/>
    <x v="9"/>
    <s v="Active"/>
    <s v="Part-Time"/>
    <s v="Zone A"/>
    <s v="Part-Time"/>
    <x v="0"/>
    <x v="4"/>
    <d v="2049-09-27T00:00:00"/>
    <s v="MA"/>
    <s v="Female"/>
    <s v="Asian"/>
    <s v="Single"/>
    <x v="0"/>
    <n v="3"/>
    <n v="3"/>
    <s v="Average"/>
    <d v="2023-03-22T00:00:00"/>
    <n v="3"/>
    <x v="1"/>
    <n v="3"/>
    <s v="Moderate"/>
    <n v="2"/>
    <x v="1"/>
    <d v="2022-10-05T00:00:00"/>
    <x v="2"/>
    <x v="0"/>
    <x v="1"/>
    <n v="2"/>
    <n v="826.58"/>
    <n v="73"/>
    <s v="Old"/>
  </r>
  <r>
    <n v="3398"/>
    <d v="2019-11-09T00:00:00"/>
    <n v="6.5166666666666666"/>
    <s v="Production Technician I"/>
    <x v="2"/>
    <s v="Active"/>
    <s v="Part-Time"/>
    <s v="Zone A"/>
    <s v="Full-Time"/>
    <x v="0"/>
    <x v="3"/>
    <d v="1956-12-11T00:00:00"/>
    <s v="MA"/>
    <s v="Female"/>
    <s v="Other"/>
    <s v="Single"/>
    <x v="0"/>
    <n v="3"/>
    <n v="3"/>
    <s v="Average"/>
    <d v="2022-08-15T00:00:00"/>
    <n v="5"/>
    <x v="1"/>
    <n v="2"/>
    <s v="Moderate"/>
    <n v="1"/>
    <x v="1"/>
    <d v="2022-08-24T00:00:00"/>
    <x v="2"/>
    <x v="1"/>
    <x v="3"/>
    <n v="2"/>
    <n v="155.61000000000001"/>
    <n v="63"/>
    <s v="Old"/>
  </r>
  <r>
    <n v="3399"/>
    <d v="2022-06-05T00:00:00"/>
    <n v="3.9444444444444446"/>
    <s v="Production Technician I"/>
    <x v="6"/>
    <s v="Active"/>
    <s v="Full-Time"/>
    <s v="Zone B"/>
    <s v="Full-Time"/>
    <x v="0"/>
    <x v="1"/>
    <d v="1984-02-25T00:00:00"/>
    <s v="MA"/>
    <s v="Female"/>
    <s v="White"/>
    <s v="Widowed"/>
    <x v="0"/>
    <n v="3"/>
    <n v="2"/>
    <s v="Excellent"/>
    <d v="2023-05-23T00:00:00"/>
    <n v="4"/>
    <x v="2"/>
    <n v="4"/>
    <s v="High"/>
    <n v="5"/>
    <x v="2"/>
    <d v="2022-12-01T00:00:00"/>
    <x v="0"/>
    <x v="1"/>
    <x v="0"/>
    <n v="3"/>
    <n v="898.26"/>
    <n v="38"/>
    <s v="Adult"/>
  </r>
  <r>
    <n v="3400"/>
    <d v="2021-09-21T00:00:00"/>
    <n v="4.6500000000000004"/>
    <s v="Production Technician I"/>
    <x v="8"/>
    <s v="Active"/>
    <s v="Full-Time"/>
    <s v="Zone C"/>
    <s v="Temporary"/>
    <x v="0"/>
    <x v="12"/>
    <d v="1970-06-04T00:00:00"/>
    <s v="MA"/>
    <s v="Female"/>
    <s v="Black"/>
    <s v="Divorced"/>
    <x v="0"/>
    <n v="3"/>
    <n v="1"/>
    <s v="Excellent"/>
    <d v="2022-12-30T00:00:00"/>
    <n v="2"/>
    <x v="2"/>
    <n v="5"/>
    <s v="High"/>
    <n v="3"/>
    <x v="2"/>
    <d v="2023-07-21T00:00:00"/>
    <x v="0"/>
    <x v="1"/>
    <x v="3"/>
    <n v="1"/>
    <n v="639.05999999999995"/>
    <n v="51"/>
    <s v="Old"/>
  </r>
  <r>
    <n v="3402"/>
    <d v="2021-03-03T00:00:00"/>
    <n v="5.2"/>
    <s v="Production Technician I"/>
    <x v="0"/>
    <s v="Terminated"/>
    <s v="Part-Time"/>
    <s v="Zone C"/>
    <s v="Full-Time"/>
    <x v="0"/>
    <x v="4"/>
    <d v="1971-11-30T00:00:00"/>
    <s v="MA"/>
    <s v="Male"/>
    <s v="Black"/>
    <s v="Single"/>
    <x v="0"/>
    <n v="3"/>
    <n v="3"/>
    <s v="Average"/>
    <d v="2023-04-23T00:00:00"/>
    <n v="1"/>
    <x v="1"/>
    <n v="4"/>
    <s v="Moderate"/>
    <n v="4"/>
    <x v="1"/>
    <d v="2023-07-05T00:00:00"/>
    <x v="1"/>
    <x v="1"/>
    <x v="1"/>
    <n v="2"/>
    <n v="783.25"/>
    <n v="50"/>
    <s v="Adult"/>
  </r>
  <r>
    <n v="3403"/>
    <d v="2021-02-19T00:00:00"/>
    <n v="5.2388888888888889"/>
    <s v="Production Technician I"/>
    <x v="4"/>
    <s v="Terminated"/>
    <s v="Contract"/>
    <s v="Zone A"/>
    <s v="Full-Time"/>
    <x v="0"/>
    <x v="4"/>
    <d v="1975-09-03T00:00:00"/>
    <s v="MA"/>
    <s v="Female"/>
    <s v="Asian"/>
    <s v="Married"/>
    <x v="1"/>
    <n v="4"/>
    <n v="3"/>
    <s v="Average"/>
    <d v="2023-03-06T00:00:00"/>
    <n v="4"/>
    <x v="1"/>
    <n v="4"/>
    <s v="Moderate"/>
    <n v="3"/>
    <x v="1"/>
    <d v="2023-06-08T00:00:00"/>
    <x v="4"/>
    <x v="1"/>
    <x v="2"/>
    <n v="5"/>
    <n v="406.68"/>
    <n v="46"/>
    <s v="Adult"/>
  </r>
  <r>
    <n v="3406"/>
    <d v="2020-03-25T00:00:00"/>
    <n v="6.1388888888888893"/>
    <s v="Production Technician I"/>
    <x v="6"/>
    <s v="Terminated"/>
    <s v="Contract"/>
    <s v="Zone C"/>
    <s v="Temporary"/>
    <x v="0"/>
    <x v="0"/>
    <d v="1955-05-17T00:00:00"/>
    <s v="MA"/>
    <s v="Female"/>
    <s v="Other"/>
    <s v="Single"/>
    <x v="0"/>
    <n v="3"/>
    <n v="5"/>
    <s v="Poor"/>
    <d v="2023-07-16T00:00:00"/>
    <n v="5"/>
    <x v="0"/>
    <n v="5"/>
    <s v="Low"/>
    <n v="4"/>
    <x v="0"/>
    <d v="2023-04-27T00:00:00"/>
    <x v="1"/>
    <x v="0"/>
    <x v="1"/>
    <n v="1"/>
    <n v="538.94000000000005"/>
    <n v="65"/>
    <s v="Old"/>
  </r>
  <r>
    <n v="3407"/>
    <d v="2021-04-15T00:00:00"/>
    <n v="5.083333333333333"/>
    <s v="Production Technician II"/>
    <x v="5"/>
    <s v="Active"/>
    <s v="Part-Time"/>
    <s v="Zone C"/>
    <s v="Temporary"/>
    <x v="0"/>
    <x v="4"/>
    <d v="1953-02-26T00:00:00"/>
    <s v="MA"/>
    <s v="Female"/>
    <s v="Asian"/>
    <s v="Single"/>
    <x v="0"/>
    <n v="3"/>
    <n v="5"/>
    <s v="Poor"/>
    <d v="2023-05-09T00:00:00"/>
    <n v="1"/>
    <x v="0"/>
    <n v="3"/>
    <s v="Low"/>
    <n v="5"/>
    <x v="0"/>
    <d v="2023-02-06T00:00:00"/>
    <x v="0"/>
    <x v="1"/>
    <x v="1"/>
    <n v="1"/>
    <n v="501.87"/>
    <n v="68"/>
    <s v="Old"/>
  </r>
  <r>
    <n v="3408"/>
    <d v="2022-12-15T00:00:00"/>
    <n v="3.4166666666666665"/>
    <s v="Production Technician II"/>
    <x v="6"/>
    <s v="Terminated"/>
    <s v="Contract"/>
    <s v="Zone B"/>
    <s v="Full-Time"/>
    <x v="0"/>
    <x v="4"/>
    <d v="1965-01-07T00:00:00"/>
    <s v="MA"/>
    <s v="Male"/>
    <s v="Asian"/>
    <s v="Divorced"/>
    <x v="0"/>
    <n v="3"/>
    <n v="3"/>
    <s v="Average"/>
    <d v="2023-06-02T00:00:00"/>
    <n v="2"/>
    <x v="1"/>
    <n v="2"/>
    <s v="Moderate"/>
    <n v="4"/>
    <x v="1"/>
    <d v="2022-08-13T00:00:00"/>
    <x v="0"/>
    <x v="1"/>
    <x v="0"/>
    <n v="5"/>
    <n v="877.62"/>
    <n v="57"/>
    <s v="Old"/>
  </r>
  <r>
    <n v="3409"/>
    <d v="2022-10-08T00:00:00"/>
    <n v="3.6027777777777779"/>
    <s v="Production Technician II"/>
    <x v="2"/>
    <s v="Active"/>
    <s v="Contract"/>
    <s v="Zone B"/>
    <s v="Full-Time"/>
    <x v="0"/>
    <x v="17"/>
    <d v="2043-03-15T00:00:00"/>
    <s v="MA"/>
    <s v="Male"/>
    <s v="Asian"/>
    <s v="Divorced"/>
    <x v="0"/>
    <n v="3"/>
    <n v="4"/>
    <s v="Poor"/>
    <d v="2022-10-03T00:00:00"/>
    <n v="5"/>
    <x v="0"/>
    <n v="5"/>
    <s v="Low"/>
    <n v="4"/>
    <x v="0"/>
    <d v="2023-07-27T00:00:00"/>
    <x v="3"/>
    <x v="0"/>
    <x v="0"/>
    <n v="2"/>
    <n v="575.11"/>
    <n v="79"/>
    <s v="Old"/>
  </r>
  <r>
    <n v="3410"/>
    <d v="2018-12-18T00:00:00"/>
    <n v="7.4083333333333332"/>
    <s v="Production Technician II"/>
    <x v="4"/>
    <s v="Active"/>
    <s v="Contract"/>
    <s v="Zone C"/>
    <s v="Temporary"/>
    <x v="0"/>
    <x v="16"/>
    <d v="1980-07-07T00:00:00"/>
    <s v="MA"/>
    <s v="Male"/>
    <s v="Hispanic"/>
    <s v="Widowed"/>
    <x v="0"/>
    <n v="3"/>
    <n v="3"/>
    <s v="Average"/>
    <d v="2022-09-04T00:00:00"/>
    <n v="4"/>
    <x v="1"/>
    <n v="3"/>
    <s v="Moderate"/>
    <n v="4"/>
    <x v="1"/>
    <d v="2023-03-05T00:00:00"/>
    <x v="0"/>
    <x v="1"/>
    <x v="0"/>
    <n v="2"/>
    <n v="729.76"/>
    <n v="38"/>
    <s v="Adult"/>
  </r>
  <r>
    <n v="3411"/>
    <d v="2022-10-06T00:00:00"/>
    <n v="3.6083333333333334"/>
    <s v="Production Technician II"/>
    <x v="0"/>
    <s v="Active"/>
    <s v="Full-Time"/>
    <s v="Zone B"/>
    <s v="Part-Time"/>
    <x v="0"/>
    <x v="5"/>
    <d v="2049-03-20T00:00:00"/>
    <s v="MA"/>
    <s v="Female"/>
    <s v="Asian"/>
    <s v="Single"/>
    <x v="0"/>
    <n v="3"/>
    <n v="2"/>
    <s v="Excellent"/>
    <d v="2022-10-30T00:00:00"/>
    <n v="2"/>
    <x v="2"/>
    <n v="3"/>
    <s v="High"/>
    <n v="2"/>
    <x v="2"/>
    <d v="2023-05-31T00:00:00"/>
    <x v="1"/>
    <x v="0"/>
    <x v="1"/>
    <n v="5"/>
    <n v="961.53"/>
    <n v="73"/>
    <s v="Old"/>
  </r>
  <r>
    <n v="3412"/>
    <d v="2019-12-28T00:00:00"/>
    <n v="6.3805555555555555"/>
    <s v="Production Technician II"/>
    <x v="7"/>
    <s v="Active"/>
    <s v="Part-Time"/>
    <s v="Zone A"/>
    <s v="Full-Time"/>
    <x v="0"/>
    <x v="12"/>
    <d v="1991-03-20T00:00:00"/>
    <s v="MA"/>
    <s v="Female"/>
    <s v="White"/>
    <s v="Divorced"/>
    <x v="1"/>
    <n v="4"/>
    <n v="3"/>
    <s v="Average"/>
    <d v="2022-09-24T00:00:00"/>
    <n v="5"/>
    <x v="1"/>
    <n v="4"/>
    <s v="Moderate"/>
    <n v="4"/>
    <x v="1"/>
    <d v="2022-10-07T00:00:00"/>
    <x v="0"/>
    <x v="1"/>
    <x v="1"/>
    <n v="2"/>
    <n v="966.67"/>
    <n v="28"/>
    <s v="Adult"/>
  </r>
  <r>
    <n v="3413"/>
    <d v="2019-11-25T00:00:00"/>
    <n v="6.4722222222222223"/>
    <s v="Production Technician II"/>
    <x v="1"/>
    <s v="Active"/>
    <s v="Contract"/>
    <s v="Zone B"/>
    <s v="Temporary"/>
    <x v="0"/>
    <x v="4"/>
    <d v="1962-12-15T00:00:00"/>
    <s v="MA"/>
    <s v="Female"/>
    <s v="White"/>
    <s v="Single"/>
    <x v="0"/>
    <n v="3"/>
    <n v="5"/>
    <s v="Poor"/>
    <d v="2022-12-22T00:00:00"/>
    <n v="1"/>
    <x v="0"/>
    <n v="2"/>
    <s v="Low"/>
    <n v="5"/>
    <x v="0"/>
    <d v="2023-03-20T00:00:00"/>
    <x v="1"/>
    <x v="1"/>
    <x v="3"/>
    <n v="5"/>
    <n v="394.1"/>
    <n v="57"/>
    <s v="Old"/>
  </r>
  <r>
    <n v="3414"/>
    <d v="2022-06-03T00:00:00"/>
    <n v="3.95"/>
    <s v="Production Technician I"/>
    <x v="8"/>
    <s v="Active"/>
    <s v="Contract"/>
    <s v="Zone C"/>
    <s v="Temporary"/>
    <x v="0"/>
    <x v="3"/>
    <d v="1998-05-04T00:00:00"/>
    <s v="MA"/>
    <s v="Female"/>
    <s v="Hispanic"/>
    <s v="Married"/>
    <x v="1"/>
    <n v="4"/>
    <n v="3"/>
    <s v="Average"/>
    <d v="2023-02-06T00:00:00"/>
    <n v="5"/>
    <x v="1"/>
    <n v="2"/>
    <s v="Moderate"/>
    <n v="4"/>
    <x v="1"/>
    <d v="2023-07-23T00:00:00"/>
    <x v="2"/>
    <x v="1"/>
    <x v="1"/>
    <n v="2"/>
    <n v="616.09"/>
    <n v="24"/>
    <s v="Young"/>
  </r>
  <r>
    <n v="3415"/>
    <d v="2022-09-09T00:00:00"/>
    <n v="3.6833333333333331"/>
    <s v="Production Technician I"/>
    <x v="3"/>
    <s v="Terminated"/>
    <s v="Full-Time"/>
    <s v="Zone A"/>
    <s v="Part-Time"/>
    <x v="0"/>
    <x v="8"/>
    <d v="1974-10-14T00:00:00"/>
    <s v="MA"/>
    <s v="Male"/>
    <s v="Hispanic"/>
    <s v="Widowed"/>
    <x v="0"/>
    <n v="3"/>
    <n v="3"/>
    <s v="Average"/>
    <d v="2023-06-08T00:00:00"/>
    <n v="2"/>
    <x v="1"/>
    <n v="5"/>
    <s v="Moderate"/>
    <n v="1"/>
    <x v="1"/>
    <d v="2022-09-16T00:00:00"/>
    <x v="0"/>
    <x v="0"/>
    <x v="2"/>
    <n v="4"/>
    <n v="103.35"/>
    <n v="48"/>
    <s v="Adult"/>
  </r>
  <r>
    <n v="3416"/>
    <d v="2020-10-02T00:00:00"/>
    <n v="5.6194444444444445"/>
    <s v="Production Technician I"/>
    <x v="4"/>
    <s v="Active"/>
    <s v="Full-Time"/>
    <s v="Zone B"/>
    <s v="Part-Time"/>
    <x v="0"/>
    <x v="0"/>
    <d v="1992-12-18T00:00:00"/>
    <s v="MA"/>
    <s v="Male"/>
    <s v="Asian"/>
    <s v="Married"/>
    <x v="0"/>
    <n v="3"/>
    <n v="2"/>
    <s v="Excellent"/>
    <d v="2022-08-26T00:00:00"/>
    <n v="1"/>
    <x v="2"/>
    <n v="2"/>
    <s v="High"/>
    <n v="1"/>
    <x v="2"/>
    <d v="2023-02-18T00:00:00"/>
    <x v="0"/>
    <x v="1"/>
    <x v="1"/>
    <n v="5"/>
    <n v="488.05"/>
    <n v="28"/>
    <s v="Adult"/>
  </r>
  <r>
    <n v="3417"/>
    <d v="2022-02-07T00:00:00"/>
    <n v="4.2722222222222221"/>
    <s v="Production Technician I"/>
    <x v="0"/>
    <s v="Active"/>
    <s v="Part-Time"/>
    <s v="Zone A"/>
    <s v="Part-Time"/>
    <x v="0"/>
    <x v="8"/>
    <d v="2000-09-26T00:00:00"/>
    <s v="MA"/>
    <s v="Female"/>
    <s v="Other"/>
    <s v="Widowed"/>
    <x v="0"/>
    <n v="3"/>
    <n v="1"/>
    <s v="Excellent"/>
    <d v="2023-05-21T00:00:00"/>
    <n v="2"/>
    <x v="2"/>
    <n v="5"/>
    <s v="High"/>
    <n v="5"/>
    <x v="2"/>
    <d v="2023-03-10T00:00:00"/>
    <x v="2"/>
    <x v="1"/>
    <x v="1"/>
    <n v="5"/>
    <n v="906.21"/>
    <n v="22"/>
    <s v="Young"/>
  </r>
  <r>
    <n v="3418"/>
    <d v="2022-10-14T00:00:00"/>
    <n v="3.5861111111111112"/>
    <s v="Production Technician I"/>
    <x v="1"/>
    <s v="Active"/>
    <s v="Part-Time"/>
    <s v="Zone B"/>
    <s v="Temporary"/>
    <x v="0"/>
    <x v="3"/>
    <d v="1996-08-12T00:00:00"/>
    <s v="MA"/>
    <s v="Female"/>
    <s v="Asian"/>
    <s v="Widowed"/>
    <x v="0"/>
    <n v="3"/>
    <n v="4"/>
    <s v="Poor"/>
    <d v="2023-06-26T00:00:00"/>
    <n v="5"/>
    <x v="0"/>
    <n v="3"/>
    <s v="Low"/>
    <n v="4"/>
    <x v="0"/>
    <d v="2023-06-15T00:00:00"/>
    <x v="3"/>
    <x v="0"/>
    <x v="2"/>
    <n v="4"/>
    <n v="397.08"/>
    <n v="26"/>
    <s v="Adult"/>
  </r>
  <r>
    <n v="3419"/>
    <d v="2019-10-14T00:00:00"/>
    <n v="6.5861111111111112"/>
    <s v="Production Technician I"/>
    <x v="8"/>
    <s v="Active"/>
    <s v="Contract"/>
    <s v="Zone C"/>
    <s v="Temporary"/>
    <x v="0"/>
    <x v="3"/>
    <d v="1952-12-05T00:00:00"/>
    <s v="MA"/>
    <s v="Female"/>
    <s v="Black"/>
    <s v="Divorced"/>
    <x v="0"/>
    <n v="3"/>
    <n v="2"/>
    <s v="Excellent"/>
    <d v="2022-11-25T00:00:00"/>
    <n v="2"/>
    <x v="2"/>
    <n v="5"/>
    <s v="High"/>
    <n v="2"/>
    <x v="2"/>
    <d v="2023-05-18T00:00:00"/>
    <x v="2"/>
    <x v="1"/>
    <x v="3"/>
    <n v="3"/>
    <n v="999.72"/>
    <n v="67"/>
    <s v="Old"/>
  </r>
  <r>
    <n v="3420"/>
    <d v="2020-10-10T00:00:00"/>
    <n v="5.5972222222222223"/>
    <s v="Production Technician I"/>
    <x v="6"/>
    <s v="Active"/>
    <s v="Contract"/>
    <s v="Zone A"/>
    <s v="Full-Time"/>
    <x v="0"/>
    <x v="4"/>
    <d v="2044-08-10T00:00:00"/>
    <s v="MA"/>
    <s v="Female"/>
    <s v="Other"/>
    <s v="Married"/>
    <x v="0"/>
    <n v="3"/>
    <n v="2"/>
    <s v="Excellent"/>
    <d v="2023-03-08T00:00:00"/>
    <n v="2"/>
    <x v="2"/>
    <n v="3"/>
    <s v="High"/>
    <n v="3"/>
    <x v="2"/>
    <d v="2022-12-15T00:00:00"/>
    <x v="2"/>
    <x v="1"/>
    <x v="3"/>
    <n v="2"/>
    <n v="489.02"/>
    <n v="76"/>
    <s v="Old"/>
  </r>
  <r>
    <n v="3421"/>
    <d v="2022-05-09T00:00:00"/>
    <n v="4.0166666666666666"/>
    <s v="Production Technician I"/>
    <x v="2"/>
    <s v="Active"/>
    <s v="Part-Time"/>
    <s v="Zone A"/>
    <s v="Part-Time"/>
    <x v="0"/>
    <x v="15"/>
    <d v="1959-06-11T00:00:00"/>
    <s v="MA"/>
    <s v="Female"/>
    <s v="Other"/>
    <s v="Divorced"/>
    <x v="0"/>
    <n v="3"/>
    <n v="1"/>
    <s v="Excellent"/>
    <d v="2023-02-15T00:00:00"/>
    <n v="5"/>
    <x v="2"/>
    <n v="4"/>
    <s v="High"/>
    <n v="2"/>
    <x v="2"/>
    <d v="2023-01-22T00:00:00"/>
    <x v="1"/>
    <x v="1"/>
    <x v="3"/>
    <n v="1"/>
    <n v="786.71"/>
    <n v="63"/>
    <s v="Old"/>
  </r>
  <r>
    <n v="3423"/>
    <d v="2020-12-28T00:00:00"/>
    <n v="5.3805555555555555"/>
    <s v="Production Technician I"/>
    <x v="7"/>
    <s v="Active"/>
    <s v="Part-Time"/>
    <s v="Zone A"/>
    <s v="Full-Time"/>
    <x v="0"/>
    <x v="6"/>
    <d v="2001-06-10T00:00:00"/>
    <s v="MA"/>
    <s v="Male"/>
    <s v="Black"/>
    <s v="Widowed"/>
    <x v="0"/>
    <n v="3"/>
    <n v="3"/>
    <s v="Average"/>
    <d v="2022-09-19T00:00:00"/>
    <n v="4"/>
    <x v="1"/>
    <n v="5"/>
    <s v="Moderate"/>
    <n v="3"/>
    <x v="1"/>
    <d v="2022-10-14T00:00:00"/>
    <x v="3"/>
    <x v="1"/>
    <x v="2"/>
    <n v="1"/>
    <n v="439.65"/>
    <n v="19"/>
    <s v="Young"/>
  </r>
  <r>
    <n v="3424"/>
    <d v="2020-12-09T00:00:00"/>
    <n v="5.4333333333333336"/>
    <s v="Production Technician I"/>
    <x v="3"/>
    <s v="Terminated"/>
    <s v="Contract"/>
    <s v="Zone B"/>
    <s v="Temporary"/>
    <x v="0"/>
    <x v="13"/>
    <d v="1997-01-27T00:00:00"/>
    <s v="MA"/>
    <s v="Male"/>
    <s v="White"/>
    <s v="Single"/>
    <x v="0"/>
    <n v="3"/>
    <n v="2"/>
    <s v="Excellent"/>
    <d v="2023-03-14T00:00:00"/>
    <n v="2"/>
    <x v="2"/>
    <n v="4"/>
    <s v="High"/>
    <n v="5"/>
    <x v="2"/>
    <d v="2022-08-18T00:00:00"/>
    <x v="2"/>
    <x v="0"/>
    <x v="2"/>
    <n v="5"/>
    <n v="981.13"/>
    <n v="23"/>
    <s v="Young"/>
  </r>
  <r>
    <n v="3425"/>
    <d v="2019-05-28T00:00:00"/>
    <n v="6.9638888888888886"/>
    <s v="Production Technician I"/>
    <x v="5"/>
    <s v="Terminated"/>
    <s v="Contract"/>
    <s v="Zone B"/>
    <s v="Full-Time"/>
    <x v="0"/>
    <x v="1"/>
    <d v="1954-05-28T00:00:00"/>
    <s v="MA"/>
    <s v="Female"/>
    <s v="Hispanic"/>
    <s v="Divorced"/>
    <x v="0"/>
    <n v="3"/>
    <n v="2"/>
    <s v="Excellent"/>
    <d v="2022-12-25T00:00:00"/>
    <n v="5"/>
    <x v="2"/>
    <n v="2"/>
    <s v="High"/>
    <n v="3"/>
    <x v="2"/>
    <d v="2023-05-19T00:00:00"/>
    <x v="3"/>
    <x v="1"/>
    <x v="2"/>
    <n v="3"/>
    <n v="184.27"/>
    <n v="65"/>
    <s v="Old"/>
  </r>
  <r>
    <n v="3426"/>
    <d v="2022-04-27T00:00:00"/>
    <n v="4.05"/>
    <s v="Production Technician I"/>
    <x v="4"/>
    <s v="Active"/>
    <s v="Full-Time"/>
    <s v="Zone B"/>
    <s v="Temporary"/>
    <x v="0"/>
    <x v="4"/>
    <d v="1990-09-11T00:00:00"/>
    <s v="MA"/>
    <s v="Female"/>
    <s v="White"/>
    <s v="Married"/>
    <x v="0"/>
    <n v="3"/>
    <n v="2"/>
    <s v="Excellent"/>
    <d v="2022-08-24T00:00:00"/>
    <n v="1"/>
    <x v="2"/>
    <n v="3"/>
    <s v="High"/>
    <n v="2"/>
    <x v="2"/>
    <d v="2023-05-02T00:00:00"/>
    <x v="0"/>
    <x v="0"/>
    <x v="0"/>
    <n v="5"/>
    <n v="675.37"/>
    <n v="32"/>
    <s v="Adul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E6C6CB-6E21-4B19-9A7D-5D5CF4C61EE7}"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5:F26" firstHeaderRow="1" firstDataRow="1" firstDataCol="0"/>
  <pivotFields count="35">
    <pivotField showAll="0"/>
    <pivotField numFmtId="14" showAll="0"/>
    <pivotField numFmtId="2"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dataField="1" showAll="0"/>
    <pivotField showAll="0"/>
    <pivotField numFmtId="14" showAll="0"/>
    <pivotField showAll="0"/>
    <pivotField showAll="0"/>
    <pivotField showAll="0"/>
    <pivotField showAll="0"/>
    <pivotField numFmtId="164" showAll="0"/>
    <pivotField showAll="0"/>
    <pivotField showAll="0"/>
  </pivotFields>
  <rowItems count="1">
    <i/>
  </rowItems>
  <colItems count="1">
    <i/>
  </colItems>
  <dataFields count="1">
    <dataField name="Average Work-Life Balance Score" fld="25" subtotal="average" baseField="0" baseItem="0" numFmtId="2"/>
  </dataFields>
  <formats count="6">
    <format dxfId="149">
      <pivotArea type="all" dataOnly="0" outline="0" fieldPosition="0"/>
    </format>
    <format dxfId="148">
      <pivotArea outline="0" collapsedLevelsAreSubtotals="1"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730ED7-ADF3-4082-B2B8-DF0B5FB9F6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5:H16" firstHeaderRow="1" firstDataRow="1" firstDataCol="0"/>
  <pivotFields count="35">
    <pivotField showAll="0"/>
    <pivotField numFmtId="14" showAll="0"/>
    <pivotField dataField="1" numFmtId="2"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showAll="0"/>
  </pivotFields>
  <rowItems count="1">
    <i/>
  </rowItems>
  <colItems count="1">
    <i/>
  </colItems>
  <dataFields count="1">
    <dataField name="Average Employee Tenure" fld="2" subtotal="average" baseField="0" baseItem="0" numFmtId="2"/>
  </dataFields>
  <formats count="5">
    <format dxfId="154">
      <pivotArea dataOnly="0" labelOnly="1" outline="0" axis="axisValues" fieldPosition="0"/>
    </format>
    <format dxfId="153">
      <pivotArea outline="0" collapsedLevelsAreSubtotals="1" fieldPosition="0"/>
    </format>
    <format dxfId="152">
      <pivotArea type="all" dataOnly="0" outline="0" fieldPosition="0"/>
    </format>
    <format dxfId="151">
      <pivotArea outline="0" collapsedLevelsAreSubtotals="1" fieldPosition="0"/>
    </format>
    <format dxfId="1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A2AD28-3324-443D-BF5F-C60F5180A9E1}"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5:G26" firstHeaderRow="1" firstDataRow="1" firstDataCol="0"/>
  <pivotFields count="35">
    <pivotField showAll="0"/>
    <pivotField numFmtId="14" showAll="0"/>
    <pivotField numFmtId="2"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dataField="1"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showAll="0"/>
  </pivotFields>
  <rowItems count="1">
    <i/>
  </rowItems>
  <colItems count="1">
    <i/>
  </colItems>
  <dataFields count="1">
    <dataField name="Average Current Employee Rating" fld="18" subtotal="average" baseField="0" baseItem="0" numFmtId="2"/>
  </dataFields>
  <formats count="6">
    <format dxfId="160">
      <pivotArea type="all" dataOnly="0" outline="0" fieldPosition="0"/>
    </format>
    <format dxfId="159">
      <pivotArea outline="0" collapsedLevelsAreSubtotals="1"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13023A-3729-43AB-8CE9-B3F2910C8B6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E16" firstHeaderRow="1" firstDataRow="1" firstDataCol="0"/>
  <pivotFields count="35">
    <pivotField showAll="0"/>
    <pivotField numFmtId="14" showAll="0"/>
    <pivotField numFmtId="2"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dataField="1" showAll="0"/>
    <pivotField showAll="0"/>
  </pivotFields>
  <rowItems count="1">
    <i/>
  </rowItems>
  <colItems count="1">
    <i/>
  </colItems>
  <dataFields count="1">
    <dataField name="Average Age of Employees" fld="33" subtotal="average" baseField="0" baseItem="0" numFmtId="2"/>
  </dataFields>
  <formats count="5">
    <format dxfId="165">
      <pivotArea dataOnly="0" labelOnly="1" outline="0" axis="axisValues" fieldPosition="0"/>
    </format>
    <format dxfId="164">
      <pivotArea outline="0" collapsedLevelsAreSubtotals="1" fieldPosition="0"/>
    </format>
    <format dxfId="163">
      <pivotArea type="all" dataOnly="0" outline="0" fieldPosition="0"/>
    </format>
    <format dxfId="162">
      <pivotArea outline="0" collapsedLevelsAreSubtotals="1" fieldPosition="0"/>
    </format>
    <format dxfId="1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A37E46-5A5A-4425-A413-A5065BE6875A}"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E26" firstHeaderRow="1" firstDataRow="1" firstDataCol="0"/>
  <pivotFields count="35">
    <pivotField showAll="0"/>
    <pivotField numFmtId="14" showAll="0"/>
    <pivotField numFmtId="2"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dataField="1" showAll="0"/>
    <pivotField showAll="0"/>
    <pivotField showAll="0"/>
    <pivotField showAll="0"/>
    <pivotField numFmtId="14" showAll="0"/>
    <pivotField showAll="0"/>
    <pivotField showAll="0"/>
    <pivotField showAll="0"/>
    <pivotField showAll="0"/>
    <pivotField numFmtId="164" showAll="0"/>
    <pivotField showAll="0"/>
    <pivotField showAll="0"/>
  </pivotFields>
  <rowItems count="1">
    <i/>
  </rowItems>
  <colItems count="1">
    <i/>
  </colItems>
  <dataFields count="1">
    <dataField name="Average Satisfaction Score" fld="23" subtotal="average" baseField="0" baseItem="0" numFmtId="2"/>
  </dataFields>
  <formats count="6">
    <format dxfId="171">
      <pivotArea type="all" dataOnly="0" outline="0" fieldPosition="0"/>
    </format>
    <format dxfId="170">
      <pivotArea outline="0" collapsedLevelsAreSubtotals="1"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110593-BA78-4BF6-A135-2625CB162C8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F15:G18" firstHeaderRow="1" firstDataRow="1" firstDataCol="1"/>
  <pivotFields count="35">
    <pivotField dataField="1" showAll="0"/>
    <pivotField numFmtId="14" showAll="0"/>
    <pivotField numFmtId="2" showAll="0"/>
    <pivotField showAll="0"/>
    <pivotField showAll="0"/>
    <pivotField showAll="0"/>
    <pivotField showAll="0"/>
    <pivotField showAll="0"/>
    <pivotField showAll="0"/>
    <pivotField showAll="0"/>
    <pivotField showAll="0"/>
    <pivotField numFmtId="14" showAll="0"/>
    <pivotField showAll="0"/>
    <pivotField axis="axisRow" showAll="0">
      <items count="3">
        <item x="0"/>
        <item x="1"/>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showAll="0"/>
  </pivotFields>
  <rowFields count="1">
    <field x="13"/>
  </rowFields>
  <rowItems count="3">
    <i>
      <x/>
    </i>
    <i>
      <x v="1"/>
    </i>
    <i t="grand">
      <x/>
    </i>
  </rowItems>
  <colItems count="1">
    <i/>
  </colItems>
  <dataFields count="1">
    <dataField name="Count of Employee ID" fld="0" subtotal="count" baseField="13" baseItem="0" numFmtId="1"/>
  </dataFields>
  <formats count="8">
    <format dxfId="179">
      <pivotArea dataOnly="0" labelOnly="1" outline="0" axis="axisValues" fieldPosition="0"/>
    </format>
    <format dxfId="178">
      <pivotArea outline="0" collapsedLevelsAreSubtotals="1" fieldPosition="0"/>
    </format>
    <format dxfId="177">
      <pivotArea type="all" dataOnly="0" outline="0" fieldPosition="0"/>
    </format>
    <format dxfId="176">
      <pivotArea outline="0" collapsedLevelsAreSubtotals="1" fieldPosition="0"/>
    </format>
    <format dxfId="175">
      <pivotArea field="13" type="button" dataOnly="0" labelOnly="1" outline="0" axis="axisRow" fieldPosition="0"/>
    </format>
    <format dxfId="174">
      <pivotArea dataOnly="0" labelOnly="1" fieldPosition="0">
        <references count="1">
          <reference field="13" count="0"/>
        </references>
      </pivotArea>
    </format>
    <format dxfId="173">
      <pivotArea dataOnly="0" labelOnly="1" grandRow="1" outline="0" fieldPosition="0"/>
    </format>
    <format dxfId="1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93B606-7F05-494B-B4DF-B790CD9AC5C7}"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5:D26" firstHeaderRow="1" firstDataRow="1" firstDataCol="0"/>
  <pivotFields count="35">
    <pivotField showAll="0"/>
    <pivotField numFmtId="14" showAll="0"/>
    <pivotField numFmtId="2"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dataField="1"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showAll="0"/>
  </pivotFields>
  <rowItems count="1">
    <i/>
  </rowItems>
  <colItems count="1">
    <i/>
  </colItems>
  <dataFields count="1">
    <dataField name="Average Engagement Score" fld="21" subtotal="average" baseField="0" baseItem="0" numFmtId="2"/>
  </dataFields>
  <formats count="6">
    <format dxfId="185">
      <pivotArea type="all" dataOnly="0" outline="0" fieldPosition="0"/>
    </format>
    <format dxfId="184">
      <pivotArea outline="0" collapsedLevelsAreSubtotals="1" fieldPosition="0"/>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E725CF-AF00-480F-BE2D-C9D5F18C1CB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D16" firstHeaderRow="1" firstDataRow="1" firstDataCol="0"/>
  <pivotFields count="35">
    <pivotField dataField="1" showAll="0"/>
    <pivotField numFmtId="14" showAll="0"/>
    <pivotField numFmtId="2"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showAll="0"/>
  </pivotFields>
  <rowItems count="1">
    <i/>
  </rowItems>
  <colItems count="1">
    <i/>
  </colItems>
  <dataFields count="1">
    <dataField name="Count of Employee ID" fld="0" subtotal="count" baseField="0" baseItem="0"/>
  </dataFields>
  <formats count="3">
    <format dxfId="188">
      <pivotArea type="all" dataOnly="0" outline="0" fieldPosition="0"/>
    </format>
    <format dxfId="187">
      <pivotArea outline="0" collapsedLevelsAreSubtotals="1" fieldPosition="0"/>
    </format>
    <format dxfId="1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AB87B6-2907-4CDC-94A8-B4B0AFEA78A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5:D36" firstHeaderRow="1" firstDataRow="1" firstDataCol="0"/>
  <pivotFields count="35">
    <pivotField showAll="0"/>
    <pivotField numFmtId="14" showAll="0"/>
    <pivotField numFmtId="2"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dataField="1" numFmtId="164" showAll="0"/>
    <pivotField showAll="0"/>
    <pivotField showAll="0"/>
  </pivotFields>
  <rowItems count="1">
    <i/>
  </rowItems>
  <colItems count="1">
    <i/>
  </colItems>
  <dataFields count="1">
    <dataField name="Total Training Cost" fld="32" baseField="0" baseItem="0" numFmtId="167"/>
  </dataFields>
  <formats count="6">
    <format dxfId="194">
      <pivotArea type="all" dataOnly="0" outline="0" fieldPosition="0"/>
    </format>
    <format dxfId="193">
      <pivotArea dataOnly="0" labelOnly="1" outline="0" axis="axisValues" fieldPosition="0"/>
    </format>
    <format dxfId="192">
      <pivotArea outline="0" collapsedLevelsAreSubtotals="1" fieldPosition="0"/>
    </format>
    <format dxfId="191">
      <pivotArea type="all" dataOnly="0" outline="0" fieldPosition="0"/>
    </format>
    <format dxfId="190">
      <pivotArea outline="0" collapsedLevelsAreSubtotals="1" fieldPosition="0"/>
    </format>
    <format dxfId="1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B0792B-C3EC-40BD-BA34-B80B338085DF}"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U24:V35" firstHeaderRow="1" firstDataRow="1" firstDataCol="1"/>
  <pivotFields count="35">
    <pivotField dataField="1" showAll="0"/>
    <pivotField numFmtId="14" showAll="0"/>
    <pivotField numFmtId="2" showAll="0"/>
    <pivotField showAll="0"/>
    <pivotField axis="axisRow"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Employee ID" fld="0" subtotal="count" baseField="13" baseItem="0"/>
  </dataFields>
  <formats count="8">
    <format dxfId="7">
      <pivotArea type="all" dataOnly="0" outline="0" fieldPosition="0"/>
    </format>
    <format dxfId="6">
      <pivotArea outline="0" collapsedLevelsAreSubtotals="1" fieldPosition="0"/>
    </format>
    <format dxfId="5">
      <pivotArea field="4" type="button" dataOnly="0" labelOnly="1" outline="0" axis="axisRow" fieldPosition="0"/>
    </format>
    <format dxfId="4">
      <pivotArea dataOnly="0" labelOnly="1" fieldPosition="0">
        <references count="1">
          <reference field="4" count="0"/>
        </references>
      </pivotArea>
    </format>
    <format dxfId="3">
      <pivotArea dataOnly="0" labelOnly="1" grandRow="1" outline="0" fieldPosition="0"/>
    </format>
    <format dxfId="2">
      <pivotArea dataOnly="0" labelOnly="1" outline="0" axis="axisValues" fieldPosition="0"/>
    </format>
    <format dxfId="1">
      <pivotArea field="4" type="button" dataOnly="0" labelOnly="1" outline="0" axis="axisRow" fieldPosition="0"/>
    </format>
    <format dxfId="0">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66F2BC-F8DC-4E88-9089-DA93762B74D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E24:F28" firstHeaderRow="1" firstDataRow="1" firstDataCol="1"/>
  <pivotFields count="35">
    <pivotField dataField="1" showAll="0"/>
    <pivotField numFmtId="14" showAll="0"/>
    <pivotField numFmtId="2"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axis="axisRow" showAll="0">
      <items count="4">
        <item x="0"/>
        <item x="1"/>
        <item x="2"/>
        <item t="default"/>
      </items>
    </pivotField>
  </pivotFields>
  <rowFields count="1">
    <field x="34"/>
  </rowFields>
  <rowItems count="4">
    <i>
      <x/>
    </i>
    <i>
      <x v="1"/>
    </i>
    <i>
      <x v="2"/>
    </i>
    <i t="grand">
      <x/>
    </i>
  </rowItems>
  <colItems count="1">
    <i/>
  </colItems>
  <dataFields count="1">
    <dataField name="Count of Employee ID" fld="0" subtotal="count" baseField="13" baseItem="0"/>
  </dataFields>
  <formats count="6">
    <format dxfId="13">
      <pivotArea type="all" dataOnly="0" outline="0" fieldPosition="0"/>
    </format>
    <format dxfId="12">
      <pivotArea outline="0" collapsedLevelsAreSubtotals="1" fieldPosition="0"/>
    </format>
    <format dxfId="11">
      <pivotArea field="34" type="button" dataOnly="0" labelOnly="1" outline="0" axis="axisRow" fieldPosition="0"/>
    </format>
    <format dxfId="10">
      <pivotArea dataOnly="0" labelOnly="1" fieldPosition="0">
        <references count="1">
          <reference field="34" count="0"/>
        </references>
      </pivotArea>
    </format>
    <format dxfId="9">
      <pivotArea dataOnly="0" labelOnly="1" grandRow="1" outline="0" fieldPosition="0"/>
    </format>
    <format dxfId="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36C707-7D42-4FAD-99B0-4F659763FC22}"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9:F16" firstHeaderRow="1" firstDataRow="1" firstDataCol="1"/>
  <pivotFields count="35">
    <pivotField dataField="1" showAll="0"/>
    <pivotField numFmtId="14" showAll="0"/>
    <pivotField numFmtId="2"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showAll="0"/>
  </pivotFields>
  <rowFields count="1">
    <field x="9"/>
  </rowFields>
  <rowItems count="7">
    <i>
      <x/>
    </i>
    <i>
      <x v="1"/>
    </i>
    <i>
      <x v="2"/>
    </i>
    <i>
      <x v="3"/>
    </i>
    <i>
      <x v="4"/>
    </i>
    <i>
      <x v="5"/>
    </i>
    <i t="grand">
      <x/>
    </i>
  </rowItems>
  <colItems count="1">
    <i/>
  </colItems>
  <dataFields count="1">
    <dataField name="Count of Employee ID" fld="0" subtotal="count" baseField="9" baseItem="0"/>
  </dataFields>
  <formats count="6">
    <format dxfId="19">
      <pivotArea type="all" dataOnly="0" outline="0" fieldPosition="0"/>
    </format>
    <format dxfId="18">
      <pivotArea outline="0" collapsedLevelsAreSubtotals="1" fieldPosition="0"/>
    </format>
    <format dxfId="17">
      <pivotArea field="9" type="button" dataOnly="0" labelOnly="1" outline="0" axis="axisRow" fieldPosition="0"/>
    </format>
    <format dxfId="16">
      <pivotArea dataOnly="0" labelOnly="1" fieldPosition="0">
        <references count="1">
          <reference field="9" count="0"/>
        </references>
      </pivotArea>
    </format>
    <format dxfId="15">
      <pivotArea dataOnly="0" labelOnly="1" grandRow="1" outline="0" fieldPosition="0"/>
    </format>
    <format dxfId="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52589C-401C-4497-BD90-C5B356FE8BFC}"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Y44:Z55" firstHeaderRow="1" firstDataRow="1" firstDataCol="1"/>
  <pivotFields count="35">
    <pivotField showAll="0"/>
    <pivotField numFmtId="14" showAll="0"/>
    <pivotField numFmtId="2"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axis="axisRow" showAll="0" measureFilter="1">
      <items count="26">
        <item x="1"/>
        <item x="18"/>
        <item x="14"/>
        <item x="24"/>
        <item x="6"/>
        <item x="7"/>
        <item x="4"/>
        <item x="10"/>
        <item x="0"/>
        <item x="3"/>
        <item x="5"/>
        <item x="2"/>
        <item x="22"/>
        <item x="16"/>
        <item x="9"/>
        <item x="11"/>
        <item x="23"/>
        <item x="21"/>
        <item x="12"/>
        <item x="8"/>
        <item x="19"/>
        <item x="20"/>
        <item x="15"/>
        <item x="13"/>
        <item x="17"/>
        <item t="default"/>
      </items>
    </pivotField>
    <pivotField numFmtId="14" showAll="0"/>
    <pivotField showAll="0"/>
    <pivotField showAll="0"/>
    <pivotField showAll="0"/>
    <pivotField showAll="0"/>
    <pivotField showAll="0"/>
    <pivotField showAll="0"/>
    <pivotField showAll="0"/>
    <pivotField showAll="0"/>
    <pivotField numFmtId="14" showAll="0"/>
    <pivotField showAll="0"/>
    <pivotField showAll="0"/>
    <pivotField dataField="1" showAll="0"/>
    <pivotField showAll="0"/>
    <pivotField showAll="0"/>
    <pivotField showAll="0"/>
    <pivotField numFmtId="14" showAll="0"/>
    <pivotField showAll="0"/>
    <pivotField showAll="0"/>
    <pivotField showAll="0"/>
    <pivotField showAll="0"/>
    <pivotField numFmtId="164" showAll="0"/>
    <pivotField showAll="0"/>
    <pivotField showAll="0"/>
  </pivotFields>
  <rowFields count="1">
    <field x="10"/>
  </rowFields>
  <rowItems count="11">
    <i>
      <x/>
    </i>
    <i>
      <x v="4"/>
    </i>
    <i>
      <x v="6"/>
    </i>
    <i>
      <x v="7"/>
    </i>
    <i>
      <x v="9"/>
    </i>
    <i>
      <x v="10"/>
    </i>
    <i>
      <x v="11"/>
    </i>
    <i>
      <x v="14"/>
    </i>
    <i>
      <x v="19"/>
    </i>
    <i>
      <x v="23"/>
    </i>
    <i t="grand">
      <x/>
    </i>
  </rowItems>
  <colItems count="1">
    <i/>
  </colItems>
  <dataFields count="1">
    <dataField name="Sum of Satisfaction Score" fld="23" baseField="0" baseItem="0" numFmtId="1"/>
  </dataFields>
  <formats count="9">
    <format dxfId="28">
      <pivotArea type="all" dataOnly="0" outline="0" fieldPosition="0"/>
    </format>
    <format dxfId="27">
      <pivotArea outline="0" collapsedLevelsAreSubtotals="1"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10" type="button" dataOnly="0" labelOnly="1" outline="0" axis="axisRow" fieldPosition="0"/>
    </format>
    <format dxfId="22">
      <pivotArea dataOnly="0" labelOnly="1" fieldPosition="0">
        <references count="1">
          <reference field="10" count="0"/>
        </references>
      </pivotArea>
    </format>
    <format dxfId="21">
      <pivotArea dataOnly="0" labelOnly="1" grandRow="1" outline="0" fieldPosition="0"/>
    </format>
    <format dxfId="2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7"/>
          </reference>
        </references>
      </pivotArea>
    </chartFormat>
    <chartFormat chart="3" format="4">
      <pivotArea type="data" outline="0" fieldPosition="0">
        <references count="2">
          <reference field="4294967294" count="1" selected="0">
            <x v="0"/>
          </reference>
          <reference field="10" count="1" selected="0">
            <x v="11"/>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F5E8DEB-0292-41FC-BFC9-07B15C0958BA}"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usiness Unit">
  <location ref="U11:V22" firstHeaderRow="1" firstDataRow="1" firstDataCol="1"/>
  <pivotFields count="35">
    <pivotField dataField="1" showAll="0"/>
    <pivotField numFmtId="14" showAll="0"/>
    <pivotField numFmtId="2" showAll="0"/>
    <pivotField showAll="0"/>
    <pivotField axis="axisRow"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Employee ID" fld="0" subtotal="count" baseField="13" baseItem="0"/>
  </dataFields>
  <formats count="8">
    <format dxfId="36">
      <pivotArea type="all" dataOnly="0" outline="0" fieldPosition="0"/>
    </format>
    <format dxfId="35">
      <pivotArea outline="0" collapsedLevelsAreSubtotals="1" fieldPosition="0"/>
    </format>
    <format dxfId="34">
      <pivotArea field="4" type="button" dataOnly="0" labelOnly="1" outline="0" axis="axisRow" fieldPosition="0"/>
    </format>
    <format dxfId="33">
      <pivotArea dataOnly="0" labelOnly="1" fieldPosition="0">
        <references count="1">
          <reference field="4" count="0"/>
        </references>
      </pivotArea>
    </format>
    <format dxfId="32">
      <pivotArea dataOnly="0" labelOnly="1" grandRow="1" outline="0" fieldPosition="0"/>
    </format>
    <format dxfId="31">
      <pivotArea dataOnly="0" labelOnly="1" outline="0" axis="axisValues" fieldPosition="0"/>
    </format>
    <format dxfId="30">
      <pivotArea field="4" type="button" dataOnly="0" labelOnly="1" outline="0" axis="axisRow" fieldPosition="0"/>
    </format>
    <format dxfId="29">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75A5DF9-43E0-42E7-9148-B6E9BCAF9D6C}"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17:R121" firstHeaderRow="1" firstDataRow="2" firstDataCol="1"/>
  <pivotFields count="35">
    <pivotField showAll="0"/>
    <pivotField numFmtId="14" showAll="0"/>
    <pivotField numFmtId="2"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items count="6">
        <item x="4"/>
        <item x="1"/>
        <item x="0"/>
        <item x="2"/>
        <item x="3"/>
        <item t="default"/>
      </items>
    </pivotField>
    <pivotField axis="axisRow" showAll="0">
      <items count="3">
        <item x="1"/>
        <item x="0"/>
        <item t="default"/>
      </items>
    </pivotField>
    <pivotField axis="axisCol" dataField="1" showAll="0">
      <items count="5">
        <item x="2"/>
        <item x="0"/>
        <item x="1"/>
        <item x="3"/>
        <item t="default"/>
      </items>
    </pivotField>
    <pivotField showAll="0"/>
    <pivotField numFmtId="164" showAll="0"/>
    <pivotField showAll="0"/>
    <pivotField showAll="0"/>
  </pivotFields>
  <rowFields count="1">
    <field x="29"/>
  </rowFields>
  <rowItems count="3">
    <i>
      <x/>
    </i>
    <i>
      <x v="1"/>
    </i>
    <i t="grand">
      <x/>
    </i>
  </rowItems>
  <colFields count="1">
    <field x="30"/>
  </colFields>
  <colItems count="5">
    <i>
      <x/>
    </i>
    <i>
      <x v="1"/>
    </i>
    <i>
      <x v="2"/>
    </i>
    <i>
      <x v="3"/>
    </i>
    <i t="grand">
      <x/>
    </i>
  </colItems>
  <dataFields count="1">
    <dataField name="Count of Training Outcome" fld="30" subtotal="count" baseField="0" baseItem="0" numFmtId="1"/>
  </dataFields>
  <formats count="15">
    <format dxfId="51">
      <pivotArea type="all" dataOnly="0" outline="0" fieldPosition="0"/>
    </format>
    <format dxfId="50">
      <pivotArea dataOnly="0" labelOnly="1" outline="0" axis="axisValues" fieldPosition="0"/>
    </format>
    <format dxfId="49">
      <pivotArea outline="0" collapsedLevelsAreSubtotals="1" fieldPosition="0"/>
    </format>
    <format dxfId="48">
      <pivotArea dataOnly="0" labelOnly="1" fieldPosition="0">
        <references count="1">
          <reference field="30" count="0"/>
        </references>
      </pivotArea>
    </format>
    <format dxfId="47">
      <pivotArea dataOnly="0" labelOnly="1" grandCol="1" outline="0" fieldPosition="0"/>
    </format>
    <format dxfId="46">
      <pivotArea type="all" dataOnly="0" outline="0" fieldPosition="0"/>
    </format>
    <format dxfId="45">
      <pivotArea outline="0" collapsedLevelsAreSubtotals="1" fieldPosition="0"/>
    </format>
    <format dxfId="44">
      <pivotArea type="origin" dataOnly="0" labelOnly="1" outline="0" fieldPosition="0"/>
    </format>
    <format dxfId="43">
      <pivotArea field="30" type="button" dataOnly="0" labelOnly="1" outline="0" axis="axisCol" fieldPosition="0"/>
    </format>
    <format dxfId="42">
      <pivotArea type="topRight" dataOnly="0" labelOnly="1" outline="0" fieldPosition="0"/>
    </format>
    <format dxfId="41">
      <pivotArea field="29" type="button" dataOnly="0" labelOnly="1" outline="0" axis="axisRow" fieldPosition="0"/>
    </format>
    <format dxfId="40">
      <pivotArea dataOnly="0" labelOnly="1" fieldPosition="0">
        <references count="1">
          <reference field="29" count="0"/>
        </references>
      </pivotArea>
    </format>
    <format dxfId="39">
      <pivotArea dataOnly="0" labelOnly="1" grandRow="1" outline="0" fieldPosition="0"/>
    </format>
    <format dxfId="38">
      <pivotArea dataOnly="0" labelOnly="1" fieldPosition="0">
        <references count="1">
          <reference field="30" count="0"/>
        </references>
      </pivotArea>
    </format>
    <format dxfId="37">
      <pivotArea dataOnly="0" labelOnly="1" grandCol="1" outline="0" fieldPosition="0"/>
    </format>
  </formats>
  <chartFormats count="12">
    <chartFormat chart="0" format="0" series="1">
      <pivotArea type="data" outline="0" fieldPosition="0">
        <references count="2">
          <reference field="4294967294" count="1" selected="0">
            <x v="0"/>
          </reference>
          <reference field="30" count="1" selected="0">
            <x v="0"/>
          </reference>
        </references>
      </pivotArea>
    </chartFormat>
    <chartFormat chart="0" format="1" series="1">
      <pivotArea type="data" outline="0" fieldPosition="0">
        <references count="2">
          <reference field="4294967294" count="1" selected="0">
            <x v="0"/>
          </reference>
          <reference field="30" count="1" selected="0">
            <x v="1"/>
          </reference>
        </references>
      </pivotArea>
    </chartFormat>
    <chartFormat chart="0" format="2" series="1">
      <pivotArea type="data" outline="0" fieldPosition="0">
        <references count="2">
          <reference field="4294967294" count="1" selected="0">
            <x v="0"/>
          </reference>
          <reference field="30" count="1" selected="0">
            <x v="2"/>
          </reference>
        </references>
      </pivotArea>
    </chartFormat>
    <chartFormat chart="0" format="3" series="1">
      <pivotArea type="data" outline="0" fieldPosition="0">
        <references count="2">
          <reference field="4294967294" count="1" selected="0">
            <x v="0"/>
          </reference>
          <reference field="30" count="1" selected="0">
            <x v="3"/>
          </reference>
        </references>
      </pivotArea>
    </chartFormat>
    <chartFormat chart="2" format="4" series="1">
      <pivotArea type="data" outline="0" fieldPosition="0">
        <references count="2">
          <reference field="4294967294" count="1" selected="0">
            <x v="0"/>
          </reference>
          <reference field="30" count="1" selected="0">
            <x v="0"/>
          </reference>
        </references>
      </pivotArea>
    </chartFormat>
    <chartFormat chart="2" format="5" series="1">
      <pivotArea type="data" outline="0" fieldPosition="0">
        <references count="2">
          <reference field="4294967294" count="1" selected="0">
            <x v="0"/>
          </reference>
          <reference field="30" count="1" selected="0">
            <x v="1"/>
          </reference>
        </references>
      </pivotArea>
    </chartFormat>
    <chartFormat chart="2" format="6" series="1">
      <pivotArea type="data" outline="0" fieldPosition="0">
        <references count="2">
          <reference field="4294967294" count="1" selected="0">
            <x v="0"/>
          </reference>
          <reference field="30" count="1" selected="0">
            <x v="2"/>
          </reference>
        </references>
      </pivotArea>
    </chartFormat>
    <chartFormat chart="2" format="7" series="1">
      <pivotArea type="data" outline="0" fieldPosition="0">
        <references count="2">
          <reference field="4294967294" count="1" selected="0">
            <x v="0"/>
          </reference>
          <reference field="30" count="1" selected="0">
            <x v="3"/>
          </reference>
        </references>
      </pivotArea>
    </chartFormat>
    <chartFormat chart="3" format="8" series="1">
      <pivotArea type="data" outline="0" fieldPosition="0">
        <references count="2">
          <reference field="4294967294" count="1" selected="0">
            <x v="0"/>
          </reference>
          <reference field="30" count="1" selected="0">
            <x v="0"/>
          </reference>
        </references>
      </pivotArea>
    </chartFormat>
    <chartFormat chart="3" format="9" series="1">
      <pivotArea type="data" outline="0" fieldPosition="0">
        <references count="2">
          <reference field="4294967294" count="1" selected="0">
            <x v="0"/>
          </reference>
          <reference field="30" count="1" selected="0">
            <x v="1"/>
          </reference>
        </references>
      </pivotArea>
    </chartFormat>
    <chartFormat chart="3" format="10" series="1">
      <pivotArea type="data" outline="0" fieldPosition="0">
        <references count="2">
          <reference field="4294967294" count="1" selected="0">
            <x v="0"/>
          </reference>
          <reference field="30" count="1" selected="0">
            <x v="2"/>
          </reference>
        </references>
      </pivotArea>
    </chartFormat>
    <chartFormat chart="3" format="11" series="1">
      <pivotArea type="data" outline="0" fieldPosition="0">
        <references count="2">
          <reference field="4294967294" count="1" selected="0">
            <x v="0"/>
          </reference>
          <reference field="3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EA783E7-AF2E-4AC4-BDA2-E4964BEC3076}"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44:P48" firstHeaderRow="1" firstDataRow="1" firstDataCol="1"/>
  <pivotFields count="35">
    <pivotField showAll="0"/>
    <pivotField numFmtId="14" showAll="0"/>
    <pivotField numFmtId="2"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axis="axisRow" dataField="1" showAll="0">
      <items count="4">
        <item x="2"/>
        <item x="0"/>
        <item x="1"/>
        <item t="default"/>
      </items>
    </pivotField>
    <pivotField showAll="0"/>
    <pivotField showAll="0"/>
    <pivotField showAll="0"/>
    <pivotField showAll="0"/>
    <pivotField numFmtId="14" showAll="0"/>
    <pivotField showAll="0"/>
    <pivotField showAll="0"/>
    <pivotField showAll="0"/>
    <pivotField showAll="0"/>
    <pivotField numFmtId="164" showAll="0"/>
    <pivotField showAll="0"/>
    <pivotField showAll="0"/>
  </pivotFields>
  <rowFields count="1">
    <field x="22"/>
  </rowFields>
  <rowItems count="4">
    <i>
      <x/>
    </i>
    <i>
      <x v="1"/>
    </i>
    <i>
      <x v="2"/>
    </i>
    <i t="grand">
      <x/>
    </i>
  </rowItems>
  <colItems count="1">
    <i/>
  </colItems>
  <dataFields count="1">
    <dataField name="Count of Engagement Level" fld="22" subtotal="count" showDataAs="percentOfTotal" baseField="0" baseItem="0" numFmtId="10"/>
  </dataFields>
  <formats count="10">
    <format dxfId="61">
      <pivotArea type="all" dataOnly="0" outline="0" fieldPosition="0"/>
    </format>
    <format dxfId="60">
      <pivotArea outline="0" collapsedLevelsAreSubtotals="1" fieldPosition="0"/>
    </format>
    <format dxfId="59">
      <pivotArea dataOnly="0" labelOnly="1" outline="0" axis="axisValues" fieldPosition="0"/>
    </format>
    <format dxfId="58">
      <pivotArea outline="0" fieldPosition="0">
        <references count="1">
          <reference field="4294967294" count="1">
            <x v="0"/>
          </reference>
        </references>
      </pivotArea>
    </format>
    <format dxfId="57">
      <pivotArea type="all" dataOnly="0" outline="0" fieldPosition="0"/>
    </format>
    <format dxfId="56">
      <pivotArea outline="0" collapsedLevelsAreSubtotals="1" fieldPosition="0"/>
    </format>
    <format dxfId="55">
      <pivotArea field="22" type="button" dataOnly="0" labelOnly="1" outline="0" axis="axisRow" fieldPosition="0"/>
    </format>
    <format dxfId="54">
      <pivotArea dataOnly="0" labelOnly="1" fieldPosition="0">
        <references count="1">
          <reference field="22" count="0"/>
        </references>
      </pivotArea>
    </format>
    <format dxfId="53">
      <pivotArea dataOnly="0" labelOnly="1" grandRow="1" outline="0" fieldPosition="0"/>
    </format>
    <format dxfId="52">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2" count="1" selected="0">
            <x v="0"/>
          </reference>
        </references>
      </pivotArea>
    </chartFormat>
    <chartFormat chart="3" format="7">
      <pivotArea type="data" outline="0" fieldPosition="0">
        <references count="2">
          <reference field="4294967294" count="1" selected="0">
            <x v="0"/>
          </reference>
          <reference field="22" count="1" selected="0">
            <x v="1"/>
          </reference>
        </references>
      </pivotArea>
    </chartFormat>
    <chartFormat chart="3" format="8">
      <pivotArea type="data" outline="0" fieldPosition="0">
        <references count="2">
          <reference field="4294967294" count="1" selected="0">
            <x v="0"/>
          </reference>
          <reference field="22" count="1" selected="0">
            <x v="2"/>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0" format="3">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1878BFA-3001-487B-A9B9-35A65A546D4A}"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74:F81" firstHeaderRow="1" firstDataRow="1" firstDataCol="1"/>
  <pivotFields count="35">
    <pivotField showAll="0"/>
    <pivotField numFmtId="14" showAll="0"/>
    <pivotField numFmtId="2"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sortType="a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items count="5">
        <item x="1"/>
        <item x="0"/>
        <item x="2"/>
        <item x="3"/>
        <item t="default"/>
      </items>
    </pivotField>
    <pivotField dataField="1"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showAll="0"/>
  </pivotFields>
  <rowFields count="1">
    <field x="9"/>
  </rowFields>
  <rowItems count="7">
    <i>
      <x v="1"/>
    </i>
    <i>
      <x v="2"/>
    </i>
    <i>
      <x v="5"/>
    </i>
    <i>
      <x v="3"/>
    </i>
    <i>
      <x v="4"/>
    </i>
    <i>
      <x/>
    </i>
    <i t="grand">
      <x/>
    </i>
  </rowItems>
  <colItems count="1">
    <i/>
  </colItems>
  <dataFields count="1">
    <dataField name="Average of Performance Score" fld="17" subtotal="average" baseField="9" baseItem="5" numFmtId="2"/>
  </dataFields>
  <formats count="24">
    <format dxfId="85">
      <pivotArea type="all" dataOnly="0" outline="0" fieldPosition="0"/>
    </format>
    <format dxfId="84">
      <pivotArea outline="0" collapsedLevelsAreSubtotals="1"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type="origin" dataOnly="0" labelOnly="1" outline="0" fieldPosition="0"/>
    </format>
    <format dxfId="79">
      <pivotArea field="9" type="button" dataOnly="0" labelOnly="1" outline="0" axis="axisRow" fieldPosition="0"/>
    </format>
    <format dxfId="78">
      <pivotArea type="topRight" dataOnly="0" labelOnly="1" outline="0" fieldPosition="0"/>
    </format>
    <format dxfId="77">
      <pivotArea field="16" type="button" dataOnly="0" labelOnly="1" outline="0"/>
    </format>
    <format dxfId="76">
      <pivotArea dataOnly="0" labelOnly="1" grandRow="1" outline="0" fieldPosition="0"/>
    </format>
    <format dxfId="75">
      <pivotArea dataOnly="0" labelOnly="1" grandCol="1" outline="0"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field="9" type="button" dataOnly="0" labelOnly="1" outline="0" axis="axisRow" fieldPosition="0"/>
    </format>
    <format dxfId="70">
      <pivotArea dataOnly="0" labelOnly="1" fieldPosition="0">
        <references count="1">
          <reference field="9" count="0"/>
        </references>
      </pivotArea>
    </format>
    <format dxfId="69">
      <pivotArea dataOnly="0" labelOnly="1" grandRow="1" outline="0"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9" type="button" dataOnly="0" labelOnly="1" outline="0" axis="axisRow" fieldPosition="0"/>
    </format>
    <format dxfId="64">
      <pivotArea dataOnly="0" labelOnly="1" fieldPosition="0">
        <references count="1">
          <reference field="9" count="0"/>
        </references>
      </pivotArea>
    </format>
    <format dxfId="63">
      <pivotArea dataOnly="0" labelOnly="1" grandRow="1" outline="0" fieldPosition="0"/>
    </format>
    <format dxfId="62">
      <pivotArea dataOnly="0" labelOnly="1" outline="0" axis="axisValues" fieldPosition="0"/>
    </format>
  </formats>
  <chartFormats count="2">
    <chartFormat chart="5"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60F0220-F44B-4007-A93D-9FBB48C524D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99:N106" firstHeaderRow="1" firstDataRow="1" firstDataCol="1"/>
  <pivotFields count="35">
    <pivotField showAll="0"/>
    <pivotField numFmtId="14" showAll="0"/>
    <pivotField numFmtId="2"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items count="6">
        <item x="4"/>
        <item x="1"/>
        <item x="0"/>
        <item x="2"/>
        <item x="3"/>
        <item t="default"/>
      </items>
    </pivotField>
    <pivotField showAll="0"/>
    <pivotField showAll="0">
      <items count="5">
        <item x="2"/>
        <item x="0"/>
        <item x="1"/>
        <item x="3"/>
        <item t="default"/>
      </items>
    </pivotField>
    <pivotField showAll="0"/>
    <pivotField dataField="1" numFmtId="164" showAll="0"/>
    <pivotField showAll="0"/>
    <pivotField showAll="0"/>
  </pivotFields>
  <rowFields count="1">
    <field x="9"/>
  </rowFields>
  <rowItems count="7">
    <i>
      <x/>
    </i>
    <i>
      <x v="1"/>
    </i>
    <i>
      <x v="2"/>
    </i>
    <i>
      <x v="3"/>
    </i>
    <i>
      <x v="4"/>
    </i>
    <i>
      <x v="5"/>
    </i>
    <i t="grand">
      <x/>
    </i>
  </rowItems>
  <colItems count="1">
    <i/>
  </colItems>
  <dataFields count="1">
    <dataField name="Sum of Training Cost" fld="32" baseField="0" baseItem="0" numFmtId="167"/>
  </dataFields>
  <formats count="9">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9" type="button" dataOnly="0" labelOnly="1" outline="0" axis="axisRow" fieldPosition="0"/>
    </format>
    <format dxfId="88">
      <pivotArea dataOnly="0" labelOnly="1" fieldPosition="0">
        <references count="1">
          <reference field="9" count="0"/>
        </references>
      </pivotArea>
    </format>
    <format dxfId="87">
      <pivotArea dataOnly="0" labelOnly="1" grandRow="1" outline="0" fieldPosition="0"/>
    </format>
    <format dxfId="8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0D1136F-6EC5-4A33-B538-ABD63318E23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99:F105" firstHeaderRow="1" firstDataRow="1" firstDataCol="1"/>
  <pivotFields count="35">
    <pivotField showAll="0"/>
    <pivotField numFmtId="14" showAll="0"/>
    <pivotField numFmtId="2"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axis="axisRow" dataField="1" showAll="0">
      <items count="6">
        <item x="4"/>
        <item x="1"/>
        <item x="0"/>
        <item x="2"/>
        <item x="3"/>
        <item t="default"/>
      </items>
    </pivotField>
    <pivotField showAll="0"/>
    <pivotField showAll="0">
      <items count="5">
        <item x="2"/>
        <item x="0"/>
        <item x="1"/>
        <item x="3"/>
        <item t="default"/>
      </items>
    </pivotField>
    <pivotField showAll="0"/>
    <pivotField numFmtId="164" showAll="0"/>
    <pivotField showAll="0"/>
    <pivotField showAll="0"/>
  </pivotFields>
  <rowFields count="1">
    <field x="28"/>
  </rowFields>
  <rowItems count="6">
    <i>
      <x/>
    </i>
    <i>
      <x v="1"/>
    </i>
    <i>
      <x v="2"/>
    </i>
    <i>
      <x v="3"/>
    </i>
    <i>
      <x v="4"/>
    </i>
    <i t="grand">
      <x/>
    </i>
  </rowItems>
  <colItems count="1">
    <i/>
  </colItems>
  <dataFields count="1">
    <dataField name="Count of Training Program Name" fld="28" subtotal="count" baseField="0" baseItem="0" numFmtId="1"/>
  </dataFields>
  <formats count="9">
    <format dxfId="103">
      <pivotArea type="all" dataOnly="0" outline="0" fieldPosition="0"/>
    </format>
    <format dxfId="102">
      <pivotArea dataOnly="0" labelOnly="1" outline="0" axis="axisValues"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field="28" type="button" dataOnly="0" labelOnly="1" outline="0" axis="axisRow" fieldPosition="0"/>
    </format>
    <format dxfId="97">
      <pivotArea dataOnly="0" labelOnly="1" fieldPosition="0">
        <references count="1">
          <reference field="28" count="0"/>
        </references>
      </pivotArea>
    </format>
    <format dxfId="96">
      <pivotArea dataOnly="0" labelOnly="1" grandRow="1" outline="0" fieldPosition="0"/>
    </format>
    <format dxfId="9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A08B6AD-B7AF-4F5A-BAE1-3F453EE73636}"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44:F51" firstHeaderRow="1" firstDataRow="1" firstDataCol="1"/>
  <pivotFields count="35">
    <pivotField showAll="0"/>
    <pivotField numFmtId="14" showAll="0"/>
    <pivotField numFmtId="2"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items count="7">
        <item x="5"/>
        <item x="3"/>
        <item x="2"/>
        <item x="0"/>
        <item x="1"/>
        <item x="4"/>
        <item t="default"/>
      </items>
    </pivotField>
    <pivotField showAll="0"/>
    <pivotField numFmtId="14"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showAll="0"/>
  </pivotFields>
  <rowFields count="1">
    <field x="9"/>
  </rowFields>
  <rowItems count="7">
    <i>
      <x/>
    </i>
    <i>
      <x v="1"/>
    </i>
    <i>
      <x v="2"/>
    </i>
    <i>
      <x v="3"/>
    </i>
    <i>
      <x v="4"/>
    </i>
    <i>
      <x v="5"/>
    </i>
    <i t="grand">
      <x/>
    </i>
  </rowItems>
  <colItems count="1">
    <i/>
  </colItems>
  <dataFields count="1">
    <dataField name="Count of Performance Score" fld="17" subtotal="count" baseField="9" baseItem="1" numFmtId="1"/>
  </dataFields>
  <formats count="22">
    <format dxfId="125">
      <pivotArea type="all" dataOnly="0" outline="0" fieldPosition="0"/>
    </format>
    <format dxfId="124">
      <pivotArea dataOnly="0" labelOnly="1" outline="0" axis="axisValues" fieldPosition="0"/>
    </format>
    <format dxfId="123">
      <pivotArea outline="0" collapsedLevelsAreSubtotals="1" fieldPosition="0"/>
    </format>
    <format dxfId="122">
      <pivotArea type="all" dataOnly="0" outline="0" fieldPosition="0"/>
    </format>
    <format dxfId="121">
      <pivotArea outline="0" collapsedLevelsAreSubtotals="1" fieldPosition="0"/>
    </format>
    <format dxfId="120">
      <pivotArea field="9" type="button" dataOnly="0" labelOnly="1" outline="0" axis="axisRow" fieldPosition="0"/>
    </format>
    <format dxfId="119">
      <pivotArea dataOnly="0" labelOnly="1" fieldPosition="0">
        <references count="1">
          <reference field="9" count="0"/>
        </references>
      </pivotArea>
    </format>
    <format dxfId="118">
      <pivotArea dataOnly="0" labelOnly="1" grandRow="1" outline="0" fieldPosition="0"/>
    </format>
    <format dxfId="117">
      <pivotArea dataOnly="0" labelOnly="1" outline="0" axis="axisValues" fieldPosition="0"/>
    </format>
    <format dxfId="116">
      <pivotArea outline="0" collapsedLevelsAreSubtotals="1" fieldPosition="0"/>
    </format>
    <format dxfId="115">
      <pivotArea type="all" dataOnly="0" outline="0" fieldPosition="0"/>
    </format>
    <format dxfId="114">
      <pivotArea outline="0" collapsedLevelsAreSubtotals="1" fieldPosition="0"/>
    </format>
    <format dxfId="113">
      <pivotArea field="9" type="button" dataOnly="0" labelOnly="1" outline="0" axis="axisRow" fieldPosition="0"/>
    </format>
    <format dxfId="112">
      <pivotArea dataOnly="0" labelOnly="1" fieldPosition="0">
        <references count="1">
          <reference field="9" count="0"/>
        </references>
      </pivotArea>
    </format>
    <format dxfId="111">
      <pivotArea dataOnly="0" labelOnly="1" grandRow="1" outline="0"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9" type="button" dataOnly="0" labelOnly="1" outline="0" axis="axisRow" fieldPosition="0"/>
    </format>
    <format dxfId="106">
      <pivotArea dataOnly="0" labelOnly="1" fieldPosition="0">
        <references count="1">
          <reference field="9" count="0"/>
        </references>
      </pivotArea>
    </format>
    <format dxfId="105">
      <pivotArea dataOnly="0" labelOnly="1" grandRow="1" outline="0" fieldPosition="0"/>
    </format>
    <format dxfId="104">
      <pivotArea dataOnly="0" labelOnly="1" outline="0" axis="axisValues" fieldPosition="0"/>
    </format>
  </formats>
  <chartFormats count="2">
    <chartFormat chart="7" format="10"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8D7B336-DD4D-4306-92C7-CE2D4091B405}"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13:F118" firstHeaderRow="1" firstDataRow="1" firstDataCol="1"/>
  <pivotFields count="35">
    <pivotField showAll="0"/>
    <pivotField numFmtId="14" showAll="0"/>
    <pivotField numFmtId="2"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items count="6">
        <item x="4"/>
        <item x="1"/>
        <item x="0"/>
        <item x="2"/>
        <item x="3"/>
        <item t="default"/>
      </items>
    </pivotField>
    <pivotField showAll="0"/>
    <pivotField axis="axisRow" dataField="1" showAll="0">
      <items count="5">
        <item x="2"/>
        <item x="0"/>
        <item x="1"/>
        <item x="3"/>
        <item t="default"/>
      </items>
    </pivotField>
    <pivotField showAll="0"/>
    <pivotField numFmtId="164" showAll="0"/>
    <pivotField showAll="0"/>
    <pivotField showAll="0"/>
  </pivotFields>
  <rowFields count="1">
    <field x="30"/>
  </rowFields>
  <rowItems count="5">
    <i>
      <x/>
    </i>
    <i>
      <x v="1"/>
    </i>
    <i>
      <x v="2"/>
    </i>
    <i>
      <x v="3"/>
    </i>
    <i t="grand">
      <x/>
    </i>
  </rowItems>
  <colItems count="1">
    <i/>
  </colItems>
  <dataFields count="1">
    <dataField name="Count of Training Outcome" fld="30" subtotal="count" showDataAs="percentOfTotal" baseField="0" baseItem="0" numFmtId="10"/>
  </dataFields>
  <formats count="10">
    <format dxfId="135">
      <pivotArea type="all" dataOnly="0" outline="0" fieldPosition="0"/>
    </format>
    <format dxfId="134">
      <pivotArea dataOnly="0" labelOnly="1" outline="0" axis="axisValues" fieldPosition="0"/>
    </format>
    <format dxfId="133">
      <pivotArea outline="0" collapsedLevelsAreSubtotals="1" fieldPosition="0"/>
    </format>
    <format dxfId="132">
      <pivotArea outline="0" fieldPosition="0">
        <references count="1">
          <reference field="4294967294" count="1">
            <x v="0"/>
          </reference>
        </references>
      </pivotArea>
    </format>
    <format dxfId="131">
      <pivotArea type="all" dataOnly="0" outline="0" fieldPosition="0"/>
    </format>
    <format dxfId="130">
      <pivotArea outline="0" collapsedLevelsAreSubtotals="1" fieldPosition="0"/>
    </format>
    <format dxfId="129">
      <pivotArea field="30" type="button" dataOnly="0" labelOnly="1" outline="0" axis="axisRow" fieldPosition="0"/>
    </format>
    <format dxfId="128">
      <pivotArea dataOnly="0" labelOnly="1" fieldPosition="0">
        <references count="1">
          <reference field="30" count="0"/>
        </references>
      </pivotArea>
    </format>
    <format dxfId="127">
      <pivotArea dataOnly="0" labelOnly="1" grandRow="1" outline="0" fieldPosition="0"/>
    </format>
    <format dxfId="12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0" count="1" selected="0">
            <x v="0"/>
          </reference>
        </references>
      </pivotArea>
    </chartFormat>
    <chartFormat chart="3" format="8">
      <pivotArea type="data" outline="0" fieldPosition="0">
        <references count="2">
          <reference field="4294967294" count="1" selected="0">
            <x v="0"/>
          </reference>
          <reference field="30" count="1" selected="0">
            <x v="1"/>
          </reference>
        </references>
      </pivotArea>
    </chartFormat>
    <chartFormat chart="3" format="9">
      <pivotArea type="data" outline="0" fieldPosition="0">
        <references count="2">
          <reference field="4294967294" count="1" selected="0">
            <x v="0"/>
          </reference>
          <reference field="30" count="1" selected="0">
            <x v="2"/>
          </reference>
        </references>
      </pivotArea>
    </chartFormat>
    <chartFormat chart="3" format="10">
      <pivotArea type="data" outline="0" fieldPosition="0">
        <references count="2">
          <reference field="4294967294" count="1" selected="0">
            <x v="0"/>
          </reference>
          <reference field="30" count="1" selected="0">
            <x v="3"/>
          </reference>
        </references>
      </pivotArea>
    </chartFormat>
    <chartFormat chart="0" format="1">
      <pivotArea type="data" outline="0" fieldPosition="0">
        <references count="2">
          <reference field="4294967294" count="1" selected="0">
            <x v="0"/>
          </reference>
          <reference field="30" count="1" selected="0">
            <x v="0"/>
          </reference>
        </references>
      </pivotArea>
    </chartFormat>
    <chartFormat chart="0" format="2">
      <pivotArea type="data" outline="0" fieldPosition="0">
        <references count="2">
          <reference field="4294967294" count="1" selected="0">
            <x v="0"/>
          </reference>
          <reference field="30" count="1" selected="0">
            <x v="1"/>
          </reference>
        </references>
      </pivotArea>
    </chartFormat>
    <chartFormat chart="0" format="3">
      <pivotArea type="data" outline="0" fieldPosition="0">
        <references count="2">
          <reference field="4294967294" count="1" selected="0">
            <x v="0"/>
          </reference>
          <reference field="30" count="1" selected="0">
            <x v="2"/>
          </reference>
        </references>
      </pivotArea>
    </chartFormat>
    <chartFormat chart="0" format="4">
      <pivotArea type="data" outline="0" fieldPosition="0">
        <references count="2">
          <reference field="4294967294" count="1" selected="0">
            <x v="0"/>
          </reference>
          <reference field="3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9D3EBB5-7C78-4F2A-98DD-38CEFCB27307}"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N18:O21" firstHeaderRow="1" firstDataRow="1" firstDataCol="1"/>
  <pivotFields count="35">
    <pivotField dataField="1" showAll="0"/>
    <pivotField numFmtId="14" showAll="0"/>
    <pivotField numFmtId="2" showAll="0"/>
    <pivotField showAll="0"/>
    <pivotField showAll="0"/>
    <pivotField showAll="0"/>
    <pivotField showAll="0"/>
    <pivotField showAll="0"/>
    <pivotField showAll="0"/>
    <pivotField showAll="0"/>
    <pivotField showAll="0"/>
    <pivotField numFmtId="14" showAll="0"/>
    <pivotField showAll="0"/>
    <pivotField axis="axisRow" showAll="0">
      <items count="3">
        <item x="0"/>
        <item x="1"/>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showAll="0"/>
  </pivotFields>
  <rowFields count="1">
    <field x="13"/>
  </rowFields>
  <rowItems count="3">
    <i>
      <x/>
    </i>
    <i>
      <x v="1"/>
    </i>
    <i t="grand">
      <x/>
    </i>
  </rowItems>
  <colItems count="1">
    <i/>
  </colItems>
  <dataFields count="1">
    <dataField name="Count of Employee ID" fld="0" subtotal="count" showDataAs="percentOfTotal" baseField="13" baseItem="0" numFmtId="10"/>
  </dataFields>
  <formats count="8">
    <format dxfId="143">
      <pivotArea type="all" dataOnly="0" outline="0" fieldPosition="0"/>
    </format>
    <format dxfId="142">
      <pivotArea outline="0" collapsedLevelsAreSubtotals="1" fieldPosition="0"/>
    </format>
    <format dxfId="141">
      <pivotArea field="13" type="button" dataOnly="0" labelOnly="1" outline="0" axis="axisRow" fieldPosition="0"/>
    </format>
    <format dxfId="140">
      <pivotArea dataOnly="0" labelOnly="1" fieldPosition="0">
        <references count="1">
          <reference field="13" count="0"/>
        </references>
      </pivotArea>
    </format>
    <format dxfId="139">
      <pivotArea dataOnly="0" labelOnly="1" grandRow="1" outline="0" fieldPosition="0"/>
    </format>
    <format dxfId="138">
      <pivotArea dataOnly="0" labelOnly="1" outline="0" axis="axisValues" fieldPosition="0"/>
    </format>
    <format dxfId="137">
      <pivotArea field="13" type="button" dataOnly="0" labelOnly="1" outline="0" axis="axisRow" fieldPosition="0"/>
    </format>
    <format dxfId="13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54C8E98-8D55-4B0E-B461-65992660236C}" sourceName="Department">
  <pivotTables>
    <pivotTable tabId="3" name="PivotTable26"/>
  </pivotTables>
  <data>
    <tabular pivotCacheId="274233450">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8FA7B720-9360-427B-8C1F-9FADC6799EA9}" sourceName="BusinessUnit">
  <pivotTables>
    <pivotTable tabId="3" name="PivotTable21"/>
    <pivotTable tabId="3" name="PivotTable22"/>
    <pivotTable tabId="3" name="PivotTable23"/>
    <pivotTable tabId="3" name="PivotTable24"/>
    <pivotTable tabId="2" name="PivotTable16"/>
    <pivotTable tabId="2" name="PivotTable17"/>
    <pivotTable tabId="2" name="PivotTable18"/>
    <pivotTable tabId="2" name="PivotTable19"/>
  </pivotTables>
  <data>
    <tabular pivotCacheId="1874074259">
      <items count="10">
        <i x="4" s="1"/>
        <i x="0" s="1"/>
        <i x="1" s="1"/>
        <i x="8" s="1"/>
        <i x="6" s="1"/>
        <i x="2" s="1"/>
        <i x="9" s="1"/>
        <i x="7"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Program_Name" xr10:uid="{40648A1E-E07F-4657-81B4-4A3522E1C4D5}" sourceName="Training Program Name">
  <pivotTables>
    <pivotTable tabId="3" name="PivotTable15"/>
    <pivotTable tabId="3" name="PivotTable12"/>
    <pivotTable tabId="3" name="PivotTable13"/>
    <pivotTable tabId="3" name="PivotTable18"/>
  </pivotTables>
  <data>
    <tabular pivotCacheId="1874074259">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69A8A2B-1E89-414D-A2D9-81C7F16C9EC3}" cache="Slicer_Department" caption="Department" style="SlicerStyleLight1" rowHeight="251883"/>
  <slicer name="BusinessUnit" xr10:uid="{7FAA8587-83B0-4FFA-831E-2909589A4776}" cache="Slicer_BusinessUnit" caption="BusinessUnit" rowHeight="251883"/>
  <slicer name="Training Program Name" xr10:uid="{6C003F79-3619-4807-9E97-C397AA1CCC03}" cache="Slicer_Training_Program_Name" caption="Training Program Nam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D52D35F-98D8-45A8-BEB4-8423CE70D205}" cache="Slicer_Department" caption="Department" style="SlicerStyleOther1 2 2" rowHeight="28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1" xr10:uid="{19D654B2-76F9-4AAF-81DB-1D1DC4E7362E}" cache="Slicer_BusinessUnit" caption="BusinessUnit" style="SlicerStyleOther1 2"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 Program Name 1" xr10:uid="{84EE686B-966C-4BB4-9953-46C6797A10FD}" cache="Slicer_Training_Program_Name" caption="Training Program Name" style="SlicerStyleOther1 2 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6A36E9-3040-418E-9FB7-CF94350FFB90}" name="Table3" displayName="Table3" ref="A1:AI2846" totalsRowShown="0" headerRowDxfId="232" dataDxfId="231" tableBorderDxfId="230">
  <autoFilter ref="A1:AI2846" xr:uid="{3B6A36E9-3040-418E-9FB7-CF94350FFB90}"/>
  <tableColumns count="35">
    <tableColumn id="1" xr3:uid="{DE3456F0-E84F-4833-A8CD-C89707802F75}" name="Employee ID" dataDxfId="229"/>
    <tableColumn id="2" xr3:uid="{65C6739F-4C98-45A8-ABF3-2D49A971A8B2}" name="StartDate" dataDxfId="228"/>
    <tableColumn id="3" xr3:uid="{7E980CD7-9EFF-450D-8830-AF9225DC2456}" name="Employee Tenure" dataDxfId="227">
      <calculatedColumnFormula>YEARFRAC(B2,TODAY())</calculatedColumnFormula>
    </tableColumn>
    <tableColumn id="4" xr3:uid="{F248CDC2-E297-4EB2-A424-95ACEF36A22E}" name="Title" dataDxfId="226"/>
    <tableColumn id="5" xr3:uid="{F986F693-CA36-4282-BD9B-35FA0881AB3A}" name="BusinessUnit" dataDxfId="225"/>
    <tableColumn id="6" xr3:uid="{871D2C85-FF10-493F-BD5C-7B8CA29F427F}" name="EmployeeStatus" dataDxfId="224"/>
    <tableColumn id="7" xr3:uid="{21C0C82E-69FD-46AB-997E-6CD7E239035B}" name="EmployeeType" dataDxfId="223"/>
    <tableColumn id="8" xr3:uid="{5187A1B6-D514-4C4E-89BA-430791A86C8D}" name="PayZone" dataDxfId="222"/>
    <tableColumn id="9" xr3:uid="{4DBA912E-02EB-4366-91A8-6759A04736C9}" name="EmployeeClassificationType" dataDxfId="221"/>
    <tableColumn id="10" xr3:uid="{2D85C311-0D0F-4B01-AD5F-FFA718A99AB7}" name="Department" dataDxfId="220"/>
    <tableColumn id="11" xr3:uid="{8E3BA28B-1029-4D9B-A2E1-9E31AE66C675}" name="Division" dataDxfId="219"/>
    <tableColumn id="12" xr3:uid="{A4A61348-087D-42C3-9BAF-6707E65021E9}" name="DOB" dataDxfId="218"/>
    <tableColumn id="13" xr3:uid="{9945B939-1D0B-4537-8CE2-1DA2F259C44A}" name="State" dataDxfId="217"/>
    <tableColumn id="14" xr3:uid="{409307E4-2BBA-4DE5-9AE7-3CE144FB2715}" name="GenderCode" dataDxfId="216"/>
    <tableColumn id="15" xr3:uid="{3BC47BEC-01BA-4993-B9AB-03060F7392C2}" name="RaceDesc" dataDxfId="215"/>
    <tableColumn id="16" xr3:uid="{6756B126-54FB-41D4-AB14-14B9ABA2C58B}" name="MaritalDesc" dataDxfId="214"/>
    <tableColumn id="17" xr3:uid="{061A3C5C-C78C-407E-9269-6D69385F5616}" name="Performance Levels" dataDxfId="213"/>
    <tableColumn id="35" xr3:uid="{47241515-ECD1-4712-8F95-EB3CFB8D7C39}" name="Performance Score" dataDxfId="212">
      <calculatedColumnFormula array="1">_xlfn.IFS(Table3[[#This Row],[Performance Levels]]="Exceeds",4,Table3[[#This Row],[Performance Levels]]="Fully Meets",3,Table3[[#This Row],[Performance Levels]]="PIP",1,Table3[[#This Row],[Performance Levels]]="Needs Improvement",2)</calculatedColumnFormula>
    </tableColumn>
    <tableColumn id="18" xr3:uid="{02C595C5-BBD8-4866-AA96-4C48C76E05AE}" name="Current Employee Rating" dataDxfId="211"/>
    <tableColumn id="19" xr3:uid="{2F25171B-99EC-40D8-922D-2CFB6B634986}" name="Current Employee Rating2" dataDxfId="210">
      <calculatedColumnFormula array="1">_xlfn.IFS(S2&lt;=2,"Excellent",S2=3,"Average",S2&lt;=5,"Poor")</calculatedColumnFormula>
    </tableColumn>
    <tableColumn id="20" xr3:uid="{2F1308ED-7C04-4DFA-839A-8B07ECA75A88}" name="Survey Date" dataDxfId="209"/>
    <tableColumn id="21" xr3:uid="{FF8946C7-B6C6-47E6-9FC7-61A2203F46ED}" name="Engagement Score" dataDxfId="208"/>
    <tableColumn id="22" xr3:uid="{F1BAB266-2198-4578-8A6E-4546E43002FC}" name="Engagement Level" dataDxfId="207">
      <calculatedColumnFormula array="1">_xlfn.IFS(S2&lt;=2,"High",S2=3,"Moderate",S2&lt;=5,"Low")</calculatedColumnFormula>
    </tableColumn>
    <tableColumn id="23" xr3:uid="{1FEDEC10-D431-4576-92CB-AC365610C677}" name="Satisfaction Score" dataDxfId="206"/>
    <tableColumn id="24" xr3:uid="{161AA79D-D56A-4665-8E2E-3B10D68EE89A}" name="Satisfaction Level" dataDxfId="205">
      <calculatedColumnFormula array="1">_xlfn.IFS(S2&lt;=2,"High",S2=3,"Moderate",S2&lt;=5,"Low")</calculatedColumnFormula>
    </tableColumn>
    <tableColumn id="25" xr3:uid="{7EE6364F-9FF9-4955-93CD-437F027FCD70}" name="Work-Life Balance Score" dataDxfId="204"/>
    <tableColumn id="26" xr3:uid="{BF02314C-6AAE-45FF-8CB6-FF493120F481}" name="Work-Life Balance Level" dataDxfId="203">
      <calculatedColumnFormula array="1">_xlfn.IFS(S2&lt;=2,"High",S2=3,"Moderate",S2&lt;=5,"Low")</calculatedColumnFormula>
    </tableColumn>
    <tableColumn id="27" xr3:uid="{17E4326F-F5D3-4D94-B6ED-572CF446EC09}" name="Training Date" dataDxfId="202"/>
    <tableColumn id="28" xr3:uid="{0E07BC83-55DF-4ADC-B212-C287E07F3CDF}" name="Training Program Name" dataDxfId="201"/>
    <tableColumn id="29" xr3:uid="{0AB6D74D-A292-42E5-9798-93C274D2A959}" name="Training Type" dataDxfId="200"/>
    <tableColumn id="30" xr3:uid="{36ED4BAE-B13D-4BCC-86E3-8CFAE986AD1F}" name="Training Outcome" dataDxfId="199"/>
    <tableColumn id="31" xr3:uid="{D9F6B7A8-2246-4153-B5DE-6C9BA881A4B2}" name="Training Duration(Days)" dataDxfId="198"/>
    <tableColumn id="32" xr3:uid="{79CE3578-D287-44BB-B0CB-9046EC03651A}" name="Training Cost" dataDxfId="197"/>
    <tableColumn id="33" xr3:uid="{2B46586B-F85E-4B18-A88F-B44B3688E3EB}" name="Age" dataDxfId="196"/>
    <tableColumn id="34" xr3:uid="{794AAB4A-572C-47F1-8021-D79F8113FFDF}" name="Age Group" dataDxfId="195">
      <calculatedColumnFormula array="1">_xlfn.IFS(AH2&lt;=25,"Young",AH2&lt;=50,"Adult",AH2&gt;50,"Old")</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openxmlformats.org/officeDocument/2006/relationships/pivotTable" Target="../pivotTables/pivotTable22.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pivotTable" Target="../pivotTables/pivotTable21.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5" Type="http://schemas.microsoft.com/office/2007/relationships/slicer" Target="../slicers/slicer1.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AC9E3-C654-4AC4-BCC2-5274E1C09E0D}">
  <dimension ref="A1"/>
  <sheetViews>
    <sheetView showGridLines="0" tabSelected="1" workbookViewId="0">
      <selection activeCell="L29" sqref="L29"/>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492ED-FB86-47FB-94F6-4518D69E9B5A}">
  <dimension ref="A1:AI2846"/>
  <sheetViews>
    <sheetView workbookViewId="0"/>
  </sheetViews>
  <sheetFormatPr defaultRowHeight="14.5" x14ac:dyDescent="0.35"/>
  <cols>
    <col min="1" max="1" width="13.1796875" customWidth="1"/>
    <col min="2" max="2" width="10.7265625" style="1" customWidth="1"/>
    <col min="3" max="3" width="17.08984375" style="3" customWidth="1"/>
    <col min="4" max="4" width="25.36328125" bestFit="1" customWidth="1"/>
    <col min="5" max="5" width="13.90625" customWidth="1"/>
    <col min="6" max="6" width="16.36328125" customWidth="1"/>
    <col min="7" max="7" width="14.90625" customWidth="1"/>
    <col min="8" max="8" width="9.90625" customWidth="1"/>
    <col min="9" max="9" width="26.54296875" customWidth="1"/>
    <col min="10" max="10" width="17.81640625" bestFit="1" customWidth="1"/>
    <col min="11" max="11" width="22.453125" bestFit="1" customWidth="1"/>
    <col min="12" max="12" width="10.08984375" style="1" bestFit="1" customWidth="1"/>
    <col min="13" max="13" width="7.1796875" customWidth="1"/>
    <col min="14" max="14" width="13.26953125" customWidth="1"/>
    <col min="15" max="15" width="11.1796875" customWidth="1"/>
    <col min="16" max="16" width="12.81640625" customWidth="1"/>
    <col min="17" max="17" width="18.6328125" customWidth="1"/>
    <col min="18" max="18" width="23.453125" customWidth="1"/>
    <col min="19" max="19" width="24.453125" customWidth="1"/>
    <col min="20" max="20" width="12.7265625" style="1" customWidth="1"/>
    <col min="21" max="21" width="18.1796875" customWidth="1"/>
    <col min="22" max="22" width="17.81640625" customWidth="1"/>
    <col min="23" max="23" width="18" customWidth="1"/>
    <col min="24" max="24" width="17.6328125" customWidth="1"/>
    <col min="25" max="25" width="23" customWidth="1"/>
    <col min="26" max="26" width="22.6328125" customWidth="1"/>
    <col min="27" max="27" width="13.81640625" style="1" customWidth="1"/>
    <col min="28" max="28" width="22.08984375" customWidth="1"/>
    <col min="29" max="29" width="13.81640625" customWidth="1"/>
    <col min="30" max="30" width="17.54296875" customWidth="1"/>
    <col min="31" max="31" width="22.54296875" customWidth="1"/>
    <col min="32" max="32" width="13.7265625" style="2" customWidth="1"/>
    <col min="33" max="33" width="14" bestFit="1" customWidth="1"/>
    <col min="34" max="34" width="11.26953125" customWidth="1"/>
  </cols>
  <sheetData>
    <row r="1" spans="1:35" x14ac:dyDescent="0.35">
      <c r="A1" s="13" t="s">
        <v>0</v>
      </c>
      <c r="B1" s="14" t="s">
        <v>1</v>
      </c>
      <c r="C1" s="15" t="s">
        <v>163</v>
      </c>
      <c r="D1" s="13" t="s">
        <v>2</v>
      </c>
      <c r="E1" s="13" t="s">
        <v>3</v>
      </c>
      <c r="F1" s="13" t="s">
        <v>4</v>
      </c>
      <c r="G1" s="13" t="s">
        <v>5</v>
      </c>
      <c r="H1" s="13" t="s">
        <v>6</v>
      </c>
      <c r="I1" s="13" t="s">
        <v>7</v>
      </c>
      <c r="J1" s="13" t="s">
        <v>178</v>
      </c>
      <c r="K1" s="13" t="s">
        <v>8</v>
      </c>
      <c r="L1" s="14" t="s">
        <v>9</v>
      </c>
      <c r="M1" s="13" t="s">
        <v>10</v>
      </c>
      <c r="N1" s="13" t="s">
        <v>11</v>
      </c>
      <c r="O1" s="13" t="s">
        <v>12</v>
      </c>
      <c r="P1" s="13" t="s">
        <v>13</v>
      </c>
      <c r="Q1" s="13" t="s">
        <v>196</v>
      </c>
      <c r="R1" s="13" t="s">
        <v>14</v>
      </c>
      <c r="S1" s="13" t="s">
        <v>15</v>
      </c>
      <c r="T1" s="13" t="s">
        <v>168</v>
      </c>
      <c r="U1" s="14" t="s">
        <v>16</v>
      </c>
      <c r="V1" s="13" t="s">
        <v>17</v>
      </c>
      <c r="W1" s="13" t="s">
        <v>164</v>
      </c>
      <c r="X1" s="13" t="s">
        <v>18</v>
      </c>
      <c r="Y1" s="13" t="s">
        <v>165</v>
      </c>
      <c r="Z1" s="13" t="s">
        <v>19</v>
      </c>
      <c r="AA1" s="13" t="s">
        <v>166</v>
      </c>
      <c r="AB1" s="14" t="s">
        <v>20</v>
      </c>
      <c r="AC1" s="13" t="s">
        <v>21</v>
      </c>
      <c r="AD1" s="13" t="s">
        <v>22</v>
      </c>
      <c r="AE1" s="13" t="s">
        <v>23</v>
      </c>
      <c r="AF1" s="13" t="s">
        <v>24</v>
      </c>
      <c r="AG1" s="16" t="s">
        <v>25</v>
      </c>
      <c r="AH1" s="13" t="s">
        <v>26</v>
      </c>
      <c r="AI1" s="13" t="s">
        <v>167</v>
      </c>
    </row>
    <row r="2" spans="1:35" x14ac:dyDescent="0.35">
      <c r="A2" s="7">
        <v>3427</v>
      </c>
      <c r="B2" s="5">
        <v>43728</v>
      </c>
      <c r="C2" s="6">
        <f ca="1">YEARFRAC(B2,TODAY())</f>
        <v>6.666666666666667</v>
      </c>
      <c r="D2" s="7" t="s">
        <v>27</v>
      </c>
      <c r="E2" s="7" t="s">
        <v>28</v>
      </c>
      <c r="F2" s="7" t="s">
        <v>29</v>
      </c>
      <c r="G2" s="7" t="s">
        <v>30</v>
      </c>
      <c r="H2" s="7" t="s">
        <v>31</v>
      </c>
      <c r="I2" s="7" t="s">
        <v>32</v>
      </c>
      <c r="J2" s="7" t="s">
        <v>33</v>
      </c>
      <c r="K2" s="7" t="s">
        <v>34</v>
      </c>
      <c r="L2" s="5">
        <v>25483</v>
      </c>
      <c r="M2" s="7" t="s">
        <v>35</v>
      </c>
      <c r="N2" s="7" t="s">
        <v>36</v>
      </c>
      <c r="O2" s="7" t="s">
        <v>37</v>
      </c>
      <c r="P2" s="7" t="s">
        <v>38</v>
      </c>
      <c r="Q2" s="7" t="s">
        <v>39</v>
      </c>
      <c r="R2" s="7" cm="1">
        <f t="array" ref="R2">_xlfn.IFS(Table3[[#This Row],[Performance Levels]]="Exceeds",4,Table3[[#This Row],[Performance Levels]]="Fully Meets",3,Table3[[#This Row],[Performance Levels]]="PIP",1,Table3[[#This Row],[Performance Levels]]="Needs Improvement",2)</f>
        <v>3</v>
      </c>
      <c r="S2" s="7">
        <v>4</v>
      </c>
      <c r="T2" s="7" t="str" cm="1">
        <f t="array" ref="T2">_xlfn.IFS(S2&lt;=2,"Excellent",S2=3,"Average",S2&lt;=5,"Poor")</f>
        <v>Poor</v>
      </c>
      <c r="U2" s="5">
        <v>44940</v>
      </c>
      <c r="V2" s="7">
        <v>1</v>
      </c>
      <c r="W2" s="7" t="str" cm="1">
        <f t="array" ref="W2">_xlfn.IFS(S2&lt;=2,"High",S2=3,"Moderate",S2&lt;=5,"Low")</f>
        <v>Low</v>
      </c>
      <c r="X2" s="7">
        <v>2</v>
      </c>
      <c r="Y2" s="7" t="str" cm="1">
        <f t="array" ref="Y2">_xlfn.IFS(S2&lt;=2,"High",S2=3,"Moderate",S2&lt;=5,"Low")</f>
        <v>Low</v>
      </c>
      <c r="Z2" s="7">
        <v>3</v>
      </c>
      <c r="AA2" s="7" t="str" cm="1">
        <f t="array" ref="AA2">_xlfn.IFS(S2&lt;=2,"High",S2=3,"Moderate",S2&lt;=5,"Low")</f>
        <v>Low</v>
      </c>
      <c r="AB2" s="5">
        <v>45122</v>
      </c>
      <c r="AC2" s="7" t="s">
        <v>40</v>
      </c>
      <c r="AD2" s="7" t="s">
        <v>41</v>
      </c>
      <c r="AE2" s="7" t="s">
        <v>42</v>
      </c>
      <c r="AF2" s="7">
        <v>2</v>
      </c>
      <c r="AG2" s="8">
        <v>606.11</v>
      </c>
      <c r="AH2" s="7">
        <v>50</v>
      </c>
      <c r="AI2" s="7" t="str" cm="1">
        <f t="array" ref="AI2">_xlfn.IFS(AH2&lt;=25,"Young",AH2&lt;=50,"Adult",AH2&gt;50,"Old")</f>
        <v>Adult</v>
      </c>
    </row>
    <row r="3" spans="1:35" x14ac:dyDescent="0.35">
      <c r="A3" s="11">
        <v>3428</v>
      </c>
      <c r="B3" s="9">
        <v>44968</v>
      </c>
      <c r="C3" s="10">
        <f t="shared" ref="C3:C66" ca="1" si="0">YEARFRAC(B3,TODAY())</f>
        <v>3.2749999999999999</v>
      </c>
      <c r="D3" s="11" t="s">
        <v>27</v>
      </c>
      <c r="E3" s="11" t="s">
        <v>43</v>
      </c>
      <c r="F3" s="11" t="s">
        <v>29</v>
      </c>
      <c r="G3" s="11" t="s">
        <v>30</v>
      </c>
      <c r="H3" s="11" t="s">
        <v>44</v>
      </c>
      <c r="I3" s="11" t="s">
        <v>45</v>
      </c>
      <c r="J3" s="11" t="s">
        <v>33</v>
      </c>
      <c r="K3" s="11" t="s">
        <v>46</v>
      </c>
      <c r="L3" s="9">
        <v>23984</v>
      </c>
      <c r="M3" s="11" t="s">
        <v>35</v>
      </c>
      <c r="N3" s="11" t="s">
        <v>47</v>
      </c>
      <c r="O3" s="11" t="s">
        <v>48</v>
      </c>
      <c r="P3" s="11" t="s">
        <v>38</v>
      </c>
      <c r="Q3" s="11" t="s">
        <v>39</v>
      </c>
      <c r="R3" s="11"/>
      <c r="S3" s="11">
        <v>3</v>
      </c>
      <c r="T3" s="11" t="str" cm="1">
        <f t="array" ref="T3">_xlfn.IFS(S3&lt;=2,"Excellent",S3=3,"Average",S3&lt;=5,"Poor")</f>
        <v>Average</v>
      </c>
      <c r="U3" s="9">
        <v>44813</v>
      </c>
      <c r="V3" s="11">
        <v>2</v>
      </c>
      <c r="W3" s="11" t="str" cm="1">
        <f t="array" ref="W3">_xlfn.IFS(S3&lt;=2,"High",S3=3,"Moderate",S3&lt;=5,"Low")</f>
        <v>Moderate</v>
      </c>
      <c r="X3" s="11">
        <v>1</v>
      </c>
      <c r="Y3" s="11" t="str" cm="1">
        <f t="array" ref="Y3">_xlfn.IFS(S3&lt;=2,"High",S3=3,"Moderate",S3&lt;=5,"Low")</f>
        <v>Moderate</v>
      </c>
      <c r="Z3" s="11">
        <v>5</v>
      </c>
      <c r="AA3" s="11" t="str" cm="1">
        <f t="array" ref="AA3">_xlfn.IFS(S3&lt;=2,"High",S3=3,"Moderate",S3&lt;=5,"Low")</f>
        <v>Moderate</v>
      </c>
      <c r="AB3" s="9">
        <v>44816</v>
      </c>
      <c r="AC3" s="11" t="s">
        <v>49</v>
      </c>
      <c r="AD3" s="11" t="s">
        <v>50</v>
      </c>
      <c r="AE3" s="11" t="s">
        <v>51</v>
      </c>
      <c r="AF3" s="11">
        <v>4</v>
      </c>
      <c r="AG3" s="12">
        <v>673.02</v>
      </c>
      <c r="AH3" s="11">
        <v>58</v>
      </c>
      <c r="AI3" s="11" t="str" cm="1">
        <f t="array" ref="AI3">_xlfn.IFS(AH3&lt;=25,"Young",AH3&lt;=50,"Adult",AH3&gt;50,"Old")</f>
        <v>Old</v>
      </c>
    </row>
    <row r="4" spans="1:35" x14ac:dyDescent="0.35">
      <c r="A4" s="7">
        <v>3429</v>
      </c>
      <c r="B4" s="5">
        <v>43444</v>
      </c>
      <c r="C4" s="6">
        <f t="shared" ca="1" si="0"/>
        <v>7.4444444444444446</v>
      </c>
      <c r="D4" s="7" t="s">
        <v>52</v>
      </c>
      <c r="E4" s="7" t="s">
        <v>53</v>
      </c>
      <c r="F4" s="7" t="s">
        <v>29</v>
      </c>
      <c r="G4" s="7" t="s">
        <v>54</v>
      </c>
      <c r="H4" s="7" t="s">
        <v>55</v>
      </c>
      <c r="I4" s="7" t="s">
        <v>45</v>
      </c>
      <c r="J4" s="7" t="s">
        <v>56</v>
      </c>
      <c r="K4" s="7" t="s">
        <v>57</v>
      </c>
      <c r="L4" s="5">
        <v>33517</v>
      </c>
      <c r="M4" s="7" t="s">
        <v>35</v>
      </c>
      <c r="N4" s="7" t="s">
        <v>47</v>
      </c>
      <c r="O4" s="7" t="s">
        <v>48</v>
      </c>
      <c r="P4" s="7" t="s">
        <v>38</v>
      </c>
      <c r="Q4" s="7" t="s">
        <v>39</v>
      </c>
      <c r="R4" s="7" cm="1">
        <f t="array" ref="R4">_xlfn.IFS(Table3[[#This Row],[Performance Levels]]="Exceeds",4,Table3[[#This Row],[Performance Levels]]="Fully Meets",3,Table3[[#This Row],[Performance Levels]]="PIP",1,Table3[[#This Row],[Performance Levels]]="Needs Improvement",2)</f>
        <v>3</v>
      </c>
      <c r="S4" s="7">
        <v>4</v>
      </c>
      <c r="T4" s="7" t="str" cm="1">
        <f t="array" ref="T4">_xlfn.IFS(S4&lt;=2,"Excellent",S4=3,"Average",S4&lt;=5,"Poor")</f>
        <v>Poor</v>
      </c>
      <c r="U4" s="5">
        <v>45073</v>
      </c>
      <c r="V4" s="7">
        <v>1</v>
      </c>
      <c r="W4" s="7" t="str" cm="1">
        <f t="array" ref="W4">_xlfn.IFS(S4&lt;=2,"High",S4=3,"Moderate",S4&lt;=5,"Low")</f>
        <v>Low</v>
      </c>
      <c r="X4" s="7">
        <v>2</v>
      </c>
      <c r="Y4" s="7" t="str" cm="1">
        <f t="array" ref="Y4">_xlfn.IFS(S4&lt;=2,"High",S4=3,"Moderate",S4&lt;=5,"Low")</f>
        <v>Low</v>
      </c>
      <c r="Z4" s="7">
        <v>1</v>
      </c>
      <c r="AA4" s="7" t="str" cm="1">
        <f t="array" ref="AA4">_xlfn.IFS(S4&lt;=2,"High",S4=3,"Moderate",S4&lt;=5,"Low")</f>
        <v>Low</v>
      </c>
      <c r="AB4" s="5">
        <v>44786</v>
      </c>
      <c r="AC4" s="7" t="s">
        <v>40</v>
      </c>
      <c r="AD4" s="7" t="s">
        <v>50</v>
      </c>
      <c r="AE4" s="7" t="s">
        <v>42</v>
      </c>
      <c r="AF4" s="7">
        <v>2</v>
      </c>
      <c r="AG4" s="8">
        <v>413.28</v>
      </c>
      <c r="AH4" s="7">
        <v>27</v>
      </c>
      <c r="AI4" s="7" t="str" cm="1">
        <f t="array" ref="AI4">_xlfn.IFS(AH4&lt;=25,"Young",AH4&lt;=50,"Adult",AH4&gt;50,"Old")</f>
        <v>Adult</v>
      </c>
    </row>
    <row r="5" spans="1:35" x14ac:dyDescent="0.35">
      <c r="A5" s="11">
        <v>3430</v>
      </c>
      <c r="B5" s="9">
        <v>44368</v>
      </c>
      <c r="C5" s="10">
        <f t="shared" ca="1" si="0"/>
        <v>4.9138888888888888</v>
      </c>
      <c r="D5" s="11" t="s">
        <v>52</v>
      </c>
      <c r="E5" s="11" t="s">
        <v>28</v>
      </c>
      <c r="F5" s="11" t="s">
        <v>29</v>
      </c>
      <c r="G5" s="11" t="s">
        <v>30</v>
      </c>
      <c r="H5" s="11" t="s">
        <v>44</v>
      </c>
      <c r="I5" s="11" t="s">
        <v>54</v>
      </c>
      <c r="J5" s="11" t="s">
        <v>56</v>
      </c>
      <c r="K5" s="11" t="s">
        <v>34</v>
      </c>
      <c r="L5" s="9">
        <v>35889</v>
      </c>
      <c r="M5" s="11" t="s">
        <v>58</v>
      </c>
      <c r="N5" s="11" t="s">
        <v>47</v>
      </c>
      <c r="O5" s="11" t="s">
        <v>59</v>
      </c>
      <c r="P5" s="11" t="s">
        <v>60</v>
      </c>
      <c r="Q5" s="11" t="s">
        <v>39</v>
      </c>
      <c r="R5" s="11" cm="1">
        <f t="array" ref="R5">_xlfn.IFS(Table3[[#This Row],[Performance Levels]]="Exceeds",4,Table3[[#This Row],[Performance Levels]]="Fully Meets",3,Table3[[#This Row],[Performance Levels]]="PIP",1,Table3[[#This Row],[Performance Levels]]="Needs Improvement",2)</f>
        <v>3</v>
      </c>
      <c r="S5" s="11">
        <v>2</v>
      </c>
      <c r="T5" s="11" t="str" cm="1">
        <f t="array" ref="T5">_xlfn.IFS(S5&lt;=2,"Excellent",S5=3,"Average",S5&lt;=5,"Poor")</f>
        <v>Excellent</v>
      </c>
      <c r="U5" s="9">
        <v>45093</v>
      </c>
      <c r="V5" s="11">
        <v>5</v>
      </c>
      <c r="W5" s="11" t="str" cm="1">
        <f t="array" ref="W5">_xlfn.IFS(S5&lt;=2,"High",S5=3,"Moderate",S5&lt;=5,"Low")</f>
        <v>High</v>
      </c>
      <c r="X5" s="11">
        <v>5</v>
      </c>
      <c r="Y5" s="11" t="str" cm="1">
        <f t="array" ref="Y5">_xlfn.IFS(S5&lt;=2,"High",S5=3,"Moderate",S5&lt;=5,"Low")</f>
        <v>High</v>
      </c>
      <c r="Z5" s="11">
        <v>4</v>
      </c>
      <c r="AA5" s="11" t="str" cm="1">
        <f t="array" ref="AA5">_xlfn.IFS(S5&lt;=2,"High",S5=3,"Moderate",S5&lt;=5,"Low")</f>
        <v>High</v>
      </c>
      <c r="AB5" s="9">
        <v>44910</v>
      </c>
      <c r="AC5" s="11" t="s">
        <v>61</v>
      </c>
      <c r="AD5" s="11" t="s">
        <v>50</v>
      </c>
      <c r="AE5" s="11" t="s">
        <v>62</v>
      </c>
      <c r="AF5" s="11">
        <v>3</v>
      </c>
      <c r="AG5" s="12">
        <v>663.78</v>
      </c>
      <c r="AH5" s="11">
        <v>23</v>
      </c>
      <c r="AI5" s="11" t="str" cm="1">
        <f t="array" ref="AI5">_xlfn.IFS(AH5&lt;=25,"Young",AH5&lt;=50,"Adult",AH5&gt;50,"Old")</f>
        <v>Young</v>
      </c>
    </row>
    <row r="6" spans="1:35" x14ac:dyDescent="0.35">
      <c r="A6" s="7">
        <v>3431</v>
      </c>
      <c r="B6" s="5">
        <v>43645</v>
      </c>
      <c r="C6" s="6">
        <f t="shared" ca="1" si="0"/>
        <v>6.8916666666666666</v>
      </c>
      <c r="D6" s="7" t="s">
        <v>52</v>
      </c>
      <c r="E6" s="7" t="s">
        <v>63</v>
      </c>
      <c r="F6" s="7" t="s">
        <v>29</v>
      </c>
      <c r="G6" s="7" t="s">
        <v>30</v>
      </c>
      <c r="H6" s="7" t="s">
        <v>44</v>
      </c>
      <c r="I6" s="7" t="s">
        <v>32</v>
      </c>
      <c r="J6" s="7" t="s">
        <v>56</v>
      </c>
      <c r="K6" s="7" t="s">
        <v>64</v>
      </c>
      <c r="L6" s="5">
        <v>25444</v>
      </c>
      <c r="M6" s="7" t="s">
        <v>65</v>
      </c>
      <c r="N6" s="7" t="s">
        <v>36</v>
      </c>
      <c r="O6" s="7" t="s">
        <v>59</v>
      </c>
      <c r="P6" s="7" t="s">
        <v>66</v>
      </c>
      <c r="Q6" s="7" t="s">
        <v>39</v>
      </c>
      <c r="R6" s="7" cm="1">
        <f t="array" ref="R6">_xlfn.IFS(Table3[[#This Row],[Performance Levels]]="Exceeds",4,Table3[[#This Row],[Performance Levels]]="Fully Meets",3,Table3[[#This Row],[Performance Levels]]="PIP",1,Table3[[#This Row],[Performance Levels]]="Needs Improvement",2)</f>
        <v>3</v>
      </c>
      <c r="S6" s="7">
        <v>3</v>
      </c>
      <c r="T6" s="7" t="str" cm="1">
        <f t="array" ref="T6">_xlfn.IFS(S6&lt;=2,"Excellent",S6=3,"Average",S6&lt;=5,"Poor")</f>
        <v>Average</v>
      </c>
      <c r="U6" s="5">
        <v>44890</v>
      </c>
      <c r="V6" s="7">
        <v>2</v>
      </c>
      <c r="W6" s="7" t="str" cm="1">
        <f t="array" ref="W6">_xlfn.IFS(S6&lt;=2,"High",S6=3,"Moderate",S6&lt;=5,"Low")</f>
        <v>Moderate</v>
      </c>
      <c r="X6" s="7">
        <v>5</v>
      </c>
      <c r="Y6" s="7" t="str" cm="1">
        <f t="array" ref="Y6">_xlfn.IFS(S6&lt;=2,"High",S6=3,"Moderate",S6&lt;=5,"Low")</f>
        <v>Moderate</v>
      </c>
      <c r="Z6" s="7">
        <v>3</v>
      </c>
      <c r="AA6" s="7" t="str" cm="1">
        <f t="array" ref="AA6">_xlfn.IFS(S6&lt;=2,"High",S6=3,"Moderate",S6&lt;=5,"Low")</f>
        <v>Moderate</v>
      </c>
      <c r="AB6" s="5">
        <v>45120</v>
      </c>
      <c r="AC6" s="7" t="s">
        <v>67</v>
      </c>
      <c r="AD6" s="7" t="s">
        <v>50</v>
      </c>
      <c r="AE6" s="7" t="s">
        <v>42</v>
      </c>
      <c r="AF6" s="7">
        <v>5</v>
      </c>
      <c r="AG6" s="8">
        <v>399.03</v>
      </c>
      <c r="AH6" s="7">
        <v>50</v>
      </c>
      <c r="AI6" s="7" t="str" cm="1">
        <f t="array" ref="AI6">_xlfn.IFS(AH6&lt;=25,"Young",AH6&lt;=50,"Adult",AH6&gt;50,"Old")</f>
        <v>Adult</v>
      </c>
    </row>
    <row r="7" spans="1:35" x14ac:dyDescent="0.35">
      <c r="A7" s="11">
        <v>3432</v>
      </c>
      <c r="B7" s="9">
        <v>43847</v>
      </c>
      <c r="C7" s="10">
        <f t="shared" ca="1" si="0"/>
        <v>6.3416666666666668</v>
      </c>
      <c r="D7" s="11" t="s">
        <v>52</v>
      </c>
      <c r="E7" s="11" t="s">
        <v>68</v>
      </c>
      <c r="F7" s="11" t="s">
        <v>29</v>
      </c>
      <c r="G7" s="11" t="s">
        <v>30</v>
      </c>
      <c r="H7" s="11" t="s">
        <v>55</v>
      </c>
      <c r="I7" s="11" t="s">
        <v>54</v>
      </c>
      <c r="J7" s="11" t="s">
        <v>56</v>
      </c>
      <c r="K7" s="11" t="s">
        <v>69</v>
      </c>
      <c r="L7" s="9">
        <v>54516</v>
      </c>
      <c r="M7" s="11" t="s">
        <v>70</v>
      </c>
      <c r="N7" s="11" t="s">
        <v>47</v>
      </c>
      <c r="O7" s="11" t="s">
        <v>71</v>
      </c>
      <c r="P7" s="11" t="s">
        <v>66</v>
      </c>
      <c r="Q7" s="11" t="s">
        <v>39</v>
      </c>
      <c r="R7" s="11" cm="1">
        <f t="array" ref="R7">_xlfn.IFS(Table3[[#This Row],[Performance Levels]]="Exceeds",4,Table3[[#This Row],[Performance Levels]]="Fully Meets",3,Table3[[#This Row],[Performance Levels]]="PIP",1,Table3[[#This Row],[Performance Levels]]="Needs Improvement",2)</f>
        <v>3</v>
      </c>
      <c r="S7" s="11">
        <v>3</v>
      </c>
      <c r="T7" s="11" t="str" cm="1">
        <f t="array" ref="T7">_xlfn.IFS(S7&lt;=2,"Excellent",S7=3,"Average",S7&lt;=5,"Poor")</f>
        <v>Average</v>
      </c>
      <c r="U7" s="9">
        <v>44907</v>
      </c>
      <c r="V7" s="11">
        <v>2</v>
      </c>
      <c r="W7" s="11" t="str" cm="1">
        <f t="array" ref="W7">_xlfn.IFS(S7&lt;=2,"High",S7=3,"Moderate",S7&lt;=5,"Low")</f>
        <v>Moderate</v>
      </c>
      <c r="X7" s="11">
        <v>3</v>
      </c>
      <c r="Y7" s="11" t="str" cm="1">
        <f t="array" ref="Y7">_xlfn.IFS(S7&lt;=2,"High",S7=3,"Moderate",S7&lt;=5,"Low")</f>
        <v>Moderate</v>
      </c>
      <c r="Z7" s="11">
        <v>5</v>
      </c>
      <c r="AA7" s="11" t="str" cm="1">
        <f t="array" ref="AA7">_xlfn.IFS(S7&lt;=2,"High",S7=3,"Moderate",S7&lt;=5,"Low")</f>
        <v>Moderate</v>
      </c>
      <c r="AB7" s="9">
        <v>45034</v>
      </c>
      <c r="AC7" s="11" t="s">
        <v>61</v>
      </c>
      <c r="AD7" s="11" t="s">
        <v>41</v>
      </c>
      <c r="AE7" s="11" t="s">
        <v>72</v>
      </c>
      <c r="AF7" s="11">
        <v>2</v>
      </c>
      <c r="AG7" s="12">
        <v>820.33</v>
      </c>
      <c r="AH7" s="11">
        <v>71</v>
      </c>
      <c r="AI7" s="11" t="str" cm="1">
        <f t="array" ref="AI7">_xlfn.IFS(AH7&lt;=25,"Young",AH7&lt;=50,"Adult",AH7&gt;50,"Old")</f>
        <v>Old</v>
      </c>
    </row>
    <row r="8" spans="1:35" x14ac:dyDescent="0.35">
      <c r="A8" s="7">
        <v>3433</v>
      </c>
      <c r="B8" s="5">
        <v>44657</v>
      </c>
      <c r="C8" s="6">
        <f t="shared" ca="1" si="0"/>
        <v>4.1222222222222218</v>
      </c>
      <c r="D8" s="7" t="s">
        <v>52</v>
      </c>
      <c r="E8" s="7" t="s">
        <v>73</v>
      </c>
      <c r="F8" s="7" t="s">
        <v>29</v>
      </c>
      <c r="G8" s="7" t="s">
        <v>54</v>
      </c>
      <c r="H8" s="7" t="s">
        <v>55</v>
      </c>
      <c r="I8" s="7" t="s">
        <v>32</v>
      </c>
      <c r="J8" s="7" t="s">
        <v>56</v>
      </c>
      <c r="K8" s="7" t="s">
        <v>74</v>
      </c>
      <c r="L8" s="5">
        <v>52048</v>
      </c>
      <c r="M8" s="7" t="s">
        <v>75</v>
      </c>
      <c r="N8" s="7" t="s">
        <v>36</v>
      </c>
      <c r="O8" s="7" t="s">
        <v>48</v>
      </c>
      <c r="P8" s="7" t="s">
        <v>76</v>
      </c>
      <c r="Q8" s="7" t="s">
        <v>77</v>
      </c>
      <c r="R8" s="7" cm="1">
        <f t="array" ref="R8">_xlfn.IFS(Table3[[#This Row],[Performance Levels]]="Exceeds",4,Table3[[#This Row],[Performance Levels]]="Fully Meets",3,Table3[[#This Row],[Performance Levels]]="PIP",1,Table3[[#This Row],[Performance Levels]]="Needs Improvement",2)</f>
        <v>4</v>
      </c>
      <c r="S8" s="7">
        <v>4</v>
      </c>
      <c r="T8" s="7" t="str" cm="1">
        <f t="array" ref="T8">_xlfn.IFS(S8&lt;=2,"Excellent",S8=3,"Average",S8&lt;=5,"Poor")</f>
        <v>Poor</v>
      </c>
      <c r="U8" s="5">
        <v>45010</v>
      </c>
      <c r="V8" s="7">
        <v>1</v>
      </c>
      <c r="W8" s="7" t="str" cm="1">
        <f t="array" ref="W8">_xlfn.IFS(S8&lt;=2,"High",S8=3,"Moderate",S8&lt;=5,"Low")</f>
        <v>Low</v>
      </c>
      <c r="X8" s="7">
        <v>5</v>
      </c>
      <c r="Y8" s="7" t="str" cm="1">
        <f t="array" ref="Y8">_xlfn.IFS(S8&lt;=2,"High",S8=3,"Moderate",S8&lt;=5,"Low")</f>
        <v>Low</v>
      </c>
      <c r="Z8" s="7">
        <v>2</v>
      </c>
      <c r="AA8" s="7" t="str" cm="1">
        <f t="array" ref="AA8">_xlfn.IFS(S8&lt;=2,"High",S8=3,"Moderate",S8&lt;=5,"Low")</f>
        <v>Low</v>
      </c>
      <c r="AB8" s="5">
        <v>44779</v>
      </c>
      <c r="AC8" s="7" t="s">
        <v>49</v>
      </c>
      <c r="AD8" s="7" t="s">
        <v>50</v>
      </c>
      <c r="AE8" s="7" t="s">
        <v>72</v>
      </c>
      <c r="AF8" s="7">
        <v>5</v>
      </c>
      <c r="AG8" s="8">
        <v>295.08</v>
      </c>
      <c r="AH8" s="7">
        <v>80</v>
      </c>
      <c r="AI8" s="7" t="str" cm="1">
        <f t="array" ref="AI8">_xlfn.IFS(AH8&lt;=25,"Young",AH8&lt;=50,"Adult",AH8&gt;50,"Old")</f>
        <v>Old</v>
      </c>
    </row>
    <row r="9" spans="1:35" x14ac:dyDescent="0.35">
      <c r="A9" s="11">
        <v>3434</v>
      </c>
      <c r="B9" s="9">
        <v>44141</v>
      </c>
      <c r="C9" s="10">
        <f t="shared" ca="1" si="0"/>
        <v>5.5388888888888888</v>
      </c>
      <c r="D9" s="11" t="s">
        <v>52</v>
      </c>
      <c r="E9" s="11" t="s">
        <v>28</v>
      </c>
      <c r="F9" s="11" t="s">
        <v>29</v>
      </c>
      <c r="G9" s="11" t="s">
        <v>30</v>
      </c>
      <c r="H9" s="11" t="s">
        <v>31</v>
      </c>
      <c r="I9" s="11" t="s">
        <v>54</v>
      </c>
      <c r="J9" s="11" t="s">
        <v>56</v>
      </c>
      <c r="K9" s="11" t="s">
        <v>78</v>
      </c>
      <c r="L9" s="9">
        <v>20886</v>
      </c>
      <c r="M9" s="11" t="s">
        <v>79</v>
      </c>
      <c r="N9" s="11" t="s">
        <v>36</v>
      </c>
      <c r="O9" s="11" t="s">
        <v>37</v>
      </c>
      <c r="P9" s="11" t="s">
        <v>76</v>
      </c>
      <c r="Q9" s="11" t="s">
        <v>39</v>
      </c>
      <c r="R9" s="11" cm="1">
        <f t="array" ref="R9">_xlfn.IFS(Table3[[#This Row],[Performance Levels]]="Exceeds",4,Table3[[#This Row],[Performance Levels]]="Fully Meets",3,Table3[[#This Row],[Performance Levels]]="PIP",1,Table3[[#This Row],[Performance Levels]]="Needs Improvement",2)</f>
        <v>3</v>
      </c>
      <c r="S9" s="11">
        <v>2</v>
      </c>
      <c r="T9" s="11" t="str" cm="1">
        <f t="array" ref="T9">_xlfn.IFS(S9&lt;=2,"Excellent",S9=3,"Average",S9&lt;=5,"Poor")</f>
        <v>Excellent</v>
      </c>
      <c r="U9" s="9">
        <v>45037</v>
      </c>
      <c r="V9" s="11">
        <v>1</v>
      </c>
      <c r="W9" s="11" t="str" cm="1">
        <f t="array" ref="W9">_xlfn.IFS(S9&lt;=2,"High",S9=3,"Moderate",S9&lt;=5,"Low")</f>
        <v>High</v>
      </c>
      <c r="X9" s="11">
        <v>4</v>
      </c>
      <c r="Y9" s="11" t="str" cm="1">
        <f t="array" ref="Y9">_xlfn.IFS(S9&lt;=2,"High",S9=3,"Moderate",S9&lt;=5,"Low")</f>
        <v>High</v>
      </c>
      <c r="Z9" s="11">
        <v>2</v>
      </c>
      <c r="AA9" s="11" t="str" cm="1">
        <f t="array" ref="AA9">_xlfn.IFS(S9&lt;=2,"High",S9=3,"Moderate",S9&lt;=5,"Low")</f>
        <v>High</v>
      </c>
      <c r="AB9" s="9">
        <v>44841</v>
      </c>
      <c r="AC9" s="11" t="s">
        <v>40</v>
      </c>
      <c r="AD9" s="11" t="s">
        <v>41</v>
      </c>
      <c r="AE9" s="11" t="s">
        <v>72</v>
      </c>
      <c r="AF9" s="11">
        <v>3</v>
      </c>
      <c r="AG9" s="12">
        <v>790.15</v>
      </c>
      <c r="AH9" s="11">
        <v>63</v>
      </c>
      <c r="AI9" s="11" t="str" cm="1">
        <f t="array" ref="AI9">_xlfn.IFS(AH9&lt;=25,"Young",AH9&lt;=50,"Adult",AH9&gt;50,"Old")</f>
        <v>Old</v>
      </c>
    </row>
    <row r="10" spans="1:35" x14ac:dyDescent="0.35">
      <c r="A10" s="7">
        <v>3435</v>
      </c>
      <c r="B10" s="5">
        <v>43330</v>
      </c>
      <c r="C10" s="6">
        <f t="shared" ca="1" si="0"/>
        <v>7.7555555555555555</v>
      </c>
      <c r="D10" s="7" t="s">
        <v>52</v>
      </c>
      <c r="E10" s="7" t="s">
        <v>80</v>
      </c>
      <c r="F10" s="7" t="s">
        <v>29</v>
      </c>
      <c r="G10" s="7" t="s">
        <v>30</v>
      </c>
      <c r="H10" s="7" t="s">
        <v>55</v>
      </c>
      <c r="I10" s="7" t="s">
        <v>45</v>
      </c>
      <c r="J10" s="7" t="s">
        <v>56</v>
      </c>
      <c r="K10" s="7" t="s">
        <v>81</v>
      </c>
      <c r="L10" s="5">
        <v>27164</v>
      </c>
      <c r="M10" s="7" t="s">
        <v>82</v>
      </c>
      <c r="N10" s="7" t="s">
        <v>47</v>
      </c>
      <c r="O10" s="7" t="s">
        <v>71</v>
      </c>
      <c r="P10" s="7" t="s">
        <v>38</v>
      </c>
      <c r="Q10" s="7" t="s">
        <v>77</v>
      </c>
      <c r="R10" s="7" cm="1">
        <f t="array" ref="R10">_xlfn.IFS(Table3[[#This Row],[Performance Levels]]="Exceeds",4,Table3[[#This Row],[Performance Levels]]="Fully Meets",3,Table3[[#This Row],[Performance Levels]]="PIP",1,Table3[[#This Row],[Performance Levels]]="Needs Improvement",2)</f>
        <v>4</v>
      </c>
      <c r="S10" s="7">
        <v>3</v>
      </c>
      <c r="T10" s="7" t="str" cm="1">
        <f t="array" ref="T10">_xlfn.IFS(S10&lt;=2,"Excellent",S10=3,"Average",S10&lt;=5,"Poor")</f>
        <v>Average</v>
      </c>
      <c r="U10" s="5">
        <v>44904</v>
      </c>
      <c r="V10" s="7">
        <v>4</v>
      </c>
      <c r="W10" s="7" t="str" cm="1">
        <f t="array" ref="W10">_xlfn.IFS(S10&lt;=2,"High",S10=3,"Moderate",S10&lt;=5,"Low")</f>
        <v>Moderate</v>
      </c>
      <c r="X10" s="7">
        <v>3</v>
      </c>
      <c r="Y10" s="7" t="str" cm="1">
        <f t="array" ref="Y10">_xlfn.IFS(S10&lt;=2,"High",S10=3,"Moderate",S10&lt;=5,"Low")</f>
        <v>Moderate</v>
      </c>
      <c r="Z10" s="7">
        <v>3</v>
      </c>
      <c r="AA10" s="7" t="str" cm="1">
        <f t="array" ref="AA10">_xlfn.IFS(S10&lt;=2,"High",S10=3,"Moderate",S10&lt;=5,"Low")</f>
        <v>Moderate</v>
      </c>
      <c r="AB10" s="5">
        <v>45126</v>
      </c>
      <c r="AC10" s="7" t="s">
        <v>49</v>
      </c>
      <c r="AD10" s="7" t="s">
        <v>41</v>
      </c>
      <c r="AE10" s="7" t="s">
        <v>72</v>
      </c>
      <c r="AF10" s="7">
        <v>3</v>
      </c>
      <c r="AG10" s="8">
        <v>798.4</v>
      </c>
      <c r="AH10" s="7">
        <v>44</v>
      </c>
      <c r="AI10" s="7" t="str" cm="1">
        <f t="array" ref="AI10">_xlfn.IFS(AH10&lt;=25,"Young",AH10&lt;=50,"Adult",AH10&gt;50,"Old")</f>
        <v>Adult</v>
      </c>
    </row>
    <row r="11" spans="1:35" x14ac:dyDescent="0.35">
      <c r="A11" s="11">
        <v>3436</v>
      </c>
      <c r="B11" s="9">
        <v>44582</v>
      </c>
      <c r="C11" s="10">
        <f t="shared" ca="1" si="0"/>
        <v>4.3305555555555557</v>
      </c>
      <c r="D11" s="11" t="s">
        <v>52</v>
      </c>
      <c r="E11" s="11" t="s">
        <v>68</v>
      </c>
      <c r="F11" s="11" t="s">
        <v>29</v>
      </c>
      <c r="G11" s="11" t="s">
        <v>45</v>
      </c>
      <c r="H11" s="11" t="s">
        <v>55</v>
      </c>
      <c r="I11" s="11" t="s">
        <v>32</v>
      </c>
      <c r="J11" s="11" t="s">
        <v>56</v>
      </c>
      <c r="K11" s="11" t="s">
        <v>78</v>
      </c>
      <c r="L11" s="9">
        <v>54738</v>
      </c>
      <c r="M11" s="11" t="s">
        <v>82</v>
      </c>
      <c r="N11" s="11" t="s">
        <v>47</v>
      </c>
      <c r="O11" s="11" t="s">
        <v>83</v>
      </c>
      <c r="P11" s="11" t="s">
        <v>38</v>
      </c>
      <c r="Q11" s="11" t="s">
        <v>39</v>
      </c>
      <c r="R11" s="11" cm="1">
        <f t="array" ref="R11">_xlfn.IFS(Table3[[#This Row],[Performance Levels]]="Exceeds",4,Table3[[#This Row],[Performance Levels]]="Fully Meets",3,Table3[[#This Row],[Performance Levels]]="PIP",1,Table3[[#This Row],[Performance Levels]]="Needs Improvement",2)</f>
        <v>3</v>
      </c>
      <c r="S11" s="11">
        <v>5</v>
      </c>
      <c r="T11" s="11" t="str" cm="1">
        <f t="array" ref="T11">_xlfn.IFS(S11&lt;=2,"Excellent",S11=3,"Average",S11&lt;=5,"Poor")</f>
        <v>Poor</v>
      </c>
      <c r="U11" s="9">
        <v>45137</v>
      </c>
      <c r="V11" s="11">
        <v>5</v>
      </c>
      <c r="W11" s="11" t="str" cm="1">
        <f t="array" ref="W11">_xlfn.IFS(S11&lt;=2,"High",S11=3,"Moderate",S11&lt;=5,"Low")</f>
        <v>Low</v>
      </c>
      <c r="X11" s="11">
        <v>5</v>
      </c>
      <c r="Y11" s="11" t="str" cm="1">
        <f t="array" ref="Y11">_xlfn.IFS(S11&lt;=2,"High",S11=3,"Moderate",S11&lt;=5,"Low")</f>
        <v>Low</v>
      </c>
      <c r="Z11" s="11">
        <v>2</v>
      </c>
      <c r="AA11" s="11" t="str" cm="1">
        <f t="array" ref="AA11">_xlfn.IFS(S11&lt;=2,"High",S11=3,"Moderate",S11&lt;=5,"Low")</f>
        <v>Low</v>
      </c>
      <c r="AB11" s="9">
        <v>45025</v>
      </c>
      <c r="AC11" s="11" t="s">
        <v>40</v>
      </c>
      <c r="AD11" s="11" t="s">
        <v>41</v>
      </c>
      <c r="AE11" s="11" t="s">
        <v>42</v>
      </c>
      <c r="AF11" s="11">
        <v>5</v>
      </c>
      <c r="AG11" s="12">
        <v>192.61</v>
      </c>
      <c r="AH11" s="11">
        <v>73</v>
      </c>
      <c r="AI11" s="11" t="str" cm="1">
        <f t="array" ref="AI11">_xlfn.IFS(AH11&lt;=25,"Young",AH11&lt;=50,"Adult",AH11&gt;50,"Old")</f>
        <v>Old</v>
      </c>
    </row>
    <row r="12" spans="1:35" x14ac:dyDescent="0.35">
      <c r="A12" s="7">
        <v>3437</v>
      </c>
      <c r="B12" s="5">
        <v>45142</v>
      </c>
      <c r="C12" s="6">
        <f t="shared" ca="1" si="0"/>
        <v>2.7944444444444443</v>
      </c>
      <c r="D12" s="7" t="s">
        <v>52</v>
      </c>
      <c r="E12" s="7" t="s">
        <v>84</v>
      </c>
      <c r="F12" s="7" t="s">
        <v>29</v>
      </c>
      <c r="G12" s="7" t="s">
        <v>30</v>
      </c>
      <c r="H12" s="7" t="s">
        <v>55</v>
      </c>
      <c r="I12" s="7" t="s">
        <v>32</v>
      </c>
      <c r="J12" s="7" t="s">
        <v>56</v>
      </c>
      <c r="K12" s="7" t="s">
        <v>69</v>
      </c>
      <c r="L12" s="5">
        <v>23402</v>
      </c>
      <c r="M12" s="7" t="s">
        <v>85</v>
      </c>
      <c r="N12" s="7" t="s">
        <v>36</v>
      </c>
      <c r="O12" s="7" t="s">
        <v>59</v>
      </c>
      <c r="P12" s="7" t="s">
        <v>60</v>
      </c>
      <c r="Q12" s="7" t="s">
        <v>39</v>
      </c>
      <c r="R12" s="7" cm="1">
        <f t="array" ref="R12">_xlfn.IFS(Table3[[#This Row],[Performance Levels]]="Exceeds",4,Table3[[#This Row],[Performance Levels]]="Fully Meets",3,Table3[[#This Row],[Performance Levels]]="PIP",1,Table3[[#This Row],[Performance Levels]]="Needs Improvement",2)</f>
        <v>3</v>
      </c>
      <c r="S12" s="7">
        <v>5</v>
      </c>
      <c r="T12" s="7" t="str" cm="1">
        <f t="array" ref="T12">_xlfn.IFS(S12&lt;=2,"Excellent",S12=3,"Average",S12&lt;=5,"Poor")</f>
        <v>Poor</v>
      </c>
      <c r="U12" s="5">
        <v>44849</v>
      </c>
      <c r="V12" s="7">
        <v>3</v>
      </c>
      <c r="W12" s="7" t="str" cm="1">
        <f t="array" ref="W12">_xlfn.IFS(S12&lt;=2,"High",S12=3,"Moderate",S12&lt;=5,"Low")</f>
        <v>Low</v>
      </c>
      <c r="X12" s="7">
        <v>2</v>
      </c>
      <c r="Y12" s="7" t="str" cm="1">
        <f t="array" ref="Y12">_xlfn.IFS(S12&lt;=2,"High",S12=3,"Moderate",S12&lt;=5,"Low")</f>
        <v>Low</v>
      </c>
      <c r="Z12" s="7">
        <v>5</v>
      </c>
      <c r="AA12" s="7" t="str" cm="1">
        <f t="array" ref="AA12">_xlfn.IFS(S12&lt;=2,"High",S12=3,"Moderate",S12&lt;=5,"Low")</f>
        <v>Low</v>
      </c>
      <c r="AB12" s="5">
        <v>44854</v>
      </c>
      <c r="AC12" s="7" t="s">
        <v>67</v>
      </c>
      <c r="AD12" s="7" t="s">
        <v>41</v>
      </c>
      <c r="AE12" s="7" t="s">
        <v>42</v>
      </c>
      <c r="AF12" s="7">
        <v>1</v>
      </c>
      <c r="AG12" s="8">
        <v>455.68</v>
      </c>
      <c r="AH12" s="7">
        <v>59</v>
      </c>
      <c r="AI12" s="7" t="str" cm="1">
        <f t="array" ref="AI12">_xlfn.IFS(AH12&lt;=25,"Young",AH12&lt;=50,"Adult",AH12&gt;50,"Old")</f>
        <v>Old</v>
      </c>
    </row>
    <row r="13" spans="1:35" x14ac:dyDescent="0.35">
      <c r="A13" s="11">
        <v>3438</v>
      </c>
      <c r="B13" s="9">
        <v>43322</v>
      </c>
      <c r="C13" s="10">
        <f t="shared" ca="1" si="0"/>
        <v>7.7777777777777777</v>
      </c>
      <c r="D13" s="11" t="s">
        <v>52</v>
      </c>
      <c r="E13" s="11" t="s">
        <v>86</v>
      </c>
      <c r="F13" s="11" t="s">
        <v>29</v>
      </c>
      <c r="G13" s="11" t="s">
        <v>54</v>
      </c>
      <c r="H13" s="11" t="s">
        <v>31</v>
      </c>
      <c r="I13" s="11" t="s">
        <v>32</v>
      </c>
      <c r="J13" s="11" t="s">
        <v>56</v>
      </c>
      <c r="K13" s="11" t="s">
        <v>64</v>
      </c>
      <c r="L13" s="9">
        <v>54154</v>
      </c>
      <c r="M13" s="11" t="s">
        <v>87</v>
      </c>
      <c r="N13" s="11" t="s">
        <v>36</v>
      </c>
      <c r="O13" s="11" t="s">
        <v>83</v>
      </c>
      <c r="P13" s="11" t="s">
        <v>66</v>
      </c>
      <c r="Q13" s="11" t="s">
        <v>39</v>
      </c>
      <c r="R13" s="11" cm="1">
        <f t="array" ref="R13">_xlfn.IFS(Table3[[#This Row],[Performance Levels]]="Exceeds",4,Table3[[#This Row],[Performance Levels]]="Fully Meets",3,Table3[[#This Row],[Performance Levels]]="PIP",1,Table3[[#This Row],[Performance Levels]]="Needs Improvement",2)</f>
        <v>3</v>
      </c>
      <c r="S13" s="11">
        <v>3</v>
      </c>
      <c r="T13" s="11" t="str" cm="1">
        <f t="array" ref="T13">_xlfn.IFS(S13&lt;=2,"Excellent",S13=3,"Average",S13&lt;=5,"Poor")</f>
        <v>Average</v>
      </c>
      <c r="U13" s="9">
        <v>44862</v>
      </c>
      <c r="V13" s="11">
        <v>4</v>
      </c>
      <c r="W13" s="11" t="str" cm="1">
        <f t="array" ref="W13">_xlfn.IFS(S13&lt;=2,"High",S13=3,"Moderate",S13&lt;=5,"Low")</f>
        <v>Moderate</v>
      </c>
      <c r="X13" s="11">
        <v>2</v>
      </c>
      <c r="Y13" s="11" t="str" cm="1">
        <f t="array" ref="Y13">_xlfn.IFS(S13&lt;=2,"High",S13=3,"Moderate",S13&lt;=5,"Low")</f>
        <v>Moderate</v>
      </c>
      <c r="Z13" s="11">
        <v>5</v>
      </c>
      <c r="AA13" s="11" t="str" cm="1">
        <f t="array" ref="AA13">_xlfn.IFS(S13&lt;=2,"High",S13=3,"Moderate",S13&lt;=5,"Low")</f>
        <v>Moderate</v>
      </c>
      <c r="AB13" s="9">
        <v>44839</v>
      </c>
      <c r="AC13" s="11" t="s">
        <v>67</v>
      </c>
      <c r="AD13" s="11" t="s">
        <v>41</v>
      </c>
      <c r="AE13" s="11" t="s">
        <v>42</v>
      </c>
      <c r="AF13" s="11">
        <v>2</v>
      </c>
      <c r="AG13" s="12">
        <v>208.17</v>
      </c>
      <c r="AH13" s="11">
        <v>70</v>
      </c>
      <c r="AI13" s="11" t="str" cm="1">
        <f t="array" ref="AI13">_xlfn.IFS(AH13&lt;=25,"Young",AH13&lt;=50,"Adult",AH13&gt;50,"Old")</f>
        <v>Old</v>
      </c>
    </row>
    <row r="14" spans="1:35" x14ac:dyDescent="0.35">
      <c r="A14" s="7">
        <v>3439</v>
      </c>
      <c r="B14" s="5">
        <v>44706</v>
      </c>
      <c r="C14" s="6">
        <f t="shared" ca="1" si="0"/>
        <v>3.9861111111111112</v>
      </c>
      <c r="D14" s="7" t="s">
        <v>52</v>
      </c>
      <c r="E14" s="7" t="s">
        <v>43</v>
      </c>
      <c r="F14" s="7" t="s">
        <v>29</v>
      </c>
      <c r="G14" s="7" t="s">
        <v>54</v>
      </c>
      <c r="H14" s="7" t="s">
        <v>44</v>
      </c>
      <c r="I14" s="7" t="s">
        <v>32</v>
      </c>
      <c r="J14" s="7" t="s">
        <v>56</v>
      </c>
      <c r="K14" s="7" t="s">
        <v>88</v>
      </c>
      <c r="L14" s="5">
        <v>29914</v>
      </c>
      <c r="M14" s="7" t="s">
        <v>89</v>
      </c>
      <c r="N14" s="7" t="s">
        <v>47</v>
      </c>
      <c r="O14" s="7" t="s">
        <v>59</v>
      </c>
      <c r="P14" s="7" t="s">
        <v>60</v>
      </c>
      <c r="Q14" s="7" t="s">
        <v>39</v>
      </c>
      <c r="R14" s="7" cm="1">
        <f t="array" ref="R14">_xlfn.IFS(Table3[[#This Row],[Performance Levels]]="Exceeds",4,Table3[[#This Row],[Performance Levels]]="Fully Meets",3,Table3[[#This Row],[Performance Levels]]="PIP",1,Table3[[#This Row],[Performance Levels]]="Needs Improvement",2)</f>
        <v>3</v>
      </c>
      <c r="S14" s="7">
        <v>3</v>
      </c>
      <c r="T14" s="7" t="str" cm="1">
        <f t="array" ref="T14">_xlfn.IFS(S14&lt;=2,"Excellent",S14=3,"Average",S14&lt;=5,"Poor")</f>
        <v>Average</v>
      </c>
      <c r="U14" s="5">
        <v>44864</v>
      </c>
      <c r="V14" s="7">
        <v>1</v>
      </c>
      <c r="W14" s="7" t="str" cm="1">
        <f t="array" ref="W14">_xlfn.IFS(S14&lt;=2,"High",S14=3,"Moderate",S14&lt;=5,"Low")</f>
        <v>Moderate</v>
      </c>
      <c r="X14" s="7">
        <v>2</v>
      </c>
      <c r="Y14" s="7" t="str" cm="1">
        <f t="array" ref="Y14">_xlfn.IFS(S14&lt;=2,"High",S14=3,"Moderate",S14&lt;=5,"Low")</f>
        <v>Moderate</v>
      </c>
      <c r="Z14" s="7">
        <v>5</v>
      </c>
      <c r="AA14" s="7" t="str" cm="1">
        <f t="array" ref="AA14">_xlfn.IFS(S14&lt;=2,"High",S14=3,"Moderate",S14&lt;=5,"Low")</f>
        <v>Moderate</v>
      </c>
      <c r="AB14" s="5">
        <v>44994</v>
      </c>
      <c r="AC14" s="7" t="s">
        <v>67</v>
      </c>
      <c r="AD14" s="7" t="s">
        <v>50</v>
      </c>
      <c r="AE14" s="7" t="s">
        <v>51</v>
      </c>
      <c r="AF14" s="7">
        <v>1</v>
      </c>
      <c r="AG14" s="8">
        <v>421.07</v>
      </c>
      <c r="AH14" s="7">
        <v>41</v>
      </c>
      <c r="AI14" s="7" t="str" cm="1">
        <f t="array" ref="AI14">_xlfn.IFS(AH14&lt;=25,"Young",AH14&lt;=50,"Adult",AH14&gt;50,"Old")</f>
        <v>Adult</v>
      </c>
    </row>
    <row r="15" spans="1:35" x14ac:dyDescent="0.35">
      <c r="A15" s="11">
        <v>3440</v>
      </c>
      <c r="B15" s="9">
        <v>43804</v>
      </c>
      <c r="C15" s="10">
        <f t="shared" ca="1" si="0"/>
        <v>6.458333333333333</v>
      </c>
      <c r="D15" s="11" t="s">
        <v>52</v>
      </c>
      <c r="E15" s="11" t="s">
        <v>28</v>
      </c>
      <c r="F15" s="11" t="s">
        <v>29</v>
      </c>
      <c r="G15" s="11" t="s">
        <v>30</v>
      </c>
      <c r="H15" s="11" t="s">
        <v>44</v>
      </c>
      <c r="I15" s="11" t="s">
        <v>54</v>
      </c>
      <c r="J15" s="11" t="s">
        <v>56</v>
      </c>
      <c r="K15" s="11" t="s">
        <v>34</v>
      </c>
      <c r="L15" s="9">
        <v>18938</v>
      </c>
      <c r="M15" s="11" t="s">
        <v>90</v>
      </c>
      <c r="N15" s="11" t="s">
        <v>36</v>
      </c>
      <c r="O15" s="11" t="s">
        <v>37</v>
      </c>
      <c r="P15" s="11" t="s">
        <v>76</v>
      </c>
      <c r="Q15" s="11" t="s">
        <v>39</v>
      </c>
      <c r="R15" s="11" cm="1">
        <f t="array" ref="R15">_xlfn.IFS(Table3[[#This Row],[Performance Levels]]="Exceeds",4,Table3[[#This Row],[Performance Levels]]="Fully Meets",3,Table3[[#This Row],[Performance Levels]]="PIP",1,Table3[[#This Row],[Performance Levels]]="Needs Improvement",2)</f>
        <v>3</v>
      </c>
      <c r="S15" s="11">
        <v>3</v>
      </c>
      <c r="T15" s="11" t="str" cm="1">
        <f t="array" ref="T15">_xlfn.IFS(S15&lt;=2,"Excellent",S15=3,"Average",S15&lt;=5,"Poor")</f>
        <v>Average</v>
      </c>
      <c r="U15" s="9">
        <v>44828</v>
      </c>
      <c r="V15" s="11">
        <v>1</v>
      </c>
      <c r="W15" s="11" t="str" cm="1">
        <f t="array" ref="W15">_xlfn.IFS(S15&lt;=2,"High",S15=3,"Moderate",S15&lt;=5,"Low")</f>
        <v>Moderate</v>
      </c>
      <c r="X15" s="11">
        <v>4</v>
      </c>
      <c r="Y15" s="11" t="str" cm="1">
        <f t="array" ref="Y15">_xlfn.IFS(S15&lt;=2,"High",S15=3,"Moderate",S15&lt;=5,"Low")</f>
        <v>Moderate</v>
      </c>
      <c r="Z15" s="11">
        <v>5</v>
      </c>
      <c r="AA15" s="11" t="str" cm="1">
        <f t="array" ref="AA15">_xlfn.IFS(S15&lt;=2,"High",S15=3,"Moderate",S15&lt;=5,"Low")</f>
        <v>Moderate</v>
      </c>
      <c r="AB15" s="9">
        <v>45075</v>
      </c>
      <c r="AC15" s="11" t="s">
        <v>91</v>
      </c>
      <c r="AD15" s="11" t="s">
        <v>50</v>
      </c>
      <c r="AE15" s="11" t="s">
        <v>42</v>
      </c>
      <c r="AF15" s="11">
        <v>1</v>
      </c>
      <c r="AG15" s="12">
        <v>649.03</v>
      </c>
      <c r="AH15" s="11">
        <v>68</v>
      </c>
      <c r="AI15" s="11" t="str" cm="1">
        <f t="array" ref="AI15">_xlfn.IFS(AH15&lt;=25,"Young",AH15&lt;=50,"Adult",AH15&gt;50,"Old")</f>
        <v>Old</v>
      </c>
    </row>
    <row r="16" spans="1:35" x14ac:dyDescent="0.35">
      <c r="A16" s="7">
        <v>3441</v>
      </c>
      <c r="B16" s="5">
        <v>43583</v>
      </c>
      <c r="C16" s="6">
        <f t="shared" ca="1" si="0"/>
        <v>7.0611111111111109</v>
      </c>
      <c r="D16" s="7" t="s">
        <v>52</v>
      </c>
      <c r="E16" s="7" t="s">
        <v>68</v>
      </c>
      <c r="F16" s="7" t="s">
        <v>29</v>
      </c>
      <c r="G16" s="7" t="s">
        <v>45</v>
      </c>
      <c r="H16" s="7" t="s">
        <v>44</v>
      </c>
      <c r="I16" s="7" t="s">
        <v>45</v>
      </c>
      <c r="J16" s="7" t="s">
        <v>56</v>
      </c>
      <c r="K16" s="7" t="s">
        <v>64</v>
      </c>
      <c r="L16" s="5">
        <v>32833</v>
      </c>
      <c r="M16" s="7" t="s">
        <v>92</v>
      </c>
      <c r="N16" s="7" t="s">
        <v>47</v>
      </c>
      <c r="O16" s="7" t="s">
        <v>83</v>
      </c>
      <c r="P16" s="7" t="s">
        <v>38</v>
      </c>
      <c r="Q16" s="7" t="s">
        <v>77</v>
      </c>
      <c r="R16" s="7" cm="1">
        <f t="array" ref="R16">_xlfn.IFS(Table3[[#This Row],[Performance Levels]]="Exceeds",4,Table3[[#This Row],[Performance Levels]]="Fully Meets",3,Table3[[#This Row],[Performance Levels]]="PIP",1,Table3[[#This Row],[Performance Levels]]="Needs Improvement",2)</f>
        <v>4</v>
      </c>
      <c r="S16" s="7">
        <v>4</v>
      </c>
      <c r="T16" s="7" t="str" cm="1">
        <f t="array" ref="T16">_xlfn.IFS(S16&lt;=2,"Excellent",S16=3,"Average",S16&lt;=5,"Poor")</f>
        <v>Poor</v>
      </c>
      <c r="U16" s="5">
        <v>44864</v>
      </c>
      <c r="V16" s="7">
        <v>4</v>
      </c>
      <c r="W16" s="7" t="str" cm="1">
        <f t="array" ref="W16">_xlfn.IFS(S16&lt;=2,"High",S16=3,"Moderate",S16&lt;=5,"Low")</f>
        <v>Low</v>
      </c>
      <c r="X16" s="7">
        <v>2</v>
      </c>
      <c r="Y16" s="7" t="str" cm="1">
        <f t="array" ref="Y16">_xlfn.IFS(S16&lt;=2,"High",S16=3,"Moderate",S16&lt;=5,"Low")</f>
        <v>Low</v>
      </c>
      <c r="Z16" s="7">
        <v>5</v>
      </c>
      <c r="AA16" s="7" t="str" cm="1">
        <f t="array" ref="AA16">_xlfn.IFS(S16&lt;=2,"High",S16=3,"Moderate",S16&lt;=5,"Low")</f>
        <v>Low</v>
      </c>
      <c r="AB16" s="5">
        <v>44934</v>
      </c>
      <c r="AC16" s="7" t="s">
        <v>61</v>
      </c>
      <c r="AD16" s="7" t="s">
        <v>41</v>
      </c>
      <c r="AE16" s="7" t="s">
        <v>72</v>
      </c>
      <c r="AF16" s="7">
        <v>4</v>
      </c>
      <c r="AG16" s="8">
        <v>450.2</v>
      </c>
      <c r="AH16" s="7">
        <v>30</v>
      </c>
      <c r="AI16" s="7" t="str" cm="1">
        <f t="array" ref="AI16">_xlfn.IFS(AH16&lt;=25,"Young",AH16&lt;=50,"Adult",AH16&gt;50,"Old")</f>
        <v>Adult</v>
      </c>
    </row>
    <row r="17" spans="1:35" x14ac:dyDescent="0.35">
      <c r="A17" s="11">
        <v>3442</v>
      </c>
      <c r="B17" s="9">
        <v>43655</v>
      </c>
      <c r="C17" s="10">
        <f t="shared" ca="1" si="0"/>
        <v>6.8638888888888889</v>
      </c>
      <c r="D17" s="11" t="s">
        <v>52</v>
      </c>
      <c r="E17" s="11" t="s">
        <v>93</v>
      </c>
      <c r="F17" s="11" t="s">
        <v>29</v>
      </c>
      <c r="G17" s="11" t="s">
        <v>54</v>
      </c>
      <c r="H17" s="11" t="s">
        <v>44</v>
      </c>
      <c r="I17" s="11" t="s">
        <v>54</v>
      </c>
      <c r="J17" s="11" t="s">
        <v>94</v>
      </c>
      <c r="K17" s="11" t="s">
        <v>69</v>
      </c>
      <c r="L17" s="9">
        <v>19322</v>
      </c>
      <c r="M17" s="11" t="s">
        <v>35</v>
      </c>
      <c r="N17" s="11" t="s">
        <v>47</v>
      </c>
      <c r="O17" s="11" t="s">
        <v>71</v>
      </c>
      <c r="P17" s="11" t="s">
        <v>60</v>
      </c>
      <c r="Q17" s="11" t="s">
        <v>77</v>
      </c>
      <c r="R17" s="11" cm="1">
        <f t="array" ref="R17">_xlfn.IFS(Table3[[#This Row],[Performance Levels]]="Exceeds",4,Table3[[#This Row],[Performance Levels]]="Fully Meets",3,Table3[[#This Row],[Performance Levels]]="PIP",1,Table3[[#This Row],[Performance Levels]]="Needs Improvement",2)</f>
        <v>4</v>
      </c>
      <c r="S17" s="11">
        <v>2</v>
      </c>
      <c r="T17" s="11" t="str" cm="1">
        <f t="array" ref="T17">_xlfn.IFS(S17&lt;=2,"Excellent",S17=3,"Average",S17&lt;=5,"Poor")</f>
        <v>Excellent</v>
      </c>
      <c r="U17" s="9">
        <v>44865</v>
      </c>
      <c r="V17" s="11">
        <v>2</v>
      </c>
      <c r="W17" s="11" t="str" cm="1">
        <f t="array" ref="W17">_xlfn.IFS(S17&lt;=2,"High",S17=3,"Moderate",S17&lt;=5,"Low")</f>
        <v>High</v>
      </c>
      <c r="X17" s="11">
        <v>5</v>
      </c>
      <c r="Y17" s="11" t="str" cm="1">
        <f t="array" ref="Y17">_xlfn.IFS(S17&lt;=2,"High",S17=3,"Moderate",S17&lt;=5,"Low")</f>
        <v>High</v>
      </c>
      <c r="Z17" s="11">
        <v>3</v>
      </c>
      <c r="AA17" s="11" t="str" cm="1">
        <f t="array" ref="AA17">_xlfn.IFS(S17&lt;=2,"High",S17=3,"Moderate",S17&lt;=5,"Low")</f>
        <v>High</v>
      </c>
      <c r="AB17" s="9">
        <v>44991</v>
      </c>
      <c r="AC17" s="11" t="s">
        <v>61</v>
      </c>
      <c r="AD17" s="11" t="s">
        <v>50</v>
      </c>
      <c r="AE17" s="11" t="s">
        <v>42</v>
      </c>
      <c r="AF17" s="11">
        <v>4</v>
      </c>
      <c r="AG17" s="12">
        <v>286.87</v>
      </c>
      <c r="AH17" s="11">
        <v>67</v>
      </c>
      <c r="AI17" s="11" t="str" cm="1">
        <f t="array" ref="AI17">_xlfn.IFS(AH17&lt;=25,"Young",AH17&lt;=50,"Adult",AH17&gt;50,"Old")</f>
        <v>Old</v>
      </c>
    </row>
    <row r="18" spans="1:35" x14ac:dyDescent="0.35">
      <c r="A18" s="7">
        <v>3443</v>
      </c>
      <c r="B18" s="5">
        <v>44291</v>
      </c>
      <c r="C18" s="6">
        <f t="shared" ca="1" si="0"/>
        <v>5.125</v>
      </c>
      <c r="D18" s="7" t="s">
        <v>52</v>
      </c>
      <c r="E18" s="7" t="s">
        <v>73</v>
      </c>
      <c r="F18" s="7" t="s">
        <v>29</v>
      </c>
      <c r="G18" s="7" t="s">
        <v>54</v>
      </c>
      <c r="H18" s="7" t="s">
        <v>31</v>
      </c>
      <c r="I18" s="7" t="s">
        <v>45</v>
      </c>
      <c r="J18" s="7" t="s">
        <v>94</v>
      </c>
      <c r="K18" s="7" t="s">
        <v>95</v>
      </c>
      <c r="L18" s="5">
        <v>34432</v>
      </c>
      <c r="M18" s="7" t="s">
        <v>90</v>
      </c>
      <c r="N18" s="7" t="s">
        <v>47</v>
      </c>
      <c r="O18" s="7" t="s">
        <v>83</v>
      </c>
      <c r="P18" s="7" t="s">
        <v>38</v>
      </c>
      <c r="Q18" s="7" t="s">
        <v>39</v>
      </c>
      <c r="R18" s="7" cm="1">
        <f t="array" ref="R18">_xlfn.IFS(Table3[[#This Row],[Performance Levels]]="Exceeds",4,Table3[[#This Row],[Performance Levels]]="Fully Meets",3,Table3[[#This Row],[Performance Levels]]="PIP",1,Table3[[#This Row],[Performance Levels]]="Needs Improvement",2)</f>
        <v>3</v>
      </c>
      <c r="S18" s="7">
        <v>3</v>
      </c>
      <c r="T18" s="7" t="str" cm="1">
        <f t="array" ref="T18">_xlfn.IFS(S18&lt;=2,"Excellent",S18=3,"Average",S18&lt;=5,"Poor")</f>
        <v>Average</v>
      </c>
      <c r="U18" s="5">
        <v>45045</v>
      </c>
      <c r="V18" s="7">
        <v>2</v>
      </c>
      <c r="W18" s="7" t="str" cm="1">
        <f t="array" ref="W18">_xlfn.IFS(S18&lt;=2,"High",S18=3,"Moderate",S18&lt;=5,"Low")</f>
        <v>Moderate</v>
      </c>
      <c r="X18" s="7">
        <v>2</v>
      </c>
      <c r="Y18" s="7" t="str" cm="1">
        <f t="array" ref="Y18">_xlfn.IFS(S18&lt;=2,"High",S18=3,"Moderate",S18&lt;=5,"Low")</f>
        <v>Moderate</v>
      </c>
      <c r="Z18" s="7">
        <v>4</v>
      </c>
      <c r="AA18" s="7" t="str" cm="1">
        <f t="array" ref="AA18">_xlfn.IFS(S18&lt;=2,"High",S18=3,"Moderate",S18&lt;=5,"Low")</f>
        <v>Moderate</v>
      </c>
      <c r="AB18" s="5">
        <v>44975</v>
      </c>
      <c r="AC18" s="7" t="s">
        <v>67</v>
      </c>
      <c r="AD18" s="7" t="s">
        <v>50</v>
      </c>
      <c r="AE18" s="7" t="s">
        <v>42</v>
      </c>
      <c r="AF18" s="7">
        <v>3</v>
      </c>
      <c r="AG18" s="8">
        <v>402.13</v>
      </c>
      <c r="AH18" s="7">
        <v>27</v>
      </c>
      <c r="AI18" s="7" t="str" cm="1">
        <f t="array" ref="AI18">_xlfn.IFS(AH18&lt;=25,"Young",AH18&lt;=50,"Adult",AH18&gt;50,"Old")</f>
        <v>Adult</v>
      </c>
    </row>
    <row r="19" spans="1:35" x14ac:dyDescent="0.35">
      <c r="A19" s="11">
        <v>3444</v>
      </c>
      <c r="B19" s="9">
        <v>44528</v>
      </c>
      <c r="C19" s="10">
        <f t="shared" ca="1" si="0"/>
        <v>4.4777777777777779</v>
      </c>
      <c r="D19" s="11" t="s">
        <v>52</v>
      </c>
      <c r="E19" s="11" t="s">
        <v>80</v>
      </c>
      <c r="F19" s="11" t="s">
        <v>29</v>
      </c>
      <c r="G19" s="11" t="s">
        <v>30</v>
      </c>
      <c r="H19" s="11" t="s">
        <v>44</v>
      </c>
      <c r="I19" s="11" t="s">
        <v>45</v>
      </c>
      <c r="J19" s="11" t="s">
        <v>56</v>
      </c>
      <c r="K19" s="11" t="s">
        <v>78</v>
      </c>
      <c r="L19" s="9">
        <v>30635</v>
      </c>
      <c r="M19" s="11" t="s">
        <v>90</v>
      </c>
      <c r="N19" s="11" t="s">
        <v>47</v>
      </c>
      <c r="O19" s="11" t="s">
        <v>59</v>
      </c>
      <c r="P19" s="11" t="s">
        <v>38</v>
      </c>
      <c r="Q19" s="11" t="s">
        <v>39</v>
      </c>
      <c r="R19" s="11" cm="1">
        <f t="array" ref="R19">_xlfn.IFS(Table3[[#This Row],[Performance Levels]]="Exceeds",4,Table3[[#This Row],[Performance Levels]]="Fully Meets",3,Table3[[#This Row],[Performance Levels]]="PIP",1,Table3[[#This Row],[Performance Levels]]="Needs Improvement",2)</f>
        <v>3</v>
      </c>
      <c r="S19" s="11">
        <v>3</v>
      </c>
      <c r="T19" s="11" t="str" cm="1">
        <f t="array" ref="T19">_xlfn.IFS(S19&lt;=2,"Excellent",S19=3,"Average",S19&lt;=5,"Poor")</f>
        <v>Average</v>
      </c>
      <c r="U19" s="9">
        <v>44909</v>
      </c>
      <c r="V19" s="11">
        <v>1</v>
      </c>
      <c r="W19" s="11" t="str" cm="1">
        <f t="array" ref="W19">_xlfn.IFS(S19&lt;=2,"High",S19=3,"Moderate",S19&lt;=5,"Low")</f>
        <v>Moderate</v>
      </c>
      <c r="X19" s="11">
        <v>2</v>
      </c>
      <c r="Y19" s="11" t="str" cm="1">
        <f t="array" ref="Y19">_xlfn.IFS(S19&lt;=2,"High",S19=3,"Moderate",S19&lt;=5,"Low")</f>
        <v>Moderate</v>
      </c>
      <c r="Z19" s="11">
        <v>4</v>
      </c>
      <c r="AA19" s="11" t="str" cm="1">
        <f t="array" ref="AA19">_xlfn.IFS(S19&lt;=2,"High",S19=3,"Moderate",S19&lt;=5,"Low")</f>
        <v>Moderate</v>
      </c>
      <c r="AB19" s="9">
        <v>44867</v>
      </c>
      <c r="AC19" s="11" t="s">
        <v>67</v>
      </c>
      <c r="AD19" s="11" t="s">
        <v>50</v>
      </c>
      <c r="AE19" s="11" t="s">
        <v>42</v>
      </c>
      <c r="AF19" s="11">
        <v>2</v>
      </c>
      <c r="AG19" s="12">
        <v>388.84</v>
      </c>
      <c r="AH19" s="11">
        <v>38</v>
      </c>
      <c r="AI19" s="11" t="str" cm="1">
        <f t="array" ref="AI19">_xlfn.IFS(AH19&lt;=25,"Young",AH19&lt;=50,"Adult",AH19&gt;50,"Old")</f>
        <v>Adult</v>
      </c>
    </row>
    <row r="20" spans="1:35" x14ac:dyDescent="0.35">
      <c r="A20" s="7">
        <v>3445</v>
      </c>
      <c r="B20" s="5">
        <v>44212</v>
      </c>
      <c r="C20" s="6">
        <f t="shared" ca="1" si="0"/>
        <v>5.3444444444444441</v>
      </c>
      <c r="D20" s="7" t="s">
        <v>52</v>
      </c>
      <c r="E20" s="7" t="s">
        <v>53</v>
      </c>
      <c r="F20" s="7" t="s">
        <v>29</v>
      </c>
      <c r="G20" s="7" t="s">
        <v>30</v>
      </c>
      <c r="H20" s="7" t="s">
        <v>31</v>
      </c>
      <c r="I20" s="7" t="s">
        <v>54</v>
      </c>
      <c r="J20" s="7" t="s">
        <v>56</v>
      </c>
      <c r="K20" s="7" t="s">
        <v>95</v>
      </c>
      <c r="L20" s="5">
        <v>31388</v>
      </c>
      <c r="M20" s="7" t="s">
        <v>90</v>
      </c>
      <c r="N20" s="7" t="s">
        <v>36</v>
      </c>
      <c r="O20" s="7" t="s">
        <v>59</v>
      </c>
      <c r="P20" s="7" t="s">
        <v>66</v>
      </c>
      <c r="Q20" s="7" t="s">
        <v>77</v>
      </c>
      <c r="R20" s="7" cm="1">
        <f t="array" ref="R20">_xlfn.IFS(Table3[[#This Row],[Performance Levels]]="Exceeds",4,Table3[[#This Row],[Performance Levels]]="Fully Meets",3,Table3[[#This Row],[Performance Levels]]="PIP",1,Table3[[#This Row],[Performance Levels]]="Needs Improvement",2)</f>
        <v>4</v>
      </c>
      <c r="S20" s="7">
        <v>4</v>
      </c>
      <c r="T20" s="7" t="str" cm="1">
        <f t="array" ref="T20">_xlfn.IFS(S20&lt;=2,"Excellent",S20=3,"Average",S20&lt;=5,"Poor")</f>
        <v>Poor</v>
      </c>
      <c r="U20" s="5">
        <v>45053</v>
      </c>
      <c r="V20" s="7">
        <v>4</v>
      </c>
      <c r="W20" s="7" t="str" cm="1">
        <f t="array" ref="W20">_xlfn.IFS(S20&lt;=2,"High",S20=3,"Moderate",S20&lt;=5,"Low")</f>
        <v>Low</v>
      </c>
      <c r="X20" s="7">
        <v>5</v>
      </c>
      <c r="Y20" s="7" t="str" cm="1">
        <f t="array" ref="Y20">_xlfn.IFS(S20&lt;=2,"High",S20=3,"Moderate",S20&lt;=5,"Low")</f>
        <v>Low</v>
      </c>
      <c r="Z20" s="7">
        <v>2</v>
      </c>
      <c r="AA20" s="7" t="str" cm="1">
        <f t="array" ref="AA20">_xlfn.IFS(S20&lt;=2,"High",S20=3,"Moderate",S20&lt;=5,"Low")</f>
        <v>Low</v>
      </c>
      <c r="AB20" s="5">
        <v>45121</v>
      </c>
      <c r="AC20" s="7" t="s">
        <v>61</v>
      </c>
      <c r="AD20" s="7" t="s">
        <v>50</v>
      </c>
      <c r="AE20" s="7" t="s">
        <v>62</v>
      </c>
      <c r="AF20" s="7">
        <v>2</v>
      </c>
      <c r="AG20" s="8">
        <v>879.64</v>
      </c>
      <c r="AH20" s="7">
        <v>36</v>
      </c>
      <c r="AI20" s="7" t="str" cm="1">
        <f t="array" ref="AI20">_xlfn.IFS(AH20&lt;=25,"Young",AH20&lt;=50,"Adult",AH20&gt;50,"Old")</f>
        <v>Adult</v>
      </c>
    </row>
    <row r="21" spans="1:35" x14ac:dyDescent="0.35">
      <c r="A21" s="11">
        <v>3446</v>
      </c>
      <c r="B21" s="9">
        <v>44432</v>
      </c>
      <c r="C21" s="10">
        <f t="shared" ca="1" si="0"/>
        <v>4.7388888888888889</v>
      </c>
      <c r="D21" s="11" t="s">
        <v>52</v>
      </c>
      <c r="E21" s="11" t="s">
        <v>68</v>
      </c>
      <c r="F21" s="11" t="s">
        <v>29</v>
      </c>
      <c r="G21" s="11" t="s">
        <v>45</v>
      </c>
      <c r="H21" s="11" t="s">
        <v>44</v>
      </c>
      <c r="I21" s="11" t="s">
        <v>45</v>
      </c>
      <c r="J21" s="11" t="s">
        <v>56</v>
      </c>
      <c r="K21" s="11" t="s">
        <v>69</v>
      </c>
      <c r="L21" s="9">
        <v>35186</v>
      </c>
      <c r="M21" s="11" t="s">
        <v>82</v>
      </c>
      <c r="N21" s="11" t="s">
        <v>36</v>
      </c>
      <c r="O21" s="11" t="s">
        <v>37</v>
      </c>
      <c r="P21" s="11" t="s">
        <v>76</v>
      </c>
      <c r="Q21" s="11" t="s">
        <v>77</v>
      </c>
      <c r="R21" s="11" cm="1">
        <f t="array" ref="R21">_xlfn.IFS(Table3[[#This Row],[Performance Levels]]="Exceeds",4,Table3[[#This Row],[Performance Levels]]="Fully Meets",3,Table3[[#This Row],[Performance Levels]]="PIP",1,Table3[[#This Row],[Performance Levels]]="Needs Improvement",2)</f>
        <v>4</v>
      </c>
      <c r="S21" s="11">
        <v>2</v>
      </c>
      <c r="T21" s="11" t="str" cm="1">
        <f t="array" ref="T21">_xlfn.IFS(S21&lt;=2,"Excellent",S21=3,"Average",S21&lt;=5,"Poor")</f>
        <v>Excellent</v>
      </c>
      <c r="U21" s="9">
        <v>45067</v>
      </c>
      <c r="V21" s="11">
        <v>4</v>
      </c>
      <c r="W21" s="11" t="str" cm="1">
        <f t="array" ref="W21">_xlfn.IFS(S21&lt;=2,"High",S21=3,"Moderate",S21&lt;=5,"Low")</f>
        <v>High</v>
      </c>
      <c r="X21" s="11">
        <v>3</v>
      </c>
      <c r="Y21" s="11" t="str" cm="1">
        <f t="array" ref="Y21">_xlfn.IFS(S21&lt;=2,"High",S21=3,"Moderate",S21&lt;=5,"Low")</f>
        <v>High</v>
      </c>
      <c r="Z21" s="11">
        <v>5</v>
      </c>
      <c r="AA21" s="11" t="str" cm="1">
        <f t="array" ref="AA21">_xlfn.IFS(S21&lt;=2,"High",S21=3,"Moderate",S21&lt;=5,"Low")</f>
        <v>High</v>
      </c>
      <c r="AB21" s="9">
        <v>44906</v>
      </c>
      <c r="AC21" s="11" t="s">
        <v>67</v>
      </c>
      <c r="AD21" s="11" t="s">
        <v>41</v>
      </c>
      <c r="AE21" s="11" t="s">
        <v>42</v>
      </c>
      <c r="AF21" s="11">
        <v>5</v>
      </c>
      <c r="AG21" s="12">
        <v>701.13</v>
      </c>
      <c r="AH21" s="11">
        <v>25</v>
      </c>
      <c r="AI21" s="11" t="str" cm="1">
        <f t="array" ref="AI21">_xlfn.IFS(AH21&lt;=25,"Young",AH21&lt;=50,"Adult",AH21&gt;50,"Old")</f>
        <v>Young</v>
      </c>
    </row>
    <row r="22" spans="1:35" x14ac:dyDescent="0.35">
      <c r="A22" s="7">
        <v>3450</v>
      </c>
      <c r="B22" s="5">
        <v>44075</v>
      </c>
      <c r="C22" s="6">
        <f t="shared" ca="1" si="0"/>
        <v>5.7194444444444441</v>
      </c>
      <c r="D22" s="7" t="s">
        <v>52</v>
      </c>
      <c r="E22" s="7" t="s">
        <v>86</v>
      </c>
      <c r="F22" s="7" t="s">
        <v>29</v>
      </c>
      <c r="G22" s="7" t="s">
        <v>30</v>
      </c>
      <c r="H22" s="7" t="s">
        <v>31</v>
      </c>
      <c r="I22" s="7" t="s">
        <v>32</v>
      </c>
      <c r="J22" s="7" t="s">
        <v>56</v>
      </c>
      <c r="K22" s="7" t="s">
        <v>69</v>
      </c>
      <c r="L22" s="5">
        <v>34557</v>
      </c>
      <c r="M22" s="7" t="s">
        <v>89</v>
      </c>
      <c r="N22" s="7" t="s">
        <v>47</v>
      </c>
      <c r="O22" s="7" t="s">
        <v>59</v>
      </c>
      <c r="P22" s="7" t="s">
        <v>60</v>
      </c>
      <c r="Q22" s="7" t="s">
        <v>77</v>
      </c>
      <c r="R22" s="7" cm="1">
        <f t="array" ref="R22">_xlfn.IFS(Table3[[#This Row],[Performance Levels]]="Exceeds",4,Table3[[#This Row],[Performance Levels]]="Fully Meets",3,Table3[[#This Row],[Performance Levels]]="PIP",1,Table3[[#This Row],[Performance Levels]]="Needs Improvement",2)</f>
        <v>4</v>
      </c>
      <c r="S22" s="7">
        <v>2</v>
      </c>
      <c r="T22" s="7" t="str" cm="1">
        <f t="array" ref="T22">_xlfn.IFS(S22&lt;=2,"Excellent",S22=3,"Average",S22&lt;=5,"Poor")</f>
        <v>Excellent</v>
      </c>
      <c r="U22" s="5">
        <v>44944</v>
      </c>
      <c r="V22" s="7">
        <v>4</v>
      </c>
      <c r="W22" s="7" t="str" cm="1">
        <f t="array" ref="W22">_xlfn.IFS(S22&lt;=2,"High",S22=3,"Moderate",S22&lt;=5,"Low")</f>
        <v>High</v>
      </c>
      <c r="X22" s="7">
        <v>3</v>
      </c>
      <c r="Y22" s="7" t="str" cm="1">
        <f t="array" ref="Y22">_xlfn.IFS(S22&lt;=2,"High",S22=3,"Moderate",S22&lt;=5,"Low")</f>
        <v>High</v>
      </c>
      <c r="Z22" s="7">
        <v>5</v>
      </c>
      <c r="AA22" s="7" t="str" cm="1">
        <f t="array" ref="AA22">_xlfn.IFS(S22&lt;=2,"High",S22=3,"Moderate",S22&lt;=5,"Low")</f>
        <v>High</v>
      </c>
      <c r="AB22" s="5">
        <v>44938</v>
      </c>
      <c r="AC22" s="7" t="s">
        <v>67</v>
      </c>
      <c r="AD22" s="7" t="s">
        <v>41</v>
      </c>
      <c r="AE22" s="7" t="s">
        <v>62</v>
      </c>
      <c r="AF22" s="7">
        <v>4</v>
      </c>
      <c r="AG22" s="8">
        <v>186.07</v>
      </c>
      <c r="AH22" s="7">
        <v>26</v>
      </c>
      <c r="AI22" s="7" t="str" cm="1">
        <f t="array" ref="AI22">_xlfn.IFS(AH22&lt;=25,"Young",AH22&lt;=50,"Adult",AH22&gt;50,"Old")</f>
        <v>Adult</v>
      </c>
    </row>
    <row r="23" spans="1:35" x14ac:dyDescent="0.35">
      <c r="A23" s="11">
        <v>3451</v>
      </c>
      <c r="B23" s="9">
        <v>44245</v>
      </c>
      <c r="C23" s="10">
        <f t="shared" ca="1" si="0"/>
        <v>5.2555555555555555</v>
      </c>
      <c r="D23" s="11" t="s">
        <v>52</v>
      </c>
      <c r="E23" s="11" t="s">
        <v>63</v>
      </c>
      <c r="F23" s="11" t="s">
        <v>29</v>
      </c>
      <c r="G23" s="11" t="s">
        <v>30</v>
      </c>
      <c r="H23" s="11" t="s">
        <v>31</v>
      </c>
      <c r="I23" s="11" t="s">
        <v>54</v>
      </c>
      <c r="J23" s="11" t="s">
        <v>56</v>
      </c>
      <c r="K23" s="11" t="s">
        <v>64</v>
      </c>
      <c r="L23" s="9">
        <v>24852</v>
      </c>
      <c r="M23" s="11" t="s">
        <v>89</v>
      </c>
      <c r="N23" s="11" t="s">
        <v>47</v>
      </c>
      <c r="O23" s="11" t="s">
        <v>59</v>
      </c>
      <c r="P23" s="11" t="s">
        <v>76</v>
      </c>
      <c r="Q23" s="11" t="s">
        <v>77</v>
      </c>
      <c r="R23" s="11" cm="1">
        <f t="array" ref="R23">_xlfn.IFS(Table3[[#This Row],[Performance Levels]]="Exceeds",4,Table3[[#This Row],[Performance Levels]]="Fully Meets",3,Table3[[#This Row],[Performance Levels]]="PIP",1,Table3[[#This Row],[Performance Levels]]="Needs Improvement",2)</f>
        <v>4</v>
      </c>
      <c r="S23" s="11">
        <v>3</v>
      </c>
      <c r="T23" s="11" t="str" cm="1">
        <f t="array" ref="T23">_xlfn.IFS(S23&lt;=2,"Excellent",S23=3,"Average",S23&lt;=5,"Poor")</f>
        <v>Average</v>
      </c>
      <c r="U23" s="9">
        <v>45045</v>
      </c>
      <c r="V23" s="11">
        <v>5</v>
      </c>
      <c r="W23" s="11" t="str" cm="1">
        <f t="array" ref="W23">_xlfn.IFS(S23&lt;=2,"High",S23=3,"Moderate",S23&lt;=5,"Low")</f>
        <v>Moderate</v>
      </c>
      <c r="X23" s="11">
        <v>1</v>
      </c>
      <c r="Y23" s="11" t="str" cm="1">
        <f t="array" ref="Y23">_xlfn.IFS(S23&lt;=2,"High",S23=3,"Moderate",S23&lt;=5,"Low")</f>
        <v>Moderate</v>
      </c>
      <c r="Z23" s="11">
        <v>2</v>
      </c>
      <c r="AA23" s="11" t="str" cm="1">
        <f t="array" ref="AA23">_xlfn.IFS(S23&lt;=2,"High",S23=3,"Moderate",S23&lt;=5,"Low")</f>
        <v>Moderate</v>
      </c>
      <c r="AB23" s="9">
        <v>45007</v>
      </c>
      <c r="AC23" s="11" t="s">
        <v>67</v>
      </c>
      <c r="AD23" s="11" t="s">
        <v>50</v>
      </c>
      <c r="AE23" s="11" t="s">
        <v>62</v>
      </c>
      <c r="AF23" s="11">
        <v>1</v>
      </c>
      <c r="AG23" s="12">
        <v>921.97</v>
      </c>
      <c r="AH23" s="11">
        <v>53</v>
      </c>
      <c r="AI23" s="11" t="str" cm="1">
        <f t="array" ref="AI23">_xlfn.IFS(AH23&lt;=25,"Young",AH23&lt;=50,"Adult",AH23&gt;50,"Old")</f>
        <v>Old</v>
      </c>
    </row>
    <row r="24" spans="1:35" x14ac:dyDescent="0.35">
      <c r="A24" s="7">
        <v>3452</v>
      </c>
      <c r="B24" s="5">
        <v>44873</v>
      </c>
      <c r="C24" s="6">
        <f t="shared" ca="1" si="0"/>
        <v>3.5333333333333332</v>
      </c>
      <c r="D24" s="7" t="s">
        <v>52</v>
      </c>
      <c r="E24" s="7" t="s">
        <v>93</v>
      </c>
      <c r="F24" s="7" t="s">
        <v>29</v>
      </c>
      <c r="G24" s="7" t="s">
        <v>45</v>
      </c>
      <c r="H24" s="7" t="s">
        <v>44</v>
      </c>
      <c r="I24" s="7" t="s">
        <v>45</v>
      </c>
      <c r="J24" s="7" t="s">
        <v>56</v>
      </c>
      <c r="K24" s="7" t="s">
        <v>64</v>
      </c>
      <c r="L24" s="5">
        <v>53699</v>
      </c>
      <c r="M24" s="7" t="s">
        <v>85</v>
      </c>
      <c r="N24" s="7" t="s">
        <v>47</v>
      </c>
      <c r="O24" s="7" t="s">
        <v>71</v>
      </c>
      <c r="P24" s="7" t="s">
        <v>76</v>
      </c>
      <c r="Q24" s="7" t="s">
        <v>39</v>
      </c>
      <c r="R24" s="7" cm="1">
        <f t="array" ref="R24">_xlfn.IFS(Table3[[#This Row],[Performance Levels]]="Exceeds",4,Table3[[#This Row],[Performance Levels]]="Fully Meets",3,Table3[[#This Row],[Performance Levels]]="PIP",1,Table3[[#This Row],[Performance Levels]]="Needs Improvement",2)</f>
        <v>3</v>
      </c>
      <c r="S24" s="7">
        <v>2</v>
      </c>
      <c r="T24" s="7" t="str" cm="1">
        <f t="array" ref="T24">_xlfn.IFS(S24&lt;=2,"Excellent",S24=3,"Average",S24&lt;=5,"Poor")</f>
        <v>Excellent</v>
      </c>
      <c r="U24" s="5">
        <v>44945</v>
      </c>
      <c r="V24" s="7">
        <v>5</v>
      </c>
      <c r="W24" s="7" t="str" cm="1">
        <f t="array" ref="W24">_xlfn.IFS(S24&lt;=2,"High",S24=3,"Moderate",S24&lt;=5,"Low")</f>
        <v>High</v>
      </c>
      <c r="X24" s="7">
        <v>5</v>
      </c>
      <c r="Y24" s="7" t="str" cm="1">
        <f t="array" ref="Y24">_xlfn.IFS(S24&lt;=2,"High",S24=3,"Moderate",S24&lt;=5,"Low")</f>
        <v>High</v>
      </c>
      <c r="Z24" s="7">
        <v>2</v>
      </c>
      <c r="AA24" s="7" t="str" cm="1">
        <f t="array" ref="AA24">_xlfn.IFS(S24&lt;=2,"High",S24=3,"Moderate",S24&lt;=5,"Low")</f>
        <v>High</v>
      </c>
      <c r="AB24" s="5">
        <v>44817</v>
      </c>
      <c r="AC24" s="7" t="s">
        <v>49</v>
      </c>
      <c r="AD24" s="7" t="s">
        <v>41</v>
      </c>
      <c r="AE24" s="7" t="s">
        <v>42</v>
      </c>
      <c r="AF24" s="7">
        <v>1</v>
      </c>
      <c r="AG24" s="8">
        <v>691.04</v>
      </c>
      <c r="AH24" s="7">
        <v>75</v>
      </c>
      <c r="AI24" s="7" t="str" cm="1">
        <f t="array" ref="AI24">_xlfn.IFS(AH24&lt;=25,"Young",AH24&lt;=50,"Adult",AH24&gt;50,"Old")</f>
        <v>Old</v>
      </c>
    </row>
    <row r="25" spans="1:35" x14ac:dyDescent="0.35">
      <c r="A25" s="11">
        <v>3453</v>
      </c>
      <c r="B25" s="9">
        <v>44847</v>
      </c>
      <c r="C25" s="10">
        <f t="shared" ca="1" si="0"/>
        <v>3.6027777777777779</v>
      </c>
      <c r="D25" s="11" t="s">
        <v>52</v>
      </c>
      <c r="E25" s="11" t="s">
        <v>73</v>
      </c>
      <c r="F25" s="11" t="s">
        <v>29</v>
      </c>
      <c r="G25" s="11" t="s">
        <v>30</v>
      </c>
      <c r="H25" s="11" t="s">
        <v>31</v>
      </c>
      <c r="I25" s="11" t="s">
        <v>45</v>
      </c>
      <c r="J25" s="11" t="s">
        <v>56</v>
      </c>
      <c r="K25" s="11" t="s">
        <v>96</v>
      </c>
      <c r="L25" s="9">
        <v>30048</v>
      </c>
      <c r="M25" s="11" t="s">
        <v>35</v>
      </c>
      <c r="N25" s="11" t="s">
        <v>47</v>
      </c>
      <c r="O25" s="11" t="s">
        <v>37</v>
      </c>
      <c r="P25" s="11" t="s">
        <v>38</v>
      </c>
      <c r="Q25" s="11" t="s">
        <v>39</v>
      </c>
      <c r="R25" s="11" cm="1">
        <f t="array" ref="R25">_xlfn.IFS(Table3[[#This Row],[Performance Levels]]="Exceeds",4,Table3[[#This Row],[Performance Levels]]="Fully Meets",3,Table3[[#This Row],[Performance Levels]]="PIP",1,Table3[[#This Row],[Performance Levels]]="Needs Improvement",2)</f>
        <v>3</v>
      </c>
      <c r="S25" s="11">
        <v>4</v>
      </c>
      <c r="T25" s="11" t="str" cm="1">
        <f t="array" ref="T25">_xlfn.IFS(S25&lt;=2,"Excellent",S25=3,"Average",S25&lt;=5,"Poor")</f>
        <v>Poor</v>
      </c>
      <c r="U25" s="9">
        <v>44821</v>
      </c>
      <c r="V25" s="11">
        <v>5</v>
      </c>
      <c r="W25" s="11" t="str" cm="1">
        <f t="array" ref="W25">_xlfn.IFS(S25&lt;=2,"High",S25=3,"Moderate",S25&lt;=5,"Low")</f>
        <v>Low</v>
      </c>
      <c r="X25" s="11">
        <v>5</v>
      </c>
      <c r="Y25" s="11" t="str" cm="1">
        <f t="array" ref="Y25">_xlfn.IFS(S25&lt;=2,"High",S25=3,"Moderate",S25&lt;=5,"Low")</f>
        <v>Low</v>
      </c>
      <c r="Z25" s="11">
        <v>3</v>
      </c>
      <c r="AA25" s="11" t="str" cm="1">
        <f t="array" ref="AA25">_xlfn.IFS(S25&lt;=2,"High",S25=3,"Moderate",S25&lt;=5,"Low")</f>
        <v>Low</v>
      </c>
      <c r="AB25" s="9">
        <v>44798</v>
      </c>
      <c r="AC25" s="11" t="s">
        <v>49</v>
      </c>
      <c r="AD25" s="11" t="s">
        <v>50</v>
      </c>
      <c r="AE25" s="11" t="s">
        <v>62</v>
      </c>
      <c r="AF25" s="11">
        <v>5</v>
      </c>
      <c r="AG25" s="12">
        <v>964.44</v>
      </c>
      <c r="AH25" s="11">
        <v>40</v>
      </c>
      <c r="AI25" s="11" t="str" cm="1">
        <f t="array" ref="AI25">_xlfn.IFS(AH25&lt;=25,"Young",AH25&lt;=50,"Adult",AH25&gt;50,"Old")</f>
        <v>Adult</v>
      </c>
    </row>
    <row r="26" spans="1:35" x14ac:dyDescent="0.35">
      <c r="A26" s="7">
        <v>3454</v>
      </c>
      <c r="B26" s="5">
        <v>44815</v>
      </c>
      <c r="C26" s="6">
        <f t="shared" ca="1" si="0"/>
        <v>3.6916666666666669</v>
      </c>
      <c r="D26" s="7" t="s">
        <v>52</v>
      </c>
      <c r="E26" s="7" t="s">
        <v>93</v>
      </c>
      <c r="F26" s="7" t="s">
        <v>29</v>
      </c>
      <c r="G26" s="7" t="s">
        <v>54</v>
      </c>
      <c r="H26" s="7" t="s">
        <v>31</v>
      </c>
      <c r="I26" s="7" t="s">
        <v>54</v>
      </c>
      <c r="J26" s="7" t="s">
        <v>94</v>
      </c>
      <c r="K26" s="7" t="s">
        <v>64</v>
      </c>
      <c r="L26" s="5">
        <v>25597</v>
      </c>
      <c r="M26" s="7" t="s">
        <v>90</v>
      </c>
      <c r="N26" s="7" t="s">
        <v>47</v>
      </c>
      <c r="O26" s="7" t="s">
        <v>48</v>
      </c>
      <c r="P26" s="7" t="s">
        <v>66</v>
      </c>
      <c r="Q26" s="7" t="s">
        <v>97</v>
      </c>
      <c r="R26" s="7" cm="1">
        <f t="array" ref="R26">_xlfn.IFS(Table3[[#This Row],[Performance Levels]]="Exceeds",4,Table3[[#This Row],[Performance Levels]]="Fully Meets",3,Table3[[#This Row],[Performance Levels]]="PIP",1,Table3[[#This Row],[Performance Levels]]="Needs Improvement",2)</f>
        <v>2</v>
      </c>
      <c r="S26" s="7">
        <v>4</v>
      </c>
      <c r="T26" s="7" t="str" cm="1">
        <f t="array" ref="T26">_xlfn.IFS(S26&lt;=2,"Excellent",S26=3,"Average",S26&lt;=5,"Poor")</f>
        <v>Poor</v>
      </c>
      <c r="U26" s="5">
        <v>44999</v>
      </c>
      <c r="V26" s="7">
        <v>4</v>
      </c>
      <c r="W26" s="7" t="str" cm="1">
        <f t="array" ref="W26">_xlfn.IFS(S26&lt;=2,"High",S26=3,"Moderate",S26&lt;=5,"Low")</f>
        <v>Low</v>
      </c>
      <c r="X26" s="7">
        <v>4</v>
      </c>
      <c r="Y26" s="7" t="str" cm="1">
        <f t="array" ref="Y26">_xlfn.IFS(S26&lt;=2,"High",S26=3,"Moderate",S26&lt;=5,"Low")</f>
        <v>Low</v>
      </c>
      <c r="Z26" s="7">
        <v>2</v>
      </c>
      <c r="AA26" s="7" t="str" cm="1">
        <f t="array" ref="AA26">_xlfn.IFS(S26&lt;=2,"High",S26=3,"Moderate",S26&lt;=5,"Low")</f>
        <v>Low</v>
      </c>
      <c r="AB26" s="5">
        <v>44964</v>
      </c>
      <c r="AC26" s="7" t="s">
        <v>91</v>
      </c>
      <c r="AD26" s="7" t="s">
        <v>41</v>
      </c>
      <c r="AE26" s="7" t="s">
        <v>72</v>
      </c>
      <c r="AF26" s="7">
        <v>3</v>
      </c>
      <c r="AG26" s="8">
        <v>184.9</v>
      </c>
      <c r="AH26" s="7">
        <v>52</v>
      </c>
      <c r="AI26" s="7" t="str" cm="1">
        <f t="array" ref="AI26">_xlfn.IFS(AH26&lt;=25,"Young",AH26&lt;=50,"Adult",AH26&gt;50,"Old")</f>
        <v>Old</v>
      </c>
    </row>
    <row r="27" spans="1:35" x14ac:dyDescent="0.35">
      <c r="A27" s="11">
        <v>3455</v>
      </c>
      <c r="B27" s="9">
        <v>44376</v>
      </c>
      <c r="C27" s="10">
        <f t="shared" ca="1" si="0"/>
        <v>4.8916666666666666</v>
      </c>
      <c r="D27" s="11" t="s">
        <v>52</v>
      </c>
      <c r="E27" s="11" t="s">
        <v>73</v>
      </c>
      <c r="F27" s="11" t="s">
        <v>29</v>
      </c>
      <c r="G27" s="11" t="s">
        <v>54</v>
      </c>
      <c r="H27" s="11" t="s">
        <v>31</v>
      </c>
      <c r="I27" s="11" t="s">
        <v>32</v>
      </c>
      <c r="J27" s="11" t="s">
        <v>56</v>
      </c>
      <c r="K27" s="11" t="s">
        <v>98</v>
      </c>
      <c r="L27" s="9">
        <v>36178</v>
      </c>
      <c r="M27" s="11" t="s">
        <v>90</v>
      </c>
      <c r="N27" s="11" t="s">
        <v>47</v>
      </c>
      <c r="O27" s="11" t="s">
        <v>59</v>
      </c>
      <c r="P27" s="11" t="s">
        <v>38</v>
      </c>
      <c r="Q27" s="11" t="s">
        <v>77</v>
      </c>
      <c r="R27" s="11" cm="1">
        <f t="array" ref="R27">_xlfn.IFS(Table3[[#This Row],[Performance Levels]]="Exceeds",4,Table3[[#This Row],[Performance Levels]]="Fully Meets",3,Table3[[#This Row],[Performance Levels]]="PIP",1,Table3[[#This Row],[Performance Levels]]="Needs Improvement",2)</f>
        <v>4</v>
      </c>
      <c r="S27" s="11">
        <v>4</v>
      </c>
      <c r="T27" s="11" t="str" cm="1">
        <f t="array" ref="T27">_xlfn.IFS(S27&lt;=2,"Excellent",S27=3,"Average",S27&lt;=5,"Poor")</f>
        <v>Poor</v>
      </c>
      <c r="U27" s="9">
        <v>44785</v>
      </c>
      <c r="V27" s="11">
        <v>2</v>
      </c>
      <c r="W27" s="11" t="str" cm="1">
        <f t="array" ref="W27">_xlfn.IFS(S27&lt;=2,"High",S27=3,"Moderate",S27&lt;=5,"Low")</f>
        <v>Low</v>
      </c>
      <c r="X27" s="11">
        <v>1</v>
      </c>
      <c r="Y27" s="11" t="str" cm="1">
        <f t="array" ref="Y27">_xlfn.IFS(S27&lt;=2,"High",S27=3,"Moderate",S27&lt;=5,"Low")</f>
        <v>Low</v>
      </c>
      <c r="Z27" s="11">
        <v>1</v>
      </c>
      <c r="AA27" s="11" t="str" cm="1">
        <f t="array" ref="AA27">_xlfn.IFS(S27&lt;=2,"High",S27=3,"Moderate",S27&lt;=5,"Low")</f>
        <v>Low</v>
      </c>
      <c r="AB27" s="9">
        <v>45002</v>
      </c>
      <c r="AC27" s="11" t="s">
        <v>61</v>
      </c>
      <c r="AD27" s="11" t="s">
        <v>50</v>
      </c>
      <c r="AE27" s="11" t="s">
        <v>72</v>
      </c>
      <c r="AF27" s="11">
        <v>1</v>
      </c>
      <c r="AG27" s="12">
        <v>220.41</v>
      </c>
      <c r="AH27" s="11">
        <v>22</v>
      </c>
      <c r="AI27" s="11" t="str" cm="1">
        <f t="array" ref="AI27">_xlfn.IFS(AH27&lt;=25,"Young",AH27&lt;=50,"Adult",AH27&gt;50,"Old")</f>
        <v>Young</v>
      </c>
    </row>
    <row r="28" spans="1:35" x14ac:dyDescent="0.35">
      <c r="A28" s="7">
        <v>3456</v>
      </c>
      <c r="B28" s="5">
        <v>44991</v>
      </c>
      <c r="C28" s="6">
        <f t="shared" ca="1" si="0"/>
        <v>3.2055555555555557</v>
      </c>
      <c r="D28" s="7" t="s">
        <v>52</v>
      </c>
      <c r="E28" s="7" t="s">
        <v>80</v>
      </c>
      <c r="F28" s="7" t="s">
        <v>29</v>
      </c>
      <c r="G28" s="7" t="s">
        <v>54</v>
      </c>
      <c r="H28" s="7" t="s">
        <v>44</v>
      </c>
      <c r="I28" s="7" t="s">
        <v>32</v>
      </c>
      <c r="J28" s="7" t="s">
        <v>56</v>
      </c>
      <c r="K28" s="7" t="s">
        <v>69</v>
      </c>
      <c r="L28" s="5">
        <v>53595</v>
      </c>
      <c r="M28" s="7" t="s">
        <v>90</v>
      </c>
      <c r="N28" s="7" t="s">
        <v>36</v>
      </c>
      <c r="O28" s="7" t="s">
        <v>71</v>
      </c>
      <c r="P28" s="7" t="s">
        <v>76</v>
      </c>
      <c r="Q28" s="7" t="s">
        <v>39</v>
      </c>
      <c r="R28" s="7" cm="1">
        <f t="array" ref="R28">_xlfn.IFS(Table3[[#This Row],[Performance Levels]]="Exceeds",4,Table3[[#This Row],[Performance Levels]]="Fully Meets",3,Table3[[#This Row],[Performance Levels]]="PIP",1,Table3[[#This Row],[Performance Levels]]="Needs Improvement",2)</f>
        <v>3</v>
      </c>
      <c r="S28" s="7">
        <v>3</v>
      </c>
      <c r="T28" s="7" t="str" cm="1">
        <f t="array" ref="T28">_xlfn.IFS(S28&lt;=2,"Excellent",S28=3,"Average",S28&lt;=5,"Poor")</f>
        <v>Average</v>
      </c>
      <c r="U28" s="5">
        <v>45015</v>
      </c>
      <c r="V28" s="7">
        <v>4</v>
      </c>
      <c r="W28" s="7" t="str" cm="1">
        <f t="array" ref="W28">_xlfn.IFS(S28&lt;=2,"High",S28=3,"Moderate",S28&lt;=5,"Low")</f>
        <v>Moderate</v>
      </c>
      <c r="X28" s="7">
        <v>3</v>
      </c>
      <c r="Y28" s="7" t="str" cm="1">
        <f t="array" ref="Y28">_xlfn.IFS(S28&lt;=2,"High",S28=3,"Moderate",S28&lt;=5,"Low")</f>
        <v>Moderate</v>
      </c>
      <c r="Z28" s="7">
        <v>4</v>
      </c>
      <c r="AA28" s="7" t="str" cm="1">
        <f t="array" ref="AA28">_xlfn.IFS(S28&lt;=2,"High",S28=3,"Moderate",S28&lt;=5,"Low")</f>
        <v>Moderate</v>
      </c>
      <c r="AB28" s="5">
        <v>45085</v>
      </c>
      <c r="AC28" s="7" t="s">
        <v>67</v>
      </c>
      <c r="AD28" s="7" t="s">
        <v>50</v>
      </c>
      <c r="AE28" s="7" t="s">
        <v>72</v>
      </c>
      <c r="AF28" s="7">
        <v>2</v>
      </c>
      <c r="AG28" s="8">
        <v>336.82</v>
      </c>
      <c r="AH28" s="7">
        <v>77</v>
      </c>
      <c r="AI28" s="7" t="str" cm="1">
        <f t="array" ref="AI28">_xlfn.IFS(AH28&lt;=25,"Young",AH28&lt;=50,"Adult",AH28&gt;50,"Old")</f>
        <v>Old</v>
      </c>
    </row>
    <row r="29" spans="1:35" x14ac:dyDescent="0.35">
      <c r="A29" s="11">
        <v>3457</v>
      </c>
      <c r="B29" s="9">
        <v>44099</v>
      </c>
      <c r="C29" s="10">
        <f t="shared" ca="1" si="0"/>
        <v>5.6527777777777777</v>
      </c>
      <c r="D29" s="11" t="s">
        <v>52</v>
      </c>
      <c r="E29" s="11" t="s">
        <v>53</v>
      </c>
      <c r="F29" s="11" t="s">
        <v>29</v>
      </c>
      <c r="G29" s="11" t="s">
        <v>54</v>
      </c>
      <c r="H29" s="11" t="s">
        <v>55</v>
      </c>
      <c r="I29" s="11" t="s">
        <v>32</v>
      </c>
      <c r="J29" s="11" t="s">
        <v>56</v>
      </c>
      <c r="K29" s="11" t="s">
        <v>78</v>
      </c>
      <c r="L29" s="9">
        <v>53927</v>
      </c>
      <c r="M29" s="11" t="s">
        <v>90</v>
      </c>
      <c r="N29" s="11" t="s">
        <v>36</v>
      </c>
      <c r="O29" s="11" t="s">
        <v>37</v>
      </c>
      <c r="P29" s="11" t="s">
        <v>76</v>
      </c>
      <c r="Q29" s="11" t="s">
        <v>97</v>
      </c>
      <c r="R29" s="11" cm="1">
        <f t="array" ref="R29">_xlfn.IFS(Table3[[#This Row],[Performance Levels]]="Exceeds",4,Table3[[#This Row],[Performance Levels]]="Fully Meets",3,Table3[[#This Row],[Performance Levels]]="PIP",1,Table3[[#This Row],[Performance Levels]]="Needs Improvement",2)</f>
        <v>2</v>
      </c>
      <c r="S29" s="11">
        <v>3</v>
      </c>
      <c r="T29" s="11" t="str" cm="1">
        <f t="array" ref="T29">_xlfn.IFS(S29&lt;=2,"Excellent",S29=3,"Average",S29&lt;=5,"Poor")</f>
        <v>Average</v>
      </c>
      <c r="U29" s="9">
        <v>45037</v>
      </c>
      <c r="V29" s="11">
        <v>5</v>
      </c>
      <c r="W29" s="11" t="str" cm="1">
        <f t="array" ref="W29">_xlfn.IFS(S29&lt;=2,"High",S29=3,"Moderate",S29&lt;=5,"Low")</f>
        <v>Moderate</v>
      </c>
      <c r="X29" s="11">
        <v>1</v>
      </c>
      <c r="Y29" s="11" t="str" cm="1">
        <f t="array" ref="Y29">_xlfn.IFS(S29&lt;=2,"High",S29=3,"Moderate",S29&lt;=5,"Low")</f>
        <v>Moderate</v>
      </c>
      <c r="Z29" s="11">
        <v>4</v>
      </c>
      <c r="AA29" s="11" t="str" cm="1">
        <f t="array" ref="AA29">_xlfn.IFS(S29&lt;=2,"High",S29=3,"Moderate",S29&lt;=5,"Low")</f>
        <v>Moderate</v>
      </c>
      <c r="AB29" s="9">
        <v>45031</v>
      </c>
      <c r="AC29" s="11" t="s">
        <v>49</v>
      </c>
      <c r="AD29" s="11" t="s">
        <v>50</v>
      </c>
      <c r="AE29" s="11" t="s">
        <v>62</v>
      </c>
      <c r="AF29" s="11">
        <v>4</v>
      </c>
      <c r="AG29" s="12">
        <v>485.73</v>
      </c>
      <c r="AH29" s="11">
        <v>73</v>
      </c>
      <c r="AI29" s="11" t="str" cm="1">
        <f t="array" ref="AI29">_xlfn.IFS(AH29&lt;=25,"Young",AH29&lt;=50,"Adult",AH29&gt;50,"Old")</f>
        <v>Old</v>
      </c>
    </row>
    <row r="30" spans="1:35" x14ac:dyDescent="0.35">
      <c r="A30" s="7">
        <v>3460</v>
      </c>
      <c r="B30" s="5">
        <v>43880</v>
      </c>
      <c r="C30" s="6">
        <f t="shared" ca="1" si="0"/>
        <v>6.2527777777777782</v>
      </c>
      <c r="D30" s="7" t="s">
        <v>52</v>
      </c>
      <c r="E30" s="7" t="s">
        <v>84</v>
      </c>
      <c r="F30" s="7" t="s">
        <v>29</v>
      </c>
      <c r="G30" s="7" t="s">
        <v>54</v>
      </c>
      <c r="H30" s="7" t="s">
        <v>44</v>
      </c>
      <c r="I30" s="7" t="s">
        <v>54</v>
      </c>
      <c r="J30" s="7" t="s">
        <v>56</v>
      </c>
      <c r="K30" s="7" t="s">
        <v>46</v>
      </c>
      <c r="L30" s="5">
        <v>52637</v>
      </c>
      <c r="M30" s="7" t="s">
        <v>82</v>
      </c>
      <c r="N30" s="7" t="s">
        <v>47</v>
      </c>
      <c r="O30" s="7" t="s">
        <v>83</v>
      </c>
      <c r="P30" s="7" t="s">
        <v>66</v>
      </c>
      <c r="Q30" s="7" t="s">
        <v>39</v>
      </c>
      <c r="R30" s="7" cm="1">
        <f t="array" ref="R30">_xlfn.IFS(Table3[[#This Row],[Performance Levels]]="Exceeds",4,Table3[[#This Row],[Performance Levels]]="Fully Meets",3,Table3[[#This Row],[Performance Levels]]="PIP",1,Table3[[#This Row],[Performance Levels]]="Needs Improvement",2)</f>
        <v>3</v>
      </c>
      <c r="S30" s="7">
        <v>3</v>
      </c>
      <c r="T30" s="7" t="str" cm="1">
        <f t="array" ref="T30">_xlfn.IFS(S30&lt;=2,"Excellent",S30=3,"Average",S30&lt;=5,"Poor")</f>
        <v>Average</v>
      </c>
      <c r="U30" s="5">
        <v>44881</v>
      </c>
      <c r="V30" s="7">
        <v>4</v>
      </c>
      <c r="W30" s="7" t="str" cm="1">
        <f t="array" ref="W30">_xlfn.IFS(S30&lt;=2,"High",S30=3,"Moderate",S30&lt;=5,"Low")</f>
        <v>Moderate</v>
      </c>
      <c r="X30" s="7">
        <v>3</v>
      </c>
      <c r="Y30" s="7" t="str" cm="1">
        <f t="array" ref="Y30">_xlfn.IFS(S30&lt;=2,"High",S30=3,"Moderate",S30&lt;=5,"Low")</f>
        <v>Moderate</v>
      </c>
      <c r="Z30" s="7">
        <v>3</v>
      </c>
      <c r="AA30" s="7" t="str" cm="1">
        <f t="array" ref="AA30">_xlfn.IFS(S30&lt;=2,"High",S30=3,"Moderate",S30&lt;=5,"Low")</f>
        <v>Moderate</v>
      </c>
      <c r="AB30" s="5">
        <v>45115</v>
      </c>
      <c r="AC30" s="7" t="s">
        <v>91</v>
      </c>
      <c r="AD30" s="7" t="s">
        <v>50</v>
      </c>
      <c r="AE30" s="7" t="s">
        <v>51</v>
      </c>
      <c r="AF30" s="7">
        <v>5</v>
      </c>
      <c r="AG30" s="8">
        <v>919.52</v>
      </c>
      <c r="AH30" s="7">
        <v>76</v>
      </c>
      <c r="AI30" s="7" t="str" cm="1">
        <f t="array" ref="AI30">_xlfn.IFS(AH30&lt;=25,"Young",AH30&lt;=50,"Adult",AH30&gt;50,"Old")</f>
        <v>Old</v>
      </c>
    </row>
    <row r="31" spans="1:35" x14ac:dyDescent="0.35">
      <c r="A31" s="11">
        <v>3462</v>
      </c>
      <c r="B31" s="9">
        <v>43356</v>
      </c>
      <c r="C31" s="10">
        <f t="shared" ca="1" si="0"/>
        <v>7.6861111111111109</v>
      </c>
      <c r="D31" s="11" t="s">
        <v>52</v>
      </c>
      <c r="E31" s="11" t="s">
        <v>86</v>
      </c>
      <c r="F31" s="11" t="s">
        <v>29</v>
      </c>
      <c r="G31" s="11" t="s">
        <v>30</v>
      </c>
      <c r="H31" s="11" t="s">
        <v>44</v>
      </c>
      <c r="I31" s="11" t="s">
        <v>54</v>
      </c>
      <c r="J31" s="11" t="s">
        <v>56</v>
      </c>
      <c r="K31" s="11" t="s">
        <v>69</v>
      </c>
      <c r="L31" s="9">
        <v>52087</v>
      </c>
      <c r="M31" s="11" t="s">
        <v>89</v>
      </c>
      <c r="N31" s="11" t="s">
        <v>47</v>
      </c>
      <c r="O31" s="11" t="s">
        <v>48</v>
      </c>
      <c r="P31" s="11" t="s">
        <v>76</v>
      </c>
      <c r="Q31" s="11" t="s">
        <v>97</v>
      </c>
      <c r="R31" s="11" cm="1">
        <f t="array" ref="R31">_xlfn.IFS(Table3[[#This Row],[Performance Levels]]="Exceeds",4,Table3[[#This Row],[Performance Levels]]="Fully Meets",3,Table3[[#This Row],[Performance Levels]]="PIP",1,Table3[[#This Row],[Performance Levels]]="Needs Improvement",2)</f>
        <v>2</v>
      </c>
      <c r="S31" s="11">
        <v>3</v>
      </c>
      <c r="T31" s="11" t="str" cm="1">
        <f t="array" ref="T31">_xlfn.IFS(S31&lt;=2,"Excellent",S31=3,"Average",S31&lt;=5,"Poor")</f>
        <v>Average</v>
      </c>
      <c r="U31" s="9">
        <v>44873</v>
      </c>
      <c r="V31" s="11">
        <v>3</v>
      </c>
      <c r="W31" s="11" t="str" cm="1">
        <f t="array" ref="W31">_xlfn.IFS(S31&lt;=2,"High",S31=3,"Moderate",S31&lt;=5,"Low")</f>
        <v>Moderate</v>
      </c>
      <c r="X31" s="11">
        <v>3</v>
      </c>
      <c r="Y31" s="11" t="str" cm="1">
        <f t="array" ref="Y31">_xlfn.IFS(S31&lt;=2,"High",S31=3,"Moderate",S31&lt;=5,"Low")</f>
        <v>Moderate</v>
      </c>
      <c r="Z31" s="11">
        <v>1</v>
      </c>
      <c r="AA31" s="11" t="str" cm="1">
        <f t="array" ref="AA31">_xlfn.IFS(S31&lt;=2,"High",S31=3,"Moderate",S31&lt;=5,"Low")</f>
        <v>Moderate</v>
      </c>
      <c r="AB31" s="9">
        <v>45126</v>
      </c>
      <c r="AC31" s="11" t="s">
        <v>61</v>
      </c>
      <c r="AD31" s="11" t="s">
        <v>50</v>
      </c>
      <c r="AE31" s="11" t="s">
        <v>62</v>
      </c>
      <c r="AF31" s="11">
        <v>1</v>
      </c>
      <c r="AG31" s="12">
        <v>320.01</v>
      </c>
      <c r="AH31" s="11">
        <v>76</v>
      </c>
      <c r="AI31" s="11" t="str" cm="1">
        <f t="array" ref="AI31">_xlfn.IFS(AH31&lt;=25,"Young",AH31&lt;=50,"Adult",AH31&gt;50,"Old")</f>
        <v>Old</v>
      </c>
    </row>
    <row r="32" spans="1:35" x14ac:dyDescent="0.35">
      <c r="A32" s="7">
        <v>3463</v>
      </c>
      <c r="B32" s="5">
        <v>43951</v>
      </c>
      <c r="C32" s="6">
        <f t="shared" ca="1" si="0"/>
        <v>6.0555555555555554</v>
      </c>
      <c r="D32" s="7" t="s">
        <v>52</v>
      </c>
      <c r="E32" s="7" t="s">
        <v>63</v>
      </c>
      <c r="F32" s="7" t="s">
        <v>29</v>
      </c>
      <c r="G32" s="7" t="s">
        <v>45</v>
      </c>
      <c r="H32" s="7" t="s">
        <v>44</v>
      </c>
      <c r="I32" s="7" t="s">
        <v>32</v>
      </c>
      <c r="J32" s="7" t="s">
        <v>56</v>
      </c>
      <c r="K32" s="7" t="s">
        <v>69</v>
      </c>
      <c r="L32" s="5">
        <v>18800</v>
      </c>
      <c r="M32" s="7" t="s">
        <v>85</v>
      </c>
      <c r="N32" s="7" t="s">
        <v>47</v>
      </c>
      <c r="O32" s="7" t="s">
        <v>48</v>
      </c>
      <c r="P32" s="7" t="s">
        <v>60</v>
      </c>
      <c r="Q32" s="7" t="s">
        <v>39</v>
      </c>
      <c r="R32" s="7" cm="1">
        <f t="array" ref="R32">_xlfn.IFS(Table3[[#This Row],[Performance Levels]]="Exceeds",4,Table3[[#This Row],[Performance Levels]]="Fully Meets",3,Table3[[#This Row],[Performance Levels]]="PIP",1,Table3[[#This Row],[Performance Levels]]="Needs Improvement",2)</f>
        <v>3</v>
      </c>
      <c r="S32" s="7">
        <v>1</v>
      </c>
      <c r="T32" s="7" t="str" cm="1">
        <f t="array" ref="T32">_xlfn.IFS(S32&lt;=2,"Excellent",S32=3,"Average",S32&lt;=5,"Poor")</f>
        <v>Excellent</v>
      </c>
      <c r="U32" s="5">
        <v>44822</v>
      </c>
      <c r="V32" s="7">
        <v>4</v>
      </c>
      <c r="W32" s="7" t="str" cm="1">
        <f t="array" ref="W32">_xlfn.IFS(S32&lt;=2,"High",S32=3,"Moderate",S32&lt;=5,"Low")</f>
        <v>High</v>
      </c>
      <c r="X32" s="7">
        <v>3</v>
      </c>
      <c r="Y32" s="7" t="str" cm="1">
        <f t="array" ref="Y32">_xlfn.IFS(S32&lt;=2,"High",S32=3,"Moderate",S32&lt;=5,"Low")</f>
        <v>High</v>
      </c>
      <c r="Z32" s="7">
        <v>4</v>
      </c>
      <c r="AA32" s="7" t="str" cm="1">
        <f t="array" ref="AA32">_xlfn.IFS(S32&lt;=2,"High",S32=3,"Moderate",S32&lt;=5,"Low")</f>
        <v>High</v>
      </c>
      <c r="AB32" s="5">
        <v>44802</v>
      </c>
      <c r="AC32" s="7" t="s">
        <v>67</v>
      </c>
      <c r="AD32" s="7" t="s">
        <v>41</v>
      </c>
      <c r="AE32" s="7" t="s">
        <v>51</v>
      </c>
      <c r="AF32" s="7">
        <v>4</v>
      </c>
      <c r="AG32" s="8">
        <v>926.19</v>
      </c>
      <c r="AH32" s="7">
        <v>69</v>
      </c>
      <c r="AI32" s="7" t="str" cm="1">
        <f t="array" ref="AI32">_xlfn.IFS(AH32&lt;=25,"Young",AH32&lt;=50,"Adult",AH32&gt;50,"Old")</f>
        <v>Old</v>
      </c>
    </row>
    <row r="33" spans="1:35" x14ac:dyDescent="0.35">
      <c r="A33" s="11">
        <v>3464</v>
      </c>
      <c r="B33" s="9">
        <v>43437</v>
      </c>
      <c r="C33" s="10">
        <f t="shared" ca="1" si="0"/>
        <v>7.4638888888888886</v>
      </c>
      <c r="D33" s="11" t="s">
        <v>52</v>
      </c>
      <c r="E33" s="11" t="s">
        <v>93</v>
      </c>
      <c r="F33" s="11" t="s">
        <v>29</v>
      </c>
      <c r="G33" s="11" t="s">
        <v>30</v>
      </c>
      <c r="H33" s="11" t="s">
        <v>55</v>
      </c>
      <c r="I33" s="11" t="s">
        <v>54</v>
      </c>
      <c r="J33" s="11" t="s">
        <v>56</v>
      </c>
      <c r="K33" s="11" t="s">
        <v>99</v>
      </c>
      <c r="L33" s="9">
        <v>35963</v>
      </c>
      <c r="M33" s="11" t="s">
        <v>35</v>
      </c>
      <c r="N33" s="11" t="s">
        <v>47</v>
      </c>
      <c r="O33" s="11" t="s">
        <v>71</v>
      </c>
      <c r="P33" s="11" t="s">
        <v>38</v>
      </c>
      <c r="Q33" s="11" t="s">
        <v>97</v>
      </c>
      <c r="R33" s="11" cm="1">
        <f t="array" ref="R33">_xlfn.IFS(Table3[[#This Row],[Performance Levels]]="Exceeds",4,Table3[[#This Row],[Performance Levels]]="Fully Meets",3,Table3[[#This Row],[Performance Levels]]="PIP",1,Table3[[#This Row],[Performance Levels]]="Needs Improvement",2)</f>
        <v>2</v>
      </c>
      <c r="S33" s="11">
        <v>5</v>
      </c>
      <c r="T33" s="11" t="str" cm="1">
        <f t="array" ref="T33">_xlfn.IFS(S33&lt;=2,"Excellent",S33=3,"Average",S33&lt;=5,"Poor")</f>
        <v>Poor</v>
      </c>
      <c r="U33" s="9">
        <v>44924</v>
      </c>
      <c r="V33" s="11">
        <v>2</v>
      </c>
      <c r="W33" s="11" t="str" cm="1">
        <f t="array" ref="W33">_xlfn.IFS(S33&lt;=2,"High",S33=3,"Moderate",S33&lt;=5,"Low")</f>
        <v>Low</v>
      </c>
      <c r="X33" s="11">
        <v>5</v>
      </c>
      <c r="Y33" s="11" t="str" cm="1">
        <f t="array" ref="Y33">_xlfn.IFS(S33&lt;=2,"High",S33=3,"Moderate",S33&lt;=5,"Low")</f>
        <v>Low</v>
      </c>
      <c r="Z33" s="11">
        <v>3</v>
      </c>
      <c r="AA33" s="11" t="str" cm="1">
        <f t="array" ref="AA33">_xlfn.IFS(S33&lt;=2,"High",S33=3,"Moderate",S33&lt;=5,"Low")</f>
        <v>Low</v>
      </c>
      <c r="AB33" s="9">
        <v>44878</v>
      </c>
      <c r="AC33" s="11" t="s">
        <v>49</v>
      </c>
      <c r="AD33" s="11" t="s">
        <v>50</v>
      </c>
      <c r="AE33" s="11" t="s">
        <v>72</v>
      </c>
      <c r="AF33" s="11">
        <v>2</v>
      </c>
      <c r="AG33" s="12">
        <v>290.47000000000003</v>
      </c>
      <c r="AH33" s="11">
        <v>20</v>
      </c>
      <c r="AI33" s="11" t="str" cm="1">
        <f t="array" ref="AI33">_xlfn.IFS(AH33&lt;=25,"Young",AH33&lt;=50,"Adult",AH33&gt;50,"Old")</f>
        <v>Young</v>
      </c>
    </row>
    <row r="34" spans="1:35" x14ac:dyDescent="0.35">
      <c r="A34" s="7">
        <v>3465</v>
      </c>
      <c r="B34" s="5">
        <v>44508</v>
      </c>
      <c r="C34" s="6">
        <f t="shared" ca="1" si="0"/>
        <v>4.5333333333333332</v>
      </c>
      <c r="D34" s="7" t="s">
        <v>52</v>
      </c>
      <c r="E34" s="7" t="s">
        <v>73</v>
      </c>
      <c r="F34" s="7" t="s">
        <v>29</v>
      </c>
      <c r="G34" s="7" t="s">
        <v>54</v>
      </c>
      <c r="H34" s="7" t="s">
        <v>55</v>
      </c>
      <c r="I34" s="7" t="s">
        <v>54</v>
      </c>
      <c r="J34" s="7" t="s">
        <v>56</v>
      </c>
      <c r="K34" s="7" t="s">
        <v>64</v>
      </c>
      <c r="L34" s="5">
        <v>22653</v>
      </c>
      <c r="M34" s="7" t="s">
        <v>35</v>
      </c>
      <c r="N34" s="7" t="s">
        <v>47</v>
      </c>
      <c r="O34" s="7" t="s">
        <v>83</v>
      </c>
      <c r="P34" s="7" t="s">
        <v>76</v>
      </c>
      <c r="Q34" s="7" t="s">
        <v>97</v>
      </c>
      <c r="R34" s="7" cm="1">
        <f t="array" ref="R34">_xlfn.IFS(Table3[[#This Row],[Performance Levels]]="Exceeds",4,Table3[[#This Row],[Performance Levels]]="Fully Meets",3,Table3[[#This Row],[Performance Levels]]="PIP",1,Table3[[#This Row],[Performance Levels]]="Needs Improvement",2)</f>
        <v>2</v>
      </c>
      <c r="S34" s="7">
        <v>3</v>
      </c>
      <c r="T34" s="7" t="str" cm="1">
        <f t="array" ref="T34">_xlfn.IFS(S34&lt;=2,"Excellent",S34=3,"Average",S34&lt;=5,"Poor")</f>
        <v>Average</v>
      </c>
      <c r="U34" s="5">
        <v>45065</v>
      </c>
      <c r="V34" s="7">
        <v>5</v>
      </c>
      <c r="W34" s="7" t="str" cm="1">
        <f t="array" ref="W34">_xlfn.IFS(S34&lt;=2,"High",S34=3,"Moderate",S34&lt;=5,"Low")</f>
        <v>Moderate</v>
      </c>
      <c r="X34" s="7">
        <v>4</v>
      </c>
      <c r="Y34" s="7" t="str" cm="1">
        <f t="array" ref="Y34">_xlfn.IFS(S34&lt;=2,"High",S34=3,"Moderate",S34&lt;=5,"Low")</f>
        <v>Moderate</v>
      </c>
      <c r="Z34" s="7">
        <v>3</v>
      </c>
      <c r="AA34" s="7" t="str" cm="1">
        <f t="array" ref="AA34">_xlfn.IFS(S34&lt;=2,"High",S34=3,"Moderate",S34&lt;=5,"Low")</f>
        <v>Moderate</v>
      </c>
      <c r="AB34" s="5">
        <v>45081</v>
      </c>
      <c r="AC34" s="7" t="s">
        <v>91</v>
      </c>
      <c r="AD34" s="7" t="s">
        <v>50</v>
      </c>
      <c r="AE34" s="7" t="s">
        <v>51</v>
      </c>
      <c r="AF34" s="7">
        <v>1</v>
      </c>
      <c r="AG34" s="8">
        <v>706.1</v>
      </c>
      <c r="AH34" s="7">
        <v>59</v>
      </c>
      <c r="AI34" s="7" t="str" cm="1">
        <f t="array" ref="AI34">_xlfn.IFS(AH34&lt;=25,"Young",AH34&lt;=50,"Adult",AH34&gt;50,"Old")</f>
        <v>Old</v>
      </c>
    </row>
    <row r="35" spans="1:35" x14ac:dyDescent="0.35">
      <c r="A35" s="11">
        <v>3466</v>
      </c>
      <c r="B35" s="9">
        <v>44664</v>
      </c>
      <c r="C35" s="10">
        <f t="shared" ca="1" si="0"/>
        <v>4.1027777777777779</v>
      </c>
      <c r="D35" s="11" t="s">
        <v>52</v>
      </c>
      <c r="E35" s="11" t="s">
        <v>93</v>
      </c>
      <c r="F35" s="11" t="s">
        <v>29</v>
      </c>
      <c r="G35" s="11" t="s">
        <v>45</v>
      </c>
      <c r="H35" s="11" t="s">
        <v>31</v>
      </c>
      <c r="I35" s="11" t="s">
        <v>54</v>
      </c>
      <c r="J35" s="11" t="s">
        <v>94</v>
      </c>
      <c r="K35" s="11" t="s">
        <v>46</v>
      </c>
      <c r="L35" s="9">
        <v>28881</v>
      </c>
      <c r="M35" s="11" t="s">
        <v>90</v>
      </c>
      <c r="N35" s="11" t="s">
        <v>47</v>
      </c>
      <c r="O35" s="11" t="s">
        <v>59</v>
      </c>
      <c r="P35" s="11" t="s">
        <v>66</v>
      </c>
      <c r="Q35" s="11" t="s">
        <v>77</v>
      </c>
      <c r="R35" s="11" cm="1">
        <f t="array" ref="R35">_xlfn.IFS(Table3[[#This Row],[Performance Levels]]="Exceeds",4,Table3[[#This Row],[Performance Levels]]="Fully Meets",3,Table3[[#This Row],[Performance Levels]]="PIP",1,Table3[[#This Row],[Performance Levels]]="Needs Improvement",2)</f>
        <v>4</v>
      </c>
      <c r="S35" s="11">
        <v>4</v>
      </c>
      <c r="T35" s="11" t="str" cm="1">
        <f t="array" ref="T35">_xlfn.IFS(S35&lt;=2,"Excellent",S35=3,"Average",S35&lt;=5,"Poor")</f>
        <v>Poor</v>
      </c>
      <c r="U35" s="9">
        <v>45142</v>
      </c>
      <c r="V35" s="11">
        <v>1</v>
      </c>
      <c r="W35" s="11" t="str" cm="1">
        <f t="array" ref="W35">_xlfn.IFS(S35&lt;=2,"High",S35=3,"Moderate",S35&lt;=5,"Low")</f>
        <v>Low</v>
      </c>
      <c r="X35" s="11">
        <v>3</v>
      </c>
      <c r="Y35" s="11" t="str" cm="1">
        <f t="array" ref="Y35">_xlfn.IFS(S35&lt;=2,"High",S35=3,"Moderate",S35&lt;=5,"Low")</f>
        <v>Low</v>
      </c>
      <c r="Z35" s="11">
        <v>4</v>
      </c>
      <c r="AA35" s="11" t="str" cm="1">
        <f t="array" ref="AA35">_xlfn.IFS(S35&lt;=2,"High",S35=3,"Moderate",S35&lt;=5,"Low")</f>
        <v>Low</v>
      </c>
      <c r="AB35" s="9">
        <v>44902</v>
      </c>
      <c r="AC35" s="11" t="s">
        <v>49</v>
      </c>
      <c r="AD35" s="11" t="s">
        <v>50</v>
      </c>
      <c r="AE35" s="11" t="s">
        <v>72</v>
      </c>
      <c r="AF35" s="11">
        <v>3</v>
      </c>
      <c r="AG35" s="12">
        <v>447.66</v>
      </c>
      <c r="AH35" s="11">
        <v>43</v>
      </c>
      <c r="AI35" s="11" t="str" cm="1">
        <f t="array" ref="AI35">_xlfn.IFS(AH35&lt;=25,"Young",AH35&lt;=50,"Adult",AH35&gt;50,"Old")</f>
        <v>Adult</v>
      </c>
    </row>
    <row r="36" spans="1:35" x14ac:dyDescent="0.35">
      <c r="A36" s="7">
        <v>3467</v>
      </c>
      <c r="B36" s="5">
        <v>43957</v>
      </c>
      <c r="C36" s="6">
        <f t="shared" ca="1" si="0"/>
        <v>6.0388888888888888</v>
      </c>
      <c r="D36" s="7" t="s">
        <v>52</v>
      </c>
      <c r="E36" s="7" t="s">
        <v>73</v>
      </c>
      <c r="F36" s="7" t="s">
        <v>29</v>
      </c>
      <c r="G36" s="7" t="s">
        <v>30</v>
      </c>
      <c r="H36" s="7" t="s">
        <v>44</v>
      </c>
      <c r="I36" s="7" t="s">
        <v>45</v>
      </c>
      <c r="J36" s="7" t="s">
        <v>56</v>
      </c>
      <c r="K36" s="7" t="s">
        <v>96</v>
      </c>
      <c r="L36" s="5">
        <v>31911</v>
      </c>
      <c r="M36" s="7" t="s">
        <v>90</v>
      </c>
      <c r="N36" s="7" t="s">
        <v>36</v>
      </c>
      <c r="O36" s="7" t="s">
        <v>83</v>
      </c>
      <c r="P36" s="7" t="s">
        <v>76</v>
      </c>
      <c r="Q36" s="7" t="s">
        <v>77</v>
      </c>
      <c r="R36" s="7" cm="1">
        <f t="array" ref="R36">_xlfn.IFS(Table3[[#This Row],[Performance Levels]]="Exceeds",4,Table3[[#This Row],[Performance Levels]]="Fully Meets",3,Table3[[#This Row],[Performance Levels]]="PIP",1,Table3[[#This Row],[Performance Levels]]="Needs Improvement",2)</f>
        <v>4</v>
      </c>
      <c r="S36" s="7">
        <v>1</v>
      </c>
      <c r="T36" s="7" t="str" cm="1">
        <f t="array" ref="T36">_xlfn.IFS(S36&lt;=2,"Excellent",S36=3,"Average",S36&lt;=5,"Poor")</f>
        <v>Excellent</v>
      </c>
      <c r="U36" s="5">
        <v>45104</v>
      </c>
      <c r="V36" s="7">
        <v>4</v>
      </c>
      <c r="W36" s="7" t="str" cm="1">
        <f t="array" ref="W36">_xlfn.IFS(S36&lt;=2,"High",S36=3,"Moderate",S36&lt;=5,"Low")</f>
        <v>High</v>
      </c>
      <c r="X36" s="7">
        <v>3</v>
      </c>
      <c r="Y36" s="7" t="str" cm="1">
        <f t="array" ref="Y36">_xlfn.IFS(S36&lt;=2,"High",S36=3,"Moderate",S36&lt;=5,"Low")</f>
        <v>High</v>
      </c>
      <c r="Z36" s="7">
        <v>2</v>
      </c>
      <c r="AA36" s="7" t="str" cm="1">
        <f t="array" ref="AA36">_xlfn.IFS(S36&lt;=2,"High",S36=3,"Moderate",S36&lt;=5,"Low")</f>
        <v>High</v>
      </c>
      <c r="AB36" s="5">
        <v>44981</v>
      </c>
      <c r="AC36" s="7" t="s">
        <v>67</v>
      </c>
      <c r="AD36" s="7" t="s">
        <v>41</v>
      </c>
      <c r="AE36" s="7" t="s">
        <v>51</v>
      </c>
      <c r="AF36" s="7">
        <v>1</v>
      </c>
      <c r="AG36" s="8">
        <v>759.7</v>
      </c>
      <c r="AH36" s="7">
        <v>33</v>
      </c>
      <c r="AI36" s="7" t="str" cm="1">
        <f t="array" ref="AI36">_xlfn.IFS(AH36&lt;=25,"Young",AH36&lt;=50,"Adult",AH36&gt;50,"Old")</f>
        <v>Adult</v>
      </c>
    </row>
    <row r="37" spans="1:35" x14ac:dyDescent="0.35">
      <c r="A37" s="11">
        <v>3468</v>
      </c>
      <c r="B37" s="9">
        <v>43717</v>
      </c>
      <c r="C37" s="10">
        <f t="shared" ca="1" si="0"/>
        <v>6.697222222222222</v>
      </c>
      <c r="D37" s="11" t="s">
        <v>52</v>
      </c>
      <c r="E37" s="11" t="s">
        <v>80</v>
      </c>
      <c r="F37" s="11" t="s">
        <v>29</v>
      </c>
      <c r="G37" s="11" t="s">
        <v>30</v>
      </c>
      <c r="H37" s="11" t="s">
        <v>55</v>
      </c>
      <c r="I37" s="11" t="s">
        <v>32</v>
      </c>
      <c r="J37" s="11" t="s">
        <v>56</v>
      </c>
      <c r="K37" s="11" t="s">
        <v>100</v>
      </c>
      <c r="L37" s="9">
        <v>35911</v>
      </c>
      <c r="M37" s="11" t="s">
        <v>90</v>
      </c>
      <c r="N37" s="11" t="s">
        <v>36</v>
      </c>
      <c r="O37" s="11" t="s">
        <v>71</v>
      </c>
      <c r="P37" s="11" t="s">
        <v>60</v>
      </c>
      <c r="Q37" s="11" t="s">
        <v>39</v>
      </c>
      <c r="R37" s="11" cm="1">
        <f t="array" ref="R37">_xlfn.IFS(Table3[[#This Row],[Performance Levels]]="Exceeds",4,Table3[[#This Row],[Performance Levels]]="Fully Meets",3,Table3[[#This Row],[Performance Levels]]="PIP",1,Table3[[#This Row],[Performance Levels]]="Needs Improvement",2)</f>
        <v>3</v>
      </c>
      <c r="S37" s="11">
        <v>4</v>
      </c>
      <c r="T37" s="11" t="str" cm="1">
        <f t="array" ref="T37">_xlfn.IFS(S37&lt;=2,"Excellent",S37=3,"Average",S37&lt;=5,"Poor")</f>
        <v>Poor</v>
      </c>
      <c r="U37" s="9">
        <v>44962</v>
      </c>
      <c r="V37" s="11">
        <v>3</v>
      </c>
      <c r="W37" s="11" t="str" cm="1">
        <f t="array" ref="W37">_xlfn.IFS(S37&lt;=2,"High",S37=3,"Moderate",S37&lt;=5,"Low")</f>
        <v>Low</v>
      </c>
      <c r="X37" s="11">
        <v>1</v>
      </c>
      <c r="Y37" s="11" t="str" cm="1">
        <f t="array" ref="Y37">_xlfn.IFS(S37&lt;=2,"High",S37=3,"Moderate",S37&lt;=5,"Low")</f>
        <v>Low</v>
      </c>
      <c r="Z37" s="11">
        <v>3</v>
      </c>
      <c r="AA37" s="11" t="str" cm="1">
        <f t="array" ref="AA37">_xlfn.IFS(S37&lt;=2,"High",S37=3,"Moderate",S37&lt;=5,"Low")</f>
        <v>Low</v>
      </c>
      <c r="AB37" s="9">
        <v>45056</v>
      </c>
      <c r="AC37" s="11" t="s">
        <v>49</v>
      </c>
      <c r="AD37" s="11" t="s">
        <v>41</v>
      </c>
      <c r="AE37" s="11" t="s">
        <v>62</v>
      </c>
      <c r="AF37" s="11">
        <v>3</v>
      </c>
      <c r="AG37" s="12">
        <v>180.63</v>
      </c>
      <c r="AH37" s="11">
        <v>21</v>
      </c>
      <c r="AI37" s="11" t="str" cm="1">
        <f t="array" ref="AI37">_xlfn.IFS(AH37&lt;=25,"Young",AH37&lt;=50,"Adult",AH37&gt;50,"Old")</f>
        <v>Young</v>
      </c>
    </row>
    <row r="38" spans="1:35" x14ac:dyDescent="0.35">
      <c r="A38" s="7">
        <v>3471</v>
      </c>
      <c r="B38" s="5">
        <v>43890</v>
      </c>
      <c r="C38" s="6">
        <f t="shared" ca="1" si="0"/>
        <v>6.2222222222222223</v>
      </c>
      <c r="D38" s="7" t="s">
        <v>52</v>
      </c>
      <c r="E38" s="7" t="s">
        <v>28</v>
      </c>
      <c r="F38" s="7" t="s">
        <v>29</v>
      </c>
      <c r="G38" s="7" t="s">
        <v>45</v>
      </c>
      <c r="H38" s="7" t="s">
        <v>31</v>
      </c>
      <c r="I38" s="7" t="s">
        <v>32</v>
      </c>
      <c r="J38" s="7" t="s">
        <v>56</v>
      </c>
      <c r="K38" s="7" t="s">
        <v>69</v>
      </c>
      <c r="L38" s="5">
        <v>24475</v>
      </c>
      <c r="M38" s="7" t="s">
        <v>82</v>
      </c>
      <c r="N38" s="7" t="s">
        <v>47</v>
      </c>
      <c r="O38" s="7" t="s">
        <v>83</v>
      </c>
      <c r="P38" s="7" t="s">
        <v>66</v>
      </c>
      <c r="Q38" s="7" t="s">
        <v>39</v>
      </c>
      <c r="R38" s="7" cm="1">
        <f t="array" ref="R38">_xlfn.IFS(Table3[[#This Row],[Performance Levels]]="Exceeds",4,Table3[[#This Row],[Performance Levels]]="Fully Meets",3,Table3[[#This Row],[Performance Levels]]="PIP",1,Table3[[#This Row],[Performance Levels]]="Needs Improvement",2)</f>
        <v>3</v>
      </c>
      <c r="S38" s="7">
        <v>4</v>
      </c>
      <c r="T38" s="7" t="str" cm="1">
        <f t="array" ref="T38">_xlfn.IFS(S38&lt;=2,"Excellent",S38=3,"Average",S38&lt;=5,"Poor")</f>
        <v>Poor</v>
      </c>
      <c r="U38" s="5">
        <v>45046</v>
      </c>
      <c r="V38" s="7">
        <v>2</v>
      </c>
      <c r="W38" s="7" t="str" cm="1">
        <f t="array" ref="W38">_xlfn.IFS(S38&lt;=2,"High",S38=3,"Moderate",S38&lt;=5,"Low")</f>
        <v>Low</v>
      </c>
      <c r="X38" s="7">
        <v>4</v>
      </c>
      <c r="Y38" s="7" t="str" cm="1">
        <f t="array" ref="Y38">_xlfn.IFS(S38&lt;=2,"High",S38=3,"Moderate",S38&lt;=5,"Low")</f>
        <v>Low</v>
      </c>
      <c r="Z38" s="7">
        <v>1</v>
      </c>
      <c r="AA38" s="7" t="str" cm="1">
        <f t="array" ref="AA38">_xlfn.IFS(S38&lt;=2,"High",S38=3,"Moderate",S38&lt;=5,"Low")</f>
        <v>Low</v>
      </c>
      <c r="AB38" s="5">
        <v>45008</v>
      </c>
      <c r="AC38" s="7" t="s">
        <v>49</v>
      </c>
      <c r="AD38" s="7" t="s">
        <v>50</v>
      </c>
      <c r="AE38" s="7" t="s">
        <v>72</v>
      </c>
      <c r="AF38" s="7">
        <v>3</v>
      </c>
      <c r="AG38" s="8">
        <v>109.98</v>
      </c>
      <c r="AH38" s="7">
        <v>53</v>
      </c>
      <c r="AI38" s="7" t="str" cm="1">
        <f t="array" ref="AI38">_xlfn.IFS(AH38&lt;=25,"Young",AH38&lt;=50,"Adult",AH38&gt;50,"Old")</f>
        <v>Old</v>
      </c>
    </row>
    <row r="39" spans="1:35" x14ac:dyDescent="0.35">
      <c r="A39" s="11">
        <v>3472</v>
      </c>
      <c r="B39" s="9">
        <v>44941</v>
      </c>
      <c r="C39" s="10">
        <f t="shared" ca="1" si="0"/>
        <v>3.3472222222222223</v>
      </c>
      <c r="D39" s="11" t="s">
        <v>52</v>
      </c>
      <c r="E39" s="11" t="s">
        <v>84</v>
      </c>
      <c r="F39" s="11" t="s">
        <v>29</v>
      </c>
      <c r="G39" s="11" t="s">
        <v>30</v>
      </c>
      <c r="H39" s="11" t="s">
        <v>31</v>
      </c>
      <c r="I39" s="11" t="s">
        <v>54</v>
      </c>
      <c r="J39" s="11" t="s">
        <v>56</v>
      </c>
      <c r="K39" s="11" t="s">
        <v>95</v>
      </c>
      <c r="L39" s="9">
        <v>29963</v>
      </c>
      <c r="M39" s="11" t="s">
        <v>82</v>
      </c>
      <c r="N39" s="11" t="s">
        <v>47</v>
      </c>
      <c r="O39" s="11" t="s">
        <v>59</v>
      </c>
      <c r="P39" s="11" t="s">
        <v>66</v>
      </c>
      <c r="Q39" s="11" t="s">
        <v>77</v>
      </c>
      <c r="R39" s="11" cm="1">
        <f t="array" ref="R39">_xlfn.IFS(Table3[[#This Row],[Performance Levels]]="Exceeds",4,Table3[[#This Row],[Performance Levels]]="Fully Meets",3,Table3[[#This Row],[Performance Levels]]="PIP",1,Table3[[#This Row],[Performance Levels]]="Needs Improvement",2)</f>
        <v>4</v>
      </c>
      <c r="S39" s="11">
        <v>4</v>
      </c>
      <c r="T39" s="11" t="str" cm="1">
        <f t="array" ref="T39">_xlfn.IFS(S39&lt;=2,"Excellent",S39=3,"Average",S39&lt;=5,"Poor")</f>
        <v>Poor</v>
      </c>
      <c r="U39" s="9">
        <v>45133</v>
      </c>
      <c r="V39" s="11">
        <v>5</v>
      </c>
      <c r="W39" s="11" t="str" cm="1">
        <f t="array" ref="W39">_xlfn.IFS(S39&lt;=2,"High",S39=3,"Moderate",S39&lt;=5,"Low")</f>
        <v>Low</v>
      </c>
      <c r="X39" s="11">
        <v>5</v>
      </c>
      <c r="Y39" s="11" t="str" cm="1">
        <f t="array" ref="Y39">_xlfn.IFS(S39&lt;=2,"High",S39=3,"Moderate",S39&lt;=5,"Low")</f>
        <v>Low</v>
      </c>
      <c r="Z39" s="11">
        <v>4</v>
      </c>
      <c r="AA39" s="11" t="str" cm="1">
        <f t="array" ref="AA39">_xlfn.IFS(S39&lt;=2,"High",S39=3,"Moderate",S39&lt;=5,"Low")</f>
        <v>Low</v>
      </c>
      <c r="AB39" s="9">
        <v>44969</v>
      </c>
      <c r="AC39" s="11" t="s">
        <v>67</v>
      </c>
      <c r="AD39" s="11" t="s">
        <v>50</v>
      </c>
      <c r="AE39" s="11" t="s">
        <v>62</v>
      </c>
      <c r="AF39" s="11">
        <v>5</v>
      </c>
      <c r="AG39" s="12">
        <v>537.24</v>
      </c>
      <c r="AH39" s="11">
        <v>41</v>
      </c>
      <c r="AI39" s="11" t="str" cm="1">
        <f t="array" ref="AI39">_xlfn.IFS(AH39&lt;=25,"Young",AH39&lt;=50,"Adult",AH39&gt;50,"Old")</f>
        <v>Adult</v>
      </c>
    </row>
    <row r="40" spans="1:35" x14ac:dyDescent="0.35">
      <c r="A40" s="7">
        <v>3473</v>
      </c>
      <c r="B40" s="5">
        <v>45106</v>
      </c>
      <c r="C40" s="6">
        <f t="shared" ca="1" si="0"/>
        <v>2.8916666666666666</v>
      </c>
      <c r="D40" s="7" t="s">
        <v>52</v>
      </c>
      <c r="E40" s="7" t="s">
        <v>43</v>
      </c>
      <c r="F40" s="7" t="s">
        <v>29</v>
      </c>
      <c r="G40" s="7" t="s">
        <v>45</v>
      </c>
      <c r="H40" s="7" t="s">
        <v>44</v>
      </c>
      <c r="I40" s="7" t="s">
        <v>32</v>
      </c>
      <c r="J40" s="7" t="s">
        <v>56</v>
      </c>
      <c r="K40" s="7" t="s">
        <v>99</v>
      </c>
      <c r="L40" s="5">
        <v>18537</v>
      </c>
      <c r="M40" s="7" t="s">
        <v>89</v>
      </c>
      <c r="N40" s="7" t="s">
        <v>47</v>
      </c>
      <c r="O40" s="7" t="s">
        <v>48</v>
      </c>
      <c r="P40" s="7" t="s">
        <v>38</v>
      </c>
      <c r="Q40" s="7" t="s">
        <v>77</v>
      </c>
      <c r="R40" s="7" cm="1">
        <f t="array" ref="R40">_xlfn.IFS(Table3[[#This Row],[Performance Levels]]="Exceeds",4,Table3[[#This Row],[Performance Levels]]="Fully Meets",3,Table3[[#This Row],[Performance Levels]]="PIP",1,Table3[[#This Row],[Performance Levels]]="Needs Improvement",2)</f>
        <v>4</v>
      </c>
      <c r="S40" s="7">
        <v>2</v>
      </c>
      <c r="T40" s="7" t="str" cm="1">
        <f t="array" ref="T40">_xlfn.IFS(S40&lt;=2,"Excellent",S40=3,"Average",S40&lt;=5,"Poor")</f>
        <v>Excellent</v>
      </c>
      <c r="U40" s="5">
        <v>45105</v>
      </c>
      <c r="V40" s="7">
        <v>3</v>
      </c>
      <c r="W40" s="7" t="str" cm="1">
        <f t="array" ref="W40">_xlfn.IFS(S40&lt;=2,"High",S40=3,"Moderate",S40&lt;=5,"Low")</f>
        <v>High</v>
      </c>
      <c r="X40" s="7">
        <v>4</v>
      </c>
      <c r="Y40" s="7" t="str" cm="1">
        <f t="array" ref="Y40">_xlfn.IFS(S40&lt;=2,"High",S40=3,"Moderate",S40&lt;=5,"Low")</f>
        <v>High</v>
      </c>
      <c r="Z40" s="7">
        <v>4</v>
      </c>
      <c r="AA40" s="7" t="str" cm="1">
        <f t="array" ref="AA40">_xlfn.IFS(S40&lt;=2,"High",S40=3,"Moderate",S40&lt;=5,"Low")</f>
        <v>High</v>
      </c>
      <c r="AB40" s="5">
        <v>44901</v>
      </c>
      <c r="AC40" s="7" t="s">
        <v>91</v>
      </c>
      <c r="AD40" s="7" t="s">
        <v>50</v>
      </c>
      <c r="AE40" s="7" t="s">
        <v>42</v>
      </c>
      <c r="AF40" s="7">
        <v>5</v>
      </c>
      <c r="AG40" s="8">
        <v>789.99</v>
      </c>
      <c r="AH40" s="7">
        <v>73</v>
      </c>
      <c r="AI40" s="7" t="str" cm="1">
        <f t="array" ref="AI40">_xlfn.IFS(AH40&lt;=25,"Young",AH40&lt;=50,"Adult",AH40&gt;50,"Old")</f>
        <v>Old</v>
      </c>
    </row>
    <row r="41" spans="1:35" x14ac:dyDescent="0.35">
      <c r="A41" s="11">
        <v>3474</v>
      </c>
      <c r="B41" s="9">
        <v>43899</v>
      </c>
      <c r="C41" s="10">
        <f t="shared" ca="1" si="0"/>
        <v>6.197222222222222</v>
      </c>
      <c r="D41" s="11" t="s">
        <v>52</v>
      </c>
      <c r="E41" s="11" t="s">
        <v>86</v>
      </c>
      <c r="F41" s="11" t="s">
        <v>29</v>
      </c>
      <c r="G41" s="11" t="s">
        <v>54</v>
      </c>
      <c r="H41" s="11" t="s">
        <v>44</v>
      </c>
      <c r="I41" s="11" t="s">
        <v>32</v>
      </c>
      <c r="J41" s="11" t="s">
        <v>56</v>
      </c>
      <c r="K41" s="11" t="s">
        <v>101</v>
      </c>
      <c r="L41" s="9">
        <v>24092</v>
      </c>
      <c r="M41" s="11" t="s">
        <v>89</v>
      </c>
      <c r="N41" s="11" t="s">
        <v>47</v>
      </c>
      <c r="O41" s="11" t="s">
        <v>59</v>
      </c>
      <c r="P41" s="11" t="s">
        <v>76</v>
      </c>
      <c r="Q41" s="11" t="s">
        <v>39</v>
      </c>
      <c r="R41" s="11" cm="1">
        <f t="array" ref="R41">_xlfn.IFS(Table3[[#This Row],[Performance Levels]]="Exceeds",4,Table3[[#This Row],[Performance Levels]]="Fully Meets",3,Table3[[#This Row],[Performance Levels]]="PIP",1,Table3[[#This Row],[Performance Levels]]="Needs Improvement",2)</f>
        <v>3</v>
      </c>
      <c r="S41" s="11">
        <v>2</v>
      </c>
      <c r="T41" s="11" t="str" cm="1">
        <f t="array" ref="T41">_xlfn.IFS(S41&lt;=2,"Excellent",S41=3,"Average",S41&lt;=5,"Poor")</f>
        <v>Excellent</v>
      </c>
      <c r="U41" s="9">
        <v>45055</v>
      </c>
      <c r="V41" s="11">
        <v>3</v>
      </c>
      <c r="W41" s="11" t="str" cm="1">
        <f t="array" ref="W41">_xlfn.IFS(S41&lt;=2,"High",S41=3,"Moderate",S41&lt;=5,"Low")</f>
        <v>High</v>
      </c>
      <c r="X41" s="11">
        <v>1</v>
      </c>
      <c r="Y41" s="11" t="str" cm="1">
        <f t="array" ref="Y41">_xlfn.IFS(S41&lt;=2,"High",S41=3,"Moderate",S41&lt;=5,"Low")</f>
        <v>High</v>
      </c>
      <c r="Z41" s="11">
        <v>2</v>
      </c>
      <c r="AA41" s="11" t="str" cm="1">
        <f t="array" ref="AA41">_xlfn.IFS(S41&lt;=2,"High",S41=3,"Moderate",S41&lt;=5,"Low")</f>
        <v>High</v>
      </c>
      <c r="AB41" s="9">
        <v>44805</v>
      </c>
      <c r="AC41" s="11" t="s">
        <v>49</v>
      </c>
      <c r="AD41" s="11" t="s">
        <v>50</v>
      </c>
      <c r="AE41" s="11" t="s">
        <v>51</v>
      </c>
      <c r="AF41" s="11">
        <v>5</v>
      </c>
      <c r="AG41" s="12">
        <v>155.51</v>
      </c>
      <c r="AH41" s="11">
        <v>55</v>
      </c>
      <c r="AI41" s="11" t="str" cm="1">
        <f t="array" ref="AI41">_xlfn.IFS(AH41&lt;=25,"Young",AH41&lt;=50,"Adult",AH41&gt;50,"Old")</f>
        <v>Old</v>
      </c>
    </row>
    <row r="42" spans="1:35" x14ac:dyDescent="0.35">
      <c r="A42" s="7">
        <v>3475</v>
      </c>
      <c r="B42" s="5">
        <v>44460</v>
      </c>
      <c r="C42" s="6">
        <f t="shared" ca="1" si="0"/>
        <v>4.6638888888888888</v>
      </c>
      <c r="D42" s="7" t="s">
        <v>52</v>
      </c>
      <c r="E42" s="7" t="s">
        <v>63</v>
      </c>
      <c r="F42" s="7" t="s">
        <v>29</v>
      </c>
      <c r="G42" s="7" t="s">
        <v>54</v>
      </c>
      <c r="H42" s="7" t="s">
        <v>31</v>
      </c>
      <c r="I42" s="7" t="s">
        <v>32</v>
      </c>
      <c r="J42" s="7" t="s">
        <v>56</v>
      </c>
      <c r="K42" s="7" t="s">
        <v>64</v>
      </c>
      <c r="L42" s="5">
        <v>21179</v>
      </c>
      <c r="M42" s="7" t="s">
        <v>85</v>
      </c>
      <c r="N42" s="7" t="s">
        <v>47</v>
      </c>
      <c r="O42" s="7" t="s">
        <v>83</v>
      </c>
      <c r="P42" s="7" t="s">
        <v>38</v>
      </c>
      <c r="Q42" s="7" t="s">
        <v>39</v>
      </c>
      <c r="R42" s="7" cm="1">
        <f t="array" ref="R42">_xlfn.IFS(Table3[[#This Row],[Performance Levels]]="Exceeds",4,Table3[[#This Row],[Performance Levels]]="Fully Meets",3,Table3[[#This Row],[Performance Levels]]="PIP",1,Table3[[#This Row],[Performance Levels]]="Needs Improvement",2)</f>
        <v>3</v>
      </c>
      <c r="S42" s="7">
        <v>2</v>
      </c>
      <c r="T42" s="7" t="str" cm="1">
        <f t="array" ref="T42">_xlfn.IFS(S42&lt;=2,"Excellent",S42=3,"Average",S42&lt;=5,"Poor")</f>
        <v>Excellent</v>
      </c>
      <c r="U42" s="5">
        <v>44951</v>
      </c>
      <c r="V42" s="7">
        <v>4</v>
      </c>
      <c r="W42" s="7" t="str" cm="1">
        <f t="array" ref="W42">_xlfn.IFS(S42&lt;=2,"High",S42=3,"Moderate",S42&lt;=5,"Low")</f>
        <v>High</v>
      </c>
      <c r="X42" s="7">
        <v>3</v>
      </c>
      <c r="Y42" s="7" t="str" cm="1">
        <f t="array" ref="Y42">_xlfn.IFS(S42&lt;=2,"High",S42=3,"Moderate",S42&lt;=5,"Low")</f>
        <v>High</v>
      </c>
      <c r="Z42" s="7">
        <v>4</v>
      </c>
      <c r="AA42" s="7" t="str" cm="1">
        <f t="array" ref="AA42">_xlfn.IFS(S42&lt;=2,"High",S42=3,"Moderate",S42&lt;=5,"Low")</f>
        <v>High</v>
      </c>
      <c r="AB42" s="5">
        <v>44867</v>
      </c>
      <c r="AC42" s="7" t="s">
        <v>49</v>
      </c>
      <c r="AD42" s="7" t="s">
        <v>41</v>
      </c>
      <c r="AE42" s="7" t="s">
        <v>72</v>
      </c>
      <c r="AF42" s="7">
        <v>2</v>
      </c>
      <c r="AG42" s="8">
        <v>648.76</v>
      </c>
      <c r="AH42" s="7">
        <v>64</v>
      </c>
      <c r="AI42" s="7" t="str" cm="1">
        <f t="array" ref="AI42">_xlfn.IFS(AH42&lt;=25,"Young",AH42&lt;=50,"Adult",AH42&gt;50,"Old")</f>
        <v>Old</v>
      </c>
    </row>
    <row r="43" spans="1:35" x14ac:dyDescent="0.35">
      <c r="A43" s="11">
        <v>3476</v>
      </c>
      <c r="B43" s="9">
        <v>45089</v>
      </c>
      <c r="C43" s="10">
        <f t="shared" ca="1" si="0"/>
        <v>2.9388888888888891</v>
      </c>
      <c r="D43" s="11" t="s">
        <v>52</v>
      </c>
      <c r="E43" s="11" t="s">
        <v>93</v>
      </c>
      <c r="F43" s="11" t="s">
        <v>29</v>
      </c>
      <c r="G43" s="11" t="s">
        <v>45</v>
      </c>
      <c r="H43" s="11" t="s">
        <v>44</v>
      </c>
      <c r="I43" s="11" t="s">
        <v>32</v>
      </c>
      <c r="J43" s="11" t="s">
        <v>56</v>
      </c>
      <c r="K43" s="11" t="s">
        <v>96</v>
      </c>
      <c r="L43" s="9">
        <v>53133</v>
      </c>
      <c r="M43" s="11" t="s">
        <v>35</v>
      </c>
      <c r="N43" s="11" t="s">
        <v>47</v>
      </c>
      <c r="O43" s="11" t="s">
        <v>83</v>
      </c>
      <c r="P43" s="11" t="s">
        <v>76</v>
      </c>
      <c r="Q43" s="11" t="s">
        <v>97</v>
      </c>
      <c r="R43" s="11" cm="1">
        <f t="array" ref="R43">_xlfn.IFS(Table3[[#This Row],[Performance Levels]]="Exceeds",4,Table3[[#This Row],[Performance Levels]]="Fully Meets",3,Table3[[#This Row],[Performance Levels]]="PIP",1,Table3[[#This Row],[Performance Levels]]="Needs Improvement",2)</f>
        <v>2</v>
      </c>
      <c r="S43" s="11">
        <v>2</v>
      </c>
      <c r="T43" s="11" t="str" cm="1">
        <f t="array" ref="T43">_xlfn.IFS(S43&lt;=2,"Excellent",S43=3,"Average",S43&lt;=5,"Poor")</f>
        <v>Excellent</v>
      </c>
      <c r="U43" s="9">
        <v>44988</v>
      </c>
      <c r="V43" s="11">
        <v>5</v>
      </c>
      <c r="W43" s="11" t="str" cm="1">
        <f t="array" ref="W43">_xlfn.IFS(S43&lt;=2,"High",S43=3,"Moderate",S43&lt;=5,"Low")</f>
        <v>High</v>
      </c>
      <c r="X43" s="11">
        <v>5</v>
      </c>
      <c r="Y43" s="11" t="str" cm="1">
        <f t="array" ref="Y43">_xlfn.IFS(S43&lt;=2,"High",S43=3,"Moderate",S43&lt;=5,"Low")</f>
        <v>High</v>
      </c>
      <c r="Z43" s="11">
        <v>3</v>
      </c>
      <c r="AA43" s="11" t="str" cm="1">
        <f t="array" ref="AA43">_xlfn.IFS(S43&lt;=2,"High",S43=3,"Moderate",S43&lt;=5,"Low")</f>
        <v>High</v>
      </c>
      <c r="AB43" s="9">
        <v>44883</v>
      </c>
      <c r="AC43" s="11" t="s">
        <v>40</v>
      </c>
      <c r="AD43" s="11" t="s">
        <v>41</v>
      </c>
      <c r="AE43" s="11" t="s">
        <v>51</v>
      </c>
      <c r="AF43" s="11">
        <v>4</v>
      </c>
      <c r="AG43" s="12">
        <v>533.5</v>
      </c>
      <c r="AH43" s="11">
        <v>78</v>
      </c>
      <c r="AI43" s="11" t="str" cm="1">
        <f t="array" ref="AI43">_xlfn.IFS(AH43&lt;=25,"Young",AH43&lt;=50,"Adult",AH43&gt;50,"Old")</f>
        <v>Old</v>
      </c>
    </row>
    <row r="44" spans="1:35" x14ac:dyDescent="0.35">
      <c r="A44" s="7">
        <v>3477</v>
      </c>
      <c r="B44" s="5">
        <v>43562</v>
      </c>
      <c r="C44" s="6">
        <f t="shared" ca="1" si="0"/>
        <v>7.1194444444444445</v>
      </c>
      <c r="D44" s="7" t="s">
        <v>52</v>
      </c>
      <c r="E44" s="7" t="s">
        <v>93</v>
      </c>
      <c r="F44" s="7" t="s">
        <v>29</v>
      </c>
      <c r="G44" s="7" t="s">
        <v>45</v>
      </c>
      <c r="H44" s="7" t="s">
        <v>44</v>
      </c>
      <c r="I44" s="7" t="s">
        <v>54</v>
      </c>
      <c r="J44" s="7" t="s">
        <v>94</v>
      </c>
      <c r="K44" s="7" t="s">
        <v>46</v>
      </c>
      <c r="L44" s="5">
        <v>25540</v>
      </c>
      <c r="M44" s="7" t="s">
        <v>90</v>
      </c>
      <c r="N44" s="7" t="s">
        <v>36</v>
      </c>
      <c r="O44" s="7" t="s">
        <v>83</v>
      </c>
      <c r="P44" s="7" t="s">
        <v>38</v>
      </c>
      <c r="Q44" s="7" t="s">
        <v>97</v>
      </c>
      <c r="R44" s="7" cm="1">
        <f t="array" ref="R44">_xlfn.IFS(Table3[[#This Row],[Performance Levels]]="Exceeds",4,Table3[[#This Row],[Performance Levels]]="Fully Meets",3,Table3[[#This Row],[Performance Levels]]="PIP",1,Table3[[#This Row],[Performance Levels]]="Needs Improvement",2)</f>
        <v>2</v>
      </c>
      <c r="S44" s="7">
        <v>2</v>
      </c>
      <c r="T44" s="7" t="str" cm="1">
        <f t="array" ref="T44">_xlfn.IFS(S44&lt;=2,"Excellent",S44=3,"Average",S44&lt;=5,"Poor")</f>
        <v>Excellent</v>
      </c>
      <c r="U44" s="5">
        <v>44900</v>
      </c>
      <c r="V44" s="7">
        <v>1</v>
      </c>
      <c r="W44" s="7" t="str" cm="1">
        <f t="array" ref="W44">_xlfn.IFS(S44&lt;=2,"High",S44=3,"Moderate",S44&lt;=5,"Low")</f>
        <v>High</v>
      </c>
      <c r="X44" s="7">
        <v>2</v>
      </c>
      <c r="Y44" s="7" t="str" cm="1">
        <f t="array" ref="Y44">_xlfn.IFS(S44&lt;=2,"High",S44=3,"Moderate",S44&lt;=5,"Low")</f>
        <v>High</v>
      </c>
      <c r="Z44" s="7">
        <v>1</v>
      </c>
      <c r="AA44" s="7" t="str" cm="1">
        <f t="array" ref="AA44">_xlfn.IFS(S44&lt;=2,"High",S44=3,"Moderate",S44&lt;=5,"Low")</f>
        <v>High</v>
      </c>
      <c r="AB44" s="5">
        <v>44872</v>
      </c>
      <c r="AC44" s="7" t="s">
        <v>40</v>
      </c>
      <c r="AD44" s="7" t="s">
        <v>50</v>
      </c>
      <c r="AE44" s="7" t="s">
        <v>42</v>
      </c>
      <c r="AF44" s="7">
        <v>5</v>
      </c>
      <c r="AG44" s="8">
        <v>429.48</v>
      </c>
      <c r="AH44" s="7">
        <v>50</v>
      </c>
      <c r="AI44" s="7" t="str" cm="1">
        <f t="array" ref="AI44">_xlfn.IFS(AH44&lt;=25,"Young",AH44&lt;=50,"Adult",AH44&gt;50,"Old")</f>
        <v>Adult</v>
      </c>
    </row>
    <row r="45" spans="1:35" x14ac:dyDescent="0.35">
      <c r="A45" s="11">
        <v>3478</v>
      </c>
      <c r="B45" s="9">
        <v>43360</v>
      </c>
      <c r="C45" s="10">
        <f t="shared" ca="1" si="0"/>
        <v>7.6749999999999998</v>
      </c>
      <c r="D45" s="11" t="s">
        <v>52</v>
      </c>
      <c r="E45" s="11" t="s">
        <v>73</v>
      </c>
      <c r="F45" s="11" t="s">
        <v>29</v>
      </c>
      <c r="G45" s="11" t="s">
        <v>54</v>
      </c>
      <c r="H45" s="11" t="s">
        <v>31</v>
      </c>
      <c r="I45" s="11" t="s">
        <v>32</v>
      </c>
      <c r="J45" s="11" t="s">
        <v>56</v>
      </c>
      <c r="K45" s="11" t="s">
        <v>100</v>
      </c>
      <c r="L45" s="9">
        <v>21103</v>
      </c>
      <c r="M45" s="11" t="s">
        <v>90</v>
      </c>
      <c r="N45" s="11" t="s">
        <v>36</v>
      </c>
      <c r="O45" s="11" t="s">
        <v>48</v>
      </c>
      <c r="P45" s="11" t="s">
        <v>66</v>
      </c>
      <c r="Q45" s="11" t="s">
        <v>39</v>
      </c>
      <c r="R45" s="11" cm="1">
        <f t="array" ref="R45">_xlfn.IFS(Table3[[#This Row],[Performance Levels]]="Exceeds",4,Table3[[#This Row],[Performance Levels]]="Fully Meets",3,Table3[[#This Row],[Performance Levels]]="PIP",1,Table3[[#This Row],[Performance Levels]]="Needs Improvement",2)</f>
        <v>3</v>
      </c>
      <c r="S45" s="11">
        <v>2</v>
      </c>
      <c r="T45" s="11" t="str" cm="1">
        <f t="array" ref="T45">_xlfn.IFS(S45&lt;=2,"Excellent",S45=3,"Average",S45&lt;=5,"Poor")</f>
        <v>Excellent</v>
      </c>
      <c r="U45" s="9">
        <v>44894</v>
      </c>
      <c r="V45" s="11">
        <v>3</v>
      </c>
      <c r="W45" s="11" t="str" cm="1">
        <f t="array" ref="W45">_xlfn.IFS(S45&lt;=2,"High",S45=3,"Moderate",S45&lt;=5,"Low")</f>
        <v>High</v>
      </c>
      <c r="X45" s="11">
        <v>4</v>
      </c>
      <c r="Y45" s="11" t="str" cm="1">
        <f t="array" ref="Y45">_xlfn.IFS(S45&lt;=2,"High",S45=3,"Moderate",S45&lt;=5,"Low")</f>
        <v>High</v>
      </c>
      <c r="Z45" s="11">
        <v>1</v>
      </c>
      <c r="AA45" s="11" t="str" cm="1">
        <f t="array" ref="AA45">_xlfn.IFS(S45&lt;=2,"High",S45=3,"Moderate",S45&lt;=5,"Low")</f>
        <v>High</v>
      </c>
      <c r="AB45" s="9">
        <v>44839</v>
      </c>
      <c r="AC45" s="11" t="s">
        <v>67</v>
      </c>
      <c r="AD45" s="11" t="s">
        <v>50</v>
      </c>
      <c r="AE45" s="11" t="s">
        <v>51</v>
      </c>
      <c r="AF45" s="11">
        <v>1</v>
      </c>
      <c r="AG45" s="12">
        <v>526.74</v>
      </c>
      <c r="AH45" s="11">
        <v>61</v>
      </c>
      <c r="AI45" s="11" t="str" cm="1">
        <f t="array" ref="AI45">_xlfn.IFS(AH45&lt;=25,"Young",AH45&lt;=50,"Adult",AH45&gt;50,"Old")</f>
        <v>Old</v>
      </c>
    </row>
    <row r="46" spans="1:35" x14ac:dyDescent="0.35">
      <c r="A46" s="7">
        <v>3479</v>
      </c>
      <c r="B46" s="5">
        <v>44775</v>
      </c>
      <c r="C46" s="6">
        <f t="shared" ca="1" si="0"/>
        <v>3.8</v>
      </c>
      <c r="D46" s="7" t="s">
        <v>52</v>
      </c>
      <c r="E46" s="7" t="s">
        <v>80</v>
      </c>
      <c r="F46" s="7" t="s">
        <v>29</v>
      </c>
      <c r="G46" s="7" t="s">
        <v>30</v>
      </c>
      <c r="H46" s="7" t="s">
        <v>44</v>
      </c>
      <c r="I46" s="7" t="s">
        <v>45</v>
      </c>
      <c r="J46" s="7" t="s">
        <v>56</v>
      </c>
      <c r="K46" s="7" t="s">
        <v>95</v>
      </c>
      <c r="L46" s="5">
        <v>22783</v>
      </c>
      <c r="M46" s="7" t="s">
        <v>82</v>
      </c>
      <c r="N46" s="7" t="s">
        <v>36</v>
      </c>
      <c r="O46" s="7" t="s">
        <v>48</v>
      </c>
      <c r="P46" s="7" t="s">
        <v>38</v>
      </c>
      <c r="Q46" s="7" t="s">
        <v>39</v>
      </c>
      <c r="R46" s="7" cm="1">
        <f t="array" ref="R46">_xlfn.IFS(Table3[[#This Row],[Performance Levels]]="Exceeds",4,Table3[[#This Row],[Performance Levels]]="Fully Meets",3,Table3[[#This Row],[Performance Levels]]="PIP",1,Table3[[#This Row],[Performance Levels]]="Needs Improvement",2)</f>
        <v>3</v>
      </c>
      <c r="S46" s="7">
        <v>2</v>
      </c>
      <c r="T46" s="7" t="str" cm="1">
        <f t="array" ref="T46">_xlfn.IFS(S46&lt;=2,"Excellent",S46=3,"Average",S46&lt;=5,"Poor")</f>
        <v>Excellent</v>
      </c>
      <c r="U46" s="5">
        <v>44868</v>
      </c>
      <c r="V46" s="7">
        <v>4</v>
      </c>
      <c r="W46" s="7" t="str" cm="1">
        <f t="array" ref="W46">_xlfn.IFS(S46&lt;=2,"High",S46=3,"Moderate",S46&lt;=5,"Low")</f>
        <v>High</v>
      </c>
      <c r="X46" s="7">
        <v>4</v>
      </c>
      <c r="Y46" s="7" t="str" cm="1">
        <f t="array" ref="Y46">_xlfn.IFS(S46&lt;=2,"High",S46=3,"Moderate",S46&lt;=5,"Low")</f>
        <v>High</v>
      </c>
      <c r="Z46" s="7">
        <v>4</v>
      </c>
      <c r="AA46" s="7" t="str" cm="1">
        <f t="array" ref="AA46">_xlfn.IFS(S46&lt;=2,"High",S46=3,"Moderate",S46&lt;=5,"Low")</f>
        <v>High</v>
      </c>
      <c r="AB46" s="5">
        <v>44944</v>
      </c>
      <c r="AC46" s="7" t="s">
        <v>91</v>
      </c>
      <c r="AD46" s="7" t="s">
        <v>41</v>
      </c>
      <c r="AE46" s="7" t="s">
        <v>72</v>
      </c>
      <c r="AF46" s="7">
        <v>3</v>
      </c>
      <c r="AG46" s="8">
        <v>443.45</v>
      </c>
      <c r="AH46" s="7">
        <v>60</v>
      </c>
      <c r="AI46" s="7" t="str" cm="1">
        <f t="array" ref="AI46">_xlfn.IFS(AH46&lt;=25,"Young",AH46&lt;=50,"Adult",AH46&gt;50,"Old")</f>
        <v>Old</v>
      </c>
    </row>
    <row r="47" spans="1:35" x14ac:dyDescent="0.35">
      <c r="A47" s="11">
        <v>3483</v>
      </c>
      <c r="B47" s="9">
        <v>44465</v>
      </c>
      <c r="C47" s="10">
        <f t="shared" ca="1" si="0"/>
        <v>4.6500000000000004</v>
      </c>
      <c r="D47" s="11" t="s">
        <v>52</v>
      </c>
      <c r="E47" s="11" t="s">
        <v>84</v>
      </c>
      <c r="F47" s="11" t="s">
        <v>29</v>
      </c>
      <c r="G47" s="11" t="s">
        <v>45</v>
      </c>
      <c r="H47" s="11" t="s">
        <v>55</v>
      </c>
      <c r="I47" s="11" t="s">
        <v>32</v>
      </c>
      <c r="J47" s="11" t="s">
        <v>56</v>
      </c>
      <c r="K47" s="11" t="s">
        <v>95</v>
      </c>
      <c r="L47" s="9">
        <v>23547</v>
      </c>
      <c r="M47" s="11" t="s">
        <v>89</v>
      </c>
      <c r="N47" s="11" t="s">
        <v>47</v>
      </c>
      <c r="O47" s="11" t="s">
        <v>83</v>
      </c>
      <c r="P47" s="11" t="s">
        <v>38</v>
      </c>
      <c r="Q47" s="11" t="s">
        <v>39</v>
      </c>
      <c r="R47" s="11" cm="1">
        <f t="array" ref="R47">_xlfn.IFS(Table3[[#This Row],[Performance Levels]]="Exceeds",4,Table3[[#This Row],[Performance Levels]]="Fully Meets",3,Table3[[#This Row],[Performance Levels]]="PIP",1,Table3[[#This Row],[Performance Levels]]="Needs Improvement",2)</f>
        <v>3</v>
      </c>
      <c r="S47" s="11">
        <v>1</v>
      </c>
      <c r="T47" s="11" t="str" cm="1">
        <f t="array" ref="T47">_xlfn.IFS(S47&lt;=2,"Excellent",S47=3,"Average",S47&lt;=5,"Poor")</f>
        <v>Excellent</v>
      </c>
      <c r="U47" s="9">
        <v>44857</v>
      </c>
      <c r="V47" s="11">
        <v>1</v>
      </c>
      <c r="W47" s="11" t="str" cm="1">
        <f t="array" ref="W47">_xlfn.IFS(S47&lt;=2,"High",S47=3,"Moderate",S47&lt;=5,"Low")</f>
        <v>High</v>
      </c>
      <c r="X47" s="11">
        <v>4</v>
      </c>
      <c r="Y47" s="11" t="str" cm="1">
        <f t="array" ref="Y47">_xlfn.IFS(S47&lt;=2,"High",S47=3,"Moderate",S47&lt;=5,"Low")</f>
        <v>High</v>
      </c>
      <c r="Z47" s="11">
        <v>5</v>
      </c>
      <c r="AA47" s="11" t="str" cm="1">
        <f t="array" ref="AA47">_xlfn.IFS(S47&lt;=2,"High",S47=3,"Moderate",S47&lt;=5,"Low")</f>
        <v>High</v>
      </c>
      <c r="AB47" s="9">
        <v>44783</v>
      </c>
      <c r="AC47" s="11" t="s">
        <v>61</v>
      </c>
      <c r="AD47" s="11" t="s">
        <v>50</v>
      </c>
      <c r="AE47" s="11" t="s">
        <v>72</v>
      </c>
      <c r="AF47" s="11">
        <v>4</v>
      </c>
      <c r="AG47" s="12">
        <v>111.96</v>
      </c>
      <c r="AH47" s="11">
        <v>57</v>
      </c>
      <c r="AI47" s="11" t="str" cm="1">
        <f t="array" ref="AI47">_xlfn.IFS(AH47&lt;=25,"Young",AH47&lt;=50,"Adult",AH47&gt;50,"Old")</f>
        <v>Old</v>
      </c>
    </row>
    <row r="48" spans="1:35" x14ac:dyDescent="0.35">
      <c r="A48" s="7">
        <v>3484</v>
      </c>
      <c r="B48" s="5">
        <v>43341</v>
      </c>
      <c r="C48" s="6">
        <f t="shared" ca="1" si="0"/>
        <v>7.7249999999999996</v>
      </c>
      <c r="D48" s="7" t="s">
        <v>52</v>
      </c>
      <c r="E48" s="7" t="s">
        <v>43</v>
      </c>
      <c r="F48" s="7" t="s">
        <v>29</v>
      </c>
      <c r="G48" s="7" t="s">
        <v>45</v>
      </c>
      <c r="H48" s="7" t="s">
        <v>55</v>
      </c>
      <c r="I48" s="7" t="s">
        <v>54</v>
      </c>
      <c r="J48" s="7" t="s">
        <v>56</v>
      </c>
      <c r="K48" s="7" t="s">
        <v>64</v>
      </c>
      <c r="L48" s="5">
        <v>34898</v>
      </c>
      <c r="M48" s="7" t="s">
        <v>89</v>
      </c>
      <c r="N48" s="7" t="s">
        <v>47</v>
      </c>
      <c r="O48" s="7" t="s">
        <v>59</v>
      </c>
      <c r="P48" s="7" t="s">
        <v>60</v>
      </c>
      <c r="Q48" s="7" t="s">
        <v>39</v>
      </c>
      <c r="R48" s="7" cm="1">
        <f t="array" ref="R48">_xlfn.IFS(Table3[[#This Row],[Performance Levels]]="Exceeds",4,Table3[[#This Row],[Performance Levels]]="Fully Meets",3,Table3[[#This Row],[Performance Levels]]="PIP",1,Table3[[#This Row],[Performance Levels]]="Needs Improvement",2)</f>
        <v>3</v>
      </c>
      <c r="S48" s="7">
        <v>4</v>
      </c>
      <c r="T48" s="7" t="str" cm="1">
        <f t="array" ref="T48">_xlfn.IFS(S48&lt;=2,"Excellent",S48=3,"Average",S48&lt;=5,"Poor")</f>
        <v>Poor</v>
      </c>
      <c r="U48" s="5">
        <v>44820</v>
      </c>
      <c r="V48" s="7">
        <v>1</v>
      </c>
      <c r="W48" s="7" t="str" cm="1">
        <f t="array" ref="W48">_xlfn.IFS(S48&lt;=2,"High",S48=3,"Moderate",S48&lt;=5,"Low")</f>
        <v>Low</v>
      </c>
      <c r="X48" s="7">
        <v>2</v>
      </c>
      <c r="Y48" s="7" t="str" cm="1">
        <f t="array" ref="Y48">_xlfn.IFS(S48&lt;=2,"High",S48=3,"Moderate",S48&lt;=5,"Low")</f>
        <v>Low</v>
      </c>
      <c r="Z48" s="7">
        <v>4</v>
      </c>
      <c r="AA48" s="7" t="str" cm="1">
        <f t="array" ref="AA48">_xlfn.IFS(S48&lt;=2,"High",S48=3,"Moderate",S48&lt;=5,"Low")</f>
        <v>Low</v>
      </c>
      <c r="AB48" s="5">
        <v>45104</v>
      </c>
      <c r="AC48" s="7" t="s">
        <v>61</v>
      </c>
      <c r="AD48" s="7" t="s">
        <v>50</v>
      </c>
      <c r="AE48" s="7" t="s">
        <v>72</v>
      </c>
      <c r="AF48" s="7">
        <v>1</v>
      </c>
      <c r="AG48" s="8">
        <v>795.7</v>
      </c>
      <c r="AH48" s="7">
        <v>23</v>
      </c>
      <c r="AI48" s="7" t="str" cm="1">
        <f t="array" ref="AI48">_xlfn.IFS(AH48&lt;=25,"Young",AH48&lt;=50,"Adult",AH48&gt;50,"Old")</f>
        <v>Young</v>
      </c>
    </row>
    <row r="49" spans="1:35" x14ac:dyDescent="0.35">
      <c r="A49" s="11">
        <v>3485</v>
      </c>
      <c r="B49" s="9">
        <v>44495</v>
      </c>
      <c r="C49" s="10">
        <f t="shared" ca="1" si="0"/>
        <v>4.5666666666666664</v>
      </c>
      <c r="D49" s="11" t="s">
        <v>52</v>
      </c>
      <c r="E49" s="11" t="s">
        <v>86</v>
      </c>
      <c r="F49" s="11" t="s">
        <v>29</v>
      </c>
      <c r="G49" s="11" t="s">
        <v>30</v>
      </c>
      <c r="H49" s="11" t="s">
        <v>31</v>
      </c>
      <c r="I49" s="11" t="s">
        <v>54</v>
      </c>
      <c r="J49" s="11" t="s">
        <v>56</v>
      </c>
      <c r="K49" s="11" t="s">
        <v>69</v>
      </c>
      <c r="L49" s="9">
        <v>34568</v>
      </c>
      <c r="M49" s="11" t="s">
        <v>89</v>
      </c>
      <c r="N49" s="11" t="s">
        <v>47</v>
      </c>
      <c r="O49" s="11" t="s">
        <v>37</v>
      </c>
      <c r="P49" s="11" t="s">
        <v>38</v>
      </c>
      <c r="Q49" s="11" t="s">
        <v>39</v>
      </c>
      <c r="R49" s="11" cm="1">
        <f t="array" ref="R49">_xlfn.IFS(Table3[[#This Row],[Performance Levels]]="Exceeds",4,Table3[[#This Row],[Performance Levels]]="Fully Meets",3,Table3[[#This Row],[Performance Levels]]="PIP",1,Table3[[#This Row],[Performance Levels]]="Needs Improvement",2)</f>
        <v>3</v>
      </c>
      <c r="S49" s="11">
        <v>5</v>
      </c>
      <c r="T49" s="11" t="str" cm="1">
        <f t="array" ref="T49">_xlfn.IFS(S49&lt;=2,"Excellent",S49=3,"Average",S49&lt;=5,"Poor")</f>
        <v>Poor</v>
      </c>
      <c r="U49" s="9">
        <v>45053</v>
      </c>
      <c r="V49" s="11">
        <v>2</v>
      </c>
      <c r="W49" s="11" t="str" cm="1">
        <f t="array" ref="W49">_xlfn.IFS(S49&lt;=2,"High",S49=3,"Moderate",S49&lt;=5,"Low")</f>
        <v>Low</v>
      </c>
      <c r="X49" s="11">
        <v>1</v>
      </c>
      <c r="Y49" s="11" t="str" cm="1">
        <f t="array" ref="Y49">_xlfn.IFS(S49&lt;=2,"High",S49=3,"Moderate",S49&lt;=5,"Low")</f>
        <v>Low</v>
      </c>
      <c r="Z49" s="11">
        <v>3</v>
      </c>
      <c r="AA49" s="11" t="str" cm="1">
        <f t="array" ref="AA49">_xlfn.IFS(S49&lt;=2,"High",S49=3,"Moderate",S49&lt;=5,"Low")</f>
        <v>Low</v>
      </c>
      <c r="AB49" s="9">
        <v>44780</v>
      </c>
      <c r="AC49" s="11" t="s">
        <v>49</v>
      </c>
      <c r="AD49" s="11" t="s">
        <v>41</v>
      </c>
      <c r="AE49" s="11" t="s">
        <v>72</v>
      </c>
      <c r="AF49" s="11">
        <v>2</v>
      </c>
      <c r="AG49" s="12">
        <v>796.45</v>
      </c>
      <c r="AH49" s="11">
        <v>27</v>
      </c>
      <c r="AI49" s="11" t="str" cm="1">
        <f t="array" ref="AI49">_xlfn.IFS(AH49&lt;=25,"Young",AH49&lt;=50,"Adult",AH49&gt;50,"Old")</f>
        <v>Adult</v>
      </c>
    </row>
    <row r="50" spans="1:35" x14ac:dyDescent="0.35">
      <c r="A50" s="7">
        <v>3486</v>
      </c>
      <c r="B50" s="5">
        <v>44865</v>
      </c>
      <c r="C50" s="6">
        <f t="shared" ca="1" si="0"/>
        <v>3.5555555555555554</v>
      </c>
      <c r="D50" s="7" t="s">
        <v>52</v>
      </c>
      <c r="E50" s="7" t="s">
        <v>63</v>
      </c>
      <c r="F50" s="7" t="s">
        <v>29</v>
      </c>
      <c r="G50" s="7" t="s">
        <v>45</v>
      </c>
      <c r="H50" s="7" t="s">
        <v>31</v>
      </c>
      <c r="I50" s="7" t="s">
        <v>32</v>
      </c>
      <c r="J50" s="7" t="s">
        <v>56</v>
      </c>
      <c r="K50" s="7" t="s">
        <v>96</v>
      </c>
      <c r="L50" s="5">
        <v>33191</v>
      </c>
      <c r="M50" s="7" t="s">
        <v>85</v>
      </c>
      <c r="N50" s="7" t="s">
        <v>47</v>
      </c>
      <c r="O50" s="7" t="s">
        <v>59</v>
      </c>
      <c r="P50" s="7" t="s">
        <v>38</v>
      </c>
      <c r="Q50" s="7" t="s">
        <v>39</v>
      </c>
      <c r="R50" s="7" cm="1">
        <f t="array" ref="R50">_xlfn.IFS(Table3[[#This Row],[Performance Levels]]="Exceeds",4,Table3[[#This Row],[Performance Levels]]="Fully Meets",3,Table3[[#This Row],[Performance Levels]]="PIP",1,Table3[[#This Row],[Performance Levels]]="Needs Improvement",2)</f>
        <v>3</v>
      </c>
      <c r="S50" s="7">
        <v>4</v>
      </c>
      <c r="T50" s="7" t="str" cm="1">
        <f t="array" ref="T50">_xlfn.IFS(S50&lt;=2,"Excellent",S50=3,"Average",S50&lt;=5,"Poor")</f>
        <v>Poor</v>
      </c>
      <c r="U50" s="5">
        <v>44800</v>
      </c>
      <c r="V50" s="7">
        <v>3</v>
      </c>
      <c r="W50" s="7" t="str" cm="1">
        <f t="array" ref="W50">_xlfn.IFS(S50&lt;=2,"High",S50=3,"Moderate",S50&lt;=5,"Low")</f>
        <v>Low</v>
      </c>
      <c r="X50" s="7">
        <v>1</v>
      </c>
      <c r="Y50" s="7" t="str" cm="1">
        <f t="array" ref="Y50">_xlfn.IFS(S50&lt;=2,"High",S50=3,"Moderate",S50&lt;=5,"Low")</f>
        <v>Low</v>
      </c>
      <c r="Z50" s="7">
        <v>1</v>
      </c>
      <c r="AA50" s="7" t="str" cm="1">
        <f t="array" ref="AA50">_xlfn.IFS(S50&lt;=2,"High",S50=3,"Moderate",S50&lt;=5,"Low")</f>
        <v>Low</v>
      </c>
      <c r="AB50" s="5">
        <v>45130</v>
      </c>
      <c r="AC50" s="7" t="s">
        <v>61</v>
      </c>
      <c r="AD50" s="7" t="s">
        <v>41</v>
      </c>
      <c r="AE50" s="7" t="s">
        <v>62</v>
      </c>
      <c r="AF50" s="7">
        <v>5</v>
      </c>
      <c r="AG50" s="8">
        <v>812.59</v>
      </c>
      <c r="AH50" s="7">
        <v>32</v>
      </c>
      <c r="AI50" s="7" t="str" cm="1">
        <f t="array" ref="AI50">_xlfn.IFS(AH50&lt;=25,"Young",AH50&lt;=50,"Adult",AH50&gt;50,"Old")</f>
        <v>Adult</v>
      </c>
    </row>
    <row r="51" spans="1:35" x14ac:dyDescent="0.35">
      <c r="A51" s="11">
        <v>3487</v>
      </c>
      <c r="B51" s="9">
        <v>45000</v>
      </c>
      <c r="C51" s="10">
        <f t="shared" ca="1" si="0"/>
        <v>3.1805555555555554</v>
      </c>
      <c r="D51" s="11" t="s">
        <v>52</v>
      </c>
      <c r="E51" s="11" t="s">
        <v>68</v>
      </c>
      <c r="F51" s="11" t="s">
        <v>29</v>
      </c>
      <c r="G51" s="11" t="s">
        <v>30</v>
      </c>
      <c r="H51" s="11" t="s">
        <v>55</v>
      </c>
      <c r="I51" s="11" t="s">
        <v>45</v>
      </c>
      <c r="J51" s="11" t="s">
        <v>56</v>
      </c>
      <c r="K51" s="11" t="s">
        <v>57</v>
      </c>
      <c r="L51" s="9">
        <v>34366</v>
      </c>
      <c r="M51" s="11" t="s">
        <v>90</v>
      </c>
      <c r="N51" s="11" t="s">
        <v>36</v>
      </c>
      <c r="O51" s="11" t="s">
        <v>59</v>
      </c>
      <c r="P51" s="11" t="s">
        <v>76</v>
      </c>
      <c r="Q51" s="11" t="s">
        <v>39</v>
      </c>
      <c r="R51" s="11" cm="1">
        <f t="array" ref="R51">_xlfn.IFS(Table3[[#This Row],[Performance Levels]]="Exceeds",4,Table3[[#This Row],[Performance Levels]]="Fully Meets",3,Table3[[#This Row],[Performance Levels]]="PIP",1,Table3[[#This Row],[Performance Levels]]="Needs Improvement",2)</f>
        <v>3</v>
      </c>
      <c r="S51" s="11">
        <v>4</v>
      </c>
      <c r="T51" s="11" t="str" cm="1">
        <f t="array" ref="T51">_xlfn.IFS(S51&lt;=2,"Excellent",S51=3,"Average",S51&lt;=5,"Poor")</f>
        <v>Poor</v>
      </c>
      <c r="U51" s="9">
        <v>44827</v>
      </c>
      <c r="V51" s="11">
        <v>5</v>
      </c>
      <c r="W51" s="11" t="str" cm="1">
        <f t="array" ref="W51">_xlfn.IFS(S51&lt;=2,"High",S51=3,"Moderate",S51&lt;=5,"Low")</f>
        <v>Low</v>
      </c>
      <c r="X51" s="11">
        <v>4</v>
      </c>
      <c r="Y51" s="11" t="str" cm="1">
        <f t="array" ref="Y51">_xlfn.IFS(S51&lt;=2,"High",S51=3,"Moderate",S51&lt;=5,"Low")</f>
        <v>Low</v>
      </c>
      <c r="Z51" s="11">
        <v>1</v>
      </c>
      <c r="AA51" s="11" t="str" cm="1">
        <f t="array" ref="AA51">_xlfn.IFS(S51&lt;=2,"High",S51=3,"Moderate",S51&lt;=5,"Low")</f>
        <v>Low</v>
      </c>
      <c r="AB51" s="9">
        <v>45124</v>
      </c>
      <c r="AC51" s="11" t="s">
        <v>61</v>
      </c>
      <c r="AD51" s="11" t="s">
        <v>50</v>
      </c>
      <c r="AE51" s="11" t="s">
        <v>62</v>
      </c>
      <c r="AF51" s="11">
        <v>5</v>
      </c>
      <c r="AG51" s="12">
        <v>132.97</v>
      </c>
      <c r="AH51" s="11">
        <v>29</v>
      </c>
      <c r="AI51" s="11" t="str" cm="1">
        <f t="array" ref="AI51">_xlfn.IFS(AH51&lt;=25,"Young",AH51&lt;=50,"Adult",AH51&gt;50,"Old")</f>
        <v>Adult</v>
      </c>
    </row>
    <row r="52" spans="1:35" x14ac:dyDescent="0.35">
      <c r="A52" s="7">
        <v>3488</v>
      </c>
      <c r="B52" s="5">
        <v>44813</v>
      </c>
      <c r="C52" s="6">
        <f t="shared" ca="1" si="0"/>
        <v>3.6972222222222224</v>
      </c>
      <c r="D52" s="7" t="s">
        <v>52</v>
      </c>
      <c r="E52" s="7" t="s">
        <v>28</v>
      </c>
      <c r="F52" s="7" t="s">
        <v>29</v>
      </c>
      <c r="G52" s="7" t="s">
        <v>30</v>
      </c>
      <c r="H52" s="7" t="s">
        <v>55</v>
      </c>
      <c r="I52" s="7" t="s">
        <v>54</v>
      </c>
      <c r="J52" s="7" t="s">
        <v>56</v>
      </c>
      <c r="K52" s="7" t="s">
        <v>100</v>
      </c>
      <c r="L52" s="5">
        <v>35746</v>
      </c>
      <c r="M52" s="7" t="s">
        <v>90</v>
      </c>
      <c r="N52" s="7" t="s">
        <v>36</v>
      </c>
      <c r="O52" s="7" t="s">
        <v>83</v>
      </c>
      <c r="P52" s="7" t="s">
        <v>60</v>
      </c>
      <c r="Q52" s="7" t="s">
        <v>39</v>
      </c>
      <c r="R52" s="7" cm="1">
        <f t="array" ref="R52">_xlfn.IFS(Table3[[#This Row],[Performance Levels]]="Exceeds",4,Table3[[#This Row],[Performance Levels]]="Fully Meets",3,Table3[[#This Row],[Performance Levels]]="PIP",1,Table3[[#This Row],[Performance Levels]]="Needs Improvement",2)</f>
        <v>3</v>
      </c>
      <c r="S52" s="7">
        <v>2</v>
      </c>
      <c r="T52" s="7" t="str" cm="1">
        <f t="array" ref="T52">_xlfn.IFS(S52&lt;=2,"Excellent",S52=3,"Average",S52&lt;=5,"Poor")</f>
        <v>Excellent</v>
      </c>
      <c r="U52" s="5">
        <v>44996</v>
      </c>
      <c r="V52" s="7">
        <v>1</v>
      </c>
      <c r="W52" s="7" t="str" cm="1">
        <f t="array" ref="W52">_xlfn.IFS(S52&lt;=2,"High",S52=3,"Moderate",S52&lt;=5,"Low")</f>
        <v>High</v>
      </c>
      <c r="X52" s="7">
        <v>5</v>
      </c>
      <c r="Y52" s="7" t="str" cm="1">
        <f t="array" ref="Y52">_xlfn.IFS(S52&lt;=2,"High",S52=3,"Moderate",S52&lt;=5,"Low")</f>
        <v>High</v>
      </c>
      <c r="Z52" s="7">
        <v>1</v>
      </c>
      <c r="AA52" s="7" t="str" cm="1">
        <f t="array" ref="AA52">_xlfn.IFS(S52&lt;=2,"High",S52=3,"Moderate",S52&lt;=5,"Low")</f>
        <v>High</v>
      </c>
      <c r="AB52" s="5">
        <v>44824</v>
      </c>
      <c r="AC52" s="7" t="s">
        <v>91</v>
      </c>
      <c r="AD52" s="7" t="s">
        <v>41</v>
      </c>
      <c r="AE52" s="7" t="s">
        <v>62</v>
      </c>
      <c r="AF52" s="7">
        <v>1</v>
      </c>
      <c r="AG52" s="8">
        <v>308.19</v>
      </c>
      <c r="AH52" s="7">
        <v>25</v>
      </c>
      <c r="AI52" s="7" t="str" cm="1">
        <f t="array" ref="AI52">_xlfn.IFS(AH52&lt;=25,"Young",AH52&lt;=50,"Adult",AH52&gt;50,"Old")</f>
        <v>Young</v>
      </c>
    </row>
    <row r="53" spans="1:35" x14ac:dyDescent="0.35">
      <c r="A53" s="11">
        <v>3489</v>
      </c>
      <c r="B53" s="9">
        <v>44624</v>
      </c>
      <c r="C53" s="10">
        <f t="shared" ca="1" si="0"/>
        <v>4.2111111111111112</v>
      </c>
      <c r="D53" s="11" t="s">
        <v>52</v>
      </c>
      <c r="E53" s="11" t="s">
        <v>43</v>
      </c>
      <c r="F53" s="11" t="s">
        <v>29</v>
      </c>
      <c r="G53" s="11" t="s">
        <v>45</v>
      </c>
      <c r="H53" s="11" t="s">
        <v>44</v>
      </c>
      <c r="I53" s="11" t="s">
        <v>32</v>
      </c>
      <c r="J53" s="11" t="s">
        <v>56</v>
      </c>
      <c r="K53" s="11" t="s">
        <v>69</v>
      </c>
      <c r="L53" s="9">
        <v>19481</v>
      </c>
      <c r="M53" s="11" t="s">
        <v>82</v>
      </c>
      <c r="N53" s="11" t="s">
        <v>36</v>
      </c>
      <c r="O53" s="11" t="s">
        <v>71</v>
      </c>
      <c r="P53" s="11" t="s">
        <v>76</v>
      </c>
      <c r="Q53" s="11" t="s">
        <v>39</v>
      </c>
      <c r="R53" s="11" cm="1">
        <f t="array" ref="R53">_xlfn.IFS(Table3[[#This Row],[Performance Levels]]="Exceeds",4,Table3[[#This Row],[Performance Levels]]="Fully Meets",3,Table3[[#This Row],[Performance Levels]]="PIP",1,Table3[[#This Row],[Performance Levels]]="Needs Improvement",2)</f>
        <v>3</v>
      </c>
      <c r="S53" s="11">
        <v>2</v>
      </c>
      <c r="T53" s="11" t="str" cm="1">
        <f t="array" ref="T53">_xlfn.IFS(S53&lt;=2,"Excellent",S53=3,"Average",S53&lt;=5,"Poor")</f>
        <v>Excellent</v>
      </c>
      <c r="U53" s="9">
        <v>44898</v>
      </c>
      <c r="V53" s="11">
        <v>2</v>
      </c>
      <c r="W53" s="11" t="str" cm="1">
        <f t="array" ref="W53">_xlfn.IFS(S53&lt;=2,"High",S53=3,"Moderate",S53&lt;=5,"Low")</f>
        <v>High</v>
      </c>
      <c r="X53" s="11">
        <v>4</v>
      </c>
      <c r="Y53" s="11" t="str" cm="1">
        <f t="array" ref="Y53">_xlfn.IFS(S53&lt;=2,"High",S53=3,"Moderate",S53&lt;=5,"Low")</f>
        <v>High</v>
      </c>
      <c r="Z53" s="11">
        <v>5</v>
      </c>
      <c r="AA53" s="11" t="str" cm="1">
        <f t="array" ref="AA53">_xlfn.IFS(S53&lt;=2,"High",S53=3,"Moderate",S53&lt;=5,"Low")</f>
        <v>High</v>
      </c>
      <c r="AB53" s="9">
        <v>45109</v>
      </c>
      <c r="AC53" s="11" t="s">
        <v>61</v>
      </c>
      <c r="AD53" s="11" t="s">
        <v>41</v>
      </c>
      <c r="AE53" s="11" t="s">
        <v>72</v>
      </c>
      <c r="AF53" s="11">
        <v>1</v>
      </c>
      <c r="AG53" s="12">
        <v>131.41</v>
      </c>
      <c r="AH53" s="11">
        <v>69</v>
      </c>
      <c r="AI53" s="11" t="str" cm="1">
        <f t="array" ref="AI53">_xlfn.IFS(AH53&lt;=25,"Young",AH53&lt;=50,"Adult",AH53&gt;50,"Old")</f>
        <v>Old</v>
      </c>
    </row>
    <row r="54" spans="1:35" x14ac:dyDescent="0.35">
      <c r="A54" s="7">
        <v>3490</v>
      </c>
      <c r="B54" s="5">
        <v>43507</v>
      </c>
      <c r="C54" s="6">
        <f t="shared" ca="1" si="0"/>
        <v>7.2750000000000004</v>
      </c>
      <c r="D54" s="7" t="s">
        <v>52</v>
      </c>
      <c r="E54" s="7" t="s">
        <v>86</v>
      </c>
      <c r="F54" s="7" t="s">
        <v>29</v>
      </c>
      <c r="G54" s="7" t="s">
        <v>45</v>
      </c>
      <c r="H54" s="7" t="s">
        <v>44</v>
      </c>
      <c r="I54" s="7" t="s">
        <v>45</v>
      </c>
      <c r="J54" s="7" t="s">
        <v>56</v>
      </c>
      <c r="K54" s="7" t="s">
        <v>57</v>
      </c>
      <c r="L54" s="5">
        <v>33429</v>
      </c>
      <c r="M54" s="7" t="s">
        <v>82</v>
      </c>
      <c r="N54" s="7" t="s">
        <v>36</v>
      </c>
      <c r="O54" s="7" t="s">
        <v>48</v>
      </c>
      <c r="P54" s="7" t="s">
        <v>76</v>
      </c>
      <c r="Q54" s="7" t="s">
        <v>39</v>
      </c>
      <c r="R54" s="7" cm="1">
        <f t="array" ref="R54">_xlfn.IFS(Table3[[#This Row],[Performance Levels]]="Exceeds",4,Table3[[#This Row],[Performance Levels]]="Fully Meets",3,Table3[[#This Row],[Performance Levels]]="PIP",1,Table3[[#This Row],[Performance Levels]]="Needs Improvement",2)</f>
        <v>3</v>
      </c>
      <c r="S54" s="7">
        <v>2</v>
      </c>
      <c r="T54" s="7" t="str" cm="1">
        <f t="array" ref="T54">_xlfn.IFS(S54&lt;=2,"Excellent",S54=3,"Average",S54&lt;=5,"Poor")</f>
        <v>Excellent</v>
      </c>
      <c r="U54" s="5">
        <v>44846</v>
      </c>
      <c r="V54" s="7">
        <v>5</v>
      </c>
      <c r="W54" s="7" t="str" cm="1">
        <f t="array" ref="W54">_xlfn.IFS(S54&lt;=2,"High",S54=3,"Moderate",S54&lt;=5,"Low")</f>
        <v>High</v>
      </c>
      <c r="X54" s="7">
        <v>3</v>
      </c>
      <c r="Y54" s="7" t="str" cm="1">
        <f t="array" ref="Y54">_xlfn.IFS(S54&lt;=2,"High",S54=3,"Moderate",S54&lt;=5,"Low")</f>
        <v>High</v>
      </c>
      <c r="Z54" s="7">
        <v>2</v>
      </c>
      <c r="AA54" s="7" t="str" cm="1">
        <f t="array" ref="AA54">_xlfn.IFS(S54&lt;=2,"High",S54=3,"Moderate",S54&lt;=5,"Low")</f>
        <v>High</v>
      </c>
      <c r="AB54" s="5">
        <v>45126</v>
      </c>
      <c r="AC54" s="7" t="s">
        <v>67</v>
      </c>
      <c r="AD54" s="7" t="s">
        <v>41</v>
      </c>
      <c r="AE54" s="7" t="s">
        <v>42</v>
      </c>
      <c r="AF54" s="7">
        <v>3</v>
      </c>
      <c r="AG54" s="8">
        <v>389.59</v>
      </c>
      <c r="AH54" s="7">
        <v>28</v>
      </c>
      <c r="AI54" s="7" t="str" cm="1">
        <f t="array" ref="AI54">_xlfn.IFS(AH54&lt;=25,"Young",AH54&lt;=50,"Adult",AH54&gt;50,"Old")</f>
        <v>Adult</v>
      </c>
    </row>
    <row r="55" spans="1:35" x14ac:dyDescent="0.35">
      <c r="A55" s="11">
        <v>3491</v>
      </c>
      <c r="B55" s="9">
        <v>44222</v>
      </c>
      <c r="C55" s="10">
        <f t="shared" ca="1" si="0"/>
        <v>5.3166666666666664</v>
      </c>
      <c r="D55" s="11" t="s">
        <v>52</v>
      </c>
      <c r="E55" s="11" t="s">
        <v>80</v>
      </c>
      <c r="F55" s="11" t="s">
        <v>29</v>
      </c>
      <c r="G55" s="11" t="s">
        <v>30</v>
      </c>
      <c r="H55" s="11" t="s">
        <v>55</v>
      </c>
      <c r="I55" s="11" t="s">
        <v>54</v>
      </c>
      <c r="J55" s="11" t="s">
        <v>56</v>
      </c>
      <c r="K55" s="11" t="s">
        <v>69</v>
      </c>
      <c r="L55" s="9">
        <v>26817</v>
      </c>
      <c r="M55" s="11" t="s">
        <v>82</v>
      </c>
      <c r="N55" s="11" t="s">
        <v>47</v>
      </c>
      <c r="O55" s="11" t="s">
        <v>37</v>
      </c>
      <c r="P55" s="11" t="s">
        <v>38</v>
      </c>
      <c r="Q55" s="11" t="s">
        <v>39</v>
      </c>
      <c r="R55" s="11" cm="1">
        <f t="array" ref="R55">_xlfn.IFS(Table3[[#This Row],[Performance Levels]]="Exceeds",4,Table3[[#This Row],[Performance Levels]]="Fully Meets",3,Table3[[#This Row],[Performance Levels]]="PIP",1,Table3[[#This Row],[Performance Levels]]="Needs Improvement",2)</f>
        <v>3</v>
      </c>
      <c r="S55" s="11">
        <v>5</v>
      </c>
      <c r="T55" s="11" t="str" cm="1">
        <f t="array" ref="T55">_xlfn.IFS(S55&lt;=2,"Excellent",S55=3,"Average",S55&lt;=5,"Poor")</f>
        <v>Poor</v>
      </c>
      <c r="U55" s="9">
        <v>44814</v>
      </c>
      <c r="V55" s="11">
        <v>3</v>
      </c>
      <c r="W55" s="11" t="str" cm="1">
        <f t="array" ref="W55">_xlfn.IFS(S55&lt;=2,"High",S55=3,"Moderate",S55&lt;=5,"Low")</f>
        <v>Low</v>
      </c>
      <c r="X55" s="11">
        <v>4</v>
      </c>
      <c r="Y55" s="11" t="str" cm="1">
        <f t="array" ref="Y55">_xlfn.IFS(S55&lt;=2,"High",S55=3,"Moderate",S55&lt;=5,"Low")</f>
        <v>Low</v>
      </c>
      <c r="Z55" s="11">
        <v>5</v>
      </c>
      <c r="AA55" s="11" t="str" cm="1">
        <f t="array" ref="AA55">_xlfn.IFS(S55&lt;=2,"High",S55=3,"Moderate",S55&lt;=5,"Low")</f>
        <v>Low</v>
      </c>
      <c r="AB55" s="9">
        <v>45121</v>
      </c>
      <c r="AC55" s="11" t="s">
        <v>61</v>
      </c>
      <c r="AD55" s="11" t="s">
        <v>41</v>
      </c>
      <c r="AE55" s="11" t="s">
        <v>51</v>
      </c>
      <c r="AF55" s="11">
        <v>3</v>
      </c>
      <c r="AG55" s="12">
        <v>442.56</v>
      </c>
      <c r="AH55" s="11">
        <v>48</v>
      </c>
      <c r="AI55" s="11" t="str" cm="1">
        <f t="array" ref="AI55">_xlfn.IFS(AH55&lt;=25,"Young",AH55&lt;=50,"Adult",AH55&gt;50,"Old")</f>
        <v>Adult</v>
      </c>
    </row>
    <row r="56" spans="1:35" x14ac:dyDescent="0.35">
      <c r="A56" s="7">
        <v>3492</v>
      </c>
      <c r="B56" s="5">
        <v>43795</v>
      </c>
      <c r="C56" s="6">
        <f t="shared" ca="1" si="0"/>
        <v>6.4833333333333334</v>
      </c>
      <c r="D56" s="7" t="s">
        <v>52</v>
      </c>
      <c r="E56" s="7" t="s">
        <v>53</v>
      </c>
      <c r="F56" s="7" t="s">
        <v>29</v>
      </c>
      <c r="G56" s="7" t="s">
        <v>54</v>
      </c>
      <c r="H56" s="7" t="s">
        <v>31</v>
      </c>
      <c r="I56" s="7" t="s">
        <v>54</v>
      </c>
      <c r="J56" s="7" t="s">
        <v>56</v>
      </c>
      <c r="K56" s="7" t="s">
        <v>64</v>
      </c>
      <c r="L56" s="5">
        <v>33977</v>
      </c>
      <c r="M56" s="7" t="s">
        <v>89</v>
      </c>
      <c r="N56" s="7" t="s">
        <v>47</v>
      </c>
      <c r="O56" s="7" t="s">
        <v>83</v>
      </c>
      <c r="P56" s="7" t="s">
        <v>66</v>
      </c>
      <c r="Q56" s="7" t="s">
        <v>39</v>
      </c>
      <c r="R56" s="7" cm="1">
        <f t="array" ref="R56">_xlfn.IFS(Table3[[#This Row],[Performance Levels]]="Exceeds",4,Table3[[#This Row],[Performance Levels]]="Fully Meets",3,Table3[[#This Row],[Performance Levels]]="PIP",1,Table3[[#This Row],[Performance Levels]]="Needs Improvement",2)</f>
        <v>3</v>
      </c>
      <c r="S56" s="7">
        <v>1</v>
      </c>
      <c r="T56" s="7" t="str" cm="1">
        <f t="array" ref="T56">_xlfn.IFS(S56&lt;=2,"Excellent",S56=3,"Average",S56&lt;=5,"Poor")</f>
        <v>Excellent</v>
      </c>
      <c r="U56" s="5">
        <v>44939</v>
      </c>
      <c r="V56" s="7">
        <v>1</v>
      </c>
      <c r="W56" s="7" t="str" cm="1">
        <f t="array" ref="W56">_xlfn.IFS(S56&lt;=2,"High",S56=3,"Moderate",S56&lt;=5,"Low")</f>
        <v>High</v>
      </c>
      <c r="X56" s="7">
        <v>5</v>
      </c>
      <c r="Y56" s="7" t="str" cm="1">
        <f t="array" ref="Y56">_xlfn.IFS(S56&lt;=2,"High",S56=3,"Moderate",S56&lt;=5,"Low")</f>
        <v>High</v>
      </c>
      <c r="Z56" s="7">
        <v>5</v>
      </c>
      <c r="AA56" s="7" t="str" cm="1">
        <f t="array" ref="AA56">_xlfn.IFS(S56&lt;=2,"High",S56=3,"Moderate",S56&lt;=5,"Low")</f>
        <v>High</v>
      </c>
      <c r="AB56" s="5">
        <v>44810</v>
      </c>
      <c r="AC56" s="7" t="s">
        <v>61</v>
      </c>
      <c r="AD56" s="7" t="s">
        <v>41</v>
      </c>
      <c r="AE56" s="7" t="s">
        <v>51</v>
      </c>
      <c r="AF56" s="7">
        <v>3</v>
      </c>
      <c r="AG56" s="8">
        <v>327.66000000000003</v>
      </c>
      <c r="AH56" s="7">
        <v>26</v>
      </c>
      <c r="AI56" s="7" t="str" cm="1">
        <f t="array" ref="AI56">_xlfn.IFS(AH56&lt;=25,"Young",AH56&lt;=50,"Adult",AH56&gt;50,"Old")</f>
        <v>Adult</v>
      </c>
    </row>
    <row r="57" spans="1:35" x14ac:dyDescent="0.35">
      <c r="A57" s="11">
        <v>3493</v>
      </c>
      <c r="B57" s="9">
        <v>43661</v>
      </c>
      <c r="C57" s="10">
        <f t="shared" ca="1" si="0"/>
        <v>6.8472222222222223</v>
      </c>
      <c r="D57" s="11" t="s">
        <v>52</v>
      </c>
      <c r="E57" s="11" t="s">
        <v>93</v>
      </c>
      <c r="F57" s="11" t="s">
        <v>29</v>
      </c>
      <c r="G57" s="11" t="s">
        <v>54</v>
      </c>
      <c r="H57" s="11" t="s">
        <v>31</v>
      </c>
      <c r="I57" s="11" t="s">
        <v>54</v>
      </c>
      <c r="J57" s="11" t="s">
        <v>56</v>
      </c>
      <c r="K57" s="11" t="s">
        <v>95</v>
      </c>
      <c r="L57" s="9">
        <v>30789</v>
      </c>
      <c r="M57" s="11" t="s">
        <v>89</v>
      </c>
      <c r="N57" s="11" t="s">
        <v>47</v>
      </c>
      <c r="O57" s="11" t="s">
        <v>83</v>
      </c>
      <c r="P57" s="11" t="s">
        <v>38</v>
      </c>
      <c r="Q57" s="11" t="s">
        <v>39</v>
      </c>
      <c r="R57" s="11" cm="1">
        <f t="array" ref="R57">_xlfn.IFS(Table3[[#This Row],[Performance Levels]]="Exceeds",4,Table3[[#This Row],[Performance Levels]]="Fully Meets",3,Table3[[#This Row],[Performance Levels]]="PIP",1,Table3[[#This Row],[Performance Levels]]="Needs Improvement",2)</f>
        <v>3</v>
      </c>
      <c r="S57" s="11">
        <v>5</v>
      </c>
      <c r="T57" s="11" t="str" cm="1">
        <f t="array" ref="T57">_xlfn.IFS(S57&lt;=2,"Excellent",S57=3,"Average",S57&lt;=5,"Poor")</f>
        <v>Poor</v>
      </c>
      <c r="U57" s="9">
        <v>45018</v>
      </c>
      <c r="V57" s="11">
        <v>3</v>
      </c>
      <c r="W57" s="11" t="str" cm="1">
        <f t="array" ref="W57">_xlfn.IFS(S57&lt;=2,"High",S57=3,"Moderate",S57&lt;=5,"Low")</f>
        <v>Low</v>
      </c>
      <c r="X57" s="11">
        <v>1</v>
      </c>
      <c r="Y57" s="11" t="str" cm="1">
        <f t="array" ref="Y57">_xlfn.IFS(S57&lt;=2,"High",S57=3,"Moderate",S57&lt;=5,"Low")</f>
        <v>Low</v>
      </c>
      <c r="Z57" s="11">
        <v>5</v>
      </c>
      <c r="AA57" s="11" t="str" cm="1">
        <f t="array" ref="AA57">_xlfn.IFS(S57&lt;=2,"High",S57=3,"Moderate",S57&lt;=5,"Low")</f>
        <v>Low</v>
      </c>
      <c r="AB57" s="9">
        <v>44976</v>
      </c>
      <c r="AC57" s="11" t="s">
        <v>61</v>
      </c>
      <c r="AD57" s="11" t="s">
        <v>41</v>
      </c>
      <c r="AE57" s="11" t="s">
        <v>62</v>
      </c>
      <c r="AF57" s="11">
        <v>3</v>
      </c>
      <c r="AG57" s="12">
        <v>400.95</v>
      </c>
      <c r="AH57" s="11">
        <v>35</v>
      </c>
      <c r="AI57" s="11" t="str" cm="1">
        <f t="array" ref="AI57">_xlfn.IFS(AH57&lt;=25,"Young",AH57&lt;=50,"Adult",AH57&gt;50,"Old")</f>
        <v>Adult</v>
      </c>
    </row>
    <row r="58" spans="1:35" x14ac:dyDescent="0.35">
      <c r="A58" s="7">
        <v>3494</v>
      </c>
      <c r="B58" s="5">
        <v>44000</v>
      </c>
      <c r="C58" s="6">
        <f t="shared" ca="1" si="0"/>
        <v>5.9222222222222225</v>
      </c>
      <c r="D58" s="7" t="s">
        <v>52</v>
      </c>
      <c r="E58" s="7" t="s">
        <v>84</v>
      </c>
      <c r="F58" s="7" t="s">
        <v>29</v>
      </c>
      <c r="G58" s="7" t="s">
        <v>30</v>
      </c>
      <c r="H58" s="7" t="s">
        <v>55</v>
      </c>
      <c r="I58" s="7" t="s">
        <v>54</v>
      </c>
      <c r="J58" s="7" t="s">
        <v>56</v>
      </c>
      <c r="K58" s="7" t="s">
        <v>64</v>
      </c>
      <c r="L58" s="5">
        <v>34373</v>
      </c>
      <c r="M58" s="7" t="s">
        <v>89</v>
      </c>
      <c r="N58" s="7" t="s">
        <v>47</v>
      </c>
      <c r="O58" s="7" t="s">
        <v>71</v>
      </c>
      <c r="P58" s="7" t="s">
        <v>60</v>
      </c>
      <c r="Q58" s="7" t="s">
        <v>39</v>
      </c>
      <c r="R58" s="7" cm="1">
        <f t="array" ref="R58">_xlfn.IFS(Table3[[#This Row],[Performance Levels]]="Exceeds",4,Table3[[#This Row],[Performance Levels]]="Fully Meets",3,Table3[[#This Row],[Performance Levels]]="PIP",1,Table3[[#This Row],[Performance Levels]]="Needs Improvement",2)</f>
        <v>3</v>
      </c>
      <c r="S58" s="7">
        <v>4</v>
      </c>
      <c r="T58" s="7" t="str" cm="1">
        <f t="array" ref="T58">_xlfn.IFS(S58&lt;=2,"Excellent",S58=3,"Average",S58&lt;=5,"Poor")</f>
        <v>Poor</v>
      </c>
      <c r="U58" s="5">
        <v>44910</v>
      </c>
      <c r="V58" s="7">
        <v>1</v>
      </c>
      <c r="W58" s="7" t="str" cm="1">
        <f t="array" ref="W58">_xlfn.IFS(S58&lt;=2,"High",S58=3,"Moderate",S58&lt;=5,"Low")</f>
        <v>Low</v>
      </c>
      <c r="X58" s="7">
        <v>2</v>
      </c>
      <c r="Y58" s="7" t="str" cm="1">
        <f t="array" ref="Y58">_xlfn.IFS(S58&lt;=2,"High",S58=3,"Moderate",S58&lt;=5,"Low")</f>
        <v>Low</v>
      </c>
      <c r="Z58" s="7">
        <v>1</v>
      </c>
      <c r="AA58" s="7" t="str" cm="1">
        <f t="array" ref="AA58">_xlfn.IFS(S58&lt;=2,"High",S58=3,"Moderate",S58&lt;=5,"Low")</f>
        <v>Low</v>
      </c>
      <c r="AB58" s="5">
        <v>44968</v>
      </c>
      <c r="AC58" s="7" t="s">
        <v>67</v>
      </c>
      <c r="AD58" s="7" t="s">
        <v>41</v>
      </c>
      <c r="AE58" s="7" t="s">
        <v>62</v>
      </c>
      <c r="AF58" s="7">
        <v>2</v>
      </c>
      <c r="AG58" s="8">
        <v>910.45</v>
      </c>
      <c r="AH58" s="7">
        <v>26</v>
      </c>
      <c r="AI58" s="7" t="str" cm="1">
        <f t="array" ref="AI58">_xlfn.IFS(AH58&lt;=25,"Young",AH58&lt;=50,"Adult",AH58&gt;50,"Old")</f>
        <v>Adult</v>
      </c>
    </row>
    <row r="59" spans="1:35" x14ac:dyDescent="0.35">
      <c r="A59" s="11">
        <v>3495</v>
      </c>
      <c r="B59" s="9">
        <v>45099</v>
      </c>
      <c r="C59" s="10">
        <f t="shared" ca="1" si="0"/>
        <v>2.911111111111111</v>
      </c>
      <c r="D59" s="11" t="s">
        <v>52</v>
      </c>
      <c r="E59" s="11" t="s">
        <v>63</v>
      </c>
      <c r="F59" s="11" t="s">
        <v>29</v>
      </c>
      <c r="G59" s="11" t="s">
        <v>45</v>
      </c>
      <c r="H59" s="11" t="s">
        <v>55</v>
      </c>
      <c r="I59" s="11" t="s">
        <v>32</v>
      </c>
      <c r="J59" s="11" t="s">
        <v>56</v>
      </c>
      <c r="K59" s="11" t="s">
        <v>100</v>
      </c>
      <c r="L59" s="9">
        <v>33996</v>
      </c>
      <c r="M59" s="11" t="s">
        <v>85</v>
      </c>
      <c r="N59" s="11" t="s">
        <v>47</v>
      </c>
      <c r="O59" s="11" t="s">
        <v>59</v>
      </c>
      <c r="P59" s="11" t="s">
        <v>66</v>
      </c>
      <c r="Q59" s="11" t="s">
        <v>39</v>
      </c>
      <c r="R59" s="11" cm="1">
        <f t="array" ref="R59">_xlfn.IFS(Table3[[#This Row],[Performance Levels]]="Exceeds",4,Table3[[#This Row],[Performance Levels]]="Fully Meets",3,Table3[[#This Row],[Performance Levels]]="PIP",1,Table3[[#This Row],[Performance Levels]]="Needs Improvement",2)</f>
        <v>3</v>
      </c>
      <c r="S59" s="11">
        <v>4</v>
      </c>
      <c r="T59" s="11" t="str" cm="1">
        <f t="array" ref="T59">_xlfn.IFS(S59&lt;=2,"Excellent",S59=3,"Average",S59&lt;=5,"Poor")</f>
        <v>Poor</v>
      </c>
      <c r="U59" s="9">
        <v>44812</v>
      </c>
      <c r="V59" s="11">
        <v>4</v>
      </c>
      <c r="W59" s="11" t="str" cm="1">
        <f t="array" ref="W59">_xlfn.IFS(S59&lt;=2,"High",S59=3,"Moderate",S59&lt;=5,"Low")</f>
        <v>Low</v>
      </c>
      <c r="X59" s="11">
        <v>3</v>
      </c>
      <c r="Y59" s="11" t="str" cm="1">
        <f t="array" ref="Y59">_xlfn.IFS(S59&lt;=2,"High",S59=3,"Moderate",S59&lt;=5,"Low")</f>
        <v>Low</v>
      </c>
      <c r="Z59" s="11">
        <v>5</v>
      </c>
      <c r="AA59" s="11" t="str" cm="1">
        <f t="array" ref="AA59">_xlfn.IFS(S59&lt;=2,"High",S59=3,"Moderate",S59&lt;=5,"Low")</f>
        <v>Low</v>
      </c>
      <c r="AB59" s="9">
        <v>44916</v>
      </c>
      <c r="AC59" s="11" t="s">
        <v>49</v>
      </c>
      <c r="AD59" s="11" t="s">
        <v>50</v>
      </c>
      <c r="AE59" s="11" t="s">
        <v>72</v>
      </c>
      <c r="AF59" s="11">
        <v>1</v>
      </c>
      <c r="AG59" s="12">
        <v>701.55</v>
      </c>
      <c r="AH59" s="11">
        <v>30</v>
      </c>
      <c r="AI59" s="11" t="str" cm="1">
        <f t="array" ref="AI59">_xlfn.IFS(AH59&lt;=25,"Young",AH59&lt;=50,"Adult",AH59&gt;50,"Old")</f>
        <v>Adult</v>
      </c>
    </row>
    <row r="60" spans="1:35" x14ac:dyDescent="0.35">
      <c r="A60" s="7">
        <v>3496</v>
      </c>
      <c r="B60" s="5">
        <v>44532</v>
      </c>
      <c r="C60" s="6">
        <f t="shared" ca="1" si="0"/>
        <v>4.4666666666666668</v>
      </c>
      <c r="D60" s="7" t="s">
        <v>52</v>
      </c>
      <c r="E60" s="7" t="s">
        <v>73</v>
      </c>
      <c r="F60" s="7" t="s">
        <v>29</v>
      </c>
      <c r="G60" s="7" t="s">
        <v>30</v>
      </c>
      <c r="H60" s="7" t="s">
        <v>44</v>
      </c>
      <c r="I60" s="7" t="s">
        <v>45</v>
      </c>
      <c r="J60" s="7" t="s">
        <v>56</v>
      </c>
      <c r="K60" s="7" t="s">
        <v>57</v>
      </c>
      <c r="L60" s="5">
        <v>23639</v>
      </c>
      <c r="M60" s="7" t="s">
        <v>75</v>
      </c>
      <c r="N60" s="7" t="s">
        <v>47</v>
      </c>
      <c r="O60" s="7" t="s">
        <v>59</v>
      </c>
      <c r="P60" s="7" t="s">
        <v>38</v>
      </c>
      <c r="Q60" s="7" t="s">
        <v>39</v>
      </c>
      <c r="R60" s="7" cm="1">
        <f t="array" ref="R60">_xlfn.IFS(Table3[[#This Row],[Performance Levels]]="Exceeds",4,Table3[[#This Row],[Performance Levels]]="Fully Meets",3,Table3[[#This Row],[Performance Levels]]="PIP",1,Table3[[#This Row],[Performance Levels]]="Needs Improvement",2)</f>
        <v>3</v>
      </c>
      <c r="S60" s="7">
        <v>5</v>
      </c>
      <c r="T60" s="7" t="str" cm="1">
        <f t="array" ref="T60">_xlfn.IFS(S60&lt;=2,"Excellent",S60=3,"Average",S60&lt;=5,"Poor")</f>
        <v>Poor</v>
      </c>
      <c r="U60" s="5">
        <v>44921</v>
      </c>
      <c r="V60" s="7">
        <v>1</v>
      </c>
      <c r="W60" s="7" t="str" cm="1">
        <f t="array" ref="W60">_xlfn.IFS(S60&lt;=2,"High",S60=3,"Moderate",S60&lt;=5,"Low")</f>
        <v>Low</v>
      </c>
      <c r="X60" s="7">
        <v>3</v>
      </c>
      <c r="Y60" s="7" t="str" cm="1">
        <f t="array" ref="Y60">_xlfn.IFS(S60&lt;=2,"High",S60=3,"Moderate",S60&lt;=5,"Low")</f>
        <v>Low</v>
      </c>
      <c r="Z60" s="7">
        <v>2</v>
      </c>
      <c r="AA60" s="7" t="str" cm="1">
        <f t="array" ref="AA60">_xlfn.IFS(S60&lt;=2,"High",S60=3,"Moderate",S60&lt;=5,"Low")</f>
        <v>Low</v>
      </c>
      <c r="AB60" s="5">
        <v>44973</v>
      </c>
      <c r="AC60" s="7" t="s">
        <v>61</v>
      </c>
      <c r="AD60" s="7" t="s">
        <v>41</v>
      </c>
      <c r="AE60" s="7" t="s">
        <v>51</v>
      </c>
      <c r="AF60" s="7">
        <v>1</v>
      </c>
      <c r="AG60" s="8">
        <v>806.87</v>
      </c>
      <c r="AH60" s="7">
        <v>57</v>
      </c>
      <c r="AI60" s="7" t="str" cm="1">
        <f t="array" ref="AI60">_xlfn.IFS(AH60&lt;=25,"Young",AH60&lt;=50,"Adult",AH60&gt;50,"Old")</f>
        <v>Old</v>
      </c>
    </row>
    <row r="61" spans="1:35" x14ac:dyDescent="0.35">
      <c r="A61" s="11">
        <v>3497</v>
      </c>
      <c r="B61" s="9">
        <v>44538</v>
      </c>
      <c r="C61" s="10">
        <f t="shared" ca="1" si="0"/>
        <v>4.45</v>
      </c>
      <c r="D61" s="11" t="s">
        <v>52</v>
      </c>
      <c r="E61" s="11" t="s">
        <v>63</v>
      </c>
      <c r="F61" s="11" t="s">
        <v>29</v>
      </c>
      <c r="G61" s="11" t="s">
        <v>45</v>
      </c>
      <c r="H61" s="11" t="s">
        <v>31</v>
      </c>
      <c r="I61" s="11" t="s">
        <v>32</v>
      </c>
      <c r="J61" s="11" t="s">
        <v>56</v>
      </c>
      <c r="K61" s="11" t="s">
        <v>95</v>
      </c>
      <c r="L61" s="9">
        <v>29635</v>
      </c>
      <c r="M61" s="11" t="s">
        <v>79</v>
      </c>
      <c r="N61" s="11" t="s">
        <v>36</v>
      </c>
      <c r="O61" s="11" t="s">
        <v>48</v>
      </c>
      <c r="P61" s="11" t="s">
        <v>38</v>
      </c>
      <c r="Q61" s="11" t="s">
        <v>39</v>
      </c>
      <c r="R61" s="11" cm="1">
        <f t="array" ref="R61">_xlfn.IFS(Table3[[#This Row],[Performance Levels]]="Exceeds",4,Table3[[#This Row],[Performance Levels]]="Fully Meets",3,Table3[[#This Row],[Performance Levels]]="PIP",1,Table3[[#This Row],[Performance Levels]]="Needs Improvement",2)</f>
        <v>3</v>
      </c>
      <c r="S61" s="11">
        <v>1</v>
      </c>
      <c r="T61" s="11" t="str" cm="1">
        <f t="array" ref="T61">_xlfn.IFS(S61&lt;=2,"Excellent",S61=3,"Average",S61&lt;=5,"Poor")</f>
        <v>Excellent</v>
      </c>
      <c r="U61" s="9">
        <v>44822</v>
      </c>
      <c r="V61" s="11">
        <v>2</v>
      </c>
      <c r="W61" s="11" t="str" cm="1">
        <f t="array" ref="W61">_xlfn.IFS(S61&lt;=2,"High",S61=3,"Moderate",S61&lt;=5,"Low")</f>
        <v>High</v>
      </c>
      <c r="X61" s="11">
        <v>3</v>
      </c>
      <c r="Y61" s="11" t="str" cm="1">
        <f t="array" ref="Y61">_xlfn.IFS(S61&lt;=2,"High",S61=3,"Moderate",S61&lt;=5,"Low")</f>
        <v>High</v>
      </c>
      <c r="Z61" s="11">
        <v>4</v>
      </c>
      <c r="AA61" s="11" t="str" cm="1">
        <f t="array" ref="AA61">_xlfn.IFS(S61&lt;=2,"High",S61=3,"Moderate",S61&lt;=5,"Low")</f>
        <v>High</v>
      </c>
      <c r="AB61" s="9">
        <v>44996</v>
      </c>
      <c r="AC61" s="11" t="s">
        <v>91</v>
      </c>
      <c r="AD61" s="11" t="s">
        <v>41</v>
      </c>
      <c r="AE61" s="11" t="s">
        <v>62</v>
      </c>
      <c r="AF61" s="11">
        <v>2</v>
      </c>
      <c r="AG61" s="12">
        <v>184.21</v>
      </c>
      <c r="AH61" s="11">
        <v>40</v>
      </c>
      <c r="AI61" s="11" t="str" cm="1">
        <f t="array" ref="AI61">_xlfn.IFS(AH61&lt;=25,"Young",AH61&lt;=50,"Adult",AH61&gt;50,"Old")</f>
        <v>Adult</v>
      </c>
    </row>
    <row r="62" spans="1:35" x14ac:dyDescent="0.35">
      <c r="A62" s="7">
        <v>3498</v>
      </c>
      <c r="B62" s="5">
        <v>45042</v>
      </c>
      <c r="C62" s="6">
        <f t="shared" ca="1" si="0"/>
        <v>3.0666666666666669</v>
      </c>
      <c r="D62" s="7" t="s">
        <v>52</v>
      </c>
      <c r="E62" s="7" t="s">
        <v>93</v>
      </c>
      <c r="F62" s="7" t="s">
        <v>29</v>
      </c>
      <c r="G62" s="7" t="s">
        <v>54</v>
      </c>
      <c r="H62" s="7" t="s">
        <v>44</v>
      </c>
      <c r="I62" s="7" t="s">
        <v>54</v>
      </c>
      <c r="J62" s="7" t="s">
        <v>56</v>
      </c>
      <c r="K62" s="7" t="s">
        <v>57</v>
      </c>
      <c r="L62" s="5">
        <v>36085</v>
      </c>
      <c r="M62" s="7" t="s">
        <v>90</v>
      </c>
      <c r="N62" s="7" t="s">
        <v>36</v>
      </c>
      <c r="O62" s="7" t="s">
        <v>37</v>
      </c>
      <c r="P62" s="7" t="s">
        <v>38</v>
      </c>
      <c r="Q62" s="7" t="s">
        <v>39</v>
      </c>
      <c r="R62" s="7" cm="1">
        <f t="array" ref="R62">_xlfn.IFS(Table3[[#This Row],[Performance Levels]]="Exceeds",4,Table3[[#This Row],[Performance Levels]]="Fully Meets",3,Table3[[#This Row],[Performance Levels]]="PIP",1,Table3[[#This Row],[Performance Levels]]="Needs Improvement",2)</f>
        <v>3</v>
      </c>
      <c r="S62" s="7">
        <v>2</v>
      </c>
      <c r="T62" s="7" t="str" cm="1">
        <f t="array" ref="T62">_xlfn.IFS(S62&lt;=2,"Excellent",S62=3,"Average",S62&lt;=5,"Poor")</f>
        <v>Excellent</v>
      </c>
      <c r="U62" s="5">
        <v>45096</v>
      </c>
      <c r="V62" s="7">
        <v>3</v>
      </c>
      <c r="W62" s="7" t="str" cm="1">
        <f t="array" ref="W62">_xlfn.IFS(S62&lt;=2,"High",S62=3,"Moderate",S62&lt;=5,"Low")</f>
        <v>High</v>
      </c>
      <c r="X62" s="7">
        <v>3</v>
      </c>
      <c r="Y62" s="7" t="str" cm="1">
        <f t="array" ref="Y62">_xlfn.IFS(S62&lt;=2,"High",S62=3,"Moderate",S62&lt;=5,"Low")</f>
        <v>High</v>
      </c>
      <c r="Z62" s="7">
        <v>4</v>
      </c>
      <c r="AA62" s="7" t="str" cm="1">
        <f t="array" ref="AA62">_xlfn.IFS(S62&lt;=2,"High",S62=3,"Moderate",S62&lt;=5,"Low")</f>
        <v>High</v>
      </c>
      <c r="AB62" s="5">
        <v>45076</v>
      </c>
      <c r="AC62" s="7" t="s">
        <v>61</v>
      </c>
      <c r="AD62" s="7" t="s">
        <v>50</v>
      </c>
      <c r="AE62" s="7" t="s">
        <v>42</v>
      </c>
      <c r="AF62" s="7">
        <v>1</v>
      </c>
      <c r="AG62" s="8">
        <v>208.43</v>
      </c>
      <c r="AH62" s="7">
        <v>25</v>
      </c>
      <c r="AI62" s="7" t="str" cm="1">
        <f t="array" ref="AI62">_xlfn.IFS(AH62&lt;=25,"Young",AH62&lt;=50,"Adult",AH62&gt;50,"Old")</f>
        <v>Young</v>
      </c>
    </row>
    <row r="63" spans="1:35" x14ac:dyDescent="0.35">
      <c r="A63" s="11">
        <v>3499</v>
      </c>
      <c r="B63" s="9">
        <v>43368</v>
      </c>
      <c r="C63" s="10">
        <f t="shared" ca="1" si="0"/>
        <v>7.6527777777777777</v>
      </c>
      <c r="D63" s="11" t="s">
        <v>52</v>
      </c>
      <c r="E63" s="11" t="s">
        <v>73</v>
      </c>
      <c r="F63" s="11" t="s">
        <v>29</v>
      </c>
      <c r="G63" s="11" t="s">
        <v>45</v>
      </c>
      <c r="H63" s="11" t="s">
        <v>31</v>
      </c>
      <c r="I63" s="11" t="s">
        <v>32</v>
      </c>
      <c r="J63" s="11" t="s">
        <v>56</v>
      </c>
      <c r="K63" s="11" t="s">
        <v>69</v>
      </c>
      <c r="L63" s="9">
        <v>25949</v>
      </c>
      <c r="M63" s="11" t="s">
        <v>90</v>
      </c>
      <c r="N63" s="11" t="s">
        <v>36</v>
      </c>
      <c r="O63" s="11" t="s">
        <v>83</v>
      </c>
      <c r="P63" s="11" t="s">
        <v>38</v>
      </c>
      <c r="Q63" s="11" t="s">
        <v>39</v>
      </c>
      <c r="R63" s="11" cm="1">
        <f t="array" ref="R63">_xlfn.IFS(Table3[[#This Row],[Performance Levels]]="Exceeds",4,Table3[[#This Row],[Performance Levels]]="Fully Meets",3,Table3[[#This Row],[Performance Levels]]="PIP",1,Table3[[#This Row],[Performance Levels]]="Needs Improvement",2)</f>
        <v>3</v>
      </c>
      <c r="S63" s="11">
        <v>5</v>
      </c>
      <c r="T63" s="11" t="str" cm="1">
        <f t="array" ref="T63">_xlfn.IFS(S63&lt;=2,"Excellent",S63=3,"Average",S63&lt;=5,"Poor")</f>
        <v>Poor</v>
      </c>
      <c r="U63" s="9">
        <v>45128</v>
      </c>
      <c r="V63" s="11">
        <v>5</v>
      </c>
      <c r="W63" s="11" t="str" cm="1">
        <f t="array" ref="W63">_xlfn.IFS(S63&lt;=2,"High",S63=3,"Moderate",S63&lt;=5,"Low")</f>
        <v>Low</v>
      </c>
      <c r="X63" s="11">
        <v>3</v>
      </c>
      <c r="Y63" s="11" t="str" cm="1">
        <f t="array" ref="Y63">_xlfn.IFS(S63&lt;=2,"High",S63=3,"Moderate",S63&lt;=5,"Low")</f>
        <v>Low</v>
      </c>
      <c r="Z63" s="11">
        <v>5</v>
      </c>
      <c r="AA63" s="11" t="str" cm="1">
        <f t="array" ref="AA63">_xlfn.IFS(S63&lt;=2,"High",S63=3,"Moderate",S63&lt;=5,"Low")</f>
        <v>Low</v>
      </c>
      <c r="AB63" s="9">
        <v>44956</v>
      </c>
      <c r="AC63" s="11" t="s">
        <v>67</v>
      </c>
      <c r="AD63" s="11" t="s">
        <v>41</v>
      </c>
      <c r="AE63" s="11" t="s">
        <v>51</v>
      </c>
      <c r="AF63" s="11">
        <v>2</v>
      </c>
      <c r="AG63" s="12">
        <v>762.45</v>
      </c>
      <c r="AH63" s="11">
        <v>47</v>
      </c>
      <c r="AI63" s="11" t="str" cm="1">
        <f t="array" ref="AI63">_xlfn.IFS(AH63&lt;=25,"Young",AH63&lt;=50,"Adult",AH63&gt;50,"Old")</f>
        <v>Adult</v>
      </c>
    </row>
    <row r="64" spans="1:35" x14ac:dyDescent="0.35">
      <c r="A64" s="7">
        <v>3500</v>
      </c>
      <c r="B64" s="5">
        <v>43424</v>
      </c>
      <c r="C64" s="6">
        <f t="shared" ca="1" si="0"/>
        <v>7.5</v>
      </c>
      <c r="D64" s="7" t="s">
        <v>52</v>
      </c>
      <c r="E64" s="7" t="s">
        <v>80</v>
      </c>
      <c r="F64" s="7" t="s">
        <v>29</v>
      </c>
      <c r="G64" s="7" t="s">
        <v>54</v>
      </c>
      <c r="H64" s="7" t="s">
        <v>55</v>
      </c>
      <c r="I64" s="7" t="s">
        <v>45</v>
      </c>
      <c r="J64" s="7" t="s">
        <v>56</v>
      </c>
      <c r="K64" s="7" t="s">
        <v>99</v>
      </c>
      <c r="L64" s="5">
        <v>36581</v>
      </c>
      <c r="M64" s="7" t="s">
        <v>82</v>
      </c>
      <c r="N64" s="7" t="s">
        <v>36</v>
      </c>
      <c r="O64" s="7" t="s">
        <v>37</v>
      </c>
      <c r="P64" s="7" t="s">
        <v>76</v>
      </c>
      <c r="Q64" s="7" t="s">
        <v>39</v>
      </c>
      <c r="R64" s="7" cm="1">
        <f t="array" ref="R64">_xlfn.IFS(Table3[[#This Row],[Performance Levels]]="Exceeds",4,Table3[[#This Row],[Performance Levels]]="Fully Meets",3,Table3[[#This Row],[Performance Levels]]="PIP",1,Table3[[#This Row],[Performance Levels]]="Needs Improvement",2)</f>
        <v>3</v>
      </c>
      <c r="S64" s="7">
        <v>1</v>
      </c>
      <c r="T64" s="7" t="str" cm="1">
        <f t="array" ref="T64">_xlfn.IFS(S64&lt;=2,"Excellent",S64=3,"Average",S64&lt;=5,"Poor")</f>
        <v>Excellent</v>
      </c>
      <c r="U64" s="5">
        <v>45060</v>
      </c>
      <c r="V64" s="7">
        <v>4</v>
      </c>
      <c r="W64" s="7" t="str" cm="1">
        <f t="array" ref="W64">_xlfn.IFS(S64&lt;=2,"High",S64=3,"Moderate",S64&lt;=5,"Low")</f>
        <v>High</v>
      </c>
      <c r="X64" s="7">
        <v>1</v>
      </c>
      <c r="Y64" s="7" t="str" cm="1">
        <f t="array" ref="Y64">_xlfn.IFS(S64&lt;=2,"High",S64=3,"Moderate",S64&lt;=5,"Low")</f>
        <v>High</v>
      </c>
      <c r="Z64" s="7">
        <v>4</v>
      </c>
      <c r="AA64" s="7" t="str" cm="1">
        <f t="array" ref="AA64">_xlfn.IFS(S64&lt;=2,"High",S64=3,"Moderate",S64&lt;=5,"Low")</f>
        <v>High</v>
      </c>
      <c r="AB64" s="5">
        <v>45092</v>
      </c>
      <c r="AC64" s="7" t="s">
        <v>40</v>
      </c>
      <c r="AD64" s="7" t="s">
        <v>50</v>
      </c>
      <c r="AE64" s="7" t="s">
        <v>51</v>
      </c>
      <c r="AF64" s="7">
        <v>4</v>
      </c>
      <c r="AG64" s="8">
        <v>779.79</v>
      </c>
      <c r="AH64" s="7">
        <v>18</v>
      </c>
      <c r="AI64" s="7" t="str" cm="1">
        <f t="array" ref="AI64">_xlfn.IFS(AH64&lt;=25,"Young",AH64&lt;=50,"Adult",AH64&gt;50,"Old")</f>
        <v>Young</v>
      </c>
    </row>
    <row r="65" spans="1:35" x14ac:dyDescent="0.35">
      <c r="A65" s="11">
        <v>3502</v>
      </c>
      <c r="B65" s="9">
        <v>43739</v>
      </c>
      <c r="C65" s="10">
        <f t="shared" ca="1" si="0"/>
        <v>6.6361111111111111</v>
      </c>
      <c r="D65" s="11" t="s">
        <v>52</v>
      </c>
      <c r="E65" s="11" t="s">
        <v>68</v>
      </c>
      <c r="F65" s="11" t="s">
        <v>29</v>
      </c>
      <c r="G65" s="11" t="s">
        <v>54</v>
      </c>
      <c r="H65" s="11" t="s">
        <v>31</v>
      </c>
      <c r="I65" s="11" t="s">
        <v>32</v>
      </c>
      <c r="J65" s="11" t="s">
        <v>56</v>
      </c>
      <c r="K65" s="11" t="s">
        <v>88</v>
      </c>
      <c r="L65" s="9">
        <v>27940</v>
      </c>
      <c r="M65" s="11" t="s">
        <v>82</v>
      </c>
      <c r="N65" s="11" t="s">
        <v>47</v>
      </c>
      <c r="O65" s="11" t="s">
        <v>37</v>
      </c>
      <c r="P65" s="11" t="s">
        <v>66</v>
      </c>
      <c r="Q65" s="11" t="s">
        <v>39</v>
      </c>
      <c r="R65" s="11" cm="1">
        <f t="array" ref="R65">_xlfn.IFS(Table3[[#This Row],[Performance Levels]]="Exceeds",4,Table3[[#This Row],[Performance Levels]]="Fully Meets",3,Table3[[#This Row],[Performance Levels]]="PIP",1,Table3[[#This Row],[Performance Levels]]="Needs Improvement",2)</f>
        <v>3</v>
      </c>
      <c r="S65" s="11">
        <v>1</v>
      </c>
      <c r="T65" s="11" t="str" cm="1">
        <f t="array" ref="T65">_xlfn.IFS(S65&lt;=2,"Excellent",S65=3,"Average",S65&lt;=5,"Poor")</f>
        <v>Excellent</v>
      </c>
      <c r="U65" s="9">
        <v>45040</v>
      </c>
      <c r="V65" s="11">
        <v>5</v>
      </c>
      <c r="W65" s="11" t="str" cm="1">
        <f t="array" ref="W65">_xlfn.IFS(S65&lt;=2,"High",S65=3,"Moderate",S65&lt;=5,"Low")</f>
        <v>High</v>
      </c>
      <c r="X65" s="11">
        <v>3</v>
      </c>
      <c r="Y65" s="11" t="str" cm="1">
        <f t="array" ref="Y65">_xlfn.IFS(S65&lt;=2,"High",S65=3,"Moderate",S65&lt;=5,"Low")</f>
        <v>High</v>
      </c>
      <c r="Z65" s="11">
        <v>5</v>
      </c>
      <c r="AA65" s="11" t="str" cm="1">
        <f t="array" ref="AA65">_xlfn.IFS(S65&lt;=2,"High",S65=3,"Moderate",S65&lt;=5,"Low")</f>
        <v>High</v>
      </c>
      <c r="AB65" s="9">
        <v>44929</v>
      </c>
      <c r="AC65" s="11" t="s">
        <v>49</v>
      </c>
      <c r="AD65" s="11" t="s">
        <v>50</v>
      </c>
      <c r="AE65" s="11" t="s">
        <v>51</v>
      </c>
      <c r="AF65" s="11">
        <v>3</v>
      </c>
      <c r="AG65" s="12">
        <v>427.12</v>
      </c>
      <c r="AH65" s="11">
        <v>43</v>
      </c>
      <c r="AI65" s="11" t="str" cm="1">
        <f t="array" ref="AI65">_xlfn.IFS(AH65&lt;=25,"Young",AH65&lt;=50,"Adult",AH65&gt;50,"Old")</f>
        <v>Adult</v>
      </c>
    </row>
    <row r="66" spans="1:35" x14ac:dyDescent="0.35">
      <c r="A66" s="7">
        <v>3503</v>
      </c>
      <c r="B66" s="5">
        <v>44581</v>
      </c>
      <c r="C66" s="6">
        <f t="shared" ca="1" si="0"/>
        <v>4.333333333333333</v>
      </c>
      <c r="D66" s="7" t="s">
        <v>52</v>
      </c>
      <c r="E66" s="7" t="s">
        <v>28</v>
      </c>
      <c r="F66" s="7" t="s">
        <v>29</v>
      </c>
      <c r="G66" s="7" t="s">
        <v>45</v>
      </c>
      <c r="H66" s="7" t="s">
        <v>44</v>
      </c>
      <c r="I66" s="7" t="s">
        <v>32</v>
      </c>
      <c r="J66" s="7" t="s">
        <v>56</v>
      </c>
      <c r="K66" s="7" t="s">
        <v>95</v>
      </c>
      <c r="L66" s="5">
        <v>18836</v>
      </c>
      <c r="M66" s="7" t="s">
        <v>89</v>
      </c>
      <c r="N66" s="7" t="s">
        <v>47</v>
      </c>
      <c r="O66" s="7" t="s">
        <v>59</v>
      </c>
      <c r="P66" s="7" t="s">
        <v>60</v>
      </c>
      <c r="Q66" s="7" t="s">
        <v>39</v>
      </c>
      <c r="R66" s="7" cm="1">
        <f t="array" ref="R66">_xlfn.IFS(Table3[[#This Row],[Performance Levels]]="Exceeds",4,Table3[[#This Row],[Performance Levels]]="Fully Meets",3,Table3[[#This Row],[Performance Levels]]="PIP",1,Table3[[#This Row],[Performance Levels]]="Needs Improvement",2)</f>
        <v>3</v>
      </c>
      <c r="S66" s="7">
        <v>4</v>
      </c>
      <c r="T66" s="7" t="str" cm="1">
        <f t="array" ref="T66">_xlfn.IFS(S66&lt;=2,"Excellent",S66=3,"Average",S66&lt;=5,"Poor")</f>
        <v>Poor</v>
      </c>
      <c r="U66" s="5">
        <v>44954</v>
      </c>
      <c r="V66" s="7">
        <v>5</v>
      </c>
      <c r="W66" s="7" t="str" cm="1">
        <f t="array" ref="W66">_xlfn.IFS(S66&lt;=2,"High",S66=3,"Moderate",S66&lt;=5,"Low")</f>
        <v>Low</v>
      </c>
      <c r="X66" s="7">
        <v>2</v>
      </c>
      <c r="Y66" s="7" t="str" cm="1">
        <f t="array" ref="Y66">_xlfn.IFS(S66&lt;=2,"High",S66=3,"Moderate",S66&lt;=5,"Low")</f>
        <v>Low</v>
      </c>
      <c r="Z66" s="7">
        <v>3</v>
      </c>
      <c r="AA66" s="7" t="str" cm="1">
        <f t="array" ref="AA66">_xlfn.IFS(S66&lt;=2,"High",S66=3,"Moderate",S66&lt;=5,"Low")</f>
        <v>Low</v>
      </c>
      <c r="AB66" s="5">
        <v>44977</v>
      </c>
      <c r="AC66" s="7" t="s">
        <v>67</v>
      </c>
      <c r="AD66" s="7" t="s">
        <v>41</v>
      </c>
      <c r="AE66" s="7" t="s">
        <v>62</v>
      </c>
      <c r="AF66" s="7">
        <v>4</v>
      </c>
      <c r="AG66" s="8">
        <v>996.35</v>
      </c>
      <c r="AH66" s="7">
        <v>71</v>
      </c>
      <c r="AI66" s="7" t="str" cm="1">
        <f t="array" ref="AI66">_xlfn.IFS(AH66&lt;=25,"Young",AH66&lt;=50,"Adult",AH66&gt;50,"Old")</f>
        <v>Old</v>
      </c>
    </row>
    <row r="67" spans="1:35" x14ac:dyDescent="0.35">
      <c r="A67" s="11">
        <v>3504</v>
      </c>
      <c r="B67" s="9">
        <v>44479</v>
      </c>
      <c r="C67" s="10">
        <f t="shared" ref="C67:C130" ca="1" si="1">YEARFRAC(B67,TODAY())</f>
        <v>4.6111111111111107</v>
      </c>
      <c r="D67" s="11" t="s">
        <v>52</v>
      </c>
      <c r="E67" s="11" t="s">
        <v>84</v>
      </c>
      <c r="F67" s="11" t="s">
        <v>29</v>
      </c>
      <c r="G67" s="11" t="s">
        <v>54</v>
      </c>
      <c r="H67" s="11" t="s">
        <v>55</v>
      </c>
      <c r="I67" s="11" t="s">
        <v>45</v>
      </c>
      <c r="J67" s="11" t="s">
        <v>56</v>
      </c>
      <c r="K67" s="11" t="s">
        <v>64</v>
      </c>
      <c r="L67" s="9">
        <v>29456</v>
      </c>
      <c r="M67" s="11" t="s">
        <v>89</v>
      </c>
      <c r="N67" s="11" t="s">
        <v>47</v>
      </c>
      <c r="O67" s="11" t="s">
        <v>48</v>
      </c>
      <c r="P67" s="11" t="s">
        <v>66</v>
      </c>
      <c r="Q67" s="11" t="s">
        <v>39</v>
      </c>
      <c r="R67" s="11" cm="1">
        <f t="array" ref="R67">_xlfn.IFS(Table3[[#This Row],[Performance Levels]]="Exceeds",4,Table3[[#This Row],[Performance Levels]]="Fully Meets",3,Table3[[#This Row],[Performance Levels]]="PIP",1,Table3[[#This Row],[Performance Levels]]="Needs Improvement",2)</f>
        <v>3</v>
      </c>
      <c r="S67" s="11">
        <v>2</v>
      </c>
      <c r="T67" s="11" t="str" cm="1">
        <f t="array" ref="T67">_xlfn.IFS(S67&lt;=2,"Excellent",S67=3,"Average",S67&lt;=5,"Poor")</f>
        <v>Excellent</v>
      </c>
      <c r="U67" s="9">
        <v>45036</v>
      </c>
      <c r="V67" s="11">
        <v>3</v>
      </c>
      <c r="W67" s="11" t="str" cm="1">
        <f t="array" ref="W67">_xlfn.IFS(S67&lt;=2,"High",S67=3,"Moderate",S67&lt;=5,"Low")</f>
        <v>High</v>
      </c>
      <c r="X67" s="11">
        <v>4</v>
      </c>
      <c r="Y67" s="11" t="str" cm="1">
        <f t="array" ref="Y67">_xlfn.IFS(S67&lt;=2,"High",S67=3,"Moderate",S67&lt;=5,"Low")</f>
        <v>High</v>
      </c>
      <c r="Z67" s="11">
        <v>3</v>
      </c>
      <c r="AA67" s="11" t="str" cm="1">
        <f t="array" ref="AA67">_xlfn.IFS(S67&lt;=2,"High",S67=3,"Moderate",S67&lt;=5,"Low")</f>
        <v>High</v>
      </c>
      <c r="AB67" s="9">
        <v>45079</v>
      </c>
      <c r="AC67" s="11" t="s">
        <v>91</v>
      </c>
      <c r="AD67" s="11" t="s">
        <v>41</v>
      </c>
      <c r="AE67" s="11" t="s">
        <v>62</v>
      </c>
      <c r="AF67" s="11">
        <v>5</v>
      </c>
      <c r="AG67" s="12">
        <v>963.23</v>
      </c>
      <c r="AH67" s="11">
        <v>41</v>
      </c>
      <c r="AI67" s="11" t="str" cm="1">
        <f t="array" ref="AI67">_xlfn.IFS(AH67&lt;=25,"Young",AH67&lt;=50,"Adult",AH67&gt;50,"Old")</f>
        <v>Adult</v>
      </c>
    </row>
    <row r="68" spans="1:35" x14ac:dyDescent="0.35">
      <c r="A68" s="7">
        <v>3505</v>
      </c>
      <c r="B68" s="5">
        <v>44072</v>
      </c>
      <c r="C68" s="6">
        <f t="shared" ca="1" si="1"/>
        <v>5.7249999999999996</v>
      </c>
      <c r="D68" s="7" t="s">
        <v>52</v>
      </c>
      <c r="E68" s="7" t="s">
        <v>43</v>
      </c>
      <c r="F68" s="7" t="s">
        <v>29</v>
      </c>
      <c r="G68" s="7" t="s">
        <v>30</v>
      </c>
      <c r="H68" s="7" t="s">
        <v>55</v>
      </c>
      <c r="I68" s="7" t="s">
        <v>32</v>
      </c>
      <c r="J68" s="7" t="s">
        <v>56</v>
      </c>
      <c r="K68" s="7" t="s">
        <v>69</v>
      </c>
      <c r="L68" s="5">
        <v>52436</v>
      </c>
      <c r="M68" s="7" t="s">
        <v>85</v>
      </c>
      <c r="N68" s="7" t="s">
        <v>47</v>
      </c>
      <c r="O68" s="7" t="s">
        <v>48</v>
      </c>
      <c r="P68" s="7" t="s">
        <v>38</v>
      </c>
      <c r="Q68" s="7" t="s">
        <v>39</v>
      </c>
      <c r="R68" s="7" cm="1">
        <f t="array" ref="R68">_xlfn.IFS(Table3[[#This Row],[Performance Levels]]="Exceeds",4,Table3[[#This Row],[Performance Levels]]="Fully Meets",3,Table3[[#This Row],[Performance Levels]]="PIP",1,Table3[[#This Row],[Performance Levels]]="Needs Improvement",2)</f>
        <v>3</v>
      </c>
      <c r="S68" s="7">
        <v>1</v>
      </c>
      <c r="T68" s="7" t="str" cm="1">
        <f t="array" ref="T68">_xlfn.IFS(S68&lt;=2,"Excellent",S68=3,"Average",S68&lt;=5,"Poor")</f>
        <v>Excellent</v>
      </c>
      <c r="U68" s="5">
        <v>44875</v>
      </c>
      <c r="V68" s="7">
        <v>4</v>
      </c>
      <c r="W68" s="7" t="str" cm="1">
        <f t="array" ref="W68">_xlfn.IFS(S68&lt;=2,"High",S68=3,"Moderate",S68&lt;=5,"Low")</f>
        <v>High</v>
      </c>
      <c r="X68" s="7">
        <v>3</v>
      </c>
      <c r="Y68" s="7" t="str" cm="1">
        <f t="array" ref="Y68">_xlfn.IFS(S68&lt;=2,"High",S68=3,"Moderate",S68&lt;=5,"Low")</f>
        <v>High</v>
      </c>
      <c r="Z68" s="7">
        <v>2</v>
      </c>
      <c r="AA68" s="7" t="str" cm="1">
        <f t="array" ref="AA68">_xlfn.IFS(S68&lt;=2,"High",S68=3,"Moderate",S68&lt;=5,"Low")</f>
        <v>High</v>
      </c>
      <c r="AB68" s="5">
        <v>44817</v>
      </c>
      <c r="AC68" s="7" t="s">
        <v>40</v>
      </c>
      <c r="AD68" s="7" t="s">
        <v>41</v>
      </c>
      <c r="AE68" s="7" t="s">
        <v>42</v>
      </c>
      <c r="AF68" s="7">
        <v>5</v>
      </c>
      <c r="AG68" s="8">
        <v>260.97000000000003</v>
      </c>
      <c r="AH68" s="7">
        <v>77</v>
      </c>
      <c r="AI68" s="7" t="str" cm="1">
        <f t="array" ref="AI68">_xlfn.IFS(AH68&lt;=25,"Young",AH68&lt;=50,"Adult",AH68&gt;50,"Old")</f>
        <v>Old</v>
      </c>
    </row>
    <row r="69" spans="1:35" x14ac:dyDescent="0.35">
      <c r="A69" s="11">
        <v>3506</v>
      </c>
      <c r="B69" s="9">
        <v>43704</v>
      </c>
      <c r="C69" s="10">
        <f t="shared" ca="1" si="1"/>
        <v>6.7305555555555552</v>
      </c>
      <c r="D69" s="11" t="s">
        <v>52</v>
      </c>
      <c r="E69" s="11" t="s">
        <v>86</v>
      </c>
      <c r="F69" s="11" t="s">
        <v>29</v>
      </c>
      <c r="G69" s="11" t="s">
        <v>54</v>
      </c>
      <c r="H69" s="11" t="s">
        <v>55</v>
      </c>
      <c r="I69" s="11" t="s">
        <v>32</v>
      </c>
      <c r="J69" s="11" t="s">
        <v>56</v>
      </c>
      <c r="K69" s="11" t="s">
        <v>69</v>
      </c>
      <c r="L69" s="9">
        <v>32330</v>
      </c>
      <c r="M69" s="11" t="s">
        <v>85</v>
      </c>
      <c r="N69" s="11" t="s">
        <v>47</v>
      </c>
      <c r="O69" s="11" t="s">
        <v>59</v>
      </c>
      <c r="P69" s="11" t="s">
        <v>66</v>
      </c>
      <c r="Q69" s="11" t="s">
        <v>39</v>
      </c>
      <c r="R69" s="11" cm="1">
        <f t="array" ref="R69">_xlfn.IFS(Table3[[#This Row],[Performance Levels]]="Exceeds",4,Table3[[#This Row],[Performance Levels]]="Fully Meets",3,Table3[[#This Row],[Performance Levels]]="PIP",1,Table3[[#This Row],[Performance Levels]]="Needs Improvement",2)</f>
        <v>3</v>
      </c>
      <c r="S69" s="11">
        <v>2</v>
      </c>
      <c r="T69" s="11" t="str" cm="1">
        <f t="array" ref="T69">_xlfn.IFS(S69&lt;=2,"Excellent",S69=3,"Average",S69&lt;=5,"Poor")</f>
        <v>Excellent</v>
      </c>
      <c r="U69" s="9">
        <v>45104</v>
      </c>
      <c r="V69" s="11">
        <v>2</v>
      </c>
      <c r="W69" s="11" t="str" cm="1">
        <f t="array" ref="W69">_xlfn.IFS(S69&lt;=2,"High",S69=3,"Moderate",S69&lt;=5,"Low")</f>
        <v>High</v>
      </c>
      <c r="X69" s="11">
        <v>2</v>
      </c>
      <c r="Y69" s="11" t="str" cm="1">
        <f t="array" ref="Y69">_xlfn.IFS(S69&lt;=2,"High",S69=3,"Moderate",S69&lt;=5,"Low")</f>
        <v>High</v>
      </c>
      <c r="Z69" s="11">
        <v>3</v>
      </c>
      <c r="AA69" s="11" t="str" cm="1">
        <f t="array" ref="AA69">_xlfn.IFS(S69&lt;=2,"High",S69=3,"Moderate",S69&lt;=5,"Low")</f>
        <v>High</v>
      </c>
      <c r="AB69" s="9">
        <v>45067</v>
      </c>
      <c r="AC69" s="11" t="s">
        <v>40</v>
      </c>
      <c r="AD69" s="11" t="s">
        <v>41</v>
      </c>
      <c r="AE69" s="11" t="s">
        <v>62</v>
      </c>
      <c r="AF69" s="11">
        <v>1</v>
      </c>
      <c r="AG69" s="12">
        <v>781.81</v>
      </c>
      <c r="AH69" s="11">
        <v>31</v>
      </c>
      <c r="AI69" s="11" t="str" cm="1">
        <f t="array" ref="AI69">_xlfn.IFS(AH69&lt;=25,"Young",AH69&lt;=50,"Adult",AH69&gt;50,"Old")</f>
        <v>Adult</v>
      </c>
    </row>
    <row r="70" spans="1:35" x14ac:dyDescent="0.35">
      <c r="A70" s="7">
        <v>3507</v>
      </c>
      <c r="B70" s="5">
        <v>44252</v>
      </c>
      <c r="C70" s="6">
        <f t="shared" ca="1" si="1"/>
        <v>5.2361111111111107</v>
      </c>
      <c r="D70" s="7" t="s">
        <v>52</v>
      </c>
      <c r="E70" s="7" t="s">
        <v>63</v>
      </c>
      <c r="F70" s="7" t="s">
        <v>29</v>
      </c>
      <c r="G70" s="7" t="s">
        <v>54</v>
      </c>
      <c r="H70" s="7" t="s">
        <v>44</v>
      </c>
      <c r="I70" s="7" t="s">
        <v>54</v>
      </c>
      <c r="J70" s="7" t="s">
        <v>56</v>
      </c>
      <c r="K70" s="7" t="s">
        <v>95</v>
      </c>
      <c r="L70" s="5">
        <v>26747</v>
      </c>
      <c r="M70" s="7" t="s">
        <v>75</v>
      </c>
      <c r="N70" s="7" t="s">
        <v>47</v>
      </c>
      <c r="O70" s="7" t="s">
        <v>37</v>
      </c>
      <c r="P70" s="7" t="s">
        <v>60</v>
      </c>
      <c r="Q70" s="7" t="s">
        <v>39</v>
      </c>
      <c r="R70" s="7" cm="1">
        <f t="array" ref="R70">_xlfn.IFS(Table3[[#This Row],[Performance Levels]]="Exceeds",4,Table3[[#This Row],[Performance Levels]]="Fully Meets",3,Table3[[#This Row],[Performance Levels]]="PIP",1,Table3[[#This Row],[Performance Levels]]="Needs Improvement",2)</f>
        <v>3</v>
      </c>
      <c r="S70" s="7">
        <v>4</v>
      </c>
      <c r="T70" s="7" t="str" cm="1">
        <f t="array" ref="T70">_xlfn.IFS(S70&lt;=2,"Excellent",S70=3,"Average",S70&lt;=5,"Poor")</f>
        <v>Poor</v>
      </c>
      <c r="U70" s="5">
        <v>45016</v>
      </c>
      <c r="V70" s="7">
        <v>2</v>
      </c>
      <c r="W70" s="7" t="str" cm="1">
        <f t="array" ref="W70">_xlfn.IFS(S70&lt;=2,"High",S70=3,"Moderate",S70&lt;=5,"Low")</f>
        <v>Low</v>
      </c>
      <c r="X70" s="7">
        <v>5</v>
      </c>
      <c r="Y70" s="7" t="str" cm="1">
        <f t="array" ref="Y70">_xlfn.IFS(S70&lt;=2,"High",S70=3,"Moderate",S70&lt;=5,"Low")</f>
        <v>Low</v>
      </c>
      <c r="Z70" s="7">
        <v>2</v>
      </c>
      <c r="AA70" s="7" t="str" cm="1">
        <f t="array" ref="AA70">_xlfn.IFS(S70&lt;=2,"High",S70=3,"Moderate",S70&lt;=5,"Low")</f>
        <v>Low</v>
      </c>
      <c r="AB70" s="5">
        <v>45071</v>
      </c>
      <c r="AC70" s="7" t="s">
        <v>61</v>
      </c>
      <c r="AD70" s="7" t="s">
        <v>41</v>
      </c>
      <c r="AE70" s="7" t="s">
        <v>72</v>
      </c>
      <c r="AF70" s="7">
        <v>4</v>
      </c>
      <c r="AG70" s="8">
        <v>651.77</v>
      </c>
      <c r="AH70" s="7">
        <v>48</v>
      </c>
      <c r="AI70" s="7" t="str" cm="1">
        <f t="array" ref="AI70">_xlfn.IFS(AH70&lt;=25,"Young",AH70&lt;=50,"Adult",AH70&gt;50,"Old")</f>
        <v>Adult</v>
      </c>
    </row>
    <row r="71" spans="1:35" x14ac:dyDescent="0.35">
      <c r="A71" s="11">
        <v>3508</v>
      </c>
      <c r="B71" s="9">
        <v>44390</v>
      </c>
      <c r="C71" s="10">
        <f t="shared" ca="1" si="1"/>
        <v>4.8527777777777779</v>
      </c>
      <c r="D71" s="11" t="s">
        <v>52</v>
      </c>
      <c r="E71" s="11" t="s">
        <v>28</v>
      </c>
      <c r="F71" s="11" t="s">
        <v>29</v>
      </c>
      <c r="G71" s="11" t="s">
        <v>54</v>
      </c>
      <c r="H71" s="11" t="s">
        <v>55</v>
      </c>
      <c r="I71" s="11" t="s">
        <v>45</v>
      </c>
      <c r="J71" s="11" t="s">
        <v>56</v>
      </c>
      <c r="K71" s="11" t="s">
        <v>46</v>
      </c>
      <c r="L71" s="9">
        <v>52012</v>
      </c>
      <c r="M71" s="11" t="s">
        <v>79</v>
      </c>
      <c r="N71" s="11" t="s">
        <v>47</v>
      </c>
      <c r="O71" s="11" t="s">
        <v>83</v>
      </c>
      <c r="P71" s="11" t="s">
        <v>60</v>
      </c>
      <c r="Q71" s="11" t="s">
        <v>39</v>
      </c>
      <c r="R71" s="11" cm="1">
        <f t="array" ref="R71">_xlfn.IFS(Table3[[#This Row],[Performance Levels]]="Exceeds",4,Table3[[#This Row],[Performance Levels]]="Fully Meets",3,Table3[[#This Row],[Performance Levels]]="PIP",1,Table3[[#This Row],[Performance Levels]]="Needs Improvement",2)</f>
        <v>3</v>
      </c>
      <c r="S71" s="11">
        <v>5</v>
      </c>
      <c r="T71" s="11" t="str" cm="1">
        <f t="array" ref="T71">_xlfn.IFS(S71&lt;=2,"Excellent",S71=3,"Average",S71&lt;=5,"Poor")</f>
        <v>Poor</v>
      </c>
      <c r="U71" s="9">
        <v>45033</v>
      </c>
      <c r="V71" s="11">
        <v>1</v>
      </c>
      <c r="W71" s="11" t="str" cm="1">
        <f t="array" ref="W71">_xlfn.IFS(S71&lt;=2,"High",S71=3,"Moderate",S71&lt;=5,"Low")</f>
        <v>Low</v>
      </c>
      <c r="X71" s="11">
        <v>5</v>
      </c>
      <c r="Y71" s="11" t="str" cm="1">
        <f t="array" ref="Y71">_xlfn.IFS(S71&lt;=2,"High",S71=3,"Moderate",S71&lt;=5,"Low")</f>
        <v>Low</v>
      </c>
      <c r="Z71" s="11">
        <v>4</v>
      </c>
      <c r="AA71" s="11" t="str" cm="1">
        <f t="array" ref="AA71">_xlfn.IFS(S71&lt;=2,"High",S71=3,"Moderate",S71&lt;=5,"Low")</f>
        <v>Low</v>
      </c>
      <c r="AB71" s="9">
        <v>45020</v>
      </c>
      <c r="AC71" s="11" t="s">
        <v>91</v>
      </c>
      <c r="AD71" s="11" t="s">
        <v>50</v>
      </c>
      <c r="AE71" s="11" t="s">
        <v>62</v>
      </c>
      <c r="AF71" s="11">
        <v>1</v>
      </c>
      <c r="AG71" s="12">
        <v>568.22</v>
      </c>
      <c r="AH71" s="11">
        <v>79</v>
      </c>
      <c r="AI71" s="11" t="str" cm="1">
        <f t="array" ref="AI71">_xlfn.IFS(AH71&lt;=25,"Young",AH71&lt;=50,"Adult",AH71&gt;50,"Old")</f>
        <v>Old</v>
      </c>
    </row>
    <row r="72" spans="1:35" x14ac:dyDescent="0.35">
      <c r="A72" s="7">
        <v>3509</v>
      </c>
      <c r="B72" s="5">
        <v>44300</v>
      </c>
      <c r="C72" s="6">
        <f t="shared" ca="1" si="1"/>
        <v>5.0999999999999996</v>
      </c>
      <c r="D72" s="7" t="s">
        <v>52</v>
      </c>
      <c r="E72" s="7" t="s">
        <v>68</v>
      </c>
      <c r="F72" s="7" t="s">
        <v>29</v>
      </c>
      <c r="G72" s="7" t="s">
        <v>45</v>
      </c>
      <c r="H72" s="7" t="s">
        <v>31</v>
      </c>
      <c r="I72" s="7" t="s">
        <v>54</v>
      </c>
      <c r="J72" s="7" t="s">
        <v>56</v>
      </c>
      <c r="K72" s="7" t="s">
        <v>57</v>
      </c>
      <c r="L72" s="5">
        <v>28433</v>
      </c>
      <c r="M72" s="7" t="s">
        <v>90</v>
      </c>
      <c r="N72" s="7" t="s">
        <v>36</v>
      </c>
      <c r="O72" s="7" t="s">
        <v>71</v>
      </c>
      <c r="P72" s="7" t="s">
        <v>66</v>
      </c>
      <c r="Q72" s="7" t="s">
        <v>39</v>
      </c>
      <c r="R72" s="7" cm="1">
        <f t="array" ref="R72">_xlfn.IFS(Table3[[#This Row],[Performance Levels]]="Exceeds",4,Table3[[#This Row],[Performance Levels]]="Fully Meets",3,Table3[[#This Row],[Performance Levels]]="PIP",1,Table3[[#This Row],[Performance Levels]]="Needs Improvement",2)</f>
        <v>3</v>
      </c>
      <c r="S72" s="7">
        <v>2</v>
      </c>
      <c r="T72" s="7" t="str" cm="1">
        <f t="array" ref="T72">_xlfn.IFS(S72&lt;=2,"Excellent",S72=3,"Average",S72&lt;=5,"Poor")</f>
        <v>Excellent</v>
      </c>
      <c r="U72" s="5">
        <v>44898</v>
      </c>
      <c r="V72" s="7">
        <v>4</v>
      </c>
      <c r="W72" s="7" t="str" cm="1">
        <f t="array" ref="W72">_xlfn.IFS(S72&lt;=2,"High",S72=3,"Moderate",S72&lt;=5,"Low")</f>
        <v>High</v>
      </c>
      <c r="X72" s="7">
        <v>5</v>
      </c>
      <c r="Y72" s="7" t="str" cm="1">
        <f t="array" ref="Y72">_xlfn.IFS(S72&lt;=2,"High",S72=3,"Moderate",S72&lt;=5,"Low")</f>
        <v>High</v>
      </c>
      <c r="Z72" s="7">
        <v>2</v>
      </c>
      <c r="AA72" s="7" t="str" cm="1">
        <f t="array" ref="AA72">_xlfn.IFS(S72&lt;=2,"High",S72=3,"Moderate",S72&lt;=5,"Low")</f>
        <v>High</v>
      </c>
      <c r="AB72" s="5">
        <v>44989</v>
      </c>
      <c r="AC72" s="7" t="s">
        <v>40</v>
      </c>
      <c r="AD72" s="7" t="s">
        <v>50</v>
      </c>
      <c r="AE72" s="7" t="s">
        <v>62</v>
      </c>
      <c r="AF72" s="7">
        <v>4</v>
      </c>
      <c r="AG72" s="8">
        <v>612.1</v>
      </c>
      <c r="AH72" s="7">
        <v>44</v>
      </c>
      <c r="AI72" s="7" t="str" cm="1">
        <f t="array" ref="AI72">_xlfn.IFS(AH72&lt;=25,"Young",AH72&lt;=50,"Adult",AH72&gt;50,"Old")</f>
        <v>Adult</v>
      </c>
    </row>
    <row r="73" spans="1:35" x14ac:dyDescent="0.35">
      <c r="A73" s="11">
        <v>3510</v>
      </c>
      <c r="B73" s="9">
        <v>43871</v>
      </c>
      <c r="C73" s="10">
        <f t="shared" ca="1" si="1"/>
        <v>6.2777777777777777</v>
      </c>
      <c r="D73" s="11" t="s">
        <v>52</v>
      </c>
      <c r="E73" s="11" t="s">
        <v>93</v>
      </c>
      <c r="F73" s="11" t="s">
        <v>29</v>
      </c>
      <c r="G73" s="11" t="s">
        <v>45</v>
      </c>
      <c r="H73" s="11" t="s">
        <v>44</v>
      </c>
      <c r="I73" s="11" t="s">
        <v>54</v>
      </c>
      <c r="J73" s="11" t="s">
        <v>56</v>
      </c>
      <c r="K73" s="11" t="s">
        <v>64</v>
      </c>
      <c r="L73" s="9">
        <v>20745</v>
      </c>
      <c r="M73" s="11" t="s">
        <v>90</v>
      </c>
      <c r="N73" s="11" t="s">
        <v>36</v>
      </c>
      <c r="O73" s="11" t="s">
        <v>48</v>
      </c>
      <c r="P73" s="11" t="s">
        <v>66</v>
      </c>
      <c r="Q73" s="11" t="s">
        <v>39</v>
      </c>
      <c r="R73" s="11" cm="1">
        <f t="array" ref="R73">_xlfn.IFS(Table3[[#This Row],[Performance Levels]]="Exceeds",4,Table3[[#This Row],[Performance Levels]]="Fully Meets",3,Table3[[#This Row],[Performance Levels]]="PIP",1,Table3[[#This Row],[Performance Levels]]="Needs Improvement",2)</f>
        <v>3</v>
      </c>
      <c r="S73" s="11">
        <v>2</v>
      </c>
      <c r="T73" s="11" t="str" cm="1">
        <f t="array" ref="T73">_xlfn.IFS(S73&lt;=2,"Excellent",S73=3,"Average",S73&lt;=5,"Poor")</f>
        <v>Excellent</v>
      </c>
      <c r="U73" s="9">
        <v>44795</v>
      </c>
      <c r="V73" s="11">
        <v>2</v>
      </c>
      <c r="W73" s="11" t="str" cm="1">
        <f t="array" ref="W73">_xlfn.IFS(S73&lt;=2,"High",S73=3,"Moderate",S73&lt;=5,"Low")</f>
        <v>High</v>
      </c>
      <c r="X73" s="11">
        <v>4</v>
      </c>
      <c r="Y73" s="11" t="str" cm="1">
        <f t="array" ref="Y73">_xlfn.IFS(S73&lt;=2,"High",S73=3,"Moderate",S73&lt;=5,"Low")</f>
        <v>High</v>
      </c>
      <c r="Z73" s="11">
        <v>3</v>
      </c>
      <c r="AA73" s="11" t="str" cm="1">
        <f t="array" ref="AA73">_xlfn.IFS(S73&lt;=2,"High",S73=3,"Moderate",S73&lt;=5,"Low")</f>
        <v>High</v>
      </c>
      <c r="AB73" s="9">
        <v>44861</v>
      </c>
      <c r="AC73" s="11" t="s">
        <v>67</v>
      </c>
      <c r="AD73" s="11" t="s">
        <v>50</v>
      </c>
      <c r="AE73" s="11" t="s">
        <v>62</v>
      </c>
      <c r="AF73" s="11">
        <v>4</v>
      </c>
      <c r="AG73" s="12">
        <v>473.23</v>
      </c>
      <c r="AH73" s="11">
        <v>64</v>
      </c>
      <c r="AI73" s="11" t="str" cm="1">
        <f t="array" ref="AI73">_xlfn.IFS(AH73&lt;=25,"Young",AH73&lt;=50,"Adult",AH73&gt;50,"Old")</f>
        <v>Old</v>
      </c>
    </row>
    <row r="74" spans="1:35" x14ac:dyDescent="0.35">
      <c r="A74" s="7">
        <v>3511</v>
      </c>
      <c r="B74" s="5">
        <v>44425</v>
      </c>
      <c r="C74" s="6">
        <f t="shared" ca="1" si="1"/>
        <v>4.7583333333333337</v>
      </c>
      <c r="D74" s="7" t="s">
        <v>52</v>
      </c>
      <c r="E74" s="7" t="s">
        <v>73</v>
      </c>
      <c r="F74" s="7" t="s">
        <v>29</v>
      </c>
      <c r="G74" s="7" t="s">
        <v>45</v>
      </c>
      <c r="H74" s="7" t="s">
        <v>55</v>
      </c>
      <c r="I74" s="7" t="s">
        <v>54</v>
      </c>
      <c r="J74" s="7" t="s">
        <v>56</v>
      </c>
      <c r="K74" s="7" t="s">
        <v>34</v>
      </c>
      <c r="L74" s="5">
        <v>35479</v>
      </c>
      <c r="M74" s="7" t="s">
        <v>90</v>
      </c>
      <c r="N74" s="7" t="s">
        <v>36</v>
      </c>
      <c r="O74" s="7" t="s">
        <v>83</v>
      </c>
      <c r="P74" s="7" t="s">
        <v>76</v>
      </c>
      <c r="Q74" s="7" t="s">
        <v>39</v>
      </c>
      <c r="R74" s="7" cm="1">
        <f t="array" ref="R74">_xlfn.IFS(Table3[[#This Row],[Performance Levels]]="Exceeds",4,Table3[[#This Row],[Performance Levels]]="Fully Meets",3,Table3[[#This Row],[Performance Levels]]="PIP",1,Table3[[#This Row],[Performance Levels]]="Needs Improvement",2)</f>
        <v>3</v>
      </c>
      <c r="S74" s="7">
        <v>4</v>
      </c>
      <c r="T74" s="7" t="str" cm="1">
        <f t="array" ref="T74">_xlfn.IFS(S74&lt;=2,"Excellent",S74=3,"Average",S74&lt;=5,"Poor")</f>
        <v>Poor</v>
      </c>
      <c r="U74" s="5">
        <v>45057</v>
      </c>
      <c r="V74" s="7">
        <v>5</v>
      </c>
      <c r="W74" s="7" t="str" cm="1">
        <f t="array" ref="W74">_xlfn.IFS(S74&lt;=2,"High",S74=3,"Moderate",S74&lt;=5,"Low")</f>
        <v>Low</v>
      </c>
      <c r="X74" s="7">
        <v>4</v>
      </c>
      <c r="Y74" s="7" t="str" cm="1">
        <f t="array" ref="Y74">_xlfn.IFS(S74&lt;=2,"High",S74=3,"Moderate",S74&lt;=5,"Low")</f>
        <v>Low</v>
      </c>
      <c r="Z74" s="7">
        <v>5</v>
      </c>
      <c r="AA74" s="7" t="str" cm="1">
        <f t="array" ref="AA74">_xlfn.IFS(S74&lt;=2,"High",S74=3,"Moderate",S74&lt;=5,"Low")</f>
        <v>Low</v>
      </c>
      <c r="AB74" s="5">
        <v>45023</v>
      </c>
      <c r="AC74" s="7" t="s">
        <v>67</v>
      </c>
      <c r="AD74" s="7" t="s">
        <v>41</v>
      </c>
      <c r="AE74" s="7" t="s">
        <v>62</v>
      </c>
      <c r="AF74" s="7">
        <v>3</v>
      </c>
      <c r="AG74" s="8">
        <v>344.44</v>
      </c>
      <c r="AH74" s="7">
        <v>24</v>
      </c>
      <c r="AI74" s="7" t="str" cm="1">
        <f t="array" ref="AI74">_xlfn.IFS(AH74&lt;=25,"Young",AH74&lt;=50,"Adult",AH74&gt;50,"Old")</f>
        <v>Young</v>
      </c>
    </row>
    <row r="75" spans="1:35" x14ac:dyDescent="0.35">
      <c r="A75" s="11">
        <v>3514</v>
      </c>
      <c r="B75" s="9">
        <v>43936</v>
      </c>
      <c r="C75" s="10">
        <f t="shared" ca="1" si="1"/>
        <v>6.0972222222222223</v>
      </c>
      <c r="D75" s="11" t="s">
        <v>52</v>
      </c>
      <c r="E75" s="11" t="s">
        <v>68</v>
      </c>
      <c r="F75" s="11" t="s">
        <v>29</v>
      </c>
      <c r="G75" s="11" t="s">
        <v>54</v>
      </c>
      <c r="H75" s="11" t="s">
        <v>55</v>
      </c>
      <c r="I75" s="11" t="s">
        <v>45</v>
      </c>
      <c r="J75" s="11" t="s">
        <v>56</v>
      </c>
      <c r="K75" s="11" t="s">
        <v>100</v>
      </c>
      <c r="L75" s="9">
        <v>21188</v>
      </c>
      <c r="M75" s="11" t="s">
        <v>82</v>
      </c>
      <c r="N75" s="11" t="s">
        <v>47</v>
      </c>
      <c r="O75" s="11" t="s">
        <v>83</v>
      </c>
      <c r="P75" s="11" t="s">
        <v>66</v>
      </c>
      <c r="Q75" s="11" t="s">
        <v>39</v>
      </c>
      <c r="R75" s="11" cm="1">
        <f t="array" ref="R75">_xlfn.IFS(Table3[[#This Row],[Performance Levels]]="Exceeds",4,Table3[[#This Row],[Performance Levels]]="Fully Meets",3,Table3[[#This Row],[Performance Levels]]="PIP",1,Table3[[#This Row],[Performance Levels]]="Needs Improvement",2)</f>
        <v>3</v>
      </c>
      <c r="S75" s="11">
        <v>1</v>
      </c>
      <c r="T75" s="11" t="str" cm="1">
        <f t="array" ref="T75">_xlfn.IFS(S75&lt;=2,"Excellent",S75=3,"Average",S75&lt;=5,"Poor")</f>
        <v>Excellent</v>
      </c>
      <c r="U75" s="9">
        <v>44798</v>
      </c>
      <c r="V75" s="11">
        <v>2</v>
      </c>
      <c r="W75" s="11" t="str" cm="1">
        <f t="array" ref="W75">_xlfn.IFS(S75&lt;=2,"High",S75=3,"Moderate",S75&lt;=5,"Low")</f>
        <v>High</v>
      </c>
      <c r="X75" s="11">
        <v>1</v>
      </c>
      <c r="Y75" s="11" t="str" cm="1">
        <f t="array" ref="Y75">_xlfn.IFS(S75&lt;=2,"High",S75=3,"Moderate",S75&lt;=5,"Low")</f>
        <v>High</v>
      </c>
      <c r="Z75" s="11">
        <v>1</v>
      </c>
      <c r="AA75" s="11" t="str" cm="1">
        <f t="array" ref="AA75">_xlfn.IFS(S75&lt;=2,"High",S75=3,"Moderate",S75&lt;=5,"Low")</f>
        <v>High</v>
      </c>
      <c r="AB75" s="9">
        <v>44978</v>
      </c>
      <c r="AC75" s="11" t="s">
        <v>40</v>
      </c>
      <c r="AD75" s="11" t="s">
        <v>41</v>
      </c>
      <c r="AE75" s="11" t="s">
        <v>51</v>
      </c>
      <c r="AF75" s="11">
        <v>3</v>
      </c>
      <c r="AG75" s="12">
        <v>975.46</v>
      </c>
      <c r="AH75" s="11">
        <v>62</v>
      </c>
      <c r="AI75" s="11" t="str" cm="1">
        <f t="array" ref="AI75">_xlfn.IFS(AH75&lt;=25,"Young",AH75&lt;=50,"Adult",AH75&gt;50,"Old")</f>
        <v>Old</v>
      </c>
    </row>
    <row r="76" spans="1:35" x14ac:dyDescent="0.35">
      <c r="A76" s="7">
        <v>3516</v>
      </c>
      <c r="B76" s="5">
        <v>44658</v>
      </c>
      <c r="C76" s="6">
        <f t="shared" ca="1" si="1"/>
        <v>4.1194444444444445</v>
      </c>
      <c r="D76" s="7" t="s">
        <v>52</v>
      </c>
      <c r="E76" s="7" t="s">
        <v>84</v>
      </c>
      <c r="F76" s="7" t="s">
        <v>29</v>
      </c>
      <c r="G76" s="7" t="s">
        <v>30</v>
      </c>
      <c r="H76" s="7" t="s">
        <v>55</v>
      </c>
      <c r="I76" s="7" t="s">
        <v>45</v>
      </c>
      <c r="J76" s="7" t="s">
        <v>56</v>
      </c>
      <c r="K76" s="7" t="s">
        <v>95</v>
      </c>
      <c r="L76" s="5">
        <v>32319</v>
      </c>
      <c r="M76" s="7" t="s">
        <v>89</v>
      </c>
      <c r="N76" s="7" t="s">
        <v>47</v>
      </c>
      <c r="O76" s="7" t="s">
        <v>83</v>
      </c>
      <c r="P76" s="7" t="s">
        <v>76</v>
      </c>
      <c r="Q76" s="7" t="s">
        <v>39</v>
      </c>
      <c r="R76" s="7" cm="1">
        <f t="array" ref="R76">_xlfn.IFS(Table3[[#This Row],[Performance Levels]]="Exceeds",4,Table3[[#This Row],[Performance Levels]]="Fully Meets",3,Table3[[#This Row],[Performance Levels]]="PIP",1,Table3[[#This Row],[Performance Levels]]="Needs Improvement",2)</f>
        <v>3</v>
      </c>
      <c r="S76" s="7">
        <v>5</v>
      </c>
      <c r="T76" s="7" t="str" cm="1">
        <f t="array" ref="T76">_xlfn.IFS(S76&lt;=2,"Excellent",S76=3,"Average",S76&lt;=5,"Poor")</f>
        <v>Poor</v>
      </c>
      <c r="U76" s="5">
        <v>44880</v>
      </c>
      <c r="V76" s="7">
        <v>2</v>
      </c>
      <c r="W76" s="7" t="str" cm="1">
        <f t="array" ref="W76">_xlfn.IFS(S76&lt;=2,"High",S76=3,"Moderate",S76&lt;=5,"Low")</f>
        <v>Low</v>
      </c>
      <c r="X76" s="7">
        <v>3</v>
      </c>
      <c r="Y76" s="7" t="str" cm="1">
        <f t="array" ref="Y76">_xlfn.IFS(S76&lt;=2,"High",S76=3,"Moderate",S76&lt;=5,"Low")</f>
        <v>Low</v>
      </c>
      <c r="Z76" s="7">
        <v>5</v>
      </c>
      <c r="AA76" s="7" t="str" cm="1">
        <f t="array" ref="AA76">_xlfn.IFS(S76&lt;=2,"High",S76=3,"Moderate",S76&lt;=5,"Low")</f>
        <v>Low</v>
      </c>
      <c r="AB76" s="5">
        <v>45099</v>
      </c>
      <c r="AC76" s="7" t="s">
        <v>67</v>
      </c>
      <c r="AD76" s="7" t="s">
        <v>41</v>
      </c>
      <c r="AE76" s="7" t="s">
        <v>51</v>
      </c>
      <c r="AF76" s="7">
        <v>1</v>
      </c>
      <c r="AG76" s="8">
        <v>570.41999999999996</v>
      </c>
      <c r="AH76" s="7">
        <v>34</v>
      </c>
      <c r="AI76" s="7" t="str" cm="1">
        <f t="array" ref="AI76">_xlfn.IFS(AH76&lt;=25,"Young",AH76&lt;=50,"Adult",AH76&gt;50,"Old")</f>
        <v>Adult</v>
      </c>
    </row>
    <row r="77" spans="1:35" x14ac:dyDescent="0.35">
      <c r="A77" s="11">
        <v>3517</v>
      </c>
      <c r="B77" s="9">
        <v>43880</v>
      </c>
      <c r="C77" s="10">
        <f t="shared" ca="1" si="1"/>
        <v>6.2527777777777782</v>
      </c>
      <c r="D77" s="11" t="s">
        <v>52</v>
      </c>
      <c r="E77" s="11" t="s">
        <v>43</v>
      </c>
      <c r="F77" s="11" t="s">
        <v>29</v>
      </c>
      <c r="G77" s="11" t="s">
        <v>45</v>
      </c>
      <c r="H77" s="11" t="s">
        <v>44</v>
      </c>
      <c r="I77" s="11" t="s">
        <v>45</v>
      </c>
      <c r="J77" s="11" t="s">
        <v>56</v>
      </c>
      <c r="K77" s="11" t="s">
        <v>88</v>
      </c>
      <c r="L77" s="9">
        <v>51870</v>
      </c>
      <c r="M77" s="11" t="s">
        <v>85</v>
      </c>
      <c r="N77" s="11" t="s">
        <v>47</v>
      </c>
      <c r="O77" s="11" t="s">
        <v>48</v>
      </c>
      <c r="P77" s="11" t="s">
        <v>38</v>
      </c>
      <c r="Q77" s="11" t="s">
        <v>39</v>
      </c>
      <c r="R77" s="11" cm="1">
        <f t="array" ref="R77">_xlfn.IFS(Table3[[#This Row],[Performance Levels]]="Exceeds",4,Table3[[#This Row],[Performance Levels]]="Fully Meets",3,Table3[[#This Row],[Performance Levels]]="PIP",1,Table3[[#This Row],[Performance Levels]]="Needs Improvement",2)</f>
        <v>3</v>
      </c>
      <c r="S77" s="11">
        <v>4</v>
      </c>
      <c r="T77" s="11" t="str" cm="1">
        <f t="array" ref="T77">_xlfn.IFS(S77&lt;=2,"Excellent",S77=3,"Average",S77&lt;=5,"Poor")</f>
        <v>Poor</v>
      </c>
      <c r="U77" s="9">
        <v>44927</v>
      </c>
      <c r="V77" s="11">
        <v>4</v>
      </c>
      <c r="W77" s="11" t="str" cm="1">
        <f t="array" ref="W77">_xlfn.IFS(S77&lt;=2,"High",S77=3,"Moderate",S77&lt;=5,"Low")</f>
        <v>Low</v>
      </c>
      <c r="X77" s="11">
        <v>1</v>
      </c>
      <c r="Y77" s="11" t="str" cm="1">
        <f t="array" ref="Y77">_xlfn.IFS(S77&lt;=2,"High",S77=3,"Moderate",S77&lt;=5,"Low")</f>
        <v>Low</v>
      </c>
      <c r="Z77" s="11">
        <v>1</v>
      </c>
      <c r="AA77" s="11" t="str" cm="1">
        <f t="array" ref="AA77">_xlfn.IFS(S77&lt;=2,"High",S77=3,"Moderate",S77&lt;=5,"Low")</f>
        <v>Low</v>
      </c>
      <c r="AB77" s="9">
        <v>44821</v>
      </c>
      <c r="AC77" s="11" t="s">
        <v>67</v>
      </c>
      <c r="AD77" s="11" t="s">
        <v>41</v>
      </c>
      <c r="AE77" s="11" t="s">
        <v>42</v>
      </c>
      <c r="AF77" s="11">
        <v>3</v>
      </c>
      <c r="AG77" s="12">
        <v>391.31</v>
      </c>
      <c r="AH77" s="11">
        <v>78</v>
      </c>
      <c r="AI77" s="11" t="str" cm="1">
        <f t="array" ref="AI77">_xlfn.IFS(AH77&lt;=25,"Young",AH77&lt;=50,"Adult",AH77&gt;50,"Old")</f>
        <v>Old</v>
      </c>
    </row>
    <row r="78" spans="1:35" x14ac:dyDescent="0.35">
      <c r="A78" s="7">
        <v>3518</v>
      </c>
      <c r="B78" s="5">
        <v>44296</v>
      </c>
      <c r="C78" s="6">
        <f t="shared" ca="1" si="1"/>
        <v>5.1111111111111107</v>
      </c>
      <c r="D78" s="7" t="s">
        <v>52</v>
      </c>
      <c r="E78" s="7" t="s">
        <v>86</v>
      </c>
      <c r="F78" s="7" t="s">
        <v>29</v>
      </c>
      <c r="G78" s="7" t="s">
        <v>30</v>
      </c>
      <c r="H78" s="7" t="s">
        <v>55</v>
      </c>
      <c r="I78" s="7" t="s">
        <v>45</v>
      </c>
      <c r="J78" s="7" t="s">
        <v>56</v>
      </c>
      <c r="K78" s="7" t="s">
        <v>74</v>
      </c>
      <c r="L78" s="5">
        <v>25347</v>
      </c>
      <c r="M78" s="7" t="s">
        <v>75</v>
      </c>
      <c r="N78" s="7" t="s">
        <v>36</v>
      </c>
      <c r="O78" s="7" t="s">
        <v>48</v>
      </c>
      <c r="P78" s="7" t="s">
        <v>66</v>
      </c>
      <c r="Q78" s="7" t="s">
        <v>39</v>
      </c>
      <c r="R78" s="7" cm="1">
        <f t="array" ref="R78">_xlfn.IFS(Table3[[#This Row],[Performance Levels]]="Exceeds",4,Table3[[#This Row],[Performance Levels]]="Fully Meets",3,Table3[[#This Row],[Performance Levels]]="PIP",1,Table3[[#This Row],[Performance Levels]]="Needs Improvement",2)</f>
        <v>3</v>
      </c>
      <c r="S78" s="7">
        <v>2</v>
      </c>
      <c r="T78" s="7" t="str" cm="1">
        <f t="array" ref="T78">_xlfn.IFS(S78&lt;=2,"Excellent",S78=3,"Average",S78&lt;=5,"Poor")</f>
        <v>Excellent</v>
      </c>
      <c r="U78" s="5">
        <v>45059</v>
      </c>
      <c r="V78" s="7">
        <v>4</v>
      </c>
      <c r="W78" s="7" t="str" cm="1">
        <f t="array" ref="W78">_xlfn.IFS(S78&lt;=2,"High",S78=3,"Moderate",S78&lt;=5,"Low")</f>
        <v>High</v>
      </c>
      <c r="X78" s="7">
        <v>2</v>
      </c>
      <c r="Y78" s="7" t="str" cm="1">
        <f t="array" ref="Y78">_xlfn.IFS(S78&lt;=2,"High",S78=3,"Moderate",S78&lt;=5,"Low")</f>
        <v>High</v>
      </c>
      <c r="Z78" s="7">
        <v>5</v>
      </c>
      <c r="AA78" s="7" t="str" cm="1">
        <f t="array" ref="AA78">_xlfn.IFS(S78&lt;=2,"High",S78=3,"Moderate",S78&lt;=5,"Low")</f>
        <v>High</v>
      </c>
      <c r="AB78" s="5">
        <v>45104</v>
      </c>
      <c r="AC78" s="7" t="s">
        <v>49</v>
      </c>
      <c r="AD78" s="7" t="s">
        <v>41</v>
      </c>
      <c r="AE78" s="7" t="s">
        <v>62</v>
      </c>
      <c r="AF78" s="7">
        <v>3</v>
      </c>
      <c r="AG78" s="8">
        <v>826.58</v>
      </c>
      <c r="AH78" s="7">
        <v>52</v>
      </c>
      <c r="AI78" s="7" t="str" cm="1">
        <f t="array" ref="AI78">_xlfn.IFS(AH78&lt;=25,"Young",AH78&lt;=50,"Adult",AH78&gt;50,"Old")</f>
        <v>Old</v>
      </c>
    </row>
    <row r="79" spans="1:35" x14ac:dyDescent="0.35">
      <c r="A79" s="11">
        <v>3519</v>
      </c>
      <c r="B79" s="9">
        <v>44549</v>
      </c>
      <c r="C79" s="10">
        <f t="shared" ca="1" si="1"/>
        <v>4.4194444444444443</v>
      </c>
      <c r="D79" s="11" t="s">
        <v>52</v>
      </c>
      <c r="E79" s="11" t="s">
        <v>63</v>
      </c>
      <c r="F79" s="11" t="s">
        <v>29</v>
      </c>
      <c r="G79" s="11" t="s">
        <v>45</v>
      </c>
      <c r="H79" s="11" t="s">
        <v>31</v>
      </c>
      <c r="I79" s="11" t="s">
        <v>32</v>
      </c>
      <c r="J79" s="11" t="s">
        <v>56</v>
      </c>
      <c r="K79" s="11" t="s">
        <v>46</v>
      </c>
      <c r="L79" s="9">
        <v>18715</v>
      </c>
      <c r="M79" s="11" t="s">
        <v>75</v>
      </c>
      <c r="N79" s="11" t="s">
        <v>47</v>
      </c>
      <c r="O79" s="11" t="s">
        <v>48</v>
      </c>
      <c r="P79" s="11" t="s">
        <v>38</v>
      </c>
      <c r="Q79" s="11" t="s">
        <v>39</v>
      </c>
      <c r="R79" s="11" cm="1">
        <f t="array" ref="R79">_xlfn.IFS(Table3[[#This Row],[Performance Levels]]="Exceeds",4,Table3[[#This Row],[Performance Levels]]="Fully Meets",3,Table3[[#This Row],[Performance Levels]]="PIP",1,Table3[[#This Row],[Performance Levels]]="Needs Improvement",2)</f>
        <v>3</v>
      </c>
      <c r="S79" s="11">
        <v>2</v>
      </c>
      <c r="T79" s="11" t="str" cm="1">
        <f t="array" ref="T79">_xlfn.IFS(S79&lt;=2,"Excellent",S79=3,"Average",S79&lt;=5,"Poor")</f>
        <v>Excellent</v>
      </c>
      <c r="U79" s="9">
        <v>45087</v>
      </c>
      <c r="V79" s="11">
        <v>1</v>
      </c>
      <c r="W79" s="11" t="str" cm="1">
        <f t="array" ref="W79">_xlfn.IFS(S79&lt;=2,"High",S79=3,"Moderate",S79&lt;=5,"Low")</f>
        <v>High</v>
      </c>
      <c r="X79" s="11">
        <v>3</v>
      </c>
      <c r="Y79" s="11" t="str" cm="1">
        <f t="array" ref="Y79">_xlfn.IFS(S79&lt;=2,"High",S79=3,"Moderate",S79&lt;=5,"Low")</f>
        <v>High</v>
      </c>
      <c r="Z79" s="11">
        <v>4</v>
      </c>
      <c r="AA79" s="11" t="str" cm="1">
        <f t="array" ref="AA79">_xlfn.IFS(S79&lt;=2,"High",S79=3,"Moderate",S79&lt;=5,"Low")</f>
        <v>High</v>
      </c>
      <c r="AB79" s="9">
        <v>44906</v>
      </c>
      <c r="AC79" s="11" t="s">
        <v>40</v>
      </c>
      <c r="AD79" s="11" t="s">
        <v>50</v>
      </c>
      <c r="AE79" s="11" t="s">
        <v>51</v>
      </c>
      <c r="AF79" s="11">
        <v>4</v>
      </c>
      <c r="AG79" s="12">
        <v>930.69</v>
      </c>
      <c r="AH79" s="11">
        <v>70</v>
      </c>
      <c r="AI79" s="11" t="str" cm="1">
        <f t="array" ref="AI79">_xlfn.IFS(AH79&lt;=25,"Young",AH79&lt;=50,"Adult",AH79&gt;50,"Old")</f>
        <v>Old</v>
      </c>
    </row>
    <row r="80" spans="1:35" x14ac:dyDescent="0.35">
      <c r="A80" s="7">
        <v>3520</v>
      </c>
      <c r="B80" s="5">
        <v>44178</v>
      </c>
      <c r="C80" s="6">
        <f t="shared" ca="1" si="1"/>
        <v>5.4361111111111109</v>
      </c>
      <c r="D80" s="7" t="s">
        <v>52</v>
      </c>
      <c r="E80" s="7" t="s">
        <v>63</v>
      </c>
      <c r="F80" s="7" t="s">
        <v>29</v>
      </c>
      <c r="G80" s="7" t="s">
        <v>54</v>
      </c>
      <c r="H80" s="7" t="s">
        <v>31</v>
      </c>
      <c r="I80" s="7" t="s">
        <v>32</v>
      </c>
      <c r="J80" s="7" t="s">
        <v>56</v>
      </c>
      <c r="K80" s="7" t="s">
        <v>95</v>
      </c>
      <c r="L80" s="5">
        <v>23071</v>
      </c>
      <c r="M80" s="7" t="s">
        <v>58</v>
      </c>
      <c r="N80" s="7" t="s">
        <v>36</v>
      </c>
      <c r="O80" s="7" t="s">
        <v>71</v>
      </c>
      <c r="P80" s="7" t="s">
        <v>76</v>
      </c>
      <c r="Q80" s="7" t="s">
        <v>39</v>
      </c>
      <c r="R80" s="7" cm="1">
        <f t="array" ref="R80">_xlfn.IFS(Table3[[#This Row],[Performance Levels]]="Exceeds",4,Table3[[#This Row],[Performance Levels]]="Fully Meets",3,Table3[[#This Row],[Performance Levels]]="PIP",1,Table3[[#This Row],[Performance Levels]]="Needs Improvement",2)</f>
        <v>3</v>
      </c>
      <c r="S80" s="7">
        <v>1</v>
      </c>
      <c r="T80" s="7" t="str" cm="1">
        <f t="array" ref="T80">_xlfn.IFS(S80&lt;=2,"Excellent",S80=3,"Average",S80&lt;=5,"Poor")</f>
        <v>Excellent</v>
      </c>
      <c r="U80" s="5">
        <v>44821</v>
      </c>
      <c r="V80" s="7">
        <v>5</v>
      </c>
      <c r="W80" s="7" t="str" cm="1">
        <f t="array" ref="W80">_xlfn.IFS(S80&lt;=2,"High",S80=3,"Moderate",S80&lt;=5,"Low")</f>
        <v>High</v>
      </c>
      <c r="X80" s="7">
        <v>1</v>
      </c>
      <c r="Y80" s="7" t="str" cm="1">
        <f t="array" ref="Y80">_xlfn.IFS(S80&lt;=2,"High",S80=3,"Moderate",S80&lt;=5,"Low")</f>
        <v>High</v>
      </c>
      <c r="Z80" s="7">
        <v>1</v>
      </c>
      <c r="AA80" s="7" t="str" cm="1">
        <f t="array" ref="AA80">_xlfn.IFS(S80&lt;=2,"High",S80=3,"Moderate",S80&lt;=5,"Low")</f>
        <v>High</v>
      </c>
      <c r="AB80" s="5">
        <v>44815</v>
      </c>
      <c r="AC80" s="7" t="s">
        <v>49</v>
      </c>
      <c r="AD80" s="7" t="s">
        <v>50</v>
      </c>
      <c r="AE80" s="7" t="s">
        <v>51</v>
      </c>
      <c r="AF80" s="7">
        <v>1</v>
      </c>
      <c r="AG80" s="8">
        <v>607.92999999999995</v>
      </c>
      <c r="AH80" s="7">
        <v>57</v>
      </c>
      <c r="AI80" s="7" t="str" cm="1">
        <f t="array" ref="AI80">_xlfn.IFS(AH80&lt;=25,"Young",AH80&lt;=50,"Adult",AH80&gt;50,"Old")</f>
        <v>Old</v>
      </c>
    </row>
    <row r="81" spans="1:35" x14ac:dyDescent="0.35">
      <c r="A81" s="11">
        <v>3521</v>
      </c>
      <c r="B81" s="9">
        <v>43522</v>
      </c>
      <c r="C81" s="10">
        <f t="shared" ca="1" si="1"/>
        <v>7.2333333333333334</v>
      </c>
      <c r="D81" s="11" t="s">
        <v>52</v>
      </c>
      <c r="E81" s="11" t="s">
        <v>73</v>
      </c>
      <c r="F81" s="11" t="s">
        <v>29</v>
      </c>
      <c r="G81" s="11" t="s">
        <v>30</v>
      </c>
      <c r="H81" s="11" t="s">
        <v>31</v>
      </c>
      <c r="I81" s="11" t="s">
        <v>45</v>
      </c>
      <c r="J81" s="11" t="s">
        <v>56</v>
      </c>
      <c r="K81" s="11" t="s">
        <v>64</v>
      </c>
      <c r="L81" s="9">
        <v>54529</v>
      </c>
      <c r="M81" s="11" t="s">
        <v>90</v>
      </c>
      <c r="N81" s="11" t="s">
        <v>36</v>
      </c>
      <c r="O81" s="11" t="s">
        <v>83</v>
      </c>
      <c r="P81" s="11" t="s">
        <v>76</v>
      </c>
      <c r="Q81" s="11" t="s">
        <v>39</v>
      </c>
      <c r="R81" s="11" cm="1">
        <f t="array" ref="R81">_xlfn.IFS(Table3[[#This Row],[Performance Levels]]="Exceeds",4,Table3[[#This Row],[Performance Levels]]="Fully Meets",3,Table3[[#This Row],[Performance Levels]]="PIP",1,Table3[[#This Row],[Performance Levels]]="Needs Improvement",2)</f>
        <v>3</v>
      </c>
      <c r="S81" s="11">
        <v>4</v>
      </c>
      <c r="T81" s="11" t="str" cm="1">
        <f t="array" ref="T81">_xlfn.IFS(S81&lt;=2,"Excellent",S81=3,"Average",S81&lt;=5,"Poor")</f>
        <v>Poor</v>
      </c>
      <c r="U81" s="9">
        <v>44823</v>
      </c>
      <c r="V81" s="11">
        <v>1</v>
      </c>
      <c r="W81" s="11" t="str" cm="1">
        <f t="array" ref="W81">_xlfn.IFS(S81&lt;=2,"High",S81=3,"Moderate",S81&lt;=5,"Low")</f>
        <v>Low</v>
      </c>
      <c r="X81" s="11">
        <v>3</v>
      </c>
      <c r="Y81" s="11" t="str" cm="1">
        <f t="array" ref="Y81">_xlfn.IFS(S81&lt;=2,"High",S81=3,"Moderate",S81&lt;=5,"Low")</f>
        <v>Low</v>
      </c>
      <c r="Z81" s="11">
        <v>3</v>
      </c>
      <c r="AA81" s="11" t="str" cm="1">
        <f t="array" ref="AA81">_xlfn.IFS(S81&lt;=2,"High",S81=3,"Moderate",S81&lt;=5,"Low")</f>
        <v>Low</v>
      </c>
      <c r="AB81" s="9">
        <v>44985</v>
      </c>
      <c r="AC81" s="11" t="s">
        <v>91</v>
      </c>
      <c r="AD81" s="11" t="s">
        <v>41</v>
      </c>
      <c r="AE81" s="11" t="s">
        <v>51</v>
      </c>
      <c r="AF81" s="11">
        <v>5</v>
      </c>
      <c r="AG81" s="12">
        <v>723.5</v>
      </c>
      <c r="AH81" s="11">
        <v>70</v>
      </c>
      <c r="AI81" s="11" t="str" cm="1">
        <f t="array" ref="AI81">_xlfn.IFS(AH81&lt;=25,"Young",AH81&lt;=50,"Adult",AH81&gt;50,"Old")</f>
        <v>Old</v>
      </c>
    </row>
    <row r="82" spans="1:35" x14ac:dyDescent="0.35">
      <c r="A82" s="7">
        <v>3522</v>
      </c>
      <c r="B82" s="5">
        <v>43892</v>
      </c>
      <c r="C82" s="6">
        <f t="shared" ca="1" si="1"/>
        <v>6.2166666666666668</v>
      </c>
      <c r="D82" s="7" t="s">
        <v>52</v>
      </c>
      <c r="E82" s="7" t="s">
        <v>68</v>
      </c>
      <c r="F82" s="7" t="s">
        <v>29</v>
      </c>
      <c r="G82" s="7" t="s">
        <v>54</v>
      </c>
      <c r="H82" s="7" t="s">
        <v>31</v>
      </c>
      <c r="I82" s="7" t="s">
        <v>45</v>
      </c>
      <c r="J82" s="7" t="s">
        <v>56</v>
      </c>
      <c r="K82" s="7" t="s">
        <v>88</v>
      </c>
      <c r="L82" s="5">
        <v>30601</v>
      </c>
      <c r="M82" s="7" t="s">
        <v>90</v>
      </c>
      <c r="N82" s="7" t="s">
        <v>36</v>
      </c>
      <c r="O82" s="7" t="s">
        <v>59</v>
      </c>
      <c r="P82" s="7" t="s">
        <v>60</v>
      </c>
      <c r="Q82" s="7" t="s">
        <v>39</v>
      </c>
      <c r="R82" s="7" cm="1">
        <f t="array" ref="R82">_xlfn.IFS(Table3[[#This Row],[Performance Levels]]="Exceeds",4,Table3[[#This Row],[Performance Levels]]="Fully Meets",3,Table3[[#This Row],[Performance Levels]]="PIP",1,Table3[[#This Row],[Performance Levels]]="Needs Improvement",2)</f>
        <v>3</v>
      </c>
      <c r="S82" s="7">
        <v>1</v>
      </c>
      <c r="T82" s="7" t="str" cm="1">
        <f t="array" ref="T82">_xlfn.IFS(S82&lt;=2,"Excellent",S82=3,"Average",S82&lt;=5,"Poor")</f>
        <v>Excellent</v>
      </c>
      <c r="U82" s="5">
        <v>45121</v>
      </c>
      <c r="V82" s="7">
        <v>1</v>
      </c>
      <c r="W82" s="7" t="str" cm="1">
        <f t="array" ref="W82">_xlfn.IFS(S82&lt;=2,"High",S82=3,"Moderate",S82&lt;=5,"Low")</f>
        <v>High</v>
      </c>
      <c r="X82" s="7">
        <v>5</v>
      </c>
      <c r="Y82" s="7" t="str" cm="1">
        <f t="array" ref="Y82">_xlfn.IFS(S82&lt;=2,"High",S82=3,"Moderate",S82&lt;=5,"Low")</f>
        <v>High</v>
      </c>
      <c r="Z82" s="7">
        <v>4</v>
      </c>
      <c r="AA82" s="7" t="str" cm="1">
        <f t="array" ref="AA82">_xlfn.IFS(S82&lt;=2,"High",S82=3,"Moderate",S82&lt;=5,"Low")</f>
        <v>High</v>
      </c>
      <c r="AB82" s="5">
        <v>45051</v>
      </c>
      <c r="AC82" s="7" t="s">
        <v>91</v>
      </c>
      <c r="AD82" s="7" t="s">
        <v>50</v>
      </c>
      <c r="AE82" s="7" t="s">
        <v>62</v>
      </c>
      <c r="AF82" s="7">
        <v>5</v>
      </c>
      <c r="AG82" s="8">
        <v>394.04</v>
      </c>
      <c r="AH82" s="7">
        <v>37</v>
      </c>
      <c r="AI82" s="7" t="str" cm="1">
        <f t="array" ref="AI82">_xlfn.IFS(AH82&lt;=25,"Young",AH82&lt;=50,"Adult",AH82&gt;50,"Old")</f>
        <v>Adult</v>
      </c>
    </row>
    <row r="83" spans="1:35" x14ac:dyDescent="0.35">
      <c r="A83" s="11">
        <v>3523</v>
      </c>
      <c r="B83" s="9">
        <v>44372</v>
      </c>
      <c r="C83" s="10">
        <f t="shared" ca="1" si="1"/>
        <v>4.9027777777777777</v>
      </c>
      <c r="D83" s="11" t="s">
        <v>52</v>
      </c>
      <c r="E83" s="11" t="s">
        <v>28</v>
      </c>
      <c r="F83" s="11" t="s">
        <v>29</v>
      </c>
      <c r="G83" s="11" t="s">
        <v>54</v>
      </c>
      <c r="H83" s="11" t="s">
        <v>44</v>
      </c>
      <c r="I83" s="11" t="s">
        <v>32</v>
      </c>
      <c r="J83" s="11" t="s">
        <v>56</v>
      </c>
      <c r="K83" s="11" t="s">
        <v>64</v>
      </c>
      <c r="L83" s="9">
        <v>28843</v>
      </c>
      <c r="M83" s="11" t="s">
        <v>90</v>
      </c>
      <c r="N83" s="11" t="s">
        <v>36</v>
      </c>
      <c r="O83" s="11" t="s">
        <v>59</v>
      </c>
      <c r="P83" s="11" t="s">
        <v>60</v>
      </c>
      <c r="Q83" s="11" t="s">
        <v>39</v>
      </c>
      <c r="R83" s="11" cm="1">
        <f t="array" ref="R83">_xlfn.IFS(Table3[[#This Row],[Performance Levels]]="Exceeds",4,Table3[[#This Row],[Performance Levels]]="Fully Meets",3,Table3[[#This Row],[Performance Levels]]="PIP",1,Table3[[#This Row],[Performance Levels]]="Needs Improvement",2)</f>
        <v>3</v>
      </c>
      <c r="S83" s="11">
        <v>2</v>
      </c>
      <c r="T83" s="11" t="str" cm="1">
        <f t="array" ref="T83">_xlfn.IFS(S83&lt;=2,"Excellent",S83=3,"Average",S83&lt;=5,"Poor")</f>
        <v>Excellent</v>
      </c>
      <c r="U83" s="9">
        <v>44984</v>
      </c>
      <c r="V83" s="11">
        <v>3</v>
      </c>
      <c r="W83" s="11" t="str" cm="1">
        <f t="array" ref="W83">_xlfn.IFS(S83&lt;=2,"High",S83=3,"Moderate",S83&lt;=5,"Low")</f>
        <v>High</v>
      </c>
      <c r="X83" s="11">
        <v>2</v>
      </c>
      <c r="Y83" s="11" t="str" cm="1">
        <f t="array" ref="Y83">_xlfn.IFS(S83&lt;=2,"High",S83=3,"Moderate",S83&lt;=5,"Low")</f>
        <v>High</v>
      </c>
      <c r="Z83" s="11">
        <v>3</v>
      </c>
      <c r="AA83" s="11" t="str" cm="1">
        <f t="array" ref="AA83">_xlfn.IFS(S83&lt;=2,"High",S83=3,"Moderate",S83&lt;=5,"Low")</f>
        <v>High</v>
      </c>
      <c r="AB83" s="9">
        <v>45117</v>
      </c>
      <c r="AC83" s="11" t="s">
        <v>40</v>
      </c>
      <c r="AD83" s="11" t="s">
        <v>50</v>
      </c>
      <c r="AE83" s="11" t="s">
        <v>51</v>
      </c>
      <c r="AF83" s="11">
        <v>2</v>
      </c>
      <c r="AG83" s="12">
        <v>451.18</v>
      </c>
      <c r="AH83" s="11">
        <v>43</v>
      </c>
      <c r="AI83" s="11" t="str" cm="1">
        <f t="array" ref="AI83">_xlfn.IFS(AH83&lt;=25,"Young",AH83&lt;=50,"Adult",AH83&gt;50,"Old")</f>
        <v>Adult</v>
      </c>
    </row>
    <row r="84" spans="1:35" x14ac:dyDescent="0.35">
      <c r="A84" s="7">
        <v>3526</v>
      </c>
      <c r="B84" s="5">
        <v>44819</v>
      </c>
      <c r="C84" s="6">
        <f t="shared" ca="1" si="1"/>
        <v>3.6805555555555554</v>
      </c>
      <c r="D84" s="7" t="s">
        <v>52</v>
      </c>
      <c r="E84" s="7" t="s">
        <v>80</v>
      </c>
      <c r="F84" s="7" t="s">
        <v>29</v>
      </c>
      <c r="G84" s="7" t="s">
        <v>54</v>
      </c>
      <c r="H84" s="7" t="s">
        <v>55</v>
      </c>
      <c r="I84" s="7" t="s">
        <v>54</v>
      </c>
      <c r="J84" s="7" t="s">
        <v>56</v>
      </c>
      <c r="K84" s="7" t="s">
        <v>64</v>
      </c>
      <c r="L84" s="5">
        <v>54208</v>
      </c>
      <c r="M84" s="7" t="s">
        <v>82</v>
      </c>
      <c r="N84" s="7" t="s">
        <v>47</v>
      </c>
      <c r="O84" s="7" t="s">
        <v>37</v>
      </c>
      <c r="P84" s="7" t="s">
        <v>38</v>
      </c>
      <c r="Q84" s="7" t="s">
        <v>39</v>
      </c>
      <c r="R84" s="7" cm="1">
        <f t="array" ref="R84">_xlfn.IFS(Table3[[#This Row],[Performance Levels]]="Exceeds",4,Table3[[#This Row],[Performance Levels]]="Fully Meets",3,Table3[[#This Row],[Performance Levels]]="PIP",1,Table3[[#This Row],[Performance Levels]]="Needs Improvement",2)</f>
        <v>3</v>
      </c>
      <c r="S84" s="7">
        <v>4</v>
      </c>
      <c r="T84" s="7" t="str" cm="1">
        <f t="array" ref="T84">_xlfn.IFS(S84&lt;=2,"Excellent",S84=3,"Average",S84&lt;=5,"Poor")</f>
        <v>Poor</v>
      </c>
      <c r="U84" s="5">
        <v>44954</v>
      </c>
      <c r="V84" s="7">
        <v>1</v>
      </c>
      <c r="W84" s="7" t="str" cm="1">
        <f t="array" ref="W84">_xlfn.IFS(S84&lt;=2,"High",S84=3,"Moderate",S84&lt;=5,"Low")</f>
        <v>Low</v>
      </c>
      <c r="X84" s="7">
        <v>5</v>
      </c>
      <c r="Y84" s="7" t="str" cm="1">
        <f t="array" ref="Y84">_xlfn.IFS(S84&lt;=2,"High",S84=3,"Moderate",S84&lt;=5,"Low")</f>
        <v>Low</v>
      </c>
      <c r="Z84" s="7">
        <v>3</v>
      </c>
      <c r="AA84" s="7" t="str" cm="1">
        <f t="array" ref="AA84">_xlfn.IFS(S84&lt;=2,"High",S84=3,"Moderate",S84&lt;=5,"Low")</f>
        <v>Low</v>
      </c>
      <c r="AB84" s="5">
        <v>44849</v>
      </c>
      <c r="AC84" s="7" t="s">
        <v>49</v>
      </c>
      <c r="AD84" s="7" t="s">
        <v>41</v>
      </c>
      <c r="AE84" s="7" t="s">
        <v>72</v>
      </c>
      <c r="AF84" s="7">
        <v>2</v>
      </c>
      <c r="AG84" s="8">
        <v>360.5</v>
      </c>
      <c r="AH84" s="7">
        <v>74</v>
      </c>
      <c r="AI84" s="7" t="str" cm="1">
        <f t="array" ref="AI84">_xlfn.IFS(AH84&lt;=25,"Young",AH84&lt;=50,"Adult",AH84&gt;50,"Old")</f>
        <v>Old</v>
      </c>
    </row>
    <row r="85" spans="1:35" x14ac:dyDescent="0.35">
      <c r="A85" s="11">
        <v>3527</v>
      </c>
      <c r="B85" s="9">
        <v>43952</v>
      </c>
      <c r="C85" s="10">
        <f t="shared" ca="1" si="1"/>
        <v>6.052777777777778</v>
      </c>
      <c r="D85" s="11" t="s">
        <v>52</v>
      </c>
      <c r="E85" s="11" t="s">
        <v>53</v>
      </c>
      <c r="F85" s="11" t="s">
        <v>29</v>
      </c>
      <c r="G85" s="11" t="s">
        <v>54</v>
      </c>
      <c r="H85" s="11" t="s">
        <v>55</v>
      </c>
      <c r="I85" s="11" t="s">
        <v>32</v>
      </c>
      <c r="J85" s="11" t="s">
        <v>56</v>
      </c>
      <c r="K85" s="11" t="s">
        <v>46</v>
      </c>
      <c r="L85" s="9">
        <v>27317</v>
      </c>
      <c r="M85" s="11" t="s">
        <v>89</v>
      </c>
      <c r="N85" s="11" t="s">
        <v>47</v>
      </c>
      <c r="O85" s="11" t="s">
        <v>71</v>
      </c>
      <c r="P85" s="11" t="s">
        <v>66</v>
      </c>
      <c r="Q85" s="11" t="s">
        <v>39</v>
      </c>
      <c r="R85" s="11" cm="1">
        <f t="array" ref="R85">_xlfn.IFS(Table3[[#This Row],[Performance Levels]]="Exceeds",4,Table3[[#This Row],[Performance Levels]]="Fully Meets",3,Table3[[#This Row],[Performance Levels]]="PIP",1,Table3[[#This Row],[Performance Levels]]="Needs Improvement",2)</f>
        <v>3</v>
      </c>
      <c r="S85" s="11">
        <v>1</v>
      </c>
      <c r="T85" s="11" t="str" cm="1">
        <f t="array" ref="T85">_xlfn.IFS(S85&lt;=2,"Excellent",S85=3,"Average",S85&lt;=5,"Poor")</f>
        <v>Excellent</v>
      </c>
      <c r="U85" s="9">
        <v>44984</v>
      </c>
      <c r="V85" s="11">
        <v>1</v>
      </c>
      <c r="W85" s="11" t="str" cm="1">
        <f t="array" ref="W85">_xlfn.IFS(S85&lt;=2,"High",S85=3,"Moderate",S85&lt;=5,"Low")</f>
        <v>High</v>
      </c>
      <c r="X85" s="11">
        <v>3</v>
      </c>
      <c r="Y85" s="11" t="str" cm="1">
        <f t="array" ref="Y85">_xlfn.IFS(S85&lt;=2,"High",S85=3,"Moderate",S85&lt;=5,"Low")</f>
        <v>High</v>
      </c>
      <c r="Z85" s="11">
        <v>2</v>
      </c>
      <c r="AA85" s="11" t="str" cm="1">
        <f t="array" ref="AA85">_xlfn.IFS(S85&lt;=2,"High",S85=3,"Moderate",S85&lt;=5,"Low")</f>
        <v>High</v>
      </c>
      <c r="AB85" s="9">
        <v>44932</v>
      </c>
      <c r="AC85" s="11" t="s">
        <v>61</v>
      </c>
      <c r="AD85" s="11" t="s">
        <v>41</v>
      </c>
      <c r="AE85" s="11" t="s">
        <v>42</v>
      </c>
      <c r="AF85" s="11">
        <v>4</v>
      </c>
      <c r="AG85" s="12">
        <v>396.28</v>
      </c>
      <c r="AH85" s="11">
        <v>46</v>
      </c>
      <c r="AI85" s="11" t="str" cm="1">
        <f t="array" ref="AI85">_xlfn.IFS(AH85&lt;=25,"Young",AH85&lt;=50,"Adult",AH85&gt;50,"Old")</f>
        <v>Adult</v>
      </c>
    </row>
    <row r="86" spans="1:35" x14ac:dyDescent="0.35">
      <c r="A86" s="7">
        <v>3528</v>
      </c>
      <c r="B86" s="5">
        <v>44847</v>
      </c>
      <c r="C86" s="6">
        <f t="shared" ca="1" si="1"/>
        <v>3.6027777777777779</v>
      </c>
      <c r="D86" s="7" t="s">
        <v>52</v>
      </c>
      <c r="E86" s="7" t="s">
        <v>93</v>
      </c>
      <c r="F86" s="7" t="s">
        <v>29</v>
      </c>
      <c r="G86" s="7" t="s">
        <v>54</v>
      </c>
      <c r="H86" s="7" t="s">
        <v>31</v>
      </c>
      <c r="I86" s="7" t="s">
        <v>45</v>
      </c>
      <c r="J86" s="7" t="s">
        <v>56</v>
      </c>
      <c r="K86" s="7" t="s">
        <v>34</v>
      </c>
      <c r="L86" s="5">
        <v>33585</v>
      </c>
      <c r="M86" s="7" t="s">
        <v>89</v>
      </c>
      <c r="N86" s="7" t="s">
        <v>47</v>
      </c>
      <c r="O86" s="7" t="s">
        <v>48</v>
      </c>
      <c r="P86" s="7" t="s">
        <v>38</v>
      </c>
      <c r="Q86" s="7" t="s">
        <v>39</v>
      </c>
      <c r="R86" s="7" cm="1">
        <f t="array" ref="R86">_xlfn.IFS(Table3[[#This Row],[Performance Levels]]="Exceeds",4,Table3[[#This Row],[Performance Levels]]="Fully Meets",3,Table3[[#This Row],[Performance Levels]]="PIP",1,Table3[[#This Row],[Performance Levels]]="Needs Improvement",2)</f>
        <v>3</v>
      </c>
      <c r="S86" s="7">
        <v>2</v>
      </c>
      <c r="T86" s="7" t="str" cm="1">
        <f t="array" ref="T86">_xlfn.IFS(S86&lt;=2,"Excellent",S86=3,"Average",S86&lt;=5,"Poor")</f>
        <v>Excellent</v>
      </c>
      <c r="U86" s="5">
        <v>45073</v>
      </c>
      <c r="V86" s="7">
        <v>5</v>
      </c>
      <c r="W86" s="7" t="str" cm="1">
        <f t="array" ref="W86">_xlfn.IFS(S86&lt;=2,"High",S86=3,"Moderate",S86&lt;=5,"Low")</f>
        <v>High</v>
      </c>
      <c r="X86" s="7">
        <v>2</v>
      </c>
      <c r="Y86" s="7" t="str" cm="1">
        <f t="array" ref="Y86">_xlfn.IFS(S86&lt;=2,"High",S86=3,"Moderate",S86&lt;=5,"Low")</f>
        <v>High</v>
      </c>
      <c r="Z86" s="7">
        <v>2</v>
      </c>
      <c r="AA86" s="7" t="str" cm="1">
        <f t="array" ref="AA86">_xlfn.IFS(S86&lt;=2,"High",S86=3,"Moderate",S86&lt;=5,"Low")</f>
        <v>High</v>
      </c>
      <c r="AB86" s="5">
        <v>44987</v>
      </c>
      <c r="AC86" s="7" t="s">
        <v>67</v>
      </c>
      <c r="AD86" s="7" t="s">
        <v>50</v>
      </c>
      <c r="AE86" s="7" t="s">
        <v>72</v>
      </c>
      <c r="AF86" s="7">
        <v>1</v>
      </c>
      <c r="AG86" s="8">
        <v>465.96</v>
      </c>
      <c r="AH86" s="7">
        <v>31</v>
      </c>
      <c r="AI86" s="7" t="str" cm="1">
        <f t="array" ref="AI86">_xlfn.IFS(AH86&lt;=25,"Young",AH86&lt;=50,"Adult",AH86&gt;50,"Old")</f>
        <v>Adult</v>
      </c>
    </row>
    <row r="87" spans="1:35" x14ac:dyDescent="0.35">
      <c r="A87" s="11">
        <v>3529</v>
      </c>
      <c r="B87" s="9">
        <v>43833</v>
      </c>
      <c r="C87" s="10">
        <f t="shared" ca="1" si="1"/>
        <v>6.3805555555555555</v>
      </c>
      <c r="D87" s="11" t="s">
        <v>52</v>
      </c>
      <c r="E87" s="11" t="s">
        <v>84</v>
      </c>
      <c r="F87" s="11" t="s">
        <v>29</v>
      </c>
      <c r="G87" s="11" t="s">
        <v>45</v>
      </c>
      <c r="H87" s="11" t="s">
        <v>31</v>
      </c>
      <c r="I87" s="11" t="s">
        <v>54</v>
      </c>
      <c r="J87" s="11" t="s">
        <v>56</v>
      </c>
      <c r="K87" s="11" t="s">
        <v>69</v>
      </c>
      <c r="L87" s="9">
        <v>34503</v>
      </c>
      <c r="M87" s="11" t="s">
        <v>85</v>
      </c>
      <c r="N87" s="11" t="s">
        <v>47</v>
      </c>
      <c r="O87" s="11" t="s">
        <v>48</v>
      </c>
      <c r="P87" s="11" t="s">
        <v>60</v>
      </c>
      <c r="Q87" s="11" t="s">
        <v>39</v>
      </c>
      <c r="R87" s="11" cm="1">
        <f t="array" ref="R87">_xlfn.IFS(Table3[[#This Row],[Performance Levels]]="Exceeds",4,Table3[[#This Row],[Performance Levels]]="Fully Meets",3,Table3[[#This Row],[Performance Levels]]="PIP",1,Table3[[#This Row],[Performance Levels]]="Needs Improvement",2)</f>
        <v>3</v>
      </c>
      <c r="S87" s="11">
        <v>2</v>
      </c>
      <c r="T87" s="11" t="str" cm="1">
        <f t="array" ref="T87">_xlfn.IFS(S87&lt;=2,"Excellent",S87=3,"Average",S87&lt;=5,"Poor")</f>
        <v>Excellent</v>
      </c>
      <c r="U87" s="9">
        <v>45122</v>
      </c>
      <c r="V87" s="11">
        <v>2</v>
      </c>
      <c r="W87" s="11" t="str" cm="1">
        <f t="array" ref="W87">_xlfn.IFS(S87&lt;=2,"High",S87=3,"Moderate",S87&lt;=5,"Low")</f>
        <v>High</v>
      </c>
      <c r="X87" s="11">
        <v>3</v>
      </c>
      <c r="Y87" s="11" t="str" cm="1">
        <f t="array" ref="Y87">_xlfn.IFS(S87&lt;=2,"High",S87=3,"Moderate",S87&lt;=5,"Low")</f>
        <v>High</v>
      </c>
      <c r="Z87" s="11">
        <v>4</v>
      </c>
      <c r="AA87" s="11" t="str" cm="1">
        <f t="array" ref="AA87">_xlfn.IFS(S87&lt;=2,"High",S87=3,"Moderate",S87&lt;=5,"Low")</f>
        <v>High</v>
      </c>
      <c r="AB87" s="9">
        <v>44808</v>
      </c>
      <c r="AC87" s="11" t="s">
        <v>61</v>
      </c>
      <c r="AD87" s="11" t="s">
        <v>41</v>
      </c>
      <c r="AE87" s="11" t="s">
        <v>51</v>
      </c>
      <c r="AF87" s="11">
        <v>1</v>
      </c>
      <c r="AG87" s="12">
        <v>515.55999999999995</v>
      </c>
      <c r="AH87" s="11">
        <v>26</v>
      </c>
      <c r="AI87" s="11" t="str" cm="1">
        <f t="array" ref="AI87">_xlfn.IFS(AH87&lt;=25,"Young",AH87&lt;=50,"Adult",AH87&gt;50,"Old")</f>
        <v>Adult</v>
      </c>
    </row>
    <row r="88" spans="1:35" x14ac:dyDescent="0.35">
      <c r="A88" s="7">
        <v>3530</v>
      </c>
      <c r="B88" s="5">
        <v>43782</v>
      </c>
      <c r="C88" s="6">
        <f t="shared" ca="1" si="1"/>
        <v>6.5194444444444448</v>
      </c>
      <c r="D88" s="7" t="s">
        <v>52</v>
      </c>
      <c r="E88" s="7" t="s">
        <v>63</v>
      </c>
      <c r="F88" s="7" t="s">
        <v>29</v>
      </c>
      <c r="G88" s="7" t="s">
        <v>54</v>
      </c>
      <c r="H88" s="7" t="s">
        <v>55</v>
      </c>
      <c r="I88" s="7" t="s">
        <v>45</v>
      </c>
      <c r="J88" s="7" t="s">
        <v>56</v>
      </c>
      <c r="K88" s="7" t="s">
        <v>69</v>
      </c>
      <c r="L88" s="5">
        <v>34136</v>
      </c>
      <c r="M88" s="7" t="s">
        <v>75</v>
      </c>
      <c r="N88" s="7" t="s">
        <v>36</v>
      </c>
      <c r="O88" s="7" t="s">
        <v>71</v>
      </c>
      <c r="P88" s="7" t="s">
        <v>38</v>
      </c>
      <c r="Q88" s="7" t="s">
        <v>39</v>
      </c>
      <c r="R88" s="7" cm="1">
        <f t="array" ref="R88">_xlfn.IFS(Table3[[#This Row],[Performance Levels]]="Exceeds",4,Table3[[#This Row],[Performance Levels]]="Fully Meets",3,Table3[[#This Row],[Performance Levels]]="PIP",1,Table3[[#This Row],[Performance Levels]]="Needs Improvement",2)</f>
        <v>3</v>
      </c>
      <c r="S88" s="7">
        <v>2</v>
      </c>
      <c r="T88" s="7" t="str" cm="1">
        <f t="array" ref="T88">_xlfn.IFS(S88&lt;=2,"Excellent",S88=3,"Average",S88&lt;=5,"Poor")</f>
        <v>Excellent</v>
      </c>
      <c r="U88" s="5">
        <v>44892</v>
      </c>
      <c r="V88" s="7">
        <v>1</v>
      </c>
      <c r="W88" s="7" t="str" cm="1">
        <f t="array" ref="W88">_xlfn.IFS(S88&lt;=2,"High",S88=3,"Moderate",S88&lt;=5,"Low")</f>
        <v>High</v>
      </c>
      <c r="X88" s="7">
        <v>2</v>
      </c>
      <c r="Y88" s="7" t="str" cm="1">
        <f t="array" ref="Y88">_xlfn.IFS(S88&lt;=2,"High",S88=3,"Moderate",S88&lt;=5,"Low")</f>
        <v>High</v>
      </c>
      <c r="Z88" s="7">
        <v>5</v>
      </c>
      <c r="AA88" s="7" t="str" cm="1">
        <f t="array" ref="AA88">_xlfn.IFS(S88&lt;=2,"High",S88=3,"Moderate",S88&lt;=5,"Low")</f>
        <v>High</v>
      </c>
      <c r="AB88" s="5">
        <v>44944</v>
      </c>
      <c r="AC88" s="7" t="s">
        <v>49</v>
      </c>
      <c r="AD88" s="7" t="s">
        <v>50</v>
      </c>
      <c r="AE88" s="7" t="s">
        <v>72</v>
      </c>
      <c r="AF88" s="7">
        <v>2</v>
      </c>
      <c r="AG88" s="8">
        <v>496.85</v>
      </c>
      <c r="AH88" s="7">
        <v>26</v>
      </c>
      <c r="AI88" s="7" t="str" cm="1">
        <f t="array" ref="AI88">_xlfn.IFS(AH88&lt;=25,"Young",AH88&lt;=50,"Adult",AH88&gt;50,"Old")</f>
        <v>Adult</v>
      </c>
    </row>
    <row r="89" spans="1:35" x14ac:dyDescent="0.35">
      <c r="A89" s="11">
        <v>3531</v>
      </c>
      <c r="B89" s="9">
        <v>45094</v>
      </c>
      <c r="C89" s="10">
        <f t="shared" ca="1" si="1"/>
        <v>2.9249999999999998</v>
      </c>
      <c r="D89" s="11" t="s">
        <v>52</v>
      </c>
      <c r="E89" s="11" t="s">
        <v>73</v>
      </c>
      <c r="F89" s="11" t="s">
        <v>29</v>
      </c>
      <c r="G89" s="11" t="s">
        <v>54</v>
      </c>
      <c r="H89" s="11" t="s">
        <v>31</v>
      </c>
      <c r="I89" s="11" t="s">
        <v>54</v>
      </c>
      <c r="J89" s="11" t="s">
        <v>56</v>
      </c>
      <c r="K89" s="11" t="s">
        <v>95</v>
      </c>
      <c r="L89" s="9">
        <v>52369</v>
      </c>
      <c r="M89" s="11" t="s">
        <v>75</v>
      </c>
      <c r="N89" s="11" t="s">
        <v>47</v>
      </c>
      <c r="O89" s="11" t="s">
        <v>71</v>
      </c>
      <c r="P89" s="11" t="s">
        <v>76</v>
      </c>
      <c r="Q89" s="11" t="s">
        <v>39</v>
      </c>
      <c r="R89" s="11" cm="1">
        <f t="array" ref="R89">_xlfn.IFS(Table3[[#This Row],[Performance Levels]]="Exceeds",4,Table3[[#This Row],[Performance Levels]]="Fully Meets",3,Table3[[#This Row],[Performance Levels]]="PIP",1,Table3[[#This Row],[Performance Levels]]="Needs Improvement",2)</f>
        <v>3</v>
      </c>
      <c r="S89" s="11">
        <v>1</v>
      </c>
      <c r="T89" s="11" t="str" cm="1">
        <f t="array" ref="T89">_xlfn.IFS(S89&lt;=2,"Excellent",S89=3,"Average",S89&lt;=5,"Poor")</f>
        <v>Excellent</v>
      </c>
      <c r="U89" s="9">
        <v>44981</v>
      </c>
      <c r="V89" s="11">
        <v>2</v>
      </c>
      <c r="W89" s="11" t="str" cm="1">
        <f t="array" ref="W89">_xlfn.IFS(S89&lt;=2,"High",S89=3,"Moderate",S89&lt;=5,"Low")</f>
        <v>High</v>
      </c>
      <c r="X89" s="11">
        <v>4</v>
      </c>
      <c r="Y89" s="11" t="str" cm="1">
        <f t="array" ref="Y89">_xlfn.IFS(S89&lt;=2,"High",S89=3,"Moderate",S89&lt;=5,"Low")</f>
        <v>High</v>
      </c>
      <c r="Z89" s="11">
        <v>4</v>
      </c>
      <c r="AA89" s="11" t="str" cm="1">
        <f t="array" ref="AA89">_xlfn.IFS(S89&lt;=2,"High",S89=3,"Moderate",S89&lt;=5,"Low")</f>
        <v>High</v>
      </c>
      <c r="AB89" s="9">
        <v>44895</v>
      </c>
      <c r="AC89" s="11" t="s">
        <v>40</v>
      </c>
      <c r="AD89" s="11" t="s">
        <v>50</v>
      </c>
      <c r="AE89" s="11" t="s">
        <v>62</v>
      </c>
      <c r="AF89" s="11">
        <v>3</v>
      </c>
      <c r="AG89" s="12">
        <v>629.46</v>
      </c>
      <c r="AH89" s="11">
        <v>80</v>
      </c>
      <c r="AI89" s="11" t="str" cm="1">
        <f t="array" ref="AI89">_xlfn.IFS(AH89&lt;=25,"Young",AH89&lt;=50,"Adult",AH89&gt;50,"Old")</f>
        <v>Old</v>
      </c>
    </row>
    <row r="90" spans="1:35" x14ac:dyDescent="0.35">
      <c r="A90" s="7">
        <v>3532</v>
      </c>
      <c r="B90" s="5">
        <v>44483</v>
      </c>
      <c r="C90" s="6">
        <f t="shared" ca="1" si="1"/>
        <v>4.5999999999999996</v>
      </c>
      <c r="D90" s="7" t="s">
        <v>52</v>
      </c>
      <c r="E90" s="7" t="s">
        <v>43</v>
      </c>
      <c r="F90" s="7" t="s">
        <v>29</v>
      </c>
      <c r="G90" s="7" t="s">
        <v>45</v>
      </c>
      <c r="H90" s="7" t="s">
        <v>55</v>
      </c>
      <c r="I90" s="7" t="s">
        <v>54</v>
      </c>
      <c r="J90" s="7" t="s">
        <v>94</v>
      </c>
      <c r="K90" s="7" t="s">
        <v>102</v>
      </c>
      <c r="L90" s="5">
        <v>24438</v>
      </c>
      <c r="M90" s="7" t="s">
        <v>79</v>
      </c>
      <c r="N90" s="7" t="s">
        <v>36</v>
      </c>
      <c r="O90" s="7" t="s">
        <v>71</v>
      </c>
      <c r="P90" s="7" t="s">
        <v>38</v>
      </c>
      <c r="Q90" s="7" t="s">
        <v>39</v>
      </c>
      <c r="R90" s="7" cm="1">
        <f t="array" ref="R90">_xlfn.IFS(Table3[[#This Row],[Performance Levels]]="Exceeds",4,Table3[[#This Row],[Performance Levels]]="Fully Meets",3,Table3[[#This Row],[Performance Levels]]="PIP",1,Table3[[#This Row],[Performance Levels]]="Needs Improvement",2)</f>
        <v>3</v>
      </c>
      <c r="S90" s="7">
        <v>1</v>
      </c>
      <c r="T90" s="7" t="str" cm="1">
        <f t="array" ref="T90">_xlfn.IFS(S90&lt;=2,"Excellent",S90=3,"Average",S90&lt;=5,"Poor")</f>
        <v>Excellent</v>
      </c>
      <c r="U90" s="5">
        <v>44842</v>
      </c>
      <c r="V90" s="7">
        <v>2</v>
      </c>
      <c r="W90" s="7" t="str" cm="1">
        <f t="array" ref="W90">_xlfn.IFS(S90&lt;=2,"High",S90=3,"Moderate",S90&lt;=5,"Low")</f>
        <v>High</v>
      </c>
      <c r="X90" s="7">
        <v>2</v>
      </c>
      <c r="Y90" s="7" t="str" cm="1">
        <f t="array" ref="Y90">_xlfn.IFS(S90&lt;=2,"High",S90=3,"Moderate",S90&lt;=5,"Low")</f>
        <v>High</v>
      </c>
      <c r="Z90" s="7">
        <v>5</v>
      </c>
      <c r="AA90" s="7" t="str" cm="1">
        <f t="array" ref="AA90">_xlfn.IFS(S90&lt;=2,"High",S90=3,"Moderate",S90&lt;=5,"Low")</f>
        <v>High</v>
      </c>
      <c r="AB90" s="5">
        <v>45048</v>
      </c>
      <c r="AC90" s="7" t="s">
        <v>67</v>
      </c>
      <c r="AD90" s="7" t="s">
        <v>41</v>
      </c>
      <c r="AE90" s="7" t="s">
        <v>42</v>
      </c>
      <c r="AF90" s="7">
        <v>2</v>
      </c>
      <c r="AG90" s="8">
        <v>771.61</v>
      </c>
      <c r="AH90" s="7">
        <v>55</v>
      </c>
      <c r="AI90" s="7" t="str" cm="1">
        <f t="array" ref="AI90">_xlfn.IFS(AH90&lt;=25,"Young",AH90&lt;=50,"Adult",AH90&gt;50,"Old")</f>
        <v>Old</v>
      </c>
    </row>
    <row r="91" spans="1:35" x14ac:dyDescent="0.35">
      <c r="A91" s="11">
        <v>3533</v>
      </c>
      <c r="B91" s="9">
        <v>44348</v>
      </c>
      <c r="C91" s="10">
        <f t="shared" ca="1" si="1"/>
        <v>4.9694444444444441</v>
      </c>
      <c r="D91" s="11" t="s">
        <v>52</v>
      </c>
      <c r="E91" s="11" t="s">
        <v>86</v>
      </c>
      <c r="F91" s="11" t="s">
        <v>29</v>
      </c>
      <c r="G91" s="11" t="s">
        <v>30</v>
      </c>
      <c r="H91" s="11" t="s">
        <v>55</v>
      </c>
      <c r="I91" s="11" t="s">
        <v>54</v>
      </c>
      <c r="J91" s="11" t="s">
        <v>56</v>
      </c>
      <c r="K91" s="11" t="s">
        <v>57</v>
      </c>
      <c r="L91" s="9">
        <v>24423</v>
      </c>
      <c r="M91" s="11" t="s">
        <v>58</v>
      </c>
      <c r="N91" s="11" t="s">
        <v>47</v>
      </c>
      <c r="O91" s="11" t="s">
        <v>37</v>
      </c>
      <c r="P91" s="11" t="s">
        <v>66</v>
      </c>
      <c r="Q91" s="11" t="s">
        <v>39</v>
      </c>
      <c r="R91" s="11" cm="1">
        <f t="array" ref="R91">_xlfn.IFS(Table3[[#This Row],[Performance Levels]]="Exceeds",4,Table3[[#This Row],[Performance Levels]]="Fully Meets",3,Table3[[#This Row],[Performance Levels]]="PIP",1,Table3[[#This Row],[Performance Levels]]="Needs Improvement",2)</f>
        <v>3</v>
      </c>
      <c r="S91" s="11">
        <v>2</v>
      </c>
      <c r="T91" s="11" t="str" cm="1">
        <f t="array" ref="T91">_xlfn.IFS(S91&lt;=2,"Excellent",S91=3,"Average",S91&lt;=5,"Poor")</f>
        <v>Excellent</v>
      </c>
      <c r="U91" s="9">
        <v>44934</v>
      </c>
      <c r="V91" s="11">
        <v>2</v>
      </c>
      <c r="W91" s="11" t="str" cm="1">
        <f t="array" ref="W91">_xlfn.IFS(S91&lt;=2,"High",S91=3,"Moderate",S91&lt;=5,"Low")</f>
        <v>High</v>
      </c>
      <c r="X91" s="11">
        <v>5</v>
      </c>
      <c r="Y91" s="11" t="str" cm="1">
        <f t="array" ref="Y91">_xlfn.IFS(S91&lt;=2,"High",S91=3,"Moderate",S91&lt;=5,"Low")</f>
        <v>High</v>
      </c>
      <c r="Z91" s="11">
        <v>2</v>
      </c>
      <c r="AA91" s="11" t="str" cm="1">
        <f t="array" ref="AA91">_xlfn.IFS(S91&lt;=2,"High",S91=3,"Moderate",S91&lt;=5,"Low")</f>
        <v>High</v>
      </c>
      <c r="AB91" s="9">
        <v>45057</v>
      </c>
      <c r="AC91" s="11" t="s">
        <v>40</v>
      </c>
      <c r="AD91" s="11" t="s">
        <v>41</v>
      </c>
      <c r="AE91" s="11" t="s">
        <v>62</v>
      </c>
      <c r="AF91" s="11">
        <v>4</v>
      </c>
      <c r="AG91" s="12">
        <v>418.4</v>
      </c>
      <c r="AH91" s="11">
        <v>55</v>
      </c>
      <c r="AI91" s="11" t="str" cm="1">
        <f t="array" ref="AI91">_xlfn.IFS(AH91&lt;=25,"Young",AH91&lt;=50,"Adult",AH91&gt;50,"Old")</f>
        <v>Old</v>
      </c>
    </row>
    <row r="92" spans="1:35" x14ac:dyDescent="0.35">
      <c r="A92" s="7">
        <v>3534</v>
      </c>
      <c r="B92" s="5">
        <v>43357</v>
      </c>
      <c r="C92" s="6">
        <f t="shared" ca="1" si="1"/>
        <v>7.6833333333333336</v>
      </c>
      <c r="D92" s="7" t="s">
        <v>52</v>
      </c>
      <c r="E92" s="7" t="s">
        <v>63</v>
      </c>
      <c r="F92" s="7" t="s">
        <v>29</v>
      </c>
      <c r="G92" s="7" t="s">
        <v>54</v>
      </c>
      <c r="H92" s="7" t="s">
        <v>44</v>
      </c>
      <c r="I92" s="7" t="s">
        <v>54</v>
      </c>
      <c r="J92" s="7" t="s">
        <v>56</v>
      </c>
      <c r="K92" s="7" t="s">
        <v>78</v>
      </c>
      <c r="L92" s="5">
        <v>21778</v>
      </c>
      <c r="M92" s="7" t="s">
        <v>90</v>
      </c>
      <c r="N92" s="7" t="s">
        <v>36</v>
      </c>
      <c r="O92" s="7" t="s">
        <v>83</v>
      </c>
      <c r="P92" s="7" t="s">
        <v>60</v>
      </c>
      <c r="Q92" s="7" t="s">
        <v>39</v>
      </c>
      <c r="R92" s="7" cm="1">
        <f t="array" ref="R92">_xlfn.IFS(Table3[[#This Row],[Performance Levels]]="Exceeds",4,Table3[[#This Row],[Performance Levels]]="Fully Meets",3,Table3[[#This Row],[Performance Levels]]="PIP",1,Table3[[#This Row],[Performance Levels]]="Needs Improvement",2)</f>
        <v>3</v>
      </c>
      <c r="S92" s="7">
        <v>4</v>
      </c>
      <c r="T92" s="7" t="str" cm="1">
        <f t="array" ref="T92">_xlfn.IFS(S92&lt;=2,"Excellent",S92=3,"Average",S92&lt;=5,"Poor")</f>
        <v>Poor</v>
      </c>
      <c r="U92" s="5">
        <v>45030</v>
      </c>
      <c r="V92" s="7">
        <v>4</v>
      </c>
      <c r="W92" s="7" t="str" cm="1">
        <f t="array" ref="W92">_xlfn.IFS(S92&lt;=2,"High",S92=3,"Moderate",S92&lt;=5,"Low")</f>
        <v>Low</v>
      </c>
      <c r="X92" s="7">
        <v>3</v>
      </c>
      <c r="Y92" s="7" t="str" cm="1">
        <f t="array" ref="Y92">_xlfn.IFS(S92&lt;=2,"High",S92=3,"Moderate",S92&lt;=5,"Low")</f>
        <v>Low</v>
      </c>
      <c r="Z92" s="7">
        <v>2</v>
      </c>
      <c r="AA92" s="7" t="str" cm="1">
        <f t="array" ref="AA92">_xlfn.IFS(S92&lt;=2,"High",S92=3,"Moderate",S92&lt;=5,"Low")</f>
        <v>Low</v>
      </c>
      <c r="AB92" s="5">
        <v>45067</v>
      </c>
      <c r="AC92" s="7" t="s">
        <v>49</v>
      </c>
      <c r="AD92" s="7" t="s">
        <v>41</v>
      </c>
      <c r="AE92" s="7" t="s">
        <v>62</v>
      </c>
      <c r="AF92" s="7">
        <v>3</v>
      </c>
      <c r="AG92" s="8">
        <v>900.96</v>
      </c>
      <c r="AH92" s="7">
        <v>59</v>
      </c>
      <c r="AI92" s="7" t="str" cm="1">
        <f t="array" ref="AI92">_xlfn.IFS(AH92&lt;=25,"Young",AH92&lt;=50,"Adult",AH92&gt;50,"Old")</f>
        <v>Old</v>
      </c>
    </row>
    <row r="93" spans="1:35" x14ac:dyDescent="0.35">
      <c r="A93" s="11">
        <v>3535</v>
      </c>
      <c r="B93" s="9">
        <v>43445</v>
      </c>
      <c r="C93" s="10">
        <f t="shared" ca="1" si="1"/>
        <v>7.4416666666666664</v>
      </c>
      <c r="D93" s="11" t="s">
        <v>52</v>
      </c>
      <c r="E93" s="11" t="s">
        <v>93</v>
      </c>
      <c r="F93" s="11" t="s">
        <v>29</v>
      </c>
      <c r="G93" s="11" t="s">
        <v>54</v>
      </c>
      <c r="H93" s="11" t="s">
        <v>44</v>
      </c>
      <c r="I93" s="11" t="s">
        <v>32</v>
      </c>
      <c r="J93" s="11" t="s">
        <v>56</v>
      </c>
      <c r="K93" s="11" t="s">
        <v>96</v>
      </c>
      <c r="L93" s="9">
        <v>34367</v>
      </c>
      <c r="M93" s="11" t="s">
        <v>90</v>
      </c>
      <c r="N93" s="11" t="s">
        <v>36</v>
      </c>
      <c r="O93" s="11" t="s">
        <v>71</v>
      </c>
      <c r="P93" s="11" t="s">
        <v>60</v>
      </c>
      <c r="Q93" s="11" t="s">
        <v>39</v>
      </c>
      <c r="R93" s="11" cm="1">
        <f t="array" ref="R93">_xlfn.IFS(Table3[[#This Row],[Performance Levels]]="Exceeds",4,Table3[[#This Row],[Performance Levels]]="Fully Meets",3,Table3[[#This Row],[Performance Levels]]="PIP",1,Table3[[#This Row],[Performance Levels]]="Needs Improvement",2)</f>
        <v>3</v>
      </c>
      <c r="S93" s="11">
        <v>4</v>
      </c>
      <c r="T93" s="11" t="str" cm="1">
        <f t="array" ref="T93">_xlfn.IFS(S93&lt;=2,"Excellent",S93=3,"Average",S93&lt;=5,"Poor")</f>
        <v>Poor</v>
      </c>
      <c r="U93" s="9">
        <v>44866</v>
      </c>
      <c r="V93" s="11">
        <v>1</v>
      </c>
      <c r="W93" s="11" t="str" cm="1">
        <f t="array" ref="W93">_xlfn.IFS(S93&lt;=2,"High",S93=3,"Moderate",S93&lt;=5,"Low")</f>
        <v>Low</v>
      </c>
      <c r="X93" s="11">
        <v>5</v>
      </c>
      <c r="Y93" s="11" t="str" cm="1">
        <f t="array" ref="Y93">_xlfn.IFS(S93&lt;=2,"High",S93=3,"Moderate",S93&lt;=5,"Low")</f>
        <v>Low</v>
      </c>
      <c r="Z93" s="11">
        <v>1</v>
      </c>
      <c r="AA93" s="11" t="str" cm="1">
        <f t="array" ref="AA93">_xlfn.IFS(S93&lt;=2,"High",S93=3,"Moderate",S93&lt;=5,"Low")</f>
        <v>Low</v>
      </c>
      <c r="AB93" s="9">
        <v>45102</v>
      </c>
      <c r="AC93" s="11" t="s">
        <v>67</v>
      </c>
      <c r="AD93" s="11" t="s">
        <v>50</v>
      </c>
      <c r="AE93" s="11" t="s">
        <v>51</v>
      </c>
      <c r="AF93" s="11">
        <v>1</v>
      </c>
      <c r="AG93" s="12">
        <v>936.96</v>
      </c>
      <c r="AH93" s="11">
        <v>24</v>
      </c>
      <c r="AI93" s="11" t="str" cm="1">
        <f t="array" ref="AI93">_xlfn.IFS(AH93&lt;=25,"Young",AH93&lt;=50,"Adult",AH93&gt;50,"Old")</f>
        <v>Young</v>
      </c>
    </row>
    <row r="94" spans="1:35" x14ac:dyDescent="0.35">
      <c r="A94" s="7">
        <v>3536</v>
      </c>
      <c r="B94" s="5">
        <v>44779</v>
      </c>
      <c r="C94" s="6">
        <f t="shared" ca="1" si="1"/>
        <v>3.7888888888888888</v>
      </c>
      <c r="D94" s="7" t="s">
        <v>52</v>
      </c>
      <c r="E94" s="7" t="s">
        <v>73</v>
      </c>
      <c r="F94" s="7" t="s">
        <v>29</v>
      </c>
      <c r="G94" s="7" t="s">
        <v>30</v>
      </c>
      <c r="H94" s="7" t="s">
        <v>31</v>
      </c>
      <c r="I94" s="7" t="s">
        <v>32</v>
      </c>
      <c r="J94" s="7" t="s">
        <v>56</v>
      </c>
      <c r="K94" s="7" t="s">
        <v>57</v>
      </c>
      <c r="L94" s="5">
        <v>32510</v>
      </c>
      <c r="M94" s="7" t="s">
        <v>87</v>
      </c>
      <c r="N94" s="7" t="s">
        <v>36</v>
      </c>
      <c r="O94" s="7" t="s">
        <v>71</v>
      </c>
      <c r="P94" s="7" t="s">
        <v>60</v>
      </c>
      <c r="Q94" s="7" t="s">
        <v>39</v>
      </c>
      <c r="R94" s="7" cm="1">
        <f t="array" ref="R94">_xlfn.IFS(Table3[[#This Row],[Performance Levels]]="Exceeds",4,Table3[[#This Row],[Performance Levels]]="Fully Meets",3,Table3[[#This Row],[Performance Levels]]="PIP",1,Table3[[#This Row],[Performance Levels]]="Needs Improvement",2)</f>
        <v>3</v>
      </c>
      <c r="S94" s="7">
        <v>2</v>
      </c>
      <c r="T94" s="7" t="str" cm="1">
        <f t="array" ref="T94">_xlfn.IFS(S94&lt;=2,"Excellent",S94=3,"Average",S94&lt;=5,"Poor")</f>
        <v>Excellent</v>
      </c>
      <c r="U94" s="5">
        <v>44843</v>
      </c>
      <c r="V94" s="7">
        <v>1</v>
      </c>
      <c r="W94" s="7" t="str" cm="1">
        <f t="array" ref="W94">_xlfn.IFS(S94&lt;=2,"High",S94=3,"Moderate",S94&lt;=5,"Low")</f>
        <v>High</v>
      </c>
      <c r="X94" s="7">
        <v>2</v>
      </c>
      <c r="Y94" s="7" t="str" cm="1">
        <f t="array" ref="Y94">_xlfn.IFS(S94&lt;=2,"High",S94=3,"Moderate",S94&lt;=5,"Low")</f>
        <v>High</v>
      </c>
      <c r="Z94" s="7">
        <v>4</v>
      </c>
      <c r="AA94" s="7" t="str" cm="1">
        <f t="array" ref="AA94">_xlfn.IFS(S94&lt;=2,"High",S94=3,"Moderate",S94&lt;=5,"Low")</f>
        <v>High</v>
      </c>
      <c r="AB94" s="5">
        <v>44888</v>
      </c>
      <c r="AC94" s="7" t="s">
        <v>40</v>
      </c>
      <c r="AD94" s="7" t="s">
        <v>50</v>
      </c>
      <c r="AE94" s="7" t="s">
        <v>72</v>
      </c>
      <c r="AF94" s="7">
        <v>5</v>
      </c>
      <c r="AG94" s="8">
        <v>269.02999999999997</v>
      </c>
      <c r="AH94" s="7">
        <v>33</v>
      </c>
      <c r="AI94" s="7" t="str" cm="1">
        <f t="array" ref="AI94">_xlfn.IFS(AH94&lt;=25,"Young",AH94&lt;=50,"Adult",AH94&gt;50,"Old")</f>
        <v>Adult</v>
      </c>
    </row>
    <row r="95" spans="1:35" x14ac:dyDescent="0.35">
      <c r="A95" s="11">
        <v>3539</v>
      </c>
      <c r="B95" s="9">
        <v>43807</v>
      </c>
      <c r="C95" s="10">
        <f t="shared" ca="1" si="1"/>
        <v>6.45</v>
      </c>
      <c r="D95" s="11" t="s">
        <v>52</v>
      </c>
      <c r="E95" s="11" t="s">
        <v>68</v>
      </c>
      <c r="F95" s="11" t="s">
        <v>29</v>
      </c>
      <c r="G95" s="11" t="s">
        <v>54</v>
      </c>
      <c r="H95" s="11" t="s">
        <v>31</v>
      </c>
      <c r="I95" s="11" t="s">
        <v>32</v>
      </c>
      <c r="J95" s="11" t="s">
        <v>56</v>
      </c>
      <c r="K95" s="11" t="s">
        <v>64</v>
      </c>
      <c r="L95" s="9">
        <v>30647</v>
      </c>
      <c r="M95" s="11" t="s">
        <v>89</v>
      </c>
      <c r="N95" s="11" t="s">
        <v>47</v>
      </c>
      <c r="O95" s="11" t="s">
        <v>48</v>
      </c>
      <c r="P95" s="11" t="s">
        <v>60</v>
      </c>
      <c r="Q95" s="11" t="s">
        <v>39</v>
      </c>
      <c r="R95" s="11" cm="1">
        <f t="array" ref="R95">_xlfn.IFS(Table3[[#This Row],[Performance Levels]]="Exceeds",4,Table3[[#This Row],[Performance Levels]]="Fully Meets",3,Table3[[#This Row],[Performance Levels]]="PIP",1,Table3[[#This Row],[Performance Levels]]="Needs Improvement",2)</f>
        <v>3</v>
      </c>
      <c r="S95" s="11">
        <v>5</v>
      </c>
      <c r="T95" s="11" t="str" cm="1">
        <f t="array" ref="T95">_xlfn.IFS(S95&lt;=2,"Excellent",S95=3,"Average",S95&lt;=5,"Poor")</f>
        <v>Poor</v>
      </c>
      <c r="U95" s="9">
        <v>44963</v>
      </c>
      <c r="V95" s="11">
        <v>3</v>
      </c>
      <c r="W95" s="11" t="str" cm="1">
        <f t="array" ref="W95">_xlfn.IFS(S95&lt;=2,"High",S95=3,"Moderate",S95&lt;=5,"Low")</f>
        <v>Low</v>
      </c>
      <c r="X95" s="11">
        <v>3</v>
      </c>
      <c r="Y95" s="11" t="str" cm="1">
        <f t="array" ref="Y95">_xlfn.IFS(S95&lt;=2,"High",S95=3,"Moderate",S95&lt;=5,"Low")</f>
        <v>Low</v>
      </c>
      <c r="Z95" s="11">
        <v>4</v>
      </c>
      <c r="AA95" s="11" t="str" cm="1">
        <f t="array" ref="AA95">_xlfn.IFS(S95&lt;=2,"High",S95=3,"Moderate",S95&lt;=5,"Low")</f>
        <v>Low</v>
      </c>
      <c r="AB95" s="9">
        <v>45002</v>
      </c>
      <c r="AC95" s="11" t="s">
        <v>61</v>
      </c>
      <c r="AD95" s="11" t="s">
        <v>50</v>
      </c>
      <c r="AE95" s="11" t="s">
        <v>42</v>
      </c>
      <c r="AF95" s="11">
        <v>4</v>
      </c>
      <c r="AG95" s="12">
        <v>234.77</v>
      </c>
      <c r="AH95" s="11">
        <v>36</v>
      </c>
      <c r="AI95" s="11" t="str" cm="1">
        <f t="array" ref="AI95">_xlfn.IFS(AH95&lt;=25,"Young",AH95&lt;=50,"Adult",AH95&gt;50,"Old")</f>
        <v>Adult</v>
      </c>
    </row>
    <row r="96" spans="1:35" x14ac:dyDescent="0.35">
      <c r="A96" s="7">
        <v>3540</v>
      </c>
      <c r="B96" s="5">
        <v>43902</v>
      </c>
      <c r="C96" s="6">
        <f t="shared" ca="1" si="1"/>
        <v>6.1888888888888891</v>
      </c>
      <c r="D96" s="7" t="s">
        <v>52</v>
      </c>
      <c r="E96" s="7" t="s">
        <v>28</v>
      </c>
      <c r="F96" s="7" t="s">
        <v>29</v>
      </c>
      <c r="G96" s="7" t="s">
        <v>54</v>
      </c>
      <c r="H96" s="7" t="s">
        <v>55</v>
      </c>
      <c r="I96" s="7" t="s">
        <v>45</v>
      </c>
      <c r="J96" s="7" t="s">
        <v>56</v>
      </c>
      <c r="K96" s="7" t="s">
        <v>88</v>
      </c>
      <c r="L96" s="5">
        <v>30476</v>
      </c>
      <c r="M96" s="7" t="s">
        <v>89</v>
      </c>
      <c r="N96" s="7" t="s">
        <v>47</v>
      </c>
      <c r="O96" s="7" t="s">
        <v>37</v>
      </c>
      <c r="P96" s="7" t="s">
        <v>38</v>
      </c>
      <c r="Q96" s="7" t="s">
        <v>77</v>
      </c>
      <c r="R96" s="7" cm="1">
        <f t="array" ref="R96">_xlfn.IFS(Table3[[#This Row],[Performance Levels]]="Exceeds",4,Table3[[#This Row],[Performance Levels]]="Fully Meets",3,Table3[[#This Row],[Performance Levels]]="PIP",1,Table3[[#This Row],[Performance Levels]]="Needs Improvement",2)</f>
        <v>4</v>
      </c>
      <c r="S96" s="7">
        <v>4</v>
      </c>
      <c r="T96" s="7" t="str" cm="1">
        <f t="array" ref="T96">_xlfn.IFS(S96&lt;=2,"Excellent",S96=3,"Average",S96&lt;=5,"Poor")</f>
        <v>Poor</v>
      </c>
      <c r="U96" s="5">
        <v>45102</v>
      </c>
      <c r="V96" s="7">
        <v>2</v>
      </c>
      <c r="W96" s="7" t="str" cm="1">
        <f t="array" ref="W96">_xlfn.IFS(S96&lt;=2,"High",S96=3,"Moderate",S96&lt;=5,"Low")</f>
        <v>Low</v>
      </c>
      <c r="X96" s="7">
        <v>2</v>
      </c>
      <c r="Y96" s="7" t="str" cm="1">
        <f t="array" ref="Y96">_xlfn.IFS(S96&lt;=2,"High",S96=3,"Moderate",S96&lt;=5,"Low")</f>
        <v>Low</v>
      </c>
      <c r="Z96" s="7">
        <v>3</v>
      </c>
      <c r="AA96" s="7" t="str" cm="1">
        <f t="array" ref="AA96">_xlfn.IFS(S96&lt;=2,"High",S96=3,"Moderate",S96&lt;=5,"Low")</f>
        <v>Low</v>
      </c>
      <c r="AB96" s="5">
        <v>44860</v>
      </c>
      <c r="AC96" s="7" t="s">
        <v>91</v>
      </c>
      <c r="AD96" s="7" t="s">
        <v>50</v>
      </c>
      <c r="AE96" s="7" t="s">
        <v>51</v>
      </c>
      <c r="AF96" s="7">
        <v>2</v>
      </c>
      <c r="AG96" s="8">
        <v>903.46</v>
      </c>
      <c r="AH96" s="7">
        <v>37</v>
      </c>
      <c r="AI96" s="7" t="str" cm="1">
        <f t="array" ref="AI96">_xlfn.IFS(AH96&lt;=25,"Young",AH96&lt;=50,"Adult",AH96&gt;50,"Old")</f>
        <v>Adult</v>
      </c>
    </row>
    <row r="97" spans="1:35" x14ac:dyDescent="0.35">
      <c r="A97" s="11">
        <v>3541</v>
      </c>
      <c r="B97" s="9">
        <v>43927</v>
      </c>
      <c r="C97" s="10">
        <f t="shared" ca="1" si="1"/>
        <v>6.1222222222222218</v>
      </c>
      <c r="D97" s="11" t="s">
        <v>52</v>
      </c>
      <c r="E97" s="11" t="s">
        <v>84</v>
      </c>
      <c r="F97" s="11" t="s">
        <v>29</v>
      </c>
      <c r="G97" s="11" t="s">
        <v>54</v>
      </c>
      <c r="H97" s="11" t="s">
        <v>55</v>
      </c>
      <c r="I97" s="11" t="s">
        <v>54</v>
      </c>
      <c r="J97" s="11" t="s">
        <v>56</v>
      </c>
      <c r="K97" s="11" t="s">
        <v>69</v>
      </c>
      <c r="L97" s="9">
        <v>33538</v>
      </c>
      <c r="M97" s="11" t="s">
        <v>85</v>
      </c>
      <c r="N97" s="11" t="s">
        <v>47</v>
      </c>
      <c r="O97" s="11" t="s">
        <v>71</v>
      </c>
      <c r="P97" s="11" t="s">
        <v>66</v>
      </c>
      <c r="Q97" s="11" t="s">
        <v>77</v>
      </c>
      <c r="R97" s="11" cm="1">
        <f t="array" ref="R97">_xlfn.IFS(Table3[[#This Row],[Performance Levels]]="Exceeds",4,Table3[[#This Row],[Performance Levels]]="Fully Meets",3,Table3[[#This Row],[Performance Levels]]="PIP",1,Table3[[#This Row],[Performance Levels]]="Needs Improvement",2)</f>
        <v>4</v>
      </c>
      <c r="S97" s="11">
        <v>2</v>
      </c>
      <c r="T97" s="11" t="str" cm="1">
        <f t="array" ref="T97">_xlfn.IFS(S97&lt;=2,"Excellent",S97=3,"Average",S97&lt;=5,"Poor")</f>
        <v>Excellent</v>
      </c>
      <c r="U97" s="9">
        <v>44893</v>
      </c>
      <c r="V97" s="11">
        <v>1</v>
      </c>
      <c r="W97" s="11" t="str" cm="1">
        <f t="array" ref="W97">_xlfn.IFS(S97&lt;=2,"High",S97=3,"Moderate",S97&lt;=5,"Low")</f>
        <v>High</v>
      </c>
      <c r="X97" s="11">
        <v>3</v>
      </c>
      <c r="Y97" s="11" t="str" cm="1">
        <f t="array" ref="Y97">_xlfn.IFS(S97&lt;=2,"High",S97=3,"Moderate",S97&lt;=5,"Low")</f>
        <v>High</v>
      </c>
      <c r="Z97" s="11">
        <v>3</v>
      </c>
      <c r="AA97" s="11" t="str" cm="1">
        <f t="array" ref="AA97">_xlfn.IFS(S97&lt;=2,"High",S97=3,"Moderate",S97&lt;=5,"Low")</f>
        <v>High</v>
      </c>
      <c r="AB97" s="9">
        <v>45068</v>
      </c>
      <c r="AC97" s="11" t="s">
        <v>49</v>
      </c>
      <c r="AD97" s="11" t="s">
        <v>50</v>
      </c>
      <c r="AE97" s="11" t="s">
        <v>72</v>
      </c>
      <c r="AF97" s="11">
        <v>4</v>
      </c>
      <c r="AG97" s="12">
        <v>380.3</v>
      </c>
      <c r="AH97" s="11">
        <v>29</v>
      </c>
      <c r="AI97" s="11" t="str" cm="1">
        <f t="array" ref="AI97">_xlfn.IFS(AH97&lt;=25,"Young",AH97&lt;=50,"Adult",AH97&gt;50,"Old")</f>
        <v>Adult</v>
      </c>
    </row>
    <row r="98" spans="1:35" x14ac:dyDescent="0.35">
      <c r="A98" s="7">
        <v>3542</v>
      </c>
      <c r="B98" s="5">
        <v>45031</v>
      </c>
      <c r="C98" s="6">
        <f t="shared" ca="1" si="1"/>
        <v>3.0972222222222223</v>
      </c>
      <c r="D98" s="7" t="s">
        <v>52</v>
      </c>
      <c r="E98" s="7" t="s">
        <v>43</v>
      </c>
      <c r="F98" s="7" t="s">
        <v>29</v>
      </c>
      <c r="G98" s="7" t="s">
        <v>30</v>
      </c>
      <c r="H98" s="7" t="s">
        <v>44</v>
      </c>
      <c r="I98" s="7" t="s">
        <v>32</v>
      </c>
      <c r="J98" s="7" t="s">
        <v>56</v>
      </c>
      <c r="K98" s="7" t="s">
        <v>69</v>
      </c>
      <c r="L98" s="5">
        <v>54118</v>
      </c>
      <c r="M98" s="7" t="s">
        <v>85</v>
      </c>
      <c r="N98" s="7" t="s">
        <v>47</v>
      </c>
      <c r="O98" s="7" t="s">
        <v>37</v>
      </c>
      <c r="P98" s="7" t="s">
        <v>66</v>
      </c>
      <c r="Q98" s="7" t="s">
        <v>97</v>
      </c>
      <c r="R98" s="7" cm="1">
        <f t="array" ref="R98">_xlfn.IFS(Table3[[#This Row],[Performance Levels]]="Exceeds",4,Table3[[#This Row],[Performance Levels]]="Fully Meets",3,Table3[[#This Row],[Performance Levels]]="PIP",1,Table3[[#This Row],[Performance Levels]]="Needs Improvement",2)</f>
        <v>2</v>
      </c>
      <c r="S98" s="7">
        <v>1</v>
      </c>
      <c r="T98" s="7" t="str" cm="1">
        <f t="array" ref="T98">_xlfn.IFS(S98&lt;=2,"Excellent",S98=3,"Average",S98&lt;=5,"Poor")</f>
        <v>Excellent</v>
      </c>
      <c r="U98" s="5">
        <v>44852</v>
      </c>
      <c r="V98" s="7">
        <v>2</v>
      </c>
      <c r="W98" s="7" t="str" cm="1">
        <f t="array" ref="W98">_xlfn.IFS(S98&lt;=2,"High",S98=3,"Moderate",S98&lt;=5,"Low")</f>
        <v>High</v>
      </c>
      <c r="X98" s="7">
        <v>3</v>
      </c>
      <c r="Y98" s="7" t="str" cm="1">
        <f t="array" ref="Y98">_xlfn.IFS(S98&lt;=2,"High",S98=3,"Moderate",S98&lt;=5,"Low")</f>
        <v>High</v>
      </c>
      <c r="Z98" s="7">
        <v>4</v>
      </c>
      <c r="AA98" s="7" t="str" cm="1">
        <f t="array" ref="AA98">_xlfn.IFS(S98&lt;=2,"High",S98=3,"Moderate",S98&lt;=5,"Low")</f>
        <v>High</v>
      </c>
      <c r="AB98" s="5">
        <v>44795</v>
      </c>
      <c r="AC98" s="7" t="s">
        <v>61</v>
      </c>
      <c r="AD98" s="7" t="s">
        <v>41</v>
      </c>
      <c r="AE98" s="7" t="s">
        <v>42</v>
      </c>
      <c r="AF98" s="7">
        <v>4</v>
      </c>
      <c r="AG98" s="8">
        <v>511.42</v>
      </c>
      <c r="AH98" s="7">
        <v>75</v>
      </c>
      <c r="AI98" s="7" t="str" cm="1">
        <f t="array" ref="AI98">_xlfn.IFS(AH98&lt;=25,"Young",AH98&lt;=50,"Adult",AH98&gt;50,"Old")</f>
        <v>Old</v>
      </c>
    </row>
    <row r="99" spans="1:35" x14ac:dyDescent="0.35">
      <c r="A99" s="11">
        <v>3543</v>
      </c>
      <c r="B99" s="9">
        <v>44145</v>
      </c>
      <c r="C99" s="10">
        <f t="shared" ca="1" si="1"/>
        <v>5.5277777777777777</v>
      </c>
      <c r="D99" s="11" t="s">
        <v>52</v>
      </c>
      <c r="E99" s="11" t="s">
        <v>86</v>
      </c>
      <c r="F99" s="11" t="s">
        <v>29</v>
      </c>
      <c r="G99" s="11" t="s">
        <v>45</v>
      </c>
      <c r="H99" s="11" t="s">
        <v>44</v>
      </c>
      <c r="I99" s="11" t="s">
        <v>32</v>
      </c>
      <c r="J99" s="11" t="s">
        <v>56</v>
      </c>
      <c r="K99" s="11" t="s">
        <v>64</v>
      </c>
      <c r="L99" s="9">
        <v>29635</v>
      </c>
      <c r="M99" s="11" t="s">
        <v>75</v>
      </c>
      <c r="N99" s="11" t="s">
        <v>36</v>
      </c>
      <c r="O99" s="11" t="s">
        <v>71</v>
      </c>
      <c r="P99" s="11" t="s">
        <v>60</v>
      </c>
      <c r="Q99" s="11" t="s">
        <v>39</v>
      </c>
      <c r="R99" s="11" cm="1">
        <f t="array" ref="R99">_xlfn.IFS(Table3[[#This Row],[Performance Levels]]="Exceeds",4,Table3[[#This Row],[Performance Levels]]="Fully Meets",3,Table3[[#This Row],[Performance Levels]]="PIP",1,Table3[[#This Row],[Performance Levels]]="Needs Improvement",2)</f>
        <v>3</v>
      </c>
      <c r="S99" s="11">
        <v>2</v>
      </c>
      <c r="T99" s="11" t="str" cm="1">
        <f t="array" ref="T99">_xlfn.IFS(S99&lt;=2,"Excellent",S99=3,"Average",S99&lt;=5,"Poor")</f>
        <v>Excellent</v>
      </c>
      <c r="U99" s="9">
        <v>44968</v>
      </c>
      <c r="V99" s="11">
        <v>4</v>
      </c>
      <c r="W99" s="11" t="str" cm="1">
        <f t="array" ref="W99">_xlfn.IFS(S99&lt;=2,"High",S99=3,"Moderate",S99&lt;=5,"Low")</f>
        <v>High</v>
      </c>
      <c r="X99" s="11">
        <v>5</v>
      </c>
      <c r="Y99" s="11" t="str" cm="1">
        <f t="array" ref="Y99">_xlfn.IFS(S99&lt;=2,"High",S99=3,"Moderate",S99&lt;=5,"Low")</f>
        <v>High</v>
      </c>
      <c r="Z99" s="11">
        <v>5</v>
      </c>
      <c r="AA99" s="11" t="str" cm="1">
        <f t="array" ref="AA99">_xlfn.IFS(S99&lt;=2,"High",S99=3,"Moderate",S99&lt;=5,"Low")</f>
        <v>High</v>
      </c>
      <c r="AB99" s="9">
        <v>45067</v>
      </c>
      <c r="AC99" s="11" t="s">
        <v>91</v>
      </c>
      <c r="AD99" s="11" t="s">
        <v>50</v>
      </c>
      <c r="AE99" s="11" t="s">
        <v>72</v>
      </c>
      <c r="AF99" s="11">
        <v>4</v>
      </c>
      <c r="AG99" s="12">
        <v>171.03</v>
      </c>
      <c r="AH99" s="11">
        <v>39</v>
      </c>
      <c r="AI99" s="11" t="str" cm="1">
        <f t="array" ref="AI99">_xlfn.IFS(AH99&lt;=25,"Young",AH99&lt;=50,"Adult",AH99&gt;50,"Old")</f>
        <v>Adult</v>
      </c>
    </row>
    <row r="100" spans="1:35" x14ac:dyDescent="0.35">
      <c r="A100" s="7">
        <v>3544</v>
      </c>
      <c r="B100" s="5">
        <v>45106</v>
      </c>
      <c r="C100" s="6">
        <f t="shared" ca="1" si="1"/>
        <v>2.8916666666666666</v>
      </c>
      <c r="D100" s="7" t="s">
        <v>52</v>
      </c>
      <c r="E100" s="7" t="s">
        <v>63</v>
      </c>
      <c r="F100" s="7" t="s">
        <v>29</v>
      </c>
      <c r="G100" s="7" t="s">
        <v>30</v>
      </c>
      <c r="H100" s="7" t="s">
        <v>44</v>
      </c>
      <c r="I100" s="7" t="s">
        <v>32</v>
      </c>
      <c r="J100" s="7" t="s">
        <v>56</v>
      </c>
      <c r="K100" s="7" t="s">
        <v>46</v>
      </c>
      <c r="L100" s="5">
        <v>36785</v>
      </c>
      <c r="M100" s="7" t="s">
        <v>75</v>
      </c>
      <c r="N100" s="7" t="s">
        <v>47</v>
      </c>
      <c r="O100" s="7" t="s">
        <v>83</v>
      </c>
      <c r="P100" s="7" t="s">
        <v>60</v>
      </c>
      <c r="Q100" s="7" t="s">
        <v>39</v>
      </c>
      <c r="R100" s="7" cm="1">
        <f t="array" ref="R100">_xlfn.IFS(Table3[[#This Row],[Performance Levels]]="Exceeds",4,Table3[[#This Row],[Performance Levels]]="Fully Meets",3,Table3[[#This Row],[Performance Levels]]="PIP",1,Table3[[#This Row],[Performance Levels]]="Needs Improvement",2)</f>
        <v>3</v>
      </c>
      <c r="S100" s="7">
        <v>2</v>
      </c>
      <c r="T100" s="7" t="str" cm="1">
        <f t="array" ref="T100">_xlfn.IFS(S100&lt;=2,"Excellent",S100=3,"Average",S100&lt;=5,"Poor")</f>
        <v>Excellent</v>
      </c>
      <c r="U100" s="5">
        <v>44818</v>
      </c>
      <c r="V100" s="7">
        <v>3</v>
      </c>
      <c r="W100" s="7" t="str" cm="1">
        <f t="array" ref="W100">_xlfn.IFS(S100&lt;=2,"High",S100=3,"Moderate",S100&lt;=5,"Low")</f>
        <v>High</v>
      </c>
      <c r="X100" s="7">
        <v>5</v>
      </c>
      <c r="Y100" s="7" t="str" cm="1">
        <f t="array" ref="Y100">_xlfn.IFS(S100&lt;=2,"High",S100=3,"Moderate",S100&lt;=5,"Low")</f>
        <v>High</v>
      </c>
      <c r="Z100" s="7">
        <v>3</v>
      </c>
      <c r="AA100" s="7" t="str" cm="1">
        <f t="array" ref="AA100">_xlfn.IFS(S100&lt;=2,"High",S100=3,"Moderate",S100&lt;=5,"Low")</f>
        <v>High</v>
      </c>
      <c r="AB100" s="5">
        <v>45048</v>
      </c>
      <c r="AC100" s="7" t="s">
        <v>40</v>
      </c>
      <c r="AD100" s="7" t="s">
        <v>50</v>
      </c>
      <c r="AE100" s="7" t="s">
        <v>72</v>
      </c>
      <c r="AF100" s="7">
        <v>3</v>
      </c>
      <c r="AG100" s="8">
        <v>842.93</v>
      </c>
      <c r="AH100" s="7">
        <v>23</v>
      </c>
      <c r="AI100" s="7" t="str" cm="1">
        <f t="array" ref="AI100">_xlfn.IFS(AH100&lt;=25,"Young",AH100&lt;=50,"Adult",AH100&gt;50,"Old")</f>
        <v>Young</v>
      </c>
    </row>
    <row r="101" spans="1:35" x14ac:dyDescent="0.35">
      <c r="A101" s="11">
        <v>3545</v>
      </c>
      <c r="B101" s="9">
        <v>44627</v>
      </c>
      <c r="C101" s="10">
        <f t="shared" ca="1" si="1"/>
        <v>4.2027777777777775</v>
      </c>
      <c r="D101" s="11" t="s">
        <v>52</v>
      </c>
      <c r="E101" s="11" t="s">
        <v>43</v>
      </c>
      <c r="F101" s="11" t="s">
        <v>29</v>
      </c>
      <c r="G101" s="11" t="s">
        <v>54</v>
      </c>
      <c r="H101" s="11" t="s">
        <v>31</v>
      </c>
      <c r="I101" s="11" t="s">
        <v>32</v>
      </c>
      <c r="J101" s="11" t="s">
        <v>94</v>
      </c>
      <c r="K101" s="11" t="s">
        <v>69</v>
      </c>
      <c r="L101" s="9">
        <v>52259</v>
      </c>
      <c r="M101" s="11" t="s">
        <v>79</v>
      </c>
      <c r="N101" s="11" t="s">
        <v>36</v>
      </c>
      <c r="O101" s="11" t="s">
        <v>71</v>
      </c>
      <c r="P101" s="11" t="s">
        <v>38</v>
      </c>
      <c r="Q101" s="11" t="s">
        <v>39</v>
      </c>
      <c r="R101" s="11" cm="1">
        <f t="array" ref="R101">_xlfn.IFS(Table3[[#This Row],[Performance Levels]]="Exceeds",4,Table3[[#This Row],[Performance Levels]]="Fully Meets",3,Table3[[#This Row],[Performance Levels]]="PIP",1,Table3[[#This Row],[Performance Levels]]="Needs Improvement",2)</f>
        <v>3</v>
      </c>
      <c r="S101" s="11">
        <v>1</v>
      </c>
      <c r="T101" s="11" t="str" cm="1">
        <f t="array" ref="T101">_xlfn.IFS(S101&lt;=2,"Excellent",S101=3,"Average",S101&lt;=5,"Poor")</f>
        <v>Excellent</v>
      </c>
      <c r="U101" s="9">
        <v>45073</v>
      </c>
      <c r="V101" s="11">
        <v>2</v>
      </c>
      <c r="W101" s="11" t="str" cm="1">
        <f t="array" ref="W101">_xlfn.IFS(S101&lt;=2,"High",S101=3,"Moderate",S101&lt;=5,"Low")</f>
        <v>High</v>
      </c>
      <c r="X101" s="11">
        <v>5</v>
      </c>
      <c r="Y101" s="11" t="str" cm="1">
        <f t="array" ref="Y101">_xlfn.IFS(S101&lt;=2,"High",S101=3,"Moderate",S101&lt;=5,"Low")</f>
        <v>High</v>
      </c>
      <c r="Z101" s="11">
        <v>2</v>
      </c>
      <c r="AA101" s="11" t="str" cm="1">
        <f t="array" ref="AA101">_xlfn.IFS(S101&lt;=2,"High",S101=3,"Moderate",S101&lt;=5,"Low")</f>
        <v>High</v>
      </c>
      <c r="AB101" s="9">
        <v>45050</v>
      </c>
      <c r="AC101" s="11" t="s">
        <v>49</v>
      </c>
      <c r="AD101" s="11" t="s">
        <v>50</v>
      </c>
      <c r="AE101" s="11" t="s">
        <v>51</v>
      </c>
      <c r="AF101" s="11">
        <v>5</v>
      </c>
      <c r="AG101" s="12">
        <v>581.12</v>
      </c>
      <c r="AH101" s="11">
        <v>79</v>
      </c>
      <c r="AI101" s="11" t="str" cm="1">
        <f t="array" ref="AI101">_xlfn.IFS(AH101&lt;=25,"Young",AH101&lt;=50,"Adult",AH101&gt;50,"Old")</f>
        <v>Old</v>
      </c>
    </row>
    <row r="102" spans="1:35" x14ac:dyDescent="0.35">
      <c r="A102" s="7">
        <v>3546</v>
      </c>
      <c r="B102" s="5">
        <v>44408</v>
      </c>
      <c r="C102" s="6">
        <f t="shared" ca="1" si="1"/>
        <v>4.8055555555555554</v>
      </c>
      <c r="D102" s="7" t="s">
        <v>52</v>
      </c>
      <c r="E102" s="7" t="s">
        <v>28</v>
      </c>
      <c r="F102" s="7" t="s">
        <v>29</v>
      </c>
      <c r="G102" s="7" t="s">
        <v>54</v>
      </c>
      <c r="H102" s="7" t="s">
        <v>55</v>
      </c>
      <c r="I102" s="7" t="s">
        <v>45</v>
      </c>
      <c r="J102" s="7" t="s">
        <v>56</v>
      </c>
      <c r="K102" s="7" t="s">
        <v>64</v>
      </c>
      <c r="L102" s="5">
        <v>29416</v>
      </c>
      <c r="M102" s="7" t="s">
        <v>58</v>
      </c>
      <c r="N102" s="7" t="s">
        <v>47</v>
      </c>
      <c r="O102" s="7" t="s">
        <v>48</v>
      </c>
      <c r="P102" s="7" t="s">
        <v>38</v>
      </c>
      <c r="Q102" s="7" t="s">
        <v>77</v>
      </c>
      <c r="R102" s="7" cm="1">
        <f t="array" ref="R102">_xlfn.IFS(Table3[[#This Row],[Performance Levels]]="Exceeds",4,Table3[[#This Row],[Performance Levels]]="Fully Meets",3,Table3[[#This Row],[Performance Levels]]="PIP",1,Table3[[#This Row],[Performance Levels]]="Needs Improvement",2)</f>
        <v>4</v>
      </c>
      <c r="S102" s="7">
        <v>1</v>
      </c>
      <c r="T102" s="7" t="str" cm="1">
        <f t="array" ref="T102">_xlfn.IFS(S102&lt;=2,"Excellent",S102=3,"Average",S102&lt;=5,"Poor")</f>
        <v>Excellent</v>
      </c>
      <c r="U102" s="5">
        <v>45056</v>
      </c>
      <c r="V102" s="7">
        <v>2</v>
      </c>
      <c r="W102" s="7" t="str" cm="1">
        <f t="array" ref="W102">_xlfn.IFS(S102&lt;=2,"High",S102=3,"Moderate",S102&lt;=5,"Low")</f>
        <v>High</v>
      </c>
      <c r="X102" s="7">
        <v>5</v>
      </c>
      <c r="Y102" s="7" t="str" cm="1">
        <f t="array" ref="Y102">_xlfn.IFS(S102&lt;=2,"High",S102=3,"Moderate",S102&lt;=5,"Low")</f>
        <v>High</v>
      </c>
      <c r="Z102" s="7">
        <v>5</v>
      </c>
      <c r="AA102" s="7" t="str" cm="1">
        <f t="array" ref="AA102">_xlfn.IFS(S102&lt;=2,"High",S102=3,"Moderate",S102&lt;=5,"Low")</f>
        <v>High</v>
      </c>
      <c r="AB102" s="5">
        <v>44886</v>
      </c>
      <c r="AC102" s="7" t="s">
        <v>61</v>
      </c>
      <c r="AD102" s="7" t="s">
        <v>50</v>
      </c>
      <c r="AE102" s="7" t="s">
        <v>72</v>
      </c>
      <c r="AF102" s="7">
        <v>4</v>
      </c>
      <c r="AG102" s="8">
        <v>426.45</v>
      </c>
      <c r="AH102" s="7">
        <v>41</v>
      </c>
      <c r="AI102" s="7" t="str" cm="1">
        <f t="array" ref="AI102">_xlfn.IFS(AH102&lt;=25,"Young",AH102&lt;=50,"Adult",AH102&gt;50,"Old")</f>
        <v>Adult</v>
      </c>
    </row>
    <row r="103" spans="1:35" x14ac:dyDescent="0.35">
      <c r="A103" s="11">
        <v>3547</v>
      </c>
      <c r="B103" s="9">
        <v>44581</v>
      </c>
      <c r="C103" s="10">
        <f t="shared" ca="1" si="1"/>
        <v>4.333333333333333</v>
      </c>
      <c r="D103" s="11" t="s">
        <v>52</v>
      </c>
      <c r="E103" s="11" t="s">
        <v>68</v>
      </c>
      <c r="F103" s="11" t="s">
        <v>29</v>
      </c>
      <c r="G103" s="11" t="s">
        <v>30</v>
      </c>
      <c r="H103" s="11" t="s">
        <v>55</v>
      </c>
      <c r="I103" s="11" t="s">
        <v>54</v>
      </c>
      <c r="J103" s="11" t="s">
        <v>56</v>
      </c>
      <c r="K103" s="11" t="s">
        <v>98</v>
      </c>
      <c r="L103" s="9">
        <v>53776</v>
      </c>
      <c r="M103" s="11" t="s">
        <v>90</v>
      </c>
      <c r="N103" s="11" t="s">
        <v>36</v>
      </c>
      <c r="O103" s="11" t="s">
        <v>59</v>
      </c>
      <c r="P103" s="11" t="s">
        <v>66</v>
      </c>
      <c r="Q103" s="11" t="s">
        <v>97</v>
      </c>
      <c r="R103" s="11" cm="1">
        <f t="array" ref="R103">_xlfn.IFS(Table3[[#This Row],[Performance Levels]]="Exceeds",4,Table3[[#This Row],[Performance Levels]]="Fully Meets",3,Table3[[#This Row],[Performance Levels]]="PIP",1,Table3[[#This Row],[Performance Levels]]="Needs Improvement",2)</f>
        <v>2</v>
      </c>
      <c r="S103" s="11">
        <v>2</v>
      </c>
      <c r="T103" s="11" t="str" cm="1">
        <f t="array" ref="T103">_xlfn.IFS(S103&lt;=2,"Excellent",S103=3,"Average",S103&lt;=5,"Poor")</f>
        <v>Excellent</v>
      </c>
      <c r="U103" s="9">
        <v>44919</v>
      </c>
      <c r="V103" s="11">
        <v>2</v>
      </c>
      <c r="W103" s="11" t="str" cm="1">
        <f t="array" ref="W103">_xlfn.IFS(S103&lt;=2,"High",S103=3,"Moderate",S103&lt;=5,"Low")</f>
        <v>High</v>
      </c>
      <c r="X103" s="11">
        <v>4</v>
      </c>
      <c r="Y103" s="11" t="str" cm="1">
        <f t="array" ref="Y103">_xlfn.IFS(S103&lt;=2,"High",S103=3,"Moderate",S103&lt;=5,"Low")</f>
        <v>High</v>
      </c>
      <c r="Z103" s="11">
        <v>2</v>
      </c>
      <c r="AA103" s="11" t="str" cm="1">
        <f t="array" ref="AA103">_xlfn.IFS(S103&lt;=2,"High",S103=3,"Moderate",S103&lt;=5,"Low")</f>
        <v>High</v>
      </c>
      <c r="AB103" s="9">
        <v>45040</v>
      </c>
      <c r="AC103" s="11" t="s">
        <v>67</v>
      </c>
      <c r="AD103" s="11" t="s">
        <v>50</v>
      </c>
      <c r="AE103" s="11" t="s">
        <v>42</v>
      </c>
      <c r="AF103" s="11">
        <v>4</v>
      </c>
      <c r="AG103" s="12">
        <v>805.05</v>
      </c>
      <c r="AH103" s="11">
        <v>75</v>
      </c>
      <c r="AI103" s="11" t="str" cm="1">
        <f t="array" ref="AI103">_xlfn.IFS(AH103&lt;=25,"Young",AH103&lt;=50,"Adult",AH103&gt;50,"Old")</f>
        <v>Old</v>
      </c>
    </row>
    <row r="104" spans="1:35" x14ac:dyDescent="0.35">
      <c r="A104" s="7">
        <v>3548</v>
      </c>
      <c r="B104" s="5">
        <v>44388</v>
      </c>
      <c r="C104" s="6">
        <f t="shared" ca="1" si="1"/>
        <v>4.8583333333333334</v>
      </c>
      <c r="D104" s="7" t="s">
        <v>52</v>
      </c>
      <c r="E104" s="7" t="s">
        <v>73</v>
      </c>
      <c r="F104" s="7" t="s">
        <v>29</v>
      </c>
      <c r="G104" s="7" t="s">
        <v>45</v>
      </c>
      <c r="H104" s="7" t="s">
        <v>44</v>
      </c>
      <c r="I104" s="7" t="s">
        <v>54</v>
      </c>
      <c r="J104" s="7" t="s">
        <v>56</v>
      </c>
      <c r="K104" s="7" t="s">
        <v>64</v>
      </c>
      <c r="L104" s="5">
        <v>23401</v>
      </c>
      <c r="M104" s="7" t="s">
        <v>90</v>
      </c>
      <c r="N104" s="7" t="s">
        <v>36</v>
      </c>
      <c r="O104" s="7" t="s">
        <v>37</v>
      </c>
      <c r="P104" s="7" t="s">
        <v>60</v>
      </c>
      <c r="Q104" s="7" t="s">
        <v>39</v>
      </c>
      <c r="R104" s="7" cm="1">
        <f t="array" ref="R104">_xlfn.IFS(Table3[[#This Row],[Performance Levels]]="Exceeds",4,Table3[[#This Row],[Performance Levels]]="Fully Meets",3,Table3[[#This Row],[Performance Levels]]="PIP",1,Table3[[#This Row],[Performance Levels]]="Needs Improvement",2)</f>
        <v>3</v>
      </c>
      <c r="S104" s="7">
        <v>1</v>
      </c>
      <c r="T104" s="7" t="str" cm="1">
        <f t="array" ref="T104">_xlfn.IFS(S104&lt;=2,"Excellent",S104=3,"Average",S104&lt;=5,"Poor")</f>
        <v>Excellent</v>
      </c>
      <c r="U104" s="5">
        <v>44840</v>
      </c>
      <c r="V104" s="7">
        <v>5</v>
      </c>
      <c r="W104" s="7" t="str" cm="1">
        <f t="array" ref="W104">_xlfn.IFS(S104&lt;=2,"High",S104=3,"Moderate",S104&lt;=5,"Low")</f>
        <v>High</v>
      </c>
      <c r="X104" s="7">
        <v>5</v>
      </c>
      <c r="Y104" s="7" t="str" cm="1">
        <f t="array" ref="Y104">_xlfn.IFS(S104&lt;=2,"High",S104=3,"Moderate",S104&lt;=5,"Low")</f>
        <v>High</v>
      </c>
      <c r="Z104" s="7">
        <v>3</v>
      </c>
      <c r="AA104" s="7" t="str" cm="1">
        <f t="array" ref="AA104">_xlfn.IFS(S104&lt;=2,"High",S104=3,"Moderate",S104&lt;=5,"Low")</f>
        <v>High</v>
      </c>
      <c r="AB104" s="5">
        <v>44789</v>
      </c>
      <c r="AC104" s="7" t="s">
        <v>40</v>
      </c>
      <c r="AD104" s="7" t="s">
        <v>50</v>
      </c>
      <c r="AE104" s="7" t="s">
        <v>72</v>
      </c>
      <c r="AF104" s="7">
        <v>3</v>
      </c>
      <c r="AG104" s="8">
        <v>368.8</v>
      </c>
      <c r="AH104" s="7">
        <v>57</v>
      </c>
      <c r="AI104" s="7" t="str" cm="1">
        <f t="array" ref="AI104">_xlfn.IFS(AH104&lt;=25,"Young",AH104&lt;=50,"Adult",AH104&gt;50,"Old")</f>
        <v>Old</v>
      </c>
    </row>
    <row r="105" spans="1:35" x14ac:dyDescent="0.35">
      <c r="A105" s="11">
        <v>3549</v>
      </c>
      <c r="B105" s="9">
        <v>43388</v>
      </c>
      <c r="C105" s="10">
        <f t="shared" ca="1" si="1"/>
        <v>7.5972222222222223</v>
      </c>
      <c r="D105" s="11" t="s">
        <v>52</v>
      </c>
      <c r="E105" s="11" t="s">
        <v>63</v>
      </c>
      <c r="F105" s="11" t="s">
        <v>29</v>
      </c>
      <c r="G105" s="11" t="s">
        <v>54</v>
      </c>
      <c r="H105" s="11" t="s">
        <v>31</v>
      </c>
      <c r="I105" s="11" t="s">
        <v>54</v>
      </c>
      <c r="J105" s="11" t="s">
        <v>56</v>
      </c>
      <c r="K105" s="11" t="s">
        <v>69</v>
      </c>
      <c r="L105" s="9">
        <v>20165</v>
      </c>
      <c r="M105" s="11" t="s">
        <v>87</v>
      </c>
      <c r="N105" s="11" t="s">
        <v>36</v>
      </c>
      <c r="O105" s="11" t="s">
        <v>71</v>
      </c>
      <c r="P105" s="11" t="s">
        <v>76</v>
      </c>
      <c r="Q105" s="11" t="s">
        <v>39</v>
      </c>
      <c r="R105" s="11" cm="1">
        <f t="array" ref="R105">_xlfn.IFS(Table3[[#This Row],[Performance Levels]]="Exceeds",4,Table3[[#This Row],[Performance Levels]]="Fully Meets",3,Table3[[#This Row],[Performance Levels]]="PIP",1,Table3[[#This Row],[Performance Levels]]="Needs Improvement",2)</f>
        <v>3</v>
      </c>
      <c r="S105" s="11">
        <v>2</v>
      </c>
      <c r="T105" s="11" t="str" cm="1">
        <f t="array" ref="T105">_xlfn.IFS(S105&lt;=2,"Excellent",S105=3,"Average",S105&lt;=5,"Poor")</f>
        <v>Excellent</v>
      </c>
      <c r="U105" s="9">
        <v>45035</v>
      </c>
      <c r="V105" s="11">
        <v>1</v>
      </c>
      <c r="W105" s="11" t="str" cm="1">
        <f t="array" ref="W105">_xlfn.IFS(S105&lt;=2,"High",S105=3,"Moderate",S105&lt;=5,"Low")</f>
        <v>High</v>
      </c>
      <c r="X105" s="11">
        <v>4</v>
      </c>
      <c r="Y105" s="11" t="str" cm="1">
        <f t="array" ref="Y105">_xlfn.IFS(S105&lt;=2,"High",S105=3,"Moderate",S105&lt;=5,"Low")</f>
        <v>High</v>
      </c>
      <c r="Z105" s="11">
        <v>1</v>
      </c>
      <c r="AA105" s="11" t="str" cm="1">
        <f t="array" ref="AA105">_xlfn.IFS(S105&lt;=2,"High",S105=3,"Moderate",S105&lt;=5,"Low")</f>
        <v>High</v>
      </c>
      <c r="AB105" s="9">
        <v>44867</v>
      </c>
      <c r="AC105" s="11" t="s">
        <v>91</v>
      </c>
      <c r="AD105" s="11" t="s">
        <v>50</v>
      </c>
      <c r="AE105" s="11" t="s">
        <v>42</v>
      </c>
      <c r="AF105" s="11">
        <v>5</v>
      </c>
      <c r="AG105" s="12">
        <v>788.67</v>
      </c>
      <c r="AH105" s="11">
        <v>63</v>
      </c>
      <c r="AI105" s="11" t="str" cm="1">
        <f t="array" ref="AI105">_xlfn.IFS(AH105&lt;=25,"Young",AH105&lt;=50,"Adult",AH105&gt;50,"Old")</f>
        <v>Old</v>
      </c>
    </row>
    <row r="106" spans="1:35" x14ac:dyDescent="0.35">
      <c r="A106" s="7">
        <v>3551</v>
      </c>
      <c r="B106" s="5">
        <v>43323</v>
      </c>
      <c r="C106" s="6">
        <f t="shared" ca="1" si="1"/>
        <v>7.7750000000000004</v>
      </c>
      <c r="D106" s="7" t="s">
        <v>52</v>
      </c>
      <c r="E106" s="7" t="s">
        <v>93</v>
      </c>
      <c r="F106" s="7" t="s">
        <v>29</v>
      </c>
      <c r="G106" s="7" t="s">
        <v>45</v>
      </c>
      <c r="H106" s="7" t="s">
        <v>31</v>
      </c>
      <c r="I106" s="7" t="s">
        <v>45</v>
      </c>
      <c r="J106" s="7" t="s">
        <v>56</v>
      </c>
      <c r="K106" s="7" t="s">
        <v>78</v>
      </c>
      <c r="L106" s="5">
        <v>19909</v>
      </c>
      <c r="M106" s="7" t="s">
        <v>82</v>
      </c>
      <c r="N106" s="7" t="s">
        <v>47</v>
      </c>
      <c r="O106" s="7" t="s">
        <v>71</v>
      </c>
      <c r="P106" s="7" t="s">
        <v>66</v>
      </c>
      <c r="Q106" s="7" t="s">
        <v>97</v>
      </c>
      <c r="R106" s="7" cm="1">
        <f t="array" ref="R106">_xlfn.IFS(Table3[[#This Row],[Performance Levels]]="Exceeds",4,Table3[[#This Row],[Performance Levels]]="Fully Meets",3,Table3[[#This Row],[Performance Levels]]="PIP",1,Table3[[#This Row],[Performance Levels]]="Needs Improvement",2)</f>
        <v>2</v>
      </c>
      <c r="S106" s="7">
        <v>4</v>
      </c>
      <c r="T106" s="7" t="str" cm="1">
        <f t="array" ref="T106">_xlfn.IFS(S106&lt;=2,"Excellent",S106=3,"Average",S106&lt;=5,"Poor")</f>
        <v>Poor</v>
      </c>
      <c r="U106" s="5">
        <v>45080</v>
      </c>
      <c r="V106" s="7">
        <v>4</v>
      </c>
      <c r="W106" s="7" t="str" cm="1">
        <f t="array" ref="W106">_xlfn.IFS(S106&lt;=2,"High",S106=3,"Moderate",S106&lt;=5,"Low")</f>
        <v>Low</v>
      </c>
      <c r="X106" s="7">
        <v>4</v>
      </c>
      <c r="Y106" s="7" t="str" cm="1">
        <f t="array" ref="Y106">_xlfn.IFS(S106&lt;=2,"High",S106=3,"Moderate",S106&lt;=5,"Low")</f>
        <v>Low</v>
      </c>
      <c r="Z106" s="7">
        <v>3</v>
      </c>
      <c r="AA106" s="7" t="str" cm="1">
        <f t="array" ref="AA106">_xlfn.IFS(S106&lt;=2,"High",S106=3,"Moderate",S106&lt;=5,"Low")</f>
        <v>Low</v>
      </c>
      <c r="AB106" s="5">
        <v>44861</v>
      </c>
      <c r="AC106" s="7" t="s">
        <v>91</v>
      </c>
      <c r="AD106" s="7" t="s">
        <v>50</v>
      </c>
      <c r="AE106" s="7" t="s">
        <v>51</v>
      </c>
      <c r="AF106" s="7">
        <v>1</v>
      </c>
      <c r="AG106" s="8">
        <v>570.13</v>
      </c>
      <c r="AH106" s="7">
        <v>64</v>
      </c>
      <c r="AI106" s="7" t="str" cm="1">
        <f t="array" ref="AI106">_xlfn.IFS(AH106&lt;=25,"Young",AH106&lt;=50,"Adult",AH106&gt;50,"Old")</f>
        <v>Old</v>
      </c>
    </row>
    <row r="107" spans="1:35" x14ac:dyDescent="0.35">
      <c r="A107" s="11">
        <v>3552</v>
      </c>
      <c r="B107" s="9">
        <v>43877</v>
      </c>
      <c r="C107" s="10">
        <f t="shared" ca="1" si="1"/>
        <v>6.2611111111111111</v>
      </c>
      <c r="D107" s="11" t="s">
        <v>52</v>
      </c>
      <c r="E107" s="11" t="s">
        <v>53</v>
      </c>
      <c r="F107" s="11" t="s">
        <v>29</v>
      </c>
      <c r="G107" s="11" t="s">
        <v>54</v>
      </c>
      <c r="H107" s="11" t="s">
        <v>55</v>
      </c>
      <c r="I107" s="11" t="s">
        <v>54</v>
      </c>
      <c r="J107" s="11" t="s">
        <v>56</v>
      </c>
      <c r="K107" s="11" t="s">
        <v>69</v>
      </c>
      <c r="L107" s="9">
        <v>52089</v>
      </c>
      <c r="M107" s="11" t="s">
        <v>89</v>
      </c>
      <c r="N107" s="11" t="s">
        <v>47</v>
      </c>
      <c r="O107" s="11" t="s">
        <v>37</v>
      </c>
      <c r="P107" s="11" t="s">
        <v>60</v>
      </c>
      <c r="Q107" s="11" t="s">
        <v>97</v>
      </c>
      <c r="R107" s="11" cm="1">
        <f t="array" ref="R107">_xlfn.IFS(Table3[[#This Row],[Performance Levels]]="Exceeds",4,Table3[[#This Row],[Performance Levels]]="Fully Meets",3,Table3[[#This Row],[Performance Levels]]="PIP",1,Table3[[#This Row],[Performance Levels]]="Needs Improvement",2)</f>
        <v>2</v>
      </c>
      <c r="S107" s="11">
        <v>1</v>
      </c>
      <c r="T107" s="11" t="str" cm="1">
        <f t="array" ref="T107">_xlfn.IFS(S107&lt;=2,"Excellent",S107=3,"Average",S107&lt;=5,"Poor")</f>
        <v>Excellent</v>
      </c>
      <c r="U107" s="9">
        <v>44848</v>
      </c>
      <c r="V107" s="11">
        <v>3</v>
      </c>
      <c r="W107" s="11" t="str" cm="1">
        <f t="array" ref="W107">_xlfn.IFS(S107&lt;=2,"High",S107=3,"Moderate",S107&lt;=5,"Low")</f>
        <v>High</v>
      </c>
      <c r="X107" s="11">
        <v>4</v>
      </c>
      <c r="Y107" s="11" t="str" cm="1">
        <f t="array" ref="Y107">_xlfn.IFS(S107&lt;=2,"High",S107=3,"Moderate",S107&lt;=5,"Low")</f>
        <v>High</v>
      </c>
      <c r="Z107" s="11">
        <v>2</v>
      </c>
      <c r="AA107" s="11" t="str" cm="1">
        <f t="array" ref="AA107">_xlfn.IFS(S107&lt;=2,"High",S107=3,"Moderate",S107&lt;=5,"Low")</f>
        <v>High</v>
      </c>
      <c r="AB107" s="9">
        <v>44891</v>
      </c>
      <c r="AC107" s="11" t="s">
        <v>40</v>
      </c>
      <c r="AD107" s="11" t="s">
        <v>50</v>
      </c>
      <c r="AE107" s="11" t="s">
        <v>42</v>
      </c>
      <c r="AF107" s="11">
        <v>4</v>
      </c>
      <c r="AG107" s="12">
        <v>480.87</v>
      </c>
      <c r="AH107" s="11">
        <v>78</v>
      </c>
      <c r="AI107" s="11" t="str" cm="1">
        <f t="array" ref="AI107">_xlfn.IFS(AH107&lt;=25,"Young",AH107&lt;=50,"Adult",AH107&gt;50,"Old")</f>
        <v>Old</v>
      </c>
    </row>
    <row r="108" spans="1:35" x14ac:dyDescent="0.35">
      <c r="A108" s="7">
        <v>3553</v>
      </c>
      <c r="B108" s="5">
        <v>43850</v>
      </c>
      <c r="C108" s="6">
        <f t="shared" ca="1" si="1"/>
        <v>6.333333333333333</v>
      </c>
      <c r="D108" s="7" t="s">
        <v>52</v>
      </c>
      <c r="E108" s="7" t="s">
        <v>80</v>
      </c>
      <c r="F108" s="7" t="s">
        <v>29</v>
      </c>
      <c r="G108" s="7" t="s">
        <v>30</v>
      </c>
      <c r="H108" s="7" t="s">
        <v>31</v>
      </c>
      <c r="I108" s="7" t="s">
        <v>32</v>
      </c>
      <c r="J108" s="7" t="s">
        <v>56</v>
      </c>
      <c r="K108" s="7" t="s">
        <v>69</v>
      </c>
      <c r="L108" s="5">
        <v>54550</v>
      </c>
      <c r="M108" s="7" t="s">
        <v>89</v>
      </c>
      <c r="N108" s="7" t="s">
        <v>47</v>
      </c>
      <c r="O108" s="7" t="s">
        <v>71</v>
      </c>
      <c r="P108" s="7" t="s">
        <v>76</v>
      </c>
      <c r="Q108" s="7" t="s">
        <v>39</v>
      </c>
      <c r="R108" s="7" cm="1">
        <f t="array" ref="R108">_xlfn.IFS(Table3[[#This Row],[Performance Levels]]="Exceeds",4,Table3[[#This Row],[Performance Levels]]="Fully Meets",3,Table3[[#This Row],[Performance Levels]]="PIP",1,Table3[[#This Row],[Performance Levels]]="Needs Improvement",2)</f>
        <v>3</v>
      </c>
      <c r="S108" s="7">
        <v>4</v>
      </c>
      <c r="T108" s="7" t="str" cm="1">
        <f t="array" ref="T108">_xlfn.IFS(S108&lt;=2,"Excellent",S108=3,"Average",S108&lt;=5,"Poor")</f>
        <v>Poor</v>
      </c>
      <c r="U108" s="5">
        <v>44864</v>
      </c>
      <c r="V108" s="7">
        <v>4</v>
      </c>
      <c r="W108" s="7" t="str" cm="1">
        <f t="array" ref="W108">_xlfn.IFS(S108&lt;=2,"High",S108=3,"Moderate",S108&lt;=5,"Low")</f>
        <v>Low</v>
      </c>
      <c r="X108" s="7">
        <v>2</v>
      </c>
      <c r="Y108" s="7" t="str" cm="1">
        <f t="array" ref="Y108">_xlfn.IFS(S108&lt;=2,"High",S108=3,"Moderate",S108&lt;=5,"Low")</f>
        <v>Low</v>
      </c>
      <c r="Z108" s="7">
        <v>4</v>
      </c>
      <c r="AA108" s="7" t="str" cm="1">
        <f t="array" ref="AA108">_xlfn.IFS(S108&lt;=2,"High",S108=3,"Moderate",S108&lt;=5,"Low")</f>
        <v>Low</v>
      </c>
      <c r="AB108" s="5">
        <v>44906</v>
      </c>
      <c r="AC108" s="7" t="s">
        <v>61</v>
      </c>
      <c r="AD108" s="7" t="s">
        <v>41</v>
      </c>
      <c r="AE108" s="7" t="s">
        <v>51</v>
      </c>
      <c r="AF108" s="7">
        <v>5</v>
      </c>
      <c r="AG108" s="8">
        <v>689.48</v>
      </c>
      <c r="AH108" s="7">
        <v>71</v>
      </c>
      <c r="AI108" s="7" t="str" cm="1">
        <f t="array" ref="AI108">_xlfn.IFS(AH108&lt;=25,"Young",AH108&lt;=50,"Adult",AH108&gt;50,"Old")</f>
        <v>Old</v>
      </c>
    </row>
    <row r="109" spans="1:35" x14ac:dyDescent="0.35">
      <c r="A109" s="11">
        <v>3554</v>
      </c>
      <c r="B109" s="9">
        <v>43555</v>
      </c>
      <c r="C109" s="10">
        <f t="shared" ca="1" si="1"/>
        <v>7.1388888888888893</v>
      </c>
      <c r="D109" s="11" t="s">
        <v>52</v>
      </c>
      <c r="E109" s="11" t="s">
        <v>86</v>
      </c>
      <c r="F109" s="11" t="s">
        <v>29</v>
      </c>
      <c r="G109" s="11" t="s">
        <v>45</v>
      </c>
      <c r="H109" s="11" t="s">
        <v>31</v>
      </c>
      <c r="I109" s="11" t="s">
        <v>32</v>
      </c>
      <c r="J109" s="11" t="s">
        <v>56</v>
      </c>
      <c r="K109" s="11" t="s">
        <v>103</v>
      </c>
      <c r="L109" s="9">
        <v>21472</v>
      </c>
      <c r="M109" s="11" t="s">
        <v>85</v>
      </c>
      <c r="N109" s="11" t="s">
        <v>47</v>
      </c>
      <c r="O109" s="11" t="s">
        <v>83</v>
      </c>
      <c r="P109" s="11" t="s">
        <v>38</v>
      </c>
      <c r="Q109" s="11" t="s">
        <v>39</v>
      </c>
      <c r="R109" s="11" cm="1">
        <f t="array" ref="R109">_xlfn.IFS(Table3[[#This Row],[Performance Levels]]="Exceeds",4,Table3[[#This Row],[Performance Levels]]="Fully Meets",3,Table3[[#This Row],[Performance Levels]]="PIP",1,Table3[[#This Row],[Performance Levels]]="Needs Improvement",2)</f>
        <v>3</v>
      </c>
      <c r="S109" s="11">
        <v>1</v>
      </c>
      <c r="T109" s="11" t="str" cm="1">
        <f t="array" ref="T109">_xlfn.IFS(S109&lt;=2,"Excellent",S109=3,"Average",S109&lt;=5,"Poor")</f>
        <v>Excellent</v>
      </c>
      <c r="U109" s="9">
        <v>45084</v>
      </c>
      <c r="V109" s="11">
        <v>2</v>
      </c>
      <c r="W109" s="11" t="str" cm="1">
        <f t="array" ref="W109">_xlfn.IFS(S109&lt;=2,"High",S109=3,"Moderate",S109&lt;=5,"Low")</f>
        <v>High</v>
      </c>
      <c r="X109" s="11">
        <v>1</v>
      </c>
      <c r="Y109" s="11" t="str" cm="1">
        <f t="array" ref="Y109">_xlfn.IFS(S109&lt;=2,"High",S109=3,"Moderate",S109&lt;=5,"Low")</f>
        <v>High</v>
      </c>
      <c r="Z109" s="11">
        <v>2</v>
      </c>
      <c r="AA109" s="11" t="str" cm="1">
        <f t="array" ref="AA109">_xlfn.IFS(S109&lt;=2,"High",S109=3,"Moderate",S109&lt;=5,"Low")</f>
        <v>High</v>
      </c>
      <c r="AB109" s="9">
        <v>45082</v>
      </c>
      <c r="AC109" s="11" t="s">
        <v>61</v>
      </c>
      <c r="AD109" s="11" t="s">
        <v>41</v>
      </c>
      <c r="AE109" s="11" t="s">
        <v>62</v>
      </c>
      <c r="AF109" s="11">
        <v>4</v>
      </c>
      <c r="AG109" s="12">
        <v>283.33</v>
      </c>
      <c r="AH109" s="11">
        <v>61</v>
      </c>
      <c r="AI109" s="11" t="str" cm="1">
        <f t="array" ref="AI109">_xlfn.IFS(AH109&lt;=25,"Young",AH109&lt;=50,"Adult",AH109&gt;50,"Old")</f>
        <v>Old</v>
      </c>
    </row>
    <row r="110" spans="1:35" x14ac:dyDescent="0.35">
      <c r="A110" s="7">
        <v>3555</v>
      </c>
      <c r="B110" s="5">
        <v>44932</v>
      </c>
      <c r="C110" s="6">
        <f t="shared" ca="1" si="1"/>
        <v>3.3722222222222222</v>
      </c>
      <c r="D110" s="7" t="s">
        <v>52</v>
      </c>
      <c r="E110" s="7" t="s">
        <v>43</v>
      </c>
      <c r="F110" s="7" t="s">
        <v>29</v>
      </c>
      <c r="G110" s="7" t="s">
        <v>54</v>
      </c>
      <c r="H110" s="7" t="s">
        <v>31</v>
      </c>
      <c r="I110" s="7" t="s">
        <v>32</v>
      </c>
      <c r="J110" s="7" t="s">
        <v>56</v>
      </c>
      <c r="K110" s="7" t="s">
        <v>74</v>
      </c>
      <c r="L110" s="5">
        <v>32153</v>
      </c>
      <c r="M110" s="7" t="s">
        <v>85</v>
      </c>
      <c r="N110" s="7" t="s">
        <v>36</v>
      </c>
      <c r="O110" s="7" t="s">
        <v>48</v>
      </c>
      <c r="P110" s="7" t="s">
        <v>38</v>
      </c>
      <c r="Q110" s="7" t="s">
        <v>39</v>
      </c>
      <c r="R110" s="7" cm="1">
        <f t="array" ref="R110">_xlfn.IFS(Table3[[#This Row],[Performance Levels]]="Exceeds",4,Table3[[#This Row],[Performance Levels]]="Fully Meets",3,Table3[[#This Row],[Performance Levels]]="PIP",1,Table3[[#This Row],[Performance Levels]]="Needs Improvement",2)</f>
        <v>3</v>
      </c>
      <c r="S110" s="7">
        <v>4</v>
      </c>
      <c r="T110" s="7" t="str" cm="1">
        <f t="array" ref="T110">_xlfn.IFS(S110&lt;=2,"Excellent",S110=3,"Average",S110&lt;=5,"Poor")</f>
        <v>Poor</v>
      </c>
      <c r="U110" s="5">
        <v>44939</v>
      </c>
      <c r="V110" s="7">
        <v>2</v>
      </c>
      <c r="W110" s="7" t="str" cm="1">
        <f t="array" ref="W110">_xlfn.IFS(S110&lt;=2,"High",S110=3,"Moderate",S110&lt;=5,"Low")</f>
        <v>Low</v>
      </c>
      <c r="X110" s="7">
        <v>5</v>
      </c>
      <c r="Y110" s="7" t="str" cm="1">
        <f t="array" ref="Y110">_xlfn.IFS(S110&lt;=2,"High",S110=3,"Moderate",S110&lt;=5,"Low")</f>
        <v>Low</v>
      </c>
      <c r="Z110" s="7">
        <v>1</v>
      </c>
      <c r="AA110" s="7" t="str" cm="1">
        <f t="array" ref="AA110">_xlfn.IFS(S110&lt;=2,"High",S110=3,"Moderate",S110&lt;=5,"Low")</f>
        <v>Low</v>
      </c>
      <c r="AB110" s="5">
        <v>44989</v>
      </c>
      <c r="AC110" s="7" t="s">
        <v>40</v>
      </c>
      <c r="AD110" s="7" t="s">
        <v>50</v>
      </c>
      <c r="AE110" s="7" t="s">
        <v>72</v>
      </c>
      <c r="AF110" s="7">
        <v>4</v>
      </c>
      <c r="AG110" s="8">
        <v>566.12</v>
      </c>
      <c r="AH110" s="7">
        <v>35</v>
      </c>
      <c r="AI110" s="7" t="str" cm="1">
        <f t="array" ref="AI110">_xlfn.IFS(AH110&lt;=25,"Young",AH110&lt;=50,"Adult",AH110&gt;50,"Old")</f>
        <v>Adult</v>
      </c>
    </row>
    <row r="111" spans="1:35" x14ac:dyDescent="0.35">
      <c r="A111" s="11">
        <v>3556</v>
      </c>
      <c r="B111" s="9">
        <v>43664</v>
      </c>
      <c r="C111" s="10">
        <f t="shared" ca="1" si="1"/>
        <v>6.8388888888888886</v>
      </c>
      <c r="D111" s="11" t="s">
        <v>52</v>
      </c>
      <c r="E111" s="11" t="s">
        <v>28</v>
      </c>
      <c r="F111" s="11" t="s">
        <v>29</v>
      </c>
      <c r="G111" s="11" t="s">
        <v>54</v>
      </c>
      <c r="H111" s="11" t="s">
        <v>55</v>
      </c>
      <c r="I111" s="11" t="s">
        <v>32</v>
      </c>
      <c r="J111" s="11" t="s">
        <v>56</v>
      </c>
      <c r="K111" s="11" t="s">
        <v>100</v>
      </c>
      <c r="L111" s="9">
        <v>22448</v>
      </c>
      <c r="M111" s="11" t="s">
        <v>75</v>
      </c>
      <c r="N111" s="11" t="s">
        <v>47</v>
      </c>
      <c r="O111" s="11" t="s">
        <v>37</v>
      </c>
      <c r="P111" s="11" t="s">
        <v>60</v>
      </c>
      <c r="Q111" s="11" t="s">
        <v>77</v>
      </c>
      <c r="R111" s="11" cm="1">
        <f t="array" ref="R111">_xlfn.IFS(Table3[[#This Row],[Performance Levels]]="Exceeds",4,Table3[[#This Row],[Performance Levels]]="Fully Meets",3,Table3[[#This Row],[Performance Levels]]="PIP",1,Table3[[#This Row],[Performance Levels]]="Needs Improvement",2)</f>
        <v>4</v>
      </c>
      <c r="S111" s="11">
        <v>2</v>
      </c>
      <c r="T111" s="11" t="str" cm="1">
        <f t="array" ref="T111">_xlfn.IFS(S111&lt;=2,"Excellent",S111=3,"Average",S111&lt;=5,"Poor")</f>
        <v>Excellent</v>
      </c>
      <c r="U111" s="9">
        <v>45088</v>
      </c>
      <c r="V111" s="11">
        <v>2</v>
      </c>
      <c r="W111" s="11" t="str" cm="1">
        <f t="array" ref="W111">_xlfn.IFS(S111&lt;=2,"High",S111=3,"Moderate",S111&lt;=5,"Low")</f>
        <v>High</v>
      </c>
      <c r="X111" s="11">
        <v>2</v>
      </c>
      <c r="Y111" s="11" t="str" cm="1">
        <f t="array" ref="Y111">_xlfn.IFS(S111&lt;=2,"High",S111=3,"Moderate",S111&lt;=5,"Low")</f>
        <v>High</v>
      </c>
      <c r="Z111" s="11">
        <v>3</v>
      </c>
      <c r="AA111" s="11" t="str" cm="1">
        <f t="array" ref="AA111">_xlfn.IFS(S111&lt;=2,"High",S111=3,"Moderate",S111&lt;=5,"Low")</f>
        <v>High</v>
      </c>
      <c r="AB111" s="9">
        <v>44968</v>
      </c>
      <c r="AC111" s="11" t="s">
        <v>49</v>
      </c>
      <c r="AD111" s="11" t="s">
        <v>41</v>
      </c>
      <c r="AE111" s="11" t="s">
        <v>51</v>
      </c>
      <c r="AF111" s="11">
        <v>1</v>
      </c>
      <c r="AG111" s="12">
        <v>513.91999999999996</v>
      </c>
      <c r="AH111" s="11">
        <v>58</v>
      </c>
      <c r="AI111" s="11" t="str" cm="1">
        <f t="array" ref="AI111">_xlfn.IFS(AH111&lt;=25,"Young",AH111&lt;=50,"Adult",AH111&gt;50,"Old")</f>
        <v>Old</v>
      </c>
    </row>
    <row r="112" spans="1:35" x14ac:dyDescent="0.35">
      <c r="A112" s="7">
        <v>3557</v>
      </c>
      <c r="B112" s="5">
        <v>43509</v>
      </c>
      <c r="C112" s="6">
        <f t="shared" ca="1" si="1"/>
        <v>7.2694444444444448</v>
      </c>
      <c r="D112" s="7" t="s">
        <v>52</v>
      </c>
      <c r="E112" s="7" t="s">
        <v>68</v>
      </c>
      <c r="F112" s="7" t="s">
        <v>29</v>
      </c>
      <c r="G112" s="7" t="s">
        <v>45</v>
      </c>
      <c r="H112" s="7" t="s">
        <v>31</v>
      </c>
      <c r="I112" s="7" t="s">
        <v>32</v>
      </c>
      <c r="J112" s="7" t="s">
        <v>56</v>
      </c>
      <c r="K112" s="7" t="s">
        <v>69</v>
      </c>
      <c r="L112" s="5">
        <v>22073</v>
      </c>
      <c r="M112" s="7" t="s">
        <v>35</v>
      </c>
      <c r="N112" s="7" t="s">
        <v>47</v>
      </c>
      <c r="O112" s="7" t="s">
        <v>59</v>
      </c>
      <c r="P112" s="7" t="s">
        <v>60</v>
      </c>
      <c r="Q112" s="7" t="s">
        <v>39</v>
      </c>
      <c r="R112" s="7" cm="1">
        <f t="array" ref="R112">_xlfn.IFS(Table3[[#This Row],[Performance Levels]]="Exceeds",4,Table3[[#This Row],[Performance Levels]]="Fully Meets",3,Table3[[#This Row],[Performance Levels]]="PIP",1,Table3[[#This Row],[Performance Levels]]="Needs Improvement",2)</f>
        <v>3</v>
      </c>
      <c r="S112" s="7">
        <v>2</v>
      </c>
      <c r="T112" s="7" t="str" cm="1">
        <f t="array" ref="T112">_xlfn.IFS(S112&lt;=2,"Excellent",S112=3,"Average",S112&lt;=5,"Poor")</f>
        <v>Excellent</v>
      </c>
      <c r="U112" s="5">
        <v>45036</v>
      </c>
      <c r="V112" s="7">
        <v>4</v>
      </c>
      <c r="W112" s="7" t="str" cm="1">
        <f t="array" ref="W112">_xlfn.IFS(S112&lt;=2,"High",S112=3,"Moderate",S112&lt;=5,"Low")</f>
        <v>High</v>
      </c>
      <c r="X112" s="7">
        <v>5</v>
      </c>
      <c r="Y112" s="7" t="str" cm="1">
        <f t="array" ref="Y112">_xlfn.IFS(S112&lt;=2,"High",S112=3,"Moderate",S112&lt;=5,"Low")</f>
        <v>High</v>
      </c>
      <c r="Z112" s="7">
        <v>2</v>
      </c>
      <c r="AA112" s="7" t="str" cm="1">
        <f t="array" ref="AA112">_xlfn.IFS(S112&lt;=2,"High",S112=3,"Moderate",S112&lt;=5,"Low")</f>
        <v>High</v>
      </c>
      <c r="AB112" s="5">
        <v>44961</v>
      </c>
      <c r="AC112" s="7" t="s">
        <v>61</v>
      </c>
      <c r="AD112" s="7" t="s">
        <v>50</v>
      </c>
      <c r="AE112" s="7" t="s">
        <v>42</v>
      </c>
      <c r="AF112" s="7">
        <v>1</v>
      </c>
      <c r="AG112" s="8">
        <v>210.38</v>
      </c>
      <c r="AH112" s="7">
        <v>59</v>
      </c>
      <c r="AI112" s="7" t="str" cm="1">
        <f t="array" ref="AI112">_xlfn.IFS(AH112&lt;=25,"Young",AH112&lt;=50,"Adult",AH112&gt;50,"Old")</f>
        <v>Old</v>
      </c>
    </row>
    <row r="113" spans="1:35" x14ac:dyDescent="0.35">
      <c r="A113" s="11">
        <v>3558</v>
      </c>
      <c r="B113" s="9">
        <v>43464</v>
      </c>
      <c r="C113" s="10">
        <f t="shared" ca="1" si="1"/>
        <v>7.3888888888888893</v>
      </c>
      <c r="D113" s="11" t="s">
        <v>27</v>
      </c>
      <c r="E113" s="11" t="s">
        <v>86</v>
      </c>
      <c r="F113" s="11" t="s">
        <v>29</v>
      </c>
      <c r="G113" s="11" t="s">
        <v>45</v>
      </c>
      <c r="H113" s="11" t="s">
        <v>44</v>
      </c>
      <c r="I113" s="11" t="s">
        <v>45</v>
      </c>
      <c r="J113" s="11" t="s">
        <v>33</v>
      </c>
      <c r="K113" s="11" t="s">
        <v>104</v>
      </c>
      <c r="L113" s="9">
        <v>21705</v>
      </c>
      <c r="M113" s="11" t="s">
        <v>35</v>
      </c>
      <c r="N113" s="11" t="s">
        <v>36</v>
      </c>
      <c r="O113" s="11" t="s">
        <v>71</v>
      </c>
      <c r="P113" s="11" t="s">
        <v>60</v>
      </c>
      <c r="Q113" s="11" t="s">
        <v>39</v>
      </c>
      <c r="R113" s="11" cm="1">
        <f t="array" ref="R113">_xlfn.IFS(Table3[[#This Row],[Performance Levels]]="Exceeds",4,Table3[[#This Row],[Performance Levels]]="Fully Meets",3,Table3[[#This Row],[Performance Levels]]="PIP",1,Table3[[#This Row],[Performance Levels]]="Needs Improvement",2)</f>
        <v>3</v>
      </c>
      <c r="S113" s="11">
        <v>1</v>
      </c>
      <c r="T113" s="11" t="str" cm="1">
        <f t="array" ref="T113">_xlfn.IFS(S113&lt;=2,"Excellent",S113=3,"Average",S113&lt;=5,"Poor")</f>
        <v>Excellent</v>
      </c>
      <c r="U113" s="9">
        <v>44839</v>
      </c>
      <c r="V113" s="11">
        <v>2</v>
      </c>
      <c r="W113" s="11" t="str" cm="1">
        <f t="array" ref="W113">_xlfn.IFS(S113&lt;=2,"High",S113=3,"Moderate",S113&lt;=5,"Low")</f>
        <v>High</v>
      </c>
      <c r="X113" s="11">
        <v>5</v>
      </c>
      <c r="Y113" s="11" t="str" cm="1">
        <f t="array" ref="Y113">_xlfn.IFS(S113&lt;=2,"High",S113=3,"Moderate",S113&lt;=5,"Low")</f>
        <v>High</v>
      </c>
      <c r="Z113" s="11">
        <v>3</v>
      </c>
      <c r="AA113" s="11" t="str" cm="1">
        <f t="array" ref="AA113">_xlfn.IFS(S113&lt;=2,"High",S113=3,"Moderate",S113&lt;=5,"Low")</f>
        <v>High</v>
      </c>
      <c r="AB113" s="9">
        <v>45125</v>
      </c>
      <c r="AC113" s="11" t="s">
        <v>67</v>
      </c>
      <c r="AD113" s="11" t="s">
        <v>41</v>
      </c>
      <c r="AE113" s="11" t="s">
        <v>62</v>
      </c>
      <c r="AF113" s="11">
        <v>1</v>
      </c>
      <c r="AG113" s="12">
        <v>941.54</v>
      </c>
      <c r="AH113" s="11">
        <v>59</v>
      </c>
      <c r="AI113" s="11" t="str" cm="1">
        <f t="array" ref="AI113">_xlfn.IFS(AH113&lt;=25,"Young",AH113&lt;=50,"Adult",AH113&gt;50,"Old")</f>
        <v>Old</v>
      </c>
    </row>
    <row r="114" spans="1:35" x14ac:dyDescent="0.35">
      <c r="A114" s="7">
        <v>3559</v>
      </c>
      <c r="B114" s="5">
        <v>43775</v>
      </c>
      <c r="C114" s="6">
        <f t="shared" ca="1" si="1"/>
        <v>6.5388888888888888</v>
      </c>
      <c r="D114" s="7" t="s">
        <v>27</v>
      </c>
      <c r="E114" s="7" t="s">
        <v>80</v>
      </c>
      <c r="F114" s="7" t="s">
        <v>29</v>
      </c>
      <c r="G114" s="7" t="s">
        <v>45</v>
      </c>
      <c r="H114" s="7" t="s">
        <v>31</v>
      </c>
      <c r="I114" s="7" t="s">
        <v>54</v>
      </c>
      <c r="J114" s="7" t="s">
        <v>33</v>
      </c>
      <c r="K114" s="7" t="s">
        <v>69</v>
      </c>
      <c r="L114" s="5">
        <v>33560</v>
      </c>
      <c r="M114" s="7" t="s">
        <v>35</v>
      </c>
      <c r="N114" s="7" t="s">
        <v>47</v>
      </c>
      <c r="O114" s="7" t="s">
        <v>37</v>
      </c>
      <c r="P114" s="7" t="s">
        <v>60</v>
      </c>
      <c r="Q114" s="7" t="s">
        <v>39</v>
      </c>
      <c r="R114" s="7" cm="1">
        <f t="array" ref="R114">_xlfn.IFS(Table3[[#This Row],[Performance Levels]]="Exceeds",4,Table3[[#This Row],[Performance Levels]]="Fully Meets",3,Table3[[#This Row],[Performance Levels]]="PIP",1,Table3[[#This Row],[Performance Levels]]="Needs Improvement",2)</f>
        <v>3</v>
      </c>
      <c r="S114" s="7">
        <v>2</v>
      </c>
      <c r="T114" s="7" t="str" cm="1">
        <f t="array" ref="T114">_xlfn.IFS(S114&lt;=2,"Excellent",S114=3,"Average",S114&lt;=5,"Poor")</f>
        <v>Excellent</v>
      </c>
      <c r="U114" s="5">
        <v>44922</v>
      </c>
      <c r="V114" s="7">
        <v>3</v>
      </c>
      <c r="W114" s="7" t="str" cm="1">
        <f t="array" ref="W114">_xlfn.IFS(S114&lt;=2,"High",S114=3,"Moderate",S114&lt;=5,"Low")</f>
        <v>High</v>
      </c>
      <c r="X114" s="7">
        <v>2</v>
      </c>
      <c r="Y114" s="7" t="str" cm="1">
        <f t="array" ref="Y114">_xlfn.IFS(S114&lt;=2,"High",S114=3,"Moderate",S114&lt;=5,"Low")</f>
        <v>High</v>
      </c>
      <c r="Z114" s="7">
        <v>1</v>
      </c>
      <c r="AA114" s="7" t="str" cm="1">
        <f t="array" ref="AA114">_xlfn.IFS(S114&lt;=2,"High",S114=3,"Moderate",S114&lt;=5,"Low")</f>
        <v>High</v>
      </c>
      <c r="AB114" s="5">
        <v>44895</v>
      </c>
      <c r="AC114" s="7" t="s">
        <v>61</v>
      </c>
      <c r="AD114" s="7" t="s">
        <v>50</v>
      </c>
      <c r="AE114" s="7" t="s">
        <v>42</v>
      </c>
      <c r="AF114" s="7">
        <v>2</v>
      </c>
      <c r="AG114" s="8">
        <v>959.81</v>
      </c>
      <c r="AH114" s="7">
        <v>28</v>
      </c>
      <c r="AI114" s="7" t="str" cm="1">
        <f t="array" ref="AI114">_xlfn.IFS(AH114&lt;=25,"Young",AH114&lt;=50,"Adult",AH114&gt;50,"Old")</f>
        <v>Adult</v>
      </c>
    </row>
    <row r="115" spans="1:35" x14ac:dyDescent="0.35">
      <c r="A115" s="11">
        <v>3560</v>
      </c>
      <c r="B115" s="9">
        <v>44713</v>
      </c>
      <c r="C115" s="10">
        <f t="shared" ca="1" si="1"/>
        <v>3.9694444444444446</v>
      </c>
      <c r="D115" s="11" t="s">
        <v>27</v>
      </c>
      <c r="E115" s="11" t="s">
        <v>86</v>
      </c>
      <c r="F115" s="11" t="s">
        <v>29</v>
      </c>
      <c r="G115" s="11" t="s">
        <v>30</v>
      </c>
      <c r="H115" s="11" t="s">
        <v>31</v>
      </c>
      <c r="I115" s="11" t="s">
        <v>54</v>
      </c>
      <c r="J115" s="11" t="s">
        <v>33</v>
      </c>
      <c r="K115" s="11" t="s">
        <v>69</v>
      </c>
      <c r="L115" s="9">
        <v>19773</v>
      </c>
      <c r="M115" s="11" t="s">
        <v>35</v>
      </c>
      <c r="N115" s="11" t="s">
        <v>36</v>
      </c>
      <c r="O115" s="11" t="s">
        <v>83</v>
      </c>
      <c r="P115" s="11" t="s">
        <v>76</v>
      </c>
      <c r="Q115" s="11" t="s">
        <v>77</v>
      </c>
      <c r="R115" s="11" cm="1">
        <f t="array" ref="R115">_xlfn.IFS(Table3[[#This Row],[Performance Levels]]="Exceeds",4,Table3[[#This Row],[Performance Levels]]="Fully Meets",3,Table3[[#This Row],[Performance Levels]]="PIP",1,Table3[[#This Row],[Performance Levels]]="Needs Improvement",2)</f>
        <v>4</v>
      </c>
      <c r="S115" s="11">
        <v>4</v>
      </c>
      <c r="T115" s="11" t="str" cm="1">
        <f t="array" ref="T115">_xlfn.IFS(S115&lt;=2,"Excellent",S115=3,"Average",S115&lt;=5,"Poor")</f>
        <v>Poor</v>
      </c>
      <c r="U115" s="9">
        <v>44935</v>
      </c>
      <c r="V115" s="11">
        <v>2</v>
      </c>
      <c r="W115" s="11" t="str" cm="1">
        <f t="array" ref="W115">_xlfn.IFS(S115&lt;=2,"High",S115=3,"Moderate",S115&lt;=5,"Low")</f>
        <v>Low</v>
      </c>
      <c r="X115" s="11">
        <v>4</v>
      </c>
      <c r="Y115" s="11" t="str" cm="1">
        <f t="array" ref="Y115">_xlfn.IFS(S115&lt;=2,"High",S115=3,"Moderate",S115&lt;=5,"Low")</f>
        <v>Low</v>
      </c>
      <c r="Z115" s="11">
        <v>5</v>
      </c>
      <c r="AA115" s="11" t="str" cm="1">
        <f t="array" ref="AA115">_xlfn.IFS(S115&lt;=2,"High",S115=3,"Moderate",S115&lt;=5,"Low")</f>
        <v>Low</v>
      </c>
      <c r="AB115" s="9">
        <v>45068</v>
      </c>
      <c r="AC115" s="11" t="s">
        <v>67</v>
      </c>
      <c r="AD115" s="11" t="s">
        <v>50</v>
      </c>
      <c r="AE115" s="11" t="s">
        <v>72</v>
      </c>
      <c r="AF115" s="11">
        <v>1</v>
      </c>
      <c r="AG115" s="12">
        <v>738.92</v>
      </c>
      <c r="AH115" s="11">
        <v>68</v>
      </c>
      <c r="AI115" s="11" t="str" cm="1">
        <f t="array" ref="AI115">_xlfn.IFS(AH115&lt;=25,"Young",AH115&lt;=50,"Adult",AH115&gt;50,"Old")</f>
        <v>Old</v>
      </c>
    </row>
    <row r="116" spans="1:35" x14ac:dyDescent="0.35">
      <c r="A116" s="7">
        <v>3561</v>
      </c>
      <c r="B116" s="5">
        <v>45013</v>
      </c>
      <c r="C116" s="6">
        <f t="shared" ca="1" si="1"/>
        <v>3.1444444444444444</v>
      </c>
      <c r="D116" s="7" t="s">
        <v>105</v>
      </c>
      <c r="E116" s="7" t="s">
        <v>68</v>
      </c>
      <c r="F116" s="7" t="s">
        <v>29</v>
      </c>
      <c r="G116" s="7" t="s">
        <v>45</v>
      </c>
      <c r="H116" s="7" t="s">
        <v>31</v>
      </c>
      <c r="I116" s="7" t="s">
        <v>32</v>
      </c>
      <c r="J116" s="7" t="s">
        <v>33</v>
      </c>
      <c r="K116" s="7" t="s">
        <v>64</v>
      </c>
      <c r="L116" s="5">
        <v>21581</v>
      </c>
      <c r="M116" s="7" t="s">
        <v>35</v>
      </c>
      <c r="N116" s="7" t="s">
        <v>36</v>
      </c>
      <c r="O116" s="7" t="s">
        <v>37</v>
      </c>
      <c r="P116" s="7" t="s">
        <v>66</v>
      </c>
      <c r="Q116" s="7" t="s">
        <v>39</v>
      </c>
      <c r="R116" s="7" cm="1">
        <f t="array" ref="R116">_xlfn.IFS(Table3[[#This Row],[Performance Levels]]="Exceeds",4,Table3[[#This Row],[Performance Levels]]="Fully Meets",3,Table3[[#This Row],[Performance Levels]]="PIP",1,Table3[[#This Row],[Performance Levels]]="Needs Improvement",2)</f>
        <v>3</v>
      </c>
      <c r="S116" s="7">
        <v>5</v>
      </c>
      <c r="T116" s="7" t="str" cm="1">
        <f t="array" ref="T116">_xlfn.IFS(S116&lt;=2,"Excellent",S116=3,"Average",S116&lt;=5,"Poor")</f>
        <v>Poor</v>
      </c>
      <c r="U116" s="5">
        <v>44885</v>
      </c>
      <c r="V116" s="7">
        <v>2</v>
      </c>
      <c r="W116" s="7" t="str" cm="1">
        <f t="array" ref="W116">_xlfn.IFS(S116&lt;=2,"High",S116=3,"Moderate",S116&lt;=5,"Low")</f>
        <v>Low</v>
      </c>
      <c r="X116" s="7">
        <v>1</v>
      </c>
      <c r="Y116" s="7" t="str" cm="1">
        <f t="array" ref="Y116">_xlfn.IFS(S116&lt;=2,"High",S116=3,"Moderate",S116&lt;=5,"Low")</f>
        <v>Low</v>
      </c>
      <c r="Z116" s="7">
        <v>5</v>
      </c>
      <c r="AA116" s="7" t="str" cm="1">
        <f t="array" ref="AA116">_xlfn.IFS(S116&lt;=2,"High",S116=3,"Moderate",S116&lt;=5,"Low")</f>
        <v>Low</v>
      </c>
      <c r="AB116" s="5">
        <v>44811</v>
      </c>
      <c r="AC116" s="7" t="s">
        <v>67</v>
      </c>
      <c r="AD116" s="7" t="s">
        <v>50</v>
      </c>
      <c r="AE116" s="7" t="s">
        <v>42</v>
      </c>
      <c r="AF116" s="7">
        <v>5</v>
      </c>
      <c r="AG116" s="8">
        <v>445.04</v>
      </c>
      <c r="AH116" s="7">
        <v>64</v>
      </c>
      <c r="AI116" s="7" t="str" cm="1">
        <f t="array" ref="AI116">_xlfn.IFS(AH116&lt;=25,"Young",AH116&lt;=50,"Adult",AH116&gt;50,"Old")</f>
        <v>Old</v>
      </c>
    </row>
    <row r="117" spans="1:35" x14ac:dyDescent="0.35">
      <c r="A117" s="11">
        <v>3563</v>
      </c>
      <c r="B117" s="9">
        <v>43466</v>
      </c>
      <c r="C117" s="10">
        <f t="shared" ca="1" si="1"/>
        <v>7.3861111111111111</v>
      </c>
      <c r="D117" s="11" t="s">
        <v>27</v>
      </c>
      <c r="E117" s="11" t="s">
        <v>73</v>
      </c>
      <c r="F117" s="11" t="s">
        <v>29</v>
      </c>
      <c r="G117" s="11" t="s">
        <v>30</v>
      </c>
      <c r="H117" s="11" t="s">
        <v>55</v>
      </c>
      <c r="I117" s="11" t="s">
        <v>54</v>
      </c>
      <c r="J117" s="11" t="s">
        <v>33</v>
      </c>
      <c r="K117" s="11" t="s">
        <v>69</v>
      </c>
      <c r="L117" s="9">
        <v>53615</v>
      </c>
      <c r="M117" s="11" t="s">
        <v>35</v>
      </c>
      <c r="N117" s="11" t="s">
        <v>47</v>
      </c>
      <c r="O117" s="11" t="s">
        <v>71</v>
      </c>
      <c r="P117" s="11" t="s">
        <v>38</v>
      </c>
      <c r="Q117" s="11" t="s">
        <v>106</v>
      </c>
      <c r="R117" s="11" cm="1">
        <f t="array" ref="R117">_xlfn.IFS(Table3[[#This Row],[Performance Levels]]="Exceeds",4,Table3[[#This Row],[Performance Levels]]="Fully Meets",3,Table3[[#This Row],[Performance Levels]]="PIP",1,Table3[[#This Row],[Performance Levels]]="Needs Improvement",2)</f>
        <v>1</v>
      </c>
      <c r="S117" s="11">
        <v>4</v>
      </c>
      <c r="T117" s="11" t="str" cm="1">
        <f t="array" ref="T117">_xlfn.IFS(S117&lt;=2,"Excellent",S117=3,"Average",S117&lt;=5,"Poor")</f>
        <v>Poor</v>
      </c>
      <c r="U117" s="9">
        <v>44957</v>
      </c>
      <c r="V117" s="11">
        <v>4</v>
      </c>
      <c r="W117" s="11" t="str" cm="1">
        <f t="array" ref="W117">_xlfn.IFS(S117&lt;=2,"High",S117=3,"Moderate",S117&lt;=5,"Low")</f>
        <v>Low</v>
      </c>
      <c r="X117" s="11">
        <v>1</v>
      </c>
      <c r="Y117" s="11" t="str" cm="1">
        <f t="array" ref="Y117">_xlfn.IFS(S117&lt;=2,"High",S117=3,"Moderate",S117&lt;=5,"Low")</f>
        <v>Low</v>
      </c>
      <c r="Z117" s="11">
        <v>3</v>
      </c>
      <c r="AA117" s="11" t="str" cm="1">
        <f t="array" ref="AA117">_xlfn.IFS(S117&lt;=2,"High",S117=3,"Moderate",S117&lt;=5,"Low")</f>
        <v>Low</v>
      </c>
      <c r="AB117" s="9">
        <v>45022</v>
      </c>
      <c r="AC117" s="11" t="s">
        <v>40</v>
      </c>
      <c r="AD117" s="11" t="s">
        <v>50</v>
      </c>
      <c r="AE117" s="11" t="s">
        <v>72</v>
      </c>
      <c r="AF117" s="11">
        <v>4</v>
      </c>
      <c r="AG117" s="12">
        <v>886.9</v>
      </c>
      <c r="AH117" s="11">
        <v>73</v>
      </c>
      <c r="AI117" s="11" t="str" cm="1">
        <f t="array" ref="AI117">_xlfn.IFS(AH117&lt;=25,"Young",AH117&lt;=50,"Adult",AH117&gt;50,"Old")</f>
        <v>Old</v>
      </c>
    </row>
    <row r="118" spans="1:35" x14ac:dyDescent="0.35">
      <c r="A118" s="7">
        <v>3564</v>
      </c>
      <c r="B118" s="5">
        <v>43491</v>
      </c>
      <c r="C118" s="6">
        <f t="shared" ca="1" si="1"/>
        <v>7.3166666666666664</v>
      </c>
      <c r="D118" s="7" t="s">
        <v>105</v>
      </c>
      <c r="E118" s="7" t="s">
        <v>84</v>
      </c>
      <c r="F118" s="7" t="s">
        <v>107</v>
      </c>
      <c r="G118" s="7" t="s">
        <v>54</v>
      </c>
      <c r="H118" s="7" t="s">
        <v>31</v>
      </c>
      <c r="I118" s="7" t="s">
        <v>32</v>
      </c>
      <c r="J118" s="7" t="s">
        <v>33</v>
      </c>
      <c r="K118" s="7" t="s">
        <v>46</v>
      </c>
      <c r="L118" s="5">
        <v>34645</v>
      </c>
      <c r="M118" s="7" t="s">
        <v>35</v>
      </c>
      <c r="N118" s="7" t="s">
        <v>36</v>
      </c>
      <c r="O118" s="7" t="s">
        <v>37</v>
      </c>
      <c r="P118" s="7" t="s">
        <v>76</v>
      </c>
      <c r="Q118" s="7" t="s">
        <v>39</v>
      </c>
      <c r="R118" s="7" cm="1">
        <f t="array" ref="R118">_xlfn.IFS(Table3[[#This Row],[Performance Levels]]="Exceeds",4,Table3[[#This Row],[Performance Levels]]="Fully Meets",3,Table3[[#This Row],[Performance Levels]]="PIP",1,Table3[[#This Row],[Performance Levels]]="Needs Improvement",2)</f>
        <v>3</v>
      </c>
      <c r="S118" s="7">
        <v>1</v>
      </c>
      <c r="T118" s="7" t="str" cm="1">
        <f t="array" ref="T118">_xlfn.IFS(S118&lt;=2,"Excellent",S118=3,"Average",S118&lt;=5,"Poor")</f>
        <v>Excellent</v>
      </c>
      <c r="U118" s="5">
        <v>44997</v>
      </c>
      <c r="V118" s="7">
        <v>4</v>
      </c>
      <c r="W118" s="7" t="str" cm="1">
        <f t="array" ref="W118">_xlfn.IFS(S118&lt;=2,"High",S118=3,"Moderate",S118&lt;=5,"Low")</f>
        <v>High</v>
      </c>
      <c r="X118" s="7">
        <v>4</v>
      </c>
      <c r="Y118" s="7" t="str" cm="1">
        <f t="array" ref="Y118">_xlfn.IFS(S118&lt;=2,"High",S118=3,"Moderate",S118&lt;=5,"Low")</f>
        <v>High</v>
      </c>
      <c r="Z118" s="7">
        <v>3</v>
      </c>
      <c r="AA118" s="7" t="str" cm="1">
        <f t="array" ref="AA118">_xlfn.IFS(S118&lt;=2,"High",S118=3,"Moderate",S118&lt;=5,"Low")</f>
        <v>High</v>
      </c>
      <c r="AB118" s="5">
        <v>44905</v>
      </c>
      <c r="AC118" s="7" t="s">
        <v>67</v>
      </c>
      <c r="AD118" s="7" t="s">
        <v>50</v>
      </c>
      <c r="AE118" s="7" t="s">
        <v>51</v>
      </c>
      <c r="AF118" s="7">
        <v>4</v>
      </c>
      <c r="AG118" s="8">
        <v>106.14</v>
      </c>
      <c r="AH118" s="7">
        <v>25</v>
      </c>
      <c r="AI118" s="7" t="str" cm="1">
        <f t="array" ref="AI118">_xlfn.IFS(AH118&lt;=25,"Young",AH118&lt;=50,"Adult",AH118&gt;50,"Old")</f>
        <v>Young</v>
      </c>
    </row>
    <row r="119" spans="1:35" x14ac:dyDescent="0.35">
      <c r="A119" s="11">
        <v>3565</v>
      </c>
      <c r="B119" s="9">
        <v>44450</v>
      </c>
      <c r="C119" s="10">
        <f t="shared" ca="1" si="1"/>
        <v>4.6916666666666664</v>
      </c>
      <c r="D119" s="11" t="s">
        <v>27</v>
      </c>
      <c r="E119" s="11" t="s">
        <v>73</v>
      </c>
      <c r="F119" s="11" t="s">
        <v>29</v>
      </c>
      <c r="G119" s="11" t="s">
        <v>45</v>
      </c>
      <c r="H119" s="11" t="s">
        <v>55</v>
      </c>
      <c r="I119" s="11" t="s">
        <v>54</v>
      </c>
      <c r="J119" s="11" t="s">
        <v>33</v>
      </c>
      <c r="K119" s="11" t="s">
        <v>64</v>
      </c>
      <c r="L119" s="9">
        <v>24968</v>
      </c>
      <c r="M119" s="11" t="s">
        <v>35</v>
      </c>
      <c r="N119" s="11" t="s">
        <v>47</v>
      </c>
      <c r="O119" s="11" t="s">
        <v>59</v>
      </c>
      <c r="P119" s="11" t="s">
        <v>76</v>
      </c>
      <c r="Q119" s="11" t="s">
        <v>39</v>
      </c>
      <c r="R119" s="11" cm="1">
        <f t="array" ref="R119">_xlfn.IFS(Table3[[#This Row],[Performance Levels]]="Exceeds",4,Table3[[#This Row],[Performance Levels]]="Fully Meets",3,Table3[[#This Row],[Performance Levels]]="PIP",1,Table3[[#This Row],[Performance Levels]]="Needs Improvement",2)</f>
        <v>3</v>
      </c>
      <c r="S119" s="11">
        <v>4</v>
      </c>
      <c r="T119" s="11" t="str" cm="1">
        <f t="array" ref="T119">_xlfn.IFS(S119&lt;=2,"Excellent",S119=3,"Average",S119&lt;=5,"Poor")</f>
        <v>Poor</v>
      </c>
      <c r="U119" s="9">
        <v>44833</v>
      </c>
      <c r="V119" s="11">
        <v>5</v>
      </c>
      <c r="W119" s="11" t="str" cm="1">
        <f t="array" ref="W119">_xlfn.IFS(S119&lt;=2,"High",S119=3,"Moderate",S119&lt;=5,"Low")</f>
        <v>Low</v>
      </c>
      <c r="X119" s="11">
        <v>5</v>
      </c>
      <c r="Y119" s="11" t="str" cm="1">
        <f t="array" ref="Y119">_xlfn.IFS(S119&lt;=2,"High",S119=3,"Moderate",S119&lt;=5,"Low")</f>
        <v>Low</v>
      </c>
      <c r="Z119" s="11">
        <v>5</v>
      </c>
      <c r="AA119" s="11" t="str" cm="1">
        <f t="array" ref="AA119">_xlfn.IFS(S119&lt;=2,"High",S119=3,"Moderate",S119&lt;=5,"Low")</f>
        <v>Low</v>
      </c>
      <c r="AB119" s="9">
        <v>45052</v>
      </c>
      <c r="AC119" s="11" t="s">
        <v>61</v>
      </c>
      <c r="AD119" s="11" t="s">
        <v>50</v>
      </c>
      <c r="AE119" s="11" t="s">
        <v>72</v>
      </c>
      <c r="AF119" s="11">
        <v>4</v>
      </c>
      <c r="AG119" s="12">
        <v>684.35</v>
      </c>
      <c r="AH119" s="11">
        <v>53</v>
      </c>
      <c r="AI119" s="11" t="str" cm="1">
        <f t="array" ref="AI119">_xlfn.IFS(AH119&lt;=25,"Young",AH119&lt;=50,"Adult",AH119&gt;50,"Old")</f>
        <v>Old</v>
      </c>
    </row>
    <row r="120" spans="1:35" x14ac:dyDescent="0.35">
      <c r="A120" s="7">
        <v>3566</v>
      </c>
      <c r="B120" s="5">
        <v>44465</v>
      </c>
      <c r="C120" s="6">
        <f t="shared" ca="1" si="1"/>
        <v>4.6500000000000004</v>
      </c>
      <c r="D120" s="7" t="s">
        <v>105</v>
      </c>
      <c r="E120" s="7" t="s">
        <v>53</v>
      </c>
      <c r="F120" s="7" t="s">
        <v>29</v>
      </c>
      <c r="G120" s="7" t="s">
        <v>45</v>
      </c>
      <c r="H120" s="7" t="s">
        <v>44</v>
      </c>
      <c r="I120" s="7" t="s">
        <v>45</v>
      </c>
      <c r="J120" s="7" t="s">
        <v>33</v>
      </c>
      <c r="K120" s="7" t="s">
        <v>46</v>
      </c>
      <c r="L120" s="5">
        <v>23289</v>
      </c>
      <c r="M120" s="7" t="s">
        <v>35</v>
      </c>
      <c r="N120" s="7" t="s">
        <v>47</v>
      </c>
      <c r="O120" s="7" t="s">
        <v>71</v>
      </c>
      <c r="P120" s="7" t="s">
        <v>60</v>
      </c>
      <c r="Q120" s="7" t="s">
        <v>39</v>
      </c>
      <c r="R120" s="7" cm="1">
        <f t="array" ref="R120">_xlfn.IFS(Table3[[#This Row],[Performance Levels]]="Exceeds",4,Table3[[#This Row],[Performance Levels]]="Fully Meets",3,Table3[[#This Row],[Performance Levels]]="PIP",1,Table3[[#This Row],[Performance Levels]]="Needs Improvement",2)</f>
        <v>3</v>
      </c>
      <c r="S120" s="7">
        <v>2</v>
      </c>
      <c r="T120" s="7" t="str" cm="1">
        <f t="array" ref="T120">_xlfn.IFS(S120&lt;=2,"Excellent",S120=3,"Average",S120&lt;=5,"Poor")</f>
        <v>Excellent</v>
      </c>
      <c r="U120" s="5">
        <v>44953</v>
      </c>
      <c r="V120" s="7">
        <v>1</v>
      </c>
      <c r="W120" s="7" t="str" cm="1">
        <f t="array" ref="W120">_xlfn.IFS(S120&lt;=2,"High",S120=3,"Moderate",S120&lt;=5,"Low")</f>
        <v>High</v>
      </c>
      <c r="X120" s="7">
        <v>2</v>
      </c>
      <c r="Y120" s="7" t="str" cm="1">
        <f t="array" ref="Y120">_xlfn.IFS(S120&lt;=2,"High",S120=3,"Moderate",S120&lt;=5,"Low")</f>
        <v>High</v>
      </c>
      <c r="Z120" s="7">
        <v>3</v>
      </c>
      <c r="AA120" s="7" t="str" cm="1">
        <f t="array" ref="AA120">_xlfn.IFS(S120&lt;=2,"High",S120=3,"Moderate",S120&lt;=5,"Low")</f>
        <v>High</v>
      </c>
      <c r="AB120" s="5">
        <v>44809</v>
      </c>
      <c r="AC120" s="7" t="s">
        <v>91</v>
      </c>
      <c r="AD120" s="7" t="s">
        <v>41</v>
      </c>
      <c r="AE120" s="7" t="s">
        <v>42</v>
      </c>
      <c r="AF120" s="7">
        <v>2</v>
      </c>
      <c r="AG120" s="8">
        <v>578.80999999999995</v>
      </c>
      <c r="AH120" s="7">
        <v>58</v>
      </c>
      <c r="AI120" s="7" t="str" cm="1">
        <f t="array" ref="AI120">_xlfn.IFS(AH120&lt;=25,"Young",AH120&lt;=50,"Adult",AH120&gt;50,"Old")</f>
        <v>Old</v>
      </c>
    </row>
    <row r="121" spans="1:35" x14ac:dyDescent="0.35">
      <c r="A121" s="11">
        <v>3567</v>
      </c>
      <c r="B121" s="9">
        <v>44989</v>
      </c>
      <c r="C121" s="10">
        <f t="shared" ca="1" si="1"/>
        <v>3.2111111111111112</v>
      </c>
      <c r="D121" s="11" t="s">
        <v>27</v>
      </c>
      <c r="E121" s="11" t="s">
        <v>43</v>
      </c>
      <c r="F121" s="11" t="s">
        <v>29</v>
      </c>
      <c r="G121" s="11" t="s">
        <v>54</v>
      </c>
      <c r="H121" s="11" t="s">
        <v>31</v>
      </c>
      <c r="I121" s="11" t="s">
        <v>54</v>
      </c>
      <c r="J121" s="11" t="s">
        <v>33</v>
      </c>
      <c r="K121" s="11" t="s">
        <v>57</v>
      </c>
      <c r="L121" s="9">
        <v>24352</v>
      </c>
      <c r="M121" s="11" t="s">
        <v>35</v>
      </c>
      <c r="N121" s="11" t="s">
        <v>47</v>
      </c>
      <c r="O121" s="11" t="s">
        <v>83</v>
      </c>
      <c r="P121" s="11" t="s">
        <v>38</v>
      </c>
      <c r="Q121" s="11" t="s">
        <v>39</v>
      </c>
      <c r="R121" s="11" cm="1">
        <f t="array" ref="R121">_xlfn.IFS(Table3[[#This Row],[Performance Levels]]="Exceeds",4,Table3[[#This Row],[Performance Levels]]="Fully Meets",3,Table3[[#This Row],[Performance Levels]]="PIP",1,Table3[[#This Row],[Performance Levels]]="Needs Improvement",2)</f>
        <v>3</v>
      </c>
      <c r="S121" s="11">
        <v>4</v>
      </c>
      <c r="T121" s="11" t="str" cm="1">
        <f t="array" ref="T121">_xlfn.IFS(S121&lt;=2,"Excellent",S121=3,"Average",S121&lt;=5,"Poor")</f>
        <v>Poor</v>
      </c>
      <c r="U121" s="9">
        <v>45142</v>
      </c>
      <c r="V121" s="11">
        <v>2</v>
      </c>
      <c r="W121" s="11" t="str" cm="1">
        <f t="array" ref="W121">_xlfn.IFS(S121&lt;=2,"High",S121=3,"Moderate",S121&lt;=5,"Low")</f>
        <v>Low</v>
      </c>
      <c r="X121" s="11">
        <v>3</v>
      </c>
      <c r="Y121" s="11" t="str" cm="1">
        <f t="array" ref="Y121">_xlfn.IFS(S121&lt;=2,"High",S121=3,"Moderate",S121&lt;=5,"Low")</f>
        <v>Low</v>
      </c>
      <c r="Z121" s="11">
        <v>2</v>
      </c>
      <c r="AA121" s="11" t="str" cm="1">
        <f t="array" ref="AA121">_xlfn.IFS(S121&lt;=2,"High",S121=3,"Moderate",S121&lt;=5,"Low")</f>
        <v>Low</v>
      </c>
      <c r="AB121" s="9">
        <v>45086</v>
      </c>
      <c r="AC121" s="11" t="s">
        <v>49</v>
      </c>
      <c r="AD121" s="11" t="s">
        <v>41</v>
      </c>
      <c r="AE121" s="11" t="s">
        <v>62</v>
      </c>
      <c r="AF121" s="11">
        <v>5</v>
      </c>
      <c r="AG121" s="12">
        <v>764.51</v>
      </c>
      <c r="AH121" s="11">
        <v>57</v>
      </c>
      <c r="AI121" s="11" t="str" cm="1">
        <f t="array" ref="AI121">_xlfn.IFS(AH121&lt;=25,"Young",AH121&lt;=50,"Adult",AH121&gt;50,"Old")</f>
        <v>Old</v>
      </c>
    </row>
    <row r="122" spans="1:35" x14ac:dyDescent="0.35">
      <c r="A122" s="7">
        <v>3568</v>
      </c>
      <c r="B122" s="5">
        <v>45118</v>
      </c>
      <c r="C122" s="6">
        <f t="shared" ca="1" si="1"/>
        <v>2.8583333333333334</v>
      </c>
      <c r="D122" s="7" t="s">
        <v>27</v>
      </c>
      <c r="E122" s="7" t="s">
        <v>43</v>
      </c>
      <c r="F122" s="7" t="s">
        <v>107</v>
      </c>
      <c r="G122" s="7" t="s">
        <v>54</v>
      </c>
      <c r="H122" s="7" t="s">
        <v>55</v>
      </c>
      <c r="I122" s="7" t="s">
        <v>45</v>
      </c>
      <c r="J122" s="7" t="s">
        <v>33</v>
      </c>
      <c r="K122" s="7" t="s">
        <v>69</v>
      </c>
      <c r="L122" s="5">
        <v>27371</v>
      </c>
      <c r="M122" s="7" t="s">
        <v>35</v>
      </c>
      <c r="N122" s="7" t="s">
        <v>47</v>
      </c>
      <c r="O122" s="7" t="s">
        <v>83</v>
      </c>
      <c r="P122" s="7" t="s">
        <v>76</v>
      </c>
      <c r="Q122" s="7" t="s">
        <v>39</v>
      </c>
      <c r="R122" s="7" cm="1">
        <f t="array" ref="R122">_xlfn.IFS(Table3[[#This Row],[Performance Levels]]="Exceeds",4,Table3[[#This Row],[Performance Levels]]="Fully Meets",3,Table3[[#This Row],[Performance Levels]]="PIP",1,Table3[[#This Row],[Performance Levels]]="Needs Improvement",2)</f>
        <v>3</v>
      </c>
      <c r="S122" s="7">
        <v>2</v>
      </c>
      <c r="T122" s="7" t="str" cm="1">
        <f t="array" ref="T122">_xlfn.IFS(S122&lt;=2,"Excellent",S122=3,"Average",S122&lt;=5,"Poor")</f>
        <v>Excellent</v>
      </c>
      <c r="U122" s="5">
        <v>44964</v>
      </c>
      <c r="V122" s="7">
        <v>2</v>
      </c>
      <c r="W122" s="7" t="str" cm="1">
        <f t="array" ref="W122">_xlfn.IFS(S122&lt;=2,"High",S122=3,"Moderate",S122&lt;=5,"Low")</f>
        <v>High</v>
      </c>
      <c r="X122" s="7">
        <v>4</v>
      </c>
      <c r="Y122" s="7" t="str" cm="1">
        <f t="array" ref="Y122">_xlfn.IFS(S122&lt;=2,"High",S122=3,"Moderate",S122&lt;=5,"Low")</f>
        <v>High</v>
      </c>
      <c r="Z122" s="7">
        <v>1</v>
      </c>
      <c r="AA122" s="7" t="str" cm="1">
        <f t="array" ref="AA122">_xlfn.IFS(S122&lt;=2,"High",S122=3,"Moderate",S122&lt;=5,"Low")</f>
        <v>High</v>
      </c>
      <c r="AB122" s="5">
        <v>44796</v>
      </c>
      <c r="AC122" s="7" t="s">
        <v>61</v>
      </c>
      <c r="AD122" s="7" t="s">
        <v>41</v>
      </c>
      <c r="AE122" s="7" t="s">
        <v>51</v>
      </c>
      <c r="AF122" s="7">
        <v>2</v>
      </c>
      <c r="AG122" s="8">
        <v>201.76</v>
      </c>
      <c r="AH122" s="7">
        <v>49</v>
      </c>
      <c r="AI122" s="7" t="str" cm="1">
        <f t="array" ref="AI122">_xlfn.IFS(AH122&lt;=25,"Young",AH122&lt;=50,"Adult",AH122&gt;50,"Old")</f>
        <v>Adult</v>
      </c>
    </row>
    <row r="123" spans="1:35" x14ac:dyDescent="0.35">
      <c r="A123" s="11">
        <v>3569</v>
      </c>
      <c r="B123" s="9">
        <v>43505</v>
      </c>
      <c r="C123" s="10">
        <f t="shared" ca="1" si="1"/>
        <v>7.2805555555555559</v>
      </c>
      <c r="D123" s="11" t="s">
        <v>27</v>
      </c>
      <c r="E123" s="11" t="s">
        <v>86</v>
      </c>
      <c r="F123" s="11" t="s">
        <v>29</v>
      </c>
      <c r="G123" s="11" t="s">
        <v>45</v>
      </c>
      <c r="H123" s="11" t="s">
        <v>55</v>
      </c>
      <c r="I123" s="11" t="s">
        <v>32</v>
      </c>
      <c r="J123" s="11" t="s">
        <v>33</v>
      </c>
      <c r="K123" s="11" t="s">
        <v>101</v>
      </c>
      <c r="L123" s="9">
        <v>34899</v>
      </c>
      <c r="M123" s="11" t="s">
        <v>35</v>
      </c>
      <c r="N123" s="11" t="s">
        <v>36</v>
      </c>
      <c r="O123" s="11" t="s">
        <v>48</v>
      </c>
      <c r="P123" s="11" t="s">
        <v>76</v>
      </c>
      <c r="Q123" s="11" t="s">
        <v>39</v>
      </c>
      <c r="R123" s="11" cm="1">
        <f t="array" ref="R123">_xlfn.IFS(Table3[[#This Row],[Performance Levels]]="Exceeds",4,Table3[[#This Row],[Performance Levels]]="Fully Meets",3,Table3[[#This Row],[Performance Levels]]="PIP",1,Table3[[#This Row],[Performance Levels]]="Needs Improvement",2)</f>
        <v>3</v>
      </c>
      <c r="S123" s="11">
        <v>2</v>
      </c>
      <c r="T123" s="11" t="str" cm="1">
        <f t="array" ref="T123">_xlfn.IFS(S123&lt;=2,"Excellent",S123=3,"Average",S123&lt;=5,"Poor")</f>
        <v>Excellent</v>
      </c>
      <c r="U123" s="9">
        <v>44919</v>
      </c>
      <c r="V123" s="11">
        <v>1</v>
      </c>
      <c r="W123" s="11" t="str" cm="1">
        <f t="array" ref="W123">_xlfn.IFS(S123&lt;=2,"High",S123=3,"Moderate",S123&lt;=5,"Low")</f>
        <v>High</v>
      </c>
      <c r="X123" s="11">
        <v>3</v>
      </c>
      <c r="Y123" s="11" t="str" cm="1">
        <f t="array" ref="Y123">_xlfn.IFS(S123&lt;=2,"High",S123=3,"Moderate",S123&lt;=5,"Low")</f>
        <v>High</v>
      </c>
      <c r="Z123" s="11">
        <v>5</v>
      </c>
      <c r="AA123" s="11" t="str" cm="1">
        <f t="array" ref="AA123">_xlfn.IFS(S123&lt;=2,"High",S123=3,"Moderate",S123&lt;=5,"Low")</f>
        <v>High</v>
      </c>
      <c r="AB123" s="9">
        <v>44874</v>
      </c>
      <c r="AC123" s="11" t="s">
        <v>67</v>
      </c>
      <c r="AD123" s="11" t="s">
        <v>50</v>
      </c>
      <c r="AE123" s="11" t="s">
        <v>51</v>
      </c>
      <c r="AF123" s="11">
        <v>4</v>
      </c>
      <c r="AG123" s="12">
        <v>730.04</v>
      </c>
      <c r="AH123" s="11">
        <v>24</v>
      </c>
      <c r="AI123" s="11" t="str" cm="1">
        <f t="array" ref="AI123">_xlfn.IFS(AH123&lt;=25,"Young",AH123&lt;=50,"Adult",AH123&gt;50,"Old")</f>
        <v>Young</v>
      </c>
    </row>
    <row r="124" spans="1:35" x14ac:dyDescent="0.35">
      <c r="A124" s="7">
        <v>3570</v>
      </c>
      <c r="B124" s="5">
        <v>43574</v>
      </c>
      <c r="C124" s="6">
        <f t="shared" ca="1" si="1"/>
        <v>7.0861111111111112</v>
      </c>
      <c r="D124" s="7" t="s">
        <v>105</v>
      </c>
      <c r="E124" s="7" t="s">
        <v>63</v>
      </c>
      <c r="F124" s="7" t="s">
        <v>107</v>
      </c>
      <c r="G124" s="7" t="s">
        <v>54</v>
      </c>
      <c r="H124" s="7" t="s">
        <v>55</v>
      </c>
      <c r="I124" s="7" t="s">
        <v>32</v>
      </c>
      <c r="J124" s="7" t="s">
        <v>33</v>
      </c>
      <c r="K124" s="7" t="s">
        <v>96</v>
      </c>
      <c r="L124" s="5">
        <v>27356</v>
      </c>
      <c r="M124" s="7" t="s">
        <v>35</v>
      </c>
      <c r="N124" s="7" t="s">
        <v>36</v>
      </c>
      <c r="O124" s="7" t="s">
        <v>83</v>
      </c>
      <c r="P124" s="7" t="s">
        <v>66</v>
      </c>
      <c r="Q124" s="7" t="s">
        <v>39</v>
      </c>
      <c r="R124" s="7" cm="1">
        <f t="array" ref="R124">_xlfn.IFS(Table3[[#This Row],[Performance Levels]]="Exceeds",4,Table3[[#This Row],[Performance Levels]]="Fully Meets",3,Table3[[#This Row],[Performance Levels]]="PIP",1,Table3[[#This Row],[Performance Levels]]="Needs Improvement",2)</f>
        <v>3</v>
      </c>
      <c r="S124" s="7">
        <v>1</v>
      </c>
      <c r="T124" s="7" t="str" cm="1">
        <f t="array" ref="T124">_xlfn.IFS(S124&lt;=2,"Excellent",S124=3,"Average",S124&lt;=5,"Poor")</f>
        <v>Excellent</v>
      </c>
      <c r="U124" s="5">
        <v>44928</v>
      </c>
      <c r="V124" s="7">
        <v>2</v>
      </c>
      <c r="W124" s="7" t="str" cm="1">
        <f t="array" ref="W124">_xlfn.IFS(S124&lt;=2,"High",S124=3,"Moderate",S124&lt;=5,"Low")</f>
        <v>High</v>
      </c>
      <c r="X124" s="7">
        <v>5</v>
      </c>
      <c r="Y124" s="7" t="str" cm="1">
        <f t="array" ref="Y124">_xlfn.IFS(S124&lt;=2,"High",S124=3,"Moderate",S124&lt;=5,"Low")</f>
        <v>High</v>
      </c>
      <c r="Z124" s="7">
        <v>3</v>
      </c>
      <c r="AA124" s="7" t="str" cm="1">
        <f t="array" ref="AA124">_xlfn.IFS(S124&lt;=2,"High",S124=3,"Moderate",S124&lt;=5,"Low")</f>
        <v>High</v>
      </c>
      <c r="AB124" s="5">
        <v>45014</v>
      </c>
      <c r="AC124" s="7" t="s">
        <v>61</v>
      </c>
      <c r="AD124" s="7" t="s">
        <v>50</v>
      </c>
      <c r="AE124" s="7" t="s">
        <v>42</v>
      </c>
      <c r="AF124" s="7">
        <v>2</v>
      </c>
      <c r="AG124" s="8">
        <v>796.88</v>
      </c>
      <c r="AH124" s="7">
        <v>45</v>
      </c>
      <c r="AI124" s="7" t="str" cm="1">
        <f t="array" ref="AI124">_xlfn.IFS(AH124&lt;=25,"Young",AH124&lt;=50,"Adult",AH124&gt;50,"Old")</f>
        <v>Adult</v>
      </c>
    </row>
    <row r="125" spans="1:35" x14ac:dyDescent="0.35">
      <c r="A125" s="11">
        <v>3571</v>
      </c>
      <c r="B125" s="9">
        <v>44749</v>
      </c>
      <c r="C125" s="10">
        <f t="shared" ca="1" si="1"/>
        <v>3.8694444444444445</v>
      </c>
      <c r="D125" s="11" t="s">
        <v>27</v>
      </c>
      <c r="E125" s="11" t="s">
        <v>80</v>
      </c>
      <c r="F125" s="11" t="s">
        <v>107</v>
      </c>
      <c r="G125" s="11" t="s">
        <v>45</v>
      </c>
      <c r="H125" s="11" t="s">
        <v>31</v>
      </c>
      <c r="I125" s="11" t="s">
        <v>54</v>
      </c>
      <c r="J125" s="11" t="s">
        <v>33</v>
      </c>
      <c r="K125" s="11" t="s">
        <v>69</v>
      </c>
      <c r="L125" s="9">
        <v>53933</v>
      </c>
      <c r="M125" s="11" t="s">
        <v>35</v>
      </c>
      <c r="N125" s="11" t="s">
        <v>36</v>
      </c>
      <c r="O125" s="11" t="s">
        <v>37</v>
      </c>
      <c r="P125" s="11" t="s">
        <v>38</v>
      </c>
      <c r="Q125" s="11" t="s">
        <v>39</v>
      </c>
      <c r="R125" s="11" cm="1">
        <f t="array" ref="R125">_xlfn.IFS(Table3[[#This Row],[Performance Levels]]="Exceeds",4,Table3[[#This Row],[Performance Levels]]="Fully Meets",3,Table3[[#This Row],[Performance Levels]]="PIP",1,Table3[[#This Row],[Performance Levels]]="Needs Improvement",2)</f>
        <v>3</v>
      </c>
      <c r="S125" s="11">
        <v>4</v>
      </c>
      <c r="T125" s="11" t="str" cm="1">
        <f t="array" ref="T125">_xlfn.IFS(S125&lt;=2,"Excellent",S125=3,"Average",S125&lt;=5,"Poor")</f>
        <v>Poor</v>
      </c>
      <c r="U125" s="9">
        <v>44888</v>
      </c>
      <c r="V125" s="11">
        <v>4</v>
      </c>
      <c r="W125" s="11" t="str" cm="1">
        <f t="array" ref="W125">_xlfn.IFS(S125&lt;=2,"High",S125=3,"Moderate",S125&lt;=5,"Low")</f>
        <v>Low</v>
      </c>
      <c r="X125" s="11">
        <v>1</v>
      </c>
      <c r="Y125" s="11" t="str" cm="1">
        <f t="array" ref="Y125">_xlfn.IFS(S125&lt;=2,"High",S125=3,"Moderate",S125&lt;=5,"Low")</f>
        <v>Low</v>
      </c>
      <c r="Z125" s="11">
        <v>5</v>
      </c>
      <c r="AA125" s="11" t="str" cm="1">
        <f t="array" ref="AA125">_xlfn.IFS(S125&lt;=2,"High",S125=3,"Moderate",S125&lt;=5,"Low")</f>
        <v>Low</v>
      </c>
      <c r="AB125" s="9">
        <v>45142</v>
      </c>
      <c r="AC125" s="11" t="s">
        <v>61</v>
      </c>
      <c r="AD125" s="11" t="s">
        <v>50</v>
      </c>
      <c r="AE125" s="11" t="s">
        <v>62</v>
      </c>
      <c r="AF125" s="11">
        <v>3</v>
      </c>
      <c r="AG125" s="12">
        <v>834.44</v>
      </c>
      <c r="AH125" s="11">
        <v>75</v>
      </c>
      <c r="AI125" s="11" t="str" cm="1">
        <f t="array" ref="AI125">_xlfn.IFS(AH125&lt;=25,"Young",AH125&lt;=50,"Adult",AH125&gt;50,"Old")</f>
        <v>Old</v>
      </c>
    </row>
    <row r="126" spans="1:35" x14ac:dyDescent="0.35">
      <c r="A126" s="7">
        <v>3572</v>
      </c>
      <c r="B126" s="5">
        <v>43536</v>
      </c>
      <c r="C126" s="6">
        <f t="shared" ca="1" si="1"/>
        <v>7.1888888888888891</v>
      </c>
      <c r="D126" s="7" t="s">
        <v>27</v>
      </c>
      <c r="E126" s="7" t="s">
        <v>73</v>
      </c>
      <c r="F126" s="7" t="s">
        <v>29</v>
      </c>
      <c r="G126" s="7" t="s">
        <v>30</v>
      </c>
      <c r="H126" s="7" t="s">
        <v>44</v>
      </c>
      <c r="I126" s="7" t="s">
        <v>45</v>
      </c>
      <c r="J126" s="7" t="s">
        <v>33</v>
      </c>
      <c r="K126" s="7" t="s">
        <v>96</v>
      </c>
      <c r="L126" s="5">
        <v>34492</v>
      </c>
      <c r="M126" s="7" t="s">
        <v>35</v>
      </c>
      <c r="N126" s="7" t="s">
        <v>47</v>
      </c>
      <c r="O126" s="7" t="s">
        <v>37</v>
      </c>
      <c r="P126" s="7" t="s">
        <v>60</v>
      </c>
      <c r="Q126" s="7" t="s">
        <v>39</v>
      </c>
      <c r="R126" s="7" cm="1">
        <f t="array" ref="R126">_xlfn.IFS(Table3[[#This Row],[Performance Levels]]="Exceeds",4,Table3[[#This Row],[Performance Levels]]="Fully Meets",3,Table3[[#This Row],[Performance Levels]]="PIP",1,Table3[[#This Row],[Performance Levels]]="Needs Improvement",2)</f>
        <v>3</v>
      </c>
      <c r="S126" s="7">
        <v>5</v>
      </c>
      <c r="T126" s="7" t="str" cm="1">
        <f t="array" ref="T126">_xlfn.IFS(S126&lt;=2,"Excellent",S126=3,"Average",S126&lt;=5,"Poor")</f>
        <v>Poor</v>
      </c>
      <c r="U126" s="5">
        <v>44900</v>
      </c>
      <c r="V126" s="7">
        <v>5</v>
      </c>
      <c r="W126" s="7" t="str" cm="1">
        <f t="array" ref="W126">_xlfn.IFS(S126&lt;=2,"High",S126=3,"Moderate",S126&lt;=5,"Low")</f>
        <v>Low</v>
      </c>
      <c r="X126" s="7">
        <v>5</v>
      </c>
      <c r="Y126" s="7" t="str" cm="1">
        <f t="array" ref="Y126">_xlfn.IFS(S126&lt;=2,"High",S126=3,"Moderate",S126&lt;=5,"Low")</f>
        <v>Low</v>
      </c>
      <c r="Z126" s="7">
        <v>5</v>
      </c>
      <c r="AA126" s="7" t="str" cm="1">
        <f t="array" ref="AA126">_xlfn.IFS(S126&lt;=2,"High",S126=3,"Moderate",S126&lt;=5,"Low")</f>
        <v>Low</v>
      </c>
      <c r="AB126" s="5">
        <v>45065</v>
      </c>
      <c r="AC126" s="7" t="s">
        <v>40</v>
      </c>
      <c r="AD126" s="7" t="s">
        <v>41</v>
      </c>
      <c r="AE126" s="7" t="s">
        <v>42</v>
      </c>
      <c r="AF126" s="7">
        <v>5</v>
      </c>
      <c r="AG126" s="8">
        <v>569.16999999999996</v>
      </c>
      <c r="AH126" s="7">
        <v>25</v>
      </c>
      <c r="AI126" s="7" t="str" cm="1">
        <f t="array" ref="AI126">_xlfn.IFS(AH126&lt;=25,"Young",AH126&lt;=50,"Adult",AH126&gt;50,"Old")</f>
        <v>Young</v>
      </c>
    </row>
    <row r="127" spans="1:35" x14ac:dyDescent="0.35">
      <c r="A127" s="11">
        <v>3573</v>
      </c>
      <c r="B127" s="9">
        <v>43899</v>
      </c>
      <c r="C127" s="10">
        <f t="shared" ca="1" si="1"/>
        <v>6.197222222222222</v>
      </c>
      <c r="D127" s="11" t="s">
        <v>27</v>
      </c>
      <c r="E127" s="11" t="s">
        <v>80</v>
      </c>
      <c r="F127" s="11" t="s">
        <v>29</v>
      </c>
      <c r="G127" s="11" t="s">
        <v>30</v>
      </c>
      <c r="H127" s="11" t="s">
        <v>55</v>
      </c>
      <c r="I127" s="11" t="s">
        <v>54</v>
      </c>
      <c r="J127" s="11" t="s">
        <v>33</v>
      </c>
      <c r="K127" s="11" t="s">
        <v>69</v>
      </c>
      <c r="L127" s="9">
        <v>30615</v>
      </c>
      <c r="M127" s="11" t="s">
        <v>35</v>
      </c>
      <c r="N127" s="11" t="s">
        <v>36</v>
      </c>
      <c r="O127" s="11" t="s">
        <v>83</v>
      </c>
      <c r="P127" s="11" t="s">
        <v>76</v>
      </c>
      <c r="Q127" s="11" t="s">
        <v>77</v>
      </c>
      <c r="R127" s="11" cm="1">
        <f t="array" ref="R127">_xlfn.IFS(Table3[[#This Row],[Performance Levels]]="Exceeds",4,Table3[[#This Row],[Performance Levels]]="Fully Meets",3,Table3[[#This Row],[Performance Levels]]="PIP",1,Table3[[#This Row],[Performance Levels]]="Needs Improvement",2)</f>
        <v>4</v>
      </c>
      <c r="S127" s="11">
        <v>4</v>
      </c>
      <c r="T127" s="11" t="str" cm="1">
        <f t="array" ref="T127">_xlfn.IFS(S127&lt;=2,"Excellent",S127=3,"Average",S127&lt;=5,"Poor")</f>
        <v>Poor</v>
      </c>
      <c r="U127" s="9">
        <v>44926</v>
      </c>
      <c r="V127" s="11">
        <v>4</v>
      </c>
      <c r="W127" s="11" t="str" cm="1">
        <f t="array" ref="W127">_xlfn.IFS(S127&lt;=2,"High",S127=3,"Moderate",S127&lt;=5,"Low")</f>
        <v>Low</v>
      </c>
      <c r="X127" s="11">
        <v>1</v>
      </c>
      <c r="Y127" s="11" t="str" cm="1">
        <f t="array" ref="Y127">_xlfn.IFS(S127&lt;=2,"High",S127=3,"Moderate",S127&lt;=5,"Low")</f>
        <v>Low</v>
      </c>
      <c r="Z127" s="11">
        <v>1</v>
      </c>
      <c r="AA127" s="11" t="str" cm="1">
        <f t="array" ref="AA127">_xlfn.IFS(S127&lt;=2,"High",S127=3,"Moderate",S127&lt;=5,"Low")</f>
        <v>Low</v>
      </c>
      <c r="AB127" s="9">
        <v>44840</v>
      </c>
      <c r="AC127" s="11" t="s">
        <v>49</v>
      </c>
      <c r="AD127" s="11" t="s">
        <v>41</v>
      </c>
      <c r="AE127" s="11" t="s">
        <v>62</v>
      </c>
      <c r="AF127" s="11">
        <v>4</v>
      </c>
      <c r="AG127" s="12">
        <v>386.07</v>
      </c>
      <c r="AH127" s="11">
        <v>37</v>
      </c>
      <c r="AI127" s="11" t="str" cm="1">
        <f t="array" ref="AI127">_xlfn.IFS(AH127&lt;=25,"Young",AH127&lt;=50,"Adult",AH127&gt;50,"Old")</f>
        <v>Adult</v>
      </c>
    </row>
    <row r="128" spans="1:35" x14ac:dyDescent="0.35">
      <c r="A128" s="7">
        <v>3575</v>
      </c>
      <c r="B128" s="5">
        <v>44314</v>
      </c>
      <c r="C128" s="6">
        <f t="shared" ca="1" si="1"/>
        <v>5.0611111111111109</v>
      </c>
      <c r="D128" s="7" t="s">
        <v>27</v>
      </c>
      <c r="E128" s="7" t="s">
        <v>86</v>
      </c>
      <c r="F128" s="7" t="s">
        <v>107</v>
      </c>
      <c r="G128" s="7" t="s">
        <v>45</v>
      </c>
      <c r="H128" s="7" t="s">
        <v>44</v>
      </c>
      <c r="I128" s="7" t="s">
        <v>32</v>
      </c>
      <c r="J128" s="7" t="s">
        <v>33</v>
      </c>
      <c r="K128" s="7" t="s">
        <v>69</v>
      </c>
      <c r="L128" s="5">
        <v>31841</v>
      </c>
      <c r="M128" s="7" t="s">
        <v>35</v>
      </c>
      <c r="N128" s="7" t="s">
        <v>47</v>
      </c>
      <c r="O128" s="7" t="s">
        <v>48</v>
      </c>
      <c r="P128" s="7" t="s">
        <v>60</v>
      </c>
      <c r="Q128" s="7" t="s">
        <v>77</v>
      </c>
      <c r="R128" s="7" cm="1">
        <f t="array" ref="R128">_xlfn.IFS(Table3[[#This Row],[Performance Levels]]="Exceeds",4,Table3[[#This Row],[Performance Levels]]="Fully Meets",3,Table3[[#This Row],[Performance Levels]]="PIP",1,Table3[[#This Row],[Performance Levels]]="Needs Improvement",2)</f>
        <v>4</v>
      </c>
      <c r="S128" s="7">
        <v>5</v>
      </c>
      <c r="T128" s="7" t="str" cm="1">
        <f t="array" ref="T128">_xlfn.IFS(S128&lt;=2,"Excellent",S128=3,"Average",S128&lt;=5,"Poor")</f>
        <v>Poor</v>
      </c>
      <c r="U128" s="5">
        <v>45103</v>
      </c>
      <c r="V128" s="7">
        <v>5</v>
      </c>
      <c r="W128" s="7" t="str" cm="1">
        <f t="array" ref="W128">_xlfn.IFS(S128&lt;=2,"High",S128=3,"Moderate",S128&lt;=5,"Low")</f>
        <v>Low</v>
      </c>
      <c r="X128" s="7">
        <v>1</v>
      </c>
      <c r="Y128" s="7" t="str" cm="1">
        <f t="array" ref="Y128">_xlfn.IFS(S128&lt;=2,"High",S128=3,"Moderate",S128&lt;=5,"Low")</f>
        <v>Low</v>
      </c>
      <c r="Z128" s="7">
        <v>5</v>
      </c>
      <c r="AA128" s="7" t="str" cm="1">
        <f t="array" ref="AA128">_xlfn.IFS(S128&lt;=2,"High",S128=3,"Moderate",S128&lt;=5,"Low")</f>
        <v>Low</v>
      </c>
      <c r="AB128" s="5">
        <v>44907</v>
      </c>
      <c r="AC128" s="7" t="s">
        <v>67</v>
      </c>
      <c r="AD128" s="7" t="s">
        <v>41</v>
      </c>
      <c r="AE128" s="7" t="s">
        <v>51</v>
      </c>
      <c r="AF128" s="7">
        <v>3</v>
      </c>
      <c r="AG128" s="8">
        <v>583.21</v>
      </c>
      <c r="AH128" s="7">
        <v>34</v>
      </c>
      <c r="AI128" s="7" t="str" cm="1">
        <f t="array" ref="AI128">_xlfn.IFS(AH128&lt;=25,"Young",AH128&lt;=50,"Adult",AH128&gt;50,"Old")</f>
        <v>Adult</v>
      </c>
    </row>
    <row r="129" spans="1:35" x14ac:dyDescent="0.35">
      <c r="A129" s="11">
        <v>3576</v>
      </c>
      <c r="B129" s="9">
        <v>44398</v>
      </c>
      <c r="C129" s="10">
        <f t="shared" ca="1" si="1"/>
        <v>4.8305555555555557</v>
      </c>
      <c r="D129" s="11" t="s">
        <v>105</v>
      </c>
      <c r="E129" s="11" t="s">
        <v>53</v>
      </c>
      <c r="F129" s="11" t="s">
        <v>29</v>
      </c>
      <c r="G129" s="11" t="s">
        <v>54</v>
      </c>
      <c r="H129" s="11" t="s">
        <v>55</v>
      </c>
      <c r="I129" s="11" t="s">
        <v>54</v>
      </c>
      <c r="J129" s="11" t="s">
        <v>33</v>
      </c>
      <c r="K129" s="11" t="s">
        <v>78</v>
      </c>
      <c r="L129" s="9">
        <v>33720</v>
      </c>
      <c r="M129" s="11" t="s">
        <v>35</v>
      </c>
      <c r="N129" s="11" t="s">
        <v>36</v>
      </c>
      <c r="O129" s="11" t="s">
        <v>83</v>
      </c>
      <c r="P129" s="11" t="s">
        <v>60</v>
      </c>
      <c r="Q129" s="11" t="s">
        <v>77</v>
      </c>
      <c r="R129" s="11" cm="1">
        <f t="array" ref="R129">_xlfn.IFS(Table3[[#This Row],[Performance Levels]]="Exceeds",4,Table3[[#This Row],[Performance Levels]]="Fully Meets",3,Table3[[#This Row],[Performance Levels]]="PIP",1,Table3[[#This Row],[Performance Levels]]="Needs Improvement",2)</f>
        <v>4</v>
      </c>
      <c r="S129" s="11">
        <v>4</v>
      </c>
      <c r="T129" s="11" t="str" cm="1">
        <f t="array" ref="T129">_xlfn.IFS(S129&lt;=2,"Excellent",S129=3,"Average",S129&lt;=5,"Poor")</f>
        <v>Poor</v>
      </c>
      <c r="U129" s="9">
        <v>45008</v>
      </c>
      <c r="V129" s="11">
        <v>2</v>
      </c>
      <c r="W129" s="11" t="str" cm="1">
        <f t="array" ref="W129">_xlfn.IFS(S129&lt;=2,"High",S129=3,"Moderate",S129&lt;=5,"Low")</f>
        <v>Low</v>
      </c>
      <c r="X129" s="11">
        <v>3</v>
      </c>
      <c r="Y129" s="11" t="str" cm="1">
        <f t="array" ref="Y129">_xlfn.IFS(S129&lt;=2,"High",S129=3,"Moderate",S129&lt;=5,"Low")</f>
        <v>Low</v>
      </c>
      <c r="Z129" s="11">
        <v>3</v>
      </c>
      <c r="AA129" s="11" t="str" cm="1">
        <f t="array" ref="AA129">_xlfn.IFS(S129&lt;=2,"High",S129=3,"Moderate",S129&lt;=5,"Low")</f>
        <v>Low</v>
      </c>
      <c r="AB129" s="9">
        <v>44959</v>
      </c>
      <c r="AC129" s="11" t="s">
        <v>61</v>
      </c>
      <c r="AD129" s="11" t="s">
        <v>50</v>
      </c>
      <c r="AE129" s="11" t="s">
        <v>62</v>
      </c>
      <c r="AF129" s="11">
        <v>5</v>
      </c>
      <c r="AG129" s="12">
        <v>398.65</v>
      </c>
      <c r="AH129" s="11">
        <v>29</v>
      </c>
      <c r="AI129" s="11" t="str" cm="1">
        <f t="array" ref="AI129">_xlfn.IFS(AH129&lt;=25,"Young",AH129&lt;=50,"Adult",AH129&gt;50,"Old")</f>
        <v>Adult</v>
      </c>
    </row>
    <row r="130" spans="1:35" x14ac:dyDescent="0.35">
      <c r="A130" s="7">
        <v>3577</v>
      </c>
      <c r="B130" s="5">
        <v>43723</v>
      </c>
      <c r="C130" s="6">
        <f t="shared" ca="1" si="1"/>
        <v>6.6805555555555554</v>
      </c>
      <c r="D130" s="7" t="s">
        <v>27</v>
      </c>
      <c r="E130" s="7" t="s">
        <v>68</v>
      </c>
      <c r="F130" s="7" t="s">
        <v>29</v>
      </c>
      <c r="G130" s="7" t="s">
        <v>45</v>
      </c>
      <c r="H130" s="7" t="s">
        <v>31</v>
      </c>
      <c r="I130" s="7" t="s">
        <v>32</v>
      </c>
      <c r="J130" s="7" t="s">
        <v>33</v>
      </c>
      <c r="K130" s="7" t="s">
        <v>69</v>
      </c>
      <c r="L130" s="5">
        <v>20970</v>
      </c>
      <c r="M130" s="7" t="s">
        <v>35</v>
      </c>
      <c r="N130" s="7" t="s">
        <v>47</v>
      </c>
      <c r="O130" s="7" t="s">
        <v>37</v>
      </c>
      <c r="P130" s="7" t="s">
        <v>38</v>
      </c>
      <c r="Q130" s="7" t="s">
        <v>39</v>
      </c>
      <c r="R130" s="7" cm="1">
        <f t="array" ref="R130">_xlfn.IFS(Table3[[#This Row],[Performance Levels]]="Exceeds",4,Table3[[#This Row],[Performance Levels]]="Fully Meets",3,Table3[[#This Row],[Performance Levels]]="PIP",1,Table3[[#This Row],[Performance Levels]]="Needs Improvement",2)</f>
        <v>3</v>
      </c>
      <c r="S130" s="7">
        <v>4</v>
      </c>
      <c r="T130" s="7" t="str" cm="1">
        <f t="array" ref="T130">_xlfn.IFS(S130&lt;=2,"Excellent",S130=3,"Average",S130&lt;=5,"Poor")</f>
        <v>Poor</v>
      </c>
      <c r="U130" s="5">
        <v>44787</v>
      </c>
      <c r="V130" s="7">
        <v>5</v>
      </c>
      <c r="W130" s="7" t="str" cm="1">
        <f t="array" ref="W130">_xlfn.IFS(S130&lt;=2,"High",S130=3,"Moderate",S130&lt;=5,"Low")</f>
        <v>Low</v>
      </c>
      <c r="X130" s="7">
        <v>4</v>
      </c>
      <c r="Y130" s="7" t="str" cm="1">
        <f t="array" ref="Y130">_xlfn.IFS(S130&lt;=2,"High",S130=3,"Moderate",S130&lt;=5,"Low")</f>
        <v>Low</v>
      </c>
      <c r="Z130" s="7">
        <v>5</v>
      </c>
      <c r="AA130" s="7" t="str" cm="1">
        <f t="array" ref="AA130">_xlfn.IFS(S130&lt;=2,"High",S130=3,"Moderate",S130&lt;=5,"Low")</f>
        <v>Low</v>
      </c>
      <c r="AB130" s="5">
        <v>44952</v>
      </c>
      <c r="AC130" s="7" t="s">
        <v>91</v>
      </c>
      <c r="AD130" s="7" t="s">
        <v>41</v>
      </c>
      <c r="AE130" s="7" t="s">
        <v>72</v>
      </c>
      <c r="AF130" s="7">
        <v>5</v>
      </c>
      <c r="AG130" s="8">
        <v>931.46</v>
      </c>
      <c r="AH130" s="7">
        <v>62</v>
      </c>
      <c r="AI130" s="7" t="str" cm="1">
        <f t="array" ref="AI130">_xlfn.IFS(AH130&lt;=25,"Young",AH130&lt;=50,"Adult",AH130&gt;50,"Old")</f>
        <v>Old</v>
      </c>
    </row>
    <row r="131" spans="1:35" x14ac:dyDescent="0.35">
      <c r="A131" s="11">
        <v>3578</v>
      </c>
      <c r="B131" s="9">
        <v>43589</v>
      </c>
      <c r="C131" s="10">
        <f t="shared" ref="C131:C194" ca="1" si="2">YEARFRAC(B131,TODAY())</f>
        <v>7.0444444444444443</v>
      </c>
      <c r="D131" s="11" t="s">
        <v>27</v>
      </c>
      <c r="E131" s="11" t="s">
        <v>73</v>
      </c>
      <c r="F131" s="11" t="s">
        <v>29</v>
      </c>
      <c r="G131" s="11" t="s">
        <v>54</v>
      </c>
      <c r="H131" s="11" t="s">
        <v>44</v>
      </c>
      <c r="I131" s="11" t="s">
        <v>32</v>
      </c>
      <c r="J131" s="11" t="s">
        <v>33</v>
      </c>
      <c r="K131" s="11" t="s">
        <v>69</v>
      </c>
      <c r="L131" s="9">
        <v>20970</v>
      </c>
      <c r="M131" s="11" t="s">
        <v>35</v>
      </c>
      <c r="N131" s="11" t="s">
        <v>47</v>
      </c>
      <c r="O131" s="11" t="s">
        <v>48</v>
      </c>
      <c r="P131" s="11" t="s">
        <v>66</v>
      </c>
      <c r="Q131" s="11" t="s">
        <v>77</v>
      </c>
      <c r="R131" s="11" cm="1">
        <f t="array" ref="R131">_xlfn.IFS(Table3[[#This Row],[Performance Levels]]="Exceeds",4,Table3[[#This Row],[Performance Levels]]="Fully Meets",3,Table3[[#This Row],[Performance Levels]]="PIP",1,Table3[[#This Row],[Performance Levels]]="Needs Improvement",2)</f>
        <v>4</v>
      </c>
      <c r="S131" s="11">
        <v>2</v>
      </c>
      <c r="T131" s="11" t="str" cm="1">
        <f t="array" ref="T131">_xlfn.IFS(S131&lt;=2,"Excellent",S131=3,"Average",S131&lt;=5,"Poor")</f>
        <v>Excellent</v>
      </c>
      <c r="U131" s="9">
        <v>44848</v>
      </c>
      <c r="V131" s="11">
        <v>1</v>
      </c>
      <c r="W131" s="11" t="str" cm="1">
        <f t="array" ref="W131">_xlfn.IFS(S131&lt;=2,"High",S131=3,"Moderate",S131&lt;=5,"Low")</f>
        <v>High</v>
      </c>
      <c r="X131" s="11">
        <v>4</v>
      </c>
      <c r="Y131" s="11" t="str" cm="1">
        <f t="array" ref="Y131">_xlfn.IFS(S131&lt;=2,"High",S131=3,"Moderate",S131&lt;=5,"Low")</f>
        <v>High</v>
      </c>
      <c r="Z131" s="11">
        <v>2</v>
      </c>
      <c r="AA131" s="11" t="str" cm="1">
        <f t="array" ref="AA131">_xlfn.IFS(S131&lt;=2,"High",S131=3,"Moderate",S131&lt;=5,"Low")</f>
        <v>High</v>
      </c>
      <c r="AB131" s="9">
        <v>44896</v>
      </c>
      <c r="AC131" s="11" t="s">
        <v>61</v>
      </c>
      <c r="AD131" s="11" t="s">
        <v>50</v>
      </c>
      <c r="AE131" s="11" t="s">
        <v>62</v>
      </c>
      <c r="AF131" s="11">
        <v>5</v>
      </c>
      <c r="AG131" s="12">
        <v>115.06</v>
      </c>
      <c r="AH131" s="11">
        <v>62</v>
      </c>
      <c r="AI131" s="11" t="str" cm="1">
        <f t="array" ref="AI131">_xlfn.IFS(AH131&lt;=25,"Young",AH131&lt;=50,"Adult",AH131&gt;50,"Old")</f>
        <v>Old</v>
      </c>
    </row>
    <row r="132" spans="1:35" x14ac:dyDescent="0.35">
      <c r="A132" s="7">
        <v>3579</v>
      </c>
      <c r="B132" s="5">
        <v>44336</v>
      </c>
      <c r="C132" s="6">
        <f t="shared" ca="1" si="2"/>
        <v>5</v>
      </c>
      <c r="D132" s="7" t="s">
        <v>105</v>
      </c>
      <c r="E132" s="7" t="s">
        <v>68</v>
      </c>
      <c r="F132" s="7" t="s">
        <v>29</v>
      </c>
      <c r="G132" s="7" t="s">
        <v>54</v>
      </c>
      <c r="H132" s="7" t="s">
        <v>31</v>
      </c>
      <c r="I132" s="7" t="s">
        <v>45</v>
      </c>
      <c r="J132" s="7" t="s">
        <v>33</v>
      </c>
      <c r="K132" s="7" t="s">
        <v>69</v>
      </c>
      <c r="L132" s="5">
        <v>53646</v>
      </c>
      <c r="M132" s="7" t="s">
        <v>35</v>
      </c>
      <c r="N132" s="7" t="s">
        <v>36</v>
      </c>
      <c r="O132" s="7" t="s">
        <v>83</v>
      </c>
      <c r="P132" s="7" t="s">
        <v>38</v>
      </c>
      <c r="Q132" s="7" t="s">
        <v>97</v>
      </c>
      <c r="R132" s="7" cm="1">
        <f t="array" ref="R132">_xlfn.IFS(Table3[[#This Row],[Performance Levels]]="Exceeds",4,Table3[[#This Row],[Performance Levels]]="Fully Meets",3,Table3[[#This Row],[Performance Levels]]="PIP",1,Table3[[#This Row],[Performance Levels]]="Needs Improvement",2)</f>
        <v>2</v>
      </c>
      <c r="S132" s="7">
        <v>4</v>
      </c>
      <c r="T132" s="7" t="str" cm="1">
        <f t="array" ref="T132">_xlfn.IFS(S132&lt;=2,"Excellent",S132=3,"Average",S132&lt;=5,"Poor")</f>
        <v>Poor</v>
      </c>
      <c r="U132" s="5">
        <v>45043</v>
      </c>
      <c r="V132" s="7">
        <v>5</v>
      </c>
      <c r="W132" s="7" t="str" cm="1">
        <f t="array" ref="W132">_xlfn.IFS(S132&lt;=2,"High",S132=3,"Moderate",S132&lt;=5,"Low")</f>
        <v>Low</v>
      </c>
      <c r="X132" s="7">
        <v>3</v>
      </c>
      <c r="Y132" s="7" t="str" cm="1">
        <f t="array" ref="Y132">_xlfn.IFS(S132&lt;=2,"High",S132=3,"Moderate",S132&lt;=5,"Low")</f>
        <v>Low</v>
      </c>
      <c r="Z132" s="7">
        <v>3</v>
      </c>
      <c r="AA132" s="7" t="str" cm="1">
        <f t="array" ref="AA132">_xlfn.IFS(S132&lt;=2,"High",S132=3,"Moderate",S132&lt;=5,"Low")</f>
        <v>Low</v>
      </c>
      <c r="AB132" s="5">
        <v>45043</v>
      </c>
      <c r="AC132" s="7" t="s">
        <v>91</v>
      </c>
      <c r="AD132" s="7" t="s">
        <v>50</v>
      </c>
      <c r="AE132" s="7" t="s">
        <v>42</v>
      </c>
      <c r="AF132" s="7">
        <v>2</v>
      </c>
      <c r="AG132" s="8">
        <v>199.82</v>
      </c>
      <c r="AH132" s="7">
        <v>75</v>
      </c>
      <c r="AI132" s="7" t="str" cm="1">
        <f t="array" ref="AI132">_xlfn.IFS(AH132&lt;=25,"Young",AH132&lt;=50,"Adult",AH132&gt;50,"Old")</f>
        <v>Old</v>
      </c>
    </row>
    <row r="133" spans="1:35" x14ac:dyDescent="0.35">
      <c r="A133" s="11">
        <v>3580</v>
      </c>
      <c r="B133" s="9">
        <v>43815</v>
      </c>
      <c r="C133" s="10">
        <f t="shared" ca="1" si="2"/>
        <v>6.427777777777778</v>
      </c>
      <c r="D133" s="11" t="s">
        <v>27</v>
      </c>
      <c r="E133" s="11" t="s">
        <v>93</v>
      </c>
      <c r="F133" s="11" t="s">
        <v>29</v>
      </c>
      <c r="G133" s="11" t="s">
        <v>54</v>
      </c>
      <c r="H133" s="11" t="s">
        <v>31</v>
      </c>
      <c r="I133" s="11" t="s">
        <v>54</v>
      </c>
      <c r="J133" s="11" t="s">
        <v>33</v>
      </c>
      <c r="K133" s="11" t="s">
        <v>69</v>
      </c>
      <c r="L133" s="9">
        <v>51977</v>
      </c>
      <c r="M133" s="11" t="s">
        <v>35</v>
      </c>
      <c r="N133" s="11" t="s">
        <v>47</v>
      </c>
      <c r="O133" s="11" t="s">
        <v>59</v>
      </c>
      <c r="P133" s="11" t="s">
        <v>66</v>
      </c>
      <c r="Q133" s="11" t="s">
        <v>39</v>
      </c>
      <c r="R133" s="11" cm="1">
        <f t="array" ref="R133">_xlfn.IFS(Table3[[#This Row],[Performance Levels]]="Exceeds",4,Table3[[#This Row],[Performance Levels]]="Fully Meets",3,Table3[[#This Row],[Performance Levels]]="PIP",1,Table3[[#This Row],[Performance Levels]]="Needs Improvement",2)</f>
        <v>3</v>
      </c>
      <c r="S133" s="11">
        <v>4</v>
      </c>
      <c r="T133" s="11" t="str" cm="1">
        <f t="array" ref="T133">_xlfn.IFS(S133&lt;=2,"Excellent",S133=3,"Average",S133&lt;=5,"Poor")</f>
        <v>Poor</v>
      </c>
      <c r="U133" s="9">
        <v>44855</v>
      </c>
      <c r="V133" s="11">
        <v>2</v>
      </c>
      <c r="W133" s="11" t="str" cm="1">
        <f t="array" ref="W133">_xlfn.IFS(S133&lt;=2,"High",S133=3,"Moderate",S133&lt;=5,"Low")</f>
        <v>Low</v>
      </c>
      <c r="X133" s="11">
        <v>4</v>
      </c>
      <c r="Y133" s="11" t="str" cm="1">
        <f t="array" ref="Y133">_xlfn.IFS(S133&lt;=2,"High",S133=3,"Moderate",S133&lt;=5,"Low")</f>
        <v>Low</v>
      </c>
      <c r="Z133" s="11">
        <v>3</v>
      </c>
      <c r="AA133" s="11" t="str" cm="1">
        <f t="array" ref="AA133">_xlfn.IFS(S133&lt;=2,"High",S133=3,"Moderate",S133&lt;=5,"Low")</f>
        <v>Low</v>
      </c>
      <c r="AB133" s="9">
        <v>44869</v>
      </c>
      <c r="AC133" s="11" t="s">
        <v>91</v>
      </c>
      <c r="AD133" s="11" t="s">
        <v>41</v>
      </c>
      <c r="AE133" s="11" t="s">
        <v>42</v>
      </c>
      <c r="AF133" s="11">
        <v>5</v>
      </c>
      <c r="AG133" s="12">
        <v>940.2</v>
      </c>
      <c r="AH133" s="11">
        <v>77</v>
      </c>
      <c r="AI133" s="11" t="str" cm="1">
        <f t="array" ref="AI133">_xlfn.IFS(AH133&lt;=25,"Young",AH133&lt;=50,"Adult",AH133&gt;50,"Old")</f>
        <v>Old</v>
      </c>
    </row>
    <row r="134" spans="1:35" x14ac:dyDescent="0.35">
      <c r="A134" s="7">
        <v>3581</v>
      </c>
      <c r="B134" s="5">
        <v>44155</v>
      </c>
      <c r="C134" s="6">
        <f t="shared" ca="1" si="2"/>
        <v>5.5</v>
      </c>
      <c r="D134" s="7" t="s">
        <v>27</v>
      </c>
      <c r="E134" s="7" t="s">
        <v>84</v>
      </c>
      <c r="F134" s="7" t="s">
        <v>29</v>
      </c>
      <c r="G134" s="7" t="s">
        <v>54</v>
      </c>
      <c r="H134" s="7" t="s">
        <v>44</v>
      </c>
      <c r="I134" s="7" t="s">
        <v>45</v>
      </c>
      <c r="J134" s="7" t="s">
        <v>33</v>
      </c>
      <c r="K134" s="7" t="s">
        <v>100</v>
      </c>
      <c r="L134" s="5">
        <v>52298</v>
      </c>
      <c r="M134" s="7" t="s">
        <v>35</v>
      </c>
      <c r="N134" s="7" t="s">
        <v>47</v>
      </c>
      <c r="O134" s="7" t="s">
        <v>59</v>
      </c>
      <c r="P134" s="7" t="s">
        <v>76</v>
      </c>
      <c r="Q134" s="7" t="s">
        <v>39</v>
      </c>
      <c r="R134" s="7" cm="1">
        <f t="array" ref="R134">_xlfn.IFS(Table3[[#This Row],[Performance Levels]]="Exceeds",4,Table3[[#This Row],[Performance Levels]]="Fully Meets",3,Table3[[#This Row],[Performance Levels]]="PIP",1,Table3[[#This Row],[Performance Levels]]="Needs Improvement",2)</f>
        <v>3</v>
      </c>
      <c r="S134" s="7">
        <v>2</v>
      </c>
      <c r="T134" s="7" t="str" cm="1">
        <f t="array" ref="T134">_xlfn.IFS(S134&lt;=2,"Excellent",S134=3,"Average",S134&lt;=5,"Poor")</f>
        <v>Excellent</v>
      </c>
      <c r="U134" s="5">
        <v>44802</v>
      </c>
      <c r="V134" s="7">
        <v>3</v>
      </c>
      <c r="W134" s="7" t="str" cm="1">
        <f t="array" ref="W134">_xlfn.IFS(S134&lt;=2,"High",S134=3,"Moderate",S134&lt;=5,"Low")</f>
        <v>High</v>
      </c>
      <c r="X134" s="7">
        <v>4</v>
      </c>
      <c r="Y134" s="7" t="str" cm="1">
        <f t="array" ref="Y134">_xlfn.IFS(S134&lt;=2,"High",S134=3,"Moderate",S134&lt;=5,"Low")</f>
        <v>High</v>
      </c>
      <c r="Z134" s="7">
        <v>4</v>
      </c>
      <c r="AA134" s="7" t="str" cm="1">
        <f t="array" ref="AA134">_xlfn.IFS(S134&lt;=2,"High",S134=3,"Moderate",S134&lt;=5,"Low")</f>
        <v>High</v>
      </c>
      <c r="AB134" s="5">
        <v>44955</v>
      </c>
      <c r="AC134" s="7" t="s">
        <v>91</v>
      </c>
      <c r="AD134" s="7" t="s">
        <v>50</v>
      </c>
      <c r="AE134" s="7" t="s">
        <v>62</v>
      </c>
      <c r="AF134" s="7">
        <v>1</v>
      </c>
      <c r="AG134" s="8">
        <v>122.07</v>
      </c>
      <c r="AH134" s="7">
        <v>77</v>
      </c>
      <c r="AI134" s="7" t="str" cm="1">
        <f t="array" ref="AI134">_xlfn.IFS(AH134&lt;=25,"Young",AH134&lt;=50,"Adult",AH134&gt;50,"Old")</f>
        <v>Old</v>
      </c>
    </row>
    <row r="135" spans="1:35" x14ac:dyDescent="0.35">
      <c r="A135" s="11">
        <v>3582</v>
      </c>
      <c r="B135" s="9">
        <v>44062</v>
      </c>
      <c r="C135" s="10">
        <f t="shared" ca="1" si="2"/>
        <v>5.7527777777777782</v>
      </c>
      <c r="D135" s="11" t="s">
        <v>27</v>
      </c>
      <c r="E135" s="11" t="s">
        <v>63</v>
      </c>
      <c r="F135" s="11" t="s">
        <v>29</v>
      </c>
      <c r="G135" s="11" t="s">
        <v>45</v>
      </c>
      <c r="H135" s="11" t="s">
        <v>55</v>
      </c>
      <c r="I135" s="11" t="s">
        <v>45</v>
      </c>
      <c r="J135" s="11" t="s">
        <v>33</v>
      </c>
      <c r="K135" s="11" t="s">
        <v>104</v>
      </c>
      <c r="L135" s="9">
        <v>25059</v>
      </c>
      <c r="M135" s="11" t="s">
        <v>35</v>
      </c>
      <c r="N135" s="11" t="s">
        <v>47</v>
      </c>
      <c r="O135" s="11" t="s">
        <v>83</v>
      </c>
      <c r="P135" s="11" t="s">
        <v>38</v>
      </c>
      <c r="Q135" s="11" t="s">
        <v>39</v>
      </c>
      <c r="R135" s="11" cm="1">
        <f t="array" ref="R135">_xlfn.IFS(Table3[[#This Row],[Performance Levels]]="Exceeds",4,Table3[[#This Row],[Performance Levels]]="Fully Meets",3,Table3[[#This Row],[Performance Levels]]="PIP",1,Table3[[#This Row],[Performance Levels]]="Needs Improvement",2)</f>
        <v>3</v>
      </c>
      <c r="S135" s="11">
        <v>4</v>
      </c>
      <c r="T135" s="11" t="str" cm="1">
        <f t="array" ref="T135">_xlfn.IFS(S135&lt;=2,"Excellent",S135=3,"Average",S135&lt;=5,"Poor")</f>
        <v>Poor</v>
      </c>
      <c r="U135" s="9">
        <v>44821</v>
      </c>
      <c r="V135" s="11">
        <v>2</v>
      </c>
      <c r="W135" s="11" t="str" cm="1">
        <f t="array" ref="W135">_xlfn.IFS(S135&lt;=2,"High",S135=3,"Moderate",S135&lt;=5,"Low")</f>
        <v>Low</v>
      </c>
      <c r="X135" s="11">
        <v>2</v>
      </c>
      <c r="Y135" s="11" t="str" cm="1">
        <f t="array" ref="Y135">_xlfn.IFS(S135&lt;=2,"High",S135=3,"Moderate",S135&lt;=5,"Low")</f>
        <v>Low</v>
      </c>
      <c r="Z135" s="11">
        <v>5</v>
      </c>
      <c r="AA135" s="11" t="str" cm="1">
        <f t="array" ref="AA135">_xlfn.IFS(S135&lt;=2,"High",S135=3,"Moderate",S135&lt;=5,"Low")</f>
        <v>Low</v>
      </c>
      <c r="AB135" s="9">
        <v>44813</v>
      </c>
      <c r="AC135" s="11" t="s">
        <v>91</v>
      </c>
      <c r="AD135" s="11" t="s">
        <v>41</v>
      </c>
      <c r="AE135" s="11" t="s">
        <v>62</v>
      </c>
      <c r="AF135" s="11">
        <v>4</v>
      </c>
      <c r="AG135" s="12">
        <v>875.02</v>
      </c>
      <c r="AH135" s="11">
        <v>52</v>
      </c>
      <c r="AI135" s="11" t="str" cm="1">
        <f t="array" ref="AI135">_xlfn.IFS(AH135&lt;=25,"Young",AH135&lt;=50,"Adult",AH135&gt;50,"Old")</f>
        <v>Old</v>
      </c>
    </row>
    <row r="136" spans="1:35" x14ac:dyDescent="0.35">
      <c r="A136" s="7">
        <v>3583</v>
      </c>
      <c r="B136" s="5">
        <v>44314</v>
      </c>
      <c r="C136" s="6">
        <f t="shared" ca="1" si="2"/>
        <v>5.0611111111111109</v>
      </c>
      <c r="D136" s="7" t="s">
        <v>27</v>
      </c>
      <c r="E136" s="7" t="s">
        <v>73</v>
      </c>
      <c r="F136" s="7" t="s">
        <v>29</v>
      </c>
      <c r="G136" s="7" t="s">
        <v>54</v>
      </c>
      <c r="H136" s="7" t="s">
        <v>31</v>
      </c>
      <c r="I136" s="7" t="s">
        <v>32</v>
      </c>
      <c r="J136" s="7" t="s">
        <v>33</v>
      </c>
      <c r="K136" s="7" t="s">
        <v>69</v>
      </c>
      <c r="L136" s="5">
        <v>21509</v>
      </c>
      <c r="M136" s="7" t="s">
        <v>35</v>
      </c>
      <c r="N136" s="7" t="s">
        <v>36</v>
      </c>
      <c r="O136" s="7" t="s">
        <v>37</v>
      </c>
      <c r="P136" s="7" t="s">
        <v>66</v>
      </c>
      <c r="Q136" s="7" t="s">
        <v>97</v>
      </c>
      <c r="R136" s="7" cm="1">
        <f t="array" ref="R136">_xlfn.IFS(Table3[[#This Row],[Performance Levels]]="Exceeds",4,Table3[[#This Row],[Performance Levels]]="Fully Meets",3,Table3[[#This Row],[Performance Levels]]="PIP",1,Table3[[#This Row],[Performance Levels]]="Needs Improvement",2)</f>
        <v>2</v>
      </c>
      <c r="S136" s="7">
        <v>4</v>
      </c>
      <c r="T136" s="7" t="str" cm="1">
        <f t="array" ref="T136">_xlfn.IFS(S136&lt;=2,"Excellent",S136=3,"Average",S136&lt;=5,"Poor")</f>
        <v>Poor</v>
      </c>
      <c r="U136" s="5">
        <v>45112</v>
      </c>
      <c r="V136" s="7">
        <v>4</v>
      </c>
      <c r="W136" s="7" t="str" cm="1">
        <f t="array" ref="W136">_xlfn.IFS(S136&lt;=2,"High",S136=3,"Moderate",S136&lt;=5,"Low")</f>
        <v>Low</v>
      </c>
      <c r="X136" s="7">
        <v>1</v>
      </c>
      <c r="Y136" s="7" t="str" cm="1">
        <f t="array" ref="Y136">_xlfn.IFS(S136&lt;=2,"High",S136=3,"Moderate",S136&lt;=5,"Low")</f>
        <v>Low</v>
      </c>
      <c r="Z136" s="7">
        <v>4</v>
      </c>
      <c r="AA136" s="7" t="str" cm="1">
        <f t="array" ref="AA136">_xlfn.IFS(S136&lt;=2,"High",S136=3,"Moderate",S136&lt;=5,"Low")</f>
        <v>Low</v>
      </c>
      <c r="AB136" s="5">
        <v>45003</v>
      </c>
      <c r="AC136" s="7" t="s">
        <v>91</v>
      </c>
      <c r="AD136" s="7" t="s">
        <v>41</v>
      </c>
      <c r="AE136" s="7" t="s">
        <v>51</v>
      </c>
      <c r="AF136" s="7">
        <v>4</v>
      </c>
      <c r="AG136" s="8">
        <v>116.4</v>
      </c>
      <c r="AH136" s="7">
        <v>63</v>
      </c>
      <c r="AI136" s="7" t="str" cm="1">
        <f t="array" ref="AI136">_xlfn.IFS(AH136&lt;=25,"Young",AH136&lt;=50,"Adult",AH136&gt;50,"Old")</f>
        <v>Old</v>
      </c>
    </row>
    <row r="137" spans="1:35" x14ac:dyDescent="0.35">
      <c r="A137" s="11">
        <v>3584</v>
      </c>
      <c r="B137" s="9">
        <v>44057</v>
      </c>
      <c r="C137" s="10">
        <f t="shared" ca="1" si="2"/>
        <v>5.7666666666666666</v>
      </c>
      <c r="D137" s="11" t="s">
        <v>27</v>
      </c>
      <c r="E137" s="11" t="s">
        <v>68</v>
      </c>
      <c r="F137" s="11" t="s">
        <v>29</v>
      </c>
      <c r="G137" s="11" t="s">
        <v>30</v>
      </c>
      <c r="H137" s="11" t="s">
        <v>31</v>
      </c>
      <c r="I137" s="11" t="s">
        <v>54</v>
      </c>
      <c r="J137" s="11" t="s">
        <v>33</v>
      </c>
      <c r="K137" s="11" t="s">
        <v>69</v>
      </c>
      <c r="L137" s="9">
        <v>32088</v>
      </c>
      <c r="M137" s="11" t="s">
        <v>35</v>
      </c>
      <c r="N137" s="11" t="s">
        <v>36</v>
      </c>
      <c r="O137" s="11" t="s">
        <v>59</v>
      </c>
      <c r="P137" s="11" t="s">
        <v>66</v>
      </c>
      <c r="Q137" s="11" t="s">
        <v>39</v>
      </c>
      <c r="R137" s="11" cm="1">
        <f t="array" ref="R137">_xlfn.IFS(Table3[[#This Row],[Performance Levels]]="Exceeds",4,Table3[[#This Row],[Performance Levels]]="Fully Meets",3,Table3[[#This Row],[Performance Levels]]="PIP",1,Table3[[#This Row],[Performance Levels]]="Needs Improvement",2)</f>
        <v>3</v>
      </c>
      <c r="S137" s="11">
        <v>4</v>
      </c>
      <c r="T137" s="11" t="str" cm="1">
        <f t="array" ref="T137">_xlfn.IFS(S137&lt;=2,"Excellent",S137=3,"Average",S137&lt;=5,"Poor")</f>
        <v>Poor</v>
      </c>
      <c r="U137" s="9">
        <v>45074</v>
      </c>
      <c r="V137" s="11">
        <v>2</v>
      </c>
      <c r="W137" s="11" t="str" cm="1">
        <f t="array" ref="W137">_xlfn.IFS(S137&lt;=2,"High",S137=3,"Moderate",S137&lt;=5,"Low")</f>
        <v>Low</v>
      </c>
      <c r="X137" s="11">
        <v>2</v>
      </c>
      <c r="Y137" s="11" t="str" cm="1">
        <f t="array" ref="Y137">_xlfn.IFS(S137&lt;=2,"High",S137=3,"Moderate",S137&lt;=5,"Low")</f>
        <v>Low</v>
      </c>
      <c r="Z137" s="11">
        <v>5</v>
      </c>
      <c r="AA137" s="11" t="str" cm="1">
        <f t="array" ref="AA137">_xlfn.IFS(S137&lt;=2,"High",S137=3,"Moderate",S137&lt;=5,"Low")</f>
        <v>Low</v>
      </c>
      <c r="AB137" s="9">
        <v>44910</v>
      </c>
      <c r="AC137" s="11" t="s">
        <v>67</v>
      </c>
      <c r="AD137" s="11" t="s">
        <v>50</v>
      </c>
      <c r="AE137" s="11" t="s">
        <v>72</v>
      </c>
      <c r="AF137" s="11">
        <v>5</v>
      </c>
      <c r="AG137" s="12">
        <v>341.78</v>
      </c>
      <c r="AH137" s="11">
        <v>33</v>
      </c>
      <c r="AI137" s="11" t="str" cm="1">
        <f t="array" ref="AI137">_xlfn.IFS(AH137&lt;=25,"Young",AH137&lt;=50,"Adult",AH137&gt;50,"Old")</f>
        <v>Adult</v>
      </c>
    </row>
    <row r="138" spans="1:35" x14ac:dyDescent="0.35">
      <c r="A138" s="7">
        <v>3585</v>
      </c>
      <c r="B138" s="5">
        <v>44552</v>
      </c>
      <c r="C138" s="6">
        <f t="shared" ca="1" si="2"/>
        <v>4.4111111111111114</v>
      </c>
      <c r="D138" s="7" t="s">
        <v>27</v>
      </c>
      <c r="E138" s="7" t="s">
        <v>28</v>
      </c>
      <c r="F138" s="7" t="s">
        <v>29</v>
      </c>
      <c r="G138" s="7" t="s">
        <v>54</v>
      </c>
      <c r="H138" s="7" t="s">
        <v>44</v>
      </c>
      <c r="I138" s="7" t="s">
        <v>54</v>
      </c>
      <c r="J138" s="7" t="s">
        <v>33</v>
      </c>
      <c r="K138" s="7" t="s">
        <v>104</v>
      </c>
      <c r="L138" s="5">
        <v>33801</v>
      </c>
      <c r="M138" s="7" t="s">
        <v>35</v>
      </c>
      <c r="N138" s="7" t="s">
        <v>36</v>
      </c>
      <c r="O138" s="7" t="s">
        <v>71</v>
      </c>
      <c r="P138" s="7" t="s">
        <v>76</v>
      </c>
      <c r="Q138" s="7" t="s">
        <v>39</v>
      </c>
      <c r="R138" s="7" cm="1">
        <f t="array" ref="R138">_xlfn.IFS(Table3[[#This Row],[Performance Levels]]="Exceeds",4,Table3[[#This Row],[Performance Levels]]="Fully Meets",3,Table3[[#This Row],[Performance Levels]]="PIP",1,Table3[[#This Row],[Performance Levels]]="Needs Improvement",2)</f>
        <v>3</v>
      </c>
      <c r="S138" s="7">
        <v>4</v>
      </c>
      <c r="T138" s="7" t="str" cm="1">
        <f t="array" ref="T138">_xlfn.IFS(S138&lt;=2,"Excellent",S138=3,"Average",S138&lt;=5,"Poor")</f>
        <v>Poor</v>
      </c>
      <c r="U138" s="5">
        <v>44938</v>
      </c>
      <c r="V138" s="7">
        <v>1</v>
      </c>
      <c r="W138" s="7" t="str" cm="1">
        <f t="array" ref="W138">_xlfn.IFS(S138&lt;=2,"High",S138=3,"Moderate",S138&lt;=5,"Low")</f>
        <v>Low</v>
      </c>
      <c r="X138" s="7">
        <v>2</v>
      </c>
      <c r="Y138" s="7" t="str" cm="1">
        <f t="array" ref="Y138">_xlfn.IFS(S138&lt;=2,"High",S138=3,"Moderate",S138&lt;=5,"Low")</f>
        <v>Low</v>
      </c>
      <c r="Z138" s="7">
        <v>3</v>
      </c>
      <c r="AA138" s="7" t="str" cm="1">
        <f t="array" ref="AA138">_xlfn.IFS(S138&lt;=2,"High",S138=3,"Moderate",S138&lt;=5,"Low")</f>
        <v>Low</v>
      </c>
      <c r="AB138" s="5">
        <v>44971</v>
      </c>
      <c r="AC138" s="7" t="s">
        <v>91</v>
      </c>
      <c r="AD138" s="7" t="s">
        <v>41</v>
      </c>
      <c r="AE138" s="7" t="s">
        <v>62</v>
      </c>
      <c r="AF138" s="7">
        <v>4</v>
      </c>
      <c r="AG138" s="8">
        <v>107.48</v>
      </c>
      <c r="AH138" s="7">
        <v>29</v>
      </c>
      <c r="AI138" s="7" t="str" cm="1">
        <f t="array" ref="AI138">_xlfn.IFS(AH138&lt;=25,"Young",AH138&lt;=50,"Adult",AH138&gt;50,"Old")</f>
        <v>Adult</v>
      </c>
    </row>
    <row r="139" spans="1:35" x14ac:dyDescent="0.35">
      <c r="A139" s="11">
        <v>3586</v>
      </c>
      <c r="B139" s="9">
        <v>43497</v>
      </c>
      <c r="C139" s="10">
        <f t="shared" ca="1" si="2"/>
        <v>7.302777777777778</v>
      </c>
      <c r="D139" s="11" t="s">
        <v>27</v>
      </c>
      <c r="E139" s="11" t="s">
        <v>43</v>
      </c>
      <c r="F139" s="11" t="s">
        <v>29</v>
      </c>
      <c r="G139" s="11" t="s">
        <v>45</v>
      </c>
      <c r="H139" s="11" t="s">
        <v>55</v>
      </c>
      <c r="I139" s="11" t="s">
        <v>54</v>
      </c>
      <c r="J139" s="11" t="s">
        <v>33</v>
      </c>
      <c r="K139" s="11" t="s">
        <v>103</v>
      </c>
      <c r="L139" s="9">
        <v>36887</v>
      </c>
      <c r="M139" s="11" t="s">
        <v>35</v>
      </c>
      <c r="N139" s="11" t="s">
        <v>36</v>
      </c>
      <c r="O139" s="11" t="s">
        <v>48</v>
      </c>
      <c r="P139" s="11" t="s">
        <v>60</v>
      </c>
      <c r="Q139" s="11" t="s">
        <v>39</v>
      </c>
      <c r="R139" s="11" cm="1">
        <f t="array" ref="R139">_xlfn.IFS(Table3[[#This Row],[Performance Levels]]="Exceeds",4,Table3[[#This Row],[Performance Levels]]="Fully Meets",3,Table3[[#This Row],[Performance Levels]]="PIP",1,Table3[[#This Row],[Performance Levels]]="Needs Improvement",2)</f>
        <v>3</v>
      </c>
      <c r="S139" s="11">
        <v>2</v>
      </c>
      <c r="T139" s="11" t="str" cm="1">
        <f t="array" ref="T139">_xlfn.IFS(S139&lt;=2,"Excellent",S139=3,"Average",S139&lt;=5,"Poor")</f>
        <v>Excellent</v>
      </c>
      <c r="U139" s="9">
        <v>44957</v>
      </c>
      <c r="V139" s="11">
        <v>4</v>
      </c>
      <c r="W139" s="11" t="str" cm="1">
        <f t="array" ref="W139">_xlfn.IFS(S139&lt;=2,"High",S139=3,"Moderate",S139&lt;=5,"Low")</f>
        <v>High</v>
      </c>
      <c r="X139" s="11">
        <v>2</v>
      </c>
      <c r="Y139" s="11" t="str" cm="1">
        <f t="array" ref="Y139">_xlfn.IFS(S139&lt;=2,"High",S139=3,"Moderate",S139&lt;=5,"Low")</f>
        <v>High</v>
      </c>
      <c r="Z139" s="11">
        <v>4</v>
      </c>
      <c r="AA139" s="11" t="str" cm="1">
        <f t="array" ref="AA139">_xlfn.IFS(S139&lt;=2,"High",S139=3,"Moderate",S139&lt;=5,"Low")</f>
        <v>High</v>
      </c>
      <c r="AB139" s="9">
        <v>44834</v>
      </c>
      <c r="AC139" s="11" t="s">
        <v>91</v>
      </c>
      <c r="AD139" s="11" t="s">
        <v>50</v>
      </c>
      <c r="AE139" s="11" t="s">
        <v>62</v>
      </c>
      <c r="AF139" s="11">
        <v>1</v>
      </c>
      <c r="AG139" s="12">
        <v>502.7</v>
      </c>
      <c r="AH139" s="11">
        <v>19</v>
      </c>
      <c r="AI139" s="11" t="str" cm="1">
        <f t="array" ref="AI139">_xlfn.IFS(AH139&lt;=25,"Young",AH139&lt;=50,"Adult",AH139&gt;50,"Old")</f>
        <v>Young</v>
      </c>
    </row>
    <row r="140" spans="1:35" x14ac:dyDescent="0.35">
      <c r="A140" s="7">
        <v>3587</v>
      </c>
      <c r="B140" s="5">
        <v>44326</v>
      </c>
      <c r="C140" s="6">
        <f t="shared" ca="1" si="2"/>
        <v>5.0277777777777777</v>
      </c>
      <c r="D140" s="7" t="s">
        <v>27</v>
      </c>
      <c r="E140" s="7" t="s">
        <v>86</v>
      </c>
      <c r="F140" s="7" t="s">
        <v>29</v>
      </c>
      <c r="G140" s="7" t="s">
        <v>54</v>
      </c>
      <c r="H140" s="7" t="s">
        <v>55</v>
      </c>
      <c r="I140" s="7" t="s">
        <v>32</v>
      </c>
      <c r="J140" s="7" t="s">
        <v>33</v>
      </c>
      <c r="K140" s="7" t="s">
        <v>74</v>
      </c>
      <c r="L140" s="5">
        <v>28484</v>
      </c>
      <c r="M140" s="7" t="s">
        <v>35</v>
      </c>
      <c r="N140" s="7" t="s">
        <v>47</v>
      </c>
      <c r="O140" s="7" t="s">
        <v>59</v>
      </c>
      <c r="P140" s="7" t="s">
        <v>76</v>
      </c>
      <c r="Q140" s="7" t="s">
        <v>39</v>
      </c>
      <c r="R140" s="7" cm="1">
        <f t="array" ref="R140">_xlfn.IFS(Table3[[#This Row],[Performance Levels]]="Exceeds",4,Table3[[#This Row],[Performance Levels]]="Fully Meets",3,Table3[[#This Row],[Performance Levels]]="PIP",1,Table3[[#This Row],[Performance Levels]]="Needs Improvement",2)</f>
        <v>3</v>
      </c>
      <c r="S140" s="7">
        <v>2</v>
      </c>
      <c r="T140" s="7" t="str" cm="1">
        <f t="array" ref="T140">_xlfn.IFS(S140&lt;=2,"Excellent",S140=3,"Average",S140&lt;=5,"Poor")</f>
        <v>Excellent</v>
      </c>
      <c r="U140" s="5">
        <v>45070</v>
      </c>
      <c r="V140" s="7">
        <v>1</v>
      </c>
      <c r="W140" s="7" t="str" cm="1">
        <f t="array" ref="W140">_xlfn.IFS(S140&lt;=2,"High",S140=3,"Moderate",S140&lt;=5,"Low")</f>
        <v>High</v>
      </c>
      <c r="X140" s="7">
        <v>2</v>
      </c>
      <c r="Y140" s="7" t="str" cm="1">
        <f t="array" ref="Y140">_xlfn.IFS(S140&lt;=2,"High",S140=3,"Moderate",S140&lt;=5,"Low")</f>
        <v>High</v>
      </c>
      <c r="Z140" s="7">
        <v>2</v>
      </c>
      <c r="AA140" s="7" t="str" cm="1">
        <f t="array" ref="AA140">_xlfn.IFS(S140&lt;=2,"High",S140=3,"Moderate",S140&lt;=5,"Low")</f>
        <v>High</v>
      </c>
      <c r="AB140" s="5">
        <v>45007</v>
      </c>
      <c r="AC140" s="7" t="s">
        <v>40</v>
      </c>
      <c r="AD140" s="7" t="s">
        <v>50</v>
      </c>
      <c r="AE140" s="7" t="s">
        <v>62</v>
      </c>
      <c r="AF140" s="7">
        <v>5</v>
      </c>
      <c r="AG140" s="8">
        <v>570.04</v>
      </c>
      <c r="AH140" s="7">
        <v>44</v>
      </c>
      <c r="AI140" s="7" t="str" cm="1">
        <f t="array" ref="AI140">_xlfn.IFS(AH140&lt;=25,"Young",AH140&lt;=50,"Adult",AH140&gt;50,"Old")</f>
        <v>Adult</v>
      </c>
    </row>
    <row r="141" spans="1:35" x14ac:dyDescent="0.35">
      <c r="A141" s="11">
        <v>3588</v>
      </c>
      <c r="B141" s="9">
        <v>43641</v>
      </c>
      <c r="C141" s="10">
        <f t="shared" ca="1" si="2"/>
        <v>6.9027777777777777</v>
      </c>
      <c r="D141" s="11" t="s">
        <v>27</v>
      </c>
      <c r="E141" s="11" t="s">
        <v>80</v>
      </c>
      <c r="F141" s="11" t="s">
        <v>29</v>
      </c>
      <c r="G141" s="11" t="s">
        <v>54</v>
      </c>
      <c r="H141" s="11" t="s">
        <v>31</v>
      </c>
      <c r="I141" s="11" t="s">
        <v>54</v>
      </c>
      <c r="J141" s="11" t="s">
        <v>33</v>
      </c>
      <c r="K141" s="11" t="s">
        <v>99</v>
      </c>
      <c r="L141" s="9">
        <v>26366</v>
      </c>
      <c r="M141" s="11" t="s">
        <v>35</v>
      </c>
      <c r="N141" s="11" t="s">
        <v>47</v>
      </c>
      <c r="O141" s="11" t="s">
        <v>71</v>
      </c>
      <c r="P141" s="11" t="s">
        <v>38</v>
      </c>
      <c r="Q141" s="11" t="s">
        <v>39</v>
      </c>
      <c r="R141" s="11" cm="1">
        <f t="array" ref="R141">_xlfn.IFS(Table3[[#This Row],[Performance Levels]]="Exceeds",4,Table3[[#This Row],[Performance Levels]]="Fully Meets",3,Table3[[#This Row],[Performance Levels]]="PIP",1,Table3[[#This Row],[Performance Levels]]="Needs Improvement",2)</f>
        <v>3</v>
      </c>
      <c r="S141" s="11">
        <v>2</v>
      </c>
      <c r="T141" s="11" t="str" cm="1">
        <f t="array" ref="T141">_xlfn.IFS(S141&lt;=2,"Excellent",S141=3,"Average",S141&lt;=5,"Poor")</f>
        <v>Excellent</v>
      </c>
      <c r="U141" s="9">
        <v>45056</v>
      </c>
      <c r="V141" s="11">
        <v>4</v>
      </c>
      <c r="W141" s="11" t="str" cm="1">
        <f t="array" ref="W141">_xlfn.IFS(S141&lt;=2,"High",S141=3,"Moderate",S141&lt;=5,"Low")</f>
        <v>High</v>
      </c>
      <c r="X141" s="11">
        <v>2</v>
      </c>
      <c r="Y141" s="11" t="str" cm="1">
        <f t="array" ref="Y141">_xlfn.IFS(S141&lt;=2,"High",S141=3,"Moderate",S141&lt;=5,"Low")</f>
        <v>High</v>
      </c>
      <c r="Z141" s="11">
        <v>1</v>
      </c>
      <c r="AA141" s="11" t="str" cm="1">
        <f t="array" ref="AA141">_xlfn.IFS(S141&lt;=2,"High",S141=3,"Moderate",S141&lt;=5,"Low")</f>
        <v>High</v>
      </c>
      <c r="AB141" s="9">
        <v>45008</v>
      </c>
      <c r="AC141" s="11" t="s">
        <v>91</v>
      </c>
      <c r="AD141" s="11" t="s">
        <v>50</v>
      </c>
      <c r="AE141" s="11" t="s">
        <v>72</v>
      </c>
      <c r="AF141" s="11">
        <v>1</v>
      </c>
      <c r="AG141" s="12">
        <v>538.83000000000004</v>
      </c>
      <c r="AH141" s="11">
        <v>47</v>
      </c>
      <c r="AI141" s="11" t="str" cm="1">
        <f t="array" ref="AI141">_xlfn.IFS(AH141&lt;=25,"Young",AH141&lt;=50,"Adult",AH141&gt;50,"Old")</f>
        <v>Adult</v>
      </c>
    </row>
    <row r="142" spans="1:35" x14ac:dyDescent="0.35">
      <c r="A142" s="7">
        <v>3589</v>
      </c>
      <c r="B142" s="5">
        <v>43580</v>
      </c>
      <c r="C142" s="6">
        <f t="shared" ca="1" si="2"/>
        <v>7.0694444444444446</v>
      </c>
      <c r="D142" s="7" t="s">
        <v>27</v>
      </c>
      <c r="E142" s="7" t="s">
        <v>53</v>
      </c>
      <c r="F142" s="7" t="s">
        <v>29</v>
      </c>
      <c r="G142" s="7" t="s">
        <v>30</v>
      </c>
      <c r="H142" s="7" t="s">
        <v>55</v>
      </c>
      <c r="I142" s="7" t="s">
        <v>32</v>
      </c>
      <c r="J142" s="7" t="s">
        <v>33</v>
      </c>
      <c r="K142" s="7" t="s">
        <v>69</v>
      </c>
      <c r="L142" s="5">
        <v>18842</v>
      </c>
      <c r="M142" s="7" t="s">
        <v>35</v>
      </c>
      <c r="N142" s="7" t="s">
        <v>47</v>
      </c>
      <c r="O142" s="7" t="s">
        <v>37</v>
      </c>
      <c r="P142" s="7" t="s">
        <v>60</v>
      </c>
      <c r="Q142" s="7" t="s">
        <v>39</v>
      </c>
      <c r="R142" s="7" cm="1">
        <f t="array" ref="R142">_xlfn.IFS(Table3[[#This Row],[Performance Levels]]="Exceeds",4,Table3[[#This Row],[Performance Levels]]="Fully Meets",3,Table3[[#This Row],[Performance Levels]]="PIP",1,Table3[[#This Row],[Performance Levels]]="Needs Improvement",2)</f>
        <v>3</v>
      </c>
      <c r="S142" s="7">
        <v>1</v>
      </c>
      <c r="T142" s="7" t="str" cm="1">
        <f t="array" ref="T142">_xlfn.IFS(S142&lt;=2,"Excellent",S142=3,"Average",S142&lt;=5,"Poor")</f>
        <v>Excellent</v>
      </c>
      <c r="U142" s="5">
        <v>44822</v>
      </c>
      <c r="V142" s="7">
        <v>2</v>
      </c>
      <c r="W142" s="7" t="str" cm="1">
        <f t="array" ref="W142">_xlfn.IFS(S142&lt;=2,"High",S142=3,"Moderate",S142&lt;=5,"Low")</f>
        <v>High</v>
      </c>
      <c r="X142" s="7">
        <v>3</v>
      </c>
      <c r="Y142" s="7" t="str" cm="1">
        <f t="array" ref="Y142">_xlfn.IFS(S142&lt;=2,"High",S142=3,"Moderate",S142&lt;=5,"Low")</f>
        <v>High</v>
      </c>
      <c r="Z142" s="7">
        <v>2</v>
      </c>
      <c r="AA142" s="7" t="str" cm="1">
        <f t="array" ref="AA142">_xlfn.IFS(S142&lt;=2,"High",S142=3,"Moderate",S142&lt;=5,"Low")</f>
        <v>High</v>
      </c>
      <c r="AB142" s="5">
        <v>44933</v>
      </c>
      <c r="AC142" s="7" t="s">
        <v>91</v>
      </c>
      <c r="AD142" s="7" t="s">
        <v>41</v>
      </c>
      <c r="AE142" s="7" t="s">
        <v>51</v>
      </c>
      <c r="AF142" s="7">
        <v>4</v>
      </c>
      <c r="AG142" s="8">
        <v>881.8</v>
      </c>
      <c r="AH142" s="7">
        <v>68</v>
      </c>
      <c r="AI142" s="7" t="str" cm="1">
        <f t="array" ref="AI142">_xlfn.IFS(AH142&lt;=25,"Young",AH142&lt;=50,"Adult",AH142&gt;50,"Old")</f>
        <v>Old</v>
      </c>
    </row>
    <row r="143" spans="1:35" x14ac:dyDescent="0.35">
      <c r="A143" s="11">
        <v>3593</v>
      </c>
      <c r="B143" s="9">
        <v>43981</v>
      </c>
      <c r="C143" s="10">
        <f t="shared" ca="1" si="2"/>
        <v>5.9722222222222223</v>
      </c>
      <c r="D143" s="11" t="s">
        <v>27</v>
      </c>
      <c r="E143" s="11" t="s">
        <v>73</v>
      </c>
      <c r="F143" s="11" t="s">
        <v>29</v>
      </c>
      <c r="G143" s="11" t="s">
        <v>30</v>
      </c>
      <c r="H143" s="11" t="s">
        <v>44</v>
      </c>
      <c r="I143" s="11" t="s">
        <v>54</v>
      </c>
      <c r="J143" s="11" t="s">
        <v>33</v>
      </c>
      <c r="K143" s="11" t="s">
        <v>64</v>
      </c>
      <c r="L143" s="9">
        <v>54738</v>
      </c>
      <c r="M143" s="11" t="s">
        <v>35</v>
      </c>
      <c r="N143" s="11" t="s">
        <v>47</v>
      </c>
      <c r="O143" s="11" t="s">
        <v>83</v>
      </c>
      <c r="P143" s="11" t="s">
        <v>66</v>
      </c>
      <c r="Q143" s="11" t="s">
        <v>39</v>
      </c>
      <c r="R143" s="11" cm="1">
        <f t="array" ref="R143">_xlfn.IFS(Table3[[#This Row],[Performance Levels]]="Exceeds",4,Table3[[#This Row],[Performance Levels]]="Fully Meets",3,Table3[[#This Row],[Performance Levels]]="PIP",1,Table3[[#This Row],[Performance Levels]]="Needs Improvement",2)</f>
        <v>3</v>
      </c>
      <c r="S143" s="11">
        <v>1</v>
      </c>
      <c r="T143" s="11" t="str" cm="1">
        <f t="array" ref="T143">_xlfn.IFS(S143&lt;=2,"Excellent",S143=3,"Average",S143&lt;=5,"Poor")</f>
        <v>Excellent</v>
      </c>
      <c r="U143" s="9">
        <v>44841</v>
      </c>
      <c r="V143" s="11">
        <v>4</v>
      </c>
      <c r="W143" s="11" t="str" cm="1">
        <f t="array" ref="W143">_xlfn.IFS(S143&lt;=2,"High",S143=3,"Moderate",S143&lt;=5,"Low")</f>
        <v>High</v>
      </c>
      <c r="X143" s="11">
        <v>4</v>
      </c>
      <c r="Y143" s="11" t="str" cm="1">
        <f t="array" ref="Y143">_xlfn.IFS(S143&lt;=2,"High",S143=3,"Moderate",S143&lt;=5,"Low")</f>
        <v>High</v>
      </c>
      <c r="Z143" s="11">
        <v>3</v>
      </c>
      <c r="AA143" s="11" t="str" cm="1">
        <f t="array" ref="AA143">_xlfn.IFS(S143&lt;=2,"High",S143=3,"Moderate",S143&lt;=5,"Low")</f>
        <v>High</v>
      </c>
      <c r="AB143" s="9">
        <v>45092</v>
      </c>
      <c r="AC143" s="11" t="s">
        <v>61</v>
      </c>
      <c r="AD143" s="11" t="s">
        <v>41</v>
      </c>
      <c r="AE143" s="11" t="s">
        <v>51</v>
      </c>
      <c r="AF143" s="11">
        <v>3</v>
      </c>
      <c r="AG143" s="12">
        <v>258.07</v>
      </c>
      <c r="AH143" s="11">
        <v>71</v>
      </c>
      <c r="AI143" s="11" t="str" cm="1">
        <f t="array" ref="AI143">_xlfn.IFS(AH143&lt;=25,"Young",AH143&lt;=50,"Adult",AH143&gt;50,"Old")</f>
        <v>Old</v>
      </c>
    </row>
    <row r="144" spans="1:35" x14ac:dyDescent="0.35">
      <c r="A144" s="7">
        <v>3594</v>
      </c>
      <c r="B144" s="5">
        <v>43445</v>
      </c>
      <c r="C144" s="6">
        <f t="shared" ca="1" si="2"/>
        <v>7.4416666666666664</v>
      </c>
      <c r="D144" s="7" t="s">
        <v>27</v>
      </c>
      <c r="E144" s="7" t="s">
        <v>93</v>
      </c>
      <c r="F144" s="7" t="s">
        <v>29</v>
      </c>
      <c r="G144" s="7" t="s">
        <v>45</v>
      </c>
      <c r="H144" s="7" t="s">
        <v>55</v>
      </c>
      <c r="I144" s="7" t="s">
        <v>45</v>
      </c>
      <c r="J144" s="7" t="s">
        <v>33</v>
      </c>
      <c r="K144" s="7" t="s">
        <v>69</v>
      </c>
      <c r="L144" s="5">
        <v>24911</v>
      </c>
      <c r="M144" s="7" t="s">
        <v>35</v>
      </c>
      <c r="N144" s="7" t="s">
        <v>47</v>
      </c>
      <c r="O144" s="7" t="s">
        <v>71</v>
      </c>
      <c r="P144" s="7" t="s">
        <v>66</v>
      </c>
      <c r="Q144" s="7" t="s">
        <v>97</v>
      </c>
      <c r="R144" s="7" cm="1">
        <f t="array" ref="R144">_xlfn.IFS(Table3[[#This Row],[Performance Levels]]="Exceeds",4,Table3[[#This Row],[Performance Levels]]="Fully Meets",3,Table3[[#This Row],[Performance Levels]]="PIP",1,Table3[[#This Row],[Performance Levels]]="Needs Improvement",2)</f>
        <v>2</v>
      </c>
      <c r="S144" s="7">
        <v>1</v>
      </c>
      <c r="T144" s="7" t="str" cm="1">
        <f t="array" ref="T144">_xlfn.IFS(S144&lt;=2,"Excellent",S144=3,"Average",S144&lt;=5,"Poor")</f>
        <v>Excellent</v>
      </c>
      <c r="U144" s="5">
        <v>44949</v>
      </c>
      <c r="V144" s="7">
        <v>1</v>
      </c>
      <c r="W144" s="7" t="str" cm="1">
        <f t="array" ref="W144">_xlfn.IFS(S144&lt;=2,"High",S144=3,"Moderate",S144&lt;=5,"Low")</f>
        <v>High</v>
      </c>
      <c r="X144" s="7">
        <v>5</v>
      </c>
      <c r="Y144" s="7" t="str" cm="1">
        <f t="array" ref="Y144">_xlfn.IFS(S144&lt;=2,"High",S144=3,"Moderate",S144&lt;=5,"Low")</f>
        <v>High</v>
      </c>
      <c r="Z144" s="7">
        <v>1</v>
      </c>
      <c r="AA144" s="7" t="str" cm="1">
        <f t="array" ref="AA144">_xlfn.IFS(S144&lt;=2,"High",S144=3,"Moderate",S144&lt;=5,"Low")</f>
        <v>High</v>
      </c>
      <c r="AB144" s="5">
        <v>45051</v>
      </c>
      <c r="AC144" s="7" t="s">
        <v>40</v>
      </c>
      <c r="AD144" s="7" t="s">
        <v>41</v>
      </c>
      <c r="AE144" s="7" t="s">
        <v>72</v>
      </c>
      <c r="AF144" s="7">
        <v>5</v>
      </c>
      <c r="AG144" s="8">
        <v>472.64</v>
      </c>
      <c r="AH144" s="7">
        <v>50</v>
      </c>
      <c r="AI144" s="7" t="str" cm="1">
        <f t="array" ref="AI144">_xlfn.IFS(AH144&lt;=25,"Young",AH144&lt;=50,"Adult",AH144&gt;50,"Old")</f>
        <v>Adult</v>
      </c>
    </row>
    <row r="145" spans="1:35" x14ac:dyDescent="0.35">
      <c r="A145" s="11">
        <v>3595</v>
      </c>
      <c r="B145" s="9">
        <v>44096</v>
      </c>
      <c r="C145" s="10">
        <f t="shared" ca="1" si="2"/>
        <v>5.6611111111111114</v>
      </c>
      <c r="D145" s="11" t="s">
        <v>27</v>
      </c>
      <c r="E145" s="11" t="s">
        <v>73</v>
      </c>
      <c r="F145" s="11" t="s">
        <v>29</v>
      </c>
      <c r="G145" s="11" t="s">
        <v>30</v>
      </c>
      <c r="H145" s="11" t="s">
        <v>44</v>
      </c>
      <c r="I145" s="11" t="s">
        <v>32</v>
      </c>
      <c r="J145" s="11" t="s">
        <v>33</v>
      </c>
      <c r="K145" s="11" t="s">
        <v>78</v>
      </c>
      <c r="L145" s="9">
        <v>19055</v>
      </c>
      <c r="M145" s="11" t="s">
        <v>35</v>
      </c>
      <c r="N145" s="11" t="s">
        <v>47</v>
      </c>
      <c r="O145" s="11" t="s">
        <v>59</v>
      </c>
      <c r="P145" s="11" t="s">
        <v>76</v>
      </c>
      <c r="Q145" s="11" t="s">
        <v>39</v>
      </c>
      <c r="R145" s="11" cm="1">
        <f t="array" ref="R145">_xlfn.IFS(Table3[[#This Row],[Performance Levels]]="Exceeds",4,Table3[[#This Row],[Performance Levels]]="Fully Meets",3,Table3[[#This Row],[Performance Levels]]="PIP",1,Table3[[#This Row],[Performance Levels]]="Needs Improvement",2)</f>
        <v>3</v>
      </c>
      <c r="S145" s="11">
        <v>1</v>
      </c>
      <c r="T145" s="11" t="str" cm="1">
        <f t="array" ref="T145">_xlfn.IFS(S145&lt;=2,"Excellent",S145=3,"Average",S145&lt;=5,"Poor")</f>
        <v>Excellent</v>
      </c>
      <c r="U145" s="9">
        <v>44945</v>
      </c>
      <c r="V145" s="11">
        <v>2</v>
      </c>
      <c r="W145" s="11" t="str" cm="1">
        <f t="array" ref="W145">_xlfn.IFS(S145&lt;=2,"High",S145=3,"Moderate",S145&lt;=5,"Low")</f>
        <v>High</v>
      </c>
      <c r="X145" s="11">
        <v>3</v>
      </c>
      <c r="Y145" s="11" t="str" cm="1">
        <f t="array" ref="Y145">_xlfn.IFS(S145&lt;=2,"High",S145=3,"Moderate",S145&lt;=5,"Low")</f>
        <v>High</v>
      </c>
      <c r="Z145" s="11">
        <v>1</v>
      </c>
      <c r="AA145" s="11" t="str" cm="1">
        <f t="array" ref="AA145">_xlfn.IFS(S145&lt;=2,"High",S145=3,"Moderate",S145&lt;=5,"Low")</f>
        <v>High</v>
      </c>
      <c r="AB145" s="9">
        <v>44978</v>
      </c>
      <c r="AC145" s="11" t="s">
        <v>67</v>
      </c>
      <c r="AD145" s="11" t="s">
        <v>50</v>
      </c>
      <c r="AE145" s="11" t="s">
        <v>72</v>
      </c>
      <c r="AF145" s="11">
        <v>2</v>
      </c>
      <c r="AG145" s="12">
        <v>252.88</v>
      </c>
      <c r="AH145" s="11">
        <v>68</v>
      </c>
      <c r="AI145" s="11" t="str" cm="1">
        <f t="array" ref="AI145">_xlfn.IFS(AH145&lt;=25,"Young",AH145&lt;=50,"Adult",AH145&gt;50,"Old")</f>
        <v>Old</v>
      </c>
    </row>
    <row r="146" spans="1:35" x14ac:dyDescent="0.35">
      <c r="A146" s="7">
        <v>3596</v>
      </c>
      <c r="B146" s="5">
        <v>43674</v>
      </c>
      <c r="C146" s="6">
        <f t="shared" ca="1" si="2"/>
        <v>6.8111111111111109</v>
      </c>
      <c r="D146" s="7" t="s">
        <v>27</v>
      </c>
      <c r="E146" s="7" t="s">
        <v>80</v>
      </c>
      <c r="F146" s="7" t="s">
        <v>29</v>
      </c>
      <c r="G146" s="7" t="s">
        <v>45</v>
      </c>
      <c r="H146" s="7" t="s">
        <v>31</v>
      </c>
      <c r="I146" s="7" t="s">
        <v>54</v>
      </c>
      <c r="J146" s="7" t="s">
        <v>33</v>
      </c>
      <c r="K146" s="7" t="s">
        <v>88</v>
      </c>
      <c r="L146" s="5">
        <v>30151</v>
      </c>
      <c r="M146" s="7" t="s">
        <v>35</v>
      </c>
      <c r="N146" s="7" t="s">
        <v>47</v>
      </c>
      <c r="O146" s="7" t="s">
        <v>59</v>
      </c>
      <c r="P146" s="7" t="s">
        <v>60</v>
      </c>
      <c r="Q146" s="7" t="s">
        <v>97</v>
      </c>
      <c r="R146" s="7" cm="1">
        <f t="array" ref="R146">_xlfn.IFS(Table3[[#This Row],[Performance Levels]]="Exceeds",4,Table3[[#This Row],[Performance Levels]]="Fully Meets",3,Table3[[#This Row],[Performance Levels]]="PIP",1,Table3[[#This Row],[Performance Levels]]="Needs Improvement",2)</f>
        <v>2</v>
      </c>
      <c r="S146" s="7">
        <v>2</v>
      </c>
      <c r="T146" s="7" t="str" cm="1">
        <f t="array" ref="T146">_xlfn.IFS(S146&lt;=2,"Excellent",S146=3,"Average",S146&lt;=5,"Poor")</f>
        <v>Excellent</v>
      </c>
      <c r="U146" s="5">
        <v>44853</v>
      </c>
      <c r="V146" s="7">
        <v>4</v>
      </c>
      <c r="W146" s="7" t="str" cm="1">
        <f t="array" ref="W146">_xlfn.IFS(S146&lt;=2,"High",S146=3,"Moderate",S146&lt;=5,"Low")</f>
        <v>High</v>
      </c>
      <c r="X146" s="7">
        <v>3</v>
      </c>
      <c r="Y146" s="7" t="str" cm="1">
        <f t="array" ref="Y146">_xlfn.IFS(S146&lt;=2,"High",S146=3,"Moderate",S146&lt;=5,"Low")</f>
        <v>High</v>
      </c>
      <c r="Z146" s="7">
        <v>4</v>
      </c>
      <c r="AA146" s="7" t="str" cm="1">
        <f t="array" ref="AA146">_xlfn.IFS(S146&lt;=2,"High",S146=3,"Moderate",S146&lt;=5,"Low")</f>
        <v>High</v>
      </c>
      <c r="AB146" s="5">
        <v>44909</v>
      </c>
      <c r="AC146" s="7" t="s">
        <v>67</v>
      </c>
      <c r="AD146" s="7" t="s">
        <v>41</v>
      </c>
      <c r="AE146" s="7" t="s">
        <v>51</v>
      </c>
      <c r="AF146" s="7">
        <v>2</v>
      </c>
      <c r="AG146" s="8">
        <v>289.68</v>
      </c>
      <c r="AH146" s="7">
        <v>37</v>
      </c>
      <c r="AI146" s="7" t="str" cm="1">
        <f t="array" ref="AI146">_xlfn.IFS(AH146&lt;=25,"Young",AH146&lt;=50,"Adult",AH146&gt;50,"Old")</f>
        <v>Adult</v>
      </c>
    </row>
    <row r="147" spans="1:35" x14ac:dyDescent="0.35">
      <c r="A147" s="11">
        <v>3598</v>
      </c>
      <c r="B147" s="9">
        <v>43371</v>
      </c>
      <c r="C147" s="10">
        <f t="shared" ca="1" si="2"/>
        <v>7.6444444444444448</v>
      </c>
      <c r="D147" s="11" t="s">
        <v>105</v>
      </c>
      <c r="E147" s="11" t="s">
        <v>84</v>
      </c>
      <c r="F147" s="11" t="s">
        <v>107</v>
      </c>
      <c r="G147" s="11" t="s">
        <v>45</v>
      </c>
      <c r="H147" s="11" t="s">
        <v>44</v>
      </c>
      <c r="I147" s="11" t="s">
        <v>54</v>
      </c>
      <c r="J147" s="11" t="s">
        <v>33</v>
      </c>
      <c r="K147" s="11" t="s">
        <v>98</v>
      </c>
      <c r="L147" s="9">
        <v>18542</v>
      </c>
      <c r="M147" s="11" t="s">
        <v>35</v>
      </c>
      <c r="N147" s="11" t="s">
        <v>36</v>
      </c>
      <c r="O147" s="11" t="s">
        <v>59</v>
      </c>
      <c r="P147" s="11" t="s">
        <v>66</v>
      </c>
      <c r="Q147" s="11" t="s">
        <v>97</v>
      </c>
      <c r="R147" s="11" cm="1">
        <f t="array" ref="R147">_xlfn.IFS(Table3[[#This Row],[Performance Levels]]="Exceeds",4,Table3[[#This Row],[Performance Levels]]="Fully Meets",3,Table3[[#This Row],[Performance Levels]]="PIP",1,Table3[[#This Row],[Performance Levels]]="Needs Improvement",2)</f>
        <v>2</v>
      </c>
      <c r="S147" s="11">
        <v>1</v>
      </c>
      <c r="T147" s="11" t="str" cm="1">
        <f t="array" ref="T147">_xlfn.IFS(S147&lt;=2,"Excellent",S147=3,"Average",S147&lt;=5,"Poor")</f>
        <v>Excellent</v>
      </c>
      <c r="U147" s="9">
        <v>45108</v>
      </c>
      <c r="V147" s="11">
        <v>2</v>
      </c>
      <c r="W147" s="11" t="str" cm="1">
        <f t="array" ref="W147">_xlfn.IFS(S147&lt;=2,"High",S147=3,"Moderate",S147&lt;=5,"Low")</f>
        <v>High</v>
      </c>
      <c r="X147" s="11">
        <v>5</v>
      </c>
      <c r="Y147" s="11" t="str" cm="1">
        <f t="array" ref="Y147">_xlfn.IFS(S147&lt;=2,"High",S147=3,"Moderate",S147&lt;=5,"Low")</f>
        <v>High</v>
      </c>
      <c r="Z147" s="11">
        <v>4</v>
      </c>
      <c r="AA147" s="11" t="str" cm="1">
        <f t="array" ref="AA147">_xlfn.IFS(S147&lt;=2,"High",S147=3,"Moderate",S147&lt;=5,"Low")</f>
        <v>High</v>
      </c>
      <c r="AB147" s="9">
        <v>44845</v>
      </c>
      <c r="AC147" s="11" t="s">
        <v>67</v>
      </c>
      <c r="AD147" s="11" t="s">
        <v>41</v>
      </c>
      <c r="AE147" s="11" t="s">
        <v>72</v>
      </c>
      <c r="AF147" s="11">
        <v>3</v>
      </c>
      <c r="AG147" s="12">
        <v>373.87</v>
      </c>
      <c r="AH147" s="11">
        <v>68</v>
      </c>
      <c r="AI147" s="11" t="str" cm="1">
        <f t="array" ref="AI147">_xlfn.IFS(AH147&lt;=25,"Young",AH147&lt;=50,"Adult",AH147&gt;50,"Old")</f>
        <v>Old</v>
      </c>
    </row>
    <row r="148" spans="1:35" x14ac:dyDescent="0.35">
      <c r="A148" s="7">
        <v>3599</v>
      </c>
      <c r="B148" s="5">
        <v>43933</v>
      </c>
      <c r="C148" s="6">
        <f t="shared" ca="1" si="2"/>
        <v>6.1055555555555552</v>
      </c>
      <c r="D148" s="7" t="s">
        <v>105</v>
      </c>
      <c r="E148" s="7" t="s">
        <v>63</v>
      </c>
      <c r="F148" s="7" t="s">
        <v>29</v>
      </c>
      <c r="G148" s="7" t="s">
        <v>45</v>
      </c>
      <c r="H148" s="7" t="s">
        <v>44</v>
      </c>
      <c r="I148" s="7" t="s">
        <v>32</v>
      </c>
      <c r="J148" s="7" t="s">
        <v>33</v>
      </c>
      <c r="K148" s="7" t="s">
        <v>64</v>
      </c>
      <c r="L148" s="5">
        <v>18353</v>
      </c>
      <c r="M148" s="7" t="s">
        <v>35</v>
      </c>
      <c r="N148" s="7" t="s">
        <v>36</v>
      </c>
      <c r="O148" s="7" t="s">
        <v>37</v>
      </c>
      <c r="P148" s="7" t="s">
        <v>76</v>
      </c>
      <c r="Q148" s="7" t="s">
        <v>39</v>
      </c>
      <c r="R148" s="7" cm="1">
        <f t="array" ref="R148">_xlfn.IFS(Table3[[#This Row],[Performance Levels]]="Exceeds",4,Table3[[#This Row],[Performance Levels]]="Fully Meets",3,Table3[[#This Row],[Performance Levels]]="PIP",1,Table3[[#This Row],[Performance Levels]]="Needs Improvement",2)</f>
        <v>3</v>
      </c>
      <c r="S148" s="7">
        <v>2</v>
      </c>
      <c r="T148" s="7" t="str" cm="1">
        <f t="array" ref="T148">_xlfn.IFS(S148&lt;=2,"Excellent",S148=3,"Average",S148&lt;=5,"Poor")</f>
        <v>Excellent</v>
      </c>
      <c r="U148" s="5">
        <v>44987</v>
      </c>
      <c r="V148" s="7">
        <v>4</v>
      </c>
      <c r="W148" s="7" t="str" cm="1">
        <f t="array" ref="W148">_xlfn.IFS(S148&lt;=2,"High",S148=3,"Moderate",S148&lt;=5,"Low")</f>
        <v>High</v>
      </c>
      <c r="X148" s="7">
        <v>4</v>
      </c>
      <c r="Y148" s="7" t="str" cm="1">
        <f t="array" ref="Y148">_xlfn.IFS(S148&lt;=2,"High",S148=3,"Moderate",S148&lt;=5,"Low")</f>
        <v>High</v>
      </c>
      <c r="Z148" s="7">
        <v>2</v>
      </c>
      <c r="AA148" s="7" t="str" cm="1">
        <f t="array" ref="AA148">_xlfn.IFS(S148&lt;=2,"High",S148=3,"Moderate",S148&lt;=5,"Low")</f>
        <v>High</v>
      </c>
      <c r="AB148" s="5">
        <v>44987</v>
      </c>
      <c r="AC148" s="7" t="s">
        <v>40</v>
      </c>
      <c r="AD148" s="7" t="s">
        <v>41</v>
      </c>
      <c r="AE148" s="7" t="s">
        <v>62</v>
      </c>
      <c r="AF148" s="7">
        <v>5</v>
      </c>
      <c r="AG148" s="8">
        <v>918.86</v>
      </c>
      <c r="AH148" s="7">
        <v>70</v>
      </c>
      <c r="AI148" s="7" t="str" cm="1">
        <f t="array" ref="AI148">_xlfn.IFS(AH148&lt;=25,"Young",AH148&lt;=50,"Adult",AH148&gt;50,"Old")</f>
        <v>Old</v>
      </c>
    </row>
    <row r="149" spans="1:35" x14ac:dyDescent="0.35">
      <c r="A149" s="11">
        <v>3600</v>
      </c>
      <c r="B149" s="9">
        <v>44866</v>
      </c>
      <c r="C149" s="10">
        <f t="shared" ca="1" si="2"/>
        <v>3.5527777777777776</v>
      </c>
      <c r="D149" s="11" t="s">
        <v>105</v>
      </c>
      <c r="E149" s="11" t="s">
        <v>73</v>
      </c>
      <c r="F149" s="11" t="s">
        <v>29</v>
      </c>
      <c r="G149" s="11" t="s">
        <v>30</v>
      </c>
      <c r="H149" s="11" t="s">
        <v>55</v>
      </c>
      <c r="I149" s="11" t="s">
        <v>32</v>
      </c>
      <c r="J149" s="11" t="s">
        <v>33</v>
      </c>
      <c r="K149" s="11" t="s">
        <v>69</v>
      </c>
      <c r="L149" s="9">
        <v>54703</v>
      </c>
      <c r="M149" s="11" t="s">
        <v>35</v>
      </c>
      <c r="N149" s="11" t="s">
        <v>36</v>
      </c>
      <c r="O149" s="11" t="s">
        <v>37</v>
      </c>
      <c r="P149" s="11" t="s">
        <v>60</v>
      </c>
      <c r="Q149" s="11" t="s">
        <v>39</v>
      </c>
      <c r="R149" s="11" cm="1">
        <f t="array" ref="R149">_xlfn.IFS(Table3[[#This Row],[Performance Levels]]="Exceeds",4,Table3[[#This Row],[Performance Levels]]="Fully Meets",3,Table3[[#This Row],[Performance Levels]]="PIP",1,Table3[[#This Row],[Performance Levels]]="Needs Improvement",2)</f>
        <v>3</v>
      </c>
      <c r="S149" s="11">
        <v>2</v>
      </c>
      <c r="T149" s="11" t="str" cm="1">
        <f t="array" ref="T149">_xlfn.IFS(S149&lt;=2,"Excellent",S149=3,"Average",S149&lt;=5,"Poor")</f>
        <v>Excellent</v>
      </c>
      <c r="U149" s="9">
        <v>45111</v>
      </c>
      <c r="V149" s="11">
        <v>2</v>
      </c>
      <c r="W149" s="11" t="str" cm="1">
        <f t="array" ref="W149">_xlfn.IFS(S149&lt;=2,"High",S149=3,"Moderate",S149&lt;=5,"Low")</f>
        <v>High</v>
      </c>
      <c r="X149" s="11">
        <v>1</v>
      </c>
      <c r="Y149" s="11" t="str" cm="1">
        <f t="array" ref="Y149">_xlfn.IFS(S149&lt;=2,"High",S149=3,"Moderate",S149&lt;=5,"Low")</f>
        <v>High</v>
      </c>
      <c r="Z149" s="11">
        <v>4</v>
      </c>
      <c r="AA149" s="11" t="str" cm="1">
        <f t="array" ref="AA149">_xlfn.IFS(S149&lt;=2,"High",S149=3,"Moderate",S149&lt;=5,"Low")</f>
        <v>High</v>
      </c>
      <c r="AB149" s="9">
        <v>44866</v>
      </c>
      <c r="AC149" s="11" t="s">
        <v>40</v>
      </c>
      <c r="AD149" s="11" t="s">
        <v>41</v>
      </c>
      <c r="AE149" s="11" t="s">
        <v>72</v>
      </c>
      <c r="AF149" s="11">
        <v>4</v>
      </c>
      <c r="AG149" s="12">
        <v>299.7</v>
      </c>
      <c r="AH149" s="11">
        <v>73</v>
      </c>
      <c r="AI149" s="11" t="str" cm="1">
        <f t="array" ref="AI149">_xlfn.IFS(AH149&lt;=25,"Young",AH149&lt;=50,"Adult",AH149&gt;50,"Old")</f>
        <v>Old</v>
      </c>
    </row>
    <row r="150" spans="1:35" x14ac:dyDescent="0.35">
      <c r="A150" s="7">
        <v>3601</v>
      </c>
      <c r="B150" s="5">
        <v>44886</v>
      </c>
      <c r="C150" s="6">
        <f t="shared" ca="1" si="2"/>
        <v>3.4972222222222222</v>
      </c>
      <c r="D150" s="7" t="s">
        <v>105</v>
      </c>
      <c r="E150" s="7" t="s">
        <v>68</v>
      </c>
      <c r="F150" s="7" t="s">
        <v>29</v>
      </c>
      <c r="G150" s="7" t="s">
        <v>45</v>
      </c>
      <c r="H150" s="7" t="s">
        <v>55</v>
      </c>
      <c r="I150" s="7" t="s">
        <v>54</v>
      </c>
      <c r="J150" s="7" t="s">
        <v>33</v>
      </c>
      <c r="K150" s="7" t="s">
        <v>100</v>
      </c>
      <c r="L150" s="5">
        <v>24310</v>
      </c>
      <c r="M150" s="7" t="s">
        <v>35</v>
      </c>
      <c r="N150" s="7" t="s">
        <v>36</v>
      </c>
      <c r="O150" s="7" t="s">
        <v>37</v>
      </c>
      <c r="P150" s="7" t="s">
        <v>66</v>
      </c>
      <c r="Q150" s="7" t="s">
        <v>39</v>
      </c>
      <c r="R150" s="7" cm="1">
        <f t="array" ref="R150">_xlfn.IFS(Table3[[#This Row],[Performance Levels]]="Exceeds",4,Table3[[#This Row],[Performance Levels]]="Fully Meets",3,Table3[[#This Row],[Performance Levels]]="PIP",1,Table3[[#This Row],[Performance Levels]]="Needs Improvement",2)</f>
        <v>3</v>
      </c>
      <c r="S150" s="7">
        <v>5</v>
      </c>
      <c r="T150" s="7" t="str" cm="1">
        <f t="array" ref="T150">_xlfn.IFS(S150&lt;=2,"Excellent",S150=3,"Average",S150&lt;=5,"Poor")</f>
        <v>Poor</v>
      </c>
      <c r="U150" s="5">
        <v>44805</v>
      </c>
      <c r="V150" s="7">
        <v>1</v>
      </c>
      <c r="W150" s="7" t="str" cm="1">
        <f t="array" ref="W150">_xlfn.IFS(S150&lt;=2,"High",S150=3,"Moderate",S150&lt;=5,"Low")</f>
        <v>Low</v>
      </c>
      <c r="X150" s="7">
        <v>1</v>
      </c>
      <c r="Y150" s="7" t="str" cm="1">
        <f t="array" ref="Y150">_xlfn.IFS(S150&lt;=2,"High",S150=3,"Moderate",S150&lt;=5,"Low")</f>
        <v>Low</v>
      </c>
      <c r="Z150" s="7">
        <v>2</v>
      </c>
      <c r="AA150" s="7" t="str" cm="1">
        <f t="array" ref="AA150">_xlfn.IFS(S150&lt;=2,"High",S150=3,"Moderate",S150&lt;=5,"Low")</f>
        <v>Low</v>
      </c>
      <c r="AB150" s="5">
        <v>44929</v>
      </c>
      <c r="AC150" s="7" t="s">
        <v>61</v>
      </c>
      <c r="AD150" s="7" t="s">
        <v>50</v>
      </c>
      <c r="AE150" s="7" t="s">
        <v>62</v>
      </c>
      <c r="AF150" s="7">
        <v>1</v>
      </c>
      <c r="AG150" s="8">
        <v>865.58</v>
      </c>
      <c r="AH150" s="7">
        <v>56</v>
      </c>
      <c r="AI150" s="7" t="str" cm="1">
        <f t="array" ref="AI150">_xlfn.IFS(AH150&lt;=25,"Young",AH150&lt;=50,"Adult",AH150&gt;50,"Old")</f>
        <v>Old</v>
      </c>
    </row>
    <row r="151" spans="1:35" x14ac:dyDescent="0.35">
      <c r="A151" s="11">
        <v>3602</v>
      </c>
      <c r="B151" s="9">
        <v>44297</v>
      </c>
      <c r="C151" s="10">
        <f t="shared" ca="1" si="2"/>
        <v>5.1083333333333334</v>
      </c>
      <c r="D151" s="11" t="s">
        <v>105</v>
      </c>
      <c r="E151" s="11" t="s">
        <v>28</v>
      </c>
      <c r="F151" s="11" t="s">
        <v>107</v>
      </c>
      <c r="G151" s="11" t="s">
        <v>54</v>
      </c>
      <c r="H151" s="11" t="s">
        <v>55</v>
      </c>
      <c r="I151" s="11" t="s">
        <v>45</v>
      </c>
      <c r="J151" s="11" t="s">
        <v>33</v>
      </c>
      <c r="K151" s="11" t="s">
        <v>78</v>
      </c>
      <c r="L151" s="9">
        <v>34619</v>
      </c>
      <c r="M151" s="11" t="s">
        <v>35</v>
      </c>
      <c r="N151" s="11" t="s">
        <v>36</v>
      </c>
      <c r="O151" s="11" t="s">
        <v>48</v>
      </c>
      <c r="P151" s="11" t="s">
        <v>66</v>
      </c>
      <c r="Q151" s="11" t="s">
        <v>39</v>
      </c>
      <c r="R151" s="11" cm="1">
        <f t="array" ref="R151">_xlfn.IFS(Table3[[#This Row],[Performance Levels]]="Exceeds",4,Table3[[#This Row],[Performance Levels]]="Fully Meets",3,Table3[[#This Row],[Performance Levels]]="PIP",1,Table3[[#This Row],[Performance Levels]]="Needs Improvement",2)</f>
        <v>3</v>
      </c>
      <c r="S151" s="11">
        <v>5</v>
      </c>
      <c r="T151" s="11" t="str" cm="1">
        <f t="array" ref="T151">_xlfn.IFS(S151&lt;=2,"Excellent",S151=3,"Average",S151&lt;=5,"Poor")</f>
        <v>Poor</v>
      </c>
      <c r="U151" s="9">
        <v>45142</v>
      </c>
      <c r="V151" s="11">
        <v>3</v>
      </c>
      <c r="W151" s="11" t="str" cm="1">
        <f t="array" ref="W151">_xlfn.IFS(S151&lt;=2,"High",S151=3,"Moderate",S151&lt;=5,"Low")</f>
        <v>Low</v>
      </c>
      <c r="X151" s="11">
        <v>3</v>
      </c>
      <c r="Y151" s="11" t="str" cm="1">
        <f t="array" ref="Y151">_xlfn.IFS(S151&lt;=2,"High",S151=3,"Moderate",S151&lt;=5,"Low")</f>
        <v>Low</v>
      </c>
      <c r="Z151" s="11">
        <v>3</v>
      </c>
      <c r="AA151" s="11" t="str" cm="1">
        <f t="array" ref="AA151">_xlfn.IFS(S151&lt;=2,"High",S151=3,"Moderate",S151&lt;=5,"Low")</f>
        <v>Low</v>
      </c>
      <c r="AB151" s="9">
        <v>45025</v>
      </c>
      <c r="AC151" s="11" t="s">
        <v>67</v>
      </c>
      <c r="AD151" s="11" t="s">
        <v>50</v>
      </c>
      <c r="AE151" s="11" t="s">
        <v>51</v>
      </c>
      <c r="AF151" s="11">
        <v>1</v>
      </c>
      <c r="AG151" s="12">
        <v>632.59</v>
      </c>
      <c r="AH151" s="11">
        <v>27</v>
      </c>
      <c r="AI151" s="11" t="str" cm="1">
        <f t="array" ref="AI151">_xlfn.IFS(AH151&lt;=25,"Young",AH151&lt;=50,"Adult",AH151&gt;50,"Old")</f>
        <v>Adult</v>
      </c>
    </row>
    <row r="152" spans="1:35" x14ac:dyDescent="0.35">
      <c r="A152" s="7">
        <v>3603</v>
      </c>
      <c r="B152" s="5">
        <v>43433</v>
      </c>
      <c r="C152" s="6">
        <f t="shared" ca="1" si="2"/>
        <v>7.4749999999999996</v>
      </c>
      <c r="D152" s="7" t="s">
        <v>105</v>
      </c>
      <c r="E152" s="7" t="s">
        <v>43</v>
      </c>
      <c r="F152" s="7" t="s">
        <v>107</v>
      </c>
      <c r="G152" s="7" t="s">
        <v>54</v>
      </c>
      <c r="H152" s="7" t="s">
        <v>44</v>
      </c>
      <c r="I152" s="7" t="s">
        <v>45</v>
      </c>
      <c r="J152" s="7" t="s">
        <v>33</v>
      </c>
      <c r="K152" s="7" t="s">
        <v>69</v>
      </c>
      <c r="L152" s="5">
        <v>28171</v>
      </c>
      <c r="M152" s="7" t="s">
        <v>35</v>
      </c>
      <c r="N152" s="7" t="s">
        <v>36</v>
      </c>
      <c r="O152" s="7" t="s">
        <v>37</v>
      </c>
      <c r="P152" s="7" t="s">
        <v>66</v>
      </c>
      <c r="Q152" s="7" t="s">
        <v>39</v>
      </c>
      <c r="R152" s="7" cm="1">
        <f t="array" ref="R152">_xlfn.IFS(Table3[[#This Row],[Performance Levels]]="Exceeds",4,Table3[[#This Row],[Performance Levels]]="Fully Meets",3,Table3[[#This Row],[Performance Levels]]="PIP",1,Table3[[#This Row],[Performance Levels]]="Needs Improvement",2)</f>
        <v>3</v>
      </c>
      <c r="S152" s="7">
        <v>2</v>
      </c>
      <c r="T152" s="7" t="str" cm="1">
        <f t="array" ref="T152">_xlfn.IFS(S152&lt;=2,"Excellent",S152=3,"Average",S152&lt;=5,"Poor")</f>
        <v>Excellent</v>
      </c>
      <c r="U152" s="5">
        <v>44842</v>
      </c>
      <c r="V152" s="7">
        <v>5</v>
      </c>
      <c r="W152" s="7" t="str" cm="1">
        <f t="array" ref="W152">_xlfn.IFS(S152&lt;=2,"High",S152=3,"Moderate",S152&lt;=5,"Low")</f>
        <v>High</v>
      </c>
      <c r="X152" s="7">
        <v>1</v>
      </c>
      <c r="Y152" s="7" t="str" cm="1">
        <f t="array" ref="Y152">_xlfn.IFS(S152&lt;=2,"High",S152=3,"Moderate",S152&lt;=5,"Low")</f>
        <v>High</v>
      </c>
      <c r="Z152" s="7">
        <v>3</v>
      </c>
      <c r="AA152" s="7" t="str" cm="1">
        <f t="array" ref="AA152">_xlfn.IFS(S152&lt;=2,"High",S152=3,"Moderate",S152&lt;=5,"Low")</f>
        <v>High</v>
      </c>
      <c r="AB152" s="5">
        <v>44836</v>
      </c>
      <c r="AC152" s="7" t="s">
        <v>67</v>
      </c>
      <c r="AD152" s="7" t="s">
        <v>50</v>
      </c>
      <c r="AE152" s="7" t="s">
        <v>51</v>
      </c>
      <c r="AF152" s="7">
        <v>3</v>
      </c>
      <c r="AG152" s="8">
        <v>680.48</v>
      </c>
      <c r="AH152" s="7">
        <v>41</v>
      </c>
      <c r="AI152" s="7" t="str" cm="1">
        <f t="array" ref="AI152">_xlfn.IFS(AH152&lt;=25,"Young",AH152&lt;=50,"Adult",AH152&gt;50,"Old")</f>
        <v>Adult</v>
      </c>
    </row>
    <row r="153" spans="1:35" x14ac:dyDescent="0.35">
      <c r="A153" s="11">
        <v>3604</v>
      </c>
      <c r="B153" s="9">
        <v>43481</v>
      </c>
      <c r="C153" s="10">
        <f t="shared" ca="1" si="2"/>
        <v>7.3444444444444441</v>
      </c>
      <c r="D153" s="11" t="s">
        <v>105</v>
      </c>
      <c r="E153" s="11" t="s">
        <v>86</v>
      </c>
      <c r="F153" s="11" t="s">
        <v>29</v>
      </c>
      <c r="G153" s="11" t="s">
        <v>45</v>
      </c>
      <c r="H153" s="11" t="s">
        <v>55</v>
      </c>
      <c r="I153" s="11" t="s">
        <v>54</v>
      </c>
      <c r="J153" s="11" t="s">
        <v>33</v>
      </c>
      <c r="K153" s="11" t="s">
        <v>69</v>
      </c>
      <c r="L153" s="9">
        <v>54126</v>
      </c>
      <c r="M153" s="11" t="s">
        <v>35</v>
      </c>
      <c r="N153" s="11" t="s">
        <v>36</v>
      </c>
      <c r="O153" s="11" t="s">
        <v>48</v>
      </c>
      <c r="P153" s="11" t="s">
        <v>76</v>
      </c>
      <c r="Q153" s="11" t="s">
        <v>97</v>
      </c>
      <c r="R153" s="11" cm="1">
        <f t="array" ref="R153">_xlfn.IFS(Table3[[#This Row],[Performance Levels]]="Exceeds",4,Table3[[#This Row],[Performance Levels]]="Fully Meets",3,Table3[[#This Row],[Performance Levels]]="PIP",1,Table3[[#This Row],[Performance Levels]]="Needs Improvement",2)</f>
        <v>2</v>
      </c>
      <c r="S153" s="11">
        <v>4</v>
      </c>
      <c r="T153" s="11" t="str" cm="1">
        <f t="array" ref="T153">_xlfn.IFS(S153&lt;=2,"Excellent",S153=3,"Average",S153&lt;=5,"Poor")</f>
        <v>Poor</v>
      </c>
      <c r="U153" s="9">
        <v>44910</v>
      </c>
      <c r="V153" s="11">
        <v>3</v>
      </c>
      <c r="W153" s="11" t="str" cm="1">
        <f t="array" ref="W153">_xlfn.IFS(S153&lt;=2,"High",S153=3,"Moderate",S153&lt;=5,"Low")</f>
        <v>Low</v>
      </c>
      <c r="X153" s="11">
        <v>5</v>
      </c>
      <c r="Y153" s="11" t="str" cm="1">
        <f t="array" ref="Y153">_xlfn.IFS(S153&lt;=2,"High",S153=3,"Moderate",S153&lt;=5,"Low")</f>
        <v>Low</v>
      </c>
      <c r="Z153" s="11">
        <v>4</v>
      </c>
      <c r="AA153" s="11" t="str" cm="1">
        <f t="array" ref="AA153">_xlfn.IFS(S153&lt;=2,"High",S153=3,"Moderate",S153&lt;=5,"Low")</f>
        <v>Low</v>
      </c>
      <c r="AB153" s="9">
        <v>45008</v>
      </c>
      <c r="AC153" s="11" t="s">
        <v>61</v>
      </c>
      <c r="AD153" s="11" t="s">
        <v>50</v>
      </c>
      <c r="AE153" s="11" t="s">
        <v>42</v>
      </c>
      <c r="AF153" s="11">
        <v>3</v>
      </c>
      <c r="AG153" s="12">
        <v>287.70999999999998</v>
      </c>
      <c r="AH153" s="11">
        <v>71</v>
      </c>
      <c r="AI153" s="11" t="str" cm="1">
        <f t="array" ref="AI153">_xlfn.IFS(AH153&lt;=25,"Young",AH153&lt;=50,"Adult",AH153&gt;50,"Old")</f>
        <v>Old</v>
      </c>
    </row>
    <row r="154" spans="1:35" x14ac:dyDescent="0.35">
      <c r="A154" s="7">
        <v>3605</v>
      </c>
      <c r="B154" s="5">
        <v>43726</v>
      </c>
      <c r="C154" s="6">
        <f t="shared" ca="1" si="2"/>
        <v>6.6722222222222225</v>
      </c>
      <c r="D154" s="7" t="s">
        <v>27</v>
      </c>
      <c r="E154" s="7" t="s">
        <v>28</v>
      </c>
      <c r="F154" s="7" t="s">
        <v>29</v>
      </c>
      <c r="G154" s="7" t="s">
        <v>30</v>
      </c>
      <c r="H154" s="7" t="s">
        <v>31</v>
      </c>
      <c r="I154" s="7" t="s">
        <v>32</v>
      </c>
      <c r="J154" s="7" t="s">
        <v>33</v>
      </c>
      <c r="K154" s="7" t="s">
        <v>78</v>
      </c>
      <c r="L154" s="5">
        <v>52468</v>
      </c>
      <c r="M154" s="7" t="s">
        <v>35</v>
      </c>
      <c r="N154" s="7" t="s">
        <v>47</v>
      </c>
      <c r="O154" s="7" t="s">
        <v>59</v>
      </c>
      <c r="P154" s="7" t="s">
        <v>76</v>
      </c>
      <c r="Q154" s="7" t="s">
        <v>39</v>
      </c>
      <c r="R154" s="7" cm="1">
        <f t="array" ref="R154">_xlfn.IFS(Table3[[#This Row],[Performance Levels]]="Exceeds",4,Table3[[#This Row],[Performance Levels]]="Fully Meets",3,Table3[[#This Row],[Performance Levels]]="PIP",1,Table3[[#This Row],[Performance Levels]]="Needs Improvement",2)</f>
        <v>3</v>
      </c>
      <c r="S154" s="7">
        <v>4</v>
      </c>
      <c r="T154" s="7" t="str" cm="1">
        <f t="array" ref="T154">_xlfn.IFS(S154&lt;=2,"Excellent",S154=3,"Average",S154&lt;=5,"Poor")</f>
        <v>Poor</v>
      </c>
      <c r="U154" s="5">
        <v>45116</v>
      </c>
      <c r="V154" s="7">
        <v>5</v>
      </c>
      <c r="W154" s="7" t="str" cm="1">
        <f t="array" ref="W154">_xlfn.IFS(S154&lt;=2,"High",S154=3,"Moderate",S154&lt;=5,"Low")</f>
        <v>Low</v>
      </c>
      <c r="X154" s="7">
        <v>1</v>
      </c>
      <c r="Y154" s="7" t="str" cm="1">
        <f t="array" ref="Y154">_xlfn.IFS(S154&lt;=2,"High",S154=3,"Moderate",S154&lt;=5,"Low")</f>
        <v>Low</v>
      </c>
      <c r="Z154" s="7">
        <v>3</v>
      </c>
      <c r="AA154" s="7" t="str" cm="1">
        <f t="array" ref="AA154">_xlfn.IFS(S154&lt;=2,"High",S154=3,"Moderate",S154&lt;=5,"Low")</f>
        <v>Low</v>
      </c>
      <c r="AB154" s="5">
        <v>44882</v>
      </c>
      <c r="AC154" s="7" t="s">
        <v>91</v>
      </c>
      <c r="AD154" s="7" t="s">
        <v>50</v>
      </c>
      <c r="AE154" s="7" t="s">
        <v>72</v>
      </c>
      <c r="AF154" s="7">
        <v>2</v>
      </c>
      <c r="AG154" s="8">
        <v>102.92</v>
      </c>
      <c r="AH154" s="7">
        <v>76</v>
      </c>
      <c r="AI154" s="7" t="str" cm="1">
        <f t="array" ref="AI154">_xlfn.IFS(AH154&lt;=25,"Young",AH154&lt;=50,"Adult",AH154&gt;50,"Old")</f>
        <v>Old</v>
      </c>
    </row>
    <row r="155" spans="1:35" x14ac:dyDescent="0.35">
      <c r="A155" s="11">
        <v>3606</v>
      </c>
      <c r="B155" s="9">
        <v>43678</v>
      </c>
      <c r="C155" s="10">
        <f t="shared" ca="1" si="2"/>
        <v>6.802777777777778</v>
      </c>
      <c r="D155" s="11" t="s">
        <v>27</v>
      </c>
      <c r="E155" s="11" t="s">
        <v>84</v>
      </c>
      <c r="F155" s="11" t="s">
        <v>107</v>
      </c>
      <c r="G155" s="11" t="s">
        <v>45</v>
      </c>
      <c r="H155" s="11" t="s">
        <v>31</v>
      </c>
      <c r="I155" s="11" t="s">
        <v>54</v>
      </c>
      <c r="J155" s="11" t="s">
        <v>33</v>
      </c>
      <c r="K155" s="11" t="s">
        <v>108</v>
      </c>
      <c r="L155" s="9">
        <v>23814</v>
      </c>
      <c r="M155" s="11" t="s">
        <v>35</v>
      </c>
      <c r="N155" s="11" t="s">
        <v>47</v>
      </c>
      <c r="O155" s="11" t="s">
        <v>59</v>
      </c>
      <c r="P155" s="11" t="s">
        <v>76</v>
      </c>
      <c r="Q155" s="11" t="s">
        <v>39</v>
      </c>
      <c r="R155" s="11" cm="1">
        <f t="array" ref="R155">_xlfn.IFS(Table3[[#This Row],[Performance Levels]]="Exceeds",4,Table3[[#This Row],[Performance Levels]]="Fully Meets",3,Table3[[#This Row],[Performance Levels]]="PIP",1,Table3[[#This Row],[Performance Levels]]="Needs Improvement",2)</f>
        <v>3</v>
      </c>
      <c r="S155" s="11">
        <v>3</v>
      </c>
      <c r="T155" s="11" t="str" cm="1">
        <f t="array" ref="T155">_xlfn.IFS(S155&lt;=2,"Excellent",S155=3,"Average",S155&lt;=5,"Poor")</f>
        <v>Average</v>
      </c>
      <c r="U155" s="9">
        <v>45012</v>
      </c>
      <c r="V155" s="11">
        <v>3</v>
      </c>
      <c r="W155" s="11" t="str" cm="1">
        <f t="array" ref="W155">_xlfn.IFS(S155&lt;=2,"High",S155=3,"Moderate",S155&lt;=5,"Low")</f>
        <v>Moderate</v>
      </c>
      <c r="X155" s="11">
        <v>5</v>
      </c>
      <c r="Y155" s="11" t="str" cm="1">
        <f t="array" ref="Y155">_xlfn.IFS(S155&lt;=2,"High",S155=3,"Moderate",S155&lt;=5,"Low")</f>
        <v>Moderate</v>
      </c>
      <c r="Z155" s="11">
        <v>1</v>
      </c>
      <c r="AA155" s="11" t="str" cm="1">
        <f t="array" ref="AA155">_xlfn.IFS(S155&lt;=2,"High",S155=3,"Moderate",S155&lt;=5,"Low")</f>
        <v>Moderate</v>
      </c>
      <c r="AB155" s="9">
        <v>44865</v>
      </c>
      <c r="AC155" s="11" t="s">
        <v>61</v>
      </c>
      <c r="AD155" s="11" t="s">
        <v>41</v>
      </c>
      <c r="AE155" s="11" t="s">
        <v>72</v>
      </c>
      <c r="AF155" s="11">
        <v>2</v>
      </c>
      <c r="AG155" s="12">
        <v>255.6</v>
      </c>
      <c r="AH155" s="11">
        <v>54</v>
      </c>
      <c r="AI155" s="11" t="str" cm="1">
        <f t="array" ref="AI155">_xlfn.IFS(AH155&lt;=25,"Young",AH155&lt;=50,"Adult",AH155&gt;50,"Old")</f>
        <v>Old</v>
      </c>
    </row>
    <row r="156" spans="1:35" x14ac:dyDescent="0.35">
      <c r="A156" s="7">
        <v>3607</v>
      </c>
      <c r="B156" s="5">
        <v>43634</v>
      </c>
      <c r="C156" s="6">
        <f t="shared" ca="1" si="2"/>
        <v>6.9222222222222225</v>
      </c>
      <c r="D156" s="7" t="s">
        <v>27</v>
      </c>
      <c r="E156" s="7" t="s">
        <v>43</v>
      </c>
      <c r="F156" s="7" t="s">
        <v>29</v>
      </c>
      <c r="G156" s="7" t="s">
        <v>54</v>
      </c>
      <c r="H156" s="7" t="s">
        <v>44</v>
      </c>
      <c r="I156" s="7" t="s">
        <v>54</v>
      </c>
      <c r="J156" s="7" t="s">
        <v>33</v>
      </c>
      <c r="K156" s="7" t="s">
        <v>95</v>
      </c>
      <c r="L156" s="5">
        <v>27975</v>
      </c>
      <c r="M156" s="7" t="s">
        <v>35</v>
      </c>
      <c r="N156" s="7" t="s">
        <v>47</v>
      </c>
      <c r="O156" s="7" t="s">
        <v>59</v>
      </c>
      <c r="P156" s="7" t="s">
        <v>66</v>
      </c>
      <c r="Q156" s="7" t="s">
        <v>39</v>
      </c>
      <c r="R156" s="7" cm="1">
        <f t="array" ref="R156">_xlfn.IFS(Table3[[#This Row],[Performance Levels]]="Exceeds",4,Table3[[#This Row],[Performance Levels]]="Fully Meets",3,Table3[[#This Row],[Performance Levels]]="PIP",1,Table3[[#This Row],[Performance Levels]]="Needs Improvement",2)</f>
        <v>3</v>
      </c>
      <c r="S156" s="7">
        <v>5</v>
      </c>
      <c r="T156" s="7" t="str" cm="1">
        <f t="array" ref="T156">_xlfn.IFS(S156&lt;=2,"Excellent",S156=3,"Average",S156&lt;=5,"Poor")</f>
        <v>Poor</v>
      </c>
      <c r="U156" s="5">
        <v>45125</v>
      </c>
      <c r="V156" s="7">
        <v>2</v>
      </c>
      <c r="W156" s="7" t="str" cm="1">
        <f t="array" ref="W156">_xlfn.IFS(S156&lt;=2,"High",S156=3,"Moderate",S156&lt;=5,"Low")</f>
        <v>Low</v>
      </c>
      <c r="X156" s="7">
        <v>4</v>
      </c>
      <c r="Y156" s="7" t="str" cm="1">
        <f t="array" ref="Y156">_xlfn.IFS(S156&lt;=2,"High",S156=3,"Moderate",S156&lt;=5,"Low")</f>
        <v>Low</v>
      </c>
      <c r="Z156" s="7">
        <v>1</v>
      </c>
      <c r="AA156" s="7" t="str" cm="1">
        <f t="array" ref="AA156">_xlfn.IFS(S156&lt;=2,"High",S156=3,"Moderate",S156&lt;=5,"Low")</f>
        <v>Low</v>
      </c>
      <c r="AB156" s="5">
        <v>45050</v>
      </c>
      <c r="AC156" s="7" t="s">
        <v>49</v>
      </c>
      <c r="AD156" s="7" t="s">
        <v>50</v>
      </c>
      <c r="AE156" s="7" t="s">
        <v>72</v>
      </c>
      <c r="AF156" s="7">
        <v>4</v>
      </c>
      <c r="AG156" s="8">
        <v>321.91000000000003</v>
      </c>
      <c r="AH156" s="7">
        <v>43</v>
      </c>
      <c r="AI156" s="7" t="str" cm="1">
        <f t="array" ref="AI156">_xlfn.IFS(AH156&lt;=25,"Young",AH156&lt;=50,"Adult",AH156&gt;50,"Old")</f>
        <v>Adult</v>
      </c>
    </row>
    <row r="157" spans="1:35" x14ac:dyDescent="0.35">
      <c r="A157" s="11">
        <v>3608</v>
      </c>
      <c r="B157" s="9">
        <v>43509</v>
      </c>
      <c r="C157" s="10">
        <f t="shared" ca="1" si="2"/>
        <v>7.2694444444444448</v>
      </c>
      <c r="D157" s="11" t="s">
        <v>27</v>
      </c>
      <c r="E157" s="11" t="s">
        <v>86</v>
      </c>
      <c r="F157" s="11" t="s">
        <v>29</v>
      </c>
      <c r="G157" s="11" t="s">
        <v>54</v>
      </c>
      <c r="H157" s="11" t="s">
        <v>31</v>
      </c>
      <c r="I157" s="11" t="s">
        <v>45</v>
      </c>
      <c r="J157" s="11" t="s">
        <v>33</v>
      </c>
      <c r="K157" s="11" t="s">
        <v>69</v>
      </c>
      <c r="L157" s="9">
        <v>29042</v>
      </c>
      <c r="M157" s="11" t="s">
        <v>35</v>
      </c>
      <c r="N157" s="11" t="s">
        <v>47</v>
      </c>
      <c r="O157" s="11" t="s">
        <v>59</v>
      </c>
      <c r="P157" s="11" t="s">
        <v>66</v>
      </c>
      <c r="Q157" s="11" t="s">
        <v>39</v>
      </c>
      <c r="R157" s="11" cm="1">
        <f t="array" ref="R157">_xlfn.IFS(Table3[[#This Row],[Performance Levels]]="Exceeds",4,Table3[[#This Row],[Performance Levels]]="Fully Meets",3,Table3[[#This Row],[Performance Levels]]="PIP",1,Table3[[#This Row],[Performance Levels]]="Needs Improvement",2)</f>
        <v>3</v>
      </c>
      <c r="S157" s="11">
        <v>3</v>
      </c>
      <c r="T157" s="11" t="str" cm="1">
        <f t="array" ref="T157">_xlfn.IFS(S157&lt;=2,"Excellent",S157=3,"Average",S157&lt;=5,"Poor")</f>
        <v>Average</v>
      </c>
      <c r="U157" s="9">
        <v>44938</v>
      </c>
      <c r="V157" s="11">
        <v>1</v>
      </c>
      <c r="W157" s="11" t="str" cm="1">
        <f t="array" ref="W157">_xlfn.IFS(S157&lt;=2,"High",S157=3,"Moderate",S157&lt;=5,"Low")</f>
        <v>Moderate</v>
      </c>
      <c r="X157" s="11">
        <v>3</v>
      </c>
      <c r="Y157" s="11" t="str" cm="1">
        <f t="array" ref="Y157">_xlfn.IFS(S157&lt;=2,"High",S157=3,"Moderate",S157&lt;=5,"Low")</f>
        <v>Moderate</v>
      </c>
      <c r="Z157" s="11">
        <v>1</v>
      </c>
      <c r="AA157" s="11" t="str" cm="1">
        <f t="array" ref="AA157">_xlfn.IFS(S157&lt;=2,"High",S157=3,"Moderate",S157&lt;=5,"Low")</f>
        <v>Moderate</v>
      </c>
      <c r="AB157" s="9">
        <v>44999</v>
      </c>
      <c r="AC157" s="11" t="s">
        <v>61</v>
      </c>
      <c r="AD157" s="11" t="s">
        <v>50</v>
      </c>
      <c r="AE157" s="11" t="s">
        <v>62</v>
      </c>
      <c r="AF157" s="11">
        <v>3</v>
      </c>
      <c r="AG157" s="12">
        <v>834.12</v>
      </c>
      <c r="AH157" s="11">
        <v>40</v>
      </c>
      <c r="AI157" s="11" t="str" cm="1">
        <f t="array" ref="AI157">_xlfn.IFS(AH157&lt;=25,"Young",AH157&lt;=50,"Adult",AH157&gt;50,"Old")</f>
        <v>Adult</v>
      </c>
    </row>
    <row r="158" spans="1:35" x14ac:dyDescent="0.35">
      <c r="A158" s="7">
        <v>3609</v>
      </c>
      <c r="B158" s="5">
        <v>44349</v>
      </c>
      <c r="C158" s="6">
        <f t="shared" ca="1" si="2"/>
        <v>4.9666666666666668</v>
      </c>
      <c r="D158" s="7" t="s">
        <v>27</v>
      </c>
      <c r="E158" s="7" t="s">
        <v>63</v>
      </c>
      <c r="F158" s="7" t="s">
        <v>29</v>
      </c>
      <c r="G158" s="7" t="s">
        <v>30</v>
      </c>
      <c r="H158" s="7" t="s">
        <v>55</v>
      </c>
      <c r="I158" s="7" t="s">
        <v>54</v>
      </c>
      <c r="J158" s="7" t="s">
        <v>33</v>
      </c>
      <c r="K158" s="7" t="s">
        <v>99</v>
      </c>
      <c r="L158" s="5">
        <v>34129</v>
      </c>
      <c r="M158" s="7" t="s">
        <v>35</v>
      </c>
      <c r="N158" s="7" t="s">
        <v>36</v>
      </c>
      <c r="O158" s="7" t="s">
        <v>59</v>
      </c>
      <c r="P158" s="7" t="s">
        <v>38</v>
      </c>
      <c r="Q158" s="7" t="s">
        <v>39</v>
      </c>
      <c r="R158" s="7" cm="1">
        <f t="array" ref="R158">_xlfn.IFS(Table3[[#This Row],[Performance Levels]]="Exceeds",4,Table3[[#This Row],[Performance Levels]]="Fully Meets",3,Table3[[#This Row],[Performance Levels]]="PIP",1,Table3[[#This Row],[Performance Levels]]="Needs Improvement",2)</f>
        <v>3</v>
      </c>
      <c r="S158" s="7">
        <v>3</v>
      </c>
      <c r="T158" s="7" t="str" cm="1">
        <f t="array" ref="T158">_xlfn.IFS(S158&lt;=2,"Excellent",S158=3,"Average",S158&lt;=5,"Poor")</f>
        <v>Average</v>
      </c>
      <c r="U158" s="5">
        <v>44870</v>
      </c>
      <c r="V158" s="7">
        <v>2</v>
      </c>
      <c r="W158" s="7" t="str" cm="1">
        <f t="array" ref="W158">_xlfn.IFS(S158&lt;=2,"High",S158=3,"Moderate",S158&lt;=5,"Low")</f>
        <v>Moderate</v>
      </c>
      <c r="X158" s="7">
        <v>2</v>
      </c>
      <c r="Y158" s="7" t="str" cm="1">
        <f t="array" ref="Y158">_xlfn.IFS(S158&lt;=2,"High",S158=3,"Moderate",S158&lt;=5,"Low")</f>
        <v>Moderate</v>
      </c>
      <c r="Z158" s="7">
        <v>4</v>
      </c>
      <c r="AA158" s="7" t="str" cm="1">
        <f t="array" ref="AA158">_xlfn.IFS(S158&lt;=2,"High",S158=3,"Moderate",S158&lt;=5,"Low")</f>
        <v>Moderate</v>
      </c>
      <c r="AB158" s="5">
        <v>44827</v>
      </c>
      <c r="AC158" s="7" t="s">
        <v>49</v>
      </c>
      <c r="AD158" s="7" t="s">
        <v>41</v>
      </c>
      <c r="AE158" s="7" t="s">
        <v>72</v>
      </c>
      <c r="AF158" s="7">
        <v>4</v>
      </c>
      <c r="AG158" s="8">
        <v>273.88</v>
      </c>
      <c r="AH158" s="7">
        <v>28</v>
      </c>
      <c r="AI158" s="7" t="str" cm="1">
        <f t="array" ref="AI158">_xlfn.IFS(AH158&lt;=25,"Young",AH158&lt;=50,"Adult",AH158&gt;50,"Old")</f>
        <v>Adult</v>
      </c>
    </row>
    <row r="159" spans="1:35" x14ac:dyDescent="0.35">
      <c r="A159" s="11">
        <v>3610</v>
      </c>
      <c r="B159" s="9">
        <v>43384</v>
      </c>
      <c r="C159" s="10">
        <f t="shared" ca="1" si="2"/>
        <v>7.6083333333333334</v>
      </c>
      <c r="D159" s="11" t="s">
        <v>27</v>
      </c>
      <c r="E159" s="11" t="s">
        <v>93</v>
      </c>
      <c r="F159" s="11" t="s">
        <v>29</v>
      </c>
      <c r="G159" s="11" t="s">
        <v>45</v>
      </c>
      <c r="H159" s="11" t="s">
        <v>31</v>
      </c>
      <c r="I159" s="11" t="s">
        <v>54</v>
      </c>
      <c r="J159" s="11" t="s">
        <v>33</v>
      </c>
      <c r="K159" s="11" t="s">
        <v>69</v>
      </c>
      <c r="L159" s="9">
        <v>26761</v>
      </c>
      <c r="M159" s="11" t="s">
        <v>35</v>
      </c>
      <c r="N159" s="11" t="s">
        <v>36</v>
      </c>
      <c r="O159" s="11" t="s">
        <v>59</v>
      </c>
      <c r="P159" s="11" t="s">
        <v>60</v>
      </c>
      <c r="Q159" s="11" t="s">
        <v>39</v>
      </c>
      <c r="R159" s="11" cm="1">
        <f t="array" ref="R159">_xlfn.IFS(Table3[[#This Row],[Performance Levels]]="Exceeds",4,Table3[[#This Row],[Performance Levels]]="Fully Meets",3,Table3[[#This Row],[Performance Levels]]="PIP",1,Table3[[#This Row],[Performance Levels]]="Needs Improvement",2)</f>
        <v>3</v>
      </c>
      <c r="S159" s="11">
        <v>3</v>
      </c>
      <c r="T159" s="11" t="str" cm="1">
        <f t="array" ref="T159">_xlfn.IFS(S159&lt;=2,"Excellent",S159=3,"Average",S159&lt;=5,"Poor")</f>
        <v>Average</v>
      </c>
      <c r="U159" s="9">
        <v>44909</v>
      </c>
      <c r="V159" s="11">
        <v>4</v>
      </c>
      <c r="W159" s="11" t="str" cm="1">
        <f t="array" ref="W159">_xlfn.IFS(S159&lt;=2,"High",S159=3,"Moderate",S159&lt;=5,"Low")</f>
        <v>Moderate</v>
      </c>
      <c r="X159" s="11">
        <v>5</v>
      </c>
      <c r="Y159" s="11" t="str" cm="1">
        <f t="array" ref="Y159">_xlfn.IFS(S159&lt;=2,"High",S159=3,"Moderate",S159&lt;=5,"Low")</f>
        <v>Moderate</v>
      </c>
      <c r="Z159" s="11">
        <v>5</v>
      </c>
      <c r="AA159" s="11" t="str" cm="1">
        <f t="array" ref="AA159">_xlfn.IFS(S159&lt;=2,"High",S159=3,"Moderate",S159&lt;=5,"Low")</f>
        <v>Moderate</v>
      </c>
      <c r="AB159" s="9">
        <v>44972</v>
      </c>
      <c r="AC159" s="11" t="s">
        <v>49</v>
      </c>
      <c r="AD159" s="11" t="s">
        <v>41</v>
      </c>
      <c r="AE159" s="11" t="s">
        <v>51</v>
      </c>
      <c r="AF159" s="11">
        <v>4</v>
      </c>
      <c r="AG159" s="12">
        <v>217.57</v>
      </c>
      <c r="AH159" s="11">
        <v>45</v>
      </c>
      <c r="AI159" s="11" t="str" cm="1">
        <f t="array" ref="AI159">_xlfn.IFS(AH159&lt;=25,"Young",AH159&lt;=50,"Adult",AH159&gt;50,"Old")</f>
        <v>Adult</v>
      </c>
    </row>
    <row r="160" spans="1:35" x14ac:dyDescent="0.35">
      <c r="A160" s="7">
        <v>3611</v>
      </c>
      <c r="B160" s="5">
        <v>44264</v>
      </c>
      <c r="C160" s="6">
        <f t="shared" ca="1" si="2"/>
        <v>5.197222222222222</v>
      </c>
      <c r="D160" s="7" t="s">
        <v>27</v>
      </c>
      <c r="E160" s="7" t="s">
        <v>73</v>
      </c>
      <c r="F160" s="7" t="s">
        <v>29</v>
      </c>
      <c r="G160" s="7" t="s">
        <v>30</v>
      </c>
      <c r="H160" s="7" t="s">
        <v>31</v>
      </c>
      <c r="I160" s="7" t="s">
        <v>54</v>
      </c>
      <c r="J160" s="7" t="s">
        <v>33</v>
      </c>
      <c r="K160" s="7" t="s">
        <v>95</v>
      </c>
      <c r="L160" s="5">
        <v>19013</v>
      </c>
      <c r="M160" s="7" t="s">
        <v>35</v>
      </c>
      <c r="N160" s="7" t="s">
        <v>36</v>
      </c>
      <c r="O160" s="7" t="s">
        <v>48</v>
      </c>
      <c r="P160" s="7" t="s">
        <v>66</v>
      </c>
      <c r="Q160" s="7" t="s">
        <v>39</v>
      </c>
      <c r="R160" s="7" cm="1">
        <f t="array" ref="R160">_xlfn.IFS(Table3[[#This Row],[Performance Levels]]="Exceeds",4,Table3[[#This Row],[Performance Levels]]="Fully Meets",3,Table3[[#This Row],[Performance Levels]]="PIP",1,Table3[[#This Row],[Performance Levels]]="Needs Improvement",2)</f>
        <v>3</v>
      </c>
      <c r="S160" s="7">
        <v>2</v>
      </c>
      <c r="T160" s="7" t="str" cm="1">
        <f t="array" ref="T160">_xlfn.IFS(S160&lt;=2,"Excellent",S160=3,"Average",S160&lt;=5,"Poor")</f>
        <v>Excellent</v>
      </c>
      <c r="U160" s="5">
        <v>44820</v>
      </c>
      <c r="V160" s="7">
        <v>2</v>
      </c>
      <c r="W160" s="7" t="str" cm="1">
        <f t="array" ref="W160">_xlfn.IFS(S160&lt;=2,"High",S160=3,"Moderate",S160&lt;=5,"Low")</f>
        <v>High</v>
      </c>
      <c r="X160" s="7">
        <v>3</v>
      </c>
      <c r="Y160" s="7" t="str" cm="1">
        <f t="array" ref="Y160">_xlfn.IFS(S160&lt;=2,"High",S160=3,"Moderate",S160&lt;=5,"Low")</f>
        <v>High</v>
      </c>
      <c r="Z160" s="7">
        <v>4</v>
      </c>
      <c r="AA160" s="7" t="str" cm="1">
        <f t="array" ref="AA160">_xlfn.IFS(S160&lt;=2,"High",S160=3,"Moderate",S160&lt;=5,"Low")</f>
        <v>High</v>
      </c>
      <c r="AB160" s="5">
        <v>44933</v>
      </c>
      <c r="AC160" s="7" t="s">
        <v>49</v>
      </c>
      <c r="AD160" s="7" t="s">
        <v>41</v>
      </c>
      <c r="AE160" s="7" t="s">
        <v>62</v>
      </c>
      <c r="AF160" s="7">
        <v>1</v>
      </c>
      <c r="AG160" s="8">
        <v>482.09</v>
      </c>
      <c r="AH160" s="7">
        <v>69</v>
      </c>
      <c r="AI160" s="7" t="str" cm="1">
        <f t="array" ref="AI160">_xlfn.IFS(AH160&lt;=25,"Young",AH160&lt;=50,"Adult",AH160&gt;50,"Old")</f>
        <v>Old</v>
      </c>
    </row>
    <row r="161" spans="1:35" x14ac:dyDescent="0.35">
      <c r="A161" s="11">
        <v>3612</v>
      </c>
      <c r="B161" s="9">
        <v>44584</v>
      </c>
      <c r="C161" s="10">
        <f t="shared" ca="1" si="2"/>
        <v>4.3250000000000002</v>
      </c>
      <c r="D161" s="11" t="s">
        <v>27</v>
      </c>
      <c r="E161" s="11" t="s">
        <v>80</v>
      </c>
      <c r="F161" s="11" t="s">
        <v>29</v>
      </c>
      <c r="G161" s="11" t="s">
        <v>30</v>
      </c>
      <c r="H161" s="11" t="s">
        <v>44</v>
      </c>
      <c r="I161" s="11" t="s">
        <v>45</v>
      </c>
      <c r="J161" s="11" t="s">
        <v>33</v>
      </c>
      <c r="K161" s="11" t="s">
        <v>69</v>
      </c>
      <c r="L161" s="9">
        <v>31041</v>
      </c>
      <c r="M161" s="11" t="s">
        <v>35</v>
      </c>
      <c r="N161" s="11" t="s">
        <v>47</v>
      </c>
      <c r="O161" s="11" t="s">
        <v>71</v>
      </c>
      <c r="P161" s="11" t="s">
        <v>60</v>
      </c>
      <c r="Q161" s="11" t="s">
        <v>106</v>
      </c>
      <c r="R161" s="11" cm="1">
        <f t="array" ref="R161">_xlfn.IFS(Table3[[#This Row],[Performance Levels]]="Exceeds",4,Table3[[#This Row],[Performance Levels]]="Fully Meets",3,Table3[[#This Row],[Performance Levels]]="PIP",1,Table3[[#This Row],[Performance Levels]]="Needs Improvement",2)</f>
        <v>1</v>
      </c>
      <c r="S161" s="11">
        <v>4</v>
      </c>
      <c r="T161" s="11" t="str" cm="1">
        <f t="array" ref="T161">_xlfn.IFS(S161&lt;=2,"Excellent",S161=3,"Average",S161&lt;=5,"Poor")</f>
        <v>Poor</v>
      </c>
      <c r="U161" s="9">
        <v>45114</v>
      </c>
      <c r="V161" s="11">
        <v>5</v>
      </c>
      <c r="W161" s="11" t="str" cm="1">
        <f t="array" ref="W161">_xlfn.IFS(S161&lt;=2,"High",S161=3,"Moderate",S161&lt;=5,"Low")</f>
        <v>Low</v>
      </c>
      <c r="X161" s="11">
        <v>3</v>
      </c>
      <c r="Y161" s="11" t="str" cm="1">
        <f t="array" ref="Y161">_xlfn.IFS(S161&lt;=2,"High",S161=3,"Moderate",S161&lt;=5,"Low")</f>
        <v>Low</v>
      </c>
      <c r="Z161" s="11">
        <v>3</v>
      </c>
      <c r="AA161" s="11" t="str" cm="1">
        <f t="array" ref="AA161">_xlfn.IFS(S161&lt;=2,"High",S161=3,"Moderate",S161&lt;=5,"Low")</f>
        <v>Low</v>
      </c>
      <c r="AB161" s="9">
        <v>45110</v>
      </c>
      <c r="AC161" s="11" t="s">
        <v>40</v>
      </c>
      <c r="AD161" s="11" t="s">
        <v>50</v>
      </c>
      <c r="AE161" s="11" t="s">
        <v>42</v>
      </c>
      <c r="AF161" s="11">
        <v>2</v>
      </c>
      <c r="AG161" s="12">
        <v>614.11</v>
      </c>
      <c r="AH161" s="11">
        <v>38</v>
      </c>
      <c r="AI161" s="11" t="str" cm="1">
        <f t="array" ref="AI161">_xlfn.IFS(AH161&lt;=25,"Young",AH161&lt;=50,"Adult",AH161&gt;50,"Old")</f>
        <v>Adult</v>
      </c>
    </row>
    <row r="162" spans="1:35" x14ac:dyDescent="0.35">
      <c r="A162" s="7">
        <v>3613</v>
      </c>
      <c r="B162" s="5">
        <v>43520</v>
      </c>
      <c r="C162" s="6">
        <f t="shared" ca="1" si="2"/>
        <v>7.2388888888888889</v>
      </c>
      <c r="D162" s="7" t="s">
        <v>27</v>
      </c>
      <c r="E162" s="7" t="s">
        <v>53</v>
      </c>
      <c r="F162" s="7" t="s">
        <v>29</v>
      </c>
      <c r="G162" s="7" t="s">
        <v>30</v>
      </c>
      <c r="H162" s="7" t="s">
        <v>55</v>
      </c>
      <c r="I162" s="7" t="s">
        <v>45</v>
      </c>
      <c r="J162" s="7" t="s">
        <v>33</v>
      </c>
      <c r="K162" s="7" t="s">
        <v>69</v>
      </c>
      <c r="L162" s="5">
        <v>26829</v>
      </c>
      <c r="M162" s="7" t="s">
        <v>35</v>
      </c>
      <c r="N162" s="7" t="s">
        <v>47</v>
      </c>
      <c r="O162" s="7" t="s">
        <v>83</v>
      </c>
      <c r="P162" s="7" t="s">
        <v>66</v>
      </c>
      <c r="Q162" s="7" t="s">
        <v>77</v>
      </c>
      <c r="R162" s="7" cm="1">
        <f t="array" ref="R162">_xlfn.IFS(Table3[[#This Row],[Performance Levels]]="Exceeds",4,Table3[[#This Row],[Performance Levels]]="Fully Meets",3,Table3[[#This Row],[Performance Levels]]="PIP",1,Table3[[#This Row],[Performance Levels]]="Needs Improvement",2)</f>
        <v>4</v>
      </c>
      <c r="S162" s="7">
        <v>1</v>
      </c>
      <c r="T162" s="7" t="str" cm="1">
        <f t="array" ref="T162">_xlfn.IFS(S162&lt;=2,"Excellent",S162=3,"Average",S162&lt;=5,"Poor")</f>
        <v>Excellent</v>
      </c>
      <c r="U162" s="5">
        <v>44847</v>
      </c>
      <c r="V162" s="7">
        <v>1</v>
      </c>
      <c r="W162" s="7" t="str" cm="1">
        <f t="array" ref="W162">_xlfn.IFS(S162&lt;=2,"High",S162=3,"Moderate",S162&lt;=5,"Low")</f>
        <v>High</v>
      </c>
      <c r="X162" s="7">
        <v>5</v>
      </c>
      <c r="Y162" s="7" t="str" cm="1">
        <f t="array" ref="Y162">_xlfn.IFS(S162&lt;=2,"High",S162=3,"Moderate",S162&lt;=5,"Low")</f>
        <v>High</v>
      </c>
      <c r="Z162" s="7">
        <v>2</v>
      </c>
      <c r="AA162" s="7" t="str" cm="1">
        <f t="array" ref="AA162">_xlfn.IFS(S162&lt;=2,"High",S162=3,"Moderate",S162&lt;=5,"Low")</f>
        <v>High</v>
      </c>
      <c r="AB162" s="5">
        <v>44842</v>
      </c>
      <c r="AC162" s="7" t="s">
        <v>49</v>
      </c>
      <c r="AD162" s="7" t="s">
        <v>41</v>
      </c>
      <c r="AE162" s="7" t="s">
        <v>51</v>
      </c>
      <c r="AF162" s="7">
        <v>1</v>
      </c>
      <c r="AG162" s="8">
        <v>354.22</v>
      </c>
      <c r="AH162" s="7">
        <v>46</v>
      </c>
      <c r="AI162" s="7" t="str" cm="1">
        <f t="array" ref="AI162">_xlfn.IFS(AH162&lt;=25,"Young",AH162&lt;=50,"Adult",AH162&gt;50,"Old")</f>
        <v>Adult</v>
      </c>
    </row>
    <row r="163" spans="1:35" x14ac:dyDescent="0.35">
      <c r="A163" s="11">
        <v>3614</v>
      </c>
      <c r="B163" s="9">
        <v>43838</v>
      </c>
      <c r="C163" s="10">
        <f t="shared" ca="1" si="2"/>
        <v>6.3666666666666663</v>
      </c>
      <c r="D163" s="11" t="s">
        <v>27</v>
      </c>
      <c r="E163" s="11" t="s">
        <v>68</v>
      </c>
      <c r="F163" s="11" t="s">
        <v>29</v>
      </c>
      <c r="G163" s="11" t="s">
        <v>30</v>
      </c>
      <c r="H163" s="11" t="s">
        <v>55</v>
      </c>
      <c r="I163" s="11" t="s">
        <v>32</v>
      </c>
      <c r="J163" s="11" t="s">
        <v>33</v>
      </c>
      <c r="K163" s="11" t="s">
        <v>95</v>
      </c>
      <c r="L163" s="9">
        <v>26907</v>
      </c>
      <c r="M163" s="11" t="s">
        <v>35</v>
      </c>
      <c r="N163" s="11" t="s">
        <v>47</v>
      </c>
      <c r="O163" s="11" t="s">
        <v>37</v>
      </c>
      <c r="P163" s="11" t="s">
        <v>66</v>
      </c>
      <c r="Q163" s="11" t="s">
        <v>39</v>
      </c>
      <c r="R163" s="11" cm="1">
        <f t="array" ref="R163">_xlfn.IFS(Table3[[#This Row],[Performance Levels]]="Exceeds",4,Table3[[#This Row],[Performance Levels]]="Fully Meets",3,Table3[[#This Row],[Performance Levels]]="PIP",1,Table3[[#This Row],[Performance Levels]]="Needs Improvement",2)</f>
        <v>3</v>
      </c>
      <c r="S163" s="11">
        <v>2</v>
      </c>
      <c r="T163" s="11" t="str" cm="1">
        <f t="array" ref="T163">_xlfn.IFS(S163&lt;=2,"Excellent",S163=3,"Average",S163&lt;=5,"Poor")</f>
        <v>Excellent</v>
      </c>
      <c r="U163" s="9">
        <v>45111</v>
      </c>
      <c r="V163" s="11">
        <v>4</v>
      </c>
      <c r="W163" s="11" t="str" cm="1">
        <f t="array" ref="W163">_xlfn.IFS(S163&lt;=2,"High",S163=3,"Moderate",S163&lt;=5,"Low")</f>
        <v>High</v>
      </c>
      <c r="X163" s="11">
        <v>5</v>
      </c>
      <c r="Y163" s="11" t="str" cm="1">
        <f t="array" ref="Y163">_xlfn.IFS(S163&lt;=2,"High",S163=3,"Moderate",S163&lt;=5,"Low")</f>
        <v>High</v>
      </c>
      <c r="Z163" s="11">
        <v>1</v>
      </c>
      <c r="AA163" s="11" t="str" cm="1">
        <f t="array" ref="AA163">_xlfn.IFS(S163&lt;=2,"High",S163=3,"Moderate",S163&lt;=5,"Low")</f>
        <v>High</v>
      </c>
      <c r="AB163" s="9">
        <v>45081</v>
      </c>
      <c r="AC163" s="11" t="s">
        <v>40</v>
      </c>
      <c r="AD163" s="11" t="s">
        <v>50</v>
      </c>
      <c r="AE163" s="11" t="s">
        <v>72</v>
      </c>
      <c r="AF163" s="11">
        <v>3</v>
      </c>
      <c r="AG163" s="12">
        <v>868.85</v>
      </c>
      <c r="AH163" s="11">
        <v>47</v>
      </c>
      <c r="AI163" s="11" t="str" cm="1">
        <f t="array" ref="AI163">_xlfn.IFS(AH163&lt;=25,"Young",AH163&lt;=50,"Adult",AH163&gt;50,"Old")</f>
        <v>Adult</v>
      </c>
    </row>
    <row r="164" spans="1:35" x14ac:dyDescent="0.35">
      <c r="A164" s="7">
        <v>3616</v>
      </c>
      <c r="B164" s="5">
        <v>44604</v>
      </c>
      <c r="C164" s="6">
        <f t="shared" ca="1" si="2"/>
        <v>4.2722222222222221</v>
      </c>
      <c r="D164" s="7" t="s">
        <v>27</v>
      </c>
      <c r="E164" s="7" t="s">
        <v>84</v>
      </c>
      <c r="F164" s="7" t="s">
        <v>29</v>
      </c>
      <c r="G164" s="7" t="s">
        <v>30</v>
      </c>
      <c r="H164" s="7" t="s">
        <v>31</v>
      </c>
      <c r="I164" s="7" t="s">
        <v>54</v>
      </c>
      <c r="J164" s="7" t="s">
        <v>33</v>
      </c>
      <c r="K164" s="7" t="s">
        <v>64</v>
      </c>
      <c r="L164" s="5">
        <v>29669</v>
      </c>
      <c r="M164" s="7" t="s">
        <v>35</v>
      </c>
      <c r="N164" s="7" t="s">
        <v>36</v>
      </c>
      <c r="O164" s="7" t="s">
        <v>48</v>
      </c>
      <c r="P164" s="7" t="s">
        <v>66</v>
      </c>
      <c r="Q164" s="7" t="s">
        <v>39</v>
      </c>
      <c r="R164" s="7" cm="1">
        <f t="array" ref="R164">_xlfn.IFS(Table3[[#This Row],[Performance Levels]]="Exceeds",4,Table3[[#This Row],[Performance Levels]]="Fully Meets",3,Table3[[#This Row],[Performance Levels]]="PIP",1,Table3[[#This Row],[Performance Levels]]="Needs Improvement",2)</f>
        <v>3</v>
      </c>
      <c r="S164" s="7">
        <v>4</v>
      </c>
      <c r="T164" s="7" t="str" cm="1">
        <f t="array" ref="T164">_xlfn.IFS(S164&lt;=2,"Excellent",S164=3,"Average",S164&lt;=5,"Poor")</f>
        <v>Poor</v>
      </c>
      <c r="U164" s="5">
        <v>45142</v>
      </c>
      <c r="V164" s="7">
        <v>1</v>
      </c>
      <c r="W164" s="7" t="str" cm="1">
        <f t="array" ref="W164">_xlfn.IFS(S164&lt;=2,"High",S164=3,"Moderate",S164&lt;=5,"Low")</f>
        <v>Low</v>
      </c>
      <c r="X164" s="7">
        <v>1</v>
      </c>
      <c r="Y164" s="7" t="str" cm="1">
        <f t="array" ref="Y164">_xlfn.IFS(S164&lt;=2,"High",S164=3,"Moderate",S164&lt;=5,"Low")</f>
        <v>Low</v>
      </c>
      <c r="Z164" s="7">
        <v>1</v>
      </c>
      <c r="AA164" s="7" t="str" cm="1">
        <f t="array" ref="AA164">_xlfn.IFS(S164&lt;=2,"High",S164=3,"Moderate",S164&lt;=5,"Low")</f>
        <v>Low</v>
      </c>
      <c r="AB164" s="5">
        <v>44956</v>
      </c>
      <c r="AC164" s="7" t="s">
        <v>49</v>
      </c>
      <c r="AD164" s="7" t="s">
        <v>41</v>
      </c>
      <c r="AE164" s="7" t="s">
        <v>51</v>
      </c>
      <c r="AF164" s="7">
        <v>4</v>
      </c>
      <c r="AG164" s="8">
        <v>134.93</v>
      </c>
      <c r="AH164" s="7">
        <v>41</v>
      </c>
      <c r="AI164" s="7" t="str" cm="1">
        <f t="array" ref="AI164">_xlfn.IFS(AH164&lt;=25,"Young",AH164&lt;=50,"Adult",AH164&gt;50,"Old")</f>
        <v>Adult</v>
      </c>
    </row>
    <row r="165" spans="1:35" x14ac:dyDescent="0.35">
      <c r="A165" s="11">
        <v>3617</v>
      </c>
      <c r="B165" s="9">
        <v>44958</v>
      </c>
      <c r="C165" s="10">
        <f t="shared" ca="1" si="2"/>
        <v>3.3027777777777776</v>
      </c>
      <c r="D165" s="11" t="s">
        <v>27</v>
      </c>
      <c r="E165" s="11" t="s">
        <v>43</v>
      </c>
      <c r="F165" s="11" t="s">
        <v>29</v>
      </c>
      <c r="G165" s="11" t="s">
        <v>54</v>
      </c>
      <c r="H165" s="11" t="s">
        <v>31</v>
      </c>
      <c r="I165" s="11" t="s">
        <v>54</v>
      </c>
      <c r="J165" s="11" t="s">
        <v>33</v>
      </c>
      <c r="K165" s="11" t="s">
        <v>100</v>
      </c>
      <c r="L165" s="9">
        <v>22330</v>
      </c>
      <c r="M165" s="11" t="s">
        <v>35</v>
      </c>
      <c r="N165" s="11" t="s">
        <v>36</v>
      </c>
      <c r="O165" s="11" t="s">
        <v>48</v>
      </c>
      <c r="P165" s="11" t="s">
        <v>66</v>
      </c>
      <c r="Q165" s="11" t="s">
        <v>39</v>
      </c>
      <c r="R165" s="11" cm="1">
        <f t="array" ref="R165">_xlfn.IFS(Table3[[#This Row],[Performance Levels]]="Exceeds",4,Table3[[#This Row],[Performance Levels]]="Fully Meets",3,Table3[[#This Row],[Performance Levels]]="PIP",1,Table3[[#This Row],[Performance Levels]]="Needs Improvement",2)</f>
        <v>3</v>
      </c>
      <c r="S165" s="11">
        <v>1</v>
      </c>
      <c r="T165" s="11" t="str" cm="1">
        <f t="array" ref="T165">_xlfn.IFS(S165&lt;=2,"Excellent",S165=3,"Average",S165&lt;=5,"Poor")</f>
        <v>Excellent</v>
      </c>
      <c r="U165" s="9">
        <v>44983</v>
      </c>
      <c r="V165" s="11">
        <v>2</v>
      </c>
      <c r="W165" s="11" t="str" cm="1">
        <f t="array" ref="W165">_xlfn.IFS(S165&lt;=2,"High",S165=3,"Moderate",S165&lt;=5,"Low")</f>
        <v>High</v>
      </c>
      <c r="X165" s="11">
        <v>3</v>
      </c>
      <c r="Y165" s="11" t="str" cm="1">
        <f t="array" ref="Y165">_xlfn.IFS(S165&lt;=2,"High",S165=3,"Moderate",S165&lt;=5,"Low")</f>
        <v>High</v>
      </c>
      <c r="Z165" s="11">
        <v>3</v>
      </c>
      <c r="AA165" s="11" t="str" cm="1">
        <f t="array" ref="AA165">_xlfn.IFS(S165&lt;=2,"High",S165=3,"Moderate",S165&lt;=5,"Low")</f>
        <v>High</v>
      </c>
      <c r="AB165" s="9">
        <v>45025</v>
      </c>
      <c r="AC165" s="11" t="s">
        <v>49</v>
      </c>
      <c r="AD165" s="11" t="s">
        <v>41</v>
      </c>
      <c r="AE165" s="11" t="s">
        <v>62</v>
      </c>
      <c r="AF165" s="11">
        <v>5</v>
      </c>
      <c r="AG165" s="12">
        <v>531.1</v>
      </c>
      <c r="AH165" s="11">
        <v>62</v>
      </c>
      <c r="AI165" s="11" t="str" cm="1">
        <f t="array" ref="AI165">_xlfn.IFS(AH165&lt;=25,"Young",AH165&lt;=50,"Adult",AH165&gt;50,"Old")</f>
        <v>Old</v>
      </c>
    </row>
    <row r="166" spans="1:35" x14ac:dyDescent="0.35">
      <c r="A166" s="7">
        <v>3618</v>
      </c>
      <c r="B166" s="5">
        <v>44961</v>
      </c>
      <c r="C166" s="6">
        <f t="shared" ca="1" si="2"/>
        <v>3.2944444444444443</v>
      </c>
      <c r="D166" s="7" t="s">
        <v>27</v>
      </c>
      <c r="E166" s="7" t="s">
        <v>86</v>
      </c>
      <c r="F166" s="7" t="s">
        <v>29</v>
      </c>
      <c r="G166" s="7" t="s">
        <v>45</v>
      </c>
      <c r="H166" s="7" t="s">
        <v>55</v>
      </c>
      <c r="I166" s="7" t="s">
        <v>32</v>
      </c>
      <c r="J166" s="7" t="s">
        <v>33</v>
      </c>
      <c r="K166" s="7" t="s">
        <v>88</v>
      </c>
      <c r="L166" s="5">
        <v>52722</v>
      </c>
      <c r="M166" s="7" t="s">
        <v>35</v>
      </c>
      <c r="N166" s="7" t="s">
        <v>47</v>
      </c>
      <c r="O166" s="7" t="s">
        <v>71</v>
      </c>
      <c r="P166" s="7" t="s">
        <v>66</v>
      </c>
      <c r="Q166" s="7" t="s">
        <v>39</v>
      </c>
      <c r="R166" s="7" cm="1">
        <f t="array" ref="R166">_xlfn.IFS(Table3[[#This Row],[Performance Levels]]="Exceeds",4,Table3[[#This Row],[Performance Levels]]="Fully Meets",3,Table3[[#This Row],[Performance Levels]]="PIP",1,Table3[[#This Row],[Performance Levels]]="Needs Improvement",2)</f>
        <v>3</v>
      </c>
      <c r="S166" s="7">
        <v>3</v>
      </c>
      <c r="T166" s="7" t="str" cm="1">
        <f t="array" ref="T166">_xlfn.IFS(S166&lt;=2,"Excellent",S166=3,"Average",S166&lt;=5,"Poor")</f>
        <v>Average</v>
      </c>
      <c r="U166" s="5">
        <v>44901</v>
      </c>
      <c r="V166" s="7">
        <v>3</v>
      </c>
      <c r="W166" s="7" t="str" cm="1">
        <f t="array" ref="W166">_xlfn.IFS(S166&lt;=2,"High",S166=3,"Moderate",S166&lt;=5,"Low")</f>
        <v>Moderate</v>
      </c>
      <c r="X166" s="7">
        <v>4</v>
      </c>
      <c r="Y166" s="7" t="str" cm="1">
        <f t="array" ref="Y166">_xlfn.IFS(S166&lt;=2,"High",S166=3,"Moderate",S166&lt;=5,"Low")</f>
        <v>Moderate</v>
      </c>
      <c r="Z166" s="7">
        <v>5</v>
      </c>
      <c r="AA166" s="7" t="str" cm="1">
        <f t="array" ref="AA166">_xlfn.IFS(S166&lt;=2,"High",S166=3,"Moderate",S166&lt;=5,"Low")</f>
        <v>Moderate</v>
      </c>
      <c r="AB166" s="5">
        <v>44921</v>
      </c>
      <c r="AC166" s="7" t="s">
        <v>40</v>
      </c>
      <c r="AD166" s="7" t="s">
        <v>50</v>
      </c>
      <c r="AE166" s="7" t="s">
        <v>72</v>
      </c>
      <c r="AF166" s="7">
        <v>3</v>
      </c>
      <c r="AG166" s="8">
        <v>609.29999999999995</v>
      </c>
      <c r="AH166" s="7">
        <v>79</v>
      </c>
      <c r="AI166" s="7" t="str" cm="1">
        <f t="array" ref="AI166">_xlfn.IFS(AH166&lt;=25,"Young",AH166&lt;=50,"Adult",AH166&gt;50,"Old")</f>
        <v>Old</v>
      </c>
    </row>
    <row r="167" spans="1:35" x14ac:dyDescent="0.35">
      <c r="A167" s="11">
        <v>3619</v>
      </c>
      <c r="B167" s="9">
        <v>45008</v>
      </c>
      <c r="C167" s="10">
        <f t="shared" ca="1" si="2"/>
        <v>3.1583333333333332</v>
      </c>
      <c r="D167" s="11" t="s">
        <v>27</v>
      </c>
      <c r="E167" s="11" t="s">
        <v>63</v>
      </c>
      <c r="F167" s="11" t="s">
        <v>29</v>
      </c>
      <c r="G167" s="11" t="s">
        <v>54</v>
      </c>
      <c r="H167" s="11" t="s">
        <v>44</v>
      </c>
      <c r="I167" s="11" t="s">
        <v>54</v>
      </c>
      <c r="J167" s="11" t="s">
        <v>33</v>
      </c>
      <c r="K167" s="11" t="s">
        <v>64</v>
      </c>
      <c r="L167" s="9">
        <v>30758</v>
      </c>
      <c r="M167" s="11" t="s">
        <v>35</v>
      </c>
      <c r="N167" s="11" t="s">
        <v>47</v>
      </c>
      <c r="O167" s="11" t="s">
        <v>83</v>
      </c>
      <c r="P167" s="11" t="s">
        <v>66</v>
      </c>
      <c r="Q167" s="11" t="s">
        <v>39</v>
      </c>
      <c r="R167" s="11" cm="1">
        <f t="array" ref="R167">_xlfn.IFS(Table3[[#This Row],[Performance Levels]]="Exceeds",4,Table3[[#This Row],[Performance Levels]]="Fully Meets",3,Table3[[#This Row],[Performance Levels]]="PIP",1,Table3[[#This Row],[Performance Levels]]="Needs Improvement",2)</f>
        <v>3</v>
      </c>
      <c r="S167" s="11">
        <v>3</v>
      </c>
      <c r="T167" s="11" t="str" cm="1">
        <f t="array" ref="T167">_xlfn.IFS(S167&lt;=2,"Excellent",S167=3,"Average",S167&lt;=5,"Poor")</f>
        <v>Average</v>
      </c>
      <c r="U167" s="9">
        <v>45046</v>
      </c>
      <c r="V167" s="11">
        <v>1</v>
      </c>
      <c r="W167" s="11" t="str" cm="1">
        <f t="array" ref="W167">_xlfn.IFS(S167&lt;=2,"High",S167=3,"Moderate",S167&lt;=5,"Low")</f>
        <v>Moderate</v>
      </c>
      <c r="X167" s="11">
        <v>5</v>
      </c>
      <c r="Y167" s="11" t="str" cm="1">
        <f t="array" ref="Y167">_xlfn.IFS(S167&lt;=2,"High",S167=3,"Moderate",S167&lt;=5,"Low")</f>
        <v>Moderate</v>
      </c>
      <c r="Z167" s="11">
        <v>2</v>
      </c>
      <c r="AA167" s="11" t="str" cm="1">
        <f t="array" ref="AA167">_xlfn.IFS(S167&lt;=2,"High",S167=3,"Moderate",S167&lt;=5,"Low")</f>
        <v>Moderate</v>
      </c>
      <c r="AB167" s="9">
        <v>44875</v>
      </c>
      <c r="AC167" s="11" t="s">
        <v>61</v>
      </c>
      <c r="AD167" s="11" t="s">
        <v>41</v>
      </c>
      <c r="AE167" s="11" t="s">
        <v>72</v>
      </c>
      <c r="AF167" s="11">
        <v>2</v>
      </c>
      <c r="AG167" s="12">
        <v>656.68</v>
      </c>
      <c r="AH167" s="11">
        <v>39</v>
      </c>
      <c r="AI167" s="11" t="str" cm="1">
        <f t="array" ref="AI167">_xlfn.IFS(AH167&lt;=25,"Young",AH167&lt;=50,"Adult",AH167&gt;50,"Old")</f>
        <v>Adult</v>
      </c>
    </row>
    <row r="168" spans="1:35" x14ac:dyDescent="0.35">
      <c r="A168" s="7">
        <v>3620</v>
      </c>
      <c r="B168" s="5">
        <v>45007</v>
      </c>
      <c r="C168" s="6">
        <f t="shared" ca="1" si="2"/>
        <v>3.161111111111111</v>
      </c>
      <c r="D168" s="7" t="s">
        <v>27</v>
      </c>
      <c r="E168" s="7" t="s">
        <v>93</v>
      </c>
      <c r="F168" s="7" t="s">
        <v>29</v>
      </c>
      <c r="G168" s="7" t="s">
        <v>45</v>
      </c>
      <c r="H168" s="7" t="s">
        <v>44</v>
      </c>
      <c r="I168" s="7" t="s">
        <v>32</v>
      </c>
      <c r="J168" s="7" t="s">
        <v>33</v>
      </c>
      <c r="K168" s="7" t="s">
        <v>74</v>
      </c>
      <c r="L168" s="5">
        <v>34619</v>
      </c>
      <c r="M168" s="7" t="s">
        <v>35</v>
      </c>
      <c r="N168" s="7" t="s">
        <v>47</v>
      </c>
      <c r="O168" s="7" t="s">
        <v>48</v>
      </c>
      <c r="P168" s="7" t="s">
        <v>66</v>
      </c>
      <c r="Q168" s="7" t="s">
        <v>39</v>
      </c>
      <c r="R168" s="7" cm="1">
        <f t="array" ref="R168">_xlfn.IFS(Table3[[#This Row],[Performance Levels]]="Exceeds",4,Table3[[#This Row],[Performance Levels]]="Fully Meets",3,Table3[[#This Row],[Performance Levels]]="PIP",1,Table3[[#This Row],[Performance Levels]]="Needs Improvement",2)</f>
        <v>3</v>
      </c>
      <c r="S168" s="7">
        <v>2</v>
      </c>
      <c r="T168" s="7" t="str" cm="1">
        <f t="array" ref="T168">_xlfn.IFS(S168&lt;=2,"Excellent",S168=3,"Average",S168&lt;=5,"Poor")</f>
        <v>Excellent</v>
      </c>
      <c r="U168" s="5">
        <v>44802</v>
      </c>
      <c r="V168" s="7">
        <v>1</v>
      </c>
      <c r="W168" s="7" t="str" cm="1">
        <f t="array" ref="W168">_xlfn.IFS(S168&lt;=2,"High",S168=3,"Moderate",S168&lt;=5,"Low")</f>
        <v>High</v>
      </c>
      <c r="X168" s="7">
        <v>2</v>
      </c>
      <c r="Y168" s="7" t="str" cm="1">
        <f t="array" ref="Y168">_xlfn.IFS(S168&lt;=2,"High",S168=3,"Moderate",S168&lt;=5,"Low")</f>
        <v>High</v>
      </c>
      <c r="Z168" s="7">
        <v>2</v>
      </c>
      <c r="AA168" s="7" t="str" cm="1">
        <f t="array" ref="AA168">_xlfn.IFS(S168&lt;=2,"High",S168=3,"Moderate",S168&lt;=5,"Low")</f>
        <v>High</v>
      </c>
      <c r="AB168" s="5">
        <v>44915</v>
      </c>
      <c r="AC168" s="7" t="s">
        <v>67</v>
      </c>
      <c r="AD168" s="7" t="s">
        <v>41</v>
      </c>
      <c r="AE168" s="7" t="s">
        <v>62</v>
      </c>
      <c r="AF168" s="7">
        <v>3</v>
      </c>
      <c r="AG168" s="8">
        <v>654.22</v>
      </c>
      <c r="AH168" s="7">
        <v>29</v>
      </c>
      <c r="AI168" s="7" t="str" cm="1">
        <f t="array" ref="AI168">_xlfn.IFS(AH168&lt;=25,"Young",AH168&lt;=50,"Adult",AH168&gt;50,"Old")</f>
        <v>Adult</v>
      </c>
    </row>
    <row r="169" spans="1:35" x14ac:dyDescent="0.35">
      <c r="A169" s="11">
        <v>3621</v>
      </c>
      <c r="B169" s="9">
        <v>43432</v>
      </c>
      <c r="C169" s="10">
        <f t="shared" ca="1" si="2"/>
        <v>7.4777777777777779</v>
      </c>
      <c r="D169" s="11" t="s">
        <v>27</v>
      </c>
      <c r="E169" s="11" t="s">
        <v>73</v>
      </c>
      <c r="F169" s="11" t="s">
        <v>29</v>
      </c>
      <c r="G169" s="11" t="s">
        <v>30</v>
      </c>
      <c r="H169" s="11" t="s">
        <v>44</v>
      </c>
      <c r="I169" s="11" t="s">
        <v>54</v>
      </c>
      <c r="J169" s="11" t="s">
        <v>33</v>
      </c>
      <c r="K169" s="11" t="s">
        <v>102</v>
      </c>
      <c r="L169" s="9">
        <v>35682</v>
      </c>
      <c r="M169" s="11" t="s">
        <v>35</v>
      </c>
      <c r="N169" s="11" t="s">
        <v>47</v>
      </c>
      <c r="O169" s="11" t="s">
        <v>37</v>
      </c>
      <c r="P169" s="11" t="s">
        <v>66</v>
      </c>
      <c r="Q169" s="11" t="s">
        <v>39</v>
      </c>
      <c r="R169" s="11" cm="1">
        <f t="array" ref="R169">_xlfn.IFS(Table3[[#This Row],[Performance Levels]]="Exceeds",4,Table3[[#This Row],[Performance Levels]]="Fully Meets",3,Table3[[#This Row],[Performance Levels]]="PIP",1,Table3[[#This Row],[Performance Levels]]="Needs Improvement",2)</f>
        <v>3</v>
      </c>
      <c r="S169" s="11">
        <v>2</v>
      </c>
      <c r="T169" s="11" t="str" cm="1">
        <f t="array" ref="T169">_xlfn.IFS(S169&lt;=2,"Excellent",S169=3,"Average",S169&lt;=5,"Poor")</f>
        <v>Excellent</v>
      </c>
      <c r="U169" s="9">
        <v>45100</v>
      </c>
      <c r="V169" s="11">
        <v>2</v>
      </c>
      <c r="W169" s="11" t="str" cm="1">
        <f t="array" ref="W169">_xlfn.IFS(S169&lt;=2,"High",S169=3,"Moderate",S169&lt;=5,"Low")</f>
        <v>High</v>
      </c>
      <c r="X169" s="11">
        <v>3</v>
      </c>
      <c r="Y169" s="11" t="str" cm="1">
        <f t="array" ref="Y169">_xlfn.IFS(S169&lt;=2,"High",S169=3,"Moderate",S169&lt;=5,"Low")</f>
        <v>High</v>
      </c>
      <c r="Z169" s="11">
        <v>2</v>
      </c>
      <c r="AA169" s="11" t="str" cm="1">
        <f t="array" ref="AA169">_xlfn.IFS(S169&lt;=2,"High",S169=3,"Moderate",S169&lt;=5,"Low")</f>
        <v>High</v>
      </c>
      <c r="AB169" s="9">
        <v>45122</v>
      </c>
      <c r="AC169" s="11" t="s">
        <v>40</v>
      </c>
      <c r="AD169" s="11" t="s">
        <v>50</v>
      </c>
      <c r="AE169" s="11" t="s">
        <v>72</v>
      </c>
      <c r="AF169" s="11">
        <v>3</v>
      </c>
      <c r="AG169" s="12">
        <v>879.89</v>
      </c>
      <c r="AH169" s="11">
        <v>21</v>
      </c>
      <c r="AI169" s="11" t="str" cm="1">
        <f t="array" ref="AI169">_xlfn.IFS(AH169&lt;=25,"Young",AH169&lt;=50,"Adult",AH169&gt;50,"Old")</f>
        <v>Young</v>
      </c>
    </row>
    <row r="170" spans="1:35" x14ac:dyDescent="0.35">
      <c r="A170" s="7">
        <v>3622</v>
      </c>
      <c r="B170" s="5">
        <v>44021</v>
      </c>
      <c r="C170" s="6">
        <f t="shared" ca="1" si="2"/>
        <v>5.8638888888888889</v>
      </c>
      <c r="D170" s="7" t="s">
        <v>105</v>
      </c>
      <c r="E170" s="7" t="s">
        <v>84</v>
      </c>
      <c r="F170" s="7" t="s">
        <v>29</v>
      </c>
      <c r="G170" s="7" t="s">
        <v>45</v>
      </c>
      <c r="H170" s="7" t="s">
        <v>44</v>
      </c>
      <c r="I170" s="7" t="s">
        <v>32</v>
      </c>
      <c r="J170" s="7" t="s">
        <v>33</v>
      </c>
      <c r="K170" s="7" t="s">
        <v>69</v>
      </c>
      <c r="L170" s="5">
        <v>34988</v>
      </c>
      <c r="M170" s="7" t="s">
        <v>35</v>
      </c>
      <c r="N170" s="7" t="s">
        <v>36</v>
      </c>
      <c r="O170" s="7" t="s">
        <v>48</v>
      </c>
      <c r="P170" s="7" t="s">
        <v>76</v>
      </c>
      <c r="Q170" s="7" t="s">
        <v>39</v>
      </c>
      <c r="R170" s="7" cm="1">
        <f t="array" ref="R170">_xlfn.IFS(Table3[[#This Row],[Performance Levels]]="Exceeds",4,Table3[[#This Row],[Performance Levels]]="Fully Meets",3,Table3[[#This Row],[Performance Levels]]="PIP",1,Table3[[#This Row],[Performance Levels]]="Needs Improvement",2)</f>
        <v>3</v>
      </c>
      <c r="S170" s="7">
        <v>3</v>
      </c>
      <c r="T170" s="7" t="str" cm="1">
        <f t="array" ref="T170">_xlfn.IFS(S170&lt;=2,"Excellent",S170=3,"Average",S170&lt;=5,"Poor")</f>
        <v>Average</v>
      </c>
      <c r="U170" s="5">
        <v>45133</v>
      </c>
      <c r="V170" s="7">
        <v>3</v>
      </c>
      <c r="W170" s="7" t="str" cm="1">
        <f t="array" ref="W170">_xlfn.IFS(S170&lt;=2,"High",S170=3,"Moderate",S170&lt;=5,"Low")</f>
        <v>Moderate</v>
      </c>
      <c r="X170" s="7">
        <v>1</v>
      </c>
      <c r="Y170" s="7" t="str" cm="1">
        <f t="array" ref="Y170">_xlfn.IFS(S170&lt;=2,"High",S170=3,"Moderate",S170&lt;=5,"Low")</f>
        <v>Moderate</v>
      </c>
      <c r="Z170" s="7">
        <v>5</v>
      </c>
      <c r="AA170" s="7" t="str" cm="1">
        <f t="array" ref="AA170">_xlfn.IFS(S170&lt;=2,"High",S170=3,"Moderate",S170&lt;=5,"Low")</f>
        <v>Moderate</v>
      </c>
      <c r="AB170" s="5">
        <v>45057</v>
      </c>
      <c r="AC170" s="7" t="s">
        <v>61</v>
      </c>
      <c r="AD170" s="7" t="s">
        <v>50</v>
      </c>
      <c r="AE170" s="7" t="s">
        <v>62</v>
      </c>
      <c r="AF170" s="7">
        <v>1</v>
      </c>
      <c r="AG170" s="8">
        <v>977.23</v>
      </c>
      <c r="AH170" s="7">
        <v>25</v>
      </c>
      <c r="AI170" s="7" t="str" cm="1">
        <f t="array" ref="AI170">_xlfn.IFS(AH170&lt;=25,"Young",AH170&lt;=50,"Adult",AH170&gt;50,"Old")</f>
        <v>Young</v>
      </c>
    </row>
    <row r="171" spans="1:35" x14ac:dyDescent="0.35">
      <c r="A171" s="11">
        <v>3623</v>
      </c>
      <c r="B171" s="9">
        <v>43507</v>
      </c>
      <c r="C171" s="10">
        <f t="shared" ca="1" si="2"/>
        <v>7.2750000000000004</v>
      </c>
      <c r="D171" s="11" t="s">
        <v>105</v>
      </c>
      <c r="E171" s="11" t="s">
        <v>43</v>
      </c>
      <c r="F171" s="11" t="s">
        <v>29</v>
      </c>
      <c r="G171" s="11" t="s">
        <v>45</v>
      </c>
      <c r="H171" s="11" t="s">
        <v>44</v>
      </c>
      <c r="I171" s="11" t="s">
        <v>54</v>
      </c>
      <c r="J171" s="11" t="s">
        <v>33</v>
      </c>
      <c r="K171" s="11" t="s">
        <v>78</v>
      </c>
      <c r="L171" s="9">
        <v>21300</v>
      </c>
      <c r="M171" s="11" t="s">
        <v>35</v>
      </c>
      <c r="N171" s="11" t="s">
        <v>36</v>
      </c>
      <c r="O171" s="11" t="s">
        <v>83</v>
      </c>
      <c r="P171" s="11" t="s">
        <v>76</v>
      </c>
      <c r="Q171" s="11" t="s">
        <v>39</v>
      </c>
      <c r="R171" s="11" cm="1">
        <f t="array" ref="R171">_xlfn.IFS(Table3[[#This Row],[Performance Levels]]="Exceeds",4,Table3[[#This Row],[Performance Levels]]="Fully Meets",3,Table3[[#This Row],[Performance Levels]]="PIP",1,Table3[[#This Row],[Performance Levels]]="Needs Improvement",2)</f>
        <v>3</v>
      </c>
      <c r="S171" s="11">
        <v>3</v>
      </c>
      <c r="T171" s="11" t="str" cm="1">
        <f t="array" ref="T171">_xlfn.IFS(S171&lt;=2,"Excellent",S171=3,"Average",S171&lt;=5,"Poor")</f>
        <v>Average</v>
      </c>
      <c r="U171" s="9">
        <v>44899</v>
      </c>
      <c r="V171" s="11">
        <v>2</v>
      </c>
      <c r="W171" s="11" t="str" cm="1">
        <f t="array" ref="W171">_xlfn.IFS(S171&lt;=2,"High",S171=3,"Moderate",S171&lt;=5,"Low")</f>
        <v>Moderate</v>
      </c>
      <c r="X171" s="11">
        <v>2</v>
      </c>
      <c r="Y171" s="11" t="str" cm="1">
        <f t="array" ref="Y171">_xlfn.IFS(S171&lt;=2,"High",S171=3,"Moderate",S171&lt;=5,"Low")</f>
        <v>Moderate</v>
      </c>
      <c r="Z171" s="11">
        <v>5</v>
      </c>
      <c r="AA171" s="11" t="str" cm="1">
        <f t="array" ref="AA171">_xlfn.IFS(S171&lt;=2,"High",S171=3,"Moderate",S171&lt;=5,"Low")</f>
        <v>Moderate</v>
      </c>
      <c r="AB171" s="9">
        <v>45141</v>
      </c>
      <c r="AC171" s="11" t="s">
        <v>61</v>
      </c>
      <c r="AD171" s="11" t="s">
        <v>50</v>
      </c>
      <c r="AE171" s="11" t="s">
        <v>62</v>
      </c>
      <c r="AF171" s="11">
        <v>2</v>
      </c>
      <c r="AG171" s="12">
        <v>763.37</v>
      </c>
      <c r="AH171" s="11">
        <v>61</v>
      </c>
      <c r="AI171" s="11" t="str" cm="1">
        <f t="array" ref="AI171">_xlfn.IFS(AH171&lt;=25,"Young",AH171&lt;=50,"Adult",AH171&gt;50,"Old")</f>
        <v>Old</v>
      </c>
    </row>
    <row r="172" spans="1:35" x14ac:dyDescent="0.35">
      <c r="A172" s="7">
        <v>3624</v>
      </c>
      <c r="B172" s="5">
        <v>43839</v>
      </c>
      <c r="C172" s="6">
        <f t="shared" ca="1" si="2"/>
        <v>6.3638888888888889</v>
      </c>
      <c r="D172" s="7" t="s">
        <v>105</v>
      </c>
      <c r="E172" s="7" t="s">
        <v>86</v>
      </c>
      <c r="F172" s="7" t="s">
        <v>29</v>
      </c>
      <c r="G172" s="7" t="s">
        <v>45</v>
      </c>
      <c r="H172" s="7" t="s">
        <v>55</v>
      </c>
      <c r="I172" s="7" t="s">
        <v>45</v>
      </c>
      <c r="J172" s="7" t="s">
        <v>33</v>
      </c>
      <c r="K172" s="7" t="s">
        <v>109</v>
      </c>
      <c r="L172" s="5">
        <v>35099</v>
      </c>
      <c r="M172" s="7" t="s">
        <v>35</v>
      </c>
      <c r="N172" s="7" t="s">
        <v>36</v>
      </c>
      <c r="O172" s="7" t="s">
        <v>83</v>
      </c>
      <c r="P172" s="7" t="s">
        <v>66</v>
      </c>
      <c r="Q172" s="7" t="s">
        <v>39</v>
      </c>
      <c r="R172" s="7" cm="1">
        <f t="array" ref="R172">_xlfn.IFS(Table3[[#This Row],[Performance Levels]]="Exceeds",4,Table3[[#This Row],[Performance Levels]]="Fully Meets",3,Table3[[#This Row],[Performance Levels]]="PIP",1,Table3[[#This Row],[Performance Levels]]="Needs Improvement",2)</f>
        <v>3</v>
      </c>
      <c r="S172" s="7">
        <v>4</v>
      </c>
      <c r="T172" s="7" t="str" cm="1">
        <f t="array" ref="T172">_xlfn.IFS(S172&lt;=2,"Excellent",S172=3,"Average",S172&lt;=5,"Poor")</f>
        <v>Poor</v>
      </c>
      <c r="U172" s="5">
        <v>44935</v>
      </c>
      <c r="V172" s="7">
        <v>2</v>
      </c>
      <c r="W172" s="7" t="str" cm="1">
        <f t="array" ref="W172">_xlfn.IFS(S172&lt;=2,"High",S172=3,"Moderate",S172&lt;=5,"Low")</f>
        <v>Low</v>
      </c>
      <c r="X172" s="7">
        <v>2</v>
      </c>
      <c r="Y172" s="7" t="str" cm="1">
        <f t="array" ref="Y172">_xlfn.IFS(S172&lt;=2,"High",S172=3,"Moderate",S172&lt;=5,"Low")</f>
        <v>Low</v>
      </c>
      <c r="Z172" s="7">
        <v>2</v>
      </c>
      <c r="AA172" s="7" t="str" cm="1">
        <f t="array" ref="AA172">_xlfn.IFS(S172&lt;=2,"High",S172=3,"Moderate",S172&lt;=5,"Low")</f>
        <v>Low</v>
      </c>
      <c r="AB172" s="5">
        <v>45021</v>
      </c>
      <c r="AC172" s="7" t="s">
        <v>91</v>
      </c>
      <c r="AD172" s="7" t="s">
        <v>50</v>
      </c>
      <c r="AE172" s="7" t="s">
        <v>72</v>
      </c>
      <c r="AF172" s="7">
        <v>5</v>
      </c>
      <c r="AG172" s="8">
        <v>962.13</v>
      </c>
      <c r="AH172" s="7">
        <v>24</v>
      </c>
      <c r="AI172" s="7" t="str" cm="1">
        <f t="array" ref="AI172">_xlfn.IFS(AH172&lt;=25,"Young",AH172&lt;=50,"Adult",AH172&gt;50,"Old")</f>
        <v>Young</v>
      </c>
    </row>
    <row r="173" spans="1:35" x14ac:dyDescent="0.35">
      <c r="A173" s="11">
        <v>3625</v>
      </c>
      <c r="B173" s="9">
        <v>44511</v>
      </c>
      <c r="C173" s="10">
        <f t="shared" ca="1" si="2"/>
        <v>4.5250000000000004</v>
      </c>
      <c r="D173" s="11" t="s">
        <v>105</v>
      </c>
      <c r="E173" s="11" t="s">
        <v>63</v>
      </c>
      <c r="F173" s="11" t="s">
        <v>107</v>
      </c>
      <c r="G173" s="11" t="s">
        <v>30</v>
      </c>
      <c r="H173" s="11" t="s">
        <v>55</v>
      </c>
      <c r="I173" s="11" t="s">
        <v>45</v>
      </c>
      <c r="J173" s="11" t="s">
        <v>33</v>
      </c>
      <c r="K173" s="11" t="s">
        <v>78</v>
      </c>
      <c r="L173" s="9">
        <v>27742</v>
      </c>
      <c r="M173" s="11" t="s">
        <v>35</v>
      </c>
      <c r="N173" s="11" t="s">
        <v>36</v>
      </c>
      <c r="O173" s="11" t="s">
        <v>83</v>
      </c>
      <c r="P173" s="11" t="s">
        <v>60</v>
      </c>
      <c r="Q173" s="11" t="s">
        <v>39</v>
      </c>
      <c r="R173" s="11" cm="1">
        <f t="array" ref="R173">_xlfn.IFS(Table3[[#This Row],[Performance Levels]]="Exceeds",4,Table3[[#This Row],[Performance Levels]]="Fully Meets",3,Table3[[#This Row],[Performance Levels]]="PIP",1,Table3[[#This Row],[Performance Levels]]="Needs Improvement",2)</f>
        <v>3</v>
      </c>
      <c r="S173" s="11">
        <v>5</v>
      </c>
      <c r="T173" s="11" t="str" cm="1">
        <f t="array" ref="T173">_xlfn.IFS(S173&lt;=2,"Excellent",S173=3,"Average",S173&lt;=5,"Poor")</f>
        <v>Poor</v>
      </c>
      <c r="U173" s="9">
        <v>44801</v>
      </c>
      <c r="V173" s="11">
        <v>5</v>
      </c>
      <c r="W173" s="11" t="str" cm="1">
        <f t="array" ref="W173">_xlfn.IFS(S173&lt;=2,"High",S173=3,"Moderate",S173&lt;=5,"Low")</f>
        <v>Low</v>
      </c>
      <c r="X173" s="11">
        <v>2</v>
      </c>
      <c r="Y173" s="11" t="str" cm="1">
        <f t="array" ref="Y173">_xlfn.IFS(S173&lt;=2,"High",S173=3,"Moderate",S173&lt;=5,"Low")</f>
        <v>Low</v>
      </c>
      <c r="Z173" s="11">
        <v>4</v>
      </c>
      <c r="AA173" s="11" t="str" cm="1">
        <f t="array" ref="AA173">_xlfn.IFS(S173&lt;=2,"High",S173=3,"Moderate",S173&lt;=5,"Low")</f>
        <v>Low</v>
      </c>
      <c r="AB173" s="9">
        <v>45011</v>
      </c>
      <c r="AC173" s="11" t="s">
        <v>67</v>
      </c>
      <c r="AD173" s="11" t="s">
        <v>50</v>
      </c>
      <c r="AE173" s="11" t="s">
        <v>51</v>
      </c>
      <c r="AF173" s="11">
        <v>2</v>
      </c>
      <c r="AG173" s="12">
        <v>617.27</v>
      </c>
      <c r="AH173" s="11">
        <v>46</v>
      </c>
      <c r="AI173" s="11" t="str" cm="1">
        <f t="array" ref="AI173">_xlfn.IFS(AH173&lt;=25,"Young",AH173&lt;=50,"Adult",AH173&gt;50,"Old")</f>
        <v>Adult</v>
      </c>
    </row>
    <row r="174" spans="1:35" x14ac:dyDescent="0.35">
      <c r="A174" s="7">
        <v>3626</v>
      </c>
      <c r="B174" s="5">
        <v>44331</v>
      </c>
      <c r="C174" s="6">
        <f t="shared" ca="1" si="2"/>
        <v>5.0138888888888893</v>
      </c>
      <c r="D174" s="7" t="s">
        <v>105</v>
      </c>
      <c r="E174" s="7" t="s">
        <v>93</v>
      </c>
      <c r="F174" s="7" t="s">
        <v>29</v>
      </c>
      <c r="G174" s="7" t="s">
        <v>54</v>
      </c>
      <c r="H174" s="7" t="s">
        <v>55</v>
      </c>
      <c r="I174" s="7" t="s">
        <v>32</v>
      </c>
      <c r="J174" s="7" t="s">
        <v>33</v>
      </c>
      <c r="K174" s="7" t="s">
        <v>69</v>
      </c>
      <c r="L174" s="5">
        <v>34270</v>
      </c>
      <c r="M174" s="7" t="s">
        <v>35</v>
      </c>
      <c r="N174" s="7" t="s">
        <v>36</v>
      </c>
      <c r="O174" s="7" t="s">
        <v>83</v>
      </c>
      <c r="P174" s="7" t="s">
        <v>60</v>
      </c>
      <c r="Q174" s="7" t="s">
        <v>39</v>
      </c>
      <c r="R174" s="7" cm="1">
        <f t="array" ref="R174">_xlfn.IFS(Table3[[#This Row],[Performance Levels]]="Exceeds",4,Table3[[#This Row],[Performance Levels]]="Fully Meets",3,Table3[[#This Row],[Performance Levels]]="PIP",1,Table3[[#This Row],[Performance Levels]]="Needs Improvement",2)</f>
        <v>3</v>
      </c>
      <c r="S174" s="7">
        <v>2</v>
      </c>
      <c r="T174" s="7" t="str" cm="1">
        <f t="array" ref="T174">_xlfn.IFS(S174&lt;=2,"Excellent",S174=3,"Average",S174&lt;=5,"Poor")</f>
        <v>Excellent</v>
      </c>
      <c r="U174" s="5">
        <v>44981</v>
      </c>
      <c r="V174" s="7">
        <v>2</v>
      </c>
      <c r="W174" s="7" t="str" cm="1">
        <f t="array" ref="W174">_xlfn.IFS(S174&lt;=2,"High",S174=3,"Moderate",S174&lt;=5,"Low")</f>
        <v>High</v>
      </c>
      <c r="X174" s="7">
        <v>5</v>
      </c>
      <c r="Y174" s="7" t="str" cm="1">
        <f t="array" ref="Y174">_xlfn.IFS(S174&lt;=2,"High",S174=3,"Moderate",S174&lt;=5,"Low")</f>
        <v>High</v>
      </c>
      <c r="Z174" s="7">
        <v>1</v>
      </c>
      <c r="AA174" s="7" t="str" cm="1">
        <f t="array" ref="AA174">_xlfn.IFS(S174&lt;=2,"High",S174=3,"Moderate",S174&lt;=5,"Low")</f>
        <v>High</v>
      </c>
      <c r="AB174" s="5">
        <v>44829</v>
      </c>
      <c r="AC174" s="7" t="s">
        <v>91</v>
      </c>
      <c r="AD174" s="7" t="s">
        <v>41</v>
      </c>
      <c r="AE174" s="7" t="s">
        <v>42</v>
      </c>
      <c r="AF174" s="7">
        <v>2</v>
      </c>
      <c r="AG174" s="8">
        <v>559.78</v>
      </c>
      <c r="AH174" s="7">
        <v>28</v>
      </c>
      <c r="AI174" s="7" t="str" cm="1">
        <f t="array" ref="AI174">_xlfn.IFS(AH174&lt;=25,"Young",AH174&lt;=50,"Adult",AH174&gt;50,"Old")</f>
        <v>Adult</v>
      </c>
    </row>
    <row r="175" spans="1:35" x14ac:dyDescent="0.35">
      <c r="A175" s="11">
        <v>3627</v>
      </c>
      <c r="B175" s="9">
        <v>43698</v>
      </c>
      <c r="C175" s="10">
        <f t="shared" ca="1" si="2"/>
        <v>6.7472222222222218</v>
      </c>
      <c r="D175" s="11" t="s">
        <v>105</v>
      </c>
      <c r="E175" s="11" t="s">
        <v>73</v>
      </c>
      <c r="F175" s="11" t="s">
        <v>107</v>
      </c>
      <c r="G175" s="11" t="s">
        <v>30</v>
      </c>
      <c r="H175" s="11" t="s">
        <v>31</v>
      </c>
      <c r="I175" s="11" t="s">
        <v>54</v>
      </c>
      <c r="J175" s="11" t="s">
        <v>33</v>
      </c>
      <c r="K175" s="11" t="s">
        <v>69</v>
      </c>
      <c r="L175" s="9">
        <v>24526</v>
      </c>
      <c r="M175" s="11" t="s">
        <v>35</v>
      </c>
      <c r="N175" s="11" t="s">
        <v>36</v>
      </c>
      <c r="O175" s="11" t="s">
        <v>71</v>
      </c>
      <c r="P175" s="11" t="s">
        <v>66</v>
      </c>
      <c r="Q175" s="11" t="s">
        <v>39</v>
      </c>
      <c r="R175" s="11" cm="1">
        <f t="array" ref="R175">_xlfn.IFS(Table3[[#This Row],[Performance Levels]]="Exceeds",4,Table3[[#This Row],[Performance Levels]]="Fully Meets",3,Table3[[#This Row],[Performance Levels]]="PIP",1,Table3[[#This Row],[Performance Levels]]="Needs Improvement",2)</f>
        <v>3</v>
      </c>
      <c r="S175" s="11">
        <v>3</v>
      </c>
      <c r="T175" s="11" t="str" cm="1">
        <f t="array" ref="T175">_xlfn.IFS(S175&lt;=2,"Excellent",S175=3,"Average",S175&lt;=5,"Poor")</f>
        <v>Average</v>
      </c>
      <c r="U175" s="9">
        <v>44955</v>
      </c>
      <c r="V175" s="11">
        <v>1</v>
      </c>
      <c r="W175" s="11" t="str" cm="1">
        <f t="array" ref="W175">_xlfn.IFS(S175&lt;=2,"High",S175=3,"Moderate",S175&lt;=5,"Low")</f>
        <v>Moderate</v>
      </c>
      <c r="X175" s="11">
        <v>1</v>
      </c>
      <c r="Y175" s="11" t="str" cm="1">
        <f t="array" ref="Y175">_xlfn.IFS(S175&lt;=2,"High",S175=3,"Moderate",S175&lt;=5,"Low")</f>
        <v>Moderate</v>
      </c>
      <c r="Z175" s="11">
        <v>4</v>
      </c>
      <c r="AA175" s="11" t="str" cm="1">
        <f t="array" ref="AA175">_xlfn.IFS(S175&lt;=2,"High",S175=3,"Moderate",S175&lt;=5,"Low")</f>
        <v>Moderate</v>
      </c>
      <c r="AB175" s="9">
        <v>44803</v>
      </c>
      <c r="AC175" s="11" t="s">
        <v>40</v>
      </c>
      <c r="AD175" s="11" t="s">
        <v>41</v>
      </c>
      <c r="AE175" s="11" t="s">
        <v>51</v>
      </c>
      <c r="AF175" s="11">
        <v>5</v>
      </c>
      <c r="AG175" s="12">
        <v>113.89</v>
      </c>
      <c r="AH175" s="11">
        <v>52</v>
      </c>
      <c r="AI175" s="11" t="str" cm="1">
        <f t="array" ref="AI175">_xlfn.IFS(AH175&lt;=25,"Young",AH175&lt;=50,"Adult",AH175&gt;50,"Old")</f>
        <v>Old</v>
      </c>
    </row>
    <row r="176" spans="1:35" x14ac:dyDescent="0.35">
      <c r="A176" s="7">
        <v>3628</v>
      </c>
      <c r="B176" s="5">
        <v>44092</v>
      </c>
      <c r="C176" s="6">
        <f t="shared" ca="1" si="2"/>
        <v>5.6722222222222225</v>
      </c>
      <c r="D176" s="7" t="s">
        <v>105</v>
      </c>
      <c r="E176" s="7" t="s">
        <v>80</v>
      </c>
      <c r="F176" s="7" t="s">
        <v>29</v>
      </c>
      <c r="G176" s="7" t="s">
        <v>30</v>
      </c>
      <c r="H176" s="7" t="s">
        <v>55</v>
      </c>
      <c r="I176" s="7" t="s">
        <v>45</v>
      </c>
      <c r="J176" s="7" t="s">
        <v>33</v>
      </c>
      <c r="K176" s="7" t="s">
        <v>78</v>
      </c>
      <c r="L176" s="5">
        <v>53354</v>
      </c>
      <c r="M176" s="7" t="s">
        <v>35</v>
      </c>
      <c r="N176" s="7" t="s">
        <v>36</v>
      </c>
      <c r="O176" s="7" t="s">
        <v>48</v>
      </c>
      <c r="P176" s="7" t="s">
        <v>66</v>
      </c>
      <c r="Q176" s="7" t="s">
        <v>39</v>
      </c>
      <c r="R176" s="7" cm="1">
        <f t="array" ref="R176">_xlfn.IFS(Table3[[#This Row],[Performance Levels]]="Exceeds",4,Table3[[#This Row],[Performance Levels]]="Fully Meets",3,Table3[[#This Row],[Performance Levels]]="PIP",1,Table3[[#This Row],[Performance Levels]]="Needs Improvement",2)</f>
        <v>3</v>
      </c>
      <c r="S176" s="7">
        <v>3</v>
      </c>
      <c r="T176" s="7" t="str" cm="1">
        <f t="array" ref="T176">_xlfn.IFS(S176&lt;=2,"Excellent",S176=3,"Average",S176&lt;=5,"Poor")</f>
        <v>Average</v>
      </c>
      <c r="U176" s="5">
        <v>45073</v>
      </c>
      <c r="V176" s="7">
        <v>4</v>
      </c>
      <c r="W176" s="7" t="str" cm="1">
        <f t="array" ref="W176">_xlfn.IFS(S176&lt;=2,"High",S176=3,"Moderate",S176&lt;=5,"Low")</f>
        <v>Moderate</v>
      </c>
      <c r="X176" s="7">
        <v>3</v>
      </c>
      <c r="Y176" s="7" t="str" cm="1">
        <f t="array" ref="Y176">_xlfn.IFS(S176&lt;=2,"High",S176=3,"Moderate",S176&lt;=5,"Low")</f>
        <v>Moderate</v>
      </c>
      <c r="Z176" s="7">
        <v>1</v>
      </c>
      <c r="AA176" s="7" t="str" cm="1">
        <f t="array" ref="AA176">_xlfn.IFS(S176&lt;=2,"High",S176=3,"Moderate",S176&lt;=5,"Low")</f>
        <v>Moderate</v>
      </c>
      <c r="AB176" s="5">
        <v>44829</v>
      </c>
      <c r="AC176" s="7" t="s">
        <v>40</v>
      </c>
      <c r="AD176" s="7" t="s">
        <v>41</v>
      </c>
      <c r="AE176" s="7" t="s">
        <v>51</v>
      </c>
      <c r="AF176" s="7">
        <v>4</v>
      </c>
      <c r="AG176" s="8">
        <v>858.62</v>
      </c>
      <c r="AH176" s="7">
        <v>74</v>
      </c>
      <c r="AI176" s="7" t="str" cm="1">
        <f t="array" ref="AI176">_xlfn.IFS(AH176&lt;=25,"Young",AH176&lt;=50,"Adult",AH176&gt;50,"Old")</f>
        <v>Old</v>
      </c>
    </row>
    <row r="177" spans="1:35" x14ac:dyDescent="0.35">
      <c r="A177" s="11">
        <v>3629</v>
      </c>
      <c r="B177" s="9">
        <v>44800</v>
      </c>
      <c r="C177" s="10">
        <f t="shared" ca="1" si="2"/>
        <v>3.7305555555555556</v>
      </c>
      <c r="D177" s="11" t="s">
        <v>27</v>
      </c>
      <c r="E177" s="11" t="s">
        <v>80</v>
      </c>
      <c r="F177" s="11" t="s">
        <v>107</v>
      </c>
      <c r="G177" s="11" t="s">
        <v>30</v>
      </c>
      <c r="H177" s="11" t="s">
        <v>55</v>
      </c>
      <c r="I177" s="11" t="s">
        <v>54</v>
      </c>
      <c r="J177" s="11" t="s">
        <v>33</v>
      </c>
      <c r="K177" s="11" t="s">
        <v>69</v>
      </c>
      <c r="L177" s="9">
        <v>30646</v>
      </c>
      <c r="M177" s="11" t="s">
        <v>35</v>
      </c>
      <c r="N177" s="11" t="s">
        <v>47</v>
      </c>
      <c r="O177" s="11" t="s">
        <v>71</v>
      </c>
      <c r="P177" s="11" t="s">
        <v>76</v>
      </c>
      <c r="Q177" s="11" t="s">
        <v>39</v>
      </c>
      <c r="R177" s="11" cm="1">
        <f t="array" ref="R177">_xlfn.IFS(Table3[[#This Row],[Performance Levels]]="Exceeds",4,Table3[[#This Row],[Performance Levels]]="Fully Meets",3,Table3[[#This Row],[Performance Levels]]="PIP",1,Table3[[#This Row],[Performance Levels]]="Needs Improvement",2)</f>
        <v>3</v>
      </c>
      <c r="S177" s="11">
        <v>5</v>
      </c>
      <c r="T177" s="11" t="str" cm="1">
        <f t="array" ref="T177">_xlfn.IFS(S177&lt;=2,"Excellent",S177=3,"Average",S177&lt;=5,"Poor")</f>
        <v>Poor</v>
      </c>
      <c r="U177" s="9">
        <v>44883</v>
      </c>
      <c r="V177" s="11">
        <v>2</v>
      </c>
      <c r="W177" s="11" t="str" cm="1">
        <f t="array" ref="W177">_xlfn.IFS(S177&lt;=2,"High",S177=3,"Moderate",S177&lt;=5,"Low")</f>
        <v>Low</v>
      </c>
      <c r="X177" s="11">
        <v>4</v>
      </c>
      <c r="Y177" s="11" t="str" cm="1">
        <f t="array" ref="Y177">_xlfn.IFS(S177&lt;=2,"High",S177=3,"Moderate",S177&lt;=5,"Low")</f>
        <v>Low</v>
      </c>
      <c r="Z177" s="11">
        <v>4</v>
      </c>
      <c r="AA177" s="11" t="str" cm="1">
        <f t="array" ref="AA177">_xlfn.IFS(S177&lt;=2,"High",S177=3,"Moderate",S177&lt;=5,"Low")</f>
        <v>Low</v>
      </c>
      <c r="AB177" s="9">
        <v>45137</v>
      </c>
      <c r="AC177" s="11" t="s">
        <v>67</v>
      </c>
      <c r="AD177" s="11" t="s">
        <v>41</v>
      </c>
      <c r="AE177" s="11" t="s">
        <v>51</v>
      </c>
      <c r="AF177" s="11">
        <v>1</v>
      </c>
      <c r="AG177" s="12">
        <v>343.76</v>
      </c>
      <c r="AH177" s="11">
        <v>39</v>
      </c>
      <c r="AI177" s="11" t="str" cm="1">
        <f t="array" ref="AI177">_xlfn.IFS(AH177&lt;=25,"Young",AH177&lt;=50,"Adult",AH177&gt;50,"Old")</f>
        <v>Adult</v>
      </c>
    </row>
    <row r="178" spans="1:35" x14ac:dyDescent="0.35">
      <c r="A178" s="7">
        <v>3630</v>
      </c>
      <c r="B178" s="5">
        <v>43519</v>
      </c>
      <c r="C178" s="6">
        <f t="shared" ca="1" si="2"/>
        <v>7.2416666666666663</v>
      </c>
      <c r="D178" s="7" t="s">
        <v>27</v>
      </c>
      <c r="E178" s="7" t="s">
        <v>86</v>
      </c>
      <c r="F178" s="7" t="s">
        <v>29</v>
      </c>
      <c r="G178" s="7" t="s">
        <v>30</v>
      </c>
      <c r="H178" s="7" t="s">
        <v>55</v>
      </c>
      <c r="I178" s="7" t="s">
        <v>54</v>
      </c>
      <c r="J178" s="7" t="s">
        <v>33</v>
      </c>
      <c r="K178" s="7" t="s">
        <v>69</v>
      </c>
      <c r="L178" s="5">
        <v>23869</v>
      </c>
      <c r="M178" s="7" t="s">
        <v>35</v>
      </c>
      <c r="N178" s="7" t="s">
        <v>47</v>
      </c>
      <c r="O178" s="7" t="s">
        <v>59</v>
      </c>
      <c r="P178" s="7" t="s">
        <v>38</v>
      </c>
      <c r="Q178" s="7" t="s">
        <v>39</v>
      </c>
      <c r="R178" s="7" cm="1">
        <f t="array" ref="R178">_xlfn.IFS(Table3[[#This Row],[Performance Levels]]="Exceeds",4,Table3[[#This Row],[Performance Levels]]="Fully Meets",3,Table3[[#This Row],[Performance Levels]]="PIP",1,Table3[[#This Row],[Performance Levels]]="Needs Improvement",2)</f>
        <v>3</v>
      </c>
      <c r="S178" s="7">
        <v>5</v>
      </c>
      <c r="T178" s="7" t="str" cm="1">
        <f t="array" ref="T178">_xlfn.IFS(S178&lt;=2,"Excellent",S178=3,"Average",S178&lt;=5,"Poor")</f>
        <v>Poor</v>
      </c>
      <c r="U178" s="5">
        <v>44853</v>
      </c>
      <c r="V178" s="7">
        <v>5</v>
      </c>
      <c r="W178" s="7" t="str" cm="1">
        <f t="array" ref="W178">_xlfn.IFS(S178&lt;=2,"High",S178=3,"Moderate",S178&lt;=5,"Low")</f>
        <v>Low</v>
      </c>
      <c r="X178" s="7">
        <v>3</v>
      </c>
      <c r="Y178" s="7" t="str" cm="1">
        <f t="array" ref="Y178">_xlfn.IFS(S178&lt;=2,"High",S178=3,"Moderate",S178&lt;=5,"Low")</f>
        <v>Low</v>
      </c>
      <c r="Z178" s="7">
        <v>2</v>
      </c>
      <c r="AA178" s="7" t="str" cm="1">
        <f t="array" ref="AA178">_xlfn.IFS(S178&lt;=2,"High",S178=3,"Moderate",S178&lt;=5,"Low")</f>
        <v>Low</v>
      </c>
      <c r="AB178" s="5">
        <v>44828</v>
      </c>
      <c r="AC178" s="7" t="s">
        <v>67</v>
      </c>
      <c r="AD178" s="7" t="s">
        <v>41</v>
      </c>
      <c r="AE178" s="7" t="s">
        <v>42</v>
      </c>
      <c r="AF178" s="7">
        <v>5</v>
      </c>
      <c r="AG178" s="8">
        <v>507.58</v>
      </c>
      <c r="AH178" s="7">
        <v>54</v>
      </c>
      <c r="AI178" s="7" t="str" cm="1">
        <f t="array" ref="AI178">_xlfn.IFS(AH178&lt;=25,"Young",AH178&lt;=50,"Adult",AH178&gt;50,"Old")</f>
        <v>Old</v>
      </c>
    </row>
    <row r="179" spans="1:35" x14ac:dyDescent="0.35">
      <c r="A179" s="11">
        <v>3631</v>
      </c>
      <c r="B179" s="9">
        <v>44781</v>
      </c>
      <c r="C179" s="10">
        <f t="shared" ca="1" si="2"/>
        <v>3.7833333333333332</v>
      </c>
      <c r="D179" s="11" t="s">
        <v>27</v>
      </c>
      <c r="E179" s="11" t="s">
        <v>43</v>
      </c>
      <c r="F179" s="11" t="s">
        <v>29</v>
      </c>
      <c r="G179" s="11" t="s">
        <v>30</v>
      </c>
      <c r="H179" s="11" t="s">
        <v>31</v>
      </c>
      <c r="I179" s="11" t="s">
        <v>54</v>
      </c>
      <c r="J179" s="11" t="s">
        <v>33</v>
      </c>
      <c r="K179" s="11" t="s">
        <v>100</v>
      </c>
      <c r="L179" s="9">
        <v>53810</v>
      </c>
      <c r="M179" s="11" t="s">
        <v>35</v>
      </c>
      <c r="N179" s="11" t="s">
        <v>47</v>
      </c>
      <c r="O179" s="11" t="s">
        <v>59</v>
      </c>
      <c r="P179" s="11" t="s">
        <v>76</v>
      </c>
      <c r="Q179" s="11" t="s">
        <v>39</v>
      </c>
      <c r="R179" s="11" cm="1">
        <f t="array" ref="R179">_xlfn.IFS(Table3[[#This Row],[Performance Levels]]="Exceeds",4,Table3[[#This Row],[Performance Levels]]="Fully Meets",3,Table3[[#This Row],[Performance Levels]]="PIP",1,Table3[[#This Row],[Performance Levels]]="Needs Improvement",2)</f>
        <v>3</v>
      </c>
      <c r="S179" s="11">
        <v>3</v>
      </c>
      <c r="T179" s="11" t="str" cm="1">
        <f t="array" ref="T179">_xlfn.IFS(S179&lt;=2,"Excellent",S179=3,"Average",S179&lt;=5,"Poor")</f>
        <v>Average</v>
      </c>
      <c r="U179" s="9">
        <v>44967</v>
      </c>
      <c r="V179" s="11">
        <v>4</v>
      </c>
      <c r="W179" s="11" t="str" cm="1">
        <f t="array" ref="W179">_xlfn.IFS(S179&lt;=2,"High",S179=3,"Moderate",S179&lt;=5,"Low")</f>
        <v>Moderate</v>
      </c>
      <c r="X179" s="11">
        <v>1</v>
      </c>
      <c r="Y179" s="11" t="str" cm="1">
        <f t="array" ref="Y179">_xlfn.IFS(S179&lt;=2,"High",S179=3,"Moderate",S179&lt;=5,"Low")</f>
        <v>Moderate</v>
      </c>
      <c r="Z179" s="11">
        <v>5</v>
      </c>
      <c r="AA179" s="11" t="str" cm="1">
        <f t="array" ref="AA179">_xlfn.IFS(S179&lt;=2,"High",S179=3,"Moderate",S179&lt;=5,"Low")</f>
        <v>Moderate</v>
      </c>
      <c r="AB179" s="9">
        <v>45026</v>
      </c>
      <c r="AC179" s="11" t="s">
        <v>49</v>
      </c>
      <c r="AD179" s="11" t="s">
        <v>41</v>
      </c>
      <c r="AE179" s="11" t="s">
        <v>62</v>
      </c>
      <c r="AF179" s="11">
        <v>1</v>
      </c>
      <c r="AG179" s="12">
        <v>691.12</v>
      </c>
      <c r="AH179" s="11">
        <v>75</v>
      </c>
      <c r="AI179" s="11" t="str" cm="1">
        <f t="array" ref="AI179">_xlfn.IFS(AH179&lt;=25,"Young",AH179&lt;=50,"Adult",AH179&gt;50,"Old")</f>
        <v>Old</v>
      </c>
    </row>
    <row r="180" spans="1:35" x14ac:dyDescent="0.35">
      <c r="A180" s="7">
        <v>3632</v>
      </c>
      <c r="B180" s="5">
        <v>44828</v>
      </c>
      <c r="C180" s="6">
        <f t="shared" ca="1" si="2"/>
        <v>3.6555555555555554</v>
      </c>
      <c r="D180" s="7" t="s">
        <v>27</v>
      </c>
      <c r="E180" s="7" t="s">
        <v>28</v>
      </c>
      <c r="F180" s="7" t="s">
        <v>29</v>
      </c>
      <c r="G180" s="7" t="s">
        <v>30</v>
      </c>
      <c r="H180" s="7" t="s">
        <v>31</v>
      </c>
      <c r="I180" s="7" t="s">
        <v>54</v>
      </c>
      <c r="J180" s="7" t="s">
        <v>33</v>
      </c>
      <c r="K180" s="7" t="s">
        <v>69</v>
      </c>
      <c r="L180" s="5">
        <v>53238</v>
      </c>
      <c r="M180" s="7" t="s">
        <v>35</v>
      </c>
      <c r="N180" s="7" t="s">
        <v>47</v>
      </c>
      <c r="O180" s="7" t="s">
        <v>83</v>
      </c>
      <c r="P180" s="7" t="s">
        <v>66</v>
      </c>
      <c r="Q180" s="7" t="s">
        <v>39</v>
      </c>
      <c r="R180" s="7" cm="1">
        <f t="array" ref="R180">_xlfn.IFS(Table3[[#This Row],[Performance Levels]]="Exceeds",4,Table3[[#This Row],[Performance Levels]]="Fully Meets",3,Table3[[#This Row],[Performance Levels]]="PIP",1,Table3[[#This Row],[Performance Levels]]="Needs Improvement",2)</f>
        <v>3</v>
      </c>
      <c r="S180" s="7">
        <v>3</v>
      </c>
      <c r="T180" s="7" t="str" cm="1">
        <f t="array" ref="T180">_xlfn.IFS(S180&lt;=2,"Excellent",S180=3,"Average",S180&lt;=5,"Poor")</f>
        <v>Average</v>
      </c>
      <c r="U180" s="5">
        <v>44984</v>
      </c>
      <c r="V180" s="7">
        <v>3</v>
      </c>
      <c r="W180" s="7" t="str" cm="1">
        <f t="array" ref="W180">_xlfn.IFS(S180&lt;=2,"High",S180=3,"Moderate",S180&lt;=5,"Low")</f>
        <v>Moderate</v>
      </c>
      <c r="X180" s="7">
        <v>4</v>
      </c>
      <c r="Y180" s="7" t="str" cm="1">
        <f t="array" ref="Y180">_xlfn.IFS(S180&lt;=2,"High",S180=3,"Moderate",S180&lt;=5,"Low")</f>
        <v>Moderate</v>
      </c>
      <c r="Z180" s="7">
        <v>5</v>
      </c>
      <c r="AA180" s="7" t="str" cm="1">
        <f t="array" ref="AA180">_xlfn.IFS(S180&lt;=2,"High",S180=3,"Moderate",S180&lt;=5,"Low")</f>
        <v>Moderate</v>
      </c>
      <c r="AB180" s="5">
        <v>45100</v>
      </c>
      <c r="AC180" s="7" t="s">
        <v>67</v>
      </c>
      <c r="AD180" s="7" t="s">
        <v>41</v>
      </c>
      <c r="AE180" s="7" t="s">
        <v>62</v>
      </c>
      <c r="AF180" s="7">
        <v>2</v>
      </c>
      <c r="AG180" s="8">
        <v>174.85</v>
      </c>
      <c r="AH180" s="7">
        <v>77</v>
      </c>
      <c r="AI180" s="7" t="str" cm="1">
        <f t="array" ref="AI180">_xlfn.IFS(AH180&lt;=25,"Young",AH180&lt;=50,"Adult",AH180&gt;50,"Old")</f>
        <v>Old</v>
      </c>
    </row>
    <row r="181" spans="1:35" x14ac:dyDescent="0.35">
      <c r="A181" s="11">
        <v>3633</v>
      </c>
      <c r="B181" s="9">
        <v>44641</v>
      </c>
      <c r="C181" s="10">
        <f t="shared" ca="1" si="2"/>
        <v>4.1638888888888888</v>
      </c>
      <c r="D181" s="11" t="s">
        <v>27</v>
      </c>
      <c r="E181" s="11" t="s">
        <v>68</v>
      </c>
      <c r="F181" s="11" t="s">
        <v>29</v>
      </c>
      <c r="G181" s="11" t="s">
        <v>30</v>
      </c>
      <c r="H181" s="11" t="s">
        <v>55</v>
      </c>
      <c r="I181" s="11" t="s">
        <v>32</v>
      </c>
      <c r="J181" s="11" t="s">
        <v>33</v>
      </c>
      <c r="K181" s="11" t="s">
        <v>46</v>
      </c>
      <c r="L181" s="9">
        <v>31860</v>
      </c>
      <c r="M181" s="11" t="s">
        <v>35</v>
      </c>
      <c r="N181" s="11" t="s">
        <v>36</v>
      </c>
      <c r="O181" s="11" t="s">
        <v>48</v>
      </c>
      <c r="P181" s="11" t="s">
        <v>60</v>
      </c>
      <c r="Q181" s="11" t="s">
        <v>39</v>
      </c>
      <c r="R181" s="11" cm="1">
        <f t="array" ref="R181">_xlfn.IFS(Table3[[#This Row],[Performance Levels]]="Exceeds",4,Table3[[#This Row],[Performance Levels]]="Fully Meets",3,Table3[[#This Row],[Performance Levels]]="PIP",1,Table3[[#This Row],[Performance Levels]]="Needs Improvement",2)</f>
        <v>3</v>
      </c>
      <c r="S181" s="11">
        <v>5</v>
      </c>
      <c r="T181" s="11" t="str" cm="1">
        <f t="array" ref="T181">_xlfn.IFS(S181&lt;=2,"Excellent",S181=3,"Average",S181&lt;=5,"Poor")</f>
        <v>Poor</v>
      </c>
      <c r="U181" s="9">
        <v>44869</v>
      </c>
      <c r="V181" s="11">
        <v>4</v>
      </c>
      <c r="W181" s="11" t="str" cm="1">
        <f t="array" ref="W181">_xlfn.IFS(S181&lt;=2,"High",S181=3,"Moderate",S181&lt;=5,"Low")</f>
        <v>Low</v>
      </c>
      <c r="X181" s="11">
        <v>4</v>
      </c>
      <c r="Y181" s="11" t="str" cm="1">
        <f t="array" ref="Y181">_xlfn.IFS(S181&lt;=2,"High",S181=3,"Moderate",S181&lt;=5,"Low")</f>
        <v>Low</v>
      </c>
      <c r="Z181" s="11">
        <v>4</v>
      </c>
      <c r="AA181" s="11" t="str" cm="1">
        <f t="array" ref="AA181">_xlfn.IFS(S181&lt;=2,"High",S181=3,"Moderate",S181&lt;=5,"Low")</f>
        <v>Low</v>
      </c>
      <c r="AB181" s="9">
        <v>44896</v>
      </c>
      <c r="AC181" s="11" t="s">
        <v>91</v>
      </c>
      <c r="AD181" s="11" t="s">
        <v>41</v>
      </c>
      <c r="AE181" s="11" t="s">
        <v>51</v>
      </c>
      <c r="AF181" s="11">
        <v>3</v>
      </c>
      <c r="AG181" s="12">
        <v>699.39</v>
      </c>
      <c r="AH181" s="11">
        <v>35</v>
      </c>
      <c r="AI181" s="11" t="str" cm="1">
        <f t="array" ref="AI181">_xlfn.IFS(AH181&lt;=25,"Young",AH181&lt;=50,"Adult",AH181&gt;50,"Old")</f>
        <v>Adult</v>
      </c>
    </row>
    <row r="182" spans="1:35" x14ac:dyDescent="0.35">
      <c r="A182" s="7">
        <v>3634</v>
      </c>
      <c r="B182" s="5">
        <v>45100</v>
      </c>
      <c r="C182" s="6">
        <f t="shared" ca="1" si="2"/>
        <v>2.9083333333333332</v>
      </c>
      <c r="D182" s="7" t="s">
        <v>27</v>
      </c>
      <c r="E182" s="7" t="s">
        <v>93</v>
      </c>
      <c r="F182" s="7" t="s">
        <v>29</v>
      </c>
      <c r="G182" s="7" t="s">
        <v>45</v>
      </c>
      <c r="H182" s="7" t="s">
        <v>55</v>
      </c>
      <c r="I182" s="7" t="s">
        <v>54</v>
      </c>
      <c r="J182" s="7" t="s">
        <v>33</v>
      </c>
      <c r="K182" s="7" t="s">
        <v>57</v>
      </c>
      <c r="L182" s="5">
        <v>22762</v>
      </c>
      <c r="M182" s="7" t="s">
        <v>35</v>
      </c>
      <c r="N182" s="7" t="s">
        <v>36</v>
      </c>
      <c r="O182" s="7" t="s">
        <v>59</v>
      </c>
      <c r="P182" s="7" t="s">
        <v>66</v>
      </c>
      <c r="Q182" s="7" t="s">
        <v>39</v>
      </c>
      <c r="R182" s="7" cm="1">
        <f t="array" ref="R182">_xlfn.IFS(Table3[[#This Row],[Performance Levels]]="Exceeds",4,Table3[[#This Row],[Performance Levels]]="Fully Meets",3,Table3[[#This Row],[Performance Levels]]="PIP",1,Table3[[#This Row],[Performance Levels]]="Needs Improvement",2)</f>
        <v>3</v>
      </c>
      <c r="S182" s="7">
        <v>5</v>
      </c>
      <c r="T182" s="7" t="str" cm="1">
        <f t="array" ref="T182">_xlfn.IFS(S182&lt;=2,"Excellent",S182=3,"Average",S182&lt;=5,"Poor")</f>
        <v>Poor</v>
      </c>
      <c r="U182" s="5">
        <v>45102</v>
      </c>
      <c r="V182" s="7">
        <v>2</v>
      </c>
      <c r="W182" s="7" t="str" cm="1">
        <f t="array" ref="W182">_xlfn.IFS(S182&lt;=2,"High",S182=3,"Moderate",S182&lt;=5,"Low")</f>
        <v>Low</v>
      </c>
      <c r="X182" s="7">
        <v>5</v>
      </c>
      <c r="Y182" s="7" t="str" cm="1">
        <f t="array" ref="Y182">_xlfn.IFS(S182&lt;=2,"High",S182=3,"Moderate",S182&lt;=5,"Low")</f>
        <v>Low</v>
      </c>
      <c r="Z182" s="7">
        <v>2</v>
      </c>
      <c r="AA182" s="7" t="str" cm="1">
        <f t="array" ref="AA182">_xlfn.IFS(S182&lt;=2,"High",S182=3,"Moderate",S182&lt;=5,"Low")</f>
        <v>Low</v>
      </c>
      <c r="AB182" s="5">
        <v>44819</v>
      </c>
      <c r="AC182" s="7" t="s">
        <v>67</v>
      </c>
      <c r="AD182" s="7" t="s">
        <v>50</v>
      </c>
      <c r="AE182" s="7" t="s">
        <v>51</v>
      </c>
      <c r="AF182" s="7">
        <v>3</v>
      </c>
      <c r="AG182" s="8">
        <v>254.68</v>
      </c>
      <c r="AH182" s="7">
        <v>61</v>
      </c>
      <c r="AI182" s="7" t="str" cm="1">
        <f t="array" ref="AI182">_xlfn.IFS(AH182&lt;=25,"Young",AH182&lt;=50,"Adult",AH182&gt;50,"Old")</f>
        <v>Old</v>
      </c>
    </row>
    <row r="183" spans="1:35" x14ac:dyDescent="0.35">
      <c r="A183" s="11">
        <v>3635</v>
      </c>
      <c r="B183" s="9">
        <v>44130</v>
      </c>
      <c r="C183" s="10">
        <f t="shared" ca="1" si="2"/>
        <v>5.5666666666666664</v>
      </c>
      <c r="D183" s="11" t="s">
        <v>27</v>
      </c>
      <c r="E183" s="11" t="s">
        <v>73</v>
      </c>
      <c r="F183" s="11" t="s">
        <v>29</v>
      </c>
      <c r="G183" s="11" t="s">
        <v>45</v>
      </c>
      <c r="H183" s="11" t="s">
        <v>31</v>
      </c>
      <c r="I183" s="11" t="s">
        <v>45</v>
      </c>
      <c r="J183" s="11" t="s">
        <v>33</v>
      </c>
      <c r="K183" s="11" t="s">
        <v>104</v>
      </c>
      <c r="L183" s="9">
        <v>28561</v>
      </c>
      <c r="M183" s="11" t="s">
        <v>35</v>
      </c>
      <c r="N183" s="11" t="s">
        <v>36</v>
      </c>
      <c r="O183" s="11" t="s">
        <v>48</v>
      </c>
      <c r="P183" s="11" t="s">
        <v>60</v>
      </c>
      <c r="Q183" s="11" t="s">
        <v>39</v>
      </c>
      <c r="R183" s="11" cm="1">
        <f t="array" ref="R183">_xlfn.IFS(Table3[[#This Row],[Performance Levels]]="Exceeds",4,Table3[[#This Row],[Performance Levels]]="Fully Meets",3,Table3[[#This Row],[Performance Levels]]="PIP",1,Table3[[#This Row],[Performance Levels]]="Needs Improvement",2)</f>
        <v>3</v>
      </c>
      <c r="S183" s="11">
        <v>4</v>
      </c>
      <c r="T183" s="11" t="str" cm="1">
        <f t="array" ref="T183">_xlfn.IFS(S183&lt;=2,"Excellent",S183=3,"Average",S183&lt;=5,"Poor")</f>
        <v>Poor</v>
      </c>
      <c r="U183" s="9">
        <v>44841</v>
      </c>
      <c r="V183" s="11">
        <v>1</v>
      </c>
      <c r="W183" s="11" t="str" cm="1">
        <f t="array" ref="W183">_xlfn.IFS(S183&lt;=2,"High",S183=3,"Moderate",S183&lt;=5,"Low")</f>
        <v>Low</v>
      </c>
      <c r="X183" s="11">
        <v>5</v>
      </c>
      <c r="Y183" s="11" t="str" cm="1">
        <f t="array" ref="Y183">_xlfn.IFS(S183&lt;=2,"High",S183=3,"Moderate",S183&lt;=5,"Low")</f>
        <v>Low</v>
      </c>
      <c r="Z183" s="11">
        <v>4</v>
      </c>
      <c r="AA183" s="11" t="str" cm="1">
        <f t="array" ref="AA183">_xlfn.IFS(S183&lt;=2,"High",S183=3,"Moderate",S183&lt;=5,"Low")</f>
        <v>Low</v>
      </c>
      <c r="AB183" s="9">
        <v>45090</v>
      </c>
      <c r="AC183" s="11" t="s">
        <v>67</v>
      </c>
      <c r="AD183" s="11" t="s">
        <v>50</v>
      </c>
      <c r="AE183" s="11" t="s">
        <v>42</v>
      </c>
      <c r="AF183" s="11">
        <v>2</v>
      </c>
      <c r="AG183" s="12">
        <v>534.54999999999995</v>
      </c>
      <c r="AH183" s="11">
        <v>42</v>
      </c>
      <c r="AI183" s="11" t="str" cm="1">
        <f t="array" ref="AI183">_xlfn.IFS(AH183&lt;=25,"Young",AH183&lt;=50,"Adult",AH183&gt;50,"Old")</f>
        <v>Adult</v>
      </c>
    </row>
    <row r="184" spans="1:35" x14ac:dyDescent="0.35">
      <c r="A184" s="7">
        <v>3636</v>
      </c>
      <c r="B184" s="5">
        <v>43859</v>
      </c>
      <c r="C184" s="6">
        <f t="shared" ca="1" si="2"/>
        <v>6.3083333333333336</v>
      </c>
      <c r="D184" s="7" t="s">
        <v>27</v>
      </c>
      <c r="E184" s="7" t="s">
        <v>80</v>
      </c>
      <c r="F184" s="7" t="s">
        <v>29</v>
      </c>
      <c r="G184" s="7" t="s">
        <v>30</v>
      </c>
      <c r="H184" s="7" t="s">
        <v>55</v>
      </c>
      <c r="I184" s="7" t="s">
        <v>32</v>
      </c>
      <c r="J184" s="7" t="s">
        <v>33</v>
      </c>
      <c r="K184" s="7" t="s">
        <v>101</v>
      </c>
      <c r="L184" s="5">
        <v>30023</v>
      </c>
      <c r="M184" s="7" t="s">
        <v>35</v>
      </c>
      <c r="N184" s="7" t="s">
        <v>47</v>
      </c>
      <c r="O184" s="7" t="s">
        <v>83</v>
      </c>
      <c r="P184" s="7" t="s">
        <v>76</v>
      </c>
      <c r="Q184" s="7" t="s">
        <v>39</v>
      </c>
      <c r="R184" s="7" cm="1">
        <f t="array" ref="R184">_xlfn.IFS(Table3[[#This Row],[Performance Levels]]="Exceeds",4,Table3[[#This Row],[Performance Levels]]="Fully Meets",3,Table3[[#This Row],[Performance Levels]]="PIP",1,Table3[[#This Row],[Performance Levels]]="Needs Improvement",2)</f>
        <v>3</v>
      </c>
      <c r="S184" s="7">
        <v>3</v>
      </c>
      <c r="T184" s="7" t="str" cm="1">
        <f t="array" ref="T184">_xlfn.IFS(S184&lt;=2,"Excellent",S184=3,"Average",S184&lt;=5,"Poor")</f>
        <v>Average</v>
      </c>
      <c r="U184" s="5">
        <v>44903</v>
      </c>
      <c r="V184" s="7">
        <v>3</v>
      </c>
      <c r="W184" s="7" t="str" cm="1">
        <f t="array" ref="W184">_xlfn.IFS(S184&lt;=2,"High",S184=3,"Moderate",S184&lt;=5,"Low")</f>
        <v>Moderate</v>
      </c>
      <c r="X184" s="7">
        <v>5</v>
      </c>
      <c r="Y184" s="7" t="str" cm="1">
        <f t="array" ref="Y184">_xlfn.IFS(S184&lt;=2,"High",S184=3,"Moderate",S184&lt;=5,"Low")</f>
        <v>Moderate</v>
      </c>
      <c r="Z184" s="7">
        <v>3</v>
      </c>
      <c r="AA184" s="7" t="str" cm="1">
        <f t="array" ref="AA184">_xlfn.IFS(S184&lt;=2,"High",S184=3,"Moderate",S184&lt;=5,"Low")</f>
        <v>Moderate</v>
      </c>
      <c r="AB184" s="5">
        <v>44799</v>
      </c>
      <c r="AC184" s="7" t="s">
        <v>91</v>
      </c>
      <c r="AD184" s="7" t="s">
        <v>50</v>
      </c>
      <c r="AE184" s="7" t="s">
        <v>72</v>
      </c>
      <c r="AF184" s="7">
        <v>3</v>
      </c>
      <c r="AG184" s="8">
        <v>795.72</v>
      </c>
      <c r="AH184" s="7">
        <v>38</v>
      </c>
      <c r="AI184" s="7" t="str" cm="1">
        <f t="array" ref="AI184">_xlfn.IFS(AH184&lt;=25,"Young",AH184&lt;=50,"Adult",AH184&gt;50,"Old")</f>
        <v>Adult</v>
      </c>
    </row>
    <row r="185" spans="1:35" x14ac:dyDescent="0.35">
      <c r="A185" s="11">
        <v>3637</v>
      </c>
      <c r="B185" s="9">
        <v>44674</v>
      </c>
      <c r="C185" s="10">
        <f t="shared" ca="1" si="2"/>
        <v>4.0750000000000002</v>
      </c>
      <c r="D185" s="11" t="s">
        <v>27</v>
      </c>
      <c r="E185" s="11" t="s">
        <v>53</v>
      </c>
      <c r="F185" s="11" t="s">
        <v>29</v>
      </c>
      <c r="G185" s="11" t="s">
        <v>54</v>
      </c>
      <c r="H185" s="11" t="s">
        <v>31</v>
      </c>
      <c r="I185" s="11" t="s">
        <v>54</v>
      </c>
      <c r="J185" s="11" t="s">
        <v>33</v>
      </c>
      <c r="K185" s="11" t="s">
        <v>46</v>
      </c>
      <c r="L185" s="9">
        <v>34806</v>
      </c>
      <c r="M185" s="11" t="s">
        <v>35</v>
      </c>
      <c r="N185" s="11" t="s">
        <v>47</v>
      </c>
      <c r="O185" s="11" t="s">
        <v>83</v>
      </c>
      <c r="P185" s="11" t="s">
        <v>76</v>
      </c>
      <c r="Q185" s="11" t="s">
        <v>39</v>
      </c>
      <c r="R185" s="11" cm="1">
        <f t="array" ref="R185">_xlfn.IFS(Table3[[#This Row],[Performance Levels]]="Exceeds",4,Table3[[#This Row],[Performance Levels]]="Fully Meets",3,Table3[[#This Row],[Performance Levels]]="PIP",1,Table3[[#This Row],[Performance Levels]]="Needs Improvement",2)</f>
        <v>3</v>
      </c>
      <c r="S185" s="11">
        <v>3</v>
      </c>
      <c r="T185" s="11" t="str" cm="1">
        <f t="array" ref="T185">_xlfn.IFS(S185&lt;=2,"Excellent",S185=3,"Average",S185&lt;=5,"Poor")</f>
        <v>Average</v>
      </c>
      <c r="U185" s="9">
        <v>45053</v>
      </c>
      <c r="V185" s="11">
        <v>2</v>
      </c>
      <c r="W185" s="11" t="str" cm="1">
        <f t="array" ref="W185">_xlfn.IFS(S185&lt;=2,"High",S185=3,"Moderate",S185&lt;=5,"Low")</f>
        <v>Moderate</v>
      </c>
      <c r="X185" s="11">
        <v>1</v>
      </c>
      <c r="Y185" s="11" t="str" cm="1">
        <f t="array" ref="Y185">_xlfn.IFS(S185&lt;=2,"High",S185=3,"Moderate",S185&lt;=5,"Low")</f>
        <v>Moderate</v>
      </c>
      <c r="Z185" s="11">
        <v>3</v>
      </c>
      <c r="AA185" s="11" t="str" cm="1">
        <f t="array" ref="AA185">_xlfn.IFS(S185&lt;=2,"High",S185=3,"Moderate",S185&lt;=5,"Low")</f>
        <v>Moderate</v>
      </c>
      <c r="AB185" s="9">
        <v>45006</v>
      </c>
      <c r="AC185" s="11" t="s">
        <v>61</v>
      </c>
      <c r="AD185" s="11" t="s">
        <v>50</v>
      </c>
      <c r="AE185" s="11" t="s">
        <v>62</v>
      </c>
      <c r="AF185" s="11">
        <v>4</v>
      </c>
      <c r="AG185" s="12">
        <v>977.23</v>
      </c>
      <c r="AH185" s="11">
        <v>27</v>
      </c>
      <c r="AI185" s="11" t="str" cm="1">
        <f t="array" ref="AI185">_xlfn.IFS(AH185&lt;=25,"Young",AH185&lt;=50,"Adult",AH185&gt;50,"Old")</f>
        <v>Adult</v>
      </c>
    </row>
    <row r="186" spans="1:35" x14ac:dyDescent="0.35">
      <c r="A186" s="7">
        <v>3638</v>
      </c>
      <c r="B186" s="5">
        <v>45092</v>
      </c>
      <c r="C186" s="6">
        <f t="shared" ca="1" si="2"/>
        <v>2.9305555555555554</v>
      </c>
      <c r="D186" s="7" t="s">
        <v>27</v>
      </c>
      <c r="E186" s="7" t="s">
        <v>68</v>
      </c>
      <c r="F186" s="7" t="s">
        <v>29</v>
      </c>
      <c r="G186" s="7" t="s">
        <v>54</v>
      </c>
      <c r="H186" s="7" t="s">
        <v>31</v>
      </c>
      <c r="I186" s="7" t="s">
        <v>45</v>
      </c>
      <c r="J186" s="7" t="s">
        <v>33</v>
      </c>
      <c r="K186" s="7" t="s">
        <v>69</v>
      </c>
      <c r="L186" s="5">
        <v>28834</v>
      </c>
      <c r="M186" s="7" t="s">
        <v>35</v>
      </c>
      <c r="N186" s="7" t="s">
        <v>47</v>
      </c>
      <c r="O186" s="7" t="s">
        <v>48</v>
      </c>
      <c r="P186" s="7" t="s">
        <v>60</v>
      </c>
      <c r="Q186" s="7" t="s">
        <v>39</v>
      </c>
      <c r="R186" s="7" cm="1">
        <f t="array" ref="R186">_xlfn.IFS(Table3[[#This Row],[Performance Levels]]="Exceeds",4,Table3[[#This Row],[Performance Levels]]="Fully Meets",3,Table3[[#This Row],[Performance Levels]]="PIP",1,Table3[[#This Row],[Performance Levels]]="Needs Improvement",2)</f>
        <v>3</v>
      </c>
      <c r="S186" s="7">
        <v>3</v>
      </c>
      <c r="T186" s="7" t="str" cm="1">
        <f t="array" ref="T186">_xlfn.IFS(S186&lt;=2,"Excellent",S186=3,"Average",S186&lt;=5,"Poor")</f>
        <v>Average</v>
      </c>
      <c r="U186" s="5">
        <v>45061</v>
      </c>
      <c r="V186" s="7">
        <v>4</v>
      </c>
      <c r="W186" s="7" t="str" cm="1">
        <f t="array" ref="W186">_xlfn.IFS(S186&lt;=2,"High",S186=3,"Moderate",S186&lt;=5,"Low")</f>
        <v>Moderate</v>
      </c>
      <c r="X186" s="7">
        <v>5</v>
      </c>
      <c r="Y186" s="7" t="str" cm="1">
        <f t="array" ref="Y186">_xlfn.IFS(S186&lt;=2,"High",S186=3,"Moderate",S186&lt;=5,"Low")</f>
        <v>Moderate</v>
      </c>
      <c r="Z186" s="7">
        <v>1</v>
      </c>
      <c r="AA186" s="7" t="str" cm="1">
        <f t="array" ref="AA186">_xlfn.IFS(S186&lt;=2,"High",S186=3,"Moderate",S186&lt;=5,"Low")</f>
        <v>Moderate</v>
      </c>
      <c r="AB186" s="5">
        <v>44927</v>
      </c>
      <c r="AC186" s="7" t="s">
        <v>49</v>
      </c>
      <c r="AD186" s="7" t="s">
        <v>41</v>
      </c>
      <c r="AE186" s="7" t="s">
        <v>62</v>
      </c>
      <c r="AF186" s="7">
        <v>3</v>
      </c>
      <c r="AG186" s="8">
        <v>370.79</v>
      </c>
      <c r="AH186" s="7">
        <v>45</v>
      </c>
      <c r="AI186" s="7" t="str" cm="1">
        <f t="array" ref="AI186">_xlfn.IFS(AH186&lt;=25,"Young",AH186&lt;=50,"Adult",AH186&gt;50,"Old")</f>
        <v>Adult</v>
      </c>
    </row>
    <row r="187" spans="1:35" x14ac:dyDescent="0.35">
      <c r="A187" s="11">
        <v>3640</v>
      </c>
      <c r="B187" s="9">
        <v>44933</v>
      </c>
      <c r="C187" s="10">
        <f t="shared" ca="1" si="2"/>
        <v>3.3694444444444445</v>
      </c>
      <c r="D187" s="11" t="s">
        <v>27</v>
      </c>
      <c r="E187" s="11" t="s">
        <v>84</v>
      </c>
      <c r="F187" s="11" t="s">
        <v>29</v>
      </c>
      <c r="G187" s="11" t="s">
        <v>30</v>
      </c>
      <c r="H187" s="11" t="s">
        <v>44</v>
      </c>
      <c r="I187" s="11" t="s">
        <v>32</v>
      </c>
      <c r="J187" s="11" t="s">
        <v>33</v>
      </c>
      <c r="K187" s="11" t="s">
        <v>69</v>
      </c>
      <c r="L187" s="9">
        <v>36790</v>
      </c>
      <c r="M187" s="11" t="s">
        <v>35</v>
      </c>
      <c r="N187" s="11" t="s">
        <v>36</v>
      </c>
      <c r="O187" s="11" t="s">
        <v>83</v>
      </c>
      <c r="P187" s="11" t="s">
        <v>76</v>
      </c>
      <c r="Q187" s="11" t="s">
        <v>39</v>
      </c>
      <c r="R187" s="11" cm="1">
        <f t="array" ref="R187">_xlfn.IFS(Table3[[#This Row],[Performance Levels]]="Exceeds",4,Table3[[#This Row],[Performance Levels]]="Fully Meets",3,Table3[[#This Row],[Performance Levels]]="PIP",1,Table3[[#This Row],[Performance Levels]]="Needs Improvement",2)</f>
        <v>3</v>
      </c>
      <c r="S187" s="11">
        <v>3</v>
      </c>
      <c r="T187" s="11" t="str" cm="1">
        <f t="array" ref="T187">_xlfn.IFS(S187&lt;=2,"Excellent",S187=3,"Average",S187&lt;=5,"Poor")</f>
        <v>Average</v>
      </c>
      <c r="U187" s="9">
        <v>45132</v>
      </c>
      <c r="V187" s="11">
        <v>2</v>
      </c>
      <c r="W187" s="11" t="str" cm="1">
        <f t="array" ref="W187">_xlfn.IFS(S187&lt;=2,"High",S187=3,"Moderate",S187&lt;=5,"Low")</f>
        <v>Moderate</v>
      </c>
      <c r="X187" s="11">
        <v>1</v>
      </c>
      <c r="Y187" s="11" t="str" cm="1">
        <f t="array" ref="Y187">_xlfn.IFS(S187&lt;=2,"High",S187=3,"Moderate",S187&lt;=5,"Low")</f>
        <v>Moderate</v>
      </c>
      <c r="Z187" s="11">
        <v>2</v>
      </c>
      <c r="AA187" s="11" t="str" cm="1">
        <f t="array" ref="AA187">_xlfn.IFS(S187&lt;=2,"High",S187=3,"Moderate",S187&lt;=5,"Low")</f>
        <v>Moderate</v>
      </c>
      <c r="AB187" s="9">
        <v>44957</v>
      </c>
      <c r="AC187" s="11" t="s">
        <v>91</v>
      </c>
      <c r="AD187" s="11" t="s">
        <v>50</v>
      </c>
      <c r="AE187" s="11" t="s">
        <v>72</v>
      </c>
      <c r="AF187" s="11">
        <v>1</v>
      </c>
      <c r="AG187" s="12">
        <v>699.48</v>
      </c>
      <c r="AH187" s="11">
        <v>23</v>
      </c>
      <c r="AI187" s="11" t="str" cm="1">
        <f t="array" ref="AI187">_xlfn.IFS(AH187&lt;=25,"Young",AH187&lt;=50,"Adult",AH187&gt;50,"Old")</f>
        <v>Young</v>
      </c>
    </row>
    <row r="188" spans="1:35" x14ac:dyDescent="0.35">
      <c r="A188" s="7">
        <v>3643</v>
      </c>
      <c r="B188" s="5">
        <v>43937</v>
      </c>
      <c r="C188" s="6">
        <f t="shared" ca="1" si="2"/>
        <v>6.0944444444444441</v>
      </c>
      <c r="D188" s="7" t="s">
        <v>27</v>
      </c>
      <c r="E188" s="7" t="s">
        <v>63</v>
      </c>
      <c r="F188" s="7" t="s">
        <v>29</v>
      </c>
      <c r="G188" s="7" t="s">
        <v>54</v>
      </c>
      <c r="H188" s="7" t="s">
        <v>44</v>
      </c>
      <c r="I188" s="7" t="s">
        <v>54</v>
      </c>
      <c r="J188" s="7" t="s">
        <v>33</v>
      </c>
      <c r="K188" s="7" t="s">
        <v>101</v>
      </c>
      <c r="L188" s="5">
        <v>22362</v>
      </c>
      <c r="M188" s="7" t="s">
        <v>35</v>
      </c>
      <c r="N188" s="7" t="s">
        <v>47</v>
      </c>
      <c r="O188" s="7" t="s">
        <v>83</v>
      </c>
      <c r="P188" s="7" t="s">
        <v>60</v>
      </c>
      <c r="Q188" s="7" t="s">
        <v>39</v>
      </c>
      <c r="R188" s="7" cm="1">
        <f t="array" ref="R188">_xlfn.IFS(Table3[[#This Row],[Performance Levels]]="Exceeds",4,Table3[[#This Row],[Performance Levels]]="Fully Meets",3,Table3[[#This Row],[Performance Levels]]="PIP",1,Table3[[#This Row],[Performance Levels]]="Needs Improvement",2)</f>
        <v>3</v>
      </c>
      <c r="S188" s="7">
        <v>3</v>
      </c>
      <c r="T188" s="7" t="str" cm="1">
        <f t="array" ref="T188">_xlfn.IFS(S188&lt;=2,"Excellent",S188=3,"Average",S188&lt;=5,"Poor")</f>
        <v>Average</v>
      </c>
      <c r="U188" s="5">
        <v>45095</v>
      </c>
      <c r="V188" s="7">
        <v>1</v>
      </c>
      <c r="W188" s="7" t="str" cm="1">
        <f t="array" ref="W188">_xlfn.IFS(S188&lt;=2,"High",S188=3,"Moderate",S188&lt;=5,"Low")</f>
        <v>Moderate</v>
      </c>
      <c r="X188" s="7">
        <v>5</v>
      </c>
      <c r="Y188" s="7" t="str" cm="1">
        <f t="array" ref="Y188">_xlfn.IFS(S188&lt;=2,"High",S188=3,"Moderate",S188&lt;=5,"Low")</f>
        <v>Moderate</v>
      </c>
      <c r="Z188" s="7">
        <v>3</v>
      </c>
      <c r="AA188" s="7" t="str" cm="1">
        <f t="array" ref="AA188">_xlfn.IFS(S188&lt;=2,"High",S188=3,"Moderate",S188&lt;=5,"Low")</f>
        <v>Moderate</v>
      </c>
      <c r="AB188" s="5">
        <v>45012</v>
      </c>
      <c r="AC188" s="7" t="s">
        <v>40</v>
      </c>
      <c r="AD188" s="7" t="s">
        <v>41</v>
      </c>
      <c r="AE188" s="7" t="s">
        <v>62</v>
      </c>
      <c r="AF188" s="7">
        <v>4</v>
      </c>
      <c r="AG188" s="8">
        <v>712.43</v>
      </c>
      <c r="AH188" s="7">
        <v>59</v>
      </c>
      <c r="AI188" s="7" t="str" cm="1">
        <f t="array" ref="AI188">_xlfn.IFS(AH188&lt;=25,"Young",AH188&lt;=50,"Adult",AH188&gt;50,"Old")</f>
        <v>Old</v>
      </c>
    </row>
    <row r="189" spans="1:35" x14ac:dyDescent="0.35">
      <c r="A189" s="11">
        <v>3644</v>
      </c>
      <c r="B189" s="9">
        <v>44728</v>
      </c>
      <c r="C189" s="10">
        <f t="shared" ca="1" si="2"/>
        <v>3.9277777777777776</v>
      </c>
      <c r="D189" s="11" t="s">
        <v>27</v>
      </c>
      <c r="E189" s="11" t="s">
        <v>93</v>
      </c>
      <c r="F189" s="11" t="s">
        <v>29</v>
      </c>
      <c r="G189" s="11" t="s">
        <v>45</v>
      </c>
      <c r="H189" s="11" t="s">
        <v>55</v>
      </c>
      <c r="I189" s="11" t="s">
        <v>54</v>
      </c>
      <c r="J189" s="11" t="s">
        <v>33</v>
      </c>
      <c r="K189" s="11" t="s">
        <v>69</v>
      </c>
      <c r="L189" s="9">
        <v>31587</v>
      </c>
      <c r="M189" s="11" t="s">
        <v>35</v>
      </c>
      <c r="N189" s="11" t="s">
        <v>47</v>
      </c>
      <c r="O189" s="11" t="s">
        <v>71</v>
      </c>
      <c r="P189" s="11" t="s">
        <v>66</v>
      </c>
      <c r="Q189" s="11" t="s">
        <v>39</v>
      </c>
      <c r="R189" s="11" cm="1">
        <f t="array" ref="R189">_xlfn.IFS(Table3[[#This Row],[Performance Levels]]="Exceeds",4,Table3[[#This Row],[Performance Levels]]="Fully Meets",3,Table3[[#This Row],[Performance Levels]]="PIP",1,Table3[[#This Row],[Performance Levels]]="Needs Improvement",2)</f>
        <v>3</v>
      </c>
      <c r="S189" s="11">
        <v>3</v>
      </c>
      <c r="T189" s="11" t="str" cm="1">
        <f t="array" ref="T189">_xlfn.IFS(S189&lt;=2,"Excellent",S189=3,"Average",S189&lt;=5,"Poor")</f>
        <v>Average</v>
      </c>
      <c r="U189" s="9">
        <v>44876</v>
      </c>
      <c r="V189" s="11">
        <v>4</v>
      </c>
      <c r="W189" s="11" t="str" cm="1">
        <f t="array" ref="W189">_xlfn.IFS(S189&lt;=2,"High",S189=3,"Moderate",S189&lt;=5,"Low")</f>
        <v>Moderate</v>
      </c>
      <c r="X189" s="11">
        <v>4</v>
      </c>
      <c r="Y189" s="11" t="str" cm="1">
        <f t="array" ref="Y189">_xlfn.IFS(S189&lt;=2,"High",S189=3,"Moderate",S189&lt;=5,"Low")</f>
        <v>Moderate</v>
      </c>
      <c r="Z189" s="11">
        <v>4</v>
      </c>
      <c r="AA189" s="11" t="str" cm="1">
        <f t="array" ref="AA189">_xlfn.IFS(S189&lt;=2,"High",S189=3,"Moderate",S189&lt;=5,"Low")</f>
        <v>Moderate</v>
      </c>
      <c r="AB189" s="9">
        <v>44963</v>
      </c>
      <c r="AC189" s="11" t="s">
        <v>67</v>
      </c>
      <c r="AD189" s="11" t="s">
        <v>41</v>
      </c>
      <c r="AE189" s="11" t="s">
        <v>51</v>
      </c>
      <c r="AF189" s="11">
        <v>1</v>
      </c>
      <c r="AG189" s="12">
        <v>504.66</v>
      </c>
      <c r="AH189" s="11">
        <v>36</v>
      </c>
      <c r="AI189" s="11" t="str" cm="1">
        <f t="array" ref="AI189">_xlfn.IFS(AH189&lt;=25,"Young",AH189&lt;=50,"Adult",AH189&gt;50,"Old")</f>
        <v>Adult</v>
      </c>
    </row>
    <row r="190" spans="1:35" x14ac:dyDescent="0.35">
      <c r="A190" s="7">
        <v>3645</v>
      </c>
      <c r="B190" s="5">
        <v>43668</v>
      </c>
      <c r="C190" s="6">
        <f t="shared" ca="1" si="2"/>
        <v>6.8277777777777775</v>
      </c>
      <c r="D190" s="7" t="s">
        <v>27</v>
      </c>
      <c r="E190" s="7" t="s">
        <v>73</v>
      </c>
      <c r="F190" s="7" t="s">
        <v>29</v>
      </c>
      <c r="G190" s="7" t="s">
        <v>45</v>
      </c>
      <c r="H190" s="7" t="s">
        <v>31</v>
      </c>
      <c r="I190" s="7" t="s">
        <v>54</v>
      </c>
      <c r="J190" s="7" t="s">
        <v>33</v>
      </c>
      <c r="K190" s="7" t="s">
        <v>64</v>
      </c>
      <c r="L190" s="5">
        <v>28384</v>
      </c>
      <c r="M190" s="7" t="s">
        <v>35</v>
      </c>
      <c r="N190" s="7" t="s">
        <v>47</v>
      </c>
      <c r="O190" s="7" t="s">
        <v>83</v>
      </c>
      <c r="P190" s="7" t="s">
        <v>60</v>
      </c>
      <c r="Q190" s="7" t="s">
        <v>39</v>
      </c>
      <c r="R190" s="7" cm="1">
        <f t="array" ref="R190">_xlfn.IFS(Table3[[#This Row],[Performance Levels]]="Exceeds",4,Table3[[#This Row],[Performance Levels]]="Fully Meets",3,Table3[[#This Row],[Performance Levels]]="PIP",1,Table3[[#This Row],[Performance Levels]]="Needs Improvement",2)</f>
        <v>3</v>
      </c>
      <c r="S190" s="7">
        <v>3</v>
      </c>
      <c r="T190" s="7" t="str" cm="1">
        <f t="array" ref="T190">_xlfn.IFS(S190&lt;=2,"Excellent",S190=3,"Average",S190&lt;=5,"Poor")</f>
        <v>Average</v>
      </c>
      <c r="U190" s="5">
        <v>45085</v>
      </c>
      <c r="V190" s="7">
        <v>1</v>
      </c>
      <c r="W190" s="7" t="str" cm="1">
        <f t="array" ref="W190">_xlfn.IFS(S190&lt;=2,"High",S190=3,"Moderate",S190&lt;=5,"Low")</f>
        <v>Moderate</v>
      </c>
      <c r="X190" s="7">
        <v>3</v>
      </c>
      <c r="Y190" s="7" t="str" cm="1">
        <f t="array" ref="Y190">_xlfn.IFS(S190&lt;=2,"High",S190=3,"Moderate",S190&lt;=5,"Low")</f>
        <v>Moderate</v>
      </c>
      <c r="Z190" s="7">
        <v>3</v>
      </c>
      <c r="AA190" s="7" t="str" cm="1">
        <f t="array" ref="AA190">_xlfn.IFS(S190&lt;=2,"High",S190=3,"Moderate",S190&lt;=5,"Low")</f>
        <v>Moderate</v>
      </c>
      <c r="AB190" s="5">
        <v>45052</v>
      </c>
      <c r="AC190" s="7" t="s">
        <v>40</v>
      </c>
      <c r="AD190" s="7" t="s">
        <v>50</v>
      </c>
      <c r="AE190" s="7" t="s">
        <v>51</v>
      </c>
      <c r="AF190" s="7">
        <v>5</v>
      </c>
      <c r="AG190" s="8">
        <v>398.36</v>
      </c>
      <c r="AH190" s="7">
        <v>42</v>
      </c>
      <c r="AI190" s="7" t="str" cm="1">
        <f t="array" ref="AI190">_xlfn.IFS(AH190&lt;=25,"Young",AH190&lt;=50,"Adult",AH190&gt;50,"Old")</f>
        <v>Adult</v>
      </c>
    </row>
    <row r="191" spans="1:35" x14ac:dyDescent="0.35">
      <c r="A191" s="11">
        <v>3646</v>
      </c>
      <c r="B191" s="9">
        <v>45038</v>
      </c>
      <c r="C191" s="10">
        <f t="shared" ca="1" si="2"/>
        <v>3.0777777777777779</v>
      </c>
      <c r="D191" s="11" t="s">
        <v>105</v>
      </c>
      <c r="E191" s="11" t="s">
        <v>84</v>
      </c>
      <c r="F191" s="11" t="s">
        <v>29</v>
      </c>
      <c r="G191" s="11" t="s">
        <v>45</v>
      </c>
      <c r="H191" s="11" t="s">
        <v>44</v>
      </c>
      <c r="I191" s="11" t="s">
        <v>54</v>
      </c>
      <c r="J191" s="11" t="s">
        <v>33</v>
      </c>
      <c r="K191" s="11" t="s">
        <v>88</v>
      </c>
      <c r="L191" s="9">
        <v>24838</v>
      </c>
      <c r="M191" s="11" t="s">
        <v>35</v>
      </c>
      <c r="N191" s="11" t="s">
        <v>36</v>
      </c>
      <c r="O191" s="11" t="s">
        <v>48</v>
      </c>
      <c r="P191" s="11" t="s">
        <v>38</v>
      </c>
      <c r="Q191" s="11" t="s">
        <v>39</v>
      </c>
      <c r="R191" s="11" cm="1">
        <f t="array" ref="R191">_xlfn.IFS(Table3[[#This Row],[Performance Levels]]="Exceeds",4,Table3[[#This Row],[Performance Levels]]="Fully Meets",3,Table3[[#This Row],[Performance Levels]]="PIP",1,Table3[[#This Row],[Performance Levels]]="Needs Improvement",2)</f>
        <v>3</v>
      </c>
      <c r="S191" s="11">
        <v>3</v>
      </c>
      <c r="T191" s="11" t="str" cm="1">
        <f t="array" ref="T191">_xlfn.IFS(S191&lt;=2,"Excellent",S191=3,"Average",S191&lt;=5,"Poor")</f>
        <v>Average</v>
      </c>
      <c r="U191" s="9">
        <v>45137</v>
      </c>
      <c r="V191" s="11">
        <v>5</v>
      </c>
      <c r="W191" s="11" t="str" cm="1">
        <f t="array" ref="W191">_xlfn.IFS(S191&lt;=2,"High",S191=3,"Moderate",S191&lt;=5,"Low")</f>
        <v>Moderate</v>
      </c>
      <c r="X191" s="11">
        <v>4</v>
      </c>
      <c r="Y191" s="11" t="str" cm="1">
        <f t="array" ref="Y191">_xlfn.IFS(S191&lt;=2,"High",S191=3,"Moderate",S191&lt;=5,"Low")</f>
        <v>Moderate</v>
      </c>
      <c r="Z191" s="11">
        <v>4</v>
      </c>
      <c r="AA191" s="11" t="str" cm="1">
        <f t="array" ref="AA191">_xlfn.IFS(S191&lt;=2,"High",S191=3,"Moderate",S191&lt;=5,"Low")</f>
        <v>Moderate</v>
      </c>
      <c r="AB191" s="9">
        <v>45129</v>
      </c>
      <c r="AC191" s="11" t="s">
        <v>91</v>
      </c>
      <c r="AD191" s="11" t="s">
        <v>50</v>
      </c>
      <c r="AE191" s="11" t="s">
        <v>42</v>
      </c>
      <c r="AF191" s="11">
        <v>4</v>
      </c>
      <c r="AG191" s="12">
        <v>533.61</v>
      </c>
      <c r="AH191" s="11">
        <v>55</v>
      </c>
      <c r="AI191" s="11" t="str" cm="1">
        <f t="array" ref="AI191">_xlfn.IFS(AH191&lt;=25,"Young",AH191&lt;=50,"Adult",AH191&gt;50,"Old")</f>
        <v>Old</v>
      </c>
    </row>
    <row r="192" spans="1:35" x14ac:dyDescent="0.35">
      <c r="A192" s="7">
        <v>3647</v>
      </c>
      <c r="B192" s="5">
        <v>44193</v>
      </c>
      <c r="C192" s="6">
        <f t="shared" ca="1" si="2"/>
        <v>5.3944444444444448</v>
      </c>
      <c r="D192" s="7" t="s">
        <v>105</v>
      </c>
      <c r="E192" s="7" t="s">
        <v>43</v>
      </c>
      <c r="F192" s="7" t="s">
        <v>107</v>
      </c>
      <c r="G192" s="7" t="s">
        <v>45</v>
      </c>
      <c r="H192" s="7" t="s">
        <v>44</v>
      </c>
      <c r="I192" s="7" t="s">
        <v>45</v>
      </c>
      <c r="J192" s="7" t="s">
        <v>33</v>
      </c>
      <c r="K192" s="7" t="s">
        <v>78</v>
      </c>
      <c r="L192" s="5">
        <v>24312</v>
      </c>
      <c r="M192" s="7" t="s">
        <v>35</v>
      </c>
      <c r="N192" s="7" t="s">
        <v>36</v>
      </c>
      <c r="O192" s="7" t="s">
        <v>71</v>
      </c>
      <c r="P192" s="7" t="s">
        <v>60</v>
      </c>
      <c r="Q192" s="7" t="s">
        <v>39</v>
      </c>
      <c r="R192" s="7" cm="1">
        <f t="array" ref="R192">_xlfn.IFS(Table3[[#This Row],[Performance Levels]]="Exceeds",4,Table3[[#This Row],[Performance Levels]]="Fully Meets",3,Table3[[#This Row],[Performance Levels]]="PIP",1,Table3[[#This Row],[Performance Levels]]="Needs Improvement",2)</f>
        <v>3</v>
      </c>
      <c r="S192" s="7">
        <v>3</v>
      </c>
      <c r="T192" s="7" t="str" cm="1">
        <f t="array" ref="T192">_xlfn.IFS(S192&lt;=2,"Excellent",S192=3,"Average",S192&lt;=5,"Poor")</f>
        <v>Average</v>
      </c>
      <c r="U192" s="5">
        <v>44923</v>
      </c>
      <c r="V192" s="7">
        <v>2</v>
      </c>
      <c r="W192" s="7" t="str" cm="1">
        <f t="array" ref="W192">_xlfn.IFS(S192&lt;=2,"High",S192=3,"Moderate",S192&lt;=5,"Low")</f>
        <v>Moderate</v>
      </c>
      <c r="X192" s="7">
        <v>4</v>
      </c>
      <c r="Y192" s="7" t="str" cm="1">
        <f t="array" ref="Y192">_xlfn.IFS(S192&lt;=2,"High",S192=3,"Moderate",S192&lt;=5,"Low")</f>
        <v>Moderate</v>
      </c>
      <c r="Z192" s="7">
        <v>4</v>
      </c>
      <c r="AA192" s="7" t="str" cm="1">
        <f t="array" ref="AA192">_xlfn.IFS(S192&lt;=2,"High",S192=3,"Moderate",S192&lt;=5,"Low")</f>
        <v>Moderate</v>
      </c>
      <c r="AB192" s="5">
        <v>44783</v>
      </c>
      <c r="AC192" s="7" t="s">
        <v>67</v>
      </c>
      <c r="AD192" s="7" t="s">
        <v>41</v>
      </c>
      <c r="AE192" s="7" t="s">
        <v>62</v>
      </c>
      <c r="AF192" s="7">
        <v>4</v>
      </c>
      <c r="AG192" s="8">
        <v>199.55</v>
      </c>
      <c r="AH192" s="7">
        <v>54</v>
      </c>
      <c r="AI192" s="7" t="str" cm="1">
        <f t="array" ref="AI192">_xlfn.IFS(AH192&lt;=25,"Young",AH192&lt;=50,"Adult",AH192&gt;50,"Old")</f>
        <v>Old</v>
      </c>
    </row>
    <row r="193" spans="1:35" x14ac:dyDescent="0.35">
      <c r="A193" s="11">
        <v>3648</v>
      </c>
      <c r="B193" s="9">
        <v>44615</v>
      </c>
      <c r="C193" s="10">
        <f t="shared" ca="1" si="2"/>
        <v>4.2416666666666663</v>
      </c>
      <c r="D193" s="11" t="s">
        <v>105</v>
      </c>
      <c r="E193" s="11" t="s">
        <v>86</v>
      </c>
      <c r="F193" s="11" t="s">
        <v>29</v>
      </c>
      <c r="G193" s="11" t="s">
        <v>30</v>
      </c>
      <c r="H193" s="11" t="s">
        <v>44</v>
      </c>
      <c r="I193" s="11" t="s">
        <v>54</v>
      </c>
      <c r="J193" s="11" t="s">
        <v>33</v>
      </c>
      <c r="K193" s="11" t="s">
        <v>46</v>
      </c>
      <c r="L193" s="9">
        <v>54236</v>
      </c>
      <c r="M193" s="11" t="s">
        <v>35</v>
      </c>
      <c r="N193" s="11" t="s">
        <v>36</v>
      </c>
      <c r="O193" s="11" t="s">
        <v>59</v>
      </c>
      <c r="P193" s="11" t="s">
        <v>76</v>
      </c>
      <c r="Q193" s="11" t="s">
        <v>77</v>
      </c>
      <c r="R193" s="11" cm="1">
        <f t="array" ref="R193">_xlfn.IFS(Table3[[#This Row],[Performance Levels]]="Exceeds",4,Table3[[#This Row],[Performance Levels]]="Fully Meets",3,Table3[[#This Row],[Performance Levels]]="PIP",1,Table3[[#This Row],[Performance Levels]]="Needs Improvement",2)</f>
        <v>4</v>
      </c>
      <c r="S193" s="11">
        <v>4</v>
      </c>
      <c r="T193" s="11" t="str" cm="1">
        <f t="array" ref="T193">_xlfn.IFS(S193&lt;=2,"Excellent",S193=3,"Average",S193&lt;=5,"Poor")</f>
        <v>Poor</v>
      </c>
      <c r="U193" s="9">
        <v>44832</v>
      </c>
      <c r="V193" s="11">
        <v>3</v>
      </c>
      <c r="W193" s="11" t="str" cm="1">
        <f t="array" ref="W193">_xlfn.IFS(S193&lt;=2,"High",S193=3,"Moderate",S193&lt;=5,"Low")</f>
        <v>Low</v>
      </c>
      <c r="X193" s="11">
        <v>3</v>
      </c>
      <c r="Y193" s="11" t="str" cm="1">
        <f t="array" ref="Y193">_xlfn.IFS(S193&lt;=2,"High",S193=3,"Moderate",S193&lt;=5,"Low")</f>
        <v>Low</v>
      </c>
      <c r="Z193" s="11">
        <v>5</v>
      </c>
      <c r="AA193" s="11" t="str" cm="1">
        <f t="array" ref="AA193">_xlfn.IFS(S193&lt;=2,"High",S193=3,"Moderate",S193&lt;=5,"Low")</f>
        <v>Low</v>
      </c>
      <c r="AB193" s="9">
        <v>44983</v>
      </c>
      <c r="AC193" s="11" t="s">
        <v>40</v>
      </c>
      <c r="AD193" s="11" t="s">
        <v>41</v>
      </c>
      <c r="AE193" s="11" t="s">
        <v>62</v>
      </c>
      <c r="AF193" s="11">
        <v>2</v>
      </c>
      <c r="AG193" s="12">
        <v>325.77999999999997</v>
      </c>
      <c r="AH193" s="11">
        <v>74</v>
      </c>
      <c r="AI193" s="11" t="str" cm="1">
        <f t="array" ref="AI193">_xlfn.IFS(AH193&lt;=25,"Young",AH193&lt;=50,"Adult",AH193&gt;50,"Old")</f>
        <v>Old</v>
      </c>
    </row>
    <row r="194" spans="1:35" x14ac:dyDescent="0.35">
      <c r="A194" s="7">
        <v>3649</v>
      </c>
      <c r="B194" s="5">
        <v>44786</v>
      </c>
      <c r="C194" s="6">
        <f t="shared" ca="1" si="2"/>
        <v>3.7694444444444444</v>
      </c>
      <c r="D194" s="7" t="s">
        <v>105</v>
      </c>
      <c r="E194" s="7" t="s">
        <v>63</v>
      </c>
      <c r="F194" s="7" t="s">
        <v>29</v>
      </c>
      <c r="G194" s="7" t="s">
        <v>30</v>
      </c>
      <c r="H194" s="7" t="s">
        <v>44</v>
      </c>
      <c r="I194" s="7" t="s">
        <v>45</v>
      </c>
      <c r="J194" s="7" t="s">
        <v>33</v>
      </c>
      <c r="K194" s="7" t="s">
        <v>69</v>
      </c>
      <c r="L194" s="5">
        <v>24995</v>
      </c>
      <c r="M194" s="7" t="s">
        <v>35</v>
      </c>
      <c r="N194" s="7" t="s">
        <v>36</v>
      </c>
      <c r="O194" s="7" t="s">
        <v>37</v>
      </c>
      <c r="P194" s="7" t="s">
        <v>66</v>
      </c>
      <c r="Q194" s="7" t="s">
        <v>77</v>
      </c>
      <c r="R194" s="7" cm="1">
        <f t="array" ref="R194">_xlfn.IFS(Table3[[#This Row],[Performance Levels]]="Exceeds",4,Table3[[#This Row],[Performance Levels]]="Fully Meets",3,Table3[[#This Row],[Performance Levels]]="PIP",1,Table3[[#This Row],[Performance Levels]]="Needs Improvement",2)</f>
        <v>4</v>
      </c>
      <c r="S194" s="7">
        <v>4</v>
      </c>
      <c r="T194" s="7" t="str" cm="1">
        <f t="array" ref="T194">_xlfn.IFS(S194&lt;=2,"Excellent",S194=3,"Average",S194&lt;=5,"Poor")</f>
        <v>Poor</v>
      </c>
      <c r="U194" s="5">
        <v>44812</v>
      </c>
      <c r="V194" s="7">
        <v>1</v>
      </c>
      <c r="W194" s="7" t="str" cm="1">
        <f t="array" ref="W194">_xlfn.IFS(S194&lt;=2,"High",S194=3,"Moderate",S194&lt;=5,"Low")</f>
        <v>Low</v>
      </c>
      <c r="X194" s="7">
        <v>2</v>
      </c>
      <c r="Y194" s="7" t="str" cm="1">
        <f t="array" ref="Y194">_xlfn.IFS(S194&lt;=2,"High",S194=3,"Moderate",S194&lt;=5,"Low")</f>
        <v>Low</v>
      </c>
      <c r="Z194" s="7">
        <v>2</v>
      </c>
      <c r="AA194" s="7" t="str" cm="1">
        <f t="array" ref="AA194">_xlfn.IFS(S194&lt;=2,"High",S194=3,"Moderate",S194&lt;=5,"Low")</f>
        <v>Low</v>
      </c>
      <c r="AB194" s="5">
        <v>44913</v>
      </c>
      <c r="AC194" s="7" t="s">
        <v>40</v>
      </c>
      <c r="AD194" s="7" t="s">
        <v>50</v>
      </c>
      <c r="AE194" s="7" t="s">
        <v>62</v>
      </c>
      <c r="AF194" s="7">
        <v>4</v>
      </c>
      <c r="AG194" s="8">
        <v>336.33</v>
      </c>
      <c r="AH194" s="7">
        <v>54</v>
      </c>
      <c r="AI194" s="7" t="str" cm="1">
        <f t="array" ref="AI194">_xlfn.IFS(AH194&lt;=25,"Young",AH194&lt;=50,"Adult",AH194&gt;50,"Old")</f>
        <v>Old</v>
      </c>
    </row>
    <row r="195" spans="1:35" x14ac:dyDescent="0.35">
      <c r="A195" s="11">
        <v>3650</v>
      </c>
      <c r="B195" s="9">
        <v>43741</v>
      </c>
      <c r="C195" s="10">
        <f t="shared" ref="C195:C258" ca="1" si="3">YEARFRAC(B195,TODAY())</f>
        <v>6.6305555555555555</v>
      </c>
      <c r="D195" s="11" t="s">
        <v>105</v>
      </c>
      <c r="E195" s="11" t="s">
        <v>93</v>
      </c>
      <c r="F195" s="11" t="s">
        <v>107</v>
      </c>
      <c r="G195" s="11" t="s">
        <v>54</v>
      </c>
      <c r="H195" s="11" t="s">
        <v>55</v>
      </c>
      <c r="I195" s="11" t="s">
        <v>45</v>
      </c>
      <c r="J195" s="11" t="s">
        <v>33</v>
      </c>
      <c r="K195" s="11" t="s">
        <v>69</v>
      </c>
      <c r="L195" s="9">
        <v>33597</v>
      </c>
      <c r="M195" s="11" t="s">
        <v>35</v>
      </c>
      <c r="N195" s="11" t="s">
        <v>36</v>
      </c>
      <c r="O195" s="11" t="s">
        <v>37</v>
      </c>
      <c r="P195" s="11" t="s">
        <v>76</v>
      </c>
      <c r="Q195" s="11" t="s">
        <v>39</v>
      </c>
      <c r="R195" s="11" cm="1">
        <f t="array" ref="R195">_xlfn.IFS(Table3[[#This Row],[Performance Levels]]="Exceeds",4,Table3[[#This Row],[Performance Levels]]="Fully Meets",3,Table3[[#This Row],[Performance Levels]]="PIP",1,Table3[[#This Row],[Performance Levels]]="Needs Improvement",2)</f>
        <v>3</v>
      </c>
      <c r="S195" s="11">
        <v>3</v>
      </c>
      <c r="T195" s="11" t="str" cm="1">
        <f t="array" ref="T195">_xlfn.IFS(S195&lt;=2,"Excellent",S195=3,"Average",S195&lt;=5,"Poor")</f>
        <v>Average</v>
      </c>
      <c r="U195" s="9">
        <v>45107</v>
      </c>
      <c r="V195" s="11">
        <v>3</v>
      </c>
      <c r="W195" s="11" t="str" cm="1">
        <f t="array" ref="W195">_xlfn.IFS(S195&lt;=2,"High",S195=3,"Moderate",S195&lt;=5,"Low")</f>
        <v>Moderate</v>
      </c>
      <c r="X195" s="11">
        <v>2</v>
      </c>
      <c r="Y195" s="11" t="str" cm="1">
        <f t="array" ref="Y195">_xlfn.IFS(S195&lt;=2,"High",S195=3,"Moderate",S195&lt;=5,"Low")</f>
        <v>Moderate</v>
      </c>
      <c r="Z195" s="11">
        <v>4</v>
      </c>
      <c r="AA195" s="11" t="str" cm="1">
        <f t="array" ref="AA195">_xlfn.IFS(S195&lt;=2,"High",S195=3,"Moderate",S195&lt;=5,"Low")</f>
        <v>Moderate</v>
      </c>
      <c r="AB195" s="9">
        <v>44935</v>
      </c>
      <c r="AC195" s="11" t="s">
        <v>91</v>
      </c>
      <c r="AD195" s="11" t="s">
        <v>50</v>
      </c>
      <c r="AE195" s="11" t="s">
        <v>72</v>
      </c>
      <c r="AF195" s="11">
        <v>4</v>
      </c>
      <c r="AG195" s="12">
        <v>242.71</v>
      </c>
      <c r="AH195" s="11">
        <v>28</v>
      </c>
      <c r="AI195" s="11" t="str" cm="1">
        <f t="array" ref="AI195">_xlfn.IFS(AH195&lt;=25,"Young",AH195&lt;=50,"Adult",AH195&gt;50,"Old")</f>
        <v>Adult</v>
      </c>
    </row>
    <row r="196" spans="1:35" x14ac:dyDescent="0.35">
      <c r="A196" s="7">
        <v>3651</v>
      </c>
      <c r="B196" s="5">
        <v>43752</v>
      </c>
      <c r="C196" s="6">
        <f t="shared" ca="1" si="3"/>
        <v>6.6</v>
      </c>
      <c r="D196" s="7" t="s">
        <v>105</v>
      </c>
      <c r="E196" s="7" t="s">
        <v>73</v>
      </c>
      <c r="F196" s="7" t="s">
        <v>29</v>
      </c>
      <c r="G196" s="7" t="s">
        <v>54</v>
      </c>
      <c r="H196" s="7" t="s">
        <v>31</v>
      </c>
      <c r="I196" s="7" t="s">
        <v>54</v>
      </c>
      <c r="J196" s="7" t="s">
        <v>33</v>
      </c>
      <c r="K196" s="7" t="s">
        <v>64</v>
      </c>
      <c r="L196" s="5">
        <v>33257</v>
      </c>
      <c r="M196" s="7" t="s">
        <v>35</v>
      </c>
      <c r="N196" s="7" t="s">
        <v>36</v>
      </c>
      <c r="O196" s="7" t="s">
        <v>37</v>
      </c>
      <c r="P196" s="7" t="s">
        <v>60</v>
      </c>
      <c r="Q196" s="7" t="s">
        <v>39</v>
      </c>
      <c r="R196" s="7" cm="1">
        <f t="array" ref="R196">_xlfn.IFS(Table3[[#This Row],[Performance Levels]]="Exceeds",4,Table3[[#This Row],[Performance Levels]]="Fully Meets",3,Table3[[#This Row],[Performance Levels]]="PIP",1,Table3[[#This Row],[Performance Levels]]="Needs Improvement",2)</f>
        <v>3</v>
      </c>
      <c r="S196" s="7">
        <v>3</v>
      </c>
      <c r="T196" s="7" t="str" cm="1">
        <f t="array" ref="T196">_xlfn.IFS(S196&lt;=2,"Excellent",S196=3,"Average",S196&lt;=5,"Poor")</f>
        <v>Average</v>
      </c>
      <c r="U196" s="5">
        <v>44859</v>
      </c>
      <c r="V196" s="7">
        <v>1</v>
      </c>
      <c r="W196" s="7" t="str" cm="1">
        <f t="array" ref="W196">_xlfn.IFS(S196&lt;=2,"High",S196=3,"Moderate",S196&lt;=5,"Low")</f>
        <v>Moderate</v>
      </c>
      <c r="X196" s="7">
        <v>4</v>
      </c>
      <c r="Y196" s="7" t="str" cm="1">
        <f t="array" ref="Y196">_xlfn.IFS(S196&lt;=2,"High",S196=3,"Moderate",S196&lt;=5,"Low")</f>
        <v>Moderate</v>
      </c>
      <c r="Z196" s="7">
        <v>1</v>
      </c>
      <c r="AA196" s="7" t="str" cm="1">
        <f t="array" ref="AA196">_xlfn.IFS(S196&lt;=2,"High",S196=3,"Moderate",S196&lt;=5,"Low")</f>
        <v>Moderate</v>
      </c>
      <c r="AB196" s="5">
        <v>45060</v>
      </c>
      <c r="AC196" s="7" t="s">
        <v>40</v>
      </c>
      <c r="AD196" s="7" t="s">
        <v>41</v>
      </c>
      <c r="AE196" s="7" t="s">
        <v>42</v>
      </c>
      <c r="AF196" s="7">
        <v>4</v>
      </c>
      <c r="AG196" s="8">
        <v>651.28</v>
      </c>
      <c r="AH196" s="7">
        <v>28</v>
      </c>
      <c r="AI196" s="7" t="str" cm="1">
        <f t="array" ref="AI196">_xlfn.IFS(AH196&lt;=25,"Young",AH196&lt;=50,"Adult",AH196&gt;50,"Old")</f>
        <v>Adult</v>
      </c>
    </row>
    <row r="197" spans="1:35" x14ac:dyDescent="0.35">
      <c r="A197" s="11">
        <v>3652</v>
      </c>
      <c r="B197" s="9">
        <v>43707</v>
      </c>
      <c r="C197" s="10">
        <f t="shared" ca="1" si="3"/>
        <v>6.7222222222222223</v>
      </c>
      <c r="D197" s="11" t="s">
        <v>27</v>
      </c>
      <c r="E197" s="11" t="s">
        <v>80</v>
      </c>
      <c r="F197" s="11" t="s">
        <v>107</v>
      </c>
      <c r="G197" s="11" t="s">
        <v>45</v>
      </c>
      <c r="H197" s="11" t="s">
        <v>31</v>
      </c>
      <c r="I197" s="11" t="s">
        <v>45</v>
      </c>
      <c r="J197" s="11" t="s">
        <v>33</v>
      </c>
      <c r="K197" s="11" t="s">
        <v>69</v>
      </c>
      <c r="L197" s="9">
        <v>53555</v>
      </c>
      <c r="M197" s="11" t="s">
        <v>35</v>
      </c>
      <c r="N197" s="11" t="s">
        <v>47</v>
      </c>
      <c r="O197" s="11" t="s">
        <v>59</v>
      </c>
      <c r="P197" s="11" t="s">
        <v>66</v>
      </c>
      <c r="Q197" s="11" t="s">
        <v>39</v>
      </c>
      <c r="R197" s="11" cm="1">
        <f t="array" ref="R197">_xlfn.IFS(Table3[[#This Row],[Performance Levels]]="Exceeds",4,Table3[[#This Row],[Performance Levels]]="Fully Meets",3,Table3[[#This Row],[Performance Levels]]="PIP",1,Table3[[#This Row],[Performance Levels]]="Needs Improvement",2)</f>
        <v>3</v>
      </c>
      <c r="S197" s="11">
        <v>3</v>
      </c>
      <c r="T197" s="11" t="str" cm="1">
        <f t="array" ref="T197">_xlfn.IFS(S197&lt;=2,"Excellent",S197=3,"Average",S197&lt;=5,"Poor")</f>
        <v>Average</v>
      </c>
      <c r="U197" s="9">
        <v>44805</v>
      </c>
      <c r="V197" s="11">
        <v>1</v>
      </c>
      <c r="W197" s="11" t="str" cm="1">
        <f t="array" ref="W197">_xlfn.IFS(S197&lt;=2,"High",S197=3,"Moderate",S197&lt;=5,"Low")</f>
        <v>Moderate</v>
      </c>
      <c r="X197" s="11">
        <v>5</v>
      </c>
      <c r="Y197" s="11" t="str" cm="1">
        <f t="array" ref="Y197">_xlfn.IFS(S197&lt;=2,"High",S197=3,"Moderate",S197&lt;=5,"Low")</f>
        <v>Moderate</v>
      </c>
      <c r="Z197" s="11">
        <v>2</v>
      </c>
      <c r="AA197" s="11" t="str" cm="1">
        <f t="array" ref="AA197">_xlfn.IFS(S197&lt;=2,"High",S197=3,"Moderate",S197&lt;=5,"Low")</f>
        <v>Moderate</v>
      </c>
      <c r="AB197" s="9">
        <v>44957</v>
      </c>
      <c r="AC197" s="11" t="s">
        <v>91</v>
      </c>
      <c r="AD197" s="11" t="s">
        <v>50</v>
      </c>
      <c r="AE197" s="11" t="s">
        <v>51</v>
      </c>
      <c r="AF197" s="11">
        <v>3</v>
      </c>
      <c r="AG197" s="12">
        <v>962.45</v>
      </c>
      <c r="AH197" s="11">
        <v>73</v>
      </c>
      <c r="AI197" s="11" t="str" cm="1">
        <f t="array" ref="AI197">_xlfn.IFS(AH197&lt;=25,"Young",AH197&lt;=50,"Adult",AH197&gt;50,"Old")</f>
        <v>Old</v>
      </c>
    </row>
    <row r="198" spans="1:35" x14ac:dyDescent="0.35">
      <c r="A198" s="7">
        <v>3653</v>
      </c>
      <c r="B198" s="5">
        <v>44231</v>
      </c>
      <c r="C198" s="6">
        <f t="shared" ca="1" si="3"/>
        <v>5.2944444444444443</v>
      </c>
      <c r="D198" s="7" t="s">
        <v>27</v>
      </c>
      <c r="E198" s="7" t="s">
        <v>53</v>
      </c>
      <c r="F198" s="7" t="s">
        <v>107</v>
      </c>
      <c r="G198" s="7" t="s">
        <v>30</v>
      </c>
      <c r="H198" s="7" t="s">
        <v>55</v>
      </c>
      <c r="I198" s="7" t="s">
        <v>45</v>
      </c>
      <c r="J198" s="7" t="s">
        <v>33</v>
      </c>
      <c r="K198" s="7" t="s">
        <v>64</v>
      </c>
      <c r="L198" s="5">
        <v>34879</v>
      </c>
      <c r="M198" s="7" t="s">
        <v>35</v>
      </c>
      <c r="N198" s="7" t="s">
        <v>47</v>
      </c>
      <c r="O198" s="7" t="s">
        <v>83</v>
      </c>
      <c r="P198" s="7" t="s">
        <v>38</v>
      </c>
      <c r="Q198" s="7" t="s">
        <v>77</v>
      </c>
      <c r="R198" s="7" cm="1">
        <f t="array" ref="R198">_xlfn.IFS(Table3[[#This Row],[Performance Levels]]="Exceeds",4,Table3[[#This Row],[Performance Levels]]="Fully Meets",3,Table3[[#This Row],[Performance Levels]]="PIP",1,Table3[[#This Row],[Performance Levels]]="Needs Improvement",2)</f>
        <v>4</v>
      </c>
      <c r="S198" s="7">
        <v>3</v>
      </c>
      <c r="T198" s="7" t="str" cm="1">
        <f t="array" ref="T198">_xlfn.IFS(S198&lt;=2,"Excellent",S198=3,"Average",S198&lt;=5,"Poor")</f>
        <v>Average</v>
      </c>
      <c r="U198" s="5">
        <v>45077</v>
      </c>
      <c r="V198" s="7">
        <v>4</v>
      </c>
      <c r="W198" s="7" t="str" cm="1">
        <f t="array" ref="W198">_xlfn.IFS(S198&lt;=2,"High",S198=3,"Moderate",S198&lt;=5,"Low")</f>
        <v>Moderate</v>
      </c>
      <c r="X198" s="7">
        <v>4</v>
      </c>
      <c r="Y198" s="7" t="str" cm="1">
        <f t="array" ref="Y198">_xlfn.IFS(S198&lt;=2,"High",S198=3,"Moderate",S198&lt;=5,"Low")</f>
        <v>Moderate</v>
      </c>
      <c r="Z198" s="7">
        <v>3</v>
      </c>
      <c r="AA198" s="7" t="str" cm="1">
        <f t="array" ref="AA198">_xlfn.IFS(S198&lt;=2,"High",S198=3,"Moderate",S198&lt;=5,"Low")</f>
        <v>Moderate</v>
      </c>
      <c r="AB198" s="5">
        <v>44946</v>
      </c>
      <c r="AC198" s="7" t="s">
        <v>49</v>
      </c>
      <c r="AD198" s="7" t="s">
        <v>50</v>
      </c>
      <c r="AE198" s="7" t="s">
        <v>42</v>
      </c>
      <c r="AF198" s="7">
        <v>1</v>
      </c>
      <c r="AG198" s="8">
        <v>791.72</v>
      </c>
      <c r="AH198" s="7">
        <v>26</v>
      </c>
      <c r="AI198" s="7" t="str" cm="1">
        <f t="array" ref="AI198">_xlfn.IFS(AH198&lt;=25,"Young",AH198&lt;=50,"Adult",AH198&gt;50,"Old")</f>
        <v>Adult</v>
      </c>
    </row>
    <row r="199" spans="1:35" x14ac:dyDescent="0.35">
      <c r="A199" s="11">
        <v>3654</v>
      </c>
      <c r="B199" s="9">
        <v>44888</v>
      </c>
      <c r="C199" s="10">
        <f t="shared" ca="1" si="3"/>
        <v>3.4916666666666667</v>
      </c>
      <c r="D199" s="11" t="s">
        <v>27</v>
      </c>
      <c r="E199" s="11" t="s">
        <v>93</v>
      </c>
      <c r="F199" s="11" t="s">
        <v>29</v>
      </c>
      <c r="G199" s="11" t="s">
        <v>45</v>
      </c>
      <c r="H199" s="11" t="s">
        <v>44</v>
      </c>
      <c r="I199" s="11" t="s">
        <v>45</v>
      </c>
      <c r="J199" s="11" t="s">
        <v>33</v>
      </c>
      <c r="K199" s="11" t="s">
        <v>46</v>
      </c>
      <c r="L199" s="9">
        <v>34788</v>
      </c>
      <c r="M199" s="11" t="s">
        <v>35</v>
      </c>
      <c r="N199" s="11" t="s">
        <v>47</v>
      </c>
      <c r="O199" s="11" t="s">
        <v>83</v>
      </c>
      <c r="P199" s="11" t="s">
        <v>76</v>
      </c>
      <c r="Q199" s="11" t="s">
        <v>77</v>
      </c>
      <c r="R199" s="11" cm="1">
        <f t="array" ref="R199">_xlfn.IFS(Table3[[#This Row],[Performance Levels]]="Exceeds",4,Table3[[#This Row],[Performance Levels]]="Fully Meets",3,Table3[[#This Row],[Performance Levels]]="PIP",1,Table3[[#This Row],[Performance Levels]]="Needs Improvement",2)</f>
        <v>4</v>
      </c>
      <c r="S199" s="11">
        <v>4</v>
      </c>
      <c r="T199" s="11" t="str" cm="1">
        <f t="array" ref="T199">_xlfn.IFS(S199&lt;=2,"Excellent",S199=3,"Average",S199&lt;=5,"Poor")</f>
        <v>Poor</v>
      </c>
      <c r="U199" s="9">
        <v>44928</v>
      </c>
      <c r="V199" s="11">
        <v>2</v>
      </c>
      <c r="W199" s="11" t="str" cm="1">
        <f t="array" ref="W199">_xlfn.IFS(S199&lt;=2,"High",S199=3,"Moderate",S199&lt;=5,"Low")</f>
        <v>Low</v>
      </c>
      <c r="X199" s="11">
        <v>4</v>
      </c>
      <c r="Y199" s="11" t="str" cm="1">
        <f t="array" ref="Y199">_xlfn.IFS(S199&lt;=2,"High",S199=3,"Moderate",S199&lt;=5,"Low")</f>
        <v>Low</v>
      </c>
      <c r="Z199" s="11">
        <v>1</v>
      </c>
      <c r="AA199" s="11" t="str" cm="1">
        <f t="array" ref="AA199">_xlfn.IFS(S199&lt;=2,"High",S199=3,"Moderate",S199&lt;=5,"Low")</f>
        <v>Low</v>
      </c>
      <c r="AB199" s="9">
        <v>45027</v>
      </c>
      <c r="AC199" s="11" t="s">
        <v>61</v>
      </c>
      <c r="AD199" s="11" t="s">
        <v>41</v>
      </c>
      <c r="AE199" s="11" t="s">
        <v>51</v>
      </c>
      <c r="AF199" s="11">
        <v>4</v>
      </c>
      <c r="AG199" s="12">
        <v>553.86</v>
      </c>
      <c r="AH199" s="11">
        <v>27</v>
      </c>
      <c r="AI199" s="11" t="str" cm="1">
        <f t="array" ref="AI199">_xlfn.IFS(AH199&lt;=25,"Young",AH199&lt;=50,"Adult",AH199&gt;50,"Old")</f>
        <v>Adult</v>
      </c>
    </row>
    <row r="200" spans="1:35" x14ac:dyDescent="0.35">
      <c r="A200" s="7">
        <v>3655</v>
      </c>
      <c r="B200" s="5">
        <v>44982</v>
      </c>
      <c r="C200" s="6">
        <f t="shared" ca="1" si="3"/>
        <v>3.2361111111111112</v>
      </c>
      <c r="D200" s="7" t="s">
        <v>27</v>
      </c>
      <c r="E200" s="7" t="s">
        <v>84</v>
      </c>
      <c r="F200" s="7" t="s">
        <v>29</v>
      </c>
      <c r="G200" s="7" t="s">
        <v>45</v>
      </c>
      <c r="H200" s="7" t="s">
        <v>31</v>
      </c>
      <c r="I200" s="7" t="s">
        <v>54</v>
      </c>
      <c r="J200" s="7" t="s">
        <v>33</v>
      </c>
      <c r="K200" s="7" t="s">
        <v>78</v>
      </c>
      <c r="L200" s="5">
        <v>36088</v>
      </c>
      <c r="M200" s="7" t="s">
        <v>35</v>
      </c>
      <c r="N200" s="7" t="s">
        <v>47</v>
      </c>
      <c r="O200" s="7" t="s">
        <v>83</v>
      </c>
      <c r="P200" s="7" t="s">
        <v>66</v>
      </c>
      <c r="Q200" s="7" t="s">
        <v>39</v>
      </c>
      <c r="R200" s="7" cm="1">
        <f t="array" ref="R200">_xlfn.IFS(Table3[[#This Row],[Performance Levels]]="Exceeds",4,Table3[[#This Row],[Performance Levels]]="Fully Meets",3,Table3[[#This Row],[Performance Levels]]="PIP",1,Table3[[#This Row],[Performance Levels]]="Needs Improvement",2)</f>
        <v>3</v>
      </c>
      <c r="S200" s="7">
        <v>3</v>
      </c>
      <c r="T200" s="7" t="str" cm="1">
        <f t="array" ref="T200">_xlfn.IFS(S200&lt;=2,"Excellent",S200=3,"Average",S200&lt;=5,"Poor")</f>
        <v>Average</v>
      </c>
      <c r="U200" s="5">
        <v>45021</v>
      </c>
      <c r="V200" s="7">
        <v>1</v>
      </c>
      <c r="W200" s="7" t="str" cm="1">
        <f t="array" ref="W200">_xlfn.IFS(S200&lt;=2,"High",S200=3,"Moderate",S200&lt;=5,"Low")</f>
        <v>Moderate</v>
      </c>
      <c r="X200" s="7">
        <v>5</v>
      </c>
      <c r="Y200" s="7" t="str" cm="1">
        <f t="array" ref="Y200">_xlfn.IFS(S200&lt;=2,"High",S200=3,"Moderate",S200&lt;=5,"Low")</f>
        <v>Moderate</v>
      </c>
      <c r="Z200" s="7">
        <v>1</v>
      </c>
      <c r="AA200" s="7" t="str" cm="1">
        <f t="array" ref="AA200">_xlfn.IFS(S200&lt;=2,"High",S200=3,"Moderate",S200&lt;=5,"Low")</f>
        <v>Moderate</v>
      </c>
      <c r="AB200" s="5">
        <v>44930</v>
      </c>
      <c r="AC200" s="7" t="s">
        <v>67</v>
      </c>
      <c r="AD200" s="7" t="s">
        <v>50</v>
      </c>
      <c r="AE200" s="7" t="s">
        <v>72</v>
      </c>
      <c r="AF200" s="7">
        <v>1</v>
      </c>
      <c r="AG200" s="8">
        <v>735.72</v>
      </c>
      <c r="AH200" s="7">
        <v>25</v>
      </c>
      <c r="AI200" s="7" t="str" cm="1">
        <f t="array" ref="AI200">_xlfn.IFS(AH200&lt;=25,"Young",AH200&lt;=50,"Adult",AH200&gt;50,"Old")</f>
        <v>Young</v>
      </c>
    </row>
    <row r="201" spans="1:35" x14ac:dyDescent="0.35">
      <c r="A201" s="11">
        <v>3656</v>
      </c>
      <c r="B201" s="9">
        <v>43814</v>
      </c>
      <c r="C201" s="10">
        <f t="shared" ca="1" si="3"/>
        <v>6.4305555555555554</v>
      </c>
      <c r="D201" s="11" t="s">
        <v>27</v>
      </c>
      <c r="E201" s="11" t="s">
        <v>63</v>
      </c>
      <c r="F201" s="11" t="s">
        <v>29</v>
      </c>
      <c r="G201" s="11" t="s">
        <v>45</v>
      </c>
      <c r="H201" s="11" t="s">
        <v>55</v>
      </c>
      <c r="I201" s="11" t="s">
        <v>45</v>
      </c>
      <c r="J201" s="11" t="s">
        <v>33</v>
      </c>
      <c r="K201" s="11" t="s">
        <v>110</v>
      </c>
      <c r="L201" s="9">
        <v>36995</v>
      </c>
      <c r="M201" s="11" t="s">
        <v>35</v>
      </c>
      <c r="N201" s="11" t="s">
        <v>47</v>
      </c>
      <c r="O201" s="11" t="s">
        <v>48</v>
      </c>
      <c r="P201" s="11" t="s">
        <v>76</v>
      </c>
      <c r="Q201" s="11" t="s">
        <v>77</v>
      </c>
      <c r="R201" s="11" cm="1">
        <f t="array" ref="R201">_xlfn.IFS(Table3[[#This Row],[Performance Levels]]="Exceeds",4,Table3[[#This Row],[Performance Levels]]="Fully Meets",3,Table3[[#This Row],[Performance Levels]]="PIP",1,Table3[[#This Row],[Performance Levels]]="Needs Improvement",2)</f>
        <v>4</v>
      </c>
      <c r="S201" s="11">
        <v>5</v>
      </c>
      <c r="T201" s="11" t="str" cm="1">
        <f t="array" ref="T201">_xlfn.IFS(S201&lt;=2,"Excellent",S201=3,"Average",S201&lt;=5,"Poor")</f>
        <v>Poor</v>
      </c>
      <c r="U201" s="9">
        <v>44879</v>
      </c>
      <c r="V201" s="11">
        <v>5</v>
      </c>
      <c r="W201" s="11" t="str" cm="1">
        <f t="array" ref="W201">_xlfn.IFS(S201&lt;=2,"High",S201=3,"Moderate",S201&lt;=5,"Low")</f>
        <v>Low</v>
      </c>
      <c r="X201" s="11">
        <v>3</v>
      </c>
      <c r="Y201" s="11" t="str" cm="1">
        <f t="array" ref="Y201">_xlfn.IFS(S201&lt;=2,"High",S201=3,"Moderate",S201&lt;=5,"Low")</f>
        <v>Low</v>
      </c>
      <c r="Z201" s="11">
        <v>2</v>
      </c>
      <c r="AA201" s="11" t="str" cm="1">
        <f t="array" ref="AA201">_xlfn.IFS(S201&lt;=2,"High",S201=3,"Moderate",S201&lt;=5,"Low")</f>
        <v>Low</v>
      </c>
      <c r="AB201" s="9">
        <v>45091</v>
      </c>
      <c r="AC201" s="11" t="s">
        <v>61</v>
      </c>
      <c r="AD201" s="11" t="s">
        <v>41</v>
      </c>
      <c r="AE201" s="11" t="s">
        <v>42</v>
      </c>
      <c r="AF201" s="11">
        <v>4</v>
      </c>
      <c r="AG201" s="12">
        <v>867.03</v>
      </c>
      <c r="AH201" s="11">
        <v>18</v>
      </c>
      <c r="AI201" s="11" t="str" cm="1">
        <f t="array" ref="AI201">_xlfn.IFS(AH201&lt;=25,"Young",AH201&lt;=50,"Adult",AH201&gt;50,"Old")</f>
        <v>Young</v>
      </c>
    </row>
    <row r="202" spans="1:35" x14ac:dyDescent="0.35">
      <c r="A202" s="7">
        <v>3657</v>
      </c>
      <c r="B202" s="5">
        <v>44437</v>
      </c>
      <c r="C202" s="6">
        <f t="shared" ca="1" si="3"/>
        <v>4.7249999999999996</v>
      </c>
      <c r="D202" s="7" t="s">
        <v>27</v>
      </c>
      <c r="E202" s="7" t="s">
        <v>73</v>
      </c>
      <c r="F202" s="7" t="s">
        <v>29</v>
      </c>
      <c r="G202" s="7" t="s">
        <v>45</v>
      </c>
      <c r="H202" s="7" t="s">
        <v>31</v>
      </c>
      <c r="I202" s="7" t="s">
        <v>54</v>
      </c>
      <c r="J202" s="7" t="s">
        <v>33</v>
      </c>
      <c r="K202" s="7" t="s">
        <v>64</v>
      </c>
      <c r="L202" s="5">
        <v>33667</v>
      </c>
      <c r="M202" s="7" t="s">
        <v>35</v>
      </c>
      <c r="N202" s="7" t="s">
        <v>36</v>
      </c>
      <c r="O202" s="7" t="s">
        <v>71</v>
      </c>
      <c r="P202" s="7" t="s">
        <v>60</v>
      </c>
      <c r="Q202" s="7" t="s">
        <v>39</v>
      </c>
      <c r="R202" s="7" cm="1">
        <f t="array" ref="R202">_xlfn.IFS(Table3[[#This Row],[Performance Levels]]="Exceeds",4,Table3[[#This Row],[Performance Levels]]="Fully Meets",3,Table3[[#This Row],[Performance Levels]]="PIP",1,Table3[[#This Row],[Performance Levels]]="Needs Improvement",2)</f>
        <v>3</v>
      </c>
      <c r="S202" s="7">
        <v>4</v>
      </c>
      <c r="T202" s="7" t="str" cm="1">
        <f t="array" ref="T202">_xlfn.IFS(S202&lt;=2,"Excellent",S202=3,"Average",S202&lt;=5,"Poor")</f>
        <v>Poor</v>
      </c>
      <c r="U202" s="5">
        <v>45011</v>
      </c>
      <c r="V202" s="7">
        <v>4</v>
      </c>
      <c r="W202" s="7" t="str" cm="1">
        <f t="array" ref="W202">_xlfn.IFS(S202&lt;=2,"High",S202=3,"Moderate",S202&lt;=5,"Low")</f>
        <v>Low</v>
      </c>
      <c r="X202" s="7">
        <v>2</v>
      </c>
      <c r="Y202" s="7" t="str" cm="1">
        <f t="array" ref="Y202">_xlfn.IFS(S202&lt;=2,"High",S202=3,"Moderate",S202&lt;=5,"Low")</f>
        <v>Low</v>
      </c>
      <c r="Z202" s="7">
        <v>4</v>
      </c>
      <c r="AA202" s="7" t="str" cm="1">
        <f t="array" ref="AA202">_xlfn.IFS(S202&lt;=2,"High",S202=3,"Moderate",S202&lt;=5,"Low")</f>
        <v>Low</v>
      </c>
      <c r="AB202" s="5">
        <v>45072</v>
      </c>
      <c r="AC202" s="7" t="s">
        <v>61</v>
      </c>
      <c r="AD202" s="7" t="s">
        <v>50</v>
      </c>
      <c r="AE202" s="7" t="s">
        <v>51</v>
      </c>
      <c r="AF202" s="7">
        <v>1</v>
      </c>
      <c r="AG202" s="8">
        <v>710.14</v>
      </c>
      <c r="AH202" s="7">
        <v>29</v>
      </c>
      <c r="AI202" s="7" t="str" cm="1">
        <f t="array" ref="AI202">_xlfn.IFS(AH202&lt;=25,"Young",AH202&lt;=50,"Adult",AH202&gt;50,"Old")</f>
        <v>Adult</v>
      </c>
    </row>
    <row r="203" spans="1:35" x14ac:dyDescent="0.35">
      <c r="A203" s="11">
        <v>3658</v>
      </c>
      <c r="B203" s="9">
        <v>44869</v>
      </c>
      <c r="C203" s="10">
        <f t="shared" ca="1" si="3"/>
        <v>3.5444444444444443</v>
      </c>
      <c r="D203" s="11" t="s">
        <v>27</v>
      </c>
      <c r="E203" s="11" t="s">
        <v>68</v>
      </c>
      <c r="F203" s="11" t="s">
        <v>29</v>
      </c>
      <c r="G203" s="11" t="s">
        <v>45</v>
      </c>
      <c r="H203" s="11" t="s">
        <v>31</v>
      </c>
      <c r="I203" s="11" t="s">
        <v>32</v>
      </c>
      <c r="J203" s="11" t="s">
        <v>33</v>
      </c>
      <c r="K203" s="11" t="s">
        <v>95</v>
      </c>
      <c r="L203" s="9">
        <v>24436</v>
      </c>
      <c r="M203" s="11" t="s">
        <v>35</v>
      </c>
      <c r="N203" s="11" t="s">
        <v>36</v>
      </c>
      <c r="O203" s="11" t="s">
        <v>71</v>
      </c>
      <c r="P203" s="11" t="s">
        <v>76</v>
      </c>
      <c r="Q203" s="11" t="s">
        <v>39</v>
      </c>
      <c r="R203" s="11" cm="1">
        <f t="array" ref="R203">_xlfn.IFS(Table3[[#This Row],[Performance Levels]]="Exceeds",4,Table3[[#This Row],[Performance Levels]]="Fully Meets",3,Table3[[#This Row],[Performance Levels]]="PIP",1,Table3[[#This Row],[Performance Levels]]="Needs Improvement",2)</f>
        <v>3</v>
      </c>
      <c r="S203" s="11">
        <v>3</v>
      </c>
      <c r="T203" s="11" t="str" cm="1">
        <f t="array" ref="T203">_xlfn.IFS(S203&lt;=2,"Excellent",S203=3,"Average",S203&lt;=5,"Poor")</f>
        <v>Average</v>
      </c>
      <c r="U203" s="9">
        <v>45140</v>
      </c>
      <c r="V203" s="11">
        <v>5</v>
      </c>
      <c r="W203" s="11" t="str" cm="1">
        <f t="array" ref="W203">_xlfn.IFS(S203&lt;=2,"High",S203=3,"Moderate",S203&lt;=5,"Low")</f>
        <v>Moderate</v>
      </c>
      <c r="X203" s="11">
        <v>4</v>
      </c>
      <c r="Y203" s="11" t="str" cm="1">
        <f t="array" ref="Y203">_xlfn.IFS(S203&lt;=2,"High",S203=3,"Moderate",S203&lt;=5,"Low")</f>
        <v>Moderate</v>
      </c>
      <c r="Z203" s="11">
        <v>2</v>
      </c>
      <c r="AA203" s="11" t="str" cm="1">
        <f t="array" ref="AA203">_xlfn.IFS(S203&lt;=2,"High",S203=3,"Moderate",S203&lt;=5,"Low")</f>
        <v>Moderate</v>
      </c>
      <c r="AB203" s="9">
        <v>44791</v>
      </c>
      <c r="AC203" s="11" t="s">
        <v>40</v>
      </c>
      <c r="AD203" s="11" t="s">
        <v>50</v>
      </c>
      <c r="AE203" s="11" t="s">
        <v>51</v>
      </c>
      <c r="AF203" s="11">
        <v>2</v>
      </c>
      <c r="AG203" s="12">
        <v>799.88</v>
      </c>
      <c r="AH203" s="11">
        <v>56</v>
      </c>
      <c r="AI203" s="11" t="str" cm="1">
        <f t="array" ref="AI203">_xlfn.IFS(AH203&lt;=25,"Young",AH203&lt;=50,"Adult",AH203&gt;50,"Old")</f>
        <v>Old</v>
      </c>
    </row>
    <row r="204" spans="1:35" x14ac:dyDescent="0.35">
      <c r="A204" s="7">
        <v>3659</v>
      </c>
      <c r="B204" s="5">
        <v>43740</v>
      </c>
      <c r="C204" s="6">
        <f t="shared" ca="1" si="3"/>
        <v>6.6333333333333337</v>
      </c>
      <c r="D204" s="7" t="s">
        <v>27</v>
      </c>
      <c r="E204" s="7" t="s">
        <v>28</v>
      </c>
      <c r="F204" s="7" t="s">
        <v>29</v>
      </c>
      <c r="G204" s="7" t="s">
        <v>54</v>
      </c>
      <c r="H204" s="7" t="s">
        <v>44</v>
      </c>
      <c r="I204" s="7" t="s">
        <v>45</v>
      </c>
      <c r="J204" s="7" t="s">
        <v>33</v>
      </c>
      <c r="K204" s="7" t="s">
        <v>69</v>
      </c>
      <c r="L204" s="5">
        <v>32811</v>
      </c>
      <c r="M204" s="7" t="s">
        <v>35</v>
      </c>
      <c r="N204" s="7" t="s">
        <v>47</v>
      </c>
      <c r="O204" s="7" t="s">
        <v>59</v>
      </c>
      <c r="P204" s="7" t="s">
        <v>76</v>
      </c>
      <c r="Q204" s="7" t="s">
        <v>77</v>
      </c>
      <c r="R204" s="7" cm="1">
        <f t="array" ref="R204">_xlfn.IFS(Table3[[#This Row],[Performance Levels]]="Exceeds",4,Table3[[#This Row],[Performance Levels]]="Fully Meets",3,Table3[[#This Row],[Performance Levels]]="PIP",1,Table3[[#This Row],[Performance Levels]]="Needs Improvement",2)</f>
        <v>4</v>
      </c>
      <c r="S204" s="7">
        <v>1</v>
      </c>
      <c r="T204" s="7" t="str" cm="1">
        <f t="array" ref="T204">_xlfn.IFS(S204&lt;=2,"Excellent",S204=3,"Average",S204&lt;=5,"Poor")</f>
        <v>Excellent</v>
      </c>
      <c r="U204" s="5">
        <v>44799</v>
      </c>
      <c r="V204" s="7">
        <v>3</v>
      </c>
      <c r="W204" s="7" t="str" cm="1">
        <f t="array" ref="W204">_xlfn.IFS(S204&lt;=2,"High",S204=3,"Moderate",S204&lt;=5,"Low")</f>
        <v>High</v>
      </c>
      <c r="X204" s="7">
        <v>1</v>
      </c>
      <c r="Y204" s="7" t="str" cm="1">
        <f t="array" ref="Y204">_xlfn.IFS(S204&lt;=2,"High",S204=3,"Moderate",S204&lt;=5,"Low")</f>
        <v>High</v>
      </c>
      <c r="Z204" s="7">
        <v>5</v>
      </c>
      <c r="AA204" s="7" t="str" cm="1">
        <f t="array" ref="AA204">_xlfn.IFS(S204&lt;=2,"High",S204=3,"Moderate",S204&lt;=5,"Low")</f>
        <v>High</v>
      </c>
      <c r="AB204" s="5">
        <v>44953</v>
      </c>
      <c r="AC204" s="7" t="s">
        <v>40</v>
      </c>
      <c r="AD204" s="7" t="s">
        <v>50</v>
      </c>
      <c r="AE204" s="7" t="s">
        <v>72</v>
      </c>
      <c r="AF204" s="7">
        <v>5</v>
      </c>
      <c r="AG204" s="8">
        <v>242.87</v>
      </c>
      <c r="AH204" s="7">
        <v>30</v>
      </c>
      <c r="AI204" s="7" t="str" cm="1">
        <f t="array" ref="AI204">_xlfn.IFS(AH204&lt;=25,"Young",AH204&lt;=50,"Adult",AH204&gt;50,"Old")</f>
        <v>Adult</v>
      </c>
    </row>
    <row r="205" spans="1:35" x14ac:dyDescent="0.35">
      <c r="A205" s="11">
        <v>3660</v>
      </c>
      <c r="B205" s="9">
        <v>43609</v>
      </c>
      <c r="C205" s="10">
        <f t="shared" ca="1" si="3"/>
        <v>6.9888888888888889</v>
      </c>
      <c r="D205" s="11" t="s">
        <v>27</v>
      </c>
      <c r="E205" s="11" t="s">
        <v>43</v>
      </c>
      <c r="F205" s="11" t="s">
        <v>29</v>
      </c>
      <c r="G205" s="11" t="s">
        <v>54</v>
      </c>
      <c r="H205" s="11" t="s">
        <v>44</v>
      </c>
      <c r="I205" s="11" t="s">
        <v>54</v>
      </c>
      <c r="J205" s="11" t="s">
        <v>33</v>
      </c>
      <c r="K205" s="11" t="s">
        <v>69</v>
      </c>
      <c r="L205" s="9">
        <v>27201</v>
      </c>
      <c r="M205" s="11" t="s">
        <v>35</v>
      </c>
      <c r="N205" s="11" t="s">
        <v>47</v>
      </c>
      <c r="O205" s="11" t="s">
        <v>48</v>
      </c>
      <c r="P205" s="11" t="s">
        <v>60</v>
      </c>
      <c r="Q205" s="11" t="s">
        <v>77</v>
      </c>
      <c r="R205" s="11" cm="1">
        <f t="array" ref="R205">_xlfn.IFS(Table3[[#This Row],[Performance Levels]]="Exceeds",4,Table3[[#This Row],[Performance Levels]]="Fully Meets",3,Table3[[#This Row],[Performance Levels]]="PIP",1,Table3[[#This Row],[Performance Levels]]="Needs Improvement",2)</f>
        <v>4</v>
      </c>
      <c r="S205" s="11">
        <v>3</v>
      </c>
      <c r="T205" s="11" t="str" cm="1">
        <f t="array" ref="T205">_xlfn.IFS(S205&lt;=2,"Excellent",S205=3,"Average",S205&lt;=5,"Poor")</f>
        <v>Average</v>
      </c>
      <c r="U205" s="9">
        <v>44803</v>
      </c>
      <c r="V205" s="11">
        <v>3</v>
      </c>
      <c r="W205" s="11" t="str" cm="1">
        <f t="array" ref="W205">_xlfn.IFS(S205&lt;=2,"High",S205=3,"Moderate",S205&lt;=5,"Low")</f>
        <v>Moderate</v>
      </c>
      <c r="X205" s="11">
        <v>2</v>
      </c>
      <c r="Y205" s="11" t="str" cm="1">
        <f t="array" ref="Y205">_xlfn.IFS(S205&lt;=2,"High",S205=3,"Moderate",S205&lt;=5,"Low")</f>
        <v>Moderate</v>
      </c>
      <c r="Z205" s="11">
        <v>4</v>
      </c>
      <c r="AA205" s="11" t="str" cm="1">
        <f t="array" ref="AA205">_xlfn.IFS(S205&lt;=2,"High",S205=3,"Moderate",S205&lt;=5,"Low")</f>
        <v>Moderate</v>
      </c>
      <c r="AB205" s="9">
        <v>45065</v>
      </c>
      <c r="AC205" s="11" t="s">
        <v>40</v>
      </c>
      <c r="AD205" s="11" t="s">
        <v>41</v>
      </c>
      <c r="AE205" s="11" t="s">
        <v>72</v>
      </c>
      <c r="AF205" s="11">
        <v>4</v>
      </c>
      <c r="AG205" s="12">
        <v>849.77</v>
      </c>
      <c r="AH205" s="11">
        <v>45</v>
      </c>
      <c r="AI205" s="11" t="str" cm="1">
        <f t="array" ref="AI205">_xlfn.IFS(AH205&lt;=25,"Young",AH205&lt;=50,"Adult",AH205&gt;50,"Old")</f>
        <v>Adult</v>
      </c>
    </row>
    <row r="206" spans="1:35" x14ac:dyDescent="0.35">
      <c r="A206" s="7">
        <v>3661</v>
      </c>
      <c r="B206" s="5">
        <v>44620</v>
      </c>
      <c r="C206" s="6">
        <f t="shared" ca="1" si="3"/>
        <v>4.2222222222222223</v>
      </c>
      <c r="D206" s="7" t="s">
        <v>27</v>
      </c>
      <c r="E206" s="7" t="s">
        <v>86</v>
      </c>
      <c r="F206" s="7" t="s">
        <v>29</v>
      </c>
      <c r="G206" s="7" t="s">
        <v>30</v>
      </c>
      <c r="H206" s="7" t="s">
        <v>31</v>
      </c>
      <c r="I206" s="7" t="s">
        <v>32</v>
      </c>
      <c r="J206" s="7" t="s">
        <v>33</v>
      </c>
      <c r="K206" s="7" t="s">
        <v>81</v>
      </c>
      <c r="L206" s="5">
        <v>19136</v>
      </c>
      <c r="M206" s="7" t="s">
        <v>35</v>
      </c>
      <c r="N206" s="7" t="s">
        <v>47</v>
      </c>
      <c r="O206" s="7" t="s">
        <v>83</v>
      </c>
      <c r="P206" s="7" t="s">
        <v>66</v>
      </c>
      <c r="Q206" s="7" t="s">
        <v>39</v>
      </c>
      <c r="R206" s="7" cm="1">
        <f t="array" ref="R206">_xlfn.IFS(Table3[[#This Row],[Performance Levels]]="Exceeds",4,Table3[[#This Row],[Performance Levels]]="Fully Meets",3,Table3[[#This Row],[Performance Levels]]="PIP",1,Table3[[#This Row],[Performance Levels]]="Needs Improvement",2)</f>
        <v>3</v>
      </c>
      <c r="S206" s="7">
        <v>3</v>
      </c>
      <c r="T206" s="7" t="str" cm="1">
        <f t="array" ref="T206">_xlfn.IFS(S206&lt;=2,"Excellent",S206=3,"Average",S206&lt;=5,"Poor")</f>
        <v>Average</v>
      </c>
      <c r="U206" s="5">
        <v>45113</v>
      </c>
      <c r="V206" s="7">
        <v>3</v>
      </c>
      <c r="W206" s="7" t="str" cm="1">
        <f t="array" ref="W206">_xlfn.IFS(S206&lt;=2,"High",S206=3,"Moderate",S206&lt;=5,"Low")</f>
        <v>Moderate</v>
      </c>
      <c r="X206" s="7">
        <v>2</v>
      </c>
      <c r="Y206" s="7" t="str" cm="1">
        <f t="array" ref="Y206">_xlfn.IFS(S206&lt;=2,"High",S206=3,"Moderate",S206&lt;=5,"Low")</f>
        <v>Moderate</v>
      </c>
      <c r="Z206" s="7">
        <v>5</v>
      </c>
      <c r="AA206" s="7" t="str" cm="1">
        <f t="array" ref="AA206">_xlfn.IFS(S206&lt;=2,"High",S206=3,"Moderate",S206&lt;=5,"Low")</f>
        <v>Moderate</v>
      </c>
      <c r="AB206" s="5">
        <v>45052</v>
      </c>
      <c r="AC206" s="7" t="s">
        <v>49</v>
      </c>
      <c r="AD206" s="7" t="s">
        <v>50</v>
      </c>
      <c r="AE206" s="7" t="s">
        <v>72</v>
      </c>
      <c r="AF206" s="7">
        <v>2</v>
      </c>
      <c r="AG206" s="8">
        <v>471.5</v>
      </c>
      <c r="AH206" s="7">
        <v>70</v>
      </c>
      <c r="AI206" s="7" t="str" cm="1">
        <f t="array" ref="AI206">_xlfn.IFS(AH206&lt;=25,"Young",AH206&lt;=50,"Adult",AH206&gt;50,"Old")</f>
        <v>Old</v>
      </c>
    </row>
    <row r="207" spans="1:35" x14ac:dyDescent="0.35">
      <c r="A207" s="11">
        <v>3662</v>
      </c>
      <c r="B207" s="9">
        <v>45090</v>
      </c>
      <c r="C207" s="10">
        <f t="shared" ca="1" si="3"/>
        <v>2.9361111111111109</v>
      </c>
      <c r="D207" s="11" t="s">
        <v>27</v>
      </c>
      <c r="E207" s="11" t="s">
        <v>80</v>
      </c>
      <c r="F207" s="11" t="s">
        <v>29</v>
      </c>
      <c r="G207" s="11" t="s">
        <v>54</v>
      </c>
      <c r="H207" s="11" t="s">
        <v>55</v>
      </c>
      <c r="I207" s="11" t="s">
        <v>32</v>
      </c>
      <c r="J207" s="11" t="s">
        <v>33</v>
      </c>
      <c r="K207" s="11" t="s">
        <v>100</v>
      </c>
      <c r="L207" s="9">
        <v>26772</v>
      </c>
      <c r="M207" s="11" t="s">
        <v>35</v>
      </c>
      <c r="N207" s="11" t="s">
        <v>47</v>
      </c>
      <c r="O207" s="11" t="s">
        <v>59</v>
      </c>
      <c r="P207" s="11" t="s">
        <v>66</v>
      </c>
      <c r="Q207" s="11" t="s">
        <v>77</v>
      </c>
      <c r="R207" s="11" cm="1">
        <f t="array" ref="R207">_xlfn.IFS(Table3[[#This Row],[Performance Levels]]="Exceeds",4,Table3[[#This Row],[Performance Levels]]="Fully Meets",3,Table3[[#This Row],[Performance Levels]]="PIP",1,Table3[[#This Row],[Performance Levels]]="Needs Improvement",2)</f>
        <v>4</v>
      </c>
      <c r="S207" s="11">
        <v>2</v>
      </c>
      <c r="T207" s="11" t="str" cm="1">
        <f t="array" ref="T207">_xlfn.IFS(S207&lt;=2,"Excellent",S207=3,"Average",S207&lt;=5,"Poor")</f>
        <v>Excellent</v>
      </c>
      <c r="U207" s="9">
        <v>45121</v>
      </c>
      <c r="V207" s="11">
        <v>3</v>
      </c>
      <c r="W207" s="11" t="str" cm="1">
        <f t="array" ref="W207">_xlfn.IFS(S207&lt;=2,"High",S207=3,"Moderate",S207&lt;=5,"Low")</f>
        <v>High</v>
      </c>
      <c r="X207" s="11">
        <v>5</v>
      </c>
      <c r="Y207" s="11" t="str" cm="1">
        <f t="array" ref="Y207">_xlfn.IFS(S207&lt;=2,"High",S207=3,"Moderate",S207&lt;=5,"Low")</f>
        <v>High</v>
      </c>
      <c r="Z207" s="11">
        <v>3</v>
      </c>
      <c r="AA207" s="11" t="str" cm="1">
        <f t="array" ref="AA207">_xlfn.IFS(S207&lt;=2,"High",S207=3,"Moderate",S207&lt;=5,"Low")</f>
        <v>High</v>
      </c>
      <c r="AB207" s="9">
        <v>45066</v>
      </c>
      <c r="AC207" s="11" t="s">
        <v>49</v>
      </c>
      <c r="AD207" s="11" t="s">
        <v>41</v>
      </c>
      <c r="AE207" s="11" t="s">
        <v>72</v>
      </c>
      <c r="AF207" s="11">
        <v>1</v>
      </c>
      <c r="AG207" s="12">
        <v>535.92999999999995</v>
      </c>
      <c r="AH207" s="11">
        <v>50</v>
      </c>
      <c r="AI207" s="11" t="str" cm="1">
        <f t="array" ref="AI207">_xlfn.IFS(AH207&lt;=25,"Young",AH207&lt;=50,"Adult",AH207&gt;50,"Old")</f>
        <v>Adult</v>
      </c>
    </row>
    <row r="208" spans="1:35" x14ac:dyDescent="0.35">
      <c r="A208" s="7">
        <v>3665</v>
      </c>
      <c r="B208" s="5">
        <v>43791</v>
      </c>
      <c r="C208" s="6">
        <f t="shared" ca="1" si="3"/>
        <v>6.4944444444444445</v>
      </c>
      <c r="D208" s="7" t="s">
        <v>27</v>
      </c>
      <c r="E208" s="7" t="s">
        <v>84</v>
      </c>
      <c r="F208" s="7" t="s">
        <v>29</v>
      </c>
      <c r="G208" s="7" t="s">
        <v>54</v>
      </c>
      <c r="H208" s="7" t="s">
        <v>55</v>
      </c>
      <c r="I208" s="7" t="s">
        <v>32</v>
      </c>
      <c r="J208" s="7" t="s">
        <v>33</v>
      </c>
      <c r="K208" s="7" t="s">
        <v>69</v>
      </c>
      <c r="L208" s="5">
        <v>31136</v>
      </c>
      <c r="M208" s="7" t="s">
        <v>35</v>
      </c>
      <c r="N208" s="7" t="s">
        <v>47</v>
      </c>
      <c r="O208" s="7" t="s">
        <v>83</v>
      </c>
      <c r="P208" s="7" t="s">
        <v>66</v>
      </c>
      <c r="Q208" s="7" t="s">
        <v>39</v>
      </c>
      <c r="R208" s="7" cm="1">
        <f t="array" ref="R208">_xlfn.IFS(Table3[[#This Row],[Performance Levels]]="Exceeds",4,Table3[[#This Row],[Performance Levels]]="Fully Meets",3,Table3[[#This Row],[Performance Levels]]="PIP",1,Table3[[#This Row],[Performance Levels]]="Needs Improvement",2)</f>
        <v>3</v>
      </c>
      <c r="S208" s="7">
        <v>3</v>
      </c>
      <c r="T208" s="7" t="str" cm="1">
        <f t="array" ref="T208">_xlfn.IFS(S208&lt;=2,"Excellent",S208=3,"Average",S208&lt;=5,"Poor")</f>
        <v>Average</v>
      </c>
      <c r="U208" s="5">
        <v>44987</v>
      </c>
      <c r="V208" s="7">
        <v>5</v>
      </c>
      <c r="W208" s="7" t="str" cm="1">
        <f t="array" ref="W208">_xlfn.IFS(S208&lt;=2,"High",S208=3,"Moderate",S208&lt;=5,"Low")</f>
        <v>Moderate</v>
      </c>
      <c r="X208" s="7">
        <v>2</v>
      </c>
      <c r="Y208" s="7" t="str" cm="1">
        <f t="array" ref="Y208">_xlfn.IFS(S208&lt;=2,"High",S208=3,"Moderate",S208&lt;=5,"Low")</f>
        <v>Moderate</v>
      </c>
      <c r="Z208" s="7">
        <v>1</v>
      </c>
      <c r="AA208" s="7" t="str" cm="1">
        <f t="array" ref="AA208">_xlfn.IFS(S208&lt;=2,"High",S208=3,"Moderate",S208&lt;=5,"Low")</f>
        <v>Moderate</v>
      </c>
      <c r="AB208" s="5">
        <v>44935</v>
      </c>
      <c r="AC208" s="7" t="s">
        <v>61</v>
      </c>
      <c r="AD208" s="7" t="s">
        <v>41</v>
      </c>
      <c r="AE208" s="7" t="s">
        <v>72</v>
      </c>
      <c r="AF208" s="7">
        <v>3</v>
      </c>
      <c r="AG208" s="8">
        <v>752.33</v>
      </c>
      <c r="AH208" s="7">
        <v>34</v>
      </c>
      <c r="AI208" s="7" t="str" cm="1">
        <f t="array" ref="AI208">_xlfn.IFS(AH208&lt;=25,"Young",AH208&lt;=50,"Adult",AH208&gt;50,"Old")</f>
        <v>Adult</v>
      </c>
    </row>
    <row r="209" spans="1:35" x14ac:dyDescent="0.35">
      <c r="A209" s="11">
        <v>3666</v>
      </c>
      <c r="B209" s="9">
        <v>44680</v>
      </c>
      <c r="C209" s="10">
        <f t="shared" ca="1" si="3"/>
        <v>4.0583333333333336</v>
      </c>
      <c r="D209" s="11" t="s">
        <v>27</v>
      </c>
      <c r="E209" s="11" t="s">
        <v>63</v>
      </c>
      <c r="F209" s="11" t="s">
        <v>29</v>
      </c>
      <c r="G209" s="11" t="s">
        <v>54</v>
      </c>
      <c r="H209" s="11" t="s">
        <v>44</v>
      </c>
      <c r="I209" s="11" t="s">
        <v>54</v>
      </c>
      <c r="J209" s="11" t="s">
        <v>33</v>
      </c>
      <c r="K209" s="11" t="s">
        <v>69</v>
      </c>
      <c r="L209" s="9">
        <v>20594</v>
      </c>
      <c r="M209" s="11" t="s">
        <v>35</v>
      </c>
      <c r="N209" s="11" t="s">
        <v>47</v>
      </c>
      <c r="O209" s="11" t="s">
        <v>48</v>
      </c>
      <c r="P209" s="11" t="s">
        <v>60</v>
      </c>
      <c r="Q209" s="11" t="s">
        <v>39</v>
      </c>
      <c r="R209" s="11" cm="1">
        <f t="array" ref="R209">_xlfn.IFS(Table3[[#This Row],[Performance Levels]]="Exceeds",4,Table3[[#This Row],[Performance Levels]]="Fully Meets",3,Table3[[#This Row],[Performance Levels]]="PIP",1,Table3[[#This Row],[Performance Levels]]="Needs Improvement",2)</f>
        <v>3</v>
      </c>
      <c r="S209" s="11">
        <v>3</v>
      </c>
      <c r="T209" s="11" t="str" cm="1">
        <f t="array" ref="T209">_xlfn.IFS(S209&lt;=2,"Excellent",S209=3,"Average",S209&lt;=5,"Poor")</f>
        <v>Average</v>
      </c>
      <c r="U209" s="9">
        <v>45042</v>
      </c>
      <c r="V209" s="11">
        <v>5</v>
      </c>
      <c r="W209" s="11" t="str" cm="1">
        <f t="array" ref="W209">_xlfn.IFS(S209&lt;=2,"High",S209=3,"Moderate",S209&lt;=5,"Low")</f>
        <v>Moderate</v>
      </c>
      <c r="X209" s="11">
        <v>2</v>
      </c>
      <c r="Y209" s="11" t="str" cm="1">
        <f t="array" ref="Y209">_xlfn.IFS(S209&lt;=2,"High",S209=3,"Moderate",S209&lt;=5,"Low")</f>
        <v>Moderate</v>
      </c>
      <c r="Z209" s="11">
        <v>1</v>
      </c>
      <c r="AA209" s="11" t="str" cm="1">
        <f t="array" ref="AA209">_xlfn.IFS(S209&lt;=2,"High",S209=3,"Moderate",S209&lt;=5,"Low")</f>
        <v>Moderate</v>
      </c>
      <c r="AB209" s="9">
        <v>45140</v>
      </c>
      <c r="AC209" s="11" t="s">
        <v>61</v>
      </c>
      <c r="AD209" s="11" t="s">
        <v>41</v>
      </c>
      <c r="AE209" s="11" t="s">
        <v>62</v>
      </c>
      <c r="AF209" s="11">
        <v>3</v>
      </c>
      <c r="AG209" s="12">
        <v>343.52</v>
      </c>
      <c r="AH209" s="11">
        <v>66</v>
      </c>
      <c r="AI209" s="11" t="str" cm="1">
        <f t="array" ref="AI209">_xlfn.IFS(AH209&lt;=25,"Young",AH209&lt;=50,"Adult",AH209&gt;50,"Old")</f>
        <v>Old</v>
      </c>
    </row>
    <row r="210" spans="1:35" x14ac:dyDescent="0.35">
      <c r="A210" s="7">
        <v>3667</v>
      </c>
      <c r="B210" s="5">
        <v>44906</v>
      </c>
      <c r="C210" s="6">
        <f t="shared" ca="1" si="3"/>
        <v>3.4416666666666669</v>
      </c>
      <c r="D210" s="7" t="s">
        <v>27</v>
      </c>
      <c r="E210" s="7" t="s">
        <v>73</v>
      </c>
      <c r="F210" s="7" t="s">
        <v>29</v>
      </c>
      <c r="G210" s="7" t="s">
        <v>45</v>
      </c>
      <c r="H210" s="7" t="s">
        <v>55</v>
      </c>
      <c r="I210" s="7" t="s">
        <v>32</v>
      </c>
      <c r="J210" s="7" t="s">
        <v>33</v>
      </c>
      <c r="K210" s="7" t="s">
        <v>108</v>
      </c>
      <c r="L210" s="5">
        <v>36030</v>
      </c>
      <c r="M210" s="7" t="s">
        <v>35</v>
      </c>
      <c r="N210" s="7" t="s">
        <v>47</v>
      </c>
      <c r="O210" s="7" t="s">
        <v>71</v>
      </c>
      <c r="P210" s="7" t="s">
        <v>60</v>
      </c>
      <c r="Q210" s="7" t="s">
        <v>39</v>
      </c>
      <c r="R210" s="7" cm="1">
        <f t="array" ref="R210">_xlfn.IFS(Table3[[#This Row],[Performance Levels]]="Exceeds",4,Table3[[#This Row],[Performance Levels]]="Fully Meets",3,Table3[[#This Row],[Performance Levels]]="PIP",1,Table3[[#This Row],[Performance Levels]]="Needs Improvement",2)</f>
        <v>3</v>
      </c>
      <c r="S210" s="7">
        <v>3</v>
      </c>
      <c r="T210" s="7" t="str" cm="1">
        <f t="array" ref="T210">_xlfn.IFS(S210&lt;=2,"Excellent",S210=3,"Average",S210&lt;=5,"Poor")</f>
        <v>Average</v>
      </c>
      <c r="U210" s="5">
        <v>44883</v>
      </c>
      <c r="V210" s="7">
        <v>1</v>
      </c>
      <c r="W210" s="7" t="str" cm="1">
        <f t="array" ref="W210">_xlfn.IFS(S210&lt;=2,"High",S210=3,"Moderate",S210&lt;=5,"Low")</f>
        <v>Moderate</v>
      </c>
      <c r="X210" s="7">
        <v>1</v>
      </c>
      <c r="Y210" s="7" t="str" cm="1">
        <f t="array" ref="Y210">_xlfn.IFS(S210&lt;=2,"High",S210=3,"Moderate",S210&lt;=5,"Low")</f>
        <v>Moderate</v>
      </c>
      <c r="Z210" s="7">
        <v>2</v>
      </c>
      <c r="AA210" s="7" t="str" cm="1">
        <f t="array" ref="AA210">_xlfn.IFS(S210&lt;=2,"High",S210=3,"Moderate",S210&lt;=5,"Low")</f>
        <v>Moderate</v>
      </c>
      <c r="AB210" s="5">
        <v>44960</v>
      </c>
      <c r="AC210" s="7" t="s">
        <v>40</v>
      </c>
      <c r="AD210" s="7" t="s">
        <v>41</v>
      </c>
      <c r="AE210" s="7" t="s">
        <v>62</v>
      </c>
      <c r="AF210" s="7">
        <v>3</v>
      </c>
      <c r="AG210" s="8">
        <v>860.31</v>
      </c>
      <c r="AH210" s="7">
        <v>24</v>
      </c>
      <c r="AI210" s="7" t="str" cm="1">
        <f t="array" ref="AI210">_xlfn.IFS(AH210&lt;=25,"Young",AH210&lt;=50,"Adult",AH210&gt;50,"Old")</f>
        <v>Young</v>
      </c>
    </row>
    <row r="211" spans="1:35" x14ac:dyDescent="0.35">
      <c r="A211" s="11">
        <v>3668</v>
      </c>
      <c r="B211" s="9">
        <v>45144</v>
      </c>
      <c r="C211" s="10">
        <f t="shared" ca="1" si="3"/>
        <v>2.7888888888888888</v>
      </c>
      <c r="D211" s="11" t="s">
        <v>27</v>
      </c>
      <c r="E211" s="11" t="s">
        <v>68</v>
      </c>
      <c r="F211" s="11" t="s">
        <v>29</v>
      </c>
      <c r="G211" s="11" t="s">
        <v>54</v>
      </c>
      <c r="H211" s="11" t="s">
        <v>31</v>
      </c>
      <c r="I211" s="11" t="s">
        <v>54</v>
      </c>
      <c r="J211" s="11" t="s">
        <v>33</v>
      </c>
      <c r="K211" s="11" t="s">
        <v>110</v>
      </c>
      <c r="L211" s="9">
        <v>35209</v>
      </c>
      <c r="M211" s="11" t="s">
        <v>35</v>
      </c>
      <c r="N211" s="11" t="s">
        <v>47</v>
      </c>
      <c r="O211" s="11" t="s">
        <v>83</v>
      </c>
      <c r="P211" s="11" t="s">
        <v>38</v>
      </c>
      <c r="Q211" s="11" t="s">
        <v>97</v>
      </c>
      <c r="R211" s="11" cm="1">
        <f t="array" ref="R211">_xlfn.IFS(Table3[[#This Row],[Performance Levels]]="Exceeds",4,Table3[[#This Row],[Performance Levels]]="Fully Meets",3,Table3[[#This Row],[Performance Levels]]="PIP",1,Table3[[#This Row],[Performance Levels]]="Needs Improvement",2)</f>
        <v>2</v>
      </c>
      <c r="S211" s="11">
        <v>3</v>
      </c>
      <c r="T211" s="11" t="str" cm="1">
        <f t="array" ref="T211">_xlfn.IFS(S211&lt;=2,"Excellent",S211=3,"Average",S211&lt;=5,"Poor")</f>
        <v>Average</v>
      </c>
      <c r="U211" s="9">
        <v>45106</v>
      </c>
      <c r="V211" s="11">
        <v>1</v>
      </c>
      <c r="W211" s="11" t="str" cm="1">
        <f t="array" ref="W211">_xlfn.IFS(S211&lt;=2,"High",S211=3,"Moderate",S211&lt;=5,"Low")</f>
        <v>Moderate</v>
      </c>
      <c r="X211" s="11">
        <v>5</v>
      </c>
      <c r="Y211" s="11" t="str" cm="1">
        <f t="array" ref="Y211">_xlfn.IFS(S211&lt;=2,"High",S211=3,"Moderate",S211&lt;=5,"Low")</f>
        <v>Moderate</v>
      </c>
      <c r="Z211" s="11">
        <v>1</v>
      </c>
      <c r="AA211" s="11" t="str" cm="1">
        <f t="array" ref="AA211">_xlfn.IFS(S211&lt;=2,"High",S211=3,"Moderate",S211&lt;=5,"Low")</f>
        <v>Moderate</v>
      </c>
      <c r="AB211" s="9">
        <v>44893</v>
      </c>
      <c r="AC211" s="11" t="s">
        <v>49</v>
      </c>
      <c r="AD211" s="11" t="s">
        <v>50</v>
      </c>
      <c r="AE211" s="11" t="s">
        <v>62</v>
      </c>
      <c r="AF211" s="11">
        <v>4</v>
      </c>
      <c r="AG211" s="12">
        <v>265.55</v>
      </c>
      <c r="AH211" s="11">
        <v>27</v>
      </c>
      <c r="AI211" s="11" t="str" cm="1">
        <f t="array" ref="AI211">_xlfn.IFS(AH211&lt;=25,"Young",AH211&lt;=50,"Adult",AH211&gt;50,"Old")</f>
        <v>Adult</v>
      </c>
    </row>
    <row r="212" spans="1:35" x14ac:dyDescent="0.35">
      <c r="A212" s="7">
        <v>3669</v>
      </c>
      <c r="B212" s="5">
        <v>43918</v>
      </c>
      <c r="C212" s="6">
        <f t="shared" ca="1" si="3"/>
        <v>6.1444444444444448</v>
      </c>
      <c r="D212" s="7" t="s">
        <v>27</v>
      </c>
      <c r="E212" s="7" t="s">
        <v>28</v>
      </c>
      <c r="F212" s="7" t="s">
        <v>107</v>
      </c>
      <c r="G212" s="7" t="s">
        <v>30</v>
      </c>
      <c r="H212" s="7" t="s">
        <v>44</v>
      </c>
      <c r="I212" s="7" t="s">
        <v>32</v>
      </c>
      <c r="J212" s="7" t="s">
        <v>33</v>
      </c>
      <c r="K212" s="7" t="s">
        <v>34</v>
      </c>
      <c r="L212" s="5">
        <v>24488</v>
      </c>
      <c r="M212" s="7" t="s">
        <v>35</v>
      </c>
      <c r="N212" s="7" t="s">
        <v>47</v>
      </c>
      <c r="O212" s="7" t="s">
        <v>71</v>
      </c>
      <c r="P212" s="7" t="s">
        <v>38</v>
      </c>
      <c r="Q212" s="7" t="s">
        <v>39</v>
      </c>
      <c r="R212" s="7" cm="1">
        <f t="array" ref="R212">_xlfn.IFS(Table3[[#This Row],[Performance Levels]]="Exceeds",4,Table3[[#This Row],[Performance Levels]]="Fully Meets",3,Table3[[#This Row],[Performance Levels]]="PIP",1,Table3[[#This Row],[Performance Levels]]="Needs Improvement",2)</f>
        <v>3</v>
      </c>
      <c r="S212" s="7">
        <v>3</v>
      </c>
      <c r="T212" s="7" t="str" cm="1">
        <f t="array" ref="T212">_xlfn.IFS(S212&lt;=2,"Excellent",S212=3,"Average",S212&lt;=5,"Poor")</f>
        <v>Average</v>
      </c>
      <c r="U212" s="5">
        <v>45027</v>
      </c>
      <c r="V212" s="7">
        <v>4</v>
      </c>
      <c r="W212" s="7" t="str" cm="1">
        <f t="array" ref="W212">_xlfn.IFS(S212&lt;=2,"High",S212=3,"Moderate",S212&lt;=5,"Low")</f>
        <v>Moderate</v>
      </c>
      <c r="X212" s="7">
        <v>2</v>
      </c>
      <c r="Y212" s="7" t="str" cm="1">
        <f t="array" ref="Y212">_xlfn.IFS(S212&lt;=2,"High",S212=3,"Moderate",S212&lt;=5,"Low")</f>
        <v>Moderate</v>
      </c>
      <c r="Z212" s="7">
        <v>4</v>
      </c>
      <c r="AA212" s="7" t="str" cm="1">
        <f t="array" ref="AA212">_xlfn.IFS(S212&lt;=2,"High",S212=3,"Moderate",S212&lt;=5,"Low")</f>
        <v>Moderate</v>
      </c>
      <c r="AB212" s="5">
        <v>45141</v>
      </c>
      <c r="AC212" s="7" t="s">
        <v>61</v>
      </c>
      <c r="AD212" s="7" t="s">
        <v>41</v>
      </c>
      <c r="AE212" s="7" t="s">
        <v>62</v>
      </c>
      <c r="AF212" s="7">
        <v>1</v>
      </c>
      <c r="AG212" s="8">
        <v>183.85</v>
      </c>
      <c r="AH212" s="7">
        <v>53</v>
      </c>
      <c r="AI212" s="7" t="str" cm="1">
        <f t="array" ref="AI212">_xlfn.IFS(AH212&lt;=25,"Young",AH212&lt;=50,"Adult",AH212&gt;50,"Old")</f>
        <v>Old</v>
      </c>
    </row>
    <row r="213" spans="1:35" x14ac:dyDescent="0.35">
      <c r="A213" s="11">
        <v>3670</v>
      </c>
      <c r="B213" s="9">
        <v>44784</v>
      </c>
      <c r="C213" s="10">
        <f t="shared" ca="1" si="3"/>
        <v>3.7749999999999999</v>
      </c>
      <c r="D213" s="11" t="s">
        <v>105</v>
      </c>
      <c r="E213" s="11" t="s">
        <v>84</v>
      </c>
      <c r="F213" s="11" t="s">
        <v>29</v>
      </c>
      <c r="G213" s="11" t="s">
        <v>54</v>
      </c>
      <c r="H213" s="11" t="s">
        <v>44</v>
      </c>
      <c r="I213" s="11" t="s">
        <v>54</v>
      </c>
      <c r="J213" s="11" t="s">
        <v>33</v>
      </c>
      <c r="K213" s="11" t="s">
        <v>108</v>
      </c>
      <c r="L213" s="9">
        <v>25220</v>
      </c>
      <c r="M213" s="11" t="s">
        <v>35</v>
      </c>
      <c r="N213" s="11" t="s">
        <v>36</v>
      </c>
      <c r="O213" s="11" t="s">
        <v>48</v>
      </c>
      <c r="P213" s="11" t="s">
        <v>38</v>
      </c>
      <c r="Q213" s="11" t="s">
        <v>97</v>
      </c>
      <c r="R213" s="11" cm="1">
        <f t="array" ref="R213">_xlfn.IFS(Table3[[#This Row],[Performance Levels]]="Exceeds",4,Table3[[#This Row],[Performance Levels]]="Fully Meets",3,Table3[[#This Row],[Performance Levels]]="PIP",1,Table3[[#This Row],[Performance Levels]]="Needs Improvement",2)</f>
        <v>2</v>
      </c>
      <c r="S213" s="11">
        <v>3</v>
      </c>
      <c r="T213" s="11" t="str" cm="1">
        <f t="array" ref="T213">_xlfn.IFS(S213&lt;=2,"Excellent",S213=3,"Average",S213&lt;=5,"Poor")</f>
        <v>Average</v>
      </c>
      <c r="U213" s="9">
        <v>44789</v>
      </c>
      <c r="V213" s="11">
        <v>2</v>
      </c>
      <c r="W213" s="11" t="str" cm="1">
        <f t="array" ref="W213">_xlfn.IFS(S213&lt;=2,"High",S213=3,"Moderate",S213&lt;=5,"Low")</f>
        <v>Moderate</v>
      </c>
      <c r="X213" s="11">
        <v>2</v>
      </c>
      <c r="Y213" s="11" t="str" cm="1">
        <f t="array" ref="Y213">_xlfn.IFS(S213&lt;=2,"High",S213=3,"Moderate",S213&lt;=5,"Low")</f>
        <v>Moderate</v>
      </c>
      <c r="Z213" s="11">
        <v>3</v>
      </c>
      <c r="AA213" s="11" t="str" cm="1">
        <f t="array" ref="AA213">_xlfn.IFS(S213&lt;=2,"High",S213=3,"Moderate",S213&lt;=5,"Low")</f>
        <v>Moderate</v>
      </c>
      <c r="AB213" s="9">
        <v>44829</v>
      </c>
      <c r="AC213" s="11" t="s">
        <v>61</v>
      </c>
      <c r="AD213" s="11" t="s">
        <v>50</v>
      </c>
      <c r="AE213" s="11" t="s">
        <v>62</v>
      </c>
      <c r="AF213" s="11">
        <v>5</v>
      </c>
      <c r="AG213" s="12">
        <v>942.09</v>
      </c>
      <c r="AH213" s="11">
        <v>53</v>
      </c>
      <c r="AI213" s="11" t="str" cm="1">
        <f t="array" ref="AI213">_xlfn.IFS(AH213&lt;=25,"Young",AH213&lt;=50,"Adult",AH213&gt;50,"Old")</f>
        <v>Old</v>
      </c>
    </row>
    <row r="214" spans="1:35" x14ac:dyDescent="0.35">
      <c r="A214" s="7">
        <v>3671</v>
      </c>
      <c r="B214" s="5">
        <v>44952</v>
      </c>
      <c r="C214" s="6">
        <f t="shared" ca="1" si="3"/>
        <v>3.3166666666666669</v>
      </c>
      <c r="D214" s="7" t="s">
        <v>105</v>
      </c>
      <c r="E214" s="7" t="s">
        <v>43</v>
      </c>
      <c r="F214" s="7" t="s">
        <v>107</v>
      </c>
      <c r="G214" s="7" t="s">
        <v>45</v>
      </c>
      <c r="H214" s="7" t="s">
        <v>44</v>
      </c>
      <c r="I214" s="7" t="s">
        <v>32</v>
      </c>
      <c r="J214" s="7" t="s">
        <v>33</v>
      </c>
      <c r="K214" s="7" t="s">
        <v>88</v>
      </c>
      <c r="L214" s="5">
        <v>32871</v>
      </c>
      <c r="M214" s="7" t="s">
        <v>35</v>
      </c>
      <c r="N214" s="7" t="s">
        <v>36</v>
      </c>
      <c r="O214" s="7" t="s">
        <v>83</v>
      </c>
      <c r="P214" s="7" t="s">
        <v>76</v>
      </c>
      <c r="Q214" s="7" t="s">
        <v>97</v>
      </c>
      <c r="R214" s="7" cm="1">
        <f t="array" ref="R214">_xlfn.IFS(Table3[[#This Row],[Performance Levels]]="Exceeds",4,Table3[[#This Row],[Performance Levels]]="Fully Meets",3,Table3[[#This Row],[Performance Levels]]="PIP",1,Table3[[#This Row],[Performance Levels]]="Needs Improvement",2)</f>
        <v>2</v>
      </c>
      <c r="S214" s="7">
        <v>3</v>
      </c>
      <c r="T214" s="7" t="str" cm="1">
        <f t="array" ref="T214">_xlfn.IFS(S214&lt;=2,"Excellent",S214=3,"Average",S214&lt;=5,"Poor")</f>
        <v>Average</v>
      </c>
      <c r="U214" s="5">
        <v>44936</v>
      </c>
      <c r="V214" s="7">
        <v>3</v>
      </c>
      <c r="W214" s="7" t="str" cm="1">
        <f t="array" ref="W214">_xlfn.IFS(S214&lt;=2,"High",S214=3,"Moderate",S214&lt;=5,"Low")</f>
        <v>Moderate</v>
      </c>
      <c r="X214" s="7">
        <v>4</v>
      </c>
      <c r="Y214" s="7" t="str" cm="1">
        <f t="array" ref="Y214">_xlfn.IFS(S214&lt;=2,"High",S214=3,"Moderate",S214&lt;=5,"Low")</f>
        <v>Moderate</v>
      </c>
      <c r="Z214" s="7">
        <v>5</v>
      </c>
      <c r="AA214" s="7" t="str" cm="1">
        <f t="array" ref="AA214">_xlfn.IFS(S214&lt;=2,"High",S214=3,"Moderate",S214&lt;=5,"Low")</f>
        <v>Moderate</v>
      </c>
      <c r="AB214" s="5">
        <v>44946</v>
      </c>
      <c r="AC214" s="7" t="s">
        <v>91</v>
      </c>
      <c r="AD214" s="7" t="s">
        <v>50</v>
      </c>
      <c r="AE214" s="7" t="s">
        <v>72</v>
      </c>
      <c r="AF214" s="7">
        <v>4</v>
      </c>
      <c r="AG214" s="8">
        <v>381.94</v>
      </c>
      <c r="AH214" s="7">
        <v>34</v>
      </c>
      <c r="AI214" s="7" t="str" cm="1">
        <f t="array" ref="AI214">_xlfn.IFS(AH214&lt;=25,"Young",AH214&lt;=50,"Adult",AH214&gt;50,"Old")</f>
        <v>Adult</v>
      </c>
    </row>
    <row r="215" spans="1:35" x14ac:dyDescent="0.35">
      <c r="A215" s="11">
        <v>3672</v>
      </c>
      <c r="B215" s="9">
        <v>43479</v>
      </c>
      <c r="C215" s="10">
        <f t="shared" ca="1" si="3"/>
        <v>7.35</v>
      </c>
      <c r="D215" s="11" t="s">
        <v>105</v>
      </c>
      <c r="E215" s="11" t="s">
        <v>86</v>
      </c>
      <c r="F215" s="11" t="s">
        <v>29</v>
      </c>
      <c r="G215" s="11" t="s">
        <v>45</v>
      </c>
      <c r="H215" s="11" t="s">
        <v>44</v>
      </c>
      <c r="I215" s="11" t="s">
        <v>54</v>
      </c>
      <c r="J215" s="11" t="s">
        <v>33</v>
      </c>
      <c r="K215" s="11" t="s">
        <v>64</v>
      </c>
      <c r="L215" s="9">
        <v>33293</v>
      </c>
      <c r="M215" s="11" t="s">
        <v>35</v>
      </c>
      <c r="N215" s="11" t="s">
        <v>36</v>
      </c>
      <c r="O215" s="11" t="s">
        <v>83</v>
      </c>
      <c r="P215" s="11" t="s">
        <v>76</v>
      </c>
      <c r="Q215" s="11" t="s">
        <v>39</v>
      </c>
      <c r="R215" s="11" cm="1">
        <f t="array" ref="R215">_xlfn.IFS(Table3[[#This Row],[Performance Levels]]="Exceeds",4,Table3[[#This Row],[Performance Levels]]="Fully Meets",3,Table3[[#This Row],[Performance Levels]]="PIP",1,Table3[[#This Row],[Performance Levels]]="Needs Improvement",2)</f>
        <v>3</v>
      </c>
      <c r="S215" s="11">
        <v>3</v>
      </c>
      <c r="T215" s="11" t="str" cm="1">
        <f t="array" ref="T215">_xlfn.IFS(S215&lt;=2,"Excellent",S215=3,"Average",S215&lt;=5,"Poor")</f>
        <v>Average</v>
      </c>
      <c r="U215" s="9">
        <v>44895</v>
      </c>
      <c r="V215" s="11">
        <v>3</v>
      </c>
      <c r="W215" s="11" t="str" cm="1">
        <f t="array" ref="W215">_xlfn.IFS(S215&lt;=2,"High",S215=3,"Moderate",S215&lt;=5,"Low")</f>
        <v>Moderate</v>
      </c>
      <c r="X215" s="11">
        <v>2</v>
      </c>
      <c r="Y215" s="11" t="str" cm="1">
        <f t="array" ref="Y215">_xlfn.IFS(S215&lt;=2,"High",S215=3,"Moderate",S215&lt;=5,"Low")</f>
        <v>Moderate</v>
      </c>
      <c r="Z215" s="11">
        <v>4</v>
      </c>
      <c r="AA215" s="11" t="str" cm="1">
        <f t="array" ref="AA215">_xlfn.IFS(S215&lt;=2,"High",S215=3,"Moderate",S215&lt;=5,"Low")</f>
        <v>Moderate</v>
      </c>
      <c r="AB215" s="9">
        <v>44802</v>
      </c>
      <c r="AC215" s="11" t="s">
        <v>61</v>
      </c>
      <c r="AD215" s="11" t="s">
        <v>50</v>
      </c>
      <c r="AE215" s="11" t="s">
        <v>42</v>
      </c>
      <c r="AF215" s="11">
        <v>1</v>
      </c>
      <c r="AG215" s="12">
        <v>358.73</v>
      </c>
      <c r="AH215" s="11">
        <v>28</v>
      </c>
      <c r="AI215" s="11" t="str" cm="1">
        <f t="array" ref="AI215">_xlfn.IFS(AH215&lt;=25,"Young",AH215&lt;=50,"Adult",AH215&gt;50,"Old")</f>
        <v>Adult</v>
      </c>
    </row>
    <row r="216" spans="1:35" x14ac:dyDescent="0.35">
      <c r="A216" s="7">
        <v>3673</v>
      </c>
      <c r="B216" s="5">
        <v>44723</v>
      </c>
      <c r="C216" s="6">
        <f t="shared" ca="1" si="3"/>
        <v>3.9416666666666669</v>
      </c>
      <c r="D216" s="7" t="s">
        <v>105</v>
      </c>
      <c r="E216" s="7" t="s">
        <v>63</v>
      </c>
      <c r="F216" s="7" t="s">
        <v>107</v>
      </c>
      <c r="G216" s="7" t="s">
        <v>54</v>
      </c>
      <c r="H216" s="7" t="s">
        <v>55</v>
      </c>
      <c r="I216" s="7" t="s">
        <v>32</v>
      </c>
      <c r="J216" s="7" t="s">
        <v>33</v>
      </c>
      <c r="K216" s="7" t="s">
        <v>103</v>
      </c>
      <c r="L216" s="5">
        <v>26714</v>
      </c>
      <c r="M216" s="7" t="s">
        <v>35</v>
      </c>
      <c r="N216" s="7" t="s">
        <v>36</v>
      </c>
      <c r="O216" s="7" t="s">
        <v>59</v>
      </c>
      <c r="P216" s="7" t="s">
        <v>38</v>
      </c>
      <c r="Q216" s="7" t="s">
        <v>39</v>
      </c>
      <c r="R216" s="7" cm="1">
        <f t="array" ref="R216">_xlfn.IFS(Table3[[#This Row],[Performance Levels]]="Exceeds",4,Table3[[#This Row],[Performance Levels]]="Fully Meets",3,Table3[[#This Row],[Performance Levels]]="PIP",1,Table3[[#This Row],[Performance Levels]]="Needs Improvement",2)</f>
        <v>3</v>
      </c>
      <c r="S216" s="7">
        <v>3</v>
      </c>
      <c r="T216" s="7" t="str" cm="1">
        <f t="array" ref="T216">_xlfn.IFS(S216&lt;=2,"Excellent",S216=3,"Average",S216&lt;=5,"Poor")</f>
        <v>Average</v>
      </c>
      <c r="U216" s="5">
        <v>45085</v>
      </c>
      <c r="V216" s="7">
        <v>3</v>
      </c>
      <c r="W216" s="7" t="str" cm="1">
        <f t="array" ref="W216">_xlfn.IFS(S216&lt;=2,"High",S216=3,"Moderate",S216&lt;=5,"Low")</f>
        <v>Moderate</v>
      </c>
      <c r="X216" s="7">
        <v>3</v>
      </c>
      <c r="Y216" s="7" t="str" cm="1">
        <f t="array" ref="Y216">_xlfn.IFS(S216&lt;=2,"High",S216=3,"Moderate",S216&lt;=5,"Low")</f>
        <v>Moderate</v>
      </c>
      <c r="Z216" s="7">
        <v>1</v>
      </c>
      <c r="AA216" s="7" t="str" cm="1">
        <f t="array" ref="AA216">_xlfn.IFS(S216&lt;=2,"High",S216=3,"Moderate",S216&lt;=5,"Low")</f>
        <v>Moderate</v>
      </c>
      <c r="AB216" s="5">
        <v>45006</v>
      </c>
      <c r="AC216" s="7" t="s">
        <v>49</v>
      </c>
      <c r="AD216" s="7" t="s">
        <v>50</v>
      </c>
      <c r="AE216" s="7" t="s">
        <v>72</v>
      </c>
      <c r="AF216" s="7">
        <v>3</v>
      </c>
      <c r="AG216" s="8">
        <v>578.02</v>
      </c>
      <c r="AH216" s="7">
        <v>49</v>
      </c>
      <c r="AI216" s="7" t="str" cm="1">
        <f t="array" ref="AI216">_xlfn.IFS(AH216&lt;=25,"Young",AH216&lt;=50,"Adult",AH216&gt;50,"Old")</f>
        <v>Adult</v>
      </c>
    </row>
    <row r="217" spans="1:35" x14ac:dyDescent="0.35">
      <c r="A217" s="11">
        <v>3674</v>
      </c>
      <c r="B217" s="9">
        <v>44007</v>
      </c>
      <c r="C217" s="10">
        <f t="shared" ca="1" si="3"/>
        <v>5.9027777777777777</v>
      </c>
      <c r="D217" s="11" t="s">
        <v>105</v>
      </c>
      <c r="E217" s="11" t="s">
        <v>68</v>
      </c>
      <c r="F217" s="11" t="s">
        <v>107</v>
      </c>
      <c r="G217" s="11" t="s">
        <v>45</v>
      </c>
      <c r="H217" s="11" t="s">
        <v>31</v>
      </c>
      <c r="I217" s="11" t="s">
        <v>45</v>
      </c>
      <c r="J217" s="11" t="s">
        <v>33</v>
      </c>
      <c r="K217" s="11" t="s">
        <v>78</v>
      </c>
      <c r="L217" s="9">
        <v>35186</v>
      </c>
      <c r="M217" s="11" t="s">
        <v>35</v>
      </c>
      <c r="N217" s="11" t="s">
        <v>36</v>
      </c>
      <c r="O217" s="11" t="s">
        <v>59</v>
      </c>
      <c r="P217" s="11" t="s">
        <v>60</v>
      </c>
      <c r="Q217" s="11" t="s">
        <v>39</v>
      </c>
      <c r="R217" s="11" cm="1">
        <f t="array" ref="R217">_xlfn.IFS(Table3[[#This Row],[Performance Levels]]="Exceeds",4,Table3[[#This Row],[Performance Levels]]="Fully Meets",3,Table3[[#This Row],[Performance Levels]]="PIP",1,Table3[[#This Row],[Performance Levels]]="Needs Improvement",2)</f>
        <v>3</v>
      </c>
      <c r="S217" s="11">
        <v>3</v>
      </c>
      <c r="T217" s="11" t="str" cm="1">
        <f t="array" ref="T217">_xlfn.IFS(S217&lt;=2,"Excellent",S217=3,"Average",S217&lt;=5,"Poor")</f>
        <v>Average</v>
      </c>
      <c r="U217" s="9">
        <v>45018</v>
      </c>
      <c r="V217" s="11">
        <v>4</v>
      </c>
      <c r="W217" s="11" t="str" cm="1">
        <f t="array" ref="W217">_xlfn.IFS(S217&lt;=2,"High",S217=3,"Moderate",S217&lt;=5,"Low")</f>
        <v>Moderate</v>
      </c>
      <c r="X217" s="11">
        <v>4</v>
      </c>
      <c r="Y217" s="11" t="str" cm="1">
        <f t="array" ref="Y217">_xlfn.IFS(S217&lt;=2,"High",S217=3,"Moderate",S217&lt;=5,"Low")</f>
        <v>Moderate</v>
      </c>
      <c r="Z217" s="11">
        <v>3</v>
      </c>
      <c r="AA217" s="11" t="str" cm="1">
        <f t="array" ref="AA217">_xlfn.IFS(S217&lt;=2,"High",S217=3,"Moderate",S217&lt;=5,"Low")</f>
        <v>Moderate</v>
      </c>
      <c r="AB217" s="9">
        <v>44873</v>
      </c>
      <c r="AC217" s="11" t="s">
        <v>61</v>
      </c>
      <c r="AD217" s="11" t="s">
        <v>41</v>
      </c>
      <c r="AE217" s="11" t="s">
        <v>62</v>
      </c>
      <c r="AF217" s="11">
        <v>2</v>
      </c>
      <c r="AG217" s="12">
        <v>223.29</v>
      </c>
      <c r="AH217" s="11">
        <v>24</v>
      </c>
      <c r="AI217" s="11" t="str" cm="1">
        <f t="array" ref="AI217">_xlfn.IFS(AH217&lt;=25,"Young",AH217&lt;=50,"Adult",AH217&gt;50,"Old")</f>
        <v>Young</v>
      </c>
    </row>
    <row r="218" spans="1:35" x14ac:dyDescent="0.35">
      <c r="A218" s="7">
        <v>3675</v>
      </c>
      <c r="B218" s="5">
        <v>43990</v>
      </c>
      <c r="C218" s="6">
        <f t="shared" ca="1" si="3"/>
        <v>5.95</v>
      </c>
      <c r="D218" s="7" t="s">
        <v>105</v>
      </c>
      <c r="E218" s="7" t="s">
        <v>28</v>
      </c>
      <c r="F218" s="7" t="s">
        <v>29</v>
      </c>
      <c r="G218" s="7" t="s">
        <v>54</v>
      </c>
      <c r="H218" s="7" t="s">
        <v>31</v>
      </c>
      <c r="I218" s="7" t="s">
        <v>54</v>
      </c>
      <c r="J218" s="7" t="s">
        <v>33</v>
      </c>
      <c r="K218" s="7" t="s">
        <v>78</v>
      </c>
      <c r="L218" s="5">
        <v>19234</v>
      </c>
      <c r="M218" s="7" t="s">
        <v>35</v>
      </c>
      <c r="N218" s="7" t="s">
        <v>36</v>
      </c>
      <c r="O218" s="7" t="s">
        <v>48</v>
      </c>
      <c r="P218" s="7" t="s">
        <v>76</v>
      </c>
      <c r="Q218" s="7" t="s">
        <v>39</v>
      </c>
      <c r="R218" s="7" cm="1">
        <f t="array" ref="R218">_xlfn.IFS(Table3[[#This Row],[Performance Levels]]="Exceeds",4,Table3[[#This Row],[Performance Levels]]="Fully Meets",3,Table3[[#This Row],[Performance Levels]]="PIP",1,Table3[[#This Row],[Performance Levels]]="Needs Improvement",2)</f>
        <v>3</v>
      </c>
      <c r="S218" s="7">
        <v>3</v>
      </c>
      <c r="T218" s="7" t="str" cm="1">
        <f t="array" ref="T218">_xlfn.IFS(S218&lt;=2,"Excellent",S218=3,"Average",S218&lt;=5,"Poor")</f>
        <v>Average</v>
      </c>
      <c r="U218" s="5">
        <v>45051</v>
      </c>
      <c r="V218" s="7">
        <v>5</v>
      </c>
      <c r="W218" s="7" t="str" cm="1">
        <f t="array" ref="W218">_xlfn.IFS(S218&lt;=2,"High",S218=3,"Moderate",S218&lt;=5,"Low")</f>
        <v>Moderate</v>
      </c>
      <c r="X218" s="7">
        <v>3</v>
      </c>
      <c r="Y218" s="7" t="str" cm="1">
        <f t="array" ref="Y218">_xlfn.IFS(S218&lt;=2,"High",S218=3,"Moderate",S218&lt;=5,"Low")</f>
        <v>Moderate</v>
      </c>
      <c r="Z218" s="7">
        <v>2</v>
      </c>
      <c r="AA218" s="7" t="str" cm="1">
        <f t="array" ref="AA218">_xlfn.IFS(S218&lt;=2,"High",S218=3,"Moderate",S218&lt;=5,"Low")</f>
        <v>Moderate</v>
      </c>
      <c r="AB218" s="5">
        <v>44811</v>
      </c>
      <c r="AC218" s="7" t="s">
        <v>49</v>
      </c>
      <c r="AD218" s="7" t="s">
        <v>41</v>
      </c>
      <c r="AE218" s="7" t="s">
        <v>72</v>
      </c>
      <c r="AF218" s="7">
        <v>5</v>
      </c>
      <c r="AG218" s="8">
        <v>992.37</v>
      </c>
      <c r="AH218" s="7">
        <v>68</v>
      </c>
      <c r="AI218" s="7" t="str" cm="1">
        <f t="array" ref="AI218">_xlfn.IFS(AH218&lt;=25,"Young",AH218&lt;=50,"Adult",AH218&gt;50,"Old")</f>
        <v>Old</v>
      </c>
    </row>
    <row r="219" spans="1:35" x14ac:dyDescent="0.35">
      <c r="A219" s="11">
        <v>3676</v>
      </c>
      <c r="B219" s="9">
        <v>43341</v>
      </c>
      <c r="C219" s="10">
        <f t="shared" ca="1" si="3"/>
        <v>7.7249999999999996</v>
      </c>
      <c r="D219" s="11" t="s">
        <v>27</v>
      </c>
      <c r="E219" s="11" t="s">
        <v>68</v>
      </c>
      <c r="F219" s="11" t="s">
        <v>29</v>
      </c>
      <c r="G219" s="11" t="s">
        <v>30</v>
      </c>
      <c r="H219" s="11" t="s">
        <v>55</v>
      </c>
      <c r="I219" s="11" t="s">
        <v>45</v>
      </c>
      <c r="J219" s="11" t="s">
        <v>33</v>
      </c>
      <c r="K219" s="11" t="s">
        <v>104</v>
      </c>
      <c r="L219" s="9">
        <v>34302</v>
      </c>
      <c r="M219" s="11" t="s">
        <v>35</v>
      </c>
      <c r="N219" s="11" t="s">
        <v>47</v>
      </c>
      <c r="O219" s="11" t="s">
        <v>71</v>
      </c>
      <c r="P219" s="11" t="s">
        <v>76</v>
      </c>
      <c r="Q219" s="11" t="s">
        <v>39</v>
      </c>
      <c r="R219" s="11" cm="1">
        <f t="array" ref="R219">_xlfn.IFS(Table3[[#This Row],[Performance Levels]]="Exceeds",4,Table3[[#This Row],[Performance Levels]]="Fully Meets",3,Table3[[#This Row],[Performance Levels]]="PIP",1,Table3[[#This Row],[Performance Levels]]="Needs Improvement",2)</f>
        <v>3</v>
      </c>
      <c r="S219" s="11">
        <v>3</v>
      </c>
      <c r="T219" s="11" t="str" cm="1">
        <f t="array" ref="T219">_xlfn.IFS(S219&lt;=2,"Excellent",S219=3,"Average",S219&lt;=5,"Poor")</f>
        <v>Average</v>
      </c>
      <c r="U219" s="9">
        <v>44811</v>
      </c>
      <c r="V219" s="11">
        <v>3</v>
      </c>
      <c r="W219" s="11" t="str" cm="1">
        <f t="array" ref="W219">_xlfn.IFS(S219&lt;=2,"High",S219=3,"Moderate",S219&lt;=5,"Low")</f>
        <v>Moderate</v>
      </c>
      <c r="X219" s="11">
        <v>4</v>
      </c>
      <c r="Y219" s="11" t="str" cm="1">
        <f t="array" ref="Y219">_xlfn.IFS(S219&lt;=2,"High",S219=3,"Moderate",S219&lt;=5,"Low")</f>
        <v>Moderate</v>
      </c>
      <c r="Z219" s="11">
        <v>1</v>
      </c>
      <c r="AA219" s="11" t="str" cm="1">
        <f t="array" ref="AA219">_xlfn.IFS(S219&lt;=2,"High",S219=3,"Moderate",S219&lt;=5,"Low")</f>
        <v>Moderate</v>
      </c>
      <c r="AB219" s="9">
        <v>44967</v>
      </c>
      <c r="AC219" s="11" t="s">
        <v>49</v>
      </c>
      <c r="AD219" s="11" t="s">
        <v>41</v>
      </c>
      <c r="AE219" s="11" t="s">
        <v>42</v>
      </c>
      <c r="AF219" s="11">
        <v>5</v>
      </c>
      <c r="AG219" s="12">
        <v>113.48</v>
      </c>
      <c r="AH219" s="11">
        <v>25</v>
      </c>
      <c r="AI219" s="11" t="str" cm="1">
        <f t="array" ref="AI219">_xlfn.IFS(AH219&lt;=25,"Young",AH219&lt;=50,"Adult",AH219&gt;50,"Old")</f>
        <v>Young</v>
      </c>
    </row>
    <row r="220" spans="1:35" x14ac:dyDescent="0.35">
      <c r="A220" s="7">
        <v>3677</v>
      </c>
      <c r="B220" s="5">
        <v>44835</v>
      </c>
      <c r="C220" s="6">
        <f t="shared" ca="1" si="3"/>
        <v>3.6361111111111111</v>
      </c>
      <c r="D220" s="7" t="s">
        <v>27</v>
      </c>
      <c r="E220" s="7" t="s">
        <v>28</v>
      </c>
      <c r="F220" s="7" t="s">
        <v>29</v>
      </c>
      <c r="G220" s="7" t="s">
        <v>54</v>
      </c>
      <c r="H220" s="7" t="s">
        <v>44</v>
      </c>
      <c r="I220" s="7" t="s">
        <v>54</v>
      </c>
      <c r="J220" s="7" t="s">
        <v>33</v>
      </c>
      <c r="K220" s="7" t="s">
        <v>69</v>
      </c>
      <c r="L220" s="5">
        <v>21950</v>
      </c>
      <c r="M220" s="7" t="s">
        <v>35</v>
      </c>
      <c r="N220" s="7" t="s">
        <v>47</v>
      </c>
      <c r="O220" s="7" t="s">
        <v>48</v>
      </c>
      <c r="P220" s="7" t="s">
        <v>60</v>
      </c>
      <c r="Q220" s="7" t="s">
        <v>39</v>
      </c>
      <c r="R220" s="7" cm="1">
        <f t="array" ref="R220">_xlfn.IFS(Table3[[#This Row],[Performance Levels]]="Exceeds",4,Table3[[#This Row],[Performance Levels]]="Fully Meets",3,Table3[[#This Row],[Performance Levels]]="PIP",1,Table3[[#This Row],[Performance Levels]]="Needs Improvement",2)</f>
        <v>3</v>
      </c>
      <c r="S220" s="7">
        <v>3</v>
      </c>
      <c r="T220" s="7" t="str" cm="1">
        <f t="array" ref="T220">_xlfn.IFS(S220&lt;=2,"Excellent",S220=3,"Average",S220&lt;=5,"Poor")</f>
        <v>Average</v>
      </c>
      <c r="U220" s="5">
        <v>45132</v>
      </c>
      <c r="V220" s="7">
        <v>3</v>
      </c>
      <c r="W220" s="7" t="str" cm="1">
        <f t="array" ref="W220">_xlfn.IFS(S220&lt;=2,"High",S220=3,"Moderate",S220&lt;=5,"Low")</f>
        <v>Moderate</v>
      </c>
      <c r="X220" s="7">
        <v>5</v>
      </c>
      <c r="Y220" s="7" t="str" cm="1">
        <f t="array" ref="Y220">_xlfn.IFS(S220&lt;=2,"High",S220=3,"Moderate",S220&lt;=5,"Low")</f>
        <v>Moderate</v>
      </c>
      <c r="Z220" s="7">
        <v>5</v>
      </c>
      <c r="AA220" s="7" t="str" cm="1">
        <f t="array" ref="AA220">_xlfn.IFS(S220&lt;=2,"High",S220=3,"Moderate",S220&lt;=5,"Low")</f>
        <v>Moderate</v>
      </c>
      <c r="AB220" s="5">
        <v>44839</v>
      </c>
      <c r="AC220" s="7" t="s">
        <v>40</v>
      </c>
      <c r="AD220" s="7" t="s">
        <v>50</v>
      </c>
      <c r="AE220" s="7" t="s">
        <v>51</v>
      </c>
      <c r="AF220" s="7">
        <v>4</v>
      </c>
      <c r="AG220" s="8">
        <v>882.2</v>
      </c>
      <c r="AH220" s="7">
        <v>62</v>
      </c>
      <c r="AI220" s="7" t="str" cm="1">
        <f t="array" ref="AI220">_xlfn.IFS(AH220&lt;=25,"Young",AH220&lt;=50,"Adult",AH220&gt;50,"Old")</f>
        <v>Old</v>
      </c>
    </row>
    <row r="221" spans="1:35" x14ac:dyDescent="0.35">
      <c r="A221" s="11">
        <v>3678</v>
      </c>
      <c r="B221" s="9">
        <v>44399</v>
      </c>
      <c r="C221" s="10">
        <f t="shared" ca="1" si="3"/>
        <v>4.8277777777777775</v>
      </c>
      <c r="D221" s="11" t="s">
        <v>27</v>
      </c>
      <c r="E221" s="11" t="s">
        <v>84</v>
      </c>
      <c r="F221" s="11" t="s">
        <v>29</v>
      </c>
      <c r="G221" s="11" t="s">
        <v>54</v>
      </c>
      <c r="H221" s="11" t="s">
        <v>44</v>
      </c>
      <c r="I221" s="11" t="s">
        <v>54</v>
      </c>
      <c r="J221" s="11" t="s">
        <v>33</v>
      </c>
      <c r="K221" s="11" t="s">
        <v>74</v>
      </c>
      <c r="L221" s="9">
        <v>36304</v>
      </c>
      <c r="M221" s="11" t="s">
        <v>35</v>
      </c>
      <c r="N221" s="11" t="s">
        <v>47</v>
      </c>
      <c r="O221" s="11" t="s">
        <v>83</v>
      </c>
      <c r="P221" s="11" t="s">
        <v>60</v>
      </c>
      <c r="Q221" s="11" t="s">
        <v>39</v>
      </c>
      <c r="R221" s="11" cm="1">
        <f t="array" ref="R221">_xlfn.IFS(Table3[[#This Row],[Performance Levels]]="Exceeds",4,Table3[[#This Row],[Performance Levels]]="Fully Meets",3,Table3[[#This Row],[Performance Levels]]="PIP",1,Table3[[#This Row],[Performance Levels]]="Needs Improvement",2)</f>
        <v>3</v>
      </c>
      <c r="S221" s="11">
        <v>3</v>
      </c>
      <c r="T221" s="11" t="str" cm="1">
        <f t="array" ref="T221">_xlfn.IFS(S221&lt;=2,"Excellent",S221=3,"Average",S221&lt;=5,"Poor")</f>
        <v>Average</v>
      </c>
      <c r="U221" s="9">
        <v>44885</v>
      </c>
      <c r="V221" s="11">
        <v>3</v>
      </c>
      <c r="W221" s="11" t="str" cm="1">
        <f t="array" ref="W221">_xlfn.IFS(S221&lt;=2,"High",S221=3,"Moderate",S221&lt;=5,"Low")</f>
        <v>Moderate</v>
      </c>
      <c r="X221" s="11">
        <v>4</v>
      </c>
      <c r="Y221" s="11" t="str" cm="1">
        <f t="array" ref="Y221">_xlfn.IFS(S221&lt;=2,"High",S221=3,"Moderate",S221&lt;=5,"Low")</f>
        <v>Moderate</v>
      </c>
      <c r="Z221" s="11">
        <v>4</v>
      </c>
      <c r="AA221" s="11" t="str" cm="1">
        <f t="array" ref="AA221">_xlfn.IFS(S221&lt;=2,"High",S221=3,"Moderate",S221&lt;=5,"Low")</f>
        <v>Moderate</v>
      </c>
      <c r="AB221" s="9">
        <v>44810</v>
      </c>
      <c r="AC221" s="11" t="s">
        <v>49</v>
      </c>
      <c r="AD221" s="11" t="s">
        <v>41</v>
      </c>
      <c r="AE221" s="11" t="s">
        <v>51</v>
      </c>
      <c r="AF221" s="11">
        <v>2</v>
      </c>
      <c r="AG221" s="12">
        <v>288.16000000000003</v>
      </c>
      <c r="AH221" s="11">
        <v>22</v>
      </c>
      <c r="AI221" s="11" t="str" cm="1">
        <f t="array" ref="AI221">_xlfn.IFS(AH221&lt;=25,"Young",AH221&lt;=50,"Adult",AH221&gt;50,"Old")</f>
        <v>Young</v>
      </c>
    </row>
    <row r="222" spans="1:35" x14ac:dyDescent="0.35">
      <c r="A222" s="7">
        <v>3679</v>
      </c>
      <c r="B222" s="5">
        <v>43813</v>
      </c>
      <c r="C222" s="6">
        <f t="shared" ca="1" si="3"/>
        <v>6.4333333333333336</v>
      </c>
      <c r="D222" s="7" t="s">
        <v>27</v>
      </c>
      <c r="E222" s="7" t="s">
        <v>43</v>
      </c>
      <c r="F222" s="7" t="s">
        <v>29</v>
      </c>
      <c r="G222" s="7" t="s">
        <v>54</v>
      </c>
      <c r="H222" s="7" t="s">
        <v>44</v>
      </c>
      <c r="I222" s="7" t="s">
        <v>54</v>
      </c>
      <c r="J222" s="7" t="s">
        <v>33</v>
      </c>
      <c r="K222" s="7" t="s">
        <v>78</v>
      </c>
      <c r="L222" s="5">
        <v>32705</v>
      </c>
      <c r="M222" s="7" t="s">
        <v>35</v>
      </c>
      <c r="N222" s="7" t="s">
        <v>47</v>
      </c>
      <c r="O222" s="7" t="s">
        <v>83</v>
      </c>
      <c r="P222" s="7" t="s">
        <v>76</v>
      </c>
      <c r="Q222" s="7" t="s">
        <v>39</v>
      </c>
      <c r="R222" s="7" cm="1">
        <f t="array" ref="R222">_xlfn.IFS(Table3[[#This Row],[Performance Levels]]="Exceeds",4,Table3[[#This Row],[Performance Levels]]="Fully Meets",3,Table3[[#This Row],[Performance Levels]]="PIP",1,Table3[[#This Row],[Performance Levels]]="Needs Improvement",2)</f>
        <v>3</v>
      </c>
      <c r="S222" s="7">
        <v>3</v>
      </c>
      <c r="T222" s="7" t="str" cm="1">
        <f t="array" ref="T222">_xlfn.IFS(S222&lt;=2,"Excellent",S222=3,"Average",S222&lt;=5,"Poor")</f>
        <v>Average</v>
      </c>
      <c r="U222" s="5">
        <v>44860</v>
      </c>
      <c r="V222" s="7">
        <v>4</v>
      </c>
      <c r="W222" s="7" t="str" cm="1">
        <f t="array" ref="W222">_xlfn.IFS(S222&lt;=2,"High",S222=3,"Moderate",S222&lt;=5,"Low")</f>
        <v>Moderate</v>
      </c>
      <c r="X222" s="7">
        <v>2</v>
      </c>
      <c r="Y222" s="7" t="str" cm="1">
        <f t="array" ref="Y222">_xlfn.IFS(S222&lt;=2,"High",S222=3,"Moderate",S222&lt;=5,"Low")</f>
        <v>Moderate</v>
      </c>
      <c r="Z222" s="7">
        <v>5</v>
      </c>
      <c r="AA222" s="7" t="str" cm="1">
        <f t="array" ref="AA222">_xlfn.IFS(S222&lt;=2,"High",S222=3,"Moderate",S222&lt;=5,"Low")</f>
        <v>Moderate</v>
      </c>
      <c r="AB222" s="5">
        <v>44942</v>
      </c>
      <c r="AC222" s="7" t="s">
        <v>40</v>
      </c>
      <c r="AD222" s="7" t="s">
        <v>50</v>
      </c>
      <c r="AE222" s="7" t="s">
        <v>62</v>
      </c>
      <c r="AF222" s="7">
        <v>1</v>
      </c>
      <c r="AG222" s="8">
        <v>815.52</v>
      </c>
      <c r="AH222" s="7">
        <v>30</v>
      </c>
      <c r="AI222" s="7" t="str" cm="1">
        <f t="array" ref="AI222">_xlfn.IFS(AH222&lt;=25,"Young",AH222&lt;=50,"Adult",AH222&gt;50,"Old")</f>
        <v>Adult</v>
      </c>
    </row>
    <row r="223" spans="1:35" x14ac:dyDescent="0.35">
      <c r="A223" s="11">
        <v>3680</v>
      </c>
      <c r="B223" s="9">
        <v>43917</v>
      </c>
      <c r="C223" s="10">
        <f t="shared" ca="1" si="3"/>
        <v>6.1472222222222221</v>
      </c>
      <c r="D223" s="11" t="s">
        <v>27</v>
      </c>
      <c r="E223" s="11" t="s">
        <v>86</v>
      </c>
      <c r="F223" s="11" t="s">
        <v>29</v>
      </c>
      <c r="G223" s="11" t="s">
        <v>45</v>
      </c>
      <c r="H223" s="11" t="s">
        <v>55</v>
      </c>
      <c r="I223" s="11" t="s">
        <v>54</v>
      </c>
      <c r="J223" s="11" t="s">
        <v>33</v>
      </c>
      <c r="K223" s="11" t="s">
        <v>110</v>
      </c>
      <c r="L223" s="9">
        <v>31304</v>
      </c>
      <c r="M223" s="11" t="s">
        <v>35</v>
      </c>
      <c r="N223" s="11" t="s">
        <v>36</v>
      </c>
      <c r="O223" s="11" t="s">
        <v>59</v>
      </c>
      <c r="P223" s="11" t="s">
        <v>76</v>
      </c>
      <c r="Q223" s="11" t="s">
        <v>39</v>
      </c>
      <c r="R223" s="11" cm="1">
        <f t="array" ref="R223">_xlfn.IFS(Table3[[#This Row],[Performance Levels]]="Exceeds",4,Table3[[#This Row],[Performance Levels]]="Fully Meets",3,Table3[[#This Row],[Performance Levels]]="PIP",1,Table3[[#This Row],[Performance Levels]]="Needs Improvement",2)</f>
        <v>3</v>
      </c>
      <c r="S223" s="11">
        <v>3</v>
      </c>
      <c r="T223" s="11" t="str" cm="1">
        <f t="array" ref="T223">_xlfn.IFS(S223&lt;=2,"Excellent",S223=3,"Average",S223&lt;=5,"Poor")</f>
        <v>Average</v>
      </c>
      <c r="U223" s="9">
        <v>45039</v>
      </c>
      <c r="V223" s="11">
        <v>3</v>
      </c>
      <c r="W223" s="11" t="str" cm="1">
        <f t="array" ref="W223">_xlfn.IFS(S223&lt;=2,"High",S223=3,"Moderate",S223&lt;=5,"Low")</f>
        <v>Moderate</v>
      </c>
      <c r="X223" s="11">
        <v>2</v>
      </c>
      <c r="Y223" s="11" t="str" cm="1">
        <f t="array" ref="Y223">_xlfn.IFS(S223&lt;=2,"High",S223=3,"Moderate",S223&lt;=5,"Low")</f>
        <v>Moderate</v>
      </c>
      <c r="Z223" s="11">
        <v>3</v>
      </c>
      <c r="AA223" s="11" t="str" cm="1">
        <f t="array" ref="AA223">_xlfn.IFS(S223&lt;=2,"High",S223=3,"Moderate",S223&lt;=5,"Low")</f>
        <v>Moderate</v>
      </c>
      <c r="AB223" s="9">
        <v>45061</v>
      </c>
      <c r="AC223" s="11" t="s">
        <v>40</v>
      </c>
      <c r="AD223" s="11" t="s">
        <v>41</v>
      </c>
      <c r="AE223" s="11" t="s">
        <v>62</v>
      </c>
      <c r="AF223" s="11">
        <v>4</v>
      </c>
      <c r="AG223" s="12">
        <v>461.06</v>
      </c>
      <c r="AH223" s="11">
        <v>35</v>
      </c>
      <c r="AI223" s="11" t="str" cm="1">
        <f t="array" ref="AI223">_xlfn.IFS(AH223&lt;=25,"Young",AH223&lt;=50,"Adult",AH223&gt;50,"Old")</f>
        <v>Adult</v>
      </c>
    </row>
    <row r="224" spans="1:35" x14ac:dyDescent="0.35">
      <c r="A224" s="7">
        <v>3681</v>
      </c>
      <c r="B224" s="5">
        <v>44525</v>
      </c>
      <c r="C224" s="6">
        <f t="shared" ca="1" si="3"/>
        <v>4.4861111111111107</v>
      </c>
      <c r="D224" s="7" t="s">
        <v>27</v>
      </c>
      <c r="E224" s="7" t="s">
        <v>63</v>
      </c>
      <c r="F224" s="7" t="s">
        <v>29</v>
      </c>
      <c r="G224" s="7" t="s">
        <v>45</v>
      </c>
      <c r="H224" s="7" t="s">
        <v>55</v>
      </c>
      <c r="I224" s="7" t="s">
        <v>32</v>
      </c>
      <c r="J224" s="7" t="s">
        <v>33</v>
      </c>
      <c r="K224" s="7" t="s">
        <v>78</v>
      </c>
      <c r="L224" s="5">
        <v>27836</v>
      </c>
      <c r="M224" s="7" t="s">
        <v>35</v>
      </c>
      <c r="N224" s="7" t="s">
        <v>36</v>
      </c>
      <c r="O224" s="7" t="s">
        <v>71</v>
      </c>
      <c r="P224" s="7" t="s">
        <v>38</v>
      </c>
      <c r="Q224" s="7" t="s">
        <v>39</v>
      </c>
      <c r="R224" s="7" cm="1">
        <f t="array" ref="R224">_xlfn.IFS(Table3[[#This Row],[Performance Levels]]="Exceeds",4,Table3[[#This Row],[Performance Levels]]="Fully Meets",3,Table3[[#This Row],[Performance Levels]]="PIP",1,Table3[[#This Row],[Performance Levels]]="Needs Improvement",2)</f>
        <v>3</v>
      </c>
      <c r="S224" s="7">
        <v>3</v>
      </c>
      <c r="T224" s="7" t="str" cm="1">
        <f t="array" ref="T224">_xlfn.IFS(S224&lt;=2,"Excellent",S224=3,"Average",S224&lt;=5,"Poor")</f>
        <v>Average</v>
      </c>
      <c r="U224" s="5">
        <v>44786</v>
      </c>
      <c r="V224" s="7">
        <v>5</v>
      </c>
      <c r="W224" s="7" t="str" cm="1">
        <f t="array" ref="W224">_xlfn.IFS(S224&lt;=2,"High",S224=3,"Moderate",S224&lt;=5,"Low")</f>
        <v>Moderate</v>
      </c>
      <c r="X224" s="7">
        <v>2</v>
      </c>
      <c r="Y224" s="7" t="str" cm="1">
        <f t="array" ref="Y224">_xlfn.IFS(S224&lt;=2,"High",S224=3,"Moderate",S224&lt;=5,"Low")</f>
        <v>Moderate</v>
      </c>
      <c r="Z224" s="7">
        <v>5</v>
      </c>
      <c r="AA224" s="7" t="str" cm="1">
        <f t="array" ref="AA224">_xlfn.IFS(S224&lt;=2,"High",S224=3,"Moderate",S224&lt;=5,"Low")</f>
        <v>Moderate</v>
      </c>
      <c r="AB224" s="5">
        <v>45007</v>
      </c>
      <c r="AC224" s="7" t="s">
        <v>49</v>
      </c>
      <c r="AD224" s="7" t="s">
        <v>50</v>
      </c>
      <c r="AE224" s="7" t="s">
        <v>51</v>
      </c>
      <c r="AF224" s="7">
        <v>2</v>
      </c>
      <c r="AG224" s="8">
        <v>580.16</v>
      </c>
      <c r="AH224" s="7">
        <v>45</v>
      </c>
      <c r="AI224" s="7" t="str" cm="1">
        <f t="array" ref="AI224">_xlfn.IFS(AH224&lt;=25,"Young",AH224&lt;=50,"Adult",AH224&gt;50,"Old")</f>
        <v>Adult</v>
      </c>
    </row>
    <row r="225" spans="1:35" x14ac:dyDescent="0.35">
      <c r="A225" s="11">
        <v>3682</v>
      </c>
      <c r="B225" s="9">
        <v>45115</v>
      </c>
      <c r="C225" s="10">
        <f t="shared" ca="1" si="3"/>
        <v>2.8666666666666667</v>
      </c>
      <c r="D225" s="11" t="s">
        <v>27</v>
      </c>
      <c r="E225" s="11" t="s">
        <v>93</v>
      </c>
      <c r="F225" s="11" t="s">
        <v>29</v>
      </c>
      <c r="G225" s="11" t="s">
        <v>54</v>
      </c>
      <c r="H225" s="11" t="s">
        <v>31</v>
      </c>
      <c r="I225" s="11" t="s">
        <v>32</v>
      </c>
      <c r="J225" s="11" t="s">
        <v>33</v>
      </c>
      <c r="K225" s="11" t="s">
        <v>69</v>
      </c>
      <c r="L225" s="9">
        <v>52349</v>
      </c>
      <c r="M225" s="11" t="s">
        <v>35</v>
      </c>
      <c r="N225" s="11" t="s">
        <v>36</v>
      </c>
      <c r="O225" s="11" t="s">
        <v>71</v>
      </c>
      <c r="P225" s="11" t="s">
        <v>60</v>
      </c>
      <c r="Q225" s="11" t="s">
        <v>39</v>
      </c>
      <c r="R225" s="11" cm="1">
        <f t="array" ref="R225">_xlfn.IFS(Table3[[#This Row],[Performance Levels]]="Exceeds",4,Table3[[#This Row],[Performance Levels]]="Fully Meets",3,Table3[[#This Row],[Performance Levels]]="PIP",1,Table3[[#This Row],[Performance Levels]]="Needs Improvement",2)</f>
        <v>3</v>
      </c>
      <c r="S225" s="11">
        <v>4</v>
      </c>
      <c r="T225" s="11" t="str" cm="1">
        <f t="array" ref="T225">_xlfn.IFS(S225&lt;=2,"Excellent",S225=3,"Average",S225&lt;=5,"Poor")</f>
        <v>Poor</v>
      </c>
      <c r="U225" s="9">
        <v>45137</v>
      </c>
      <c r="V225" s="11">
        <v>3</v>
      </c>
      <c r="W225" s="11" t="str" cm="1">
        <f t="array" ref="W225">_xlfn.IFS(S225&lt;=2,"High",S225=3,"Moderate",S225&lt;=5,"Low")</f>
        <v>Low</v>
      </c>
      <c r="X225" s="11">
        <v>3</v>
      </c>
      <c r="Y225" s="11" t="str" cm="1">
        <f t="array" ref="Y225">_xlfn.IFS(S225&lt;=2,"High",S225=3,"Moderate",S225&lt;=5,"Low")</f>
        <v>Low</v>
      </c>
      <c r="Z225" s="11">
        <v>3</v>
      </c>
      <c r="AA225" s="11" t="str" cm="1">
        <f t="array" ref="AA225">_xlfn.IFS(S225&lt;=2,"High",S225=3,"Moderate",S225&lt;=5,"Low")</f>
        <v>Low</v>
      </c>
      <c r="AB225" s="9">
        <v>44851</v>
      </c>
      <c r="AC225" s="11" t="s">
        <v>91</v>
      </c>
      <c r="AD225" s="11" t="s">
        <v>50</v>
      </c>
      <c r="AE225" s="11" t="s">
        <v>51</v>
      </c>
      <c r="AF225" s="11">
        <v>3</v>
      </c>
      <c r="AG225" s="12">
        <v>336.69</v>
      </c>
      <c r="AH225" s="11">
        <v>80</v>
      </c>
      <c r="AI225" s="11" t="str" cm="1">
        <f t="array" ref="AI225">_xlfn.IFS(AH225&lt;=25,"Young",AH225&lt;=50,"Adult",AH225&gt;50,"Old")</f>
        <v>Old</v>
      </c>
    </row>
    <row r="226" spans="1:35" x14ac:dyDescent="0.35">
      <c r="A226" s="7">
        <v>3683</v>
      </c>
      <c r="B226" s="5">
        <v>44502</v>
      </c>
      <c r="C226" s="6">
        <f t="shared" ca="1" si="3"/>
        <v>4.55</v>
      </c>
      <c r="D226" s="7" t="s">
        <v>27</v>
      </c>
      <c r="E226" s="7" t="s">
        <v>73</v>
      </c>
      <c r="F226" s="7" t="s">
        <v>29</v>
      </c>
      <c r="G226" s="7" t="s">
        <v>45</v>
      </c>
      <c r="H226" s="7" t="s">
        <v>31</v>
      </c>
      <c r="I226" s="7" t="s">
        <v>32</v>
      </c>
      <c r="J226" s="7" t="s">
        <v>33</v>
      </c>
      <c r="K226" s="7" t="s">
        <v>34</v>
      </c>
      <c r="L226" s="5">
        <v>20460</v>
      </c>
      <c r="M226" s="7" t="s">
        <v>35</v>
      </c>
      <c r="N226" s="7" t="s">
        <v>47</v>
      </c>
      <c r="O226" s="7" t="s">
        <v>59</v>
      </c>
      <c r="P226" s="7" t="s">
        <v>76</v>
      </c>
      <c r="Q226" s="7" t="s">
        <v>39</v>
      </c>
      <c r="R226" s="7" cm="1">
        <f t="array" ref="R226">_xlfn.IFS(Table3[[#This Row],[Performance Levels]]="Exceeds",4,Table3[[#This Row],[Performance Levels]]="Fully Meets",3,Table3[[#This Row],[Performance Levels]]="PIP",1,Table3[[#This Row],[Performance Levels]]="Needs Improvement",2)</f>
        <v>3</v>
      </c>
      <c r="S226" s="7">
        <v>3</v>
      </c>
      <c r="T226" s="7" t="str" cm="1">
        <f t="array" ref="T226">_xlfn.IFS(S226&lt;=2,"Excellent",S226=3,"Average",S226&lt;=5,"Poor")</f>
        <v>Average</v>
      </c>
      <c r="U226" s="5">
        <v>44859</v>
      </c>
      <c r="V226" s="7">
        <v>2</v>
      </c>
      <c r="W226" s="7" t="str" cm="1">
        <f t="array" ref="W226">_xlfn.IFS(S226&lt;=2,"High",S226=3,"Moderate",S226&lt;=5,"Low")</f>
        <v>Moderate</v>
      </c>
      <c r="X226" s="7">
        <v>1</v>
      </c>
      <c r="Y226" s="7" t="str" cm="1">
        <f t="array" ref="Y226">_xlfn.IFS(S226&lt;=2,"High",S226=3,"Moderate",S226&lt;=5,"Low")</f>
        <v>Moderate</v>
      </c>
      <c r="Z226" s="7">
        <v>5</v>
      </c>
      <c r="AA226" s="7" t="str" cm="1">
        <f t="array" ref="AA226">_xlfn.IFS(S226&lt;=2,"High",S226=3,"Moderate",S226&lt;=5,"Low")</f>
        <v>Moderate</v>
      </c>
      <c r="AB226" s="5">
        <v>44923</v>
      </c>
      <c r="AC226" s="7" t="s">
        <v>61</v>
      </c>
      <c r="AD226" s="7" t="s">
        <v>41</v>
      </c>
      <c r="AE226" s="7" t="s">
        <v>62</v>
      </c>
      <c r="AF226" s="7">
        <v>1</v>
      </c>
      <c r="AG226" s="8">
        <v>990.69</v>
      </c>
      <c r="AH226" s="7">
        <v>65</v>
      </c>
      <c r="AI226" s="7" t="str" cm="1">
        <f t="array" ref="AI226">_xlfn.IFS(AH226&lt;=25,"Young",AH226&lt;=50,"Adult",AH226&gt;50,"Old")</f>
        <v>Old</v>
      </c>
    </row>
    <row r="227" spans="1:35" x14ac:dyDescent="0.35">
      <c r="A227" s="11">
        <v>3684</v>
      </c>
      <c r="B227" s="9">
        <v>43800</v>
      </c>
      <c r="C227" s="10">
        <f t="shared" ca="1" si="3"/>
        <v>6.4694444444444441</v>
      </c>
      <c r="D227" s="11" t="s">
        <v>27</v>
      </c>
      <c r="E227" s="11" t="s">
        <v>80</v>
      </c>
      <c r="F227" s="11" t="s">
        <v>29</v>
      </c>
      <c r="G227" s="11" t="s">
        <v>30</v>
      </c>
      <c r="H227" s="11" t="s">
        <v>31</v>
      </c>
      <c r="I227" s="11" t="s">
        <v>45</v>
      </c>
      <c r="J227" s="11" t="s">
        <v>33</v>
      </c>
      <c r="K227" s="11" t="s">
        <v>69</v>
      </c>
      <c r="L227" s="9">
        <v>19939</v>
      </c>
      <c r="M227" s="11" t="s">
        <v>35</v>
      </c>
      <c r="N227" s="11" t="s">
        <v>47</v>
      </c>
      <c r="O227" s="11" t="s">
        <v>48</v>
      </c>
      <c r="P227" s="11" t="s">
        <v>38</v>
      </c>
      <c r="Q227" s="11" t="s">
        <v>39</v>
      </c>
      <c r="R227" s="11" cm="1">
        <f t="array" ref="R227">_xlfn.IFS(Table3[[#This Row],[Performance Levels]]="Exceeds",4,Table3[[#This Row],[Performance Levels]]="Fully Meets",3,Table3[[#This Row],[Performance Levels]]="PIP",1,Table3[[#This Row],[Performance Levels]]="Needs Improvement",2)</f>
        <v>3</v>
      </c>
      <c r="S227" s="11">
        <v>3</v>
      </c>
      <c r="T227" s="11" t="str" cm="1">
        <f t="array" ref="T227">_xlfn.IFS(S227&lt;=2,"Excellent",S227=3,"Average",S227&lt;=5,"Poor")</f>
        <v>Average</v>
      </c>
      <c r="U227" s="9">
        <v>45032</v>
      </c>
      <c r="V227" s="11">
        <v>5</v>
      </c>
      <c r="W227" s="11" t="str" cm="1">
        <f t="array" ref="W227">_xlfn.IFS(S227&lt;=2,"High",S227=3,"Moderate",S227&lt;=5,"Low")</f>
        <v>Moderate</v>
      </c>
      <c r="X227" s="11">
        <v>5</v>
      </c>
      <c r="Y227" s="11" t="str" cm="1">
        <f t="array" ref="Y227">_xlfn.IFS(S227&lt;=2,"High",S227=3,"Moderate",S227&lt;=5,"Low")</f>
        <v>Moderate</v>
      </c>
      <c r="Z227" s="11">
        <v>3</v>
      </c>
      <c r="AA227" s="11" t="str" cm="1">
        <f t="array" ref="AA227">_xlfn.IFS(S227&lt;=2,"High",S227=3,"Moderate",S227&lt;=5,"Low")</f>
        <v>Moderate</v>
      </c>
      <c r="AB227" s="9">
        <v>44863</v>
      </c>
      <c r="AC227" s="11" t="s">
        <v>91</v>
      </c>
      <c r="AD227" s="11" t="s">
        <v>41</v>
      </c>
      <c r="AE227" s="11" t="s">
        <v>62</v>
      </c>
      <c r="AF227" s="11">
        <v>2</v>
      </c>
      <c r="AG227" s="12">
        <v>939.39</v>
      </c>
      <c r="AH227" s="11">
        <v>65</v>
      </c>
      <c r="AI227" s="11" t="str" cm="1">
        <f t="array" ref="AI227">_xlfn.IFS(AH227&lt;=25,"Young",AH227&lt;=50,"Adult",AH227&gt;50,"Old")</f>
        <v>Old</v>
      </c>
    </row>
    <row r="228" spans="1:35" x14ac:dyDescent="0.35">
      <c r="A228" s="7">
        <v>3685</v>
      </c>
      <c r="B228" s="5">
        <v>44789</v>
      </c>
      <c r="C228" s="6">
        <f t="shared" ca="1" si="3"/>
        <v>3.7611111111111111</v>
      </c>
      <c r="D228" s="7" t="s">
        <v>27</v>
      </c>
      <c r="E228" s="7" t="s">
        <v>53</v>
      </c>
      <c r="F228" s="7" t="s">
        <v>29</v>
      </c>
      <c r="G228" s="7" t="s">
        <v>54</v>
      </c>
      <c r="H228" s="7" t="s">
        <v>31</v>
      </c>
      <c r="I228" s="7" t="s">
        <v>54</v>
      </c>
      <c r="J228" s="7" t="s">
        <v>33</v>
      </c>
      <c r="K228" s="7" t="s">
        <v>95</v>
      </c>
      <c r="L228" s="5">
        <v>31585</v>
      </c>
      <c r="M228" s="7" t="s">
        <v>35</v>
      </c>
      <c r="N228" s="7" t="s">
        <v>47</v>
      </c>
      <c r="O228" s="7" t="s">
        <v>83</v>
      </c>
      <c r="P228" s="7" t="s">
        <v>38</v>
      </c>
      <c r="Q228" s="7" t="s">
        <v>39</v>
      </c>
      <c r="R228" s="7" cm="1">
        <f t="array" ref="R228">_xlfn.IFS(Table3[[#This Row],[Performance Levels]]="Exceeds",4,Table3[[#This Row],[Performance Levels]]="Fully Meets",3,Table3[[#This Row],[Performance Levels]]="PIP",1,Table3[[#This Row],[Performance Levels]]="Needs Improvement",2)</f>
        <v>3</v>
      </c>
      <c r="S228" s="7">
        <v>3</v>
      </c>
      <c r="T228" s="7" t="str" cm="1">
        <f t="array" ref="T228">_xlfn.IFS(S228&lt;=2,"Excellent",S228=3,"Average",S228&lt;=5,"Poor")</f>
        <v>Average</v>
      </c>
      <c r="U228" s="5">
        <v>44929</v>
      </c>
      <c r="V228" s="7">
        <v>4</v>
      </c>
      <c r="W228" s="7" t="str" cm="1">
        <f t="array" ref="W228">_xlfn.IFS(S228&lt;=2,"High",S228=3,"Moderate",S228&lt;=5,"Low")</f>
        <v>Moderate</v>
      </c>
      <c r="X228" s="7">
        <v>3</v>
      </c>
      <c r="Y228" s="7" t="str" cm="1">
        <f t="array" ref="Y228">_xlfn.IFS(S228&lt;=2,"High",S228=3,"Moderate",S228&lt;=5,"Low")</f>
        <v>Moderate</v>
      </c>
      <c r="Z228" s="7">
        <v>4</v>
      </c>
      <c r="AA228" s="7" t="str" cm="1">
        <f t="array" ref="AA228">_xlfn.IFS(S228&lt;=2,"High",S228=3,"Moderate",S228&lt;=5,"Low")</f>
        <v>Moderate</v>
      </c>
      <c r="AB228" s="5">
        <v>44932</v>
      </c>
      <c r="AC228" s="7" t="s">
        <v>40</v>
      </c>
      <c r="AD228" s="7" t="s">
        <v>50</v>
      </c>
      <c r="AE228" s="7" t="s">
        <v>72</v>
      </c>
      <c r="AF228" s="7">
        <v>1</v>
      </c>
      <c r="AG228" s="8">
        <v>941.12</v>
      </c>
      <c r="AH228" s="7">
        <v>36</v>
      </c>
      <c r="AI228" s="7" t="str" cm="1">
        <f t="array" ref="AI228">_xlfn.IFS(AH228&lt;=25,"Young",AH228&lt;=50,"Adult",AH228&gt;50,"Old")</f>
        <v>Adult</v>
      </c>
    </row>
    <row r="229" spans="1:35" x14ac:dyDescent="0.35">
      <c r="A229" s="11">
        <v>3687</v>
      </c>
      <c r="B229" s="9">
        <v>43602</v>
      </c>
      <c r="C229" s="10">
        <f t="shared" ca="1" si="3"/>
        <v>7.0083333333333337</v>
      </c>
      <c r="D229" s="11" t="s">
        <v>27</v>
      </c>
      <c r="E229" s="11" t="s">
        <v>28</v>
      </c>
      <c r="F229" s="11" t="s">
        <v>29</v>
      </c>
      <c r="G229" s="11" t="s">
        <v>45</v>
      </c>
      <c r="H229" s="11" t="s">
        <v>55</v>
      </c>
      <c r="I229" s="11" t="s">
        <v>32</v>
      </c>
      <c r="J229" s="11" t="s">
        <v>33</v>
      </c>
      <c r="K229" s="11" t="s">
        <v>69</v>
      </c>
      <c r="L229" s="9">
        <v>52829</v>
      </c>
      <c r="M229" s="11" t="s">
        <v>35</v>
      </c>
      <c r="N229" s="11" t="s">
        <v>36</v>
      </c>
      <c r="O229" s="11" t="s">
        <v>37</v>
      </c>
      <c r="P229" s="11" t="s">
        <v>76</v>
      </c>
      <c r="Q229" s="11" t="s">
        <v>77</v>
      </c>
      <c r="R229" s="11" cm="1">
        <f t="array" ref="R229">_xlfn.IFS(Table3[[#This Row],[Performance Levels]]="Exceeds",4,Table3[[#This Row],[Performance Levels]]="Fully Meets",3,Table3[[#This Row],[Performance Levels]]="PIP",1,Table3[[#This Row],[Performance Levels]]="Needs Improvement",2)</f>
        <v>4</v>
      </c>
      <c r="S229" s="11">
        <v>1</v>
      </c>
      <c r="T229" s="11" t="str" cm="1">
        <f t="array" ref="T229">_xlfn.IFS(S229&lt;=2,"Excellent",S229=3,"Average",S229&lt;=5,"Poor")</f>
        <v>Excellent</v>
      </c>
      <c r="U229" s="9">
        <v>44806</v>
      </c>
      <c r="V229" s="11">
        <v>2</v>
      </c>
      <c r="W229" s="11" t="str" cm="1">
        <f t="array" ref="W229">_xlfn.IFS(S229&lt;=2,"High",S229=3,"Moderate",S229&lt;=5,"Low")</f>
        <v>High</v>
      </c>
      <c r="X229" s="11">
        <v>4</v>
      </c>
      <c r="Y229" s="11" t="str" cm="1">
        <f t="array" ref="Y229">_xlfn.IFS(S229&lt;=2,"High",S229=3,"Moderate",S229&lt;=5,"Low")</f>
        <v>High</v>
      </c>
      <c r="Z229" s="11">
        <v>5</v>
      </c>
      <c r="AA229" s="11" t="str" cm="1">
        <f t="array" ref="AA229">_xlfn.IFS(S229&lt;=2,"High",S229=3,"Moderate",S229&lt;=5,"Low")</f>
        <v>High</v>
      </c>
      <c r="AB229" s="9">
        <v>44921</v>
      </c>
      <c r="AC229" s="11" t="s">
        <v>49</v>
      </c>
      <c r="AD229" s="11" t="s">
        <v>50</v>
      </c>
      <c r="AE229" s="11" t="s">
        <v>51</v>
      </c>
      <c r="AF229" s="11">
        <v>3</v>
      </c>
      <c r="AG229" s="12">
        <v>614.53</v>
      </c>
      <c r="AH229" s="11">
        <v>75</v>
      </c>
      <c r="AI229" s="11" t="str" cm="1">
        <f t="array" ref="AI229">_xlfn.IFS(AH229&lt;=25,"Young",AH229&lt;=50,"Adult",AH229&gt;50,"Old")</f>
        <v>Old</v>
      </c>
    </row>
    <row r="230" spans="1:35" x14ac:dyDescent="0.35">
      <c r="A230" s="7">
        <v>3689</v>
      </c>
      <c r="B230" s="5">
        <v>44393</v>
      </c>
      <c r="C230" s="6">
        <f t="shared" ca="1" si="3"/>
        <v>4.8444444444444441</v>
      </c>
      <c r="D230" s="7" t="s">
        <v>27</v>
      </c>
      <c r="E230" s="7" t="s">
        <v>43</v>
      </c>
      <c r="F230" s="7" t="s">
        <v>29</v>
      </c>
      <c r="G230" s="7" t="s">
        <v>30</v>
      </c>
      <c r="H230" s="7" t="s">
        <v>44</v>
      </c>
      <c r="I230" s="7" t="s">
        <v>32</v>
      </c>
      <c r="J230" s="7" t="s">
        <v>33</v>
      </c>
      <c r="K230" s="7" t="s">
        <v>69</v>
      </c>
      <c r="L230" s="5">
        <v>22279</v>
      </c>
      <c r="M230" s="7" t="s">
        <v>35</v>
      </c>
      <c r="N230" s="7" t="s">
        <v>47</v>
      </c>
      <c r="O230" s="7" t="s">
        <v>83</v>
      </c>
      <c r="P230" s="7" t="s">
        <v>66</v>
      </c>
      <c r="Q230" s="7" t="s">
        <v>77</v>
      </c>
      <c r="R230" s="7" cm="1">
        <f t="array" ref="R230">_xlfn.IFS(Table3[[#This Row],[Performance Levels]]="Exceeds",4,Table3[[#This Row],[Performance Levels]]="Fully Meets",3,Table3[[#This Row],[Performance Levels]]="PIP",1,Table3[[#This Row],[Performance Levels]]="Needs Improvement",2)</f>
        <v>4</v>
      </c>
      <c r="S230" s="7">
        <v>3</v>
      </c>
      <c r="T230" s="7" t="str" cm="1">
        <f t="array" ref="T230">_xlfn.IFS(S230&lt;=2,"Excellent",S230=3,"Average",S230&lt;=5,"Poor")</f>
        <v>Average</v>
      </c>
      <c r="U230" s="5">
        <v>44790</v>
      </c>
      <c r="V230" s="7">
        <v>4</v>
      </c>
      <c r="W230" s="7" t="str" cm="1">
        <f t="array" ref="W230">_xlfn.IFS(S230&lt;=2,"High",S230=3,"Moderate",S230&lt;=5,"Low")</f>
        <v>Moderate</v>
      </c>
      <c r="X230" s="7">
        <v>4</v>
      </c>
      <c r="Y230" s="7" t="str" cm="1">
        <f t="array" ref="Y230">_xlfn.IFS(S230&lt;=2,"High",S230=3,"Moderate",S230&lt;=5,"Low")</f>
        <v>Moderate</v>
      </c>
      <c r="Z230" s="7">
        <v>3</v>
      </c>
      <c r="AA230" s="7" t="str" cm="1">
        <f t="array" ref="AA230">_xlfn.IFS(S230&lt;=2,"High",S230=3,"Moderate",S230&lt;=5,"Low")</f>
        <v>Moderate</v>
      </c>
      <c r="AB230" s="5">
        <v>44982</v>
      </c>
      <c r="AC230" s="7" t="s">
        <v>91</v>
      </c>
      <c r="AD230" s="7" t="s">
        <v>50</v>
      </c>
      <c r="AE230" s="7" t="s">
        <v>72</v>
      </c>
      <c r="AF230" s="7">
        <v>1</v>
      </c>
      <c r="AG230" s="8">
        <v>734.94</v>
      </c>
      <c r="AH230" s="7">
        <v>61</v>
      </c>
      <c r="AI230" s="7" t="str" cm="1">
        <f t="array" ref="AI230">_xlfn.IFS(AH230&lt;=25,"Young",AH230&lt;=50,"Adult",AH230&gt;50,"Old")</f>
        <v>Old</v>
      </c>
    </row>
    <row r="231" spans="1:35" x14ac:dyDescent="0.35">
      <c r="A231" s="11">
        <v>3690</v>
      </c>
      <c r="B231" s="9">
        <v>44047</v>
      </c>
      <c r="C231" s="10">
        <f t="shared" ca="1" si="3"/>
        <v>5.7944444444444443</v>
      </c>
      <c r="D231" s="11" t="s">
        <v>27</v>
      </c>
      <c r="E231" s="11" t="s">
        <v>86</v>
      </c>
      <c r="F231" s="11" t="s">
        <v>29</v>
      </c>
      <c r="G231" s="11" t="s">
        <v>45</v>
      </c>
      <c r="H231" s="11" t="s">
        <v>44</v>
      </c>
      <c r="I231" s="11" t="s">
        <v>32</v>
      </c>
      <c r="J231" s="11" t="s">
        <v>33</v>
      </c>
      <c r="K231" s="11" t="s">
        <v>104</v>
      </c>
      <c r="L231" s="9">
        <v>18581</v>
      </c>
      <c r="M231" s="11" t="s">
        <v>35</v>
      </c>
      <c r="N231" s="11" t="s">
        <v>47</v>
      </c>
      <c r="O231" s="11" t="s">
        <v>37</v>
      </c>
      <c r="P231" s="11" t="s">
        <v>60</v>
      </c>
      <c r="Q231" s="11" t="s">
        <v>97</v>
      </c>
      <c r="R231" s="11" cm="1">
        <f t="array" ref="R231">_xlfn.IFS(Table3[[#This Row],[Performance Levels]]="Exceeds",4,Table3[[#This Row],[Performance Levels]]="Fully Meets",3,Table3[[#This Row],[Performance Levels]]="PIP",1,Table3[[#This Row],[Performance Levels]]="Needs Improvement",2)</f>
        <v>2</v>
      </c>
      <c r="S231" s="11">
        <v>3</v>
      </c>
      <c r="T231" s="11" t="str" cm="1">
        <f t="array" ref="T231">_xlfn.IFS(S231&lt;=2,"Excellent",S231=3,"Average",S231&lt;=5,"Poor")</f>
        <v>Average</v>
      </c>
      <c r="U231" s="9">
        <v>45077</v>
      </c>
      <c r="V231" s="11">
        <v>4</v>
      </c>
      <c r="W231" s="11" t="str" cm="1">
        <f t="array" ref="W231">_xlfn.IFS(S231&lt;=2,"High",S231=3,"Moderate",S231&lt;=5,"Low")</f>
        <v>Moderate</v>
      </c>
      <c r="X231" s="11">
        <v>3</v>
      </c>
      <c r="Y231" s="11" t="str" cm="1">
        <f t="array" ref="Y231">_xlfn.IFS(S231&lt;=2,"High",S231=3,"Moderate",S231&lt;=5,"Low")</f>
        <v>Moderate</v>
      </c>
      <c r="Z231" s="11">
        <v>5</v>
      </c>
      <c r="AA231" s="11" t="str" cm="1">
        <f t="array" ref="AA231">_xlfn.IFS(S231&lt;=2,"High",S231=3,"Moderate",S231&lt;=5,"Low")</f>
        <v>Moderate</v>
      </c>
      <c r="AB231" s="9">
        <v>45019</v>
      </c>
      <c r="AC231" s="11" t="s">
        <v>67</v>
      </c>
      <c r="AD231" s="11" t="s">
        <v>41</v>
      </c>
      <c r="AE231" s="11" t="s">
        <v>62</v>
      </c>
      <c r="AF231" s="11">
        <v>5</v>
      </c>
      <c r="AG231" s="12">
        <v>589.5</v>
      </c>
      <c r="AH231" s="11">
        <v>70</v>
      </c>
      <c r="AI231" s="11" t="str" cm="1">
        <f t="array" ref="AI231">_xlfn.IFS(AH231&lt;=25,"Young",AH231&lt;=50,"Adult",AH231&gt;50,"Old")</f>
        <v>Old</v>
      </c>
    </row>
    <row r="232" spans="1:35" x14ac:dyDescent="0.35">
      <c r="A232" s="7">
        <v>3691</v>
      </c>
      <c r="B232" s="5">
        <v>44158</v>
      </c>
      <c r="C232" s="6">
        <f t="shared" ca="1" si="3"/>
        <v>5.4916666666666663</v>
      </c>
      <c r="D232" s="7" t="s">
        <v>27</v>
      </c>
      <c r="E232" s="7" t="s">
        <v>63</v>
      </c>
      <c r="F232" s="7" t="s">
        <v>29</v>
      </c>
      <c r="G232" s="7" t="s">
        <v>45</v>
      </c>
      <c r="H232" s="7" t="s">
        <v>31</v>
      </c>
      <c r="I232" s="7" t="s">
        <v>54</v>
      </c>
      <c r="J232" s="7" t="s">
        <v>33</v>
      </c>
      <c r="K232" s="7" t="s">
        <v>34</v>
      </c>
      <c r="L232" s="5">
        <v>33972</v>
      </c>
      <c r="M232" s="7" t="s">
        <v>35</v>
      </c>
      <c r="N232" s="7" t="s">
        <v>47</v>
      </c>
      <c r="O232" s="7" t="s">
        <v>83</v>
      </c>
      <c r="P232" s="7" t="s">
        <v>60</v>
      </c>
      <c r="Q232" s="7" t="s">
        <v>97</v>
      </c>
      <c r="R232" s="7" cm="1">
        <f t="array" ref="R232">_xlfn.IFS(Table3[[#This Row],[Performance Levels]]="Exceeds",4,Table3[[#This Row],[Performance Levels]]="Fully Meets",3,Table3[[#This Row],[Performance Levels]]="PIP",1,Table3[[#This Row],[Performance Levels]]="Needs Improvement",2)</f>
        <v>2</v>
      </c>
      <c r="S232" s="7">
        <v>1</v>
      </c>
      <c r="T232" s="7" t="str" cm="1">
        <f t="array" ref="T232">_xlfn.IFS(S232&lt;=2,"Excellent",S232=3,"Average",S232&lt;=5,"Poor")</f>
        <v>Excellent</v>
      </c>
      <c r="U232" s="5">
        <v>44902</v>
      </c>
      <c r="V232" s="7">
        <v>1</v>
      </c>
      <c r="W232" s="7" t="str" cm="1">
        <f t="array" ref="W232">_xlfn.IFS(S232&lt;=2,"High",S232=3,"Moderate",S232&lt;=5,"Low")</f>
        <v>High</v>
      </c>
      <c r="X232" s="7">
        <v>1</v>
      </c>
      <c r="Y232" s="7" t="str" cm="1">
        <f t="array" ref="Y232">_xlfn.IFS(S232&lt;=2,"High",S232=3,"Moderate",S232&lt;=5,"Low")</f>
        <v>High</v>
      </c>
      <c r="Z232" s="7">
        <v>5</v>
      </c>
      <c r="AA232" s="7" t="str" cm="1">
        <f t="array" ref="AA232">_xlfn.IFS(S232&lt;=2,"High",S232=3,"Moderate",S232&lt;=5,"Low")</f>
        <v>High</v>
      </c>
      <c r="AB232" s="5">
        <v>44991</v>
      </c>
      <c r="AC232" s="7" t="s">
        <v>40</v>
      </c>
      <c r="AD232" s="7" t="s">
        <v>41</v>
      </c>
      <c r="AE232" s="7" t="s">
        <v>62</v>
      </c>
      <c r="AF232" s="7">
        <v>3</v>
      </c>
      <c r="AG232" s="8">
        <v>311.27999999999997</v>
      </c>
      <c r="AH232" s="7">
        <v>27</v>
      </c>
      <c r="AI232" s="7" t="str" cm="1">
        <f t="array" ref="AI232">_xlfn.IFS(AH232&lt;=25,"Young",AH232&lt;=50,"Adult",AH232&gt;50,"Old")</f>
        <v>Adult</v>
      </c>
    </row>
    <row r="233" spans="1:35" x14ac:dyDescent="0.35">
      <c r="A233" s="11">
        <v>3692</v>
      </c>
      <c r="B233" s="9">
        <v>43780</v>
      </c>
      <c r="C233" s="10">
        <f t="shared" ca="1" si="3"/>
        <v>6.5250000000000004</v>
      </c>
      <c r="D233" s="11" t="s">
        <v>27</v>
      </c>
      <c r="E233" s="11" t="s">
        <v>93</v>
      </c>
      <c r="F233" s="11" t="s">
        <v>29</v>
      </c>
      <c r="G233" s="11" t="s">
        <v>54</v>
      </c>
      <c r="H233" s="11" t="s">
        <v>55</v>
      </c>
      <c r="I233" s="11" t="s">
        <v>45</v>
      </c>
      <c r="J233" s="11" t="s">
        <v>33</v>
      </c>
      <c r="K233" s="11" t="s">
        <v>46</v>
      </c>
      <c r="L233" s="9">
        <v>29204</v>
      </c>
      <c r="M233" s="11" t="s">
        <v>35</v>
      </c>
      <c r="N233" s="11" t="s">
        <v>47</v>
      </c>
      <c r="O233" s="11" t="s">
        <v>71</v>
      </c>
      <c r="P233" s="11" t="s">
        <v>38</v>
      </c>
      <c r="Q233" s="11" t="s">
        <v>97</v>
      </c>
      <c r="R233" s="11" cm="1">
        <f t="array" ref="R233">_xlfn.IFS(Table3[[#This Row],[Performance Levels]]="Exceeds",4,Table3[[#This Row],[Performance Levels]]="Fully Meets",3,Table3[[#This Row],[Performance Levels]]="PIP",1,Table3[[#This Row],[Performance Levels]]="Needs Improvement",2)</f>
        <v>2</v>
      </c>
      <c r="S233" s="11">
        <v>3</v>
      </c>
      <c r="T233" s="11" t="str" cm="1">
        <f t="array" ref="T233">_xlfn.IFS(S233&lt;=2,"Excellent",S233=3,"Average",S233&lt;=5,"Poor")</f>
        <v>Average</v>
      </c>
      <c r="U233" s="9">
        <v>44974</v>
      </c>
      <c r="V233" s="11">
        <v>4</v>
      </c>
      <c r="W233" s="11" t="str" cm="1">
        <f t="array" ref="W233">_xlfn.IFS(S233&lt;=2,"High",S233=3,"Moderate",S233&lt;=5,"Low")</f>
        <v>Moderate</v>
      </c>
      <c r="X233" s="11">
        <v>5</v>
      </c>
      <c r="Y233" s="11" t="str" cm="1">
        <f t="array" ref="Y233">_xlfn.IFS(S233&lt;=2,"High",S233=3,"Moderate",S233&lt;=5,"Low")</f>
        <v>Moderate</v>
      </c>
      <c r="Z233" s="11">
        <v>3</v>
      </c>
      <c r="AA233" s="11" t="str" cm="1">
        <f t="array" ref="AA233">_xlfn.IFS(S233&lt;=2,"High",S233=3,"Moderate",S233&lt;=5,"Low")</f>
        <v>Moderate</v>
      </c>
      <c r="AB233" s="9">
        <v>45014</v>
      </c>
      <c r="AC233" s="11" t="s">
        <v>67</v>
      </c>
      <c r="AD233" s="11" t="s">
        <v>41</v>
      </c>
      <c r="AE233" s="11" t="s">
        <v>72</v>
      </c>
      <c r="AF233" s="11">
        <v>5</v>
      </c>
      <c r="AG233" s="12">
        <v>671.88</v>
      </c>
      <c r="AH233" s="11">
        <v>40</v>
      </c>
      <c r="AI233" s="11" t="str" cm="1">
        <f t="array" ref="AI233">_xlfn.IFS(AH233&lt;=25,"Young",AH233&lt;=50,"Adult",AH233&gt;50,"Old")</f>
        <v>Adult</v>
      </c>
    </row>
    <row r="234" spans="1:35" x14ac:dyDescent="0.35">
      <c r="A234" s="7">
        <v>3693</v>
      </c>
      <c r="B234" s="5">
        <v>43605</v>
      </c>
      <c r="C234" s="6">
        <f t="shared" ca="1" si="3"/>
        <v>7</v>
      </c>
      <c r="D234" s="7" t="s">
        <v>105</v>
      </c>
      <c r="E234" s="7" t="s">
        <v>84</v>
      </c>
      <c r="F234" s="7" t="s">
        <v>29</v>
      </c>
      <c r="G234" s="7" t="s">
        <v>45</v>
      </c>
      <c r="H234" s="7" t="s">
        <v>55</v>
      </c>
      <c r="I234" s="7" t="s">
        <v>32</v>
      </c>
      <c r="J234" s="7" t="s">
        <v>33</v>
      </c>
      <c r="K234" s="7" t="s">
        <v>95</v>
      </c>
      <c r="L234" s="5">
        <v>28338</v>
      </c>
      <c r="M234" s="7" t="s">
        <v>35</v>
      </c>
      <c r="N234" s="7" t="s">
        <v>36</v>
      </c>
      <c r="O234" s="7" t="s">
        <v>37</v>
      </c>
      <c r="P234" s="7" t="s">
        <v>66</v>
      </c>
      <c r="Q234" s="7" t="s">
        <v>77</v>
      </c>
      <c r="R234" s="7" cm="1">
        <f t="array" ref="R234">_xlfn.IFS(Table3[[#This Row],[Performance Levels]]="Exceeds",4,Table3[[#This Row],[Performance Levels]]="Fully Meets",3,Table3[[#This Row],[Performance Levels]]="PIP",1,Table3[[#This Row],[Performance Levels]]="Needs Improvement",2)</f>
        <v>4</v>
      </c>
      <c r="S234" s="7">
        <v>2</v>
      </c>
      <c r="T234" s="7" t="str" cm="1">
        <f t="array" ref="T234">_xlfn.IFS(S234&lt;=2,"Excellent",S234=3,"Average",S234&lt;=5,"Poor")</f>
        <v>Excellent</v>
      </c>
      <c r="U234" s="5">
        <v>45025</v>
      </c>
      <c r="V234" s="7">
        <v>3</v>
      </c>
      <c r="W234" s="7" t="str" cm="1">
        <f t="array" ref="W234">_xlfn.IFS(S234&lt;=2,"High",S234=3,"Moderate",S234&lt;=5,"Low")</f>
        <v>High</v>
      </c>
      <c r="X234" s="7">
        <v>1</v>
      </c>
      <c r="Y234" s="7" t="str" cm="1">
        <f t="array" ref="Y234">_xlfn.IFS(S234&lt;=2,"High",S234=3,"Moderate",S234&lt;=5,"Low")</f>
        <v>High</v>
      </c>
      <c r="Z234" s="7">
        <v>1</v>
      </c>
      <c r="AA234" s="7" t="str" cm="1">
        <f t="array" ref="AA234">_xlfn.IFS(S234&lt;=2,"High",S234=3,"Moderate",S234&lt;=5,"Low")</f>
        <v>High</v>
      </c>
      <c r="AB234" s="5">
        <v>44950</v>
      </c>
      <c r="AC234" s="7" t="s">
        <v>61</v>
      </c>
      <c r="AD234" s="7" t="s">
        <v>50</v>
      </c>
      <c r="AE234" s="7" t="s">
        <v>62</v>
      </c>
      <c r="AF234" s="7">
        <v>1</v>
      </c>
      <c r="AG234" s="8">
        <v>861.5</v>
      </c>
      <c r="AH234" s="7">
        <v>42</v>
      </c>
      <c r="AI234" s="7" t="str" cm="1">
        <f t="array" ref="AI234">_xlfn.IFS(AH234&lt;=25,"Young",AH234&lt;=50,"Adult",AH234&gt;50,"Old")</f>
        <v>Adult</v>
      </c>
    </row>
    <row r="235" spans="1:35" x14ac:dyDescent="0.35">
      <c r="A235" s="11">
        <v>3694</v>
      </c>
      <c r="B235" s="9">
        <v>43774</v>
      </c>
      <c r="C235" s="10">
        <f t="shared" ca="1" si="3"/>
        <v>6.541666666666667</v>
      </c>
      <c r="D235" s="11" t="s">
        <v>105</v>
      </c>
      <c r="E235" s="11" t="s">
        <v>43</v>
      </c>
      <c r="F235" s="11" t="s">
        <v>107</v>
      </c>
      <c r="G235" s="11" t="s">
        <v>54</v>
      </c>
      <c r="H235" s="11" t="s">
        <v>44</v>
      </c>
      <c r="I235" s="11" t="s">
        <v>45</v>
      </c>
      <c r="J235" s="11" t="s">
        <v>33</v>
      </c>
      <c r="K235" s="11" t="s">
        <v>69</v>
      </c>
      <c r="L235" s="9">
        <v>22351</v>
      </c>
      <c r="M235" s="11" t="s">
        <v>35</v>
      </c>
      <c r="N235" s="11" t="s">
        <v>36</v>
      </c>
      <c r="O235" s="11" t="s">
        <v>48</v>
      </c>
      <c r="P235" s="11" t="s">
        <v>66</v>
      </c>
      <c r="Q235" s="11" t="s">
        <v>106</v>
      </c>
      <c r="R235" s="11" cm="1">
        <f t="array" ref="R235">_xlfn.IFS(Table3[[#This Row],[Performance Levels]]="Exceeds",4,Table3[[#This Row],[Performance Levels]]="Fully Meets",3,Table3[[#This Row],[Performance Levels]]="PIP",1,Table3[[#This Row],[Performance Levels]]="Needs Improvement",2)</f>
        <v>1</v>
      </c>
      <c r="S235" s="11">
        <v>4</v>
      </c>
      <c r="T235" s="11" t="str" cm="1">
        <f t="array" ref="T235">_xlfn.IFS(S235&lt;=2,"Excellent",S235=3,"Average",S235&lt;=5,"Poor")</f>
        <v>Poor</v>
      </c>
      <c r="U235" s="9">
        <v>45005</v>
      </c>
      <c r="V235" s="11">
        <v>3</v>
      </c>
      <c r="W235" s="11" t="str" cm="1">
        <f t="array" ref="W235">_xlfn.IFS(S235&lt;=2,"High",S235=3,"Moderate",S235&lt;=5,"Low")</f>
        <v>Low</v>
      </c>
      <c r="X235" s="11">
        <v>3</v>
      </c>
      <c r="Y235" s="11" t="str" cm="1">
        <f t="array" ref="Y235">_xlfn.IFS(S235&lt;=2,"High",S235=3,"Moderate",S235&lt;=5,"Low")</f>
        <v>Low</v>
      </c>
      <c r="Z235" s="11">
        <v>5</v>
      </c>
      <c r="AA235" s="11" t="str" cm="1">
        <f t="array" ref="AA235">_xlfn.IFS(S235&lt;=2,"High",S235=3,"Moderate",S235&lt;=5,"Low")</f>
        <v>Low</v>
      </c>
      <c r="AB235" s="9">
        <v>45065</v>
      </c>
      <c r="AC235" s="11" t="s">
        <v>40</v>
      </c>
      <c r="AD235" s="11" t="s">
        <v>50</v>
      </c>
      <c r="AE235" s="11" t="s">
        <v>62</v>
      </c>
      <c r="AF235" s="11">
        <v>2</v>
      </c>
      <c r="AG235" s="12">
        <v>649.17999999999995</v>
      </c>
      <c r="AH235" s="11">
        <v>58</v>
      </c>
      <c r="AI235" s="11" t="str" cm="1">
        <f t="array" ref="AI235">_xlfn.IFS(AH235&lt;=25,"Young",AH235&lt;=50,"Adult",AH235&gt;50,"Old")</f>
        <v>Old</v>
      </c>
    </row>
    <row r="236" spans="1:35" x14ac:dyDescent="0.35">
      <c r="A236" s="7">
        <v>3695</v>
      </c>
      <c r="B236" s="5">
        <v>43363</v>
      </c>
      <c r="C236" s="6">
        <f t="shared" ca="1" si="3"/>
        <v>7.666666666666667</v>
      </c>
      <c r="D236" s="7" t="s">
        <v>105</v>
      </c>
      <c r="E236" s="7" t="s">
        <v>86</v>
      </c>
      <c r="F236" s="7" t="s">
        <v>107</v>
      </c>
      <c r="G236" s="7" t="s">
        <v>30</v>
      </c>
      <c r="H236" s="7" t="s">
        <v>31</v>
      </c>
      <c r="I236" s="7" t="s">
        <v>32</v>
      </c>
      <c r="J236" s="7" t="s">
        <v>33</v>
      </c>
      <c r="K236" s="7" t="s">
        <v>101</v>
      </c>
      <c r="L236" s="5">
        <v>32840</v>
      </c>
      <c r="M236" s="7" t="s">
        <v>35</v>
      </c>
      <c r="N236" s="7" t="s">
        <v>36</v>
      </c>
      <c r="O236" s="7" t="s">
        <v>48</v>
      </c>
      <c r="P236" s="7" t="s">
        <v>76</v>
      </c>
      <c r="Q236" s="7" t="s">
        <v>106</v>
      </c>
      <c r="R236" s="7" cm="1">
        <f t="array" ref="R236">_xlfn.IFS(Table3[[#This Row],[Performance Levels]]="Exceeds",4,Table3[[#This Row],[Performance Levels]]="Fully Meets",3,Table3[[#This Row],[Performance Levels]]="PIP",1,Table3[[#This Row],[Performance Levels]]="Needs Improvement",2)</f>
        <v>1</v>
      </c>
      <c r="S236" s="7">
        <v>4</v>
      </c>
      <c r="T236" s="7" t="str" cm="1">
        <f t="array" ref="T236">_xlfn.IFS(S236&lt;=2,"Excellent",S236=3,"Average",S236&lt;=5,"Poor")</f>
        <v>Poor</v>
      </c>
      <c r="U236" s="5">
        <v>44801</v>
      </c>
      <c r="V236" s="7">
        <v>1</v>
      </c>
      <c r="W236" s="7" t="str" cm="1">
        <f t="array" ref="W236">_xlfn.IFS(S236&lt;=2,"High",S236=3,"Moderate",S236&lt;=5,"Low")</f>
        <v>Low</v>
      </c>
      <c r="X236" s="7">
        <v>1</v>
      </c>
      <c r="Y236" s="7" t="str" cm="1">
        <f t="array" ref="Y236">_xlfn.IFS(S236&lt;=2,"High",S236=3,"Moderate",S236&lt;=5,"Low")</f>
        <v>Low</v>
      </c>
      <c r="Z236" s="7">
        <v>4</v>
      </c>
      <c r="AA236" s="7" t="str" cm="1">
        <f t="array" ref="AA236">_xlfn.IFS(S236&lt;=2,"High",S236=3,"Moderate",S236&lt;=5,"Low")</f>
        <v>Low</v>
      </c>
      <c r="AB236" s="5">
        <v>44934</v>
      </c>
      <c r="AC236" s="7" t="s">
        <v>61</v>
      </c>
      <c r="AD236" s="7" t="s">
        <v>50</v>
      </c>
      <c r="AE236" s="7" t="s">
        <v>42</v>
      </c>
      <c r="AF236" s="7">
        <v>4</v>
      </c>
      <c r="AG236" s="8">
        <v>492.2</v>
      </c>
      <c r="AH236" s="7">
        <v>29</v>
      </c>
      <c r="AI236" s="7" t="str" cm="1">
        <f t="array" ref="AI236">_xlfn.IFS(AH236&lt;=25,"Young",AH236&lt;=50,"Adult",AH236&gt;50,"Old")</f>
        <v>Adult</v>
      </c>
    </row>
    <row r="237" spans="1:35" x14ac:dyDescent="0.35">
      <c r="A237" s="11">
        <v>3696</v>
      </c>
      <c r="B237" s="9">
        <v>44076</v>
      </c>
      <c r="C237" s="10">
        <f t="shared" ca="1" si="3"/>
        <v>5.7166666666666668</v>
      </c>
      <c r="D237" s="11" t="s">
        <v>105</v>
      </c>
      <c r="E237" s="11" t="s">
        <v>63</v>
      </c>
      <c r="F237" s="11" t="s">
        <v>107</v>
      </c>
      <c r="G237" s="11" t="s">
        <v>30</v>
      </c>
      <c r="H237" s="11" t="s">
        <v>55</v>
      </c>
      <c r="I237" s="11" t="s">
        <v>45</v>
      </c>
      <c r="J237" s="11" t="s">
        <v>33</v>
      </c>
      <c r="K237" s="11" t="s">
        <v>102</v>
      </c>
      <c r="L237" s="9">
        <v>32788</v>
      </c>
      <c r="M237" s="11" t="s">
        <v>35</v>
      </c>
      <c r="N237" s="11" t="s">
        <v>36</v>
      </c>
      <c r="O237" s="11" t="s">
        <v>48</v>
      </c>
      <c r="P237" s="11" t="s">
        <v>38</v>
      </c>
      <c r="Q237" s="11" t="s">
        <v>106</v>
      </c>
      <c r="R237" s="11" cm="1">
        <f t="array" ref="R237">_xlfn.IFS(Table3[[#This Row],[Performance Levels]]="Exceeds",4,Table3[[#This Row],[Performance Levels]]="Fully Meets",3,Table3[[#This Row],[Performance Levels]]="PIP",1,Table3[[#This Row],[Performance Levels]]="Needs Improvement",2)</f>
        <v>1</v>
      </c>
      <c r="S237" s="11">
        <v>3</v>
      </c>
      <c r="T237" s="11" t="str" cm="1">
        <f t="array" ref="T237">_xlfn.IFS(S237&lt;=2,"Excellent",S237=3,"Average",S237&lt;=5,"Poor")</f>
        <v>Average</v>
      </c>
      <c r="U237" s="9">
        <v>44896</v>
      </c>
      <c r="V237" s="11">
        <v>2</v>
      </c>
      <c r="W237" s="11" t="str" cm="1">
        <f t="array" ref="W237">_xlfn.IFS(S237&lt;=2,"High",S237=3,"Moderate",S237&lt;=5,"Low")</f>
        <v>Moderate</v>
      </c>
      <c r="X237" s="11">
        <v>1</v>
      </c>
      <c r="Y237" s="11" t="str" cm="1">
        <f t="array" ref="Y237">_xlfn.IFS(S237&lt;=2,"High",S237=3,"Moderate",S237&lt;=5,"Low")</f>
        <v>Moderate</v>
      </c>
      <c r="Z237" s="11">
        <v>2</v>
      </c>
      <c r="AA237" s="11" t="str" cm="1">
        <f t="array" ref="AA237">_xlfn.IFS(S237&lt;=2,"High",S237=3,"Moderate",S237&lt;=5,"Low")</f>
        <v>Moderate</v>
      </c>
      <c r="AB237" s="9">
        <v>44939</v>
      </c>
      <c r="AC237" s="11" t="s">
        <v>67</v>
      </c>
      <c r="AD237" s="11" t="s">
        <v>41</v>
      </c>
      <c r="AE237" s="11" t="s">
        <v>72</v>
      </c>
      <c r="AF237" s="11">
        <v>2</v>
      </c>
      <c r="AG237" s="12">
        <v>299.58999999999997</v>
      </c>
      <c r="AH237" s="11">
        <v>31</v>
      </c>
      <c r="AI237" s="11" t="str" cm="1">
        <f t="array" ref="AI237">_xlfn.IFS(AH237&lt;=25,"Young",AH237&lt;=50,"Adult",AH237&gt;50,"Old")</f>
        <v>Adult</v>
      </c>
    </row>
    <row r="238" spans="1:35" x14ac:dyDescent="0.35">
      <c r="A238" s="7">
        <v>3697</v>
      </c>
      <c r="B238" s="5">
        <v>44010</v>
      </c>
      <c r="C238" s="6">
        <f t="shared" ca="1" si="3"/>
        <v>5.8944444444444448</v>
      </c>
      <c r="D238" s="7" t="s">
        <v>105</v>
      </c>
      <c r="E238" s="7" t="s">
        <v>93</v>
      </c>
      <c r="F238" s="7" t="s">
        <v>29</v>
      </c>
      <c r="G238" s="7" t="s">
        <v>54</v>
      </c>
      <c r="H238" s="7" t="s">
        <v>44</v>
      </c>
      <c r="I238" s="7" t="s">
        <v>45</v>
      </c>
      <c r="J238" s="7" t="s">
        <v>33</v>
      </c>
      <c r="K238" s="7" t="s">
        <v>69</v>
      </c>
      <c r="L238" s="5">
        <v>33964</v>
      </c>
      <c r="M238" s="7" t="s">
        <v>35</v>
      </c>
      <c r="N238" s="7" t="s">
        <v>36</v>
      </c>
      <c r="O238" s="7" t="s">
        <v>59</v>
      </c>
      <c r="P238" s="7" t="s">
        <v>60</v>
      </c>
      <c r="Q238" s="7" t="s">
        <v>106</v>
      </c>
      <c r="R238" s="7" cm="1">
        <f t="array" ref="R238">_xlfn.IFS(Table3[[#This Row],[Performance Levels]]="Exceeds",4,Table3[[#This Row],[Performance Levels]]="Fully Meets",3,Table3[[#This Row],[Performance Levels]]="PIP",1,Table3[[#This Row],[Performance Levels]]="Needs Improvement",2)</f>
        <v>1</v>
      </c>
      <c r="S238" s="7">
        <v>4</v>
      </c>
      <c r="T238" s="7" t="str" cm="1">
        <f t="array" ref="T238">_xlfn.IFS(S238&lt;=2,"Excellent",S238=3,"Average",S238&lt;=5,"Poor")</f>
        <v>Poor</v>
      </c>
      <c r="U238" s="5">
        <v>45127</v>
      </c>
      <c r="V238" s="7">
        <v>3</v>
      </c>
      <c r="W238" s="7" t="str" cm="1">
        <f t="array" ref="W238">_xlfn.IFS(S238&lt;=2,"High",S238=3,"Moderate",S238&lt;=5,"Low")</f>
        <v>Low</v>
      </c>
      <c r="X238" s="7">
        <v>4</v>
      </c>
      <c r="Y238" s="7" t="str" cm="1">
        <f t="array" ref="Y238">_xlfn.IFS(S238&lt;=2,"High",S238=3,"Moderate",S238&lt;=5,"Low")</f>
        <v>Low</v>
      </c>
      <c r="Z238" s="7">
        <v>1</v>
      </c>
      <c r="AA238" s="7" t="str" cm="1">
        <f t="array" ref="AA238">_xlfn.IFS(S238&lt;=2,"High",S238=3,"Moderate",S238&lt;=5,"Low")</f>
        <v>Low</v>
      </c>
      <c r="AB238" s="5">
        <v>45040</v>
      </c>
      <c r="AC238" s="7" t="s">
        <v>67</v>
      </c>
      <c r="AD238" s="7" t="s">
        <v>41</v>
      </c>
      <c r="AE238" s="7" t="s">
        <v>42</v>
      </c>
      <c r="AF238" s="7">
        <v>2</v>
      </c>
      <c r="AG238" s="8">
        <v>982.33</v>
      </c>
      <c r="AH238" s="7">
        <v>28</v>
      </c>
      <c r="AI238" s="7" t="str" cm="1">
        <f t="array" ref="AI238">_xlfn.IFS(AH238&lt;=25,"Young",AH238&lt;=50,"Adult",AH238&gt;50,"Old")</f>
        <v>Adult</v>
      </c>
    </row>
    <row r="239" spans="1:35" x14ac:dyDescent="0.35">
      <c r="A239" s="11">
        <v>3698</v>
      </c>
      <c r="B239" s="9">
        <v>45007</v>
      </c>
      <c r="C239" s="10">
        <f t="shared" ca="1" si="3"/>
        <v>3.161111111111111</v>
      </c>
      <c r="D239" s="11" t="s">
        <v>105</v>
      </c>
      <c r="E239" s="11" t="s">
        <v>73</v>
      </c>
      <c r="F239" s="11" t="s">
        <v>29</v>
      </c>
      <c r="G239" s="11" t="s">
        <v>54</v>
      </c>
      <c r="H239" s="11" t="s">
        <v>44</v>
      </c>
      <c r="I239" s="11" t="s">
        <v>54</v>
      </c>
      <c r="J239" s="11" t="s">
        <v>33</v>
      </c>
      <c r="K239" s="11" t="s">
        <v>101</v>
      </c>
      <c r="L239" s="9">
        <v>30845</v>
      </c>
      <c r="M239" s="11" t="s">
        <v>35</v>
      </c>
      <c r="N239" s="11" t="s">
        <v>36</v>
      </c>
      <c r="O239" s="11" t="s">
        <v>48</v>
      </c>
      <c r="P239" s="11" t="s">
        <v>66</v>
      </c>
      <c r="Q239" s="11" t="s">
        <v>106</v>
      </c>
      <c r="R239" s="11" cm="1">
        <f t="array" ref="R239">_xlfn.IFS(Table3[[#This Row],[Performance Levels]]="Exceeds",4,Table3[[#This Row],[Performance Levels]]="Fully Meets",3,Table3[[#This Row],[Performance Levels]]="PIP",1,Table3[[#This Row],[Performance Levels]]="Needs Improvement",2)</f>
        <v>1</v>
      </c>
      <c r="S239" s="11">
        <v>3</v>
      </c>
      <c r="T239" s="11" t="str" cm="1">
        <f t="array" ref="T239">_xlfn.IFS(S239&lt;=2,"Excellent",S239=3,"Average",S239&lt;=5,"Poor")</f>
        <v>Average</v>
      </c>
      <c r="U239" s="9">
        <v>44945</v>
      </c>
      <c r="V239" s="11">
        <v>2</v>
      </c>
      <c r="W239" s="11" t="str" cm="1">
        <f t="array" ref="W239">_xlfn.IFS(S239&lt;=2,"High",S239=3,"Moderate",S239&lt;=5,"Low")</f>
        <v>Moderate</v>
      </c>
      <c r="X239" s="11">
        <v>5</v>
      </c>
      <c r="Y239" s="11" t="str" cm="1">
        <f t="array" ref="Y239">_xlfn.IFS(S239&lt;=2,"High",S239=3,"Moderate",S239&lt;=5,"Low")</f>
        <v>Moderate</v>
      </c>
      <c r="Z239" s="11">
        <v>4</v>
      </c>
      <c r="AA239" s="11" t="str" cm="1">
        <f t="array" ref="AA239">_xlfn.IFS(S239&lt;=2,"High",S239=3,"Moderate",S239&lt;=5,"Low")</f>
        <v>Moderate</v>
      </c>
      <c r="AB239" s="9">
        <v>44919</v>
      </c>
      <c r="AC239" s="11" t="s">
        <v>40</v>
      </c>
      <c r="AD239" s="11" t="s">
        <v>50</v>
      </c>
      <c r="AE239" s="11" t="s">
        <v>72</v>
      </c>
      <c r="AF239" s="11">
        <v>2</v>
      </c>
      <c r="AG239" s="12">
        <v>830.36</v>
      </c>
      <c r="AH239" s="11">
        <v>39</v>
      </c>
      <c r="AI239" s="11" t="str" cm="1">
        <f t="array" ref="AI239">_xlfn.IFS(AH239&lt;=25,"Young",AH239&lt;=50,"Adult",AH239&gt;50,"Old")</f>
        <v>Adult</v>
      </c>
    </row>
    <row r="240" spans="1:35" x14ac:dyDescent="0.35">
      <c r="A240" s="7">
        <v>3699</v>
      </c>
      <c r="B240" s="5">
        <v>44803</v>
      </c>
      <c r="C240" s="6">
        <f t="shared" ca="1" si="3"/>
        <v>3.7222222222222223</v>
      </c>
      <c r="D240" s="7" t="s">
        <v>27</v>
      </c>
      <c r="E240" s="7" t="s">
        <v>93</v>
      </c>
      <c r="F240" s="7" t="s">
        <v>107</v>
      </c>
      <c r="G240" s="7" t="s">
        <v>45</v>
      </c>
      <c r="H240" s="7" t="s">
        <v>55</v>
      </c>
      <c r="I240" s="7" t="s">
        <v>32</v>
      </c>
      <c r="J240" s="7" t="s">
        <v>33</v>
      </c>
      <c r="K240" s="7" t="s">
        <v>78</v>
      </c>
      <c r="L240" s="5">
        <v>28156</v>
      </c>
      <c r="M240" s="7" t="s">
        <v>35</v>
      </c>
      <c r="N240" s="7" t="s">
        <v>47</v>
      </c>
      <c r="O240" s="7" t="s">
        <v>83</v>
      </c>
      <c r="P240" s="7" t="s">
        <v>76</v>
      </c>
      <c r="Q240" s="7" t="s">
        <v>106</v>
      </c>
      <c r="R240" s="7" cm="1">
        <f t="array" ref="R240">_xlfn.IFS(Table3[[#This Row],[Performance Levels]]="Exceeds",4,Table3[[#This Row],[Performance Levels]]="Fully Meets",3,Table3[[#This Row],[Performance Levels]]="PIP",1,Table3[[#This Row],[Performance Levels]]="Needs Improvement",2)</f>
        <v>1</v>
      </c>
      <c r="S240" s="7">
        <v>2</v>
      </c>
      <c r="T240" s="7" t="str" cm="1">
        <f t="array" ref="T240">_xlfn.IFS(S240&lt;=2,"Excellent",S240=3,"Average",S240&lt;=5,"Poor")</f>
        <v>Excellent</v>
      </c>
      <c r="U240" s="5">
        <v>45098</v>
      </c>
      <c r="V240" s="7">
        <v>2</v>
      </c>
      <c r="W240" s="7" t="str" cm="1">
        <f t="array" ref="W240">_xlfn.IFS(S240&lt;=2,"High",S240=3,"Moderate",S240&lt;=5,"Low")</f>
        <v>High</v>
      </c>
      <c r="X240" s="7">
        <v>4</v>
      </c>
      <c r="Y240" s="7" t="str" cm="1">
        <f t="array" ref="Y240">_xlfn.IFS(S240&lt;=2,"High",S240=3,"Moderate",S240&lt;=5,"Low")</f>
        <v>High</v>
      </c>
      <c r="Z240" s="7">
        <v>3</v>
      </c>
      <c r="AA240" s="7" t="str" cm="1">
        <f t="array" ref="AA240">_xlfn.IFS(S240&lt;=2,"High",S240=3,"Moderate",S240&lt;=5,"Low")</f>
        <v>High</v>
      </c>
      <c r="AB240" s="5">
        <v>44792</v>
      </c>
      <c r="AC240" s="7" t="s">
        <v>49</v>
      </c>
      <c r="AD240" s="7" t="s">
        <v>50</v>
      </c>
      <c r="AE240" s="7" t="s">
        <v>72</v>
      </c>
      <c r="AF240" s="7">
        <v>1</v>
      </c>
      <c r="AG240" s="8">
        <v>973.34</v>
      </c>
      <c r="AH240" s="7">
        <v>45</v>
      </c>
      <c r="AI240" s="7" t="str" cm="1">
        <f t="array" ref="AI240">_xlfn.IFS(AH240&lt;=25,"Young",AH240&lt;=50,"Adult",AH240&gt;50,"Old")</f>
        <v>Adult</v>
      </c>
    </row>
    <row r="241" spans="1:35" x14ac:dyDescent="0.35">
      <c r="A241" s="11">
        <v>3700</v>
      </c>
      <c r="B241" s="9">
        <v>43762</v>
      </c>
      <c r="C241" s="10">
        <f t="shared" ca="1" si="3"/>
        <v>6.572222222222222</v>
      </c>
      <c r="D241" s="11" t="s">
        <v>27</v>
      </c>
      <c r="E241" s="11" t="s">
        <v>53</v>
      </c>
      <c r="F241" s="11" t="s">
        <v>29</v>
      </c>
      <c r="G241" s="11" t="s">
        <v>45</v>
      </c>
      <c r="H241" s="11" t="s">
        <v>44</v>
      </c>
      <c r="I241" s="11" t="s">
        <v>32</v>
      </c>
      <c r="J241" s="11" t="s">
        <v>33</v>
      </c>
      <c r="K241" s="11" t="s">
        <v>100</v>
      </c>
      <c r="L241" s="9">
        <v>32245</v>
      </c>
      <c r="M241" s="11" t="s">
        <v>35</v>
      </c>
      <c r="N241" s="11" t="s">
        <v>47</v>
      </c>
      <c r="O241" s="11" t="s">
        <v>48</v>
      </c>
      <c r="P241" s="11" t="s">
        <v>76</v>
      </c>
      <c r="Q241" s="11" t="s">
        <v>106</v>
      </c>
      <c r="R241" s="11" cm="1">
        <f t="array" ref="R241">_xlfn.IFS(Table3[[#This Row],[Performance Levels]]="Exceeds",4,Table3[[#This Row],[Performance Levels]]="Fully Meets",3,Table3[[#This Row],[Performance Levels]]="PIP",1,Table3[[#This Row],[Performance Levels]]="Needs Improvement",2)</f>
        <v>1</v>
      </c>
      <c r="S241" s="11">
        <v>1</v>
      </c>
      <c r="T241" s="11" t="str" cm="1">
        <f t="array" ref="T241">_xlfn.IFS(S241&lt;=2,"Excellent",S241=3,"Average",S241&lt;=5,"Poor")</f>
        <v>Excellent</v>
      </c>
      <c r="U241" s="9">
        <v>44944</v>
      </c>
      <c r="V241" s="11">
        <v>4</v>
      </c>
      <c r="W241" s="11" t="str" cm="1">
        <f t="array" ref="W241">_xlfn.IFS(S241&lt;=2,"High",S241=3,"Moderate",S241&lt;=5,"Low")</f>
        <v>High</v>
      </c>
      <c r="X241" s="11">
        <v>1</v>
      </c>
      <c r="Y241" s="11" t="str" cm="1">
        <f t="array" ref="Y241">_xlfn.IFS(S241&lt;=2,"High",S241=3,"Moderate",S241&lt;=5,"Low")</f>
        <v>High</v>
      </c>
      <c r="Z241" s="11">
        <v>1</v>
      </c>
      <c r="AA241" s="11" t="str" cm="1">
        <f t="array" ref="AA241">_xlfn.IFS(S241&lt;=2,"High",S241=3,"Moderate",S241&lt;=5,"Low")</f>
        <v>High</v>
      </c>
      <c r="AB241" s="9">
        <v>44982</v>
      </c>
      <c r="AC241" s="11" t="s">
        <v>61</v>
      </c>
      <c r="AD241" s="11" t="s">
        <v>41</v>
      </c>
      <c r="AE241" s="11" t="s">
        <v>42</v>
      </c>
      <c r="AF241" s="11">
        <v>4</v>
      </c>
      <c r="AG241" s="12">
        <v>667.34</v>
      </c>
      <c r="AH241" s="11">
        <v>31</v>
      </c>
      <c r="AI241" s="11" t="str" cm="1">
        <f t="array" ref="AI241">_xlfn.IFS(AH241&lt;=25,"Young",AH241&lt;=50,"Adult",AH241&gt;50,"Old")</f>
        <v>Adult</v>
      </c>
    </row>
    <row r="242" spans="1:35" x14ac:dyDescent="0.35">
      <c r="A242" s="7">
        <v>3701</v>
      </c>
      <c r="B242" s="5">
        <v>43778</v>
      </c>
      <c r="C242" s="6">
        <f t="shared" ca="1" si="3"/>
        <v>6.5305555555555559</v>
      </c>
      <c r="D242" s="7" t="s">
        <v>27</v>
      </c>
      <c r="E242" s="7" t="s">
        <v>80</v>
      </c>
      <c r="F242" s="7" t="s">
        <v>29</v>
      </c>
      <c r="G242" s="7" t="s">
        <v>45</v>
      </c>
      <c r="H242" s="7" t="s">
        <v>55</v>
      </c>
      <c r="I242" s="7" t="s">
        <v>32</v>
      </c>
      <c r="J242" s="7" t="s">
        <v>33</v>
      </c>
      <c r="K242" s="7" t="s">
        <v>99</v>
      </c>
      <c r="L242" s="5">
        <v>54229</v>
      </c>
      <c r="M242" s="7" t="s">
        <v>35</v>
      </c>
      <c r="N242" s="7" t="s">
        <v>47</v>
      </c>
      <c r="O242" s="7" t="s">
        <v>59</v>
      </c>
      <c r="P242" s="7" t="s">
        <v>60</v>
      </c>
      <c r="Q242" s="7" t="s">
        <v>106</v>
      </c>
      <c r="R242" s="7" cm="1">
        <f t="array" ref="R242">_xlfn.IFS(Table3[[#This Row],[Performance Levels]]="Exceeds",4,Table3[[#This Row],[Performance Levels]]="Fully Meets",3,Table3[[#This Row],[Performance Levels]]="PIP",1,Table3[[#This Row],[Performance Levels]]="Needs Improvement",2)</f>
        <v>1</v>
      </c>
      <c r="S242" s="7">
        <v>2</v>
      </c>
      <c r="T242" s="7" t="str" cm="1">
        <f t="array" ref="T242">_xlfn.IFS(S242&lt;=2,"Excellent",S242=3,"Average",S242&lt;=5,"Poor")</f>
        <v>Excellent</v>
      </c>
      <c r="U242" s="5">
        <v>45087</v>
      </c>
      <c r="V242" s="7">
        <v>4</v>
      </c>
      <c r="W242" s="7" t="str" cm="1">
        <f t="array" ref="W242">_xlfn.IFS(S242&lt;=2,"High",S242=3,"Moderate",S242&lt;=5,"Low")</f>
        <v>High</v>
      </c>
      <c r="X242" s="7">
        <v>1</v>
      </c>
      <c r="Y242" s="7" t="str" cm="1">
        <f t="array" ref="Y242">_xlfn.IFS(S242&lt;=2,"High",S242=3,"Moderate",S242&lt;=5,"Low")</f>
        <v>High</v>
      </c>
      <c r="Z242" s="7">
        <v>4</v>
      </c>
      <c r="AA242" s="7" t="str" cm="1">
        <f t="array" ref="AA242">_xlfn.IFS(S242&lt;=2,"High",S242=3,"Moderate",S242&lt;=5,"Low")</f>
        <v>High</v>
      </c>
      <c r="AB242" s="5">
        <v>44794</v>
      </c>
      <c r="AC242" s="7" t="s">
        <v>91</v>
      </c>
      <c r="AD242" s="7" t="s">
        <v>41</v>
      </c>
      <c r="AE242" s="7" t="s">
        <v>42</v>
      </c>
      <c r="AF242" s="7">
        <v>4</v>
      </c>
      <c r="AG242" s="8">
        <v>480.17</v>
      </c>
      <c r="AH242" s="7">
        <v>71</v>
      </c>
      <c r="AI242" s="7" t="str" cm="1">
        <f t="array" ref="AI242">_xlfn.IFS(AH242&lt;=25,"Young",AH242&lt;=50,"Adult",AH242&gt;50,"Old")</f>
        <v>Old</v>
      </c>
    </row>
    <row r="243" spans="1:35" x14ac:dyDescent="0.35">
      <c r="A243" s="11">
        <v>3702</v>
      </c>
      <c r="B243" s="9">
        <v>43659</v>
      </c>
      <c r="C243" s="10">
        <f t="shared" ca="1" si="3"/>
        <v>6.8527777777777779</v>
      </c>
      <c r="D243" s="11" t="s">
        <v>27</v>
      </c>
      <c r="E243" s="11" t="s">
        <v>86</v>
      </c>
      <c r="F243" s="11" t="s">
        <v>29</v>
      </c>
      <c r="G243" s="11" t="s">
        <v>45</v>
      </c>
      <c r="H243" s="11" t="s">
        <v>31</v>
      </c>
      <c r="I243" s="11" t="s">
        <v>45</v>
      </c>
      <c r="J243" s="11" t="s">
        <v>33</v>
      </c>
      <c r="K243" s="11" t="s">
        <v>46</v>
      </c>
      <c r="L243" s="9">
        <v>27872</v>
      </c>
      <c r="M243" s="11" t="s">
        <v>35</v>
      </c>
      <c r="N243" s="11" t="s">
        <v>47</v>
      </c>
      <c r="O243" s="11" t="s">
        <v>83</v>
      </c>
      <c r="P243" s="11" t="s">
        <v>60</v>
      </c>
      <c r="Q243" s="11" t="s">
        <v>77</v>
      </c>
      <c r="R243" s="11" cm="1">
        <f t="array" ref="R243">_xlfn.IFS(Table3[[#This Row],[Performance Levels]]="Exceeds",4,Table3[[#This Row],[Performance Levels]]="Fully Meets",3,Table3[[#This Row],[Performance Levels]]="PIP",1,Table3[[#This Row],[Performance Levels]]="Needs Improvement",2)</f>
        <v>4</v>
      </c>
      <c r="S243" s="11">
        <v>3</v>
      </c>
      <c r="T243" s="11" t="str" cm="1">
        <f t="array" ref="T243">_xlfn.IFS(S243&lt;=2,"Excellent",S243=3,"Average",S243&lt;=5,"Poor")</f>
        <v>Average</v>
      </c>
      <c r="U243" s="9">
        <v>44981</v>
      </c>
      <c r="V243" s="11">
        <v>2</v>
      </c>
      <c r="W243" s="11" t="str" cm="1">
        <f t="array" ref="W243">_xlfn.IFS(S243&lt;=2,"High",S243=3,"Moderate",S243&lt;=5,"Low")</f>
        <v>Moderate</v>
      </c>
      <c r="X243" s="11">
        <v>4</v>
      </c>
      <c r="Y243" s="11" t="str" cm="1">
        <f t="array" ref="Y243">_xlfn.IFS(S243&lt;=2,"High",S243=3,"Moderate",S243&lt;=5,"Low")</f>
        <v>Moderate</v>
      </c>
      <c r="Z243" s="11">
        <v>1</v>
      </c>
      <c r="AA243" s="11" t="str" cm="1">
        <f t="array" ref="AA243">_xlfn.IFS(S243&lt;=2,"High",S243=3,"Moderate",S243&lt;=5,"Low")</f>
        <v>Moderate</v>
      </c>
      <c r="AB243" s="9">
        <v>44972</v>
      </c>
      <c r="AC243" s="11" t="s">
        <v>40</v>
      </c>
      <c r="AD243" s="11" t="s">
        <v>50</v>
      </c>
      <c r="AE243" s="11" t="s">
        <v>42</v>
      </c>
      <c r="AF243" s="11">
        <v>3</v>
      </c>
      <c r="AG243" s="12">
        <v>346.28</v>
      </c>
      <c r="AH243" s="11">
        <v>43</v>
      </c>
      <c r="AI243" s="11" t="str" cm="1">
        <f t="array" ref="AI243">_xlfn.IFS(AH243&lt;=25,"Young",AH243&lt;=50,"Adult",AH243&gt;50,"Old")</f>
        <v>Adult</v>
      </c>
    </row>
    <row r="244" spans="1:35" x14ac:dyDescent="0.35">
      <c r="A244" s="7">
        <v>3703</v>
      </c>
      <c r="B244" s="5">
        <v>44074</v>
      </c>
      <c r="C244" s="6">
        <f t="shared" ca="1" si="3"/>
        <v>5.7222222222222223</v>
      </c>
      <c r="D244" s="7" t="s">
        <v>27</v>
      </c>
      <c r="E244" s="7" t="s">
        <v>43</v>
      </c>
      <c r="F244" s="7" t="s">
        <v>29</v>
      </c>
      <c r="G244" s="7" t="s">
        <v>45</v>
      </c>
      <c r="H244" s="7" t="s">
        <v>44</v>
      </c>
      <c r="I244" s="7" t="s">
        <v>45</v>
      </c>
      <c r="J244" s="7" t="s">
        <v>33</v>
      </c>
      <c r="K244" s="7" t="s">
        <v>78</v>
      </c>
      <c r="L244" s="5">
        <v>18674</v>
      </c>
      <c r="M244" s="7" t="s">
        <v>35</v>
      </c>
      <c r="N244" s="7" t="s">
        <v>36</v>
      </c>
      <c r="O244" s="7" t="s">
        <v>37</v>
      </c>
      <c r="P244" s="7" t="s">
        <v>38</v>
      </c>
      <c r="Q244" s="7" t="s">
        <v>77</v>
      </c>
      <c r="R244" s="7" cm="1">
        <f t="array" ref="R244">_xlfn.IFS(Table3[[#This Row],[Performance Levels]]="Exceeds",4,Table3[[#This Row],[Performance Levels]]="Fully Meets",3,Table3[[#This Row],[Performance Levels]]="PIP",1,Table3[[#This Row],[Performance Levels]]="Needs Improvement",2)</f>
        <v>4</v>
      </c>
      <c r="S244" s="7">
        <v>4</v>
      </c>
      <c r="T244" s="7" t="str" cm="1">
        <f t="array" ref="T244">_xlfn.IFS(S244&lt;=2,"Excellent",S244=3,"Average",S244&lt;=5,"Poor")</f>
        <v>Poor</v>
      </c>
      <c r="U244" s="5">
        <v>45079</v>
      </c>
      <c r="V244" s="7">
        <v>5</v>
      </c>
      <c r="W244" s="7" t="str" cm="1">
        <f t="array" ref="W244">_xlfn.IFS(S244&lt;=2,"High",S244=3,"Moderate",S244&lt;=5,"Low")</f>
        <v>Low</v>
      </c>
      <c r="X244" s="7">
        <v>5</v>
      </c>
      <c r="Y244" s="7" t="str" cm="1">
        <f t="array" ref="Y244">_xlfn.IFS(S244&lt;=2,"High",S244=3,"Moderate",S244&lt;=5,"Low")</f>
        <v>Low</v>
      </c>
      <c r="Z244" s="7">
        <v>5</v>
      </c>
      <c r="AA244" s="7" t="str" cm="1">
        <f t="array" ref="AA244">_xlfn.IFS(S244&lt;=2,"High",S244=3,"Moderate",S244&lt;=5,"Low")</f>
        <v>Low</v>
      </c>
      <c r="AB244" s="5">
        <v>44922</v>
      </c>
      <c r="AC244" s="7" t="s">
        <v>91</v>
      </c>
      <c r="AD244" s="7" t="s">
        <v>50</v>
      </c>
      <c r="AE244" s="7" t="s">
        <v>62</v>
      </c>
      <c r="AF244" s="7">
        <v>3</v>
      </c>
      <c r="AG244" s="8">
        <v>121.45</v>
      </c>
      <c r="AH244" s="7">
        <v>69</v>
      </c>
      <c r="AI244" s="7" t="str" cm="1">
        <f t="array" ref="AI244">_xlfn.IFS(AH244&lt;=25,"Young",AH244&lt;=50,"Adult",AH244&gt;50,"Old")</f>
        <v>Old</v>
      </c>
    </row>
    <row r="245" spans="1:35" x14ac:dyDescent="0.35">
      <c r="A245" s="11">
        <v>3704</v>
      </c>
      <c r="B245" s="9">
        <v>43490</v>
      </c>
      <c r="C245" s="10">
        <f t="shared" ca="1" si="3"/>
        <v>7.3194444444444446</v>
      </c>
      <c r="D245" s="11" t="s">
        <v>27</v>
      </c>
      <c r="E245" s="11" t="s">
        <v>28</v>
      </c>
      <c r="F245" s="11" t="s">
        <v>29</v>
      </c>
      <c r="G245" s="11" t="s">
        <v>54</v>
      </c>
      <c r="H245" s="11" t="s">
        <v>31</v>
      </c>
      <c r="I245" s="11" t="s">
        <v>45</v>
      </c>
      <c r="J245" s="11" t="s">
        <v>33</v>
      </c>
      <c r="K245" s="11" t="s">
        <v>69</v>
      </c>
      <c r="L245" s="9">
        <v>27795</v>
      </c>
      <c r="M245" s="11" t="s">
        <v>35</v>
      </c>
      <c r="N245" s="11" t="s">
        <v>36</v>
      </c>
      <c r="O245" s="11" t="s">
        <v>83</v>
      </c>
      <c r="P245" s="11" t="s">
        <v>66</v>
      </c>
      <c r="Q245" s="11" t="s">
        <v>77</v>
      </c>
      <c r="R245" s="11" cm="1">
        <f t="array" ref="R245">_xlfn.IFS(Table3[[#This Row],[Performance Levels]]="Exceeds",4,Table3[[#This Row],[Performance Levels]]="Fully Meets",3,Table3[[#This Row],[Performance Levels]]="PIP",1,Table3[[#This Row],[Performance Levels]]="Needs Improvement",2)</f>
        <v>4</v>
      </c>
      <c r="S245" s="11">
        <v>5</v>
      </c>
      <c r="T245" s="11" t="str" cm="1">
        <f t="array" ref="T245">_xlfn.IFS(S245&lt;=2,"Excellent",S245=3,"Average",S245&lt;=5,"Poor")</f>
        <v>Poor</v>
      </c>
      <c r="U245" s="9">
        <v>45114</v>
      </c>
      <c r="V245" s="11">
        <v>2</v>
      </c>
      <c r="W245" s="11" t="str" cm="1">
        <f t="array" ref="W245">_xlfn.IFS(S245&lt;=2,"High",S245=3,"Moderate",S245&lt;=5,"Low")</f>
        <v>Low</v>
      </c>
      <c r="X245" s="11">
        <v>4</v>
      </c>
      <c r="Y245" s="11" t="str" cm="1">
        <f t="array" ref="Y245">_xlfn.IFS(S245&lt;=2,"High",S245=3,"Moderate",S245&lt;=5,"Low")</f>
        <v>Low</v>
      </c>
      <c r="Z245" s="11">
        <v>5</v>
      </c>
      <c r="AA245" s="11" t="str" cm="1">
        <f t="array" ref="AA245">_xlfn.IFS(S245&lt;=2,"High",S245=3,"Moderate",S245&lt;=5,"Low")</f>
        <v>Low</v>
      </c>
      <c r="AB245" s="9">
        <v>44841</v>
      </c>
      <c r="AC245" s="11" t="s">
        <v>67</v>
      </c>
      <c r="AD245" s="11" t="s">
        <v>50</v>
      </c>
      <c r="AE245" s="11" t="s">
        <v>51</v>
      </c>
      <c r="AF245" s="11">
        <v>2</v>
      </c>
      <c r="AG245" s="12">
        <v>669.3</v>
      </c>
      <c r="AH245" s="11">
        <v>43</v>
      </c>
      <c r="AI245" s="11" t="str" cm="1">
        <f t="array" ref="AI245">_xlfn.IFS(AH245&lt;=25,"Young",AH245&lt;=50,"Adult",AH245&gt;50,"Old")</f>
        <v>Adult</v>
      </c>
    </row>
    <row r="246" spans="1:35" x14ac:dyDescent="0.35">
      <c r="A246" s="7">
        <v>3705</v>
      </c>
      <c r="B246" s="5">
        <v>44156</v>
      </c>
      <c r="C246" s="6">
        <f t="shared" ca="1" si="3"/>
        <v>5.4972222222222218</v>
      </c>
      <c r="D246" s="7" t="s">
        <v>27</v>
      </c>
      <c r="E246" s="7" t="s">
        <v>68</v>
      </c>
      <c r="F246" s="7" t="s">
        <v>29</v>
      </c>
      <c r="G246" s="7" t="s">
        <v>54</v>
      </c>
      <c r="H246" s="7" t="s">
        <v>44</v>
      </c>
      <c r="I246" s="7" t="s">
        <v>45</v>
      </c>
      <c r="J246" s="7" t="s">
        <v>33</v>
      </c>
      <c r="K246" s="7" t="s">
        <v>57</v>
      </c>
      <c r="L246" s="5">
        <v>24619</v>
      </c>
      <c r="M246" s="7" t="s">
        <v>35</v>
      </c>
      <c r="N246" s="7" t="s">
        <v>36</v>
      </c>
      <c r="O246" s="7" t="s">
        <v>37</v>
      </c>
      <c r="P246" s="7" t="s">
        <v>60</v>
      </c>
      <c r="Q246" s="7" t="s">
        <v>77</v>
      </c>
      <c r="R246" s="7" cm="1">
        <f t="array" ref="R246">_xlfn.IFS(Table3[[#This Row],[Performance Levels]]="Exceeds",4,Table3[[#This Row],[Performance Levels]]="Fully Meets",3,Table3[[#This Row],[Performance Levels]]="PIP",1,Table3[[#This Row],[Performance Levels]]="Needs Improvement",2)</f>
        <v>4</v>
      </c>
      <c r="S246" s="7">
        <v>3</v>
      </c>
      <c r="T246" s="7" t="str" cm="1">
        <f t="array" ref="T246">_xlfn.IFS(S246&lt;=2,"Excellent",S246=3,"Average",S246&lt;=5,"Poor")</f>
        <v>Average</v>
      </c>
      <c r="U246" s="5">
        <v>45071</v>
      </c>
      <c r="V246" s="7">
        <v>3</v>
      </c>
      <c r="W246" s="7" t="str" cm="1">
        <f t="array" ref="W246">_xlfn.IFS(S246&lt;=2,"High",S246=3,"Moderate",S246&lt;=5,"Low")</f>
        <v>Moderate</v>
      </c>
      <c r="X246" s="7">
        <v>1</v>
      </c>
      <c r="Y246" s="7" t="str" cm="1">
        <f t="array" ref="Y246">_xlfn.IFS(S246&lt;=2,"High",S246=3,"Moderate",S246&lt;=5,"Low")</f>
        <v>Moderate</v>
      </c>
      <c r="Z246" s="7">
        <v>4</v>
      </c>
      <c r="AA246" s="7" t="str" cm="1">
        <f t="array" ref="AA246">_xlfn.IFS(S246&lt;=2,"High",S246=3,"Moderate",S246&lt;=5,"Low")</f>
        <v>Moderate</v>
      </c>
      <c r="AB246" s="5">
        <v>45033</v>
      </c>
      <c r="AC246" s="7" t="s">
        <v>67</v>
      </c>
      <c r="AD246" s="7" t="s">
        <v>41</v>
      </c>
      <c r="AE246" s="7" t="s">
        <v>62</v>
      </c>
      <c r="AF246" s="7">
        <v>5</v>
      </c>
      <c r="AG246" s="8">
        <v>983.59</v>
      </c>
      <c r="AH246" s="7">
        <v>53</v>
      </c>
      <c r="AI246" s="7" t="str" cm="1">
        <f t="array" ref="AI246">_xlfn.IFS(AH246&lt;=25,"Young",AH246&lt;=50,"Adult",AH246&gt;50,"Old")</f>
        <v>Old</v>
      </c>
    </row>
    <row r="247" spans="1:35" x14ac:dyDescent="0.35">
      <c r="A247" s="11">
        <v>3706</v>
      </c>
      <c r="B247" s="9">
        <v>43731</v>
      </c>
      <c r="C247" s="10">
        <f t="shared" ca="1" si="3"/>
        <v>6.6583333333333332</v>
      </c>
      <c r="D247" s="11" t="s">
        <v>27</v>
      </c>
      <c r="E247" s="11" t="s">
        <v>73</v>
      </c>
      <c r="F247" s="11" t="s">
        <v>29</v>
      </c>
      <c r="G247" s="11" t="s">
        <v>54</v>
      </c>
      <c r="H247" s="11" t="s">
        <v>55</v>
      </c>
      <c r="I247" s="11" t="s">
        <v>45</v>
      </c>
      <c r="J247" s="11" t="s">
        <v>33</v>
      </c>
      <c r="K247" s="11" t="s">
        <v>69</v>
      </c>
      <c r="L247" s="9">
        <v>27341</v>
      </c>
      <c r="M247" s="11" t="s">
        <v>35</v>
      </c>
      <c r="N247" s="11" t="s">
        <v>47</v>
      </c>
      <c r="O247" s="11" t="s">
        <v>37</v>
      </c>
      <c r="P247" s="11" t="s">
        <v>76</v>
      </c>
      <c r="Q247" s="11" t="s">
        <v>77</v>
      </c>
      <c r="R247" s="11" cm="1">
        <f t="array" ref="R247">_xlfn.IFS(Table3[[#This Row],[Performance Levels]]="Exceeds",4,Table3[[#This Row],[Performance Levels]]="Fully Meets",3,Table3[[#This Row],[Performance Levels]]="PIP",1,Table3[[#This Row],[Performance Levels]]="Needs Improvement",2)</f>
        <v>4</v>
      </c>
      <c r="S247" s="11">
        <v>3</v>
      </c>
      <c r="T247" s="11" t="str" cm="1">
        <f t="array" ref="T247">_xlfn.IFS(S247&lt;=2,"Excellent",S247=3,"Average",S247&lt;=5,"Poor")</f>
        <v>Average</v>
      </c>
      <c r="U247" s="9">
        <v>45124</v>
      </c>
      <c r="V247" s="11">
        <v>2</v>
      </c>
      <c r="W247" s="11" t="str" cm="1">
        <f t="array" ref="W247">_xlfn.IFS(S247&lt;=2,"High",S247=3,"Moderate",S247&lt;=5,"Low")</f>
        <v>Moderate</v>
      </c>
      <c r="X247" s="11">
        <v>1</v>
      </c>
      <c r="Y247" s="11" t="str" cm="1">
        <f t="array" ref="Y247">_xlfn.IFS(S247&lt;=2,"High",S247=3,"Moderate",S247&lt;=5,"Low")</f>
        <v>Moderate</v>
      </c>
      <c r="Z247" s="11">
        <v>4</v>
      </c>
      <c r="AA247" s="11" t="str" cm="1">
        <f t="array" ref="AA247">_xlfn.IFS(S247&lt;=2,"High",S247=3,"Moderate",S247&lt;=5,"Low")</f>
        <v>Moderate</v>
      </c>
      <c r="AB247" s="9">
        <v>45084</v>
      </c>
      <c r="AC247" s="11" t="s">
        <v>49</v>
      </c>
      <c r="AD247" s="11" t="s">
        <v>41</v>
      </c>
      <c r="AE247" s="11" t="s">
        <v>62</v>
      </c>
      <c r="AF247" s="11">
        <v>1</v>
      </c>
      <c r="AG247" s="12">
        <v>304.89999999999998</v>
      </c>
      <c r="AH247" s="11">
        <v>45</v>
      </c>
      <c r="AI247" s="11" t="str" cm="1">
        <f t="array" ref="AI247">_xlfn.IFS(AH247&lt;=25,"Young",AH247&lt;=50,"Adult",AH247&gt;50,"Old")</f>
        <v>Adult</v>
      </c>
    </row>
    <row r="248" spans="1:35" x14ac:dyDescent="0.35">
      <c r="A248" s="7">
        <v>3707</v>
      </c>
      <c r="B248" s="5">
        <v>44906</v>
      </c>
      <c r="C248" s="6">
        <f t="shared" ca="1" si="3"/>
        <v>3.4416666666666669</v>
      </c>
      <c r="D248" s="7" t="s">
        <v>27</v>
      </c>
      <c r="E248" s="7" t="s">
        <v>63</v>
      </c>
      <c r="F248" s="7" t="s">
        <v>29</v>
      </c>
      <c r="G248" s="7" t="s">
        <v>30</v>
      </c>
      <c r="H248" s="7" t="s">
        <v>55</v>
      </c>
      <c r="I248" s="7" t="s">
        <v>32</v>
      </c>
      <c r="J248" s="7" t="s">
        <v>33</v>
      </c>
      <c r="K248" s="7" t="s">
        <v>78</v>
      </c>
      <c r="L248" s="5">
        <v>35034</v>
      </c>
      <c r="M248" s="7" t="s">
        <v>35</v>
      </c>
      <c r="N248" s="7" t="s">
        <v>47</v>
      </c>
      <c r="O248" s="7" t="s">
        <v>83</v>
      </c>
      <c r="P248" s="7" t="s">
        <v>76</v>
      </c>
      <c r="Q248" s="7" t="s">
        <v>77</v>
      </c>
      <c r="R248" s="7" cm="1">
        <f t="array" ref="R248">_xlfn.IFS(Table3[[#This Row],[Performance Levels]]="Exceeds",4,Table3[[#This Row],[Performance Levels]]="Fully Meets",3,Table3[[#This Row],[Performance Levels]]="PIP",1,Table3[[#This Row],[Performance Levels]]="Needs Improvement",2)</f>
        <v>4</v>
      </c>
      <c r="S248" s="7">
        <v>3</v>
      </c>
      <c r="T248" s="7" t="str" cm="1">
        <f t="array" ref="T248">_xlfn.IFS(S248&lt;=2,"Excellent",S248=3,"Average",S248&lt;=5,"Poor")</f>
        <v>Average</v>
      </c>
      <c r="U248" s="5">
        <v>45009</v>
      </c>
      <c r="V248" s="7">
        <v>3</v>
      </c>
      <c r="W248" s="7" t="str" cm="1">
        <f t="array" ref="W248">_xlfn.IFS(S248&lt;=2,"High",S248=3,"Moderate",S248&lt;=5,"Low")</f>
        <v>Moderate</v>
      </c>
      <c r="X248" s="7">
        <v>2</v>
      </c>
      <c r="Y248" s="7" t="str" cm="1">
        <f t="array" ref="Y248">_xlfn.IFS(S248&lt;=2,"High",S248=3,"Moderate",S248&lt;=5,"Low")</f>
        <v>Moderate</v>
      </c>
      <c r="Z248" s="7">
        <v>4</v>
      </c>
      <c r="AA248" s="7" t="str" cm="1">
        <f t="array" ref="AA248">_xlfn.IFS(S248&lt;=2,"High",S248=3,"Moderate",S248&lt;=5,"Low")</f>
        <v>Moderate</v>
      </c>
      <c r="AB248" s="5">
        <v>44919</v>
      </c>
      <c r="AC248" s="7" t="s">
        <v>40</v>
      </c>
      <c r="AD248" s="7" t="s">
        <v>50</v>
      </c>
      <c r="AE248" s="7" t="s">
        <v>72</v>
      </c>
      <c r="AF248" s="7">
        <v>3</v>
      </c>
      <c r="AG248" s="8">
        <v>778.72</v>
      </c>
      <c r="AH248" s="7">
        <v>27</v>
      </c>
      <c r="AI248" s="7" t="str" cm="1">
        <f t="array" ref="AI248">_xlfn.IFS(AH248&lt;=25,"Young",AH248&lt;=50,"Adult",AH248&gt;50,"Old")</f>
        <v>Adult</v>
      </c>
    </row>
    <row r="249" spans="1:35" x14ac:dyDescent="0.35">
      <c r="A249" s="11">
        <v>3708</v>
      </c>
      <c r="B249" s="9">
        <v>44064</v>
      </c>
      <c r="C249" s="10">
        <f t="shared" ca="1" si="3"/>
        <v>5.7472222222222218</v>
      </c>
      <c r="D249" s="11" t="s">
        <v>27</v>
      </c>
      <c r="E249" s="11" t="s">
        <v>84</v>
      </c>
      <c r="F249" s="11" t="s">
        <v>29</v>
      </c>
      <c r="G249" s="11" t="s">
        <v>54</v>
      </c>
      <c r="H249" s="11" t="s">
        <v>31</v>
      </c>
      <c r="I249" s="11" t="s">
        <v>45</v>
      </c>
      <c r="J249" s="11" t="s">
        <v>33</v>
      </c>
      <c r="K249" s="11" t="s">
        <v>96</v>
      </c>
      <c r="L249" s="9">
        <v>27079</v>
      </c>
      <c r="M249" s="11" t="s">
        <v>35</v>
      </c>
      <c r="N249" s="11" t="s">
        <v>47</v>
      </c>
      <c r="O249" s="11" t="s">
        <v>71</v>
      </c>
      <c r="P249" s="11" t="s">
        <v>66</v>
      </c>
      <c r="Q249" s="11" t="s">
        <v>77</v>
      </c>
      <c r="R249" s="11" cm="1">
        <f t="array" ref="R249">_xlfn.IFS(Table3[[#This Row],[Performance Levels]]="Exceeds",4,Table3[[#This Row],[Performance Levels]]="Fully Meets",3,Table3[[#This Row],[Performance Levels]]="PIP",1,Table3[[#This Row],[Performance Levels]]="Needs Improvement",2)</f>
        <v>4</v>
      </c>
      <c r="S249" s="11">
        <v>4</v>
      </c>
      <c r="T249" s="11" t="str" cm="1">
        <f t="array" ref="T249">_xlfn.IFS(S249&lt;=2,"Excellent",S249=3,"Average",S249&lt;=5,"Poor")</f>
        <v>Poor</v>
      </c>
      <c r="U249" s="9">
        <v>44794</v>
      </c>
      <c r="V249" s="11">
        <v>5</v>
      </c>
      <c r="W249" s="11" t="str" cm="1">
        <f t="array" ref="W249">_xlfn.IFS(S249&lt;=2,"High",S249=3,"Moderate",S249&lt;=5,"Low")</f>
        <v>Low</v>
      </c>
      <c r="X249" s="11">
        <v>5</v>
      </c>
      <c r="Y249" s="11" t="str" cm="1">
        <f t="array" ref="Y249">_xlfn.IFS(S249&lt;=2,"High",S249=3,"Moderate",S249&lt;=5,"Low")</f>
        <v>Low</v>
      </c>
      <c r="Z249" s="11">
        <v>2</v>
      </c>
      <c r="AA249" s="11" t="str" cm="1">
        <f t="array" ref="AA249">_xlfn.IFS(S249&lt;=2,"High",S249=3,"Moderate",S249&lt;=5,"Low")</f>
        <v>Low</v>
      </c>
      <c r="AB249" s="9">
        <v>44929</v>
      </c>
      <c r="AC249" s="11" t="s">
        <v>49</v>
      </c>
      <c r="AD249" s="11" t="s">
        <v>50</v>
      </c>
      <c r="AE249" s="11" t="s">
        <v>72</v>
      </c>
      <c r="AF249" s="11">
        <v>4</v>
      </c>
      <c r="AG249" s="12">
        <v>136.15</v>
      </c>
      <c r="AH249" s="11">
        <v>46</v>
      </c>
      <c r="AI249" s="11" t="str" cm="1">
        <f t="array" ref="AI249">_xlfn.IFS(AH249&lt;=25,"Young",AH249&lt;=50,"Adult",AH249&gt;50,"Old")</f>
        <v>Adult</v>
      </c>
    </row>
    <row r="250" spans="1:35" x14ac:dyDescent="0.35">
      <c r="A250" s="7">
        <v>3709</v>
      </c>
      <c r="B250" s="5">
        <v>43500</v>
      </c>
      <c r="C250" s="6">
        <f t="shared" ca="1" si="3"/>
        <v>7.2944444444444443</v>
      </c>
      <c r="D250" s="7" t="s">
        <v>27</v>
      </c>
      <c r="E250" s="7" t="s">
        <v>93</v>
      </c>
      <c r="F250" s="7" t="s">
        <v>29</v>
      </c>
      <c r="G250" s="7" t="s">
        <v>54</v>
      </c>
      <c r="H250" s="7" t="s">
        <v>31</v>
      </c>
      <c r="I250" s="7" t="s">
        <v>45</v>
      </c>
      <c r="J250" s="7" t="s">
        <v>33</v>
      </c>
      <c r="K250" s="7" t="s">
        <v>88</v>
      </c>
      <c r="L250" s="5">
        <v>25464</v>
      </c>
      <c r="M250" s="7" t="s">
        <v>35</v>
      </c>
      <c r="N250" s="7" t="s">
        <v>47</v>
      </c>
      <c r="O250" s="7" t="s">
        <v>71</v>
      </c>
      <c r="P250" s="7" t="s">
        <v>76</v>
      </c>
      <c r="Q250" s="7" t="s">
        <v>77</v>
      </c>
      <c r="R250" s="7" cm="1">
        <f t="array" ref="R250">_xlfn.IFS(Table3[[#This Row],[Performance Levels]]="Exceeds",4,Table3[[#This Row],[Performance Levels]]="Fully Meets",3,Table3[[#This Row],[Performance Levels]]="PIP",1,Table3[[#This Row],[Performance Levels]]="Needs Improvement",2)</f>
        <v>4</v>
      </c>
      <c r="S250" s="7">
        <v>5</v>
      </c>
      <c r="T250" s="7" t="str" cm="1">
        <f t="array" ref="T250">_xlfn.IFS(S250&lt;=2,"Excellent",S250=3,"Average",S250&lt;=5,"Poor")</f>
        <v>Poor</v>
      </c>
      <c r="U250" s="5">
        <v>45054</v>
      </c>
      <c r="V250" s="7">
        <v>3</v>
      </c>
      <c r="W250" s="7" t="str" cm="1">
        <f t="array" ref="W250">_xlfn.IFS(S250&lt;=2,"High",S250=3,"Moderate",S250&lt;=5,"Low")</f>
        <v>Low</v>
      </c>
      <c r="X250" s="7">
        <v>5</v>
      </c>
      <c r="Y250" s="7" t="str" cm="1">
        <f t="array" ref="Y250">_xlfn.IFS(S250&lt;=2,"High",S250=3,"Moderate",S250&lt;=5,"Low")</f>
        <v>Low</v>
      </c>
      <c r="Z250" s="7">
        <v>3</v>
      </c>
      <c r="AA250" s="7" t="str" cm="1">
        <f t="array" ref="AA250">_xlfn.IFS(S250&lt;=2,"High",S250=3,"Moderate",S250&lt;=5,"Low")</f>
        <v>Low</v>
      </c>
      <c r="AB250" s="5">
        <v>45023</v>
      </c>
      <c r="AC250" s="7" t="s">
        <v>40</v>
      </c>
      <c r="AD250" s="7" t="s">
        <v>41</v>
      </c>
      <c r="AE250" s="7" t="s">
        <v>51</v>
      </c>
      <c r="AF250" s="7">
        <v>4</v>
      </c>
      <c r="AG250" s="8">
        <v>339.84</v>
      </c>
      <c r="AH250" s="7">
        <v>50</v>
      </c>
      <c r="AI250" s="7" t="str" cm="1">
        <f t="array" ref="AI250">_xlfn.IFS(AH250&lt;=25,"Young",AH250&lt;=50,"Adult",AH250&gt;50,"Old")</f>
        <v>Adult</v>
      </c>
    </row>
    <row r="251" spans="1:35" x14ac:dyDescent="0.35">
      <c r="A251" s="11">
        <v>3710</v>
      </c>
      <c r="B251" s="9">
        <v>44498</v>
      </c>
      <c r="C251" s="10">
        <f t="shared" ca="1" si="3"/>
        <v>4.5583333333333336</v>
      </c>
      <c r="D251" s="11" t="s">
        <v>27</v>
      </c>
      <c r="E251" s="11" t="s">
        <v>53</v>
      </c>
      <c r="F251" s="11" t="s">
        <v>29</v>
      </c>
      <c r="G251" s="11" t="s">
        <v>54</v>
      </c>
      <c r="H251" s="11" t="s">
        <v>31</v>
      </c>
      <c r="I251" s="11" t="s">
        <v>45</v>
      </c>
      <c r="J251" s="11" t="s">
        <v>33</v>
      </c>
      <c r="K251" s="11" t="s">
        <v>46</v>
      </c>
      <c r="L251" s="9">
        <v>22205</v>
      </c>
      <c r="M251" s="11" t="s">
        <v>35</v>
      </c>
      <c r="N251" s="11" t="s">
        <v>36</v>
      </c>
      <c r="O251" s="11" t="s">
        <v>48</v>
      </c>
      <c r="P251" s="11" t="s">
        <v>60</v>
      </c>
      <c r="Q251" s="11" t="s">
        <v>77</v>
      </c>
      <c r="R251" s="11" cm="1">
        <f t="array" ref="R251">_xlfn.IFS(Table3[[#This Row],[Performance Levels]]="Exceeds",4,Table3[[#This Row],[Performance Levels]]="Fully Meets",3,Table3[[#This Row],[Performance Levels]]="PIP",1,Table3[[#This Row],[Performance Levels]]="Needs Improvement",2)</f>
        <v>4</v>
      </c>
      <c r="S251" s="11">
        <v>1</v>
      </c>
      <c r="T251" s="11" t="str" cm="1">
        <f t="array" ref="T251">_xlfn.IFS(S251&lt;=2,"Excellent",S251=3,"Average",S251&lt;=5,"Poor")</f>
        <v>Excellent</v>
      </c>
      <c r="U251" s="9">
        <v>44985</v>
      </c>
      <c r="V251" s="11">
        <v>5</v>
      </c>
      <c r="W251" s="11" t="str" cm="1">
        <f t="array" ref="W251">_xlfn.IFS(S251&lt;=2,"High",S251=3,"Moderate",S251&lt;=5,"Low")</f>
        <v>High</v>
      </c>
      <c r="X251" s="11">
        <v>5</v>
      </c>
      <c r="Y251" s="11" t="str" cm="1">
        <f t="array" ref="Y251">_xlfn.IFS(S251&lt;=2,"High",S251=3,"Moderate",S251&lt;=5,"Low")</f>
        <v>High</v>
      </c>
      <c r="Z251" s="11">
        <v>3</v>
      </c>
      <c r="AA251" s="11" t="str" cm="1">
        <f t="array" ref="AA251">_xlfn.IFS(S251&lt;=2,"High",S251=3,"Moderate",S251&lt;=5,"Low")</f>
        <v>High</v>
      </c>
      <c r="AB251" s="9">
        <v>45079</v>
      </c>
      <c r="AC251" s="11" t="s">
        <v>40</v>
      </c>
      <c r="AD251" s="11" t="s">
        <v>50</v>
      </c>
      <c r="AE251" s="11" t="s">
        <v>62</v>
      </c>
      <c r="AF251" s="11">
        <v>1</v>
      </c>
      <c r="AG251" s="12">
        <v>791.78</v>
      </c>
      <c r="AH251" s="11">
        <v>61</v>
      </c>
      <c r="AI251" s="11" t="str" cm="1">
        <f t="array" ref="AI251">_xlfn.IFS(AH251&lt;=25,"Young",AH251&lt;=50,"Adult",AH251&gt;50,"Old")</f>
        <v>Old</v>
      </c>
    </row>
    <row r="252" spans="1:35" x14ac:dyDescent="0.35">
      <c r="A252" s="7">
        <v>3711</v>
      </c>
      <c r="B252" s="5">
        <v>44394</v>
      </c>
      <c r="C252" s="6">
        <f t="shared" ca="1" si="3"/>
        <v>4.8416666666666668</v>
      </c>
      <c r="D252" s="7" t="s">
        <v>27</v>
      </c>
      <c r="E252" s="7" t="s">
        <v>80</v>
      </c>
      <c r="F252" s="7" t="s">
        <v>29</v>
      </c>
      <c r="G252" s="7" t="s">
        <v>45</v>
      </c>
      <c r="H252" s="7" t="s">
        <v>44</v>
      </c>
      <c r="I252" s="7" t="s">
        <v>32</v>
      </c>
      <c r="J252" s="7" t="s">
        <v>33</v>
      </c>
      <c r="K252" s="7" t="s">
        <v>34</v>
      </c>
      <c r="L252" s="5">
        <v>29589</v>
      </c>
      <c r="M252" s="7" t="s">
        <v>35</v>
      </c>
      <c r="N252" s="7" t="s">
        <v>36</v>
      </c>
      <c r="O252" s="7" t="s">
        <v>71</v>
      </c>
      <c r="P252" s="7" t="s">
        <v>60</v>
      </c>
      <c r="Q252" s="7" t="s">
        <v>97</v>
      </c>
      <c r="R252" s="7" cm="1">
        <f t="array" ref="R252">_xlfn.IFS(Table3[[#This Row],[Performance Levels]]="Exceeds",4,Table3[[#This Row],[Performance Levels]]="Fully Meets",3,Table3[[#This Row],[Performance Levels]]="PIP",1,Table3[[#This Row],[Performance Levels]]="Needs Improvement",2)</f>
        <v>2</v>
      </c>
      <c r="S252" s="7">
        <v>1</v>
      </c>
      <c r="T252" s="7" t="str" cm="1">
        <f t="array" ref="T252">_xlfn.IFS(S252&lt;=2,"Excellent",S252=3,"Average",S252&lt;=5,"Poor")</f>
        <v>Excellent</v>
      </c>
      <c r="U252" s="5">
        <v>44909</v>
      </c>
      <c r="V252" s="7">
        <v>4</v>
      </c>
      <c r="W252" s="7" t="str" cm="1">
        <f t="array" ref="W252">_xlfn.IFS(S252&lt;=2,"High",S252=3,"Moderate",S252&lt;=5,"Low")</f>
        <v>High</v>
      </c>
      <c r="X252" s="7">
        <v>3</v>
      </c>
      <c r="Y252" s="7" t="str" cm="1">
        <f t="array" ref="Y252">_xlfn.IFS(S252&lt;=2,"High",S252=3,"Moderate",S252&lt;=5,"Low")</f>
        <v>High</v>
      </c>
      <c r="Z252" s="7">
        <v>3</v>
      </c>
      <c r="AA252" s="7" t="str" cm="1">
        <f t="array" ref="AA252">_xlfn.IFS(S252&lt;=2,"High",S252=3,"Moderate",S252&lt;=5,"Low")</f>
        <v>High</v>
      </c>
      <c r="AB252" s="5">
        <v>44853</v>
      </c>
      <c r="AC252" s="7" t="s">
        <v>40</v>
      </c>
      <c r="AD252" s="7" t="s">
        <v>50</v>
      </c>
      <c r="AE252" s="7" t="s">
        <v>51</v>
      </c>
      <c r="AF252" s="7">
        <v>5</v>
      </c>
      <c r="AG252" s="8">
        <v>853.26</v>
      </c>
      <c r="AH252" s="7">
        <v>40</v>
      </c>
      <c r="AI252" s="7" t="str" cm="1">
        <f t="array" ref="AI252">_xlfn.IFS(AH252&lt;=25,"Young",AH252&lt;=50,"Adult",AH252&gt;50,"Old")</f>
        <v>Adult</v>
      </c>
    </row>
    <row r="253" spans="1:35" x14ac:dyDescent="0.35">
      <c r="A253" s="11">
        <v>3713</v>
      </c>
      <c r="B253" s="9">
        <v>44033</v>
      </c>
      <c r="C253" s="10">
        <f t="shared" ca="1" si="3"/>
        <v>5.8305555555555557</v>
      </c>
      <c r="D253" s="11" t="s">
        <v>27</v>
      </c>
      <c r="E253" s="11" t="s">
        <v>43</v>
      </c>
      <c r="F253" s="11" t="s">
        <v>29</v>
      </c>
      <c r="G253" s="11" t="s">
        <v>54</v>
      </c>
      <c r="H253" s="11" t="s">
        <v>55</v>
      </c>
      <c r="I253" s="11" t="s">
        <v>32</v>
      </c>
      <c r="J253" s="11" t="s">
        <v>33</v>
      </c>
      <c r="K253" s="11" t="s">
        <v>57</v>
      </c>
      <c r="L253" s="9">
        <v>31147</v>
      </c>
      <c r="M253" s="11" t="s">
        <v>35</v>
      </c>
      <c r="N253" s="11" t="s">
        <v>47</v>
      </c>
      <c r="O253" s="11" t="s">
        <v>48</v>
      </c>
      <c r="P253" s="11" t="s">
        <v>38</v>
      </c>
      <c r="Q253" s="11" t="s">
        <v>39</v>
      </c>
      <c r="R253" s="11" cm="1">
        <f t="array" ref="R253">_xlfn.IFS(Table3[[#This Row],[Performance Levels]]="Exceeds",4,Table3[[#This Row],[Performance Levels]]="Fully Meets",3,Table3[[#This Row],[Performance Levels]]="PIP",1,Table3[[#This Row],[Performance Levels]]="Needs Improvement",2)</f>
        <v>3</v>
      </c>
      <c r="S253" s="11">
        <v>3</v>
      </c>
      <c r="T253" s="11" t="str" cm="1">
        <f t="array" ref="T253">_xlfn.IFS(S253&lt;=2,"Excellent",S253=3,"Average",S253&lt;=5,"Poor")</f>
        <v>Average</v>
      </c>
      <c r="U253" s="9">
        <v>44864</v>
      </c>
      <c r="V253" s="11">
        <v>3</v>
      </c>
      <c r="W253" s="11" t="str" cm="1">
        <f t="array" ref="W253">_xlfn.IFS(S253&lt;=2,"High",S253=3,"Moderate",S253&lt;=5,"Low")</f>
        <v>Moderate</v>
      </c>
      <c r="X253" s="11">
        <v>4</v>
      </c>
      <c r="Y253" s="11" t="str" cm="1">
        <f t="array" ref="Y253">_xlfn.IFS(S253&lt;=2,"High",S253=3,"Moderate",S253&lt;=5,"Low")</f>
        <v>Moderate</v>
      </c>
      <c r="Z253" s="11">
        <v>1</v>
      </c>
      <c r="AA253" s="11" t="str" cm="1">
        <f t="array" ref="AA253">_xlfn.IFS(S253&lt;=2,"High",S253=3,"Moderate",S253&lt;=5,"Low")</f>
        <v>Moderate</v>
      </c>
      <c r="AB253" s="9">
        <v>45063</v>
      </c>
      <c r="AC253" s="11" t="s">
        <v>49</v>
      </c>
      <c r="AD253" s="11" t="s">
        <v>50</v>
      </c>
      <c r="AE253" s="11" t="s">
        <v>51</v>
      </c>
      <c r="AF253" s="11">
        <v>5</v>
      </c>
      <c r="AG253" s="12">
        <v>235.82</v>
      </c>
      <c r="AH253" s="11">
        <v>35</v>
      </c>
      <c r="AI253" s="11" t="str" cm="1">
        <f t="array" ref="AI253">_xlfn.IFS(AH253&lt;=25,"Young",AH253&lt;=50,"Adult",AH253&gt;50,"Old")</f>
        <v>Adult</v>
      </c>
    </row>
    <row r="254" spans="1:35" x14ac:dyDescent="0.35">
      <c r="A254" s="7">
        <v>3714</v>
      </c>
      <c r="B254" s="5">
        <v>43849</v>
      </c>
      <c r="C254" s="6">
        <f t="shared" ca="1" si="3"/>
        <v>6.3361111111111112</v>
      </c>
      <c r="D254" s="7" t="s">
        <v>27</v>
      </c>
      <c r="E254" s="7" t="s">
        <v>28</v>
      </c>
      <c r="F254" s="7" t="s">
        <v>29</v>
      </c>
      <c r="G254" s="7" t="s">
        <v>54</v>
      </c>
      <c r="H254" s="7" t="s">
        <v>55</v>
      </c>
      <c r="I254" s="7" t="s">
        <v>45</v>
      </c>
      <c r="J254" s="7" t="s">
        <v>33</v>
      </c>
      <c r="K254" s="7" t="s">
        <v>69</v>
      </c>
      <c r="L254" s="5">
        <v>23851</v>
      </c>
      <c r="M254" s="7" t="s">
        <v>35</v>
      </c>
      <c r="N254" s="7" t="s">
        <v>47</v>
      </c>
      <c r="O254" s="7" t="s">
        <v>37</v>
      </c>
      <c r="P254" s="7" t="s">
        <v>66</v>
      </c>
      <c r="Q254" s="7" t="s">
        <v>39</v>
      </c>
      <c r="R254" s="7" cm="1">
        <f t="array" ref="R254">_xlfn.IFS(Table3[[#This Row],[Performance Levels]]="Exceeds",4,Table3[[#This Row],[Performance Levels]]="Fully Meets",3,Table3[[#This Row],[Performance Levels]]="PIP",1,Table3[[#This Row],[Performance Levels]]="Needs Improvement",2)</f>
        <v>3</v>
      </c>
      <c r="S254" s="7">
        <v>4</v>
      </c>
      <c r="T254" s="7" t="str" cm="1">
        <f t="array" ref="T254">_xlfn.IFS(S254&lt;=2,"Excellent",S254=3,"Average",S254&lt;=5,"Poor")</f>
        <v>Poor</v>
      </c>
      <c r="U254" s="5">
        <v>45128</v>
      </c>
      <c r="V254" s="7">
        <v>3</v>
      </c>
      <c r="W254" s="7" t="str" cm="1">
        <f t="array" ref="W254">_xlfn.IFS(S254&lt;=2,"High",S254=3,"Moderate",S254&lt;=5,"Low")</f>
        <v>Low</v>
      </c>
      <c r="X254" s="7">
        <v>5</v>
      </c>
      <c r="Y254" s="7" t="str" cm="1">
        <f t="array" ref="Y254">_xlfn.IFS(S254&lt;=2,"High",S254=3,"Moderate",S254&lt;=5,"Low")</f>
        <v>Low</v>
      </c>
      <c r="Z254" s="7">
        <v>2</v>
      </c>
      <c r="AA254" s="7" t="str" cm="1">
        <f t="array" ref="AA254">_xlfn.IFS(S254&lt;=2,"High",S254=3,"Moderate",S254&lt;=5,"Low")</f>
        <v>Low</v>
      </c>
      <c r="AB254" s="5">
        <v>45064</v>
      </c>
      <c r="AC254" s="7" t="s">
        <v>40</v>
      </c>
      <c r="AD254" s="7" t="s">
        <v>41</v>
      </c>
      <c r="AE254" s="7" t="s">
        <v>72</v>
      </c>
      <c r="AF254" s="7">
        <v>5</v>
      </c>
      <c r="AG254" s="8">
        <v>448.57</v>
      </c>
      <c r="AH254" s="7">
        <v>55</v>
      </c>
      <c r="AI254" s="7" t="str" cm="1">
        <f t="array" ref="AI254">_xlfn.IFS(AH254&lt;=25,"Young",AH254&lt;=50,"Adult",AH254&gt;50,"Old")</f>
        <v>Old</v>
      </c>
    </row>
    <row r="255" spans="1:35" x14ac:dyDescent="0.35">
      <c r="A255" s="11">
        <v>3715</v>
      </c>
      <c r="B255" s="9">
        <v>44451</v>
      </c>
      <c r="C255" s="10">
        <f t="shared" ca="1" si="3"/>
        <v>4.6888888888888891</v>
      </c>
      <c r="D255" s="11" t="s">
        <v>27</v>
      </c>
      <c r="E255" s="11" t="s">
        <v>68</v>
      </c>
      <c r="F255" s="11" t="s">
        <v>29</v>
      </c>
      <c r="G255" s="11" t="s">
        <v>30</v>
      </c>
      <c r="H255" s="11" t="s">
        <v>44</v>
      </c>
      <c r="I255" s="11" t="s">
        <v>54</v>
      </c>
      <c r="J255" s="11" t="s">
        <v>33</v>
      </c>
      <c r="K255" s="11" t="s">
        <v>95</v>
      </c>
      <c r="L255" s="9">
        <v>27824</v>
      </c>
      <c r="M255" s="11" t="s">
        <v>35</v>
      </c>
      <c r="N255" s="11" t="s">
        <v>47</v>
      </c>
      <c r="O255" s="11" t="s">
        <v>71</v>
      </c>
      <c r="P255" s="11" t="s">
        <v>38</v>
      </c>
      <c r="Q255" s="11" t="s">
        <v>39</v>
      </c>
      <c r="R255" s="11" cm="1">
        <f t="array" ref="R255">_xlfn.IFS(Table3[[#This Row],[Performance Levels]]="Exceeds",4,Table3[[#This Row],[Performance Levels]]="Fully Meets",3,Table3[[#This Row],[Performance Levels]]="PIP",1,Table3[[#This Row],[Performance Levels]]="Needs Improvement",2)</f>
        <v>3</v>
      </c>
      <c r="S255" s="11">
        <v>4</v>
      </c>
      <c r="T255" s="11" t="str" cm="1">
        <f t="array" ref="T255">_xlfn.IFS(S255&lt;=2,"Excellent",S255=3,"Average",S255&lt;=5,"Poor")</f>
        <v>Poor</v>
      </c>
      <c r="U255" s="9">
        <v>45066</v>
      </c>
      <c r="V255" s="11">
        <v>1</v>
      </c>
      <c r="W255" s="11" t="str" cm="1">
        <f t="array" ref="W255">_xlfn.IFS(S255&lt;=2,"High",S255=3,"Moderate",S255&lt;=5,"Low")</f>
        <v>Low</v>
      </c>
      <c r="X255" s="11">
        <v>1</v>
      </c>
      <c r="Y255" s="11" t="str" cm="1">
        <f t="array" ref="Y255">_xlfn.IFS(S255&lt;=2,"High",S255=3,"Moderate",S255&lt;=5,"Low")</f>
        <v>Low</v>
      </c>
      <c r="Z255" s="11">
        <v>4</v>
      </c>
      <c r="AA255" s="11" t="str" cm="1">
        <f t="array" ref="AA255">_xlfn.IFS(S255&lt;=2,"High",S255=3,"Moderate",S255&lt;=5,"Low")</f>
        <v>Low</v>
      </c>
      <c r="AB255" s="9">
        <v>44937</v>
      </c>
      <c r="AC255" s="11" t="s">
        <v>40</v>
      </c>
      <c r="AD255" s="11" t="s">
        <v>50</v>
      </c>
      <c r="AE255" s="11" t="s">
        <v>51</v>
      </c>
      <c r="AF255" s="11">
        <v>3</v>
      </c>
      <c r="AG255" s="12">
        <v>572.55999999999995</v>
      </c>
      <c r="AH255" s="11">
        <v>45</v>
      </c>
      <c r="AI255" s="11" t="str" cm="1">
        <f t="array" ref="AI255">_xlfn.IFS(AH255&lt;=25,"Young",AH255&lt;=50,"Adult",AH255&gt;50,"Old")</f>
        <v>Adult</v>
      </c>
    </row>
    <row r="256" spans="1:35" x14ac:dyDescent="0.35">
      <c r="A256" s="7">
        <v>3716</v>
      </c>
      <c r="B256" s="5">
        <v>44773</v>
      </c>
      <c r="C256" s="6">
        <f t="shared" ca="1" si="3"/>
        <v>3.8055555555555554</v>
      </c>
      <c r="D256" s="7" t="s">
        <v>105</v>
      </c>
      <c r="E256" s="7" t="s">
        <v>84</v>
      </c>
      <c r="F256" s="7" t="s">
        <v>107</v>
      </c>
      <c r="G256" s="7" t="s">
        <v>54</v>
      </c>
      <c r="H256" s="7" t="s">
        <v>44</v>
      </c>
      <c r="I256" s="7" t="s">
        <v>54</v>
      </c>
      <c r="J256" s="7" t="s">
        <v>33</v>
      </c>
      <c r="K256" s="7" t="s">
        <v>64</v>
      </c>
      <c r="L256" s="5">
        <v>34147</v>
      </c>
      <c r="M256" s="7" t="s">
        <v>35</v>
      </c>
      <c r="N256" s="7" t="s">
        <v>36</v>
      </c>
      <c r="O256" s="7" t="s">
        <v>71</v>
      </c>
      <c r="P256" s="7" t="s">
        <v>66</v>
      </c>
      <c r="Q256" s="7" t="s">
        <v>39</v>
      </c>
      <c r="R256" s="7" cm="1">
        <f t="array" ref="R256">_xlfn.IFS(Table3[[#This Row],[Performance Levels]]="Exceeds",4,Table3[[#This Row],[Performance Levels]]="Fully Meets",3,Table3[[#This Row],[Performance Levels]]="PIP",1,Table3[[#This Row],[Performance Levels]]="Needs Improvement",2)</f>
        <v>3</v>
      </c>
      <c r="S256" s="7">
        <v>1</v>
      </c>
      <c r="T256" s="7" t="str" cm="1">
        <f t="array" ref="T256">_xlfn.IFS(S256&lt;=2,"Excellent",S256=3,"Average",S256&lt;=5,"Poor")</f>
        <v>Excellent</v>
      </c>
      <c r="U256" s="5">
        <v>44884</v>
      </c>
      <c r="V256" s="7">
        <v>5</v>
      </c>
      <c r="W256" s="7" t="str" cm="1">
        <f t="array" ref="W256">_xlfn.IFS(S256&lt;=2,"High",S256=3,"Moderate",S256&lt;=5,"Low")</f>
        <v>High</v>
      </c>
      <c r="X256" s="7">
        <v>3</v>
      </c>
      <c r="Y256" s="7" t="str" cm="1">
        <f t="array" ref="Y256">_xlfn.IFS(S256&lt;=2,"High",S256=3,"Moderate",S256&lt;=5,"Low")</f>
        <v>High</v>
      </c>
      <c r="Z256" s="7">
        <v>3</v>
      </c>
      <c r="AA256" s="7" t="str" cm="1">
        <f t="array" ref="AA256">_xlfn.IFS(S256&lt;=2,"High",S256=3,"Moderate",S256&lt;=5,"Low")</f>
        <v>High</v>
      </c>
      <c r="AB256" s="5">
        <v>44992</v>
      </c>
      <c r="AC256" s="7" t="s">
        <v>61</v>
      </c>
      <c r="AD256" s="7" t="s">
        <v>41</v>
      </c>
      <c r="AE256" s="7" t="s">
        <v>51</v>
      </c>
      <c r="AF256" s="7">
        <v>4</v>
      </c>
      <c r="AG256" s="8">
        <v>959.78</v>
      </c>
      <c r="AH256" s="7">
        <v>29</v>
      </c>
      <c r="AI256" s="7" t="str" cm="1">
        <f t="array" ref="AI256">_xlfn.IFS(AH256&lt;=25,"Young",AH256&lt;=50,"Adult",AH256&gt;50,"Old")</f>
        <v>Adult</v>
      </c>
    </row>
    <row r="257" spans="1:35" x14ac:dyDescent="0.35">
      <c r="A257" s="11">
        <v>3717</v>
      </c>
      <c r="B257" s="9">
        <v>45064</v>
      </c>
      <c r="C257" s="10">
        <f t="shared" ca="1" si="3"/>
        <v>3.0055555555555555</v>
      </c>
      <c r="D257" s="11" t="s">
        <v>105</v>
      </c>
      <c r="E257" s="11" t="s">
        <v>43</v>
      </c>
      <c r="F257" s="11" t="s">
        <v>29</v>
      </c>
      <c r="G257" s="11" t="s">
        <v>30</v>
      </c>
      <c r="H257" s="11" t="s">
        <v>55</v>
      </c>
      <c r="I257" s="11" t="s">
        <v>54</v>
      </c>
      <c r="J257" s="11" t="s">
        <v>33</v>
      </c>
      <c r="K257" s="11" t="s">
        <v>69</v>
      </c>
      <c r="L257" s="9">
        <v>33915</v>
      </c>
      <c r="M257" s="11" t="s">
        <v>35</v>
      </c>
      <c r="N257" s="11" t="s">
        <v>36</v>
      </c>
      <c r="O257" s="11" t="s">
        <v>83</v>
      </c>
      <c r="P257" s="11" t="s">
        <v>66</v>
      </c>
      <c r="Q257" s="11" t="s">
        <v>39</v>
      </c>
      <c r="R257" s="11" cm="1">
        <f t="array" ref="R257">_xlfn.IFS(Table3[[#This Row],[Performance Levels]]="Exceeds",4,Table3[[#This Row],[Performance Levels]]="Fully Meets",3,Table3[[#This Row],[Performance Levels]]="PIP",1,Table3[[#This Row],[Performance Levels]]="Needs Improvement",2)</f>
        <v>3</v>
      </c>
      <c r="S257" s="11">
        <v>2</v>
      </c>
      <c r="T257" s="11" t="str" cm="1">
        <f t="array" ref="T257">_xlfn.IFS(S257&lt;=2,"Excellent",S257=3,"Average",S257&lt;=5,"Poor")</f>
        <v>Excellent</v>
      </c>
      <c r="U257" s="9">
        <v>44927</v>
      </c>
      <c r="V257" s="11">
        <v>4</v>
      </c>
      <c r="W257" s="11" t="str" cm="1">
        <f t="array" ref="W257">_xlfn.IFS(S257&lt;=2,"High",S257=3,"Moderate",S257&lt;=5,"Low")</f>
        <v>High</v>
      </c>
      <c r="X257" s="11">
        <v>1</v>
      </c>
      <c r="Y257" s="11" t="str" cm="1">
        <f t="array" ref="Y257">_xlfn.IFS(S257&lt;=2,"High",S257=3,"Moderate",S257&lt;=5,"Low")</f>
        <v>High</v>
      </c>
      <c r="Z257" s="11">
        <v>3</v>
      </c>
      <c r="AA257" s="11" t="str" cm="1">
        <f t="array" ref="AA257">_xlfn.IFS(S257&lt;=2,"High",S257=3,"Moderate",S257&lt;=5,"Low")</f>
        <v>High</v>
      </c>
      <c r="AB257" s="9">
        <v>44795</v>
      </c>
      <c r="AC257" s="11" t="s">
        <v>91</v>
      </c>
      <c r="AD257" s="11" t="s">
        <v>50</v>
      </c>
      <c r="AE257" s="11" t="s">
        <v>72</v>
      </c>
      <c r="AF257" s="11">
        <v>3</v>
      </c>
      <c r="AG257" s="12">
        <v>363.02</v>
      </c>
      <c r="AH257" s="11">
        <v>31</v>
      </c>
      <c r="AI257" s="11" t="str" cm="1">
        <f t="array" ref="AI257">_xlfn.IFS(AH257&lt;=25,"Young",AH257&lt;=50,"Adult",AH257&gt;50,"Old")</f>
        <v>Adult</v>
      </c>
    </row>
    <row r="258" spans="1:35" x14ac:dyDescent="0.35">
      <c r="A258" s="7">
        <v>3718</v>
      </c>
      <c r="B258" s="5">
        <v>44341</v>
      </c>
      <c r="C258" s="6">
        <f t="shared" ca="1" si="3"/>
        <v>4.9861111111111107</v>
      </c>
      <c r="D258" s="7" t="s">
        <v>105</v>
      </c>
      <c r="E258" s="7" t="s">
        <v>86</v>
      </c>
      <c r="F258" s="7" t="s">
        <v>107</v>
      </c>
      <c r="G258" s="7" t="s">
        <v>30</v>
      </c>
      <c r="H258" s="7" t="s">
        <v>31</v>
      </c>
      <c r="I258" s="7" t="s">
        <v>32</v>
      </c>
      <c r="J258" s="7" t="s">
        <v>33</v>
      </c>
      <c r="K258" s="7" t="s">
        <v>69</v>
      </c>
      <c r="L258" s="5">
        <v>53585</v>
      </c>
      <c r="M258" s="7" t="s">
        <v>35</v>
      </c>
      <c r="N258" s="7" t="s">
        <v>36</v>
      </c>
      <c r="O258" s="7" t="s">
        <v>59</v>
      </c>
      <c r="P258" s="7" t="s">
        <v>66</v>
      </c>
      <c r="Q258" s="7" t="s">
        <v>39</v>
      </c>
      <c r="R258" s="7" cm="1">
        <f t="array" ref="R258">_xlfn.IFS(Table3[[#This Row],[Performance Levels]]="Exceeds",4,Table3[[#This Row],[Performance Levels]]="Fully Meets",3,Table3[[#This Row],[Performance Levels]]="PIP",1,Table3[[#This Row],[Performance Levels]]="Needs Improvement",2)</f>
        <v>3</v>
      </c>
      <c r="S258" s="7">
        <v>4</v>
      </c>
      <c r="T258" s="7" t="str" cm="1">
        <f t="array" ref="T258">_xlfn.IFS(S258&lt;=2,"Excellent",S258=3,"Average",S258&lt;=5,"Poor")</f>
        <v>Poor</v>
      </c>
      <c r="U258" s="5">
        <v>44839</v>
      </c>
      <c r="V258" s="7">
        <v>1</v>
      </c>
      <c r="W258" s="7" t="str" cm="1">
        <f t="array" ref="W258">_xlfn.IFS(S258&lt;=2,"High",S258=3,"Moderate",S258&lt;=5,"Low")</f>
        <v>Low</v>
      </c>
      <c r="X258" s="7">
        <v>1</v>
      </c>
      <c r="Y258" s="7" t="str" cm="1">
        <f t="array" ref="Y258">_xlfn.IFS(S258&lt;=2,"High",S258=3,"Moderate",S258&lt;=5,"Low")</f>
        <v>Low</v>
      </c>
      <c r="Z258" s="7">
        <v>3</v>
      </c>
      <c r="AA258" s="7" t="str" cm="1">
        <f t="array" ref="AA258">_xlfn.IFS(S258&lt;=2,"High",S258=3,"Moderate",S258&lt;=5,"Low")</f>
        <v>Low</v>
      </c>
      <c r="AB258" s="5">
        <v>45048</v>
      </c>
      <c r="AC258" s="7" t="s">
        <v>91</v>
      </c>
      <c r="AD258" s="7" t="s">
        <v>41</v>
      </c>
      <c r="AE258" s="7" t="s">
        <v>62</v>
      </c>
      <c r="AF258" s="7">
        <v>2</v>
      </c>
      <c r="AG258" s="8">
        <v>325.7</v>
      </c>
      <c r="AH258" s="7">
        <v>75</v>
      </c>
      <c r="AI258" s="7" t="str" cm="1">
        <f t="array" ref="AI258">_xlfn.IFS(AH258&lt;=25,"Young",AH258&lt;=50,"Adult",AH258&gt;50,"Old")</f>
        <v>Old</v>
      </c>
    </row>
    <row r="259" spans="1:35" x14ac:dyDescent="0.35">
      <c r="A259" s="11">
        <v>3719</v>
      </c>
      <c r="B259" s="9">
        <v>44764</v>
      </c>
      <c r="C259" s="10">
        <f t="shared" ref="C259:C322" ca="1" si="4">YEARFRAC(B259,TODAY())</f>
        <v>3.8277777777777779</v>
      </c>
      <c r="D259" s="11" t="s">
        <v>105</v>
      </c>
      <c r="E259" s="11" t="s">
        <v>63</v>
      </c>
      <c r="F259" s="11" t="s">
        <v>29</v>
      </c>
      <c r="G259" s="11" t="s">
        <v>30</v>
      </c>
      <c r="H259" s="11" t="s">
        <v>55</v>
      </c>
      <c r="I259" s="11" t="s">
        <v>54</v>
      </c>
      <c r="J259" s="11" t="s">
        <v>33</v>
      </c>
      <c r="K259" s="11" t="s">
        <v>110</v>
      </c>
      <c r="L259" s="9">
        <v>53881</v>
      </c>
      <c r="M259" s="11" t="s">
        <v>35</v>
      </c>
      <c r="N259" s="11" t="s">
        <v>36</v>
      </c>
      <c r="O259" s="11" t="s">
        <v>48</v>
      </c>
      <c r="P259" s="11" t="s">
        <v>76</v>
      </c>
      <c r="Q259" s="11" t="s">
        <v>39</v>
      </c>
      <c r="R259" s="11" cm="1">
        <f t="array" ref="R259">_xlfn.IFS(Table3[[#This Row],[Performance Levels]]="Exceeds",4,Table3[[#This Row],[Performance Levels]]="Fully Meets",3,Table3[[#This Row],[Performance Levels]]="PIP",1,Table3[[#This Row],[Performance Levels]]="Needs Improvement",2)</f>
        <v>3</v>
      </c>
      <c r="S259" s="11">
        <v>3</v>
      </c>
      <c r="T259" s="11" t="str" cm="1">
        <f t="array" ref="T259">_xlfn.IFS(S259&lt;=2,"Excellent",S259=3,"Average",S259&lt;=5,"Poor")</f>
        <v>Average</v>
      </c>
      <c r="U259" s="9">
        <v>44892</v>
      </c>
      <c r="V259" s="11">
        <v>1</v>
      </c>
      <c r="W259" s="11" t="str" cm="1">
        <f t="array" ref="W259">_xlfn.IFS(S259&lt;=2,"High",S259=3,"Moderate",S259&lt;=5,"Low")</f>
        <v>Moderate</v>
      </c>
      <c r="X259" s="11">
        <v>2</v>
      </c>
      <c r="Y259" s="11" t="str" cm="1">
        <f t="array" ref="Y259">_xlfn.IFS(S259&lt;=2,"High",S259=3,"Moderate",S259&lt;=5,"Low")</f>
        <v>Moderate</v>
      </c>
      <c r="Z259" s="11">
        <v>1</v>
      </c>
      <c r="AA259" s="11" t="str" cm="1">
        <f t="array" ref="AA259">_xlfn.IFS(S259&lt;=2,"High",S259=3,"Moderate",S259&lt;=5,"Low")</f>
        <v>Moderate</v>
      </c>
      <c r="AB259" s="9">
        <v>44842</v>
      </c>
      <c r="AC259" s="11" t="s">
        <v>61</v>
      </c>
      <c r="AD259" s="11" t="s">
        <v>41</v>
      </c>
      <c r="AE259" s="11" t="s">
        <v>51</v>
      </c>
      <c r="AF259" s="11">
        <v>3</v>
      </c>
      <c r="AG259" s="12">
        <v>727.75</v>
      </c>
      <c r="AH259" s="11">
        <v>75</v>
      </c>
      <c r="AI259" s="11" t="str" cm="1">
        <f t="array" ref="AI259">_xlfn.IFS(AH259&lt;=25,"Young",AH259&lt;=50,"Adult",AH259&gt;50,"Old")</f>
        <v>Old</v>
      </c>
    </row>
    <row r="260" spans="1:35" x14ac:dyDescent="0.35">
      <c r="A260" s="7">
        <v>3720</v>
      </c>
      <c r="B260" s="5">
        <v>43608</v>
      </c>
      <c r="C260" s="6">
        <f t="shared" ca="1" si="4"/>
        <v>6.9916666666666663</v>
      </c>
      <c r="D260" s="7" t="s">
        <v>105</v>
      </c>
      <c r="E260" s="7" t="s">
        <v>93</v>
      </c>
      <c r="F260" s="7" t="s">
        <v>29</v>
      </c>
      <c r="G260" s="7" t="s">
        <v>45</v>
      </c>
      <c r="H260" s="7" t="s">
        <v>55</v>
      </c>
      <c r="I260" s="7" t="s">
        <v>54</v>
      </c>
      <c r="J260" s="7" t="s">
        <v>33</v>
      </c>
      <c r="K260" s="7" t="s">
        <v>69</v>
      </c>
      <c r="L260" s="5">
        <v>21537</v>
      </c>
      <c r="M260" s="7" t="s">
        <v>35</v>
      </c>
      <c r="N260" s="7" t="s">
        <v>36</v>
      </c>
      <c r="O260" s="7" t="s">
        <v>37</v>
      </c>
      <c r="P260" s="7" t="s">
        <v>60</v>
      </c>
      <c r="Q260" s="7" t="s">
        <v>39</v>
      </c>
      <c r="R260" s="7" cm="1">
        <f t="array" ref="R260">_xlfn.IFS(Table3[[#This Row],[Performance Levels]]="Exceeds",4,Table3[[#This Row],[Performance Levels]]="Fully Meets",3,Table3[[#This Row],[Performance Levels]]="PIP",1,Table3[[#This Row],[Performance Levels]]="Needs Improvement",2)</f>
        <v>3</v>
      </c>
      <c r="S260" s="7">
        <v>3</v>
      </c>
      <c r="T260" s="7" t="str" cm="1">
        <f t="array" ref="T260">_xlfn.IFS(S260&lt;=2,"Excellent",S260=3,"Average",S260&lt;=5,"Poor")</f>
        <v>Average</v>
      </c>
      <c r="U260" s="5">
        <v>45061</v>
      </c>
      <c r="V260" s="7">
        <v>2</v>
      </c>
      <c r="W260" s="7" t="str" cm="1">
        <f t="array" ref="W260">_xlfn.IFS(S260&lt;=2,"High",S260=3,"Moderate",S260&lt;=5,"Low")</f>
        <v>Moderate</v>
      </c>
      <c r="X260" s="7">
        <v>1</v>
      </c>
      <c r="Y260" s="7" t="str" cm="1">
        <f t="array" ref="Y260">_xlfn.IFS(S260&lt;=2,"High",S260=3,"Moderate",S260&lt;=5,"Low")</f>
        <v>Moderate</v>
      </c>
      <c r="Z260" s="7">
        <v>5</v>
      </c>
      <c r="AA260" s="7" t="str" cm="1">
        <f t="array" ref="AA260">_xlfn.IFS(S260&lt;=2,"High",S260=3,"Moderate",S260&lt;=5,"Low")</f>
        <v>Moderate</v>
      </c>
      <c r="AB260" s="5">
        <v>44827</v>
      </c>
      <c r="AC260" s="7" t="s">
        <v>61</v>
      </c>
      <c r="AD260" s="7" t="s">
        <v>41</v>
      </c>
      <c r="AE260" s="7" t="s">
        <v>72</v>
      </c>
      <c r="AF260" s="7">
        <v>2</v>
      </c>
      <c r="AG260" s="8">
        <v>845.21</v>
      </c>
      <c r="AH260" s="7">
        <v>61</v>
      </c>
      <c r="AI260" s="7" t="str" cm="1">
        <f t="array" ref="AI260">_xlfn.IFS(AH260&lt;=25,"Young",AH260&lt;=50,"Adult",AH260&gt;50,"Old")</f>
        <v>Old</v>
      </c>
    </row>
    <row r="261" spans="1:35" x14ac:dyDescent="0.35">
      <c r="A261" s="11">
        <v>3721</v>
      </c>
      <c r="B261" s="9">
        <v>43873</v>
      </c>
      <c r="C261" s="10">
        <f t="shared" ca="1" si="4"/>
        <v>6.2722222222222221</v>
      </c>
      <c r="D261" s="11" t="s">
        <v>27</v>
      </c>
      <c r="E261" s="11" t="s">
        <v>80</v>
      </c>
      <c r="F261" s="11" t="s">
        <v>29</v>
      </c>
      <c r="G261" s="11" t="s">
        <v>54</v>
      </c>
      <c r="H261" s="11" t="s">
        <v>55</v>
      </c>
      <c r="I261" s="11" t="s">
        <v>54</v>
      </c>
      <c r="J261" s="11" t="s">
        <v>33</v>
      </c>
      <c r="K261" s="11" t="s">
        <v>96</v>
      </c>
      <c r="L261" s="9">
        <v>21999</v>
      </c>
      <c r="M261" s="11" t="s">
        <v>35</v>
      </c>
      <c r="N261" s="11" t="s">
        <v>47</v>
      </c>
      <c r="O261" s="11" t="s">
        <v>71</v>
      </c>
      <c r="P261" s="11" t="s">
        <v>38</v>
      </c>
      <c r="Q261" s="11" t="s">
        <v>39</v>
      </c>
      <c r="R261" s="11" cm="1">
        <f t="array" ref="R261">_xlfn.IFS(Table3[[#This Row],[Performance Levels]]="Exceeds",4,Table3[[#This Row],[Performance Levels]]="Fully Meets",3,Table3[[#This Row],[Performance Levels]]="PIP",1,Table3[[#This Row],[Performance Levels]]="Needs Improvement",2)</f>
        <v>3</v>
      </c>
      <c r="S261" s="11">
        <v>2</v>
      </c>
      <c r="T261" s="11" t="str" cm="1">
        <f t="array" ref="T261">_xlfn.IFS(S261&lt;=2,"Excellent",S261=3,"Average",S261&lt;=5,"Poor")</f>
        <v>Excellent</v>
      </c>
      <c r="U261" s="9">
        <v>44964</v>
      </c>
      <c r="V261" s="11">
        <v>5</v>
      </c>
      <c r="W261" s="11" t="str" cm="1">
        <f t="array" ref="W261">_xlfn.IFS(S261&lt;=2,"High",S261=3,"Moderate",S261&lt;=5,"Low")</f>
        <v>High</v>
      </c>
      <c r="X261" s="11">
        <v>4</v>
      </c>
      <c r="Y261" s="11" t="str" cm="1">
        <f t="array" ref="Y261">_xlfn.IFS(S261&lt;=2,"High",S261=3,"Moderate",S261&lt;=5,"Low")</f>
        <v>High</v>
      </c>
      <c r="Z261" s="11">
        <v>5</v>
      </c>
      <c r="AA261" s="11" t="str" cm="1">
        <f t="array" ref="AA261">_xlfn.IFS(S261&lt;=2,"High",S261=3,"Moderate",S261&lt;=5,"Low")</f>
        <v>High</v>
      </c>
      <c r="AB261" s="9">
        <v>44917</v>
      </c>
      <c r="AC261" s="11" t="s">
        <v>67</v>
      </c>
      <c r="AD261" s="11" t="s">
        <v>50</v>
      </c>
      <c r="AE261" s="11" t="s">
        <v>51</v>
      </c>
      <c r="AF261" s="11">
        <v>4</v>
      </c>
      <c r="AG261" s="12">
        <v>327.82</v>
      </c>
      <c r="AH261" s="11">
        <v>60</v>
      </c>
      <c r="AI261" s="11" t="str" cm="1">
        <f t="array" ref="AI261">_xlfn.IFS(AH261&lt;=25,"Young",AH261&lt;=50,"Adult",AH261&gt;50,"Old")</f>
        <v>Old</v>
      </c>
    </row>
    <row r="262" spans="1:35" x14ac:dyDescent="0.35">
      <c r="A262" s="7">
        <v>3722</v>
      </c>
      <c r="B262" s="5">
        <v>43877</v>
      </c>
      <c r="C262" s="6">
        <f t="shared" ca="1" si="4"/>
        <v>6.2611111111111111</v>
      </c>
      <c r="D262" s="7" t="s">
        <v>27</v>
      </c>
      <c r="E262" s="7" t="s">
        <v>53</v>
      </c>
      <c r="F262" s="7" t="s">
        <v>107</v>
      </c>
      <c r="G262" s="7" t="s">
        <v>45</v>
      </c>
      <c r="H262" s="7" t="s">
        <v>55</v>
      </c>
      <c r="I262" s="7" t="s">
        <v>54</v>
      </c>
      <c r="J262" s="7" t="s">
        <v>33</v>
      </c>
      <c r="K262" s="7" t="s">
        <v>69</v>
      </c>
      <c r="L262" s="5">
        <v>53935</v>
      </c>
      <c r="M262" s="7" t="s">
        <v>35</v>
      </c>
      <c r="N262" s="7" t="s">
        <v>47</v>
      </c>
      <c r="O262" s="7" t="s">
        <v>37</v>
      </c>
      <c r="P262" s="7" t="s">
        <v>66</v>
      </c>
      <c r="Q262" s="7" t="s">
        <v>39</v>
      </c>
      <c r="R262" s="7" cm="1">
        <f t="array" ref="R262">_xlfn.IFS(Table3[[#This Row],[Performance Levels]]="Exceeds",4,Table3[[#This Row],[Performance Levels]]="Fully Meets",3,Table3[[#This Row],[Performance Levels]]="PIP",1,Table3[[#This Row],[Performance Levels]]="Needs Improvement",2)</f>
        <v>3</v>
      </c>
      <c r="S262" s="7">
        <v>2</v>
      </c>
      <c r="T262" s="7" t="str" cm="1">
        <f t="array" ref="T262">_xlfn.IFS(S262&lt;=2,"Excellent",S262=3,"Average",S262&lt;=5,"Poor")</f>
        <v>Excellent</v>
      </c>
      <c r="U262" s="5">
        <v>45078</v>
      </c>
      <c r="V262" s="7">
        <v>1</v>
      </c>
      <c r="W262" s="7" t="str" cm="1">
        <f t="array" ref="W262">_xlfn.IFS(S262&lt;=2,"High",S262=3,"Moderate",S262&lt;=5,"Low")</f>
        <v>High</v>
      </c>
      <c r="X262" s="7">
        <v>5</v>
      </c>
      <c r="Y262" s="7" t="str" cm="1">
        <f t="array" ref="Y262">_xlfn.IFS(S262&lt;=2,"High",S262=3,"Moderate",S262&lt;=5,"Low")</f>
        <v>High</v>
      </c>
      <c r="Z262" s="7">
        <v>5</v>
      </c>
      <c r="AA262" s="7" t="str" cm="1">
        <f t="array" ref="AA262">_xlfn.IFS(S262&lt;=2,"High",S262=3,"Moderate",S262&lt;=5,"Low")</f>
        <v>High</v>
      </c>
      <c r="AB262" s="5">
        <v>44941</v>
      </c>
      <c r="AC262" s="7" t="s">
        <v>91</v>
      </c>
      <c r="AD262" s="7" t="s">
        <v>41</v>
      </c>
      <c r="AE262" s="7" t="s">
        <v>72</v>
      </c>
      <c r="AF262" s="7">
        <v>1</v>
      </c>
      <c r="AG262" s="8">
        <v>512.54999999999995</v>
      </c>
      <c r="AH262" s="7">
        <v>73</v>
      </c>
      <c r="AI262" s="7" t="str" cm="1">
        <f t="array" ref="AI262">_xlfn.IFS(AH262&lt;=25,"Young",AH262&lt;=50,"Adult",AH262&gt;50,"Old")</f>
        <v>Old</v>
      </c>
    </row>
    <row r="263" spans="1:35" x14ac:dyDescent="0.35">
      <c r="A263" s="11">
        <v>3723</v>
      </c>
      <c r="B263" s="9">
        <v>44680</v>
      </c>
      <c r="C263" s="10">
        <f t="shared" ca="1" si="4"/>
        <v>4.0583333333333336</v>
      </c>
      <c r="D263" s="11" t="s">
        <v>27</v>
      </c>
      <c r="E263" s="11" t="s">
        <v>68</v>
      </c>
      <c r="F263" s="11" t="s">
        <v>107</v>
      </c>
      <c r="G263" s="11" t="s">
        <v>54</v>
      </c>
      <c r="H263" s="11" t="s">
        <v>44</v>
      </c>
      <c r="I263" s="11" t="s">
        <v>32</v>
      </c>
      <c r="J263" s="11" t="s">
        <v>33</v>
      </c>
      <c r="K263" s="11" t="s">
        <v>100</v>
      </c>
      <c r="L263" s="9">
        <v>26541</v>
      </c>
      <c r="M263" s="11" t="s">
        <v>35</v>
      </c>
      <c r="N263" s="11" t="s">
        <v>47</v>
      </c>
      <c r="O263" s="11" t="s">
        <v>83</v>
      </c>
      <c r="P263" s="11" t="s">
        <v>66</v>
      </c>
      <c r="Q263" s="11" t="s">
        <v>39</v>
      </c>
      <c r="R263" s="11" cm="1">
        <f t="array" ref="R263">_xlfn.IFS(Table3[[#This Row],[Performance Levels]]="Exceeds",4,Table3[[#This Row],[Performance Levels]]="Fully Meets",3,Table3[[#This Row],[Performance Levels]]="PIP",1,Table3[[#This Row],[Performance Levels]]="Needs Improvement",2)</f>
        <v>3</v>
      </c>
      <c r="S263" s="11">
        <v>3</v>
      </c>
      <c r="T263" s="11" t="str" cm="1">
        <f t="array" ref="T263">_xlfn.IFS(S263&lt;=2,"Excellent",S263=3,"Average",S263&lt;=5,"Poor")</f>
        <v>Average</v>
      </c>
      <c r="U263" s="9">
        <v>45095</v>
      </c>
      <c r="V263" s="11">
        <v>2</v>
      </c>
      <c r="W263" s="11" t="str" cm="1">
        <f t="array" ref="W263">_xlfn.IFS(S263&lt;=2,"High",S263=3,"Moderate",S263&lt;=5,"Low")</f>
        <v>Moderate</v>
      </c>
      <c r="X263" s="11">
        <v>1</v>
      </c>
      <c r="Y263" s="11" t="str" cm="1">
        <f t="array" ref="Y263">_xlfn.IFS(S263&lt;=2,"High",S263=3,"Moderate",S263&lt;=5,"Low")</f>
        <v>Moderate</v>
      </c>
      <c r="Z263" s="11">
        <v>4</v>
      </c>
      <c r="AA263" s="11" t="str" cm="1">
        <f t="array" ref="AA263">_xlfn.IFS(S263&lt;=2,"High",S263=3,"Moderate",S263&lt;=5,"Low")</f>
        <v>Moderate</v>
      </c>
      <c r="AB263" s="9">
        <v>44810</v>
      </c>
      <c r="AC263" s="11" t="s">
        <v>91</v>
      </c>
      <c r="AD263" s="11" t="s">
        <v>41</v>
      </c>
      <c r="AE263" s="11" t="s">
        <v>62</v>
      </c>
      <c r="AF263" s="11">
        <v>1</v>
      </c>
      <c r="AG263" s="12">
        <v>457.17</v>
      </c>
      <c r="AH263" s="11">
        <v>50</v>
      </c>
      <c r="AI263" s="11" t="str" cm="1">
        <f t="array" ref="AI263">_xlfn.IFS(AH263&lt;=25,"Young",AH263&lt;=50,"Adult",AH263&gt;50,"Old")</f>
        <v>Adult</v>
      </c>
    </row>
    <row r="264" spans="1:35" x14ac:dyDescent="0.35">
      <c r="A264" s="7">
        <v>3724</v>
      </c>
      <c r="B264" s="5">
        <v>43748</v>
      </c>
      <c r="C264" s="6">
        <f t="shared" ca="1" si="4"/>
        <v>6.6111111111111107</v>
      </c>
      <c r="D264" s="7" t="s">
        <v>27</v>
      </c>
      <c r="E264" s="7" t="s">
        <v>28</v>
      </c>
      <c r="F264" s="7" t="s">
        <v>107</v>
      </c>
      <c r="G264" s="7" t="s">
        <v>45</v>
      </c>
      <c r="H264" s="7" t="s">
        <v>31</v>
      </c>
      <c r="I264" s="7" t="s">
        <v>32</v>
      </c>
      <c r="J264" s="7" t="s">
        <v>33</v>
      </c>
      <c r="K264" s="7" t="s">
        <v>69</v>
      </c>
      <c r="L264" s="5">
        <v>25532</v>
      </c>
      <c r="M264" s="7" t="s">
        <v>35</v>
      </c>
      <c r="N264" s="7" t="s">
        <v>47</v>
      </c>
      <c r="O264" s="7" t="s">
        <v>83</v>
      </c>
      <c r="P264" s="7" t="s">
        <v>76</v>
      </c>
      <c r="Q264" s="7" t="s">
        <v>39</v>
      </c>
      <c r="R264" s="7" cm="1">
        <f t="array" ref="R264">_xlfn.IFS(Table3[[#This Row],[Performance Levels]]="Exceeds",4,Table3[[#This Row],[Performance Levels]]="Fully Meets",3,Table3[[#This Row],[Performance Levels]]="PIP",1,Table3[[#This Row],[Performance Levels]]="Needs Improvement",2)</f>
        <v>3</v>
      </c>
      <c r="S264" s="7">
        <v>4</v>
      </c>
      <c r="T264" s="7" t="str" cm="1">
        <f t="array" ref="T264">_xlfn.IFS(S264&lt;=2,"Excellent",S264=3,"Average",S264&lt;=5,"Poor")</f>
        <v>Poor</v>
      </c>
      <c r="U264" s="5">
        <v>44961</v>
      </c>
      <c r="V264" s="7">
        <v>1</v>
      </c>
      <c r="W264" s="7" t="str" cm="1">
        <f t="array" ref="W264">_xlfn.IFS(S264&lt;=2,"High",S264=3,"Moderate",S264&lt;=5,"Low")</f>
        <v>Low</v>
      </c>
      <c r="X264" s="7">
        <v>2</v>
      </c>
      <c r="Y264" s="7" t="str" cm="1">
        <f t="array" ref="Y264">_xlfn.IFS(S264&lt;=2,"High",S264=3,"Moderate",S264&lt;=5,"Low")</f>
        <v>Low</v>
      </c>
      <c r="Z264" s="7">
        <v>5</v>
      </c>
      <c r="AA264" s="7" t="str" cm="1">
        <f t="array" ref="AA264">_xlfn.IFS(S264&lt;=2,"High",S264=3,"Moderate",S264&lt;=5,"Low")</f>
        <v>Low</v>
      </c>
      <c r="AB264" s="5">
        <v>45105</v>
      </c>
      <c r="AC264" s="7" t="s">
        <v>91</v>
      </c>
      <c r="AD264" s="7" t="s">
        <v>41</v>
      </c>
      <c r="AE264" s="7" t="s">
        <v>51</v>
      </c>
      <c r="AF264" s="7">
        <v>4</v>
      </c>
      <c r="AG264" s="8">
        <v>573.33000000000004</v>
      </c>
      <c r="AH264" s="7">
        <v>50</v>
      </c>
      <c r="AI264" s="7" t="str" cm="1">
        <f t="array" ref="AI264">_xlfn.IFS(AH264&lt;=25,"Young",AH264&lt;=50,"Adult",AH264&gt;50,"Old")</f>
        <v>Adult</v>
      </c>
    </row>
    <row r="265" spans="1:35" x14ac:dyDescent="0.35">
      <c r="A265" s="11">
        <v>3725</v>
      </c>
      <c r="B265" s="9">
        <v>43562</v>
      </c>
      <c r="C265" s="10">
        <f t="shared" ca="1" si="4"/>
        <v>7.1194444444444445</v>
      </c>
      <c r="D265" s="11" t="s">
        <v>27</v>
      </c>
      <c r="E265" s="11" t="s">
        <v>84</v>
      </c>
      <c r="F265" s="11" t="s">
        <v>29</v>
      </c>
      <c r="G265" s="11" t="s">
        <v>30</v>
      </c>
      <c r="H265" s="11" t="s">
        <v>55</v>
      </c>
      <c r="I265" s="11" t="s">
        <v>45</v>
      </c>
      <c r="J265" s="11" t="s">
        <v>33</v>
      </c>
      <c r="K265" s="11" t="s">
        <v>46</v>
      </c>
      <c r="L265" s="9">
        <v>20322</v>
      </c>
      <c r="M265" s="11" t="s">
        <v>35</v>
      </c>
      <c r="N265" s="11" t="s">
        <v>47</v>
      </c>
      <c r="O265" s="11" t="s">
        <v>83</v>
      </c>
      <c r="P265" s="11" t="s">
        <v>38</v>
      </c>
      <c r="Q265" s="11" t="s">
        <v>39</v>
      </c>
      <c r="R265" s="11" cm="1">
        <f t="array" ref="R265">_xlfn.IFS(Table3[[#This Row],[Performance Levels]]="Exceeds",4,Table3[[#This Row],[Performance Levels]]="Fully Meets",3,Table3[[#This Row],[Performance Levels]]="PIP",1,Table3[[#This Row],[Performance Levels]]="Needs Improvement",2)</f>
        <v>3</v>
      </c>
      <c r="S265" s="11">
        <v>1</v>
      </c>
      <c r="T265" s="11" t="str" cm="1">
        <f t="array" ref="T265">_xlfn.IFS(S265&lt;=2,"Excellent",S265=3,"Average",S265&lt;=5,"Poor")</f>
        <v>Excellent</v>
      </c>
      <c r="U265" s="9">
        <v>45063</v>
      </c>
      <c r="V265" s="11">
        <v>4</v>
      </c>
      <c r="W265" s="11" t="str" cm="1">
        <f t="array" ref="W265">_xlfn.IFS(S265&lt;=2,"High",S265=3,"Moderate",S265&lt;=5,"Low")</f>
        <v>High</v>
      </c>
      <c r="X265" s="11">
        <v>3</v>
      </c>
      <c r="Y265" s="11" t="str" cm="1">
        <f t="array" ref="Y265">_xlfn.IFS(S265&lt;=2,"High",S265=3,"Moderate",S265&lt;=5,"Low")</f>
        <v>High</v>
      </c>
      <c r="Z265" s="11">
        <v>3</v>
      </c>
      <c r="AA265" s="11" t="str" cm="1">
        <f t="array" ref="AA265">_xlfn.IFS(S265&lt;=2,"High",S265=3,"Moderate",S265&lt;=5,"Low")</f>
        <v>High</v>
      </c>
      <c r="AB265" s="9">
        <v>45069</v>
      </c>
      <c r="AC265" s="11" t="s">
        <v>49</v>
      </c>
      <c r="AD265" s="11" t="s">
        <v>50</v>
      </c>
      <c r="AE265" s="11" t="s">
        <v>42</v>
      </c>
      <c r="AF265" s="11">
        <v>3</v>
      </c>
      <c r="AG265" s="12">
        <v>135.18</v>
      </c>
      <c r="AH265" s="11">
        <v>64</v>
      </c>
      <c r="AI265" s="11" t="str" cm="1">
        <f t="array" ref="AI265">_xlfn.IFS(AH265&lt;=25,"Young",AH265&lt;=50,"Adult",AH265&gt;50,"Old")</f>
        <v>Old</v>
      </c>
    </row>
    <row r="266" spans="1:35" x14ac:dyDescent="0.35">
      <c r="A266" s="7">
        <v>3726</v>
      </c>
      <c r="B266" s="5">
        <v>44025</v>
      </c>
      <c r="C266" s="6">
        <f t="shared" ca="1" si="4"/>
        <v>5.8527777777777779</v>
      </c>
      <c r="D266" s="7" t="s">
        <v>27</v>
      </c>
      <c r="E266" s="7" t="s">
        <v>43</v>
      </c>
      <c r="F266" s="7" t="s">
        <v>29</v>
      </c>
      <c r="G266" s="7" t="s">
        <v>30</v>
      </c>
      <c r="H266" s="7" t="s">
        <v>44</v>
      </c>
      <c r="I266" s="7" t="s">
        <v>54</v>
      </c>
      <c r="J266" s="7" t="s">
        <v>33</v>
      </c>
      <c r="K266" s="7" t="s">
        <v>64</v>
      </c>
      <c r="L266" s="5">
        <v>34905</v>
      </c>
      <c r="M266" s="7" t="s">
        <v>35</v>
      </c>
      <c r="N266" s="7" t="s">
        <v>36</v>
      </c>
      <c r="O266" s="7" t="s">
        <v>59</v>
      </c>
      <c r="P266" s="7" t="s">
        <v>66</v>
      </c>
      <c r="Q266" s="7" t="s">
        <v>39</v>
      </c>
      <c r="R266" s="7" cm="1">
        <f t="array" ref="R266">_xlfn.IFS(Table3[[#This Row],[Performance Levels]]="Exceeds",4,Table3[[#This Row],[Performance Levels]]="Fully Meets",3,Table3[[#This Row],[Performance Levels]]="PIP",1,Table3[[#This Row],[Performance Levels]]="Needs Improvement",2)</f>
        <v>3</v>
      </c>
      <c r="S266" s="7">
        <v>4</v>
      </c>
      <c r="T266" s="7" t="str" cm="1">
        <f t="array" ref="T266">_xlfn.IFS(S266&lt;=2,"Excellent",S266=3,"Average",S266&lt;=5,"Poor")</f>
        <v>Poor</v>
      </c>
      <c r="U266" s="5">
        <v>44835</v>
      </c>
      <c r="V266" s="7">
        <v>1</v>
      </c>
      <c r="W266" s="7" t="str" cm="1">
        <f t="array" ref="W266">_xlfn.IFS(S266&lt;=2,"High",S266=3,"Moderate",S266&lt;=5,"Low")</f>
        <v>Low</v>
      </c>
      <c r="X266" s="7">
        <v>4</v>
      </c>
      <c r="Y266" s="7" t="str" cm="1">
        <f t="array" ref="Y266">_xlfn.IFS(S266&lt;=2,"High",S266=3,"Moderate",S266&lt;=5,"Low")</f>
        <v>Low</v>
      </c>
      <c r="Z266" s="7">
        <v>1</v>
      </c>
      <c r="AA266" s="7" t="str" cm="1">
        <f t="array" ref="AA266">_xlfn.IFS(S266&lt;=2,"High",S266=3,"Moderate",S266&lt;=5,"Low")</f>
        <v>Low</v>
      </c>
      <c r="AB266" s="5">
        <v>44939</v>
      </c>
      <c r="AC266" s="7" t="s">
        <v>91</v>
      </c>
      <c r="AD266" s="7" t="s">
        <v>50</v>
      </c>
      <c r="AE266" s="7" t="s">
        <v>42</v>
      </c>
      <c r="AF266" s="7">
        <v>3</v>
      </c>
      <c r="AG266" s="8">
        <v>911.12</v>
      </c>
      <c r="AH266" s="7">
        <v>25</v>
      </c>
      <c r="AI266" s="7" t="str" cm="1">
        <f t="array" ref="AI266">_xlfn.IFS(AH266&lt;=25,"Young",AH266&lt;=50,"Adult",AH266&gt;50,"Old")</f>
        <v>Young</v>
      </c>
    </row>
    <row r="267" spans="1:35" x14ac:dyDescent="0.35">
      <c r="A267" s="11">
        <v>3727</v>
      </c>
      <c r="B267" s="9">
        <v>44434</v>
      </c>
      <c r="C267" s="10">
        <f t="shared" ca="1" si="4"/>
        <v>4.7333333333333334</v>
      </c>
      <c r="D267" s="11" t="s">
        <v>27</v>
      </c>
      <c r="E267" s="11" t="s">
        <v>86</v>
      </c>
      <c r="F267" s="11" t="s">
        <v>29</v>
      </c>
      <c r="G267" s="11" t="s">
        <v>45</v>
      </c>
      <c r="H267" s="11" t="s">
        <v>31</v>
      </c>
      <c r="I267" s="11" t="s">
        <v>32</v>
      </c>
      <c r="J267" s="11" t="s">
        <v>33</v>
      </c>
      <c r="K267" s="11" t="s">
        <v>69</v>
      </c>
      <c r="L267" s="9">
        <v>52977</v>
      </c>
      <c r="M267" s="11" t="s">
        <v>35</v>
      </c>
      <c r="N267" s="11" t="s">
        <v>36</v>
      </c>
      <c r="O267" s="11" t="s">
        <v>59</v>
      </c>
      <c r="P267" s="11" t="s">
        <v>76</v>
      </c>
      <c r="Q267" s="11" t="s">
        <v>39</v>
      </c>
      <c r="R267" s="11" cm="1">
        <f t="array" ref="R267">_xlfn.IFS(Table3[[#This Row],[Performance Levels]]="Exceeds",4,Table3[[#This Row],[Performance Levels]]="Fully Meets",3,Table3[[#This Row],[Performance Levels]]="PIP",1,Table3[[#This Row],[Performance Levels]]="Needs Improvement",2)</f>
        <v>3</v>
      </c>
      <c r="S267" s="11">
        <v>3</v>
      </c>
      <c r="T267" s="11" t="str" cm="1">
        <f t="array" ref="T267">_xlfn.IFS(S267&lt;=2,"Excellent",S267=3,"Average",S267&lt;=5,"Poor")</f>
        <v>Average</v>
      </c>
      <c r="U267" s="9">
        <v>44845</v>
      </c>
      <c r="V267" s="11">
        <v>1</v>
      </c>
      <c r="W267" s="11" t="str" cm="1">
        <f t="array" ref="W267">_xlfn.IFS(S267&lt;=2,"High",S267=3,"Moderate",S267&lt;=5,"Low")</f>
        <v>Moderate</v>
      </c>
      <c r="X267" s="11">
        <v>2</v>
      </c>
      <c r="Y267" s="11" t="str" cm="1">
        <f t="array" ref="Y267">_xlfn.IFS(S267&lt;=2,"High",S267=3,"Moderate",S267&lt;=5,"Low")</f>
        <v>Moderate</v>
      </c>
      <c r="Z267" s="11">
        <v>5</v>
      </c>
      <c r="AA267" s="11" t="str" cm="1">
        <f t="array" ref="AA267">_xlfn.IFS(S267&lt;=2,"High",S267=3,"Moderate",S267&lt;=5,"Low")</f>
        <v>Moderate</v>
      </c>
      <c r="AB267" s="9">
        <v>45048</v>
      </c>
      <c r="AC267" s="11" t="s">
        <v>61</v>
      </c>
      <c r="AD267" s="11" t="s">
        <v>41</v>
      </c>
      <c r="AE267" s="11" t="s">
        <v>51</v>
      </c>
      <c r="AF267" s="11">
        <v>5</v>
      </c>
      <c r="AG267" s="12">
        <v>693.8</v>
      </c>
      <c r="AH267" s="11">
        <v>76</v>
      </c>
      <c r="AI267" s="11" t="str" cm="1">
        <f t="array" ref="AI267">_xlfn.IFS(AH267&lt;=25,"Young",AH267&lt;=50,"Adult",AH267&gt;50,"Old")</f>
        <v>Old</v>
      </c>
    </row>
    <row r="268" spans="1:35" x14ac:dyDescent="0.35">
      <c r="A268" s="7">
        <v>3728</v>
      </c>
      <c r="B268" s="5">
        <v>44553</v>
      </c>
      <c r="C268" s="6">
        <f t="shared" ca="1" si="4"/>
        <v>4.4083333333333332</v>
      </c>
      <c r="D268" s="7" t="s">
        <v>27</v>
      </c>
      <c r="E268" s="7" t="s">
        <v>63</v>
      </c>
      <c r="F268" s="7" t="s">
        <v>29</v>
      </c>
      <c r="G268" s="7" t="s">
        <v>30</v>
      </c>
      <c r="H268" s="7" t="s">
        <v>44</v>
      </c>
      <c r="I268" s="7" t="s">
        <v>45</v>
      </c>
      <c r="J268" s="7" t="s">
        <v>33</v>
      </c>
      <c r="K268" s="7" t="s">
        <v>88</v>
      </c>
      <c r="L268" s="5">
        <v>24510</v>
      </c>
      <c r="M268" s="7" t="s">
        <v>35</v>
      </c>
      <c r="N268" s="7" t="s">
        <v>47</v>
      </c>
      <c r="O268" s="7" t="s">
        <v>48</v>
      </c>
      <c r="P268" s="7" t="s">
        <v>76</v>
      </c>
      <c r="Q268" s="7" t="s">
        <v>39</v>
      </c>
      <c r="R268" s="7" cm="1">
        <f t="array" ref="R268">_xlfn.IFS(Table3[[#This Row],[Performance Levels]]="Exceeds",4,Table3[[#This Row],[Performance Levels]]="Fully Meets",3,Table3[[#This Row],[Performance Levels]]="PIP",1,Table3[[#This Row],[Performance Levels]]="Needs Improvement",2)</f>
        <v>3</v>
      </c>
      <c r="S268" s="7">
        <v>5</v>
      </c>
      <c r="T268" s="7" t="str" cm="1">
        <f t="array" ref="T268">_xlfn.IFS(S268&lt;=2,"Excellent",S268=3,"Average",S268&lt;=5,"Poor")</f>
        <v>Poor</v>
      </c>
      <c r="U268" s="5">
        <v>45034</v>
      </c>
      <c r="V268" s="7">
        <v>5</v>
      </c>
      <c r="W268" s="7" t="str" cm="1">
        <f t="array" ref="W268">_xlfn.IFS(S268&lt;=2,"High",S268=3,"Moderate",S268&lt;=5,"Low")</f>
        <v>Low</v>
      </c>
      <c r="X268" s="7">
        <v>1</v>
      </c>
      <c r="Y268" s="7" t="str" cm="1">
        <f t="array" ref="Y268">_xlfn.IFS(S268&lt;=2,"High",S268=3,"Moderate",S268&lt;=5,"Low")</f>
        <v>Low</v>
      </c>
      <c r="Z268" s="7">
        <v>2</v>
      </c>
      <c r="AA268" s="7" t="str" cm="1">
        <f t="array" ref="AA268">_xlfn.IFS(S268&lt;=2,"High",S268=3,"Moderate",S268&lt;=5,"Low")</f>
        <v>Low</v>
      </c>
      <c r="AB268" s="5">
        <v>45117</v>
      </c>
      <c r="AC268" s="7" t="s">
        <v>49</v>
      </c>
      <c r="AD268" s="7" t="s">
        <v>41</v>
      </c>
      <c r="AE268" s="7" t="s">
        <v>62</v>
      </c>
      <c r="AF268" s="7">
        <v>5</v>
      </c>
      <c r="AG268" s="8">
        <v>419.79</v>
      </c>
      <c r="AH268" s="7">
        <v>54</v>
      </c>
      <c r="AI268" s="7" t="str" cm="1">
        <f t="array" ref="AI268">_xlfn.IFS(AH268&lt;=25,"Young",AH268&lt;=50,"Adult",AH268&gt;50,"Old")</f>
        <v>Old</v>
      </c>
    </row>
    <row r="269" spans="1:35" x14ac:dyDescent="0.35">
      <c r="A269" s="11">
        <v>3729</v>
      </c>
      <c r="B269" s="9">
        <v>44903</v>
      </c>
      <c r="C269" s="10">
        <f t="shared" ca="1" si="4"/>
        <v>3.45</v>
      </c>
      <c r="D269" s="11" t="s">
        <v>27</v>
      </c>
      <c r="E269" s="11" t="s">
        <v>68</v>
      </c>
      <c r="F269" s="11" t="s">
        <v>29</v>
      </c>
      <c r="G269" s="11" t="s">
        <v>30</v>
      </c>
      <c r="H269" s="11" t="s">
        <v>55</v>
      </c>
      <c r="I269" s="11" t="s">
        <v>45</v>
      </c>
      <c r="J269" s="11" t="s">
        <v>33</v>
      </c>
      <c r="K269" s="11" t="s">
        <v>100</v>
      </c>
      <c r="L269" s="9">
        <v>52232</v>
      </c>
      <c r="M269" s="11" t="s">
        <v>35</v>
      </c>
      <c r="N269" s="11" t="s">
        <v>47</v>
      </c>
      <c r="O269" s="11" t="s">
        <v>59</v>
      </c>
      <c r="P269" s="11" t="s">
        <v>76</v>
      </c>
      <c r="Q269" s="11" t="s">
        <v>39</v>
      </c>
      <c r="R269" s="11" cm="1">
        <f t="array" ref="R269">_xlfn.IFS(Table3[[#This Row],[Performance Levels]]="Exceeds",4,Table3[[#This Row],[Performance Levels]]="Fully Meets",3,Table3[[#This Row],[Performance Levels]]="PIP",1,Table3[[#This Row],[Performance Levels]]="Needs Improvement",2)</f>
        <v>3</v>
      </c>
      <c r="S269" s="11">
        <v>3</v>
      </c>
      <c r="T269" s="11" t="str" cm="1">
        <f t="array" ref="T269">_xlfn.IFS(S269&lt;=2,"Excellent",S269=3,"Average",S269&lt;=5,"Poor")</f>
        <v>Average</v>
      </c>
      <c r="U269" s="9">
        <v>45004</v>
      </c>
      <c r="V269" s="11">
        <v>4</v>
      </c>
      <c r="W269" s="11" t="str" cm="1">
        <f t="array" ref="W269">_xlfn.IFS(S269&lt;=2,"High",S269=3,"Moderate",S269&lt;=5,"Low")</f>
        <v>Moderate</v>
      </c>
      <c r="X269" s="11">
        <v>5</v>
      </c>
      <c r="Y269" s="11" t="str" cm="1">
        <f t="array" ref="Y269">_xlfn.IFS(S269&lt;=2,"High",S269=3,"Moderate",S269&lt;=5,"Low")</f>
        <v>Moderate</v>
      </c>
      <c r="Z269" s="11">
        <v>3</v>
      </c>
      <c r="AA269" s="11" t="str" cm="1">
        <f t="array" ref="AA269">_xlfn.IFS(S269&lt;=2,"High",S269=3,"Moderate",S269&lt;=5,"Low")</f>
        <v>Moderate</v>
      </c>
      <c r="AB269" s="9">
        <v>44907</v>
      </c>
      <c r="AC269" s="11" t="s">
        <v>49</v>
      </c>
      <c r="AD269" s="11" t="s">
        <v>50</v>
      </c>
      <c r="AE269" s="11" t="s">
        <v>42</v>
      </c>
      <c r="AF269" s="11">
        <v>1</v>
      </c>
      <c r="AG269" s="12">
        <v>693.56</v>
      </c>
      <c r="AH269" s="11">
        <v>79</v>
      </c>
      <c r="AI269" s="11" t="str" cm="1">
        <f t="array" ref="AI269">_xlfn.IFS(AH269&lt;=25,"Young",AH269&lt;=50,"Adult",AH269&gt;50,"Old")</f>
        <v>Old</v>
      </c>
    </row>
    <row r="270" spans="1:35" x14ac:dyDescent="0.35">
      <c r="A270" s="7">
        <v>3730</v>
      </c>
      <c r="B270" s="5">
        <v>44579</v>
      </c>
      <c r="C270" s="6">
        <f t="shared" ca="1" si="4"/>
        <v>4.3388888888888886</v>
      </c>
      <c r="D270" s="7" t="s">
        <v>27</v>
      </c>
      <c r="E270" s="7" t="s">
        <v>28</v>
      </c>
      <c r="F270" s="7" t="s">
        <v>29</v>
      </c>
      <c r="G270" s="7" t="s">
        <v>30</v>
      </c>
      <c r="H270" s="7" t="s">
        <v>55</v>
      </c>
      <c r="I270" s="7" t="s">
        <v>32</v>
      </c>
      <c r="J270" s="7" t="s">
        <v>33</v>
      </c>
      <c r="K270" s="7" t="s">
        <v>96</v>
      </c>
      <c r="L270" s="5">
        <v>24084</v>
      </c>
      <c r="M270" s="7" t="s">
        <v>35</v>
      </c>
      <c r="N270" s="7" t="s">
        <v>47</v>
      </c>
      <c r="O270" s="7" t="s">
        <v>71</v>
      </c>
      <c r="P270" s="7" t="s">
        <v>38</v>
      </c>
      <c r="Q270" s="7" t="s">
        <v>39</v>
      </c>
      <c r="R270" s="7" cm="1">
        <f t="array" ref="R270">_xlfn.IFS(Table3[[#This Row],[Performance Levels]]="Exceeds",4,Table3[[#This Row],[Performance Levels]]="Fully Meets",3,Table3[[#This Row],[Performance Levels]]="PIP",1,Table3[[#This Row],[Performance Levels]]="Needs Improvement",2)</f>
        <v>3</v>
      </c>
      <c r="S270" s="7">
        <v>4</v>
      </c>
      <c r="T270" s="7" t="str" cm="1">
        <f t="array" ref="T270">_xlfn.IFS(S270&lt;=2,"Excellent",S270=3,"Average",S270&lt;=5,"Poor")</f>
        <v>Poor</v>
      </c>
      <c r="U270" s="5">
        <v>44977</v>
      </c>
      <c r="V270" s="7">
        <v>4</v>
      </c>
      <c r="W270" s="7" t="str" cm="1">
        <f t="array" ref="W270">_xlfn.IFS(S270&lt;=2,"High",S270=3,"Moderate",S270&lt;=5,"Low")</f>
        <v>Low</v>
      </c>
      <c r="X270" s="7">
        <v>5</v>
      </c>
      <c r="Y270" s="7" t="str" cm="1">
        <f t="array" ref="Y270">_xlfn.IFS(S270&lt;=2,"High",S270=3,"Moderate",S270&lt;=5,"Low")</f>
        <v>Low</v>
      </c>
      <c r="Z270" s="7">
        <v>5</v>
      </c>
      <c r="AA270" s="7" t="str" cm="1">
        <f t="array" ref="AA270">_xlfn.IFS(S270&lt;=2,"High",S270=3,"Moderate",S270&lt;=5,"Low")</f>
        <v>Low</v>
      </c>
      <c r="AB270" s="5">
        <v>44802</v>
      </c>
      <c r="AC270" s="7" t="s">
        <v>40</v>
      </c>
      <c r="AD270" s="7" t="s">
        <v>50</v>
      </c>
      <c r="AE270" s="7" t="s">
        <v>51</v>
      </c>
      <c r="AF270" s="7">
        <v>1</v>
      </c>
      <c r="AG270" s="8">
        <v>161.47</v>
      </c>
      <c r="AH270" s="7">
        <v>57</v>
      </c>
      <c r="AI270" s="7" t="str" cm="1">
        <f t="array" ref="AI270">_xlfn.IFS(AH270&lt;=25,"Young",AH270&lt;=50,"Adult",AH270&gt;50,"Old")</f>
        <v>Old</v>
      </c>
    </row>
    <row r="271" spans="1:35" x14ac:dyDescent="0.35">
      <c r="A271" s="11">
        <v>3731</v>
      </c>
      <c r="B271" s="9">
        <v>43889</v>
      </c>
      <c r="C271" s="10">
        <f t="shared" ca="1" si="4"/>
        <v>6.2277777777777779</v>
      </c>
      <c r="D271" s="11" t="s">
        <v>27</v>
      </c>
      <c r="E271" s="11" t="s">
        <v>43</v>
      </c>
      <c r="F271" s="11" t="s">
        <v>29</v>
      </c>
      <c r="G271" s="11" t="s">
        <v>45</v>
      </c>
      <c r="H271" s="11" t="s">
        <v>55</v>
      </c>
      <c r="I271" s="11" t="s">
        <v>45</v>
      </c>
      <c r="J271" s="11" t="s">
        <v>33</v>
      </c>
      <c r="K271" s="11" t="s">
        <v>69</v>
      </c>
      <c r="L271" s="9">
        <v>35980</v>
      </c>
      <c r="M271" s="11" t="s">
        <v>35</v>
      </c>
      <c r="N271" s="11" t="s">
        <v>47</v>
      </c>
      <c r="O271" s="11" t="s">
        <v>48</v>
      </c>
      <c r="P271" s="11" t="s">
        <v>60</v>
      </c>
      <c r="Q271" s="11" t="s">
        <v>39</v>
      </c>
      <c r="R271" s="11" cm="1">
        <f t="array" ref="R271">_xlfn.IFS(Table3[[#This Row],[Performance Levels]]="Exceeds",4,Table3[[#This Row],[Performance Levels]]="Fully Meets",3,Table3[[#This Row],[Performance Levels]]="PIP",1,Table3[[#This Row],[Performance Levels]]="Needs Improvement",2)</f>
        <v>3</v>
      </c>
      <c r="S271" s="11">
        <v>3</v>
      </c>
      <c r="T271" s="11" t="str" cm="1">
        <f t="array" ref="T271">_xlfn.IFS(S271&lt;=2,"Excellent",S271=3,"Average",S271&lt;=5,"Poor")</f>
        <v>Average</v>
      </c>
      <c r="U271" s="9">
        <v>45027</v>
      </c>
      <c r="V271" s="11">
        <v>2</v>
      </c>
      <c r="W271" s="11" t="str" cm="1">
        <f t="array" ref="W271">_xlfn.IFS(S271&lt;=2,"High",S271=3,"Moderate",S271&lt;=5,"Low")</f>
        <v>Moderate</v>
      </c>
      <c r="X271" s="11">
        <v>4</v>
      </c>
      <c r="Y271" s="11" t="str" cm="1">
        <f t="array" ref="Y271">_xlfn.IFS(S271&lt;=2,"High",S271=3,"Moderate",S271&lt;=5,"Low")</f>
        <v>Moderate</v>
      </c>
      <c r="Z271" s="11">
        <v>1</v>
      </c>
      <c r="AA271" s="11" t="str" cm="1">
        <f t="array" ref="AA271">_xlfn.IFS(S271&lt;=2,"High",S271=3,"Moderate",S271&lt;=5,"Low")</f>
        <v>Moderate</v>
      </c>
      <c r="AB271" s="9">
        <v>45048</v>
      </c>
      <c r="AC271" s="11" t="s">
        <v>61</v>
      </c>
      <c r="AD271" s="11" t="s">
        <v>50</v>
      </c>
      <c r="AE271" s="11" t="s">
        <v>72</v>
      </c>
      <c r="AF271" s="11">
        <v>5</v>
      </c>
      <c r="AG271" s="12">
        <v>773.63</v>
      </c>
      <c r="AH271" s="11">
        <v>22</v>
      </c>
      <c r="AI271" s="11" t="str" cm="1">
        <f t="array" ref="AI271">_xlfn.IFS(AH271&lt;=25,"Young",AH271&lt;=50,"Adult",AH271&gt;50,"Old")</f>
        <v>Young</v>
      </c>
    </row>
    <row r="272" spans="1:35" x14ac:dyDescent="0.35">
      <c r="A272" s="7">
        <v>3732</v>
      </c>
      <c r="B272" s="5">
        <v>43982</v>
      </c>
      <c r="C272" s="6">
        <f t="shared" ca="1" si="4"/>
        <v>5.9722222222222223</v>
      </c>
      <c r="D272" s="7" t="s">
        <v>27</v>
      </c>
      <c r="E272" s="7" t="s">
        <v>86</v>
      </c>
      <c r="F272" s="7" t="s">
        <v>29</v>
      </c>
      <c r="G272" s="7" t="s">
        <v>45</v>
      </c>
      <c r="H272" s="7" t="s">
        <v>55</v>
      </c>
      <c r="I272" s="7" t="s">
        <v>45</v>
      </c>
      <c r="J272" s="7" t="s">
        <v>33</v>
      </c>
      <c r="K272" s="7" t="s">
        <v>69</v>
      </c>
      <c r="L272" s="5">
        <v>19908</v>
      </c>
      <c r="M272" s="7" t="s">
        <v>35</v>
      </c>
      <c r="N272" s="7" t="s">
        <v>47</v>
      </c>
      <c r="O272" s="7" t="s">
        <v>71</v>
      </c>
      <c r="P272" s="7" t="s">
        <v>38</v>
      </c>
      <c r="Q272" s="7" t="s">
        <v>39</v>
      </c>
      <c r="R272" s="7" cm="1">
        <f t="array" ref="R272">_xlfn.IFS(Table3[[#This Row],[Performance Levels]]="Exceeds",4,Table3[[#This Row],[Performance Levels]]="Fully Meets",3,Table3[[#This Row],[Performance Levels]]="PIP",1,Table3[[#This Row],[Performance Levels]]="Needs Improvement",2)</f>
        <v>3</v>
      </c>
      <c r="S272" s="7">
        <v>5</v>
      </c>
      <c r="T272" s="7" t="str" cm="1">
        <f t="array" ref="T272">_xlfn.IFS(S272&lt;=2,"Excellent",S272=3,"Average",S272&lt;=5,"Poor")</f>
        <v>Poor</v>
      </c>
      <c r="U272" s="5">
        <v>44907</v>
      </c>
      <c r="V272" s="7">
        <v>3</v>
      </c>
      <c r="W272" s="7" t="str" cm="1">
        <f t="array" ref="W272">_xlfn.IFS(S272&lt;=2,"High",S272=3,"Moderate",S272&lt;=5,"Low")</f>
        <v>Low</v>
      </c>
      <c r="X272" s="7">
        <v>4</v>
      </c>
      <c r="Y272" s="7" t="str" cm="1">
        <f t="array" ref="Y272">_xlfn.IFS(S272&lt;=2,"High",S272=3,"Moderate",S272&lt;=5,"Low")</f>
        <v>Low</v>
      </c>
      <c r="Z272" s="7">
        <v>4</v>
      </c>
      <c r="AA272" s="7" t="str" cm="1">
        <f t="array" ref="AA272">_xlfn.IFS(S272&lt;=2,"High",S272=3,"Moderate",S272&lt;=5,"Low")</f>
        <v>Low</v>
      </c>
      <c r="AB272" s="5">
        <v>44904</v>
      </c>
      <c r="AC272" s="7" t="s">
        <v>67</v>
      </c>
      <c r="AD272" s="7" t="s">
        <v>41</v>
      </c>
      <c r="AE272" s="7" t="s">
        <v>51</v>
      </c>
      <c r="AF272" s="7">
        <v>5</v>
      </c>
      <c r="AG272" s="8">
        <v>695.42</v>
      </c>
      <c r="AH272" s="7">
        <v>66</v>
      </c>
      <c r="AI272" s="7" t="str" cm="1">
        <f t="array" ref="AI272">_xlfn.IFS(AH272&lt;=25,"Young",AH272&lt;=50,"Adult",AH272&gt;50,"Old")</f>
        <v>Old</v>
      </c>
    </row>
    <row r="273" spans="1:35" x14ac:dyDescent="0.35">
      <c r="A273" s="11">
        <v>3734</v>
      </c>
      <c r="B273" s="9">
        <v>43531</v>
      </c>
      <c r="C273" s="10">
        <f t="shared" ca="1" si="4"/>
        <v>7.2027777777777775</v>
      </c>
      <c r="D273" s="11" t="s">
        <v>27</v>
      </c>
      <c r="E273" s="11" t="s">
        <v>53</v>
      </c>
      <c r="F273" s="11" t="s">
        <v>29</v>
      </c>
      <c r="G273" s="11" t="s">
        <v>54</v>
      </c>
      <c r="H273" s="11" t="s">
        <v>31</v>
      </c>
      <c r="I273" s="11" t="s">
        <v>32</v>
      </c>
      <c r="J273" s="11" t="s">
        <v>33</v>
      </c>
      <c r="K273" s="11" t="s">
        <v>109</v>
      </c>
      <c r="L273" s="9">
        <v>23579</v>
      </c>
      <c r="M273" s="11" t="s">
        <v>35</v>
      </c>
      <c r="N273" s="11" t="s">
        <v>47</v>
      </c>
      <c r="O273" s="11" t="s">
        <v>37</v>
      </c>
      <c r="P273" s="11" t="s">
        <v>76</v>
      </c>
      <c r="Q273" s="11" t="s">
        <v>39</v>
      </c>
      <c r="R273" s="11" cm="1">
        <f t="array" ref="R273">_xlfn.IFS(Table3[[#This Row],[Performance Levels]]="Exceeds",4,Table3[[#This Row],[Performance Levels]]="Fully Meets",3,Table3[[#This Row],[Performance Levels]]="PIP",1,Table3[[#This Row],[Performance Levels]]="Needs Improvement",2)</f>
        <v>3</v>
      </c>
      <c r="S273" s="11">
        <v>3</v>
      </c>
      <c r="T273" s="11" t="str" cm="1">
        <f t="array" ref="T273">_xlfn.IFS(S273&lt;=2,"Excellent",S273=3,"Average",S273&lt;=5,"Poor")</f>
        <v>Average</v>
      </c>
      <c r="U273" s="9">
        <v>45138</v>
      </c>
      <c r="V273" s="11">
        <v>4</v>
      </c>
      <c r="W273" s="11" t="str" cm="1">
        <f t="array" ref="W273">_xlfn.IFS(S273&lt;=2,"High",S273=3,"Moderate",S273&lt;=5,"Low")</f>
        <v>Moderate</v>
      </c>
      <c r="X273" s="11">
        <v>5</v>
      </c>
      <c r="Y273" s="11" t="str" cm="1">
        <f t="array" ref="Y273">_xlfn.IFS(S273&lt;=2,"High",S273=3,"Moderate",S273&lt;=5,"Low")</f>
        <v>Moderate</v>
      </c>
      <c r="Z273" s="11">
        <v>2</v>
      </c>
      <c r="AA273" s="11" t="str" cm="1">
        <f t="array" ref="AA273">_xlfn.IFS(S273&lt;=2,"High",S273=3,"Moderate",S273&lt;=5,"Low")</f>
        <v>Moderate</v>
      </c>
      <c r="AB273" s="9">
        <v>44990</v>
      </c>
      <c r="AC273" s="11" t="s">
        <v>91</v>
      </c>
      <c r="AD273" s="11" t="s">
        <v>41</v>
      </c>
      <c r="AE273" s="11" t="s">
        <v>42</v>
      </c>
      <c r="AF273" s="11">
        <v>2</v>
      </c>
      <c r="AG273" s="12">
        <v>702.69</v>
      </c>
      <c r="AH273" s="11">
        <v>55</v>
      </c>
      <c r="AI273" s="11" t="str" cm="1">
        <f t="array" ref="AI273">_xlfn.IFS(AH273&lt;=25,"Young",AH273&lt;=50,"Adult",AH273&gt;50,"Old")</f>
        <v>Old</v>
      </c>
    </row>
    <row r="274" spans="1:35" x14ac:dyDescent="0.35">
      <c r="A274" s="7">
        <v>3735</v>
      </c>
      <c r="B274" s="5">
        <v>43614</v>
      </c>
      <c r="C274" s="6">
        <f t="shared" ca="1" si="4"/>
        <v>6.9749999999999996</v>
      </c>
      <c r="D274" s="7" t="s">
        <v>27</v>
      </c>
      <c r="E274" s="7" t="s">
        <v>93</v>
      </c>
      <c r="F274" s="7" t="s">
        <v>29</v>
      </c>
      <c r="G274" s="7" t="s">
        <v>30</v>
      </c>
      <c r="H274" s="7" t="s">
        <v>31</v>
      </c>
      <c r="I274" s="7" t="s">
        <v>32</v>
      </c>
      <c r="J274" s="7" t="s">
        <v>33</v>
      </c>
      <c r="K274" s="7" t="s">
        <v>102</v>
      </c>
      <c r="L274" s="5">
        <v>23203</v>
      </c>
      <c r="M274" s="7" t="s">
        <v>35</v>
      </c>
      <c r="N274" s="7" t="s">
        <v>47</v>
      </c>
      <c r="O274" s="7" t="s">
        <v>37</v>
      </c>
      <c r="P274" s="7" t="s">
        <v>66</v>
      </c>
      <c r="Q274" s="7" t="s">
        <v>39</v>
      </c>
      <c r="R274" s="7" cm="1">
        <f t="array" ref="R274">_xlfn.IFS(Table3[[#This Row],[Performance Levels]]="Exceeds",4,Table3[[#This Row],[Performance Levels]]="Fully Meets",3,Table3[[#This Row],[Performance Levels]]="PIP",1,Table3[[#This Row],[Performance Levels]]="Needs Improvement",2)</f>
        <v>3</v>
      </c>
      <c r="S274" s="7">
        <v>1</v>
      </c>
      <c r="T274" s="7" t="str" cm="1">
        <f t="array" ref="T274">_xlfn.IFS(S274&lt;=2,"Excellent",S274=3,"Average",S274&lt;=5,"Poor")</f>
        <v>Excellent</v>
      </c>
      <c r="U274" s="5">
        <v>44960</v>
      </c>
      <c r="V274" s="7">
        <v>4</v>
      </c>
      <c r="W274" s="7" t="str" cm="1">
        <f t="array" ref="W274">_xlfn.IFS(S274&lt;=2,"High",S274=3,"Moderate",S274&lt;=5,"Low")</f>
        <v>High</v>
      </c>
      <c r="X274" s="7">
        <v>4</v>
      </c>
      <c r="Y274" s="7" t="str" cm="1">
        <f t="array" ref="Y274">_xlfn.IFS(S274&lt;=2,"High",S274=3,"Moderate",S274&lt;=5,"Low")</f>
        <v>High</v>
      </c>
      <c r="Z274" s="7">
        <v>4</v>
      </c>
      <c r="AA274" s="7" t="str" cm="1">
        <f t="array" ref="AA274">_xlfn.IFS(S274&lt;=2,"High",S274=3,"Moderate",S274&lt;=5,"Low")</f>
        <v>High</v>
      </c>
      <c r="AB274" s="5">
        <v>44859</v>
      </c>
      <c r="AC274" s="7" t="s">
        <v>67</v>
      </c>
      <c r="AD274" s="7" t="s">
        <v>50</v>
      </c>
      <c r="AE274" s="7" t="s">
        <v>42</v>
      </c>
      <c r="AF274" s="7">
        <v>1</v>
      </c>
      <c r="AG274" s="8">
        <v>473.1</v>
      </c>
      <c r="AH274" s="7">
        <v>56</v>
      </c>
      <c r="AI274" s="7" t="str" cm="1">
        <f t="array" ref="AI274">_xlfn.IFS(AH274&lt;=25,"Young",AH274&lt;=50,"Adult",AH274&gt;50,"Old")</f>
        <v>Old</v>
      </c>
    </row>
    <row r="275" spans="1:35" x14ac:dyDescent="0.35">
      <c r="A275" s="11">
        <v>3736</v>
      </c>
      <c r="B275" s="9">
        <v>44122</v>
      </c>
      <c r="C275" s="10">
        <f t="shared" ca="1" si="4"/>
        <v>5.5888888888888886</v>
      </c>
      <c r="D275" s="11" t="s">
        <v>27</v>
      </c>
      <c r="E275" s="11" t="s">
        <v>84</v>
      </c>
      <c r="F275" s="11" t="s">
        <v>29</v>
      </c>
      <c r="G275" s="11" t="s">
        <v>54</v>
      </c>
      <c r="H275" s="11" t="s">
        <v>44</v>
      </c>
      <c r="I275" s="11" t="s">
        <v>45</v>
      </c>
      <c r="J275" s="11" t="s">
        <v>33</v>
      </c>
      <c r="K275" s="11" t="s">
        <v>100</v>
      </c>
      <c r="L275" s="9">
        <v>27943</v>
      </c>
      <c r="M275" s="11" t="s">
        <v>35</v>
      </c>
      <c r="N275" s="11" t="s">
        <v>47</v>
      </c>
      <c r="O275" s="11" t="s">
        <v>59</v>
      </c>
      <c r="P275" s="11" t="s">
        <v>66</v>
      </c>
      <c r="Q275" s="11" t="s">
        <v>39</v>
      </c>
      <c r="R275" s="11" cm="1">
        <f t="array" ref="R275">_xlfn.IFS(Table3[[#This Row],[Performance Levels]]="Exceeds",4,Table3[[#This Row],[Performance Levels]]="Fully Meets",3,Table3[[#This Row],[Performance Levels]]="PIP",1,Table3[[#This Row],[Performance Levels]]="Needs Improvement",2)</f>
        <v>3</v>
      </c>
      <c r="S275" s="11">
        <v>2</v>
      </c>
      <c r="T275" s="11" t="str" cm="1">
        <f t="array" ref="T275">_xlfn.IFS(S275&lt;=2,"Excellent",S275=3,"Average",S275&lt;=5,"Poor")</f>
        <v>Excellent</v>
      </c>
      <c r="U275" s="9">
        <v>44818</v>
      </c>
      <c r="V275" s="11">
        <v>3</v>
      </c>
      <c r="W275" s="11" t="str" cm="1">
        <f t="array" ref="W275">_xlfn.IFS(S275&lt;=2,"High",S275=3,"Moderate",S275&lt;=5,"Low")</f>
        <v>High</v>
      </c>
      <c r="X275" s="11">
        <v>1</v>
      </c>
      <c r="Y275" s="11" t="str" cm="1">
        <f t="array" ref="Y275">_xlfn.IFS(S275&lt;=2,"High",S275=3,"Moderate",S275&lt;=5,"Low")</f>
        <v>High</v>
      </c>
      <c r="Z275" s="11">
        <v>3</v>
      </c>
      <c r="AA275" s="11" t="str" cm="1">
        <f t="array" ref="AA275">_xlfn.IFS(S275&lt;=2,"High",S275=3,"Moderate",S275&lt;=5,"Low")</f>
        <v>High</v>
      </c>
      <c r="AB275" s="9">
        <v>44859</v>
      </c>
      <c r="AC275" s="11" t="s">
        <v>61</v>
      </c>
      <c r="AD275" s="11" t="s">
        <v>41</v>
      </c>
      <c r="AE275" s="11" t="s">
        <v>51</v>
      </c>
      <c r="AF275" s="11">
        <v>2</v>
      </c>
      <c r="AG275" s="12">
        <v>119.82</v>
      </c>
      <c r="AH275" s="11">
        <v>44</v>
      </c>
      <c r="AI275" s="11" t="str" cm="1">
        <f t="array" ref="AI275">_xlfn.IFS(AH275&lt;=25,"Young",AH275&lt;=50,"Adult",AH275&gt;50,"Old")</f>
        <v>Adult</v>
      </c>
    </row>
    <row r="276" spans="1:35" x14ac:dyDescent="0.35">
      <c r="A276" s="7">
        <v>3737</v>
      </c>
      <c r="B276" s="5">
        <v>43423</v>
      </c>
      <c r="C276" s="6">
        <f t="shared" ca="1" si="4"/>
        <v>7.5027777777777782</v>
      </c>
      <c r="D276" s="7" t="s">
        <v>27</v>
      </c>
      <c r="E276" s="7" t="s">
        <v>63</v>
      </c>
      <c r="F276" s="7" t="s">
        <v>29</v>
      </c>
      <c r="G276" s="7" t="s">
        <v>45</v>
      </c>
      <c r="H276" s="7" t="s">
        <v>55</v>
      </c>
      <c r="I276" s="7" t="s">
        <v>45</v>
      </c>
      <c r="J276" s="7" t="s">
        <v>33</v>
      </c>
      <c r="K276" s="7" t="s">
        <v>103</v>
      </c>
      <c r="L276" s="5">
        <v>53672</v>
      </c>
      <c r="M276" s="7" t="s">
        <v>35</v>
      </c>
      <c r="N276" s="7" t="s">
        <v>47</v>
      </c>
      <c r="O276" s="7" t="s">
        <v>48</v>
      </c>
      <c r="P276" s="7" t="s">
        <v>76</v>
      </c>
      <c r="Q276" s="7" t="s">
        <v>39</v>
      </c>
      <c r="R276" s="7" cm="1">
        <f t="array" ref="R276">_xlfn.IFS(Table3[[#This Row],[Performance Levels]]="Exceeds",4,Table3[[#This Row],[Performance Levels]]="Fully Meets",3,Table3[[#This Row],[Performance Levels]]="PIP",1,Table3[[#This Row],[Performance Levels]]="Needs Improvement",2)</f>
        <v>3</v>
      </c>
      <c r="S276" s="7">
        <v>5</v>
      </c>
      <c r="T276" s="7" t="str" cm="1">
        <f t="array" ref="T276">_xlfn.IFS(S276&lt;=2,"Excellent",S276=3,"Average",S276&lt;=5,"Poor")</f>
        <v>Poor</v>
      </c>
      <c r="U276" s="5">
        <v>44813</v>
      </c>
      <c r="V276" s="7">
        <v>2</v>
      </c>
      <c r="W276" s="7" t="str" cm="1">
        <f t="array" ref="W276">_xlfn.IFS(S276&lt;=2,"High",S276=3,"Moderate",S276&lt;=5,"Low")</f>
        <v>Low</v>
      </c>
      <c r="X276" s="7">
        <v>5</v>
      </c>
      <c r="Y276" s="7" t="str" cm="1">
        <f t="array" ref="Y276">_xlfn.IFS(S276&lt;=2,"High",S276=3,"Moderate",S276&lt;=5,"Low")</f>
        <v>Low</v>
      </c>
      <c r="Z276" s="7">
        <v>1</v>
      </c>
      <c r="AA276" s="7" t="str" cm="1">
        <f t="array" ref="AA276">_xlfn.IFS(S276&lt;=2,"High",S276=3,"Moderate",S276&lt;=5,"Low")</f>
        <v>Low</v>
      </c>
      <c r="AB276" s="5">
        <v>44882</v>
      </c>
      <c r="AC276" s="7" t="s">
        <v>49</v>
      </c>
      <c r="AD276" s="7" t="s">
        <v>50</v>
      </c>
      <c r="AE276" s="7" t="s">
        <v>42</v>
      </c>
      <c r="AF276" s="7">
        <v>1</v>
      </c>
      <c r="AG276" s="8">
        <v>157.80000000000001</v>
      </c>
      <c r="AH276" s="7">
        <v>72</v>
      </c>
      <c r="AI276" s="7" t="str" cm="1">
        <f t="array" ref="AI276">_xlfn.IFS(AH276&lt;=25,"Young",AH276&lt;=50,"Adult",AH276&gt;50,"Old")</f>
        <v>Old</v>
      </c>
    </row>
    <row r="277" spans="1:35" x14ac:dyDescent="0.35">
      <c r="A277" s="11">
        <v>3738</v>
      </c>
      <c r="B277" s="9">
        <v>44666</v>
      </c>
      <c r="C277" s="10">
        <f t="shared" ca="1" si="4"/>
        <v>4.0972222222222223</v>
      </c>
      <c r="D277" s="11" t="s">
        <v>105</v>
      </c>
      <c r="E277" s="11" t="s">
        <v>84</v>
      </c>
      <c r="F277" s="11" t="s">
        <v>107</v>
      </c>
      <c r="G277" s="11" t="s">
        <v>54</v>
      </c>
      <c r="H277" s="11" t="s">
        <v>44</v>
      </c>
      <c r="I277" s="11" t="s">
        <v>32</v>
      </c>
      <c r="J277" s="11" t="s">
        <v>33</v>
      </c>
      <c r="K277" s="11" t="s">
        <v>64</v>
      </c>
      <c r="L277" s="9">
        <v>36772</v>
      </c>
      <c r="M277" s="11" t="s">
        <v>35</v>
      </c>
      <c r="N277" s="11" t="s">
        <v>36</v>
      </c>
      <c r="O277" s="11" t="s">
        <v>48</v>
      </c>
      <c r="P277" s="11" t="s">
        <v>38</v>
      </c>
      <c r="Q277" s="11" t="s">
        <v>39</v>
      </c>
      <c r="R277" s="11" cm="1">
        <f t="array" ref="R277">_xlfn.IFS(Table3[[#This Row],[Performance Levels]]="Exceeds",4,Table3[[#This Row],[Performance Levels]]="Fully Meets",3,Table3[[#This Row],[Performance Levels]]="PIP",1,Table3[[#This Row],[Performance Levels]]="Needs Improvement",2)</f>
        <v>3</v>
      </c>
      <c r="S277" s="11">
        <v>3</v>
      </c>
      <c r="T277" s="11" t="str" cm="1">
        <f t="array" ref="T277">_xlfn.IFS(S277&lt;=2,"Excellent",S277=3,"Average",S277&lt;=5,"Poor")</f>
        <v>Average</v>
      </c>
      <c r="U277" s="9">
        <v>44823</v>
      </c>
      <c r="V277" s="11">
        <v>3</v>
      </c>
      <c r="W277" s="11" t="str" cm="1">
        <f t="array" ref="W277">_xlfn.IFS(S277&lt;=2,"High",S277=3,"Moderate",S277&lt;=5,"Low")</f>
        <v>Moderate</v>
      </c>
      <c r="X277" s="11">
        <v>3</v>
      </c>
      <c r="Y277" s="11" t="str" cm="1">
        <f t="array" ref="Y277">_xlfn.IFS(S277&lt;=2,"High",S277=3,"Moderate",S277&lt;=5,"Low")</f>
        <v>Moderate</v>
      </c>
      <c r="Z277" s="11">
        <v>5</v>
      </c>
      <c r="AA277" s="11" t="str" cm="1">
        <f t="array" ref="AA277">_xlfn.IFS(S277&lt;=2,"High",S277=3,"Moderate",S277&lt;=5,"Low")</f>
        <v>Moderate</v>
      </c>
      <c r="AB277" s="9">
        <v>44805</v>
      </c>
      <c r="AC277" s="11" t="s">
        <v>67</v>
      </c>
      <c r="AD277" s="11" t="s">
        <v>41</v>
      </c>
      <c r="AE277" s="11" t="s">
        <v>62</v>
      </c>
      <c r="AF277" s="11">
        <v>3</v>
      </c>
      <c r="AG277" s="12">
        <v>791.98</v>
      </c>
      <c r="AH277" s="11">
        <v>22</v>
      </c>
      <c r="AI277" s="11" t="str" cm="1">
        <f t="array" ref="AI277">_xlfn.IFS(AH277&lt;=25,"Young",AH277&lt;=50,"Adult",AH277&gt;50,"Old")</f>
        <v>Young</v>
      </c>
    </row>
    <row r="278" spans="1:35" x14ac:dyDescent="0.35">
      <c r="A278" s="7">
        <v>3739</v>
      </c>
      <c r="B278" s="5">
        <v>43336</v>
      </c>
      <c r="C278" s="6">
        <f t="shared" ca="1" si="4"/>
        <v>7.7388888888888889</v>
      </c>
      <c r="D278" s="7" t="s">
        <v>105</v>
      </c>
      <c r="E278" s="7" t="s">
        <v>43</v>
      </c>
      <c r="F278" s="7" t="s">
        <v>107</v>
      </c>
      <c r="G278" s="7" t="s">
        <v>54</v>
      </c>
      <c r="H278" s="7" t="s">
        <v>55</v>
      </c>
      <c r="I278" s="7" t="s">
        <v>32</v>
      </c>
      <c r="J278" s="7" t="s">
        <v>33</v>
      </c>
      <c r="K278" s="7" t="s">
        <v>69</v>
      </c>
      <c r="L278" s="5">
        <v>18696</v>
      </c>
      <c r="M278" s="7" t="s">
        <v>35</v>
      </c>
      <c r="N278" s="7" t="s">
        <v>36</v>
      </c>
      <c r="O278" s="7" t="s">
        <v>83</v>
      </c>
      <c r="P278" s="7" t="s">
        <v>76</v>
      </c>
      <c r="Q278" s="7" t="s">
        <v>39</v>
      </c>
      <c r="R278" s="7" cm="1">
        <f t="array" ref="R278">_xlfn.IFS(Table3[[#This Row],[Performance Levels]]="Exceeds",4,Table3[[#This Row],[Performance Levels]]="Fully Meets",3,Table3[[#This Row],[Performance Levels]]="PIP",1,Table3[[#This Row],[Performance Levels]]="Needs Improvement",2)</f>
        <v>3</v>
      </c>
      <c r="S278" s="7">
        <v>3</v>
      </c>
      <c r="T278" s="7" t="str" cm="1">
        <f t="array" ref="T278">_xlfn.IFS(S278&lt;=2,"Excellent",S278=3,"Average",S278&lt;=5,"Poor")</f>
        <v>Average</v>
      </c>
      <c r="U278" s="5">
        <v>45069</v>
      </c>
      <c r="V278" s="7">
        <v>1</v>
      </c>
      <c r="W278" s="7" t="str" cm="1">
        <f t="array" ref="W278">_xlfn.IFS(S278&lt;=2,"High",S278=3,"Moderate",S278&lt;=5,"Low")</f>
        <v>Moderate</v>
      </c>
      <c r="X278" s="7">
        <v>3</v>
      </c>
      <c r="Y278" s="7" t="str" cm="1">
        <f t="array" ref="Y278">_xlfn.IFS(S278&lt;=2,"High",S278=3,"Moderate",S278&lt;=5,"Low")</f>
        <v>Moderate</v>
      </c>
      <c r="Z278" s="7">
        <v>4</v>
      </c>
      <c r="AA278" s="7" t="str" cm="1">
        <f t="array" ref="AA278">_xlfn.IFS(S278&lt;=2,"High",S278=3,"Moderate",S278&lt;=5,"Low")</f>
        <v>Moderate</v>
      </c>
      <c r="AB278" s="5">
        <v>44792</v>
      </c>
      <c r="AC278" s="7" t="s">
        <v>49</v>
      </c>
      <c r="AD278" s="7" t="s">
        <v>50</v>
      </c>
      <c r="AE278" s="7" t="s">
        <v>51</v>
      </c>
      <c r="AF278" s="7">
        <v>5</v>
      </c>
      <c r="AG278" s="8">
        <v>752.97</v>
      </c>
      <c r="AH278" s="7">
        <v>67</v>
      </c>
      <c r="AI278" s="7" t="str" cm="1">
        <f t="array" ref="AI278">_xlfn.IFS(AH278&lt;=25,"Young",AH278&lt;=50,"Adult",AH278&gt;50,"Old")</f>
        <v>Old</v>
      </c>
    </row>
    <row r="279" spans="1:35" x14ac:dyDescent="0.35">
      <c r="A279" s="11">
        <v>3740</v>
      </c>
      <c r="B279" s="9">
        <v>44849</v>
      </c>
      <c r="C279" s="10">
        <f t="shared" ca="1" si="4"/>
        <v>3.5972222222222223</v>
      </c>
      <c r="D279" s="11" t="s">
        <v>105</v>
      </c>
      <c r="E279" s="11" t="s">
        <v>86</v>
      </c>
      <c r="F279" s="11" t="s">
        <v>107</v>
      </c>
      <c r="G279" s="11" t="s">
        <v>54</v>
      </c>
      <c r="H279" s="11" t="s">
        <v>31</v>
      </c>
      <c r="I279" s="11" t="s">
        <v>45</v>
      </c>
      <c r="J279" s="11" t="s">
        <v>33</v>
      </c>
      <c r="K279" s="11" t="s">
        <v>103</v>
      </c>
      <c r="L279" s="9">
        <v>37035</v>
      </c>
      <c r="M279" s="11" t="s">
        <v>35</v>
      </c>
      <c r="N279" s="11" t="s">
        <v>36</v>
      </c>
      <c r="O279" s="11" t="s">
        <v>59</v>
      </c>
      <c r="P279" s="11" t="s">
        <v>60</v>
      </c>
      <c r="Q279" s="11" t="s">
        <v>39</v>
      </c>
      <c r="R279" s="11" cm="1">
        <f t="array" ref="R279">_xlfn.IFS(Table3[[#This Row],[Performance Levels]]="Exceeds",4,Table3[[#This Row],[Performance Levels]]="Fully Meets",3,Table3[[#This Row],[Performance Levels]]="PIP",1,Table3[[#This Row],[Performance Levels]]="Needs Improvement",2)</f>
        <v>3</v>
      </c>
      <c r="S279" s="11">
        <v>4</v>
      </c>
      <c r="T279" s="11" t="str" cm="1">
        <f t="array" ref="T279">_xlfn.IFS(S279&lt;=2,"Excellent",S279=3,"Average",S279&lt;=5,"Poor")</f>
        <v>Poor</v>
      </c>
      <c r="U279" s="9">
        <v>45100</v>
      </c>
      <c r="V279" s="11">
        <v>2</v>
      </c>
      <c r="W279" s="11" t="str" cm="1">
        <f t="array" ref="W279">_xlfn.IFS(S279&lt;=2,"High",S279=3,"Moderate",S279&lt;=5,"Low")</f>
        <v>Low</v>
      </c>
      <c r="X279" s="11">
        <v>2</v>
      </c>
      <c r="Y279" s="11" t="str" cm="1">
        <f t="array" ref="Y279">_xlfn.IFS(S279&lt;=2,"High",S279=3,"Moderate",S279&lt;=5,"Low")</f>
        <v>Low</v>
      </c>
      <c r="Z279" s="11">
        <v>4</v>
      </c>
      <c r="AA279" s="11" t="str" cm="1">
        <f t="array" ref="AA279">_xlfn.IFS(S279&lt;=2,"High",S279=3,"Moderate",S279&lt;=5,"Low")</f>
        <v>Low</v>
      </c>
      <c r="AB279" s="9">
        <v>44815</v>
      </c>
      <c r="AC279" s="11" t="s">
        <v>40</v>
      </c>
      <c r="AD279" s="11" t="s">
        <v>50</v>
      </c>
      <c r="AE279" s="11" t="s">
        <v>62</v>
      </c>
      <c r="AF279" s="11">
        <v>5</v>
      </c>
      <c r="AG279" s="12">
        <v>916.21</v>
      </c>
      <c r="AH279" s="11">
        <v>21</v>
      </c>
      <c r="AI279" s="11" t="str" cm="1">
        <f t="array" ref="AI279">_xlfn.IFS(AH279&lt;=25,"Young",AH279&lt;=50,"Adult",AH279&gt;50,"Old")</f>
        <v>Young</v>
      </c>
    </row>
    <row r="280" spans="1:35" x14ac:dyDescent="0.35">
      <c r="A280" s="7">
        <v>3741</v>
      </c>
      <c r="B280" s="5">
        <v>44984</v>
      </c>
      <c r="C280" s="6">
        <f t="shared" ca="1" si="4"/>
        <v>3.2305555555555556</v>
      </c>
      <c r="D280" s="7" t="s">
        <v>105</v>
      </c>
      <c r="E280" s="7" t="s">
        <v>63</v>
      </c>
      <c r="F280" s="7" t="s">
        <v>107</v>
      </c>
      <c r="G280" s="7" t="s">
        <v>54</v>
      </c>
      <c r="H280" s="7" t="s">
        <v>44</v>
      </c>
      <c r="I280" s="7" t="s">
        <v>32</v>
      </c>
      <c r="J280" s="7" t="s">
        <v>33</v>
      </c>
      <c r="K280" s="7" t="s">
        <v>69</v>
      </c>
      <c r="L280" s="5">
        <v>54315</v>
      </c>
      <c r="M280" s="7" t="s">
        <v>35</v>
      </c>
      <c r="N280" s="7" t="s">
        <v>36</v>
      </c>
      <c r="O280" s="7" t="s">
        <v>48</v>
      </c>
      <c r="P280" s="7" t="s">
        <v>38</v>
      </c>
      <c r="Q280" s="7" t="s">
        <v>39</v>
      </c>
      <c r="R280" s="7" cm="1">
        <f t="array" ref="R280">_xlfn.IFS(Table3[[#This Row],[Performance Levels]]="Exceeds",4,Table3[[#This Row],[Performance Levels]]="Fully Meets",3,Table3[[#This Row],[Performance Levels]]="PIP",1,Table3[[#This Row],[Performance Levels]]="Needs Improvement",2)</f>
        <v>3</v>
      </c>
      <c r="S280" s="7">
        <v>1</v>
      </c>
      <c r="T280" s="7" t="str" cm="1">
        <f t="array" ref="T280">_xlfn.IFS(S280&lt;=2,"Excellent",S280=3,"Average",S280&lt;=5,"Poor")</f>
        <v>Excellent</v>
      </c>
      <c r="U280" s="5">
        <v>44805</v>
      </c>
      <c r="V280" s="7">
        <v>2</v>
      </c>
      <c r="W280" s="7" t="str" cm="1">
        <f t="array" ref="W280">_xlfn.IFS(S280&lt;=2,"High",S280=3,"Moderate",S280&lt;=5,"Low")</f>
        <v>High</v>
      </c>
      <c r="X280" s="7">
        <v>5</v>
      </c>
      <c r="Y280" s="7" t="str" cm="1">
        <f t="array" ref="Y280">_xlfn.IFS(S280&lt;=2,"High",S280=3,"Moderate",S280&lt;=5,"Low")</f>
        <v>High</v>
      </c>
      <c r="Z280" s="7">
        <v>4</v>
      </c>
      <c r="AA280" s="7" t="str" cm="1">
        <f t="array" ref="AA280">_xlfn.IFS(S280&lt;=2,"High",S280=3,"Moderate",S280&lt;=5,"Low")</f>
        <v>High</v>
      </c>
      <c r="AB280" s="5">
        <v>44839</v>
      </c>
      <c r="AC280" s="7" t="s">
        <v>61</v>
      </c>
      <c r="AD280" s="7" t="s">
        <v>50</v>
      </c>
      <c r="AE280" s="7" t="s">
        <v>62</v>
      </c>
      <c r="AF280" s="7">
        <v>2</v>
      </c>
      <c r="AG280" s="8">
        <v>751.04</v>
      </c>
      <c r="AH280" s="7">
        <v>75</v>
      </c>
      <c r="AI280" s="7" t="str" cm="1">
        <f t="array" ref="AI280">_xlfn.IFS(AH280&lt;=25,"Young",AH280&lt;=50,"Adult",AH280&gt;50,"Old")</f>
        <v>Old</v>
      </c>
    </row>
    <row r="281" spans="1:35" x14ac:dyDescent="0.35">
      <c r="A281" s="11">
        <v>3742</v>
      </c>
      <c r="B281" s="9">
        <v>44461</v>
      </c>
      <c r="C281" s="10">
        <f t="shared" ca="1" si="4"/>
        <v>4.6611111111111114</v>
      </c>
      <c r="D281" s="11" t="s">
        <v>105</v>
      </c>
      <c r="E281" s="11" t="s">
        <v>93</v>
      </c>
      <c r="F281" s="11" t="s">
        <v>29</v>
      </c>
      <c r="G281" s="11" t="s">
        <v>30</v>
      </c>
      <c r="H281" s="11" t="s">
        <v>44</v>
      </c>
      <c r="I281" s="11" t="s">
        <v>32</v>
      </c>
      <c r="J281" s="11" t="s">
        <v>33</v>
      </c>
      <c r="K281" s="11" t="s">
        <v>69</v>
      </c>
      <c r="L281" s="9">
        <v>29841</v>
      </c>
      <c r="M281" s="11" t="s">
        <v>35</v>
      </c>
      <c r="N281" s="11" t="s">
        <v>36</v>
      </c>
      <c r="O281" s="11" t="s">
        <v>83</v>
      </c>
      <c r="P281" s="11" t="s">
        <v>66</v>
      </c>
      <c r="Q281" s="11" t="s">
        <v>39</v>
      </c>
      <c r="R281" s="11" cm="1">
        <f t="array" ref="R281">_xlfn.IFS(Table3[[#This Row],[Performance Levels]]="Exceeds",4,Table3[[#This Row],[Performance Levels]]="Fully Meets",3,Table3[[#This Row],[Performance Levels]]="PIP",1,Table3[[#This Row],[Performance Levels]]="Needs Improvement",2)</f>
        <v>3</v>
      </c>
      <c r="S281" s="11">
        <v>2</v>
      </c>
      <c r="T281" s="11" t="str" cm="1">
        <f t="array" ref="T281">_xlfn.IFS(S281&lt;=2,"Excellent",S281=3,"Average",S281&lt;=5,"Poor")</f>
        <v>Excellent</v>
      </c>
      <c r="U281" s="9">
        <v>44933</v>
      </c>
      <c r="V281" s="11">
        <v>2</v>
      </c>
      <c r="W281" s="11" t="str" cm="1">
        <f t="array" ref="W281">_xlfn.IFS(S281&lt;=2,"High",S281=3,"Moderate",S281&lt;=5,"Low")</f>
        <v>High</v>
      </c>
      <c r="X281" s="11">
        <v>1</v>
      </c>
      <c r="Y281" s="11" t="str" cm="1">
        <f t="array" ref="Y281">_xlfn.IFS(S281&lt;=2,"High",S281=3,"Moderate",S281&lt;=5,"Low")</f>
        <v>High</v>
      </c>
      <c r="Z281" s="11">
        <v>1</v>
      </c>
      <c r="AA281" s="11" t="str" cm="1">
        <f t="array" ref="AA281">_xlfn.IFS(S281&lt;=2,"High",S281=3,"Moderate",S281&lt;=5,"Low")</f>
        <v>High</v>
      </c>
      <c r="AB281" s="9">
        <v>45038</v>
      </c>
      <c r="AC281" s="11" t="s">
        <v>91</v>
      </c>
      <c r="AD281" s="11" t="s">
        <v>41</v>
      </c>
      <c r="AE281" s="11" t="s">
        <v>72</v>
      </c>
      <c r="AF281" s="11">
        <v>3</v>
      </c>
      <c r="AG281" s="12">
        <v>620.63</v>
      </c>
      <c r="AH281" s="11">
        <v>40</v>
      </c>
      <c r="AI281" s="11" t="str" cm="1">
        <f t="array" ref="AI281">_xlfn.IFS(AH281&lt;=25,"Young",AH281&lt;=50,"Adult",AH281&gt;50,"Old")</f>
        <v>Adult</v>
      </c>
    </row>
    <row r="282" spans="1:35" x14ac:dyDescent="0.35">
      <c r="A282" s="7">
        <v>3743</v>
      </c>
      <c r="B282" s="5">
        <v>43981</v>
      </c>
      <c r="C282" s="6">
        <f t="shared" ca="1" si="4"/>
        <v>5.9722222222222223</v>
      </c>
      <c r="D282" s="7" t="s">
        <v>27</v>
      </c>
      <c r="E282" s="7" t="s">
        <v>73</v>
      </c>
      <c r="F282" s="7" t="s">
        <v>29</v>
      </c>
      <c r="G282" s="7" t="s">
        <v>30</v>
      </c>
      <c r="H282" s="7" t="s">
        <v>44</v>
      </c>
      <c r="I282" s="7" t="s">
        <v>45</v>
      </c>
      <c r="J282" s="7" t="s">
        <v>33</v>
      </c>
      <c r="K282" s="7" t="s">
        <v>64</v>
      </c>
      <c r="L282" s="5">
        <v>18519</v>
      </c>
      <c r="M282" s="7" t="s">
        <v>35</v>
      </c>
      <c r="N282" s="7" t="s">
        <v>47</v>
      </c>
      <c r="O282" s="7" t="s">
        <v>71</v>
      </c>
      <c r="P282" s="7" t="s">
        <v>66</v>
      </c>
      <c r="Q282" s="7" t="s">
        <v>39</v>
      </c>
      <c r="R282" s="7" cm="1">
        <f t="array" ref="R282">_xlfn.IFS(Table3[[#This Row],[Performance Levels]]="Exceeds",4,Table3[[#This Row],[Performance Levels]]="Fully Meets",3,Table3[[#This Row],[Performance Levels]]="PIP",1,Table3[[#This Row],[Performance Levels]]="Needs Improvement",2)</f>
        <v>3</v>
      </c>
      <c r="S282" s="7">
        <v>2</v>
      </c>
      <c r="T282" s="7" t="str" cm="1">
        <f t="array" ref="T282">_xlfn.IFS(S282&lt;=2,"Excellent",S282=3,"Average",S282&lt;=5,"Poor")</f>
        <v>Excellent</v>
      </c>
      <c r="U282" s="5">
        <v>44784</v>
      </c>
      <c r="V282" s="7">
        <v>2</v>
      </c>
      <c r="W282" s="7" t="str" cm="1">
        <f t="array" ref="W282">_xlfn.IFS(S282&lt;=2,"High",S282=3,"Moderate",S282&lt;=5,"Low")</f>
        <v>High</v>
      </c>
      <c r="X282" s="7">
        <v>1</v>
      </c>
      <c r="Y282" s="7" t="str" cm="1">
        <f t="array" ref="Y282">_xlfn.IFS(S282&lt;=2,"High",S282=3,"Moderate",S282&lt;=5,"Low")</f>
        <v>High</v>
      </c>
      <c r="Z282" s="7">
        <v>3</v>
      </c>
      <c r="AA282" s="7" t="str" cm="1">
        <f t="array" ref="AA282">_xlfn.IFS(S282&lt;=2,"High",S282=3,"Moderate",S282&lt;=5,"Low")</f>
        <v>High</v>
      </c>
      <c r="AB282" s="5">
        <v>44882</v>
      </c>
      <c r="AC282" s="7" t="s">
        <v>40</v>
      </c>
      <c r="AD282" s="7" t="s">
        <v>41</v>
      </c>
      <c r="AE282" s="7" t="s">
        <v>72</v>
      </c>
      <c r="AF282" s="7">
        <v>3</v>
      </c>
      <c r="AG282" s="8">
        <v>439.3</v>
      </c>
      <c r="AH282" s="7">
        <v>70</v>
      </c>
      <c r="AI282" s="7" t="str" cm="1">
        <f t="array" ref="AI282">_xlfn.IFS(AH282&lt;=25,"Young",AH282&lt;=50,"Adult",AH282&gt;50,"Old")</f>
        <v>Old</v>
      </c>
    </row>
    <row r="283" spans="1:35" x14ac:dyDescent="0.35">
      <c r="A283" s="11">
        <v>3744</v>
      </c>
      <c r="B283" s="9">
        <v>44085</v>
      </c>
      <c r="C283" s="10">
        <f t="shared" ca="1" si="4"/>
        <v>5.6916666666666664</v>
      </c>
      <c r="D283" s="11" t="s">
        <v>27</v>
      </c>
      <c r="E283" s="11" t="s">
        <v>80</v>
      </c>
      <c r="F283" s="11" t="s">
        <v>29</v>
      </c>
      <c r="G283" s="11" t="s">
        <v>45</v>
      </c>
      <c r="H283" s="11" t="s">
        <v>55</v>
      </c>
      <c r="I283" s="11" t="s">
        <v>54</v>
      </c>
      <c r="J283" s="11" t="s">
        <v>33</v>
      </c>
      <c r="K283" s="11" t="s">
        <v>46</v>
      </c>
      <c r="L283" s="9">
        <v>23733</v>
      </c>
      <c r="M283" s="11" t="s">
        <v>35</v>
      </c>
      <c r="N283" s="11" t="s">
        <v>36</v>
      </c>
      <c r="O283" s="11" t="s">
        <v>83</v>
      </c>
      <c r="P283" s="11" t="s">
        <v>38</v>
      </c>
      <c r="Q283" s="11" t="s">
        <v>39</v>
      </c>
      <c r="R283" s="11" cm="1">
        <f t="array" ref="R283">_xlfn.IFS(Table3[[#This Row],[Performance Levels]]="Exceeds",4,Table3[[#This Row],[Performance Levels]]="Fully Meets",3,Table3[[#This Row],[Performance Levels]]="PIP",1,Table3[[#This Row],[Performance Levels]]="Needs Improvement",2)</f>
        <v>3</v>
      </c>
      <c r="S283" s="11">
        <v>5</v>
      </c>
      <c r="T283" s="11" t="str" cm="1">
        <f t="array" ref="T283">_xlfn.IFS(S283&lt;=2,"Excellent",S283=3,"Average",S283&lt;=5,"Poor")</f>
        <v>Poor</v>
      </c>
      <c r="U283" s="9">
        <v>44809</v>
      </c>
      <c r="V283" s="11">
        <v>4</v>
      </c>
      <c r="W283" s="11" t="str" cm="1">
        <f t="array" ref="W283">_xlfn.IFS(S283&lt;=2,"High",S283=3,"Moderate",S283&lt;=5,"Low")</f>
        <v>Low</v>
      </c>
      <c r="X283" s="11">
        <v>3</v>
      </c>
      <c r="Y283" s="11" t="str" cm="1">
        <f t="array" ref="Y283">_xlfn.IFS(S283&lt;=2,"High",S283=3,"Moderate",S283&lt;=5,"Low")</f>
        <v>Low</v>
      </c>
      <c r="Z283" s="11">
        <v>2</v>
      </c>
      <c r="AA283" s="11" t="str" cm="1">
        <f t="array" ref="AA283">_xlfn.IFS(S283&lt;=2,"High",S283=3,"Moderate",S283&lt;=5,"Low")</f>
        <v>Low</v>
      </c>
      <c r="AB283" s="9">
        <v>45069</v>
      </c>
      <c r="AC283" s="11" t="s">
        <v>91</v>
      </c>
      <c r="AD283" s="11" t="s">
        <v>41</v>
      </c>
      <c r="AE283" s="11" t="s">
        <v>62</v>
      </c>
      <c r="AF283" s="11">
        <v>1</v>
      </c>
      <c r="AG283" s="12">
        <v>716.39</v>
      </c>
      <c r="AH283" s="11">
        <v>56</v>
      </c>
      <c r="AI283" s="11" t="str" cm="1">
        <f t="array" ref="AI283">_xlfn.IFS(AH283&lt;=25,"Young",AH283&lt;=50,"Adult",AH283&gt;50,"Old")</f>
        <v>Old</v>
      </c>
    </row>
    <row r="284" spans="1:35" x14ac:dyDescent="0.35">
      <c r="A284" s="7">
        <v>3745</v>
      </c>
      <c r="B284" s="5">
        <v>43616</v>
      </c>
      <c r="C284" s="6">
        <f t="shared" ca="1" si="4"/>
        <v>6.9722222222222223</v>
      </c>
      <c r="D284" s="7" t="s">
        <v>27</v>
      </c>
      <c r="E284" s="7" t="s">
        <v>53</v>
      </c>
      <c r="F284" s="7" t="s">
        <v>107</v>
      </c>
      <c r="G284" s="7" t="s">
        <v>54</v>
      </c>
      <c r="H284" s="7" t="s">
        <v>31</v>
      </c>
      <c r="I284" s="7" t="s">
        <v>54</v>
      </c>
      <c r="J284" s="7" t="s">
        <v>33</v>
      </c>
      <c r="K284" s="7" t="s">
        <v>64</v>
      </c>
      <c r="L284" s="5">
        <v>28691</v>
      </c>
      <c r="M284" s="7" t="s">
        <v>35</v>
      </c>
      <c r="N284" s="7" t="s">
        <v>47</v>
      </c>
      <c r="O284" s="7" t="s">
        <v>83</v>
      </c>
      <c r="P284" s="7" t="s">
        <v>60</v>
      </c>
      <c r="Q284" s="7" t="s">
        <v>39</v>
      </c>
      <c r="R284" s="7" cm="1">
        <f t="array" ref="R284">_xlfn.IFS(Table3[[#This Row],[Performance Levels]]="Exceeds",4,Table3[[#This Row],[Performance Levels]]="Fully Meets",3,Table3[[#This Row],[Performance Levels]]="PIP",1,Table3[[#This Row],[Performance Levels]]="Needs Improvement",2)</f>
        <v>3</v>
      </c>
      <c r="S284" s="7">
        <v>4</v>
      </c>
      <c r="T284" s="7" t="str" cm="1">
        <f t="array" ref="T284">_xlfn.IFS(S284&lt;=2,"Excellent",S284=3,"Average",S284&lt;=5,"Poor")</f>
        <v>Poor</v>
      </c>
      <c r="U284" s="5">
        <v>44939</v>
      </c>
      <c r="V284" s="7">
        <v>5</v>
      </c>
      <c r="W284" s="7" t="str" cm="1">
        <f t="array" ref="W284">_xlfn.IFS(S284&lt;=2,"High",S284=3,"Moderate",S284&lt;=5,"Low")</f>
        <v>Low</v>
      </c>
      <c r="X284" s="7">
        <v>4</v>
      </c>
      <c r="Y284" s="7" t="str" cm="1">
        <f t="array" ref="Y284">_xlfn.IFS(S284&lt;=2,"High",S284=3,"Moderate",S284&lt;=5,"Low")</f>
        <v>Low</v>
      </c>
      <c r="Z284" s="7">
        <v>4</v>
      </c>
      <c r="AA284" s="7" t="str" cm="1">
        <f t="array" ref="AA284">_xlfn.IFS(S284&lt;=2,"High",S284=3,"Moderate",S284&lt;=5,"Low")</f>
        <v>Low</v>
      </c>
      <c r="AB284" s="5">
        <v>44845</v>
      </c>
      <c r="AC284" s="7" t="s">
        <v>67</v>
      </c>
      <c r="AD284" s="7" t="s">
        <v>50</v>
      </c>
      <c r="AE284" s="7" t="s">
        <v>42</v>
      </c>
      <c r="AF284" s="7">
        <v>5</v>
      </c>
      <c r="AG284" s="8">
        <v>300.33</v>
      </c>
      <c r="AH284" s="7">
        <v>41</v>
      </c>
      <c r="AI284" s="7" t="str" cm="1">
        <f t="array" ref="AI284">_xlfn.IFS(AH284&lt;=25,"Young",AH284&lt;=50,"Adult",AH284&gt;50,"Old")</f>
        <v>Adult</v>
      </c>
    </row>
    <row r="285" spans="1:35" x14ac:dyDescent="0.35">
      <c r="A285" s="11">
        <v>3746</v>
      </c>
      <c r="B285" s="9">
        <v>44025</v>
      </c>
      <c r="C285" s="10">
        <f t="shared" ca="1" si="4"/>
        <v>5.8527777777777779</v>
      </c>
      <c r="D285" s="11" t="s">
        <v>27</v>
      </c>
      <c r="E285" s="11" t="s">
        <v>68</v>
      </c>
      <c r="F285" s="11" t="s">
        <v>29</v>
      </c>
      <c r="G285" s="11" t="s">
        <v>45</v>
      </c>
      <c r="H285" s="11" t="s">
        <v>55</v>
      </c>
      <c r="I285" s="11" t="s">
        <v>54</v>
      </c>
      <c r="J285" s="11" t="s">
        <v>33</v>
      </c>
      <c r="K285" s="11" t="s">
        <v>99</v>
      </c>
      <c r="L285" s="9">
        <v>25436</v>
      </c>
      <c r="M285" s="11" t="s">
        <v>35</v>
      </c>
      <c r="N285" s="11" t="s">
        <v>47</v>
      </c>
      <c r="O285" s="11" t="s">
        <v>71</v>
      </c>
      <c r="P285" s="11" t="s">
        <v>38</v>
      </c>
      <c r="Q285" s="11" t="s">
        <v>39</v>
      </c>
      <c r="R285" s="11" cm="1">
        <f t="array" ref="R285">_xlfn.IFS(Table3[[#This Row],[Performance Levels]]="Exceeds",4,Table3[[#This Row],[Performance Levels]]="Fully Meets",3,Table3[[#This Row],[Performance Levels]]="PIP",1,Table3[[#This Row],[Performance Levels]]="Needs Improvement",2)</f>
        <v>3</v>
      </c>
      <c r="S285" s="11">
        <v>3</v>
      </c>
      <c r="T285" s="11" t="str" cm="1">
        <f t="array" ref="T285">_xlfn.IFS(S285&lt;=2,"Excellent",S285=3,"Average",S285&lt;=5,"Poor")</f>
        <v>Average</v>
      </c>
      <c r="U285" s="9">
        <v>44871</v>
      </c>
      <c r="V285" s="11">
        <v>2</v>
      </c>
      <c r="W285" s="11" t="str" cm="1">
        <f t="array" ref="W285">_xlfn.IFS(S285&lt;=2,"High",S285=3,"Moderate",S285&lt;=5,"Low")</f>
        <v>Moderate</v>
      </c>
      <c r="X285" s="11">
        <v>1</v>
      </c>
      <c r="Y285" s="11" t="str" cm="1">
        <f t="array" ref="Y285">_xlfn.IFS(S285&lt;=2,"High",S285=3,"Moderate",S285&lt;=5,"Low")</f>
        <v>Moderate</v>
      </c>
      <c r="Z285" s="11">
        <v>5</v>
      </c>
      <c r="AA285" s="11" t="str" cm="1">
        <f t="array" ref="AA285">_xlfn.IFS(S285&lt;=2,"High",S285=3,"Moderate",S285&lt;=5,"Low")</f>
        <v>Moderate</v>
      </c>
      <c r="AB285" s="9">
        <v>44979</v>
      </c>
      <c r="AC285" s="11" t="s">
        <v>61</v>
      </c>
      <c r="AD285" s="11" t="s">
        <v>41</v>
      </c>
      <c r="AE285" s="11" t="s">
        <v>72</v>
      </c>
      <c r="AF285" s="11">
        <v>3</v>
      </c>
      <c r="AG285" s="12">
        <v>337.15</v>
      </c>
      <c r="AH285" s="11">
        <v>51</v>
      </c>
      <c r="AI285" s="11" t="str" cm="1">
        <f t="array" ref="AI285">_xlfn.IFS(AH285&lt;=25,"Young",AH285&lt;=50,"Adult",AH285&gt;50,"Old")</f>
        <v>Old</v>
      </c>
    </row>
    <row r="286" spans="1:35" x14ac:dyDescent="0.35">
      <c r="A286" s="7">
        <v>3747</v>
      </c>
      <c r="B286" s="5">
        <v>44448</v>
      </c>
      <c r="C286" s="6">
        <f t="shared" ca="1" si="4"/>
        <v>4.697222222222222</v>
      </c>
      <c r="D286" s="7" t="s">
        <v>27</v>
      </c>
      <c r="E286" s="7" t="s">
        <v>28</v>
      </c>
      <c r="F286" s="7" t="s">
        <v>107</v>
      </c>
      <c r="G286" s="7" t="s">
        <v>45</v>
      </c>
      <c r="H286" s="7" t="s">
        <v>31</v>
      </c>
      <c r="I286" s="7" t="s">
        <v>32</v>
      </c>
      <c r="J286" s="7" t="s">
        <v>33</v>
      </c>
      <c r="K286" s="7" t="s">
        <v>109</v>
      </c>
      <c r="L286" s="5">
        <v>52644</v>
      </c>
      <c r="M286" s="7" t="s">
        <v>35</v>
      </c>
      <c r="N286" s="7" t="s">
        <v>47</v>
      </c>
      <c r="O286" s="7" t="s">
        <v>71</v>
      </c>
      <c r="P286" s="7" t="s">
        <v>38</v>
      </c>
      <c r="Q286" s="7" t="s">
        <v>39</v>
      </c>
      <c r="R286" s="7" cm="1">
        <f t="array" ref="R286">_xlfn.IFS(Table3[[#This Row],[Performance Levels]]="Exceeds",4,Table3[[#This Row],[Performance Levels]]="Fully Meets",3,Table3[[#This Row],[Performance Levels]]="PIP",1,Table3[[#This Row],[Performance Levels]]="Needs Improvement",2)</f>
        <v>3</v>
      </c>
      <c r="S286" s="7">
        <v>2</v>
      </c>
      <c r="T286" s="7" t="str" cm="1">
        <f t="array" ref="T286">_xlfn.IFS(S286&lt;=2,"Excellent",S286=3,"Average",S286&lt;=5,"Poor")</f>
        <v>Excellent</v>
      </c>
      <c r="U286" s="5">
        <v>45042</v>
      </c>
      <c r="V286" s="7">
        <v>2</v>
      </c>
      <c r="W286" s="7" t="str" cm="1">
        <f t="array" ref="W286">_xlfn.IFS(S286&lt;=2,"High",S286=3,"Moderate",S286&lt;=5,"Low")</f>
        <v>High</v>
      </c>
      <c r="X286" s="7">
        <v>5</v>
      </c>
      <c r="Y286" s="7" t="str" cm="1">
        <f t="array" ref="Y286">_xlfn.IFS(S286&lt;=2,"High",S286=3,"Moderate",S286&lt;=5,"Low")</f>
        <v>High</v>
      </c>
      <c r="Z286" s="7">
        <v>5</v>
      </c>
      <c r="AA286" s="7" t="str" cm="1">
        <f t="array" ref="AA286">_xlfn.IFS(S286&lt;=2,"High",S286=3,"Moderate",S286&lt;=5,"Low")</f>
        <v>High</v>
      </c>
      <c r="AB286" s="5">
        <v>44852</v>
      </c>
      <c r="AC286" s="7" t="s">
        <v>40</v>
      </c>
      <c r="AD286" s="7" t="s">
        <v>50</v>
      </c>
      <c r="AE286" s="7" t="s">
        <v>42</v>
      </c>
      <c r="AF286" s="7">
        <v>5</v>
      </c>
      <c r="AG286" s="8">
        <v>725.6</v>
      </c>
      <c r="AH286" s="7">
        <v>77</v>
      </c>
      <c r="AI286" s="7" t="str" cm="1">
        <f t="array" ref="AI286">_xlfn.IFS(AH286&lt;=25,"Young",AH286&lt;=50,"Adult",AH286&gt;50,"Old")</f>
        <v>Old</v>
      </c>
    </row>
    <row r="287" spans="1:35" x14ac:dyDescent="0.35">
      <c r="A287" s="11">
        <v>3748</v>
      </c>
      <c r="B287" s="9">
        <v>43561</v>
      </c>
      <c r="C287" s="10">
        <f t="shared" ca="1" si="4"/>
        <v>7.1222222222222218</v>
      </c>
      <c r="D287" s="11" t="s">
        <v>27</v>
      </c>
      <c r="E287" s="11" t="s">
        <v>84</v>
      </c>
      <c r="F287" s="11" t="s">
        <v>29</v>
      </c>
      <c r="G287" s="11" t="s">
        <v>54</v>
      </c>
      <c r="H287" s="11" t="s">
        <v>31</v>
      </c>
      <c r="I287" s="11" t="s">
        <v>45</v>
      </c>
      <c r="J287" s="11" t="s">
        <v>33</v>
      </c>
      <c r="K287" s="11" t="s">
        <v>64</v>
      </c>
      <c r="L287" s="9">
        <v>25435</v>
      </c>
      <c r="M287" s="11" t="s">
        <v>35</v>
      </c>
      <c r="N287" s="11" t="s">
        <v>47</v>
      </c>
      <c r="O287" s="11" t="s">
        <v>59</v>
      </c>
      <c r="P287" s="11" t="s">
        <v>66</v>
      </c>
      <c r="Q287" s="11" t="s">
        <v>39</v>
      </c>
      <c r="R287" s="11" cm="1">
        <f t="array" ref="R287">_xlfn.IFS(Table3[[#This Row],[Performance Levels]]="Exceeds",4,Table3[[#This Row],[Performance Levels]]="Fully Meets",3,Table3[[#This Row],[Performance Levels]]="PIP",1,Table3[[#This Row],[Performance Levels]]="Needs Improvement",2)</f>
        <v>3</v>
      </c>
      <c r="S287" s="11">
        <v>1</v>
      </c>
      <c r="T287" s="11" t="str" cm="1">
        <f t="array" ref="T287">_xlfn.IFS(S287&lt;=2,"Excellent",S287=3,"Average",S287&lt;=5,"Poor")</f>
        <v>Excellent</v>
      </c>
      <c r="U287" s="9">
        <v>44883</v>
      </c>
      <c r="V287" s="11">
        <v>4</v>
      </c>
      <c r="W287" s="11" t="str" cm="1">
        <f t="array" ref="W287">_xlfn.IFS(S287&lt;=2,"High",S287=3,"Moderate",S287&lt;=5,"Low")</f>
        <v>High</v>
      </c>
      <c r="X287" s="11">
        <v>1</v>
      </c>
      <c r="Y287" s="11" t="str" cm="1">
        <f t="array" ref="Y287">_xlfn.IFS(S287&lt;=2,"High",S287=3,"Moderate",S287&lt;=5,"Low")</f>
        <v>High</v>
      </c>
      <c r="Z287" s="11">
        <v>3</v>
      </c>
      <c r="AA287" s="11" t="str" cm="1">
        <f t="array" ref="AA287">_xlfn.IFS(S287&lt;=2,"High",S287=3,"Moderate",S287&lt;=5,"Low")</f>
        <v>High</v>
      </c>
      <c r="AB287" s="9">
        <v>44918</v>
      </c>
      <c r="AC287" s="11" t="s">
        <v>49</v>
      </c>
      <c r="AD287" s="11" t="s">
        <v>41</v>
      </c>
      <c r="AE287" s="11" t="s">
        <v>42</v>
      </c>
      <c r="AF287" s="11">
        <v>5</v>
      </c>
      <c r="AG287" s="12">
        <v>588.88</v>
      </c>
      <c r="AH287" s="11">
        <v>50</v>
      </c>
      <c r="AI287" s="11" t="str" cm="1">
        <f t="array" ref="AI287">_xlfn.IFS(AH287&lt;=25,"Young",AH287&lt;=50,"Adult",AH287&gt;50,"Old")</f>
        <v>Adult</v>
      </c>
    </row>
    <row r="288" spans="1:35" x14ac:dyDescent="0.35">
      <c r="A288" s="7">
        <v>3749</v>
      </c>
      <c r="B288" s="5">
        <v>44243</v>
      </c>
      <c r="C288" s="6">
        <f t="shared" ca="1" si="4"/>
        <v>5.2611111111111111</v>
      </c>
      <c r="D288" s="7" t="s">
        <v>27</v>
      </c>
      <c r="E288" s="7" t="s">
        <v>43</v>
      </c>
      <c r="F288" s="7" t="s">
        <v>29</v>
      </c>
      <c r="G288" s="7" t="s">
        <v>54</v>
      </c>
      <c r="H288" s="7" t="s">
        <v>44</v>
      </c>
      <c r="I288" s="7" t="s">
        <v>54</v>
      </c>
      <c r="J288" s="7" t="s">
        <v>33</v>
      </c>
      <c r="K288" s="7" t="s">
        <v>98</v>
      </c>
      <c r="L288" s="5">
        <v>31169</v>
      </c>
      <c r="M288" s="7" t="s">
        <v>35</v>
      </c>
      <c r="N288" s="7" t="s">
        <v>36</v>
      </c>
      <c r="O288" s="7" t="s">
        <v>59</v>
      </c>
      <c r="P288" s="7" t="s">
        <v>66</v>
      </c>
      <c r="Q288" s="7" t="s">
        <v>39</v>
      </c>
      <c r="R288" s="7" cm="1">
        <f t="array" ref="R288">_xlfn.IFS(Table3[[#This Row],[Performance Levels]]="Exceeds",4,Table3[[#This Row],[Performance Levels]]="Fully Meets",3,Table3[[#This Row],[Performance Levels]]="PIP",1,Table3[[#This Row],[Performance Levels]]="Needs Improvement",2)</f>
        <v>3</v>
      </c>
      <c r="S288" s="7">
        <v>4</v>
      </c>
      <c r="T288" s="7" t="str" cm="1">
        <f t="array" ref="T288">_xlfn.IFS(S288&lt;=2,"Excellent",S288=3,"Average",S288&lt;=5,"Poor")</f>
        <v>Poor</v>
      </c>
      <c r="U288" s="5">
        <v>45017</v>
      </c>
      <c r="V288" s="7">
        <v>1</v>
      </c>
      <c r="W288" s="7" t="str" cm="1">
        <f t="array" ref="W288">_xlfn.IFS(S288&lt;=2,"High",S288=3,"Moderate",S288&lt;=5,"Low")</f>
        <v>Low</v>
      </c>
      <c r="X288" s="7">
        <v>3</v>
      </c>
      <c r="Y288" s="7" t="str" cm="1">
        <f t="array" ref="Y288">_xlfn.IFS(S288&lt;=2,"High",S288=3,"Moderate",S288&lt;=5,"Low")</f>
        <v>Low</v>
      </c>
      <c r="Z288" s="7">
        <v>3</v>
      </c>
      <c r="AA288" s="7" t="str" cm="1">
        <f t="array" ref="AA288">_xlfn.IFS(S288&lt;=2,"High",S288=3,"Moderate",S288&lt;=5,"Low")</f>
        <v>Low</v>
      </c>
      <c r="AB288" s="5">
        <v>44832</v>
      </c>
      <c r="AC288" s="7" t="s">
        <v>67</v>
      </c>
      <c r="AD288" s="7" t="s">
        <v>50</v>
      </c>
      <c r="AE288" s="7" t="s">
        <v>72</v>
      </c>
      <c r="AF288" s="7">
        <v>4</v>
      </c>
      <c r="AG288" s="8">
        <v>742.98</v>
      </c>
      <c r="AH288" s="7">
        <v>36</v>
      </c>
      <c r="AI288" s="7" t="str" cm="1">
        <f t="array" ref="AI288">_xlfn.IFS(AH288&lt;=25,"Young",AH288&lt;=50,"Adult",AH288&gt;50,"Old")</f>
        <v>Adult</v>
      </c>
    </row>
    <row r="289" spans="1:35" x14ac:dyDescent="0.35">
      <c r="A289" s="11">
        <v>3750</v>
      </c>
      <c r="B289" s="9">
        <v>43878</v>
      </c>
      <c r="C289" s="10">
        <f t="shared" ca="1" si="4"/>
        <v>6.2583333333333337</v>
      </c>
      <c r="D289" s="11" t="s">
        <v>27</v>
      </c>
      <c r="E289" s="11" t="s">
        <v>86</v>
      </c>
      <c r="F289" s="11" t="s">
        <v>29</v>
      </c>
      <c r="G289" s="11" t="s">
        <v>54</v>
      </c>
      <c r="H289" s="11" t="s">
        <v>31</v>
      </c>
      <c r="I289" s="11" t="s">
        <v>45</v>
      </c>
      <c r="J289" s="11" t="s">
        <v>33</v>
      </c>
      <c r="K289" s="11" t="s">
        <v>78</v>
      </c>
      <c r="L289" s="9">
        <v>20136</v>
      </c>
      <c r="M289" s="11" t="s">
        <v>35</v>
      </c>
      <c r="N289" s="11" t="s">
        <v>47</v>
      </c>
      <c r="O289" s="11" t="s">
        <v>71</v>
      </c>
      <c r="P289" s="11" t="s">
        <v>60</v>
      </c>
      <c r="Q289" s="11" t="s">
        <v>39</v>
      </c>
      <c r="R289" s="11" cm="1">
        <f t="array" ref="R289">_xlfn.IFS(Table3[[#This Row],[Performance Levels]]="Exceeds",4,Table3[[#This Row],[Performance Levels]]="Fully Meets",3,Table3[[#This Row],[Performance Levels]]="PIP",1,Table3[[#This Row],[Performance Levels]]="Needs Improvement",2)</f>
        <v>3</v>
      </c>
      <c r="S289" s="11">
        <v>1</v>
      </c>
      <c r="T289" s="11" t="str" cm="1">
        <f t="array" ref="T289">_xlfn.IFS(S289&lt;=2,"Excellent",S289=3,"Average",S289&lt;=5,"Poor")</f>
        <v>Excellent</v>
      </c>
      <c r="U289" s="9">
        <v>44902</v>
      </c>
      <c r="V289" s="11">
        <v>4</v>
      </c>
      <c r="W289" s="11" t="str" cm="1">
        <f t="array" ref="W289">_xlfn.IFS(S289&lt;=2,"High",S289=3,"Moderate",S289&lt;=5,"Low")</f>
        <v>High</v>
      </c>
      <c r="X289" s="11">
        <v>1</v>
      </c>
      <c r="Y289" s="11" t="str" cm="1">
        <f t="array" ref="Y289">_xlfn.IFS(S289&lt;=2,"High",S289=3,"Moderate",S289&lt;=5,"Low")</f>
        <v>High</v>
      </c>
      <c r="Z289" s="11">
        <v>5</v>
      </c>
      <c r="AA289" s="11" t="str" cm="1">
        <f t="array" ref="AA289">_xlfn.IFS(S289&lt;=2,"High",S289=3,"Moderate",S289&lt;=5,"Low")</f>
        <v>High</v>
      </c>
      <c r="AB289" s="9">
        <v>44831</v>
      </c>
      <c r="AC289" s="11" t="s">
        <v>61</v>
      </c>
      <c r="AD289" s="11" t="s">
        <v>50</v>
      </c>
      <c r="AE289" s="11" t="s">
        <v>72</v>
      </c>
      <c r="AF289" s="11">
        <v>5</v>
      </c>
      <c r="AG289" s="12">
        <v>283.05</v>
      </c>
      <c r="AH289" s="11">
        <v>65</v>
      </c>
      <c r="AI289" s="11" t="str" cm="1">
        <f t="array" ref="AI289">_xlfn.IFS(AH289&lt;=25,"Young",AH289&lt;=50,"Adult",AH289&gt;50,"Old")</f>
        <v>Old</v>
      </c>
    </row>
    <row r="290" spans="1:35" x14ac:dyDescent="0.35">
      <c r="A290" s="7">
        <v>3751</v>
      </c>
      <c r="B290" s="5">
        <v>44484</v>
      </c>
      <c r="C290" s="6">
        <f t="shared" ca="1" si="4"/>
        <v>4.5972222222222223</v>
      </c>
      <c r="D290" s="7" t="s">
        <v>27</v>
      </c>
      <c r="E290" s="7" t="s">
        <v>63</v>
      </c>
      <c r="F290" s="7" t="s">
        <v>29</v>
      </c>
      <c r="G290" s="7" t="s">
        <v>30</v>
      </c>
      <c r="H290" s="7" t="s">
        <v>44</v>
      </c>
      <c r="I290" s="7" t="s">
        <v>54</v>
      </c>
      <c r="J290" s="7" t="s">
        <v>33</v>
      </c>
      <c r="K290" s="7" t="s">
        <v>46</v>
      </c>
      <c r="L290" s="5">
        <v>26657</v>
      </c>
      <c r="M290" s="7" t="s">
        <v>35</v>
      </c>
      <c r="N290" s="7" t="s">
        <v>47</v>
      </c>
      <c r="O290" s="7" t="s">
        <v>59</v>
      </c>
      <c r="P290" s="7" t="s">
        <v>60</v>
      </c>
      <c r="Q290" s="7" t="s">
        <v>39</v>
      </c>
      <c r="R290" s="7" cm="1">
        <f t="array" ref="R290">_xlfn.IFS(Table3[[#This Row],[Performance Levels]]="Exceeds",4,Table3[[#This Row],[Performance Levels]]="Fully Meets",3,Table3[[#This Row],[Performance Levels]]="PIP",1,Table3[[#This Row],[Performance Levels]]="Needs Improvement",2)</f>
        <v>3</v>
      </c>
      <c r="S290" s="7">
        <v>3</v>
      </c>
      <c r="T290" s="7" t="str" cm="1">
        <f t="array" ref="T290">_xlfn.IFS(S290&lt;=2,"Excellent",S290=3,"Average",S290&lt;=5,"Poor")</f>
        <v>Average</v>
      </c>
      <c r="U290" s="5">
        <v>45021</v>
      </c>
      <c r="V290" s="7">
        <v>1</v>
      </c>
      <c r="W290" s="7" t="str" cm="1">
        <f t="array" ref="W290">_xlfn.IFS(S290&lt;=2,"High",S290=3,"Moderate",S290&lt;=5,"Low")</f>
        <v>Moderate</v>
      </c>
      <c r="X290" s="7">
        <v>1</v>
      </c>
      <c r="Y290" s="7" t="str" cm="1">
        <f t="array" ref="Y290">_xlfn.IFS(S290&lt;=2,"High",S290=3,"Moderate",S290&lt;=5,"Low")</f>
        <v>Moderate</v>
      </c>
      <c r="Z290" s="7">
        <v>4</v>
      </c>
      <c r="AA290" s="7" t="str" cm="1">
        <f t="array" ref="AA290">_xlfn.IFS(S290&lt;=2,"High",S290=3,"Moderate",S290&lt;=5,"Low")</f>
        <v>Moderate</v>
      </c>
      <c r="AB290" s="5">
        <v>44875</v>
      </c>
      <c r="AC290" s="7" t="s">
        <v>49</v>
      </c>
      <c r="AD290" s="7" t="s">
        <v>41</v>
      </c>
      <c r="AE290" s="7" t="s">
        <v>51</v>
      </c>
      <c r="AF290" s="7">
        <v>4</v>
      </c>
      <c r="AG290" s="8">
        <v>511.13</v>
      </c>
      <c r="AH290" s="7">
        <v>49</v>
      </c>
      <c r="AI290" s="7" t="str" cm="1">
        <f t="array" ref="AI290">_xlfn.IFS(AH290&lt;=25,"Young",AH290&lt;=50,"Adult",AH290&gt;50,"Old")</f>
        <v>Adult</v>
      </c>
    </row>
    <row r="291" spans="1:35" x14ac:dyDescent="0.35">
      <c r="A291" s="11">
        <v>3752</v>
      </c>
      <c r="B291" s="9">
        <v>44748</v>
      </c>
      <c r="C291" s="10">
        <f t="shared" ca="1" si="4"/>
        <v>3.8722222222222222</v>
      </c>
      <c r="D291" s="11" t="s">
        <v>27</v>
      </c>
      <c r="E291" s="11" t="s">
        <v>93</v>
      </c>
      <c r="F291" s="11" t="s">
        <v>29</v>
      </c>
      <c r="G291" s="11" t="s">
        <v>54</v>
      </c>
      <c r="H291" s="11" t="s">
        <v>44</v>
      </c>
      <c r="I291" s="11" t="s">
        <v>32</v>
      </c>
      <c r="J291" s="11" t="s">
        <v>33</v>
      </c>
      <c r="K291" s="11" t="s">
        <v>78</v>
      </c>
      <c r="L291" s="9">
        <v>20009</v>
      </c>
      <c r="M291" s="11" t="s">
        <v>35</v>
      </c>
      <c r="N291" s="11" t="s">
        <v>47</v>
      </c>
      <c r="O291" s="11" t="s">
        <v>37</v>
      </c>
      <c r="P291" s="11" t="s">
        <v>76</v>
      </c>
      <c r="Q291" s="11" t="s">
        <v>39</v>
      </c>
      <c r="R291" s="11" cm="1">
        <f t="array" ref="R291">_xlfn.IFS(Table3[[#This Row],[Performance Levels]]="Exceeds",4,Table3[[#This Row],[Performance Levels]]="Fully Meets",3,Table3[[#This Row],[Performance Levels]]="PIP",1,Table3[[#This Row],[Performance Levels]]="Needs Improvement",2)</f>
        <v>3</v>
      </c>
      <c r="S291" s="11">
        <v>2</v>
      </c>
      <c r="T291" s="11" t="str" cm="1">
        <f t="array" ref="T291">_xlfn.IFS(S291&lt;=2,"Excellent",S291=3,"Average",S291&lt;=5,"Poor")</f>
        <v>Excellent</v>
      </c>
      <c r="U291" s="9">
        <v>45142</v>
      </c>
      <c r="V291" s="11">
        <v>3</v>
      </c>
      <c r="W291" s="11" t="str" cm="1">
        <f t="array" ref="W291">_xlfn.IFS(S291&lt;=2,"High",S291=3,"Moderate",S291&lt;=5,"Low")</f>
        <v>High</v>
      </c>
      <c r="X291" s="11">
        <v>1</v>
      </c>
      <c r="Y291" s="11" t="str" cm="1">
        <f t="array" ref="Y291">_xlfn.IFS(S291&lt;=2,"High",S291=3,"Moderate",S291&lt;=5,"Low")</f>
        <v>High</v>
      </c>
      <c r="Z291" s="11">
        <v>5</v>
      </c>
      <c r="AA291" s="11" t="str" cm="1">
        <f t="array" ref="AA291">_xlfn.IFS(S291&lt;=2,"High",S291=3,"Moderate",S291&lt;=5,"Low")</f>
        <v>High</v>
      </c>
      <c r="AB291" s="9">
        <v>45077</v>
      </c>
      <c r="AC291" s="11" t="s">
        <v>91</v>
      </c>
      <c r="AD291" s="11" t="s">
        <v>41</v>
      </c>
      <c r="AE291" s="11" t="s">
        <v>62</v>
      </c>
      <c r="AF291" s="11">
        <v>1</v>
      </c>
      <c r="AG291" s="12">
        <v>158.86000000000001</v>
      </c>
      <c r="AH291" s="11">
        <v>68</v>
      </c>
      <c r="AI291" s="11" t="str" cm="1">
        <f t="array" ref="AI291">_xlfn.IFS(AH291&lt;=25,"Young",AH291&lt;=50,"Adult",AH291&gt;50,"Old")</f>
        <v>Old</v>
      </c>
    </row>
    <row r="292" spans="1:35" x14ac:dyDescent="0.35">
      <c r="A292" s="7">
        <v>3753</v>
      </c>
      <c r="B292" s="5">
        <v>43529</v>
      </c>
      <c r="C292" s="6">
        <f t="shared" ca="1" si="4"/>
        <v>7.208333333333333</v>
      </c>
      <c r="D292" s="7" t="s">
        <v>27</v>
      </c>
      <c r="E292" s="7" t="s">
        <v>73</v>
      </c>
      <c r="F292" s="7" t="s">
        <v>29</v>
      </c>
      <c r="G292" s="7" t="s">
        <v>45</v>
      </c>
      <c r="H292" s="7" t="s">
        <v>55</v>
      </c>
      <c r="I292" s="7" t="s">
        <v>45</v>
      </c>
      <c r="J292" s="7" t="s">
        <v>33</v>
      </c>
      <c r="K292" s="7" t="s">
        <v>98</v>
      </c>
      <c r="L292" s="5">
        <v>21822</v>
      </c>
      <c r="M292" s="7" t="s">
        <v>35</v>
      </c>
      <c r="N292" s="7" t="s">
        <v>47</v>
      </c>
      <c r="O292" s="7" t="s">
        <v>37</v>
      </c>
      <c r="P292" s="7" t="s">
        <v>60</v>
      </c>
      <c r="Q292" s="7" t="s">
        <v>39</v>
      </c>
      <c r="R292" s="7" cm="1">
        <f t="array" ref="R292">_xlfn.IFS(Table3[[#This Row],[Performance Levels]]="Exceeds",4,Table3[[#This Row],[Performance Levels]]="Fully Meets",3,Table3[[#This Row],[Performance Levels]]="PIP",1,Table3[[#This Row],[Performance Levels]]="Needs Improvement",2)</f>
        <v>3</v>
      </c>
      <c r="S292" s="7">
        <v>4</v>
      </c>
      <c r="T292" s="7" t="str" cm="1">
        <f t="array" ref="T292">_xlfn.IFS(S292&lt;=2,"Excellent",S292=3,"Average",S292&lt;=5,"Poor")</f>
        <v>Poor</v>
      </c>
      <c r="U292" s="5">
        <v>44980</v>
      </c>
      <c r="V292" s="7">
        <v>1</v>
      </c>
      <c r="W292" s="7" t="str" cm="1">
        <f t="array" ref="W292">_xlfn.IFS(S292&lt;=2,"High",S292=3,"Moderate",S292&lt;=5,"Low")</f>
        <v>Low</v>
      </c>
      <c r="X292" s="7">
        <v>3</v>
      </c>
      <c r="Y292" s="7" t="str" cm="1">
        <f t="array" ref="Y292">_xlfn.IFS(S292&lt;=2,"High",S292=3,"Moderate",S292&lt;=5,"Low")</f>
        <v>Low</v>
      </c>
      <c r="Z292" s="7">
        <v>2</v>
      </c>
      <c r="AA292" s="7" t="str" cm="1">
        <f t="array" ref="AA292">_xlfn.IFS(S292&lt;=2,"High",S292=3,"Moderate",S292&lt;=5,"Low")</f>
        <v>Low</v>
      </c>
      <c r="AB292" s="5">
        <v>44823</v>
      </c>
      <c r="AC292" s="7" t="s">
        <v>61</v>
      </c>
      <c r="AD292" s="7" t="s">
        <v>50</v>
      </c>
      <c r="AE292" s="7" t="s">
        <v>42</v>
      </c>
      <c r="AF292" s="7">
        <v>1</v>
      </c>
      <c r="AG292" s="8">
        <v>741.95</v>
      </c>
      <c r="AH292" s="7">
        <v>60</v>
      </c>
      <c r="AI292" s="7" t="str" cm="1">
        <f t="array" ref="AI292">_xlfn.IFS(AH292&lt;=25,"Young",AH292&lt;=50,"Adult",AH292&gt;50,"Old")</f>
        <v>Old</v>
      </c>
    </row>
    <row r="293" spans="1:35" x14ac:dyDescent="0.35">
      <c r="A293" s="11">
        <v>3754</v>
      </c>
      <c r="B293" s="9">
        <v>43984</v>
      </c>
      <c r="C293" s="10">
        <f t="shared" ca="1" si="4"/>
        <v>5.9666666666666668</v>
      </c>
      <c r="D293" s="11" t="s">
        <v>27</v>
      </c>
      <c r="E293" s="11" t="s">
        <v>80</v>
      </c>
      <c r="F293" s="11" t="s">
        <v>29</v>
      </c>
      <c r="G293" s="11" t="s">
        <v>54</v>
      </c>
      <c r="H293" s="11" t="s">
        <v>31</v>
      </c>
      <c r="I293" s="11" t="s">
        <v>54</v>
      </c>
      <c r="J293" s="11" t="s">
        <v>33</v>
      </c>
      <c r="K293" s="11" t="s">
        <v>95</v>
      </c>
      <c r="L293" s="9">
        <v>28641</v>
      </c>
      <c r="M293" s="11" t="s">
        <v>35</v>
      </c>
      <c r="N293" s="11" t="s">
        <v>47</v>
      </c>
      <c r="O293" s="11" t="s">
        <v>71</v>
      </c>
      <c r="P293" s="11" t="s">
        <v>66</v>
      </c>
      <c r="Q293" s="11" t="s">
        <v>39</v>
      </c>
      <c r="R293" s="11" cm="1">
        <f t="array" ref="R293">_xlfn.IFS(Table3[[#This Row],[Performance Levels]]="Exceeds",4,Table3[[#This Row],[Performance Levels]]="Fully Meets",3,Table3[[#This Row],[Performance Levels]]="PIP",1,Table3[[#This Row],[Performance Levels]]="Needs Improvement",2)</f>
        <v>3</v>
      </c>
      <c r="S293" s="11">
        <v>1</v>
      </c>
      <c r="T293" s="11" t="str" cm="1">
        <f t="array" ref="T293">_xlfn.IFS(S293&lt;=2,"Excellent",S293=3,"Average",S293&lt;=5,"Poor")</f>
        <v>Excellent</v>
      </c>
      <c r="U293" s="9">
        <v>45039</v>
      </c>
      <c r="V293" s="11">
        <v>3</v>
      </c>
      <c r="W293" s="11" t="str" cm="1">
        <f t="array" ref="W293">_xlfn.IFS(S293&lt;=2,"High",S293=3,"Moderate",S293&lt;=5,"Low")</f>
        <v>High</v>
      </c>
      <c r="X293" s="11">
        <v>3</v>
      </c>
      <c r="Y293" s="11" t="str" cm="1">
        <f t="array" ref="Y293">_xlfn.IFS(S293&lt;=2,"High",S293=3,"Moderate",S293&lt;=5,"Low")</f>
        <v>High</v>
      </c>
      <c r="Z293" s="11">
        <v>5</v>
      </c>
      <c r="AA293" s="11" t="str" cm="1">
        <f t="array" ref="AA293">_xlfn.IFS(S293&lt;=2,"High",S293=3,"Moderate",S293&lt;=5,"Low")</f>
        <v>High</v>
      </c>
      <c r="AB293" s="9">
        <v>44993</v>
      </c>
      <c r="AC293" s="11" t="s">
        <v>67</v>
      </c>
      <c r="AD293" s="11" t="s">
        <v>50</v>
      </c>
      <c r="AE293" s="11" t="s">
        <v>51</v>
      </c>
      <c r="AF293" s="11">
        <v>4</v>
      </c>
      <c r="AG293" s="12">
        <v>132.52000000000001</v>
      </c>
      <c r="AH293" s="11">
        <v>42</v>
      </c>
      <c r="AI293" s="11" t="str" cm="1">
        <f t="array" ref="AI293">_xlfn.IFS(AH293&lt;=25,"Young",AH293&lt;=50,"Adult",AH293&gt;50,"Old")</f>
        <v>Adult</v>
      </c>
    </row>
    <row r="294" spans="1:35" x14ac:dyDescent="0.35">
      <c r="A294" s="7">
        <v>3756</v>
      </c>
      <c r="B294" s="5">
        <v>44340</v>
      </c>
      <c r="C294" s="6">
        <f t="shared" ca="1" si="4"/>
        <v>4.9888888888888889</v>
      </c>
      <c r="D294" s="7" t="s">
        <v>27</v>
      </c>
      <c r="E294" s="7" t="s">
        <v>68</v>
      </c>
      <c r="F294" s="7" t="s">
        <v>29</v>
      </c>
      <c r="G294" s="7" t="s">
        <v>54</v>
      </c>
      <c r="H294" s="7" t="s">
        <v>44</v>
      </c>
      <c r="I294" s="7" t="s">
        <v>32</v>
      </c>
      <c r="J294" s="7" t="s">
        <v>33</v>
      </c>
      <c r="K294" s="7" t="s">
        <v>69</v>
      </c>
      <c r="L294" s="5">
        <v>52749</v>
      </c>
      <c r="M294" s="7" t="s">
        <v>35</v>
      </c>
      <c r="N294" s="7" t="s">
        <v>36</v>
      </c>
      <c r="O294" s="7" t="s">
        <v>48</v>
      </c>
      <c r="P294" s="7" t="s">
        <v>66</v>
      </c>
      <c r="Q294" s="7" t="s">
        <v>39</v>
      </c>
      <c r="R294" s="7" cm="1">
        <f t="array" ref="R294">_xlfn.IFS(Table3[[#This Row],[Performance Levels]]="Exceeds",4,Table3[[#This Row],[Performance Levels]]="Fully Meets",3,Table3[[#This Row],[Performance Levels]]="PIP",1,Table3[[#This Row],[Performance Levels]]="Needs Improvement",2)</f>
        <v>3</v>
      </c>
      <c r="S294" s="7">
        <v>3</v>
      </c>
      <c r="T294" s="7" t="str" cm="1">
        <f t="array" ref="T294">_xlfn.IFS(S294&lt;=2,"Excellent",S294=3,"Average",S294&lt;=5,"Poor")</f>
        <v>Average</v>
      </c>
      <c r="U294" s="5">
        <v>44888</v>
      </c>
      <c r="V294" s="7">
        <v>1</v>
      </c>
      <c r="W294" s="7" t="str" cm="1">
        <f t="array" ref="W294">_xlfn.IFS(S294&lt;=2,"High",S294=3,"Moderate",S294&lt;=5,"Low")</f>
        <v>Moderate</v>
      </c>
      <c r="X294" s="7">
        <v>5</v>
      </c>
      <c r="Y294" s="7" t="str" cm="1">
        <f t="array" ref="Y294">_xlfn.IFS(S294&lt;=2,"High",S294=3,"Moderate",S294&lt;=5,"Low")</f>
        <v>Moderate</v>
      </c>
      <c r="Z294" s="7">
        <v>3</v>
      </c>
      <c r="AA294" s="7" t="str" cm="1">
        <f t="array" ref="AA294">_xlfn.IFS(S294&lt;=2,"High",S294=3,"Moderate",S294&lt;=5,"Low")</f>
        <v>Moderate</v>
      </c>
      <c r="AB294" s="5">
        <v>45012</v>
      </c>
      <c r="AC294" s="7" t="s">
        <v>67</v>
      </c>
      <c r="AD294" s="7" t="s">
        <v>50</v>
      </c>
      <c r="AE294" s="7" t="s">
        <v>42</v>
      </c>
      <c r="AF294" s="7">
        <v>4</v>
      </c>
      <c r="AG294" s="8">
        <v>521.51</v>
      </c>
      <c r="AH294" s="7">
        <v>77</v>
      </c>
      <c r="AI294" s="7" t="str" cm="1">
        <f t="array" ref="AI294">_xlfn.IFS(AH294&lt;=25,"Young",AH294&lt;=50,"Adult",AH294&gt;50,"Old")</f>
        <v>Old</v>
      </c>
    </row>
    <row r="295" spans="1:35" x14ac:dyDescent="0.35">
      <c r="A295" s="11">
        <v>3758</v>
      </c>
      <c r="B295" s="9">
        <v>44881</v>
      </c>
      <c r="C295" s="10">
        <f t="shared" ca="1" si="4"/>
        <v>3.5111111111111111</v>
      </c>
      <c r="D295" s="11" t="s">
        <v>27</v>
      </c>
      <c r="E295" s="11" t="s">
        <v>84</v>
      </c>
      <c r="F295" s="11" t="s">
        <v>107</v>
      </c>
      <c r="G295" s="11" t="s">
        <v>30</v>
      </c>
      <c r="H295" s="11" t="s">
        <v>44</v>
      </c>
      <c r="I295" s="11" t="s">
        <v>32</v>
      </c>
      <c r="J295" s="11" t="s">
        <v>33</v>
      </c>
      <c r="K295" s="11" t="s">
        <v>78</v>
      </c>
      <c r="L295" s="9">
        <v>53681</v>
      </c>
      <c r="M295" s="11" t="s">
        <v>35</v>
      </c>
      <c r="N295" s="11" t="s">
        <v>47</v>
      </c>
      <c r="O295" s="11" t="s">
        <v>59</v>
      </c>
      <c r="P295" s="11" t="s">
        <v>76</v>
      </c>
      <c r="Q295" s="11" t="s">
        <v>39</v>
      </c>
      <c r="R295" s="11" cm="1">
        <f t="array" ref="R295">_xlfn.IFS(Table3[[#This Row],[Performance Levels]]="Exceeds",4,Table3[[#This Row],[Performance Levels]]="Fully Meets",3,Table3[[#This Row],[Performance Levels]]="PIP",1,Table3[[#This Row],[Performance Levels]]="Needs Improvement",2)</f>
        <v>3</v>
      </c>
      <c r="S295" s="11">
        <v>3</v>
      </c>
      <c r="T295" s="11" t="str" cm="1">
        <f t="array" ref="T295">_xlfn.IFS(S295&lt;=2,"Excellent",S295=3,"Average",S295&lt;=5,"Poor")</f>
        <v>Average</v>
      </c>
      <c r="U295" s="9">
        <v>44838</v>
      </c>
      <c r="V295" s="11">
        <v>2</v>
      </c>
      <c r="W295" s="11" t="str" cm="1">
        <f t="array" ref="W295">_xlfn.IFS(S295&lt;=2,"High",S295=3,"Moderate",S295&lt;=5,"Low")</f>
        <v>Moderate</v>
      </c>
      <c r="X295" s="11">
        <v>1</v>
      </c>
      <c r="Y295" s="11" t="str" cm="1">
        <f t="array" ref="Y295">_xlfn.IFS(S295&lt;=2,"High",S295=3,"Moderate",S295&lt;=5,"Low")</f>
        <v>Moderate</v>
      </c>
      <c r="Z295" s="11">
        <v>1</v>
      </c>
      <c r="AA295" s="11" t="str" cm="1">
        <f t="array" ref="AA295">_xlfn.IFS(S295&lt;=2,"High",S295=3,"Moderate",S295&lt;=5,"Low")</f>
        <v>Moderate</v>
      </c>
      <c r="AB295" s="9">
        <v>44942</v>
      </c>
      <c r="AC295" s="11" t="s">
        <v>40</v>
      </c>
      <c r="AD295" s="11" t="s">
        <v>41</v>
      </c>
      <c r="AE295" s="11" t="s">
        <v>42</v>
      </c>
      <c r="AF295" s="11">
        <v>4</v>
      </c>
      <c r="AG295" s="12">
        <v>917.17</v>
      </c>
      <c r="AH295" s="11">
        <v>76</v>
      </c>
      <c r="AI295" s="11" t="str" cm="1">
        <f t="array" ref="AI295">_xlfn.IFS(AH295&lt;=25,"Young",AH295&lt;=50,"Adult",AH295&gt;50,"Old")</f>
        <v>Old</v>
      </c>
    </row>
    <row r="296" spans="1:35" x14ac:dyDescent="0.35">
      <c r="A296" s="7">
        <v>3759</v>
      </c>
      <c r="B296" s="5">
        <v>44682</v>
      </c>
      <c r="C296" s="6">
        <f t="shared" ca="1" si="4"/>
        <v>4.052777777777778</v>
      </c>
      <c r="D296" s="7" t="s">
        <v>27</v>
      </c>
      <c r="E296" s="7" t="s">
        <v>43</v>
      </c>
      <c r="F296" s="7" t="s">
        <v>29</v>
      </c>
      <c r="G296" s="7" t="s">
        <v>30</v>
      </c>
      <c r="H296" s="7" t="s">
        <v>55</v>
      </c>
      <c r="I296" s="7" t="s">
        <v>54</v>
      </c>
      <c r="J296" s="7" t="s">
        <v>33</v>
      </c>
      <c r="K296" s="7" t="s">
        <v>104</v>
      </c>
      <c r="L296" s="5">
        <v>21479</v>
      </c>
      <c r="M296" s="7" t="s">
        <v>35</v>
      </c>
      <c r="N296" s="7" t="s">
        <v>47</v>
      </c>
      <c r="O296" s="7" t="s">
        <v>71</v>
      </c>
      <c r="P296" s="7" t="s">
        <v>66</v>
      </c>
      <c r="Q296" s="7" t="s">
        <v>39</v>
      </c>
      <c r="R296" s="7" cm="1">
        <f t="array" ref="R296">_xlfn.IFS(Table3[[#This Row],[Performance Levels]]="Exceeds",4,Table3[[#This Row],[Performance Levels]]="Fully Meets",3,Table3[[#This Row],[Performance Levels]]="PIP",1,Table3[[#This Row],[Performance Levels]]="Needs Improvement",2)</f>
        <v>3</v>
      </c>
      <c r="S296" s="7">
        <v>1</v>
      </c>
      <c r="T296" s="7" t="str" cm="1">
        <f t="array" ref="T296">_xlfn.IFS(S296&lt;=2,"Excellent",S296=3,"Average",S296&lt;=5,"Poor")</f>
        <v>Excellent</v>
      </c>
      <c r="U296" s="5">
        <v>44893</v>
      </c>
      <c r="V296" s="7">
        <v>3</v>
      </c>
      <c r="W296" s="7" t="str" cm="1">
        <f t="array" ref="W296">_xlfn.IFS(S296&lt;=2,"High",S296=3,"Moderate",S296&lt;=5,"Low")</f>
        <v>High</v>
      </c>
      <c r="X296" s="7">
        <v>4</v>
      </c>
      <c r="Y296" s="7" t="str" cm="1">
        <f t="array" ref="Y296">_xlfn.IFS(S296&lt;=2,"High",S296=3,"Moderate",S296&lt;=5,"Low")</f>
        <v>High</v>
      </c>
      <c r="Z296" s="7">
        <v>1</v>
      </c>
      <c r="AA296" s="7" t="str" cm="1">
        <f t="array" ref="AA296">_xlfn.IFS(S296&lt;=2,"High",S296=3,"Moderate",S296&lt;=5,"Low")</f>
        <v>High</v>
      </c>
      <c r="AB296" s="5">
        <v>44784</v>
      </c>
      <c r="AC296" s="7" t="s">
        <v>61</v>
      </c>
      <c r="AD296" s="7" t="s">
        <v>41</v>
      </c>
      <c r="AE296" s="7" t="s">
        <v>62</v>
      </c>
      <c r="AF296" s="7">
        <v>2</v>
      </c>
      <c r="AG296" s="8">
        <v>790.71</v>
      </c>
      <c r="AH296" s="7">
        <v>64</v>
      </c>
      <c r="AI296" s="7" t="str" cm="1">
        <f t="array" ref="AI296">_xlfn.IFS(AH296&lt;=25,"Young",AH296&lt;=50,"Adult",AH296&gt;50,"Old")</f>
        <v>Old</v>
      </c>
    </row>
    <row r="297" spans="1:35" x14ac:dyDescent="0.35">
      <c r="A297" s="11">
        <v>3760</v>
      </c>
      <c r="B297" s="9">
        <v>44432</v>
      </c>
      <c r="C297" s="10">
        <f t="shared" ca="1" si="4"/>
        <v>4.7388888888888889</v>
      </c>
      <c r="D297" s="11" t="s">
        <v>27</v>
      </c>
      <c r="E297" s="11" t="s">
        <v>86</v>
      </c>
      <c r="F297" s="11" t="s">
        <v>29</v>
      </c>
      <c r="G297" s="11" t="s">
        <v>54</v>
      </c>
      <c r="H297" s="11" t="s">
        <v>44</v>
      </c>
      <c r="I297" s="11" t="s">
        <v>45</v>
      </c>
      <c r="J297" s="11" t="s">
        <v>33</v>
      </c>
      <c r="K297" s="11" t="s">
        <v>64</v>
      </c>
      <c r="L297" s="9">
        <v>21958</v>
      </c>
      <c r="M297" s="11" t="s">
        <v>35</v>
      </c>
      <c r="N297" s="11" t="s">
        <v>47</v>
      </c>
      <c r="O297" s="11" t="s">
        <v>59</v>
      </c>
      <c r="P297" s="11" t="s">
        <v>38</v>
      </c>
      <c r="Q297" s="11" t="s">
        <v>39</v>
      </c>
      <c r="R297" s="11" cm="1">
        <f t="array" ref="R297">_xlfn.IFS(Table3[[#This Row],[Performance Levels]]="Exceeds",4,Table3[[#This Row],[Performance Levels]]="Fully Meets",3,Table3[[#This Row],[Performance Levels]]="PIP",1,Table3[[#This Row],[Performance Levels]]="Needs Improvement",2)</f>
        <v>3</v>
      </c>
      <c r="S297" s="11">
        <v>3</v>
      </c>
      <c r="T297" s="11" t="str" cm="1">
        <f t="array" ref="T297">_xlfn.IFS(S297&lt;=2,"Excellent",S297=3,"Average",S297&lt;=5,"Poor")</f>
        <v>Average</v>
      </c>
      <c r="U297" s="9">
        <v>44862</v>
      </c>
      <c r="V297" s="11">
        <v>4</v>
      </c>
      <c r="W297" s="11" t="str" cm="1">
        <f t="array" ref="W297">_xlfn.IFS(S297&lt;=2,"High",S297=3,"Moderate",S297&lt;=5,"Low")</f>
        <v>Moderate</v>
      </c>
      <c r="X297" s="11">
        <v>3</v>
      </c>
      <c r="Y297" s="11" t="str" cm="1">
        <f t="array" ref="Y297">_xlfn.IFS(S297&lt;=2,"High",S297=3,"Moderate",S297&lt;=5,"Low")</f>
        <v>Moderate</v>
      </c>
      <c r="Z297" s="11">
        <v>1</v>
      </c>
      <c r="AA297" s="11" t="str" cm="1">
        <f t="array" ref="AA297">_xlfn.IFS(S297&lt;=2,"High",S297=3,"Moderate",S297&lt;=5,"Low")</f>
        <v>Moderate</v>
      </c>
      <c r="AB297" s="9">
        <v>44893</v>
      </c>
      <c r="AC297" s="11" t="s">
        <v>67</v>
      </c>
      <c r="AD297" s="11" t="s">
        <v>50</v>
      </c>
      <c r="AE297" s="11" t="s">
        <v>72</v>
      </c>
      <c r="AF297" s="11">
        <v>1</v>
      </c>
      <c r="AG297" s="12">
        <v>680.48</v>
      </c>
      <c r="AH297" s="11">
        <v>61</v>
      </c>
      <c r="AI297" s="11" t="str" cm="1">
        <f t="array" ref="AI297">_xlfn.IFS(AH297&lt;=25,"Young",AH297&lt;=50,"Adult",AH297&gt;50,"Old")</f>
        <v>Old</v>
      </c>
    </row>
    <row r="298" spans="1:35" x14ac:dyDescent="0.35">
      <c r="A298" s="7">
        <v>3761</v>
      </c>
      <c r="B298" s="5">
        <v>45099</v>
      </c>
      <c r="C298" s="6">
        <f t="shared" ca="1" si="4"/>
        <v>2.911111111111111</v>
      </c>
      <c r="D298" s="7" t="s">
        <v>105</v>
      </c>
      <c r="E298" s="7" t="s">
        <v>28</v>
      </c>
      <c r="F298" s="7" t="s">
        <v>29</v>
      </c>
      <c r="G298" s="7" t="s">
        <v>30</v>
      </c>
      <c r="H298" s="7" t="s">
        <v>44</v>
      </c>
      <c r="I298" s="7" t="s">
        <v>54</v>
      </c>
      <c r="J298" s="7" t="s">
        <v>33</v>
      </c>
      <c r="K298" s="7" t="s">
        <v>57</v>
      </c>
      <c r="L298" s="5">
        <v>32104</v>
      </c>
      <c r="M298" s="7" t="s">
        <v>35</v>
      </c>
      <c r="N298" s="7" t="s">
        <v>36</v>
      </c>
      <c r="O298" s="7" t="s">
        <v>71</v>
      </c>
      <c r="P298" s="7" t="s">
        <v>66</v>
      </c>
      <c r="Q298" s="7" t="s">
        <v>39</v>
      </c>
      <c r="R298" s="7" cm="1">
        <f t="array" ref="R298">_xlfn.IFS(Table3[[#This Row],[Performance Levels]]="Exceeds",4,Table3[[#This Row],[Performance Levels]]="Fully Meets",3,Table3[[#This Row],[Performance Levels]]="PIP",1,Table3[[#This Row],[Performance Levels]]="Needs Improvement",2)</f>
        <v>3</v>
      </c>
      <c r="S298" s="7">
        <v>1</v>
      </c>
      <c r="T298" s="7" t="str" cm="1">
        <f t="array" ref="T298">_xlfn.IFS(S298&lt;=2,"Excellent",S298=3,"Average",S298&lt;=5,"Poor")</f>
        <v>Excellent</v>
      </c>
      <c r="U298" s="5">
        <v>45076</v>
      </c>
      <c r="V298" s="7">
        <v>2</v>
      </c>
      <c r="W298" s="7" t="str" cm="1">
        <f t="array" ref="W298">_xlfn.IFS(S298&lt;=2,"High",S298=3,"Moderate",S298&lt;=5,"Low")</f>
        <v>High</v>
      </c>
      <c r="X298" s="7">
        <v>4</v>
      </c>
      <c r="Y298" s="7" t="str" cm="1">
        <f t="array" ref="Y298">_xlfn.IFS(S298&lt;=2,"High",S298=3,"Moderate",S298&lt;=5,"Low")</f>
        <v>High</v>
      </c>
      <c r="Z298" s="7">
        <v>1</v>
      </c>
      <c r="AA298" s="7" t="str" cm="1">
        <f t="array" ref="AA298">_xlfn.IFS(S298&lt;=2,"High",S298=3,"Moderate",S298&lt;=5,"Low")</f>
        <v>High</v>
      </c>
      <c r="AB298" s="5">
        <v>44791</v>
      </c>
      <c r="AC298" s="7" t="s">
        <v>49</v>
      </c>
      <c r="AD298" s="7" t="s">
        <v>50</v>
      </c>
      <c r="AE298" s="7" t="s">
        <v>42</v>
      </c>
      <c r="AF298" s="7">
        <v>1</v>
      </c>
      <c r="AG298" s="8">
        <v>947.57</v>
      </c>
      <c r="AH298" s="7">
        <v>36</v>
      </c>
      <c r="AI298" s="7" t="str" cm="1">
        <f t="array" ref="AI298">_xlfn.IFS(AH298&lt;=25,"Young",AH298&lt;=50,"Adult",AH298&gt;50,"Old")</f>
        <v>Adult</v>
      </c>
    </row>
    <row r="299" spans="1:35" x14ac:dyDescent="0.35">
      <c r="A299" s="11">
        <v>3762</v>
      </c>
      <c r="B299" s="9">
        <v>44030</v>
      </c>
      <c r="C299" s="10">
        <f t="shared" ca="1" si="4"/>
        <v>5.8388888888888886</v>
      </c>
      <c r="D299" s="11" t="s">
        <v>105</v>
      </c>
      <c r="E299" s="11" t="s">
        <v>84</v>
      </c>
      <c r="F299" s="11" t="s">
        <v>29</v>
      </c>
      <c r="G299" s="11" t="s">
        <v>45</v>
      </c>
      <c r="H299" s="11" t="s">
        <v>55</v>
      </c>
      <c r="I299" s="11" t="s">
        <v>32</v>
      </c>
      <c r="J299" s="11" t="s">
        <v>33</v>
      </c>
      <c r="K299" s="11" t="s">
        <v>78</v>
      </c>
      <c r="L299" s="9">
        <v>54554</v>
      </c>
      <c r="M299" s="11" t="s">
        <v>35</v>
      </c>
      <c r="N299" s="11" t="s">
        <v>36</v>
      </c>
      <c r="O299" s="11" t="s">
        <v>71</v>
      </c>
      <c r="P299" s="11" t="s">
        <v>76</v>
      </c>
      <c r="Q299" s="11" t="s">
        <v>39</v>
      </c>
      <c r="R299" s="11" cm="1">
        <f t="array" ref="R299">_xlfn.IFS(Table3[[#This Row],[Performance Levels]]="Exceeds",4,Table3[[#This Row],[Performance Levels]]="Fully Meets",3,Table3[[#This Row],[Performance Levels]]="PIP",1,Table3[[#This Row],[Performance Levels]]="Needs Improvement",2)</f>
        <v>3</v>
      </c>
      <c r="S299" s="11">
        <v>2</v>
      </c>
      <c r="T299" s="11" t="str" cm="1">
        <f t="array" ref="T299">_xlfn.IFS(S299&lt;=2,"Excellent",S299=3,"Average",S299&lt;=5,"Poor")</f>
        <v>Excellent</v>
      </c>
      <c r="U299" s="9">
        <v>44779</v>
      </c>
      <c r="V299" s="11">
        <v>2</v>
      </c>
      <c r="W299" s="11" t="str" cm="1">
        <f t="array" ref="W299">_xlfn.IFS(S299&lt;=2,"High",S299=3,"Moderate",S299&lt;=5,"Low")</f>
        <v>High</v>
      </c>
      <c r="X299" s="11">
        <v>1</v>
      </c>
      <c r="Y299" s="11" t="str" cm="1">
        <f t="array" ref="Y299">_xlfn.IFS(S299&lt;=2,"High",S299=3,"Moderate",S299&lt;=5,"Low")</f>
        <v>High</v>
      </c>
      <c r="Z299" s="11">
        <v>1</v>
      </c>
      <c r="AA299" s="11" t="str" cm="1">
        <f t="array" ref="AA299">_xlfn.IFS(S299&lt;=2,"High",S299=3,"Moderate",S299&lt;=5,"Low")</f>
        <v>High</v>
      </c>
      <c r="AB299" s="9">
        <v>45092</v>
      </c>
      <c r="AC299" s="11" t="s">
        <v>61</v>
      </c>
      <c r="AD299" s="11" t="s">
        <v>41</v>
      </c>
      <c r="AE299" s="11" t="s">
        <v>42</v>
      </c>
      <c r="AF299" s="11">
        <v>2</v>
      </c>
      <c r="AG299" s="12">
        <v>594.61</v>
      </c>
      <c r="AH299" s="11">
        <v>71</v>
      </c>
      <c r="AI299" s="11" t="str" cm="1">
        <f t="array" ref="AI299">_xlfn.IFS(AH299&lt;=25,"Young",AH299&lt;=50,"Adult",AH299&gt;50,"Old")</f>
        <v>Old</v>
      </c>
    </row>
    <row r="300" spans="1:35" x14ac:dyDescent="0.35">
      <c r="A300" s="7">
        <v>3763</v>
      </c>
      <c r="B300" s="5">
        <v>44938</v>
      </c>
      <c r="C300" s="6">
        <f t="shared" ca="1" si="4"/>
        <v>3.3555555555555556</v>
      </c>
      <c r="D300" s="7" t="s">
        <v>105</v>
      </c>
      <c r="E300" s="7" t="s">
        <v>43</v>
      </c>
      <c r="F300" s="7" t="s">
        <v>107</v>
      </c>
      <c r="G300" s="7" t="s">
        <v>54</v>
      </c>
      <c r="H300" s="7" t="s">
        <v>55</v>
      </c>
      <c r="I300" s="7" t="s">
        <v>54</v>
      </c>
      <c r="J300" s="7" t="s">
        <v>33</v>
      </c>
      <c r="K300" s="7" t="s">
        <v>34</v>
      </c>
      <c r="L300" s="5">
        <v>18439</v>
      </c>
      <c r="M300" s="7" t="s">
        <v>35</v>
      </c>
      <c r="N300" s="7" t="s">
        <v>36</v>
      </c>
      <c r="O300" s="7" t="s">
        <v>37</v>
      </c>
      <c r="P300" s="7" t="s">
        <v>38</v>
      </c>
      <c r="Q300" s="7" t="s">
        <v>39</v>
      </c>
      <c r="R300" s="7" cm="1">
        <f t="array" ref="R300">_xlfn.IFS(Table3[[#This Row],[Performance Levels]]="Exceeds",4,Table3[[#This Row],[Performance Levels]]="Fully Meets",3,Table3[[#This Row],[Performance Levels]]="PIP",1,Table3[[#This Row],[Performance Levels]]="Needs Improvement",2)</f>
        <v>3</v>
      </c>
      <c r="S300" s="7">
        <v>3</v>
      </c>
      <c r="T300" s="7" t="str" cm="1">
        <f t="array" ref="T300">_xlfn.IFS(S300&lt;=2,"Excellent",S300=3,"Average",S300&lt;=5,"Poor")</f>
        <v>Average</v>
      </c>
      <c r="U300" s="5">
        <v>45116</v>
      </c>
      <c r="V300" s="7">
        <v>3</v>
      </c>
      <c r="W300" s="7" t="str" cm="1">
        <f t="array" ref="W300">_xlfn.IFS(S300&lt;=2,"High",S300=3,"Moderate",S300&lt;=5,"Low")</f>
        <v>Moderate</v>
      </c>
      <c r="X300" s="7">
        <v>2</v>
      </c>
      <c r="Y300" s="7" t="str" cm="1">
        <f t="array" ref="Y300">_xlfn.IFS(S300&lt;=2,"High",S300=3,"Moderate",S300&lt;=5,"Low")</f>
        <v>Moderate</v>
      </c>
      <c r="Z300" s="7">
        <v>5</v>
      </c>
      <c r="AA300" s="7" t="str" cm="1">
        <f t="array" ref="AA300">_xlfn.IFS(S300&lt;=2,"High",S300=3,"Moderate",S300&lt;=5,"Low")</f>
        <v>Moderate</v>
      </c>
      <c r="AB300" s="5">
        <v>44878</v>
      </c>
      <c r="AC300" s="7" t="s">
        <v>67</v>
      </c>
      <c r="AD300" s="7" t="s">
        <v>50</v>
      </c>
      <c r="AE300" s="7" t="s">
        <v>51</v>
      </c>
      <c r="AF300" s="7">
        <v>1</v>
      </c>
      <c r="AG300" s="8">
        <v>775.59</v>
      </c>
      <c r="AH300" s="7">
        <v>73</v>
      </c>
      <c r="AI300" s="7" t="str" cm="1">
        <f t="array" ref="AI300">_xlfn.IFS(AH300&lt;=25,"Young",AH300&lt;=50,"Adult",AH300&gt;50,"Old")</f>
        <v>Old</v>
      </c>
    </row>
    <row r="301" spans="1:35" x14ac:dyDescent="0.35">
      <c r="A301" s="11">
        <v>3764</v>
      </c>
      <c r="B301" s="9">
        <v>44608</v>
      </c>
      <c r="C301" s="10">
        <f t="shared" ca="1" si="4"/>
        <v>4.2611111111111111</v>
      </c>
      <c r="D301" s="11" t="s">
        <v>105</v>
      </c>
      <c r="E301" s="11" t="s">
        <v>86</v>
      </c>
      <c r="F301" s="11" t="s">
        <v>29</v>
      </c>
      <c r="G301" s="11" t="s">
        <v>54</v>
      </c>
      <c r="H301" s="11" t="s">
        <v>55</v>
      </c>
      <c r="I301" s="11" t="s">
        <v>32</v>
      </c>
      <c r="J301" s="11" t="s">
        <v>33</v>
      </c>
      <c r="K301" s="11" t="s">
        <v>57</v>
      </c>
      <c r="L301" s="9">
        <v>35046</v>
      </c>
      <c r="M301" s="11" t="s">
        <v>35</v>
      </c>
      <c r="N301" s="11" t="s">
        <v>36</v>
      </c>
      <c r="O301" s="11" t="s">
        <v>71</v>
      </c>
      <c r="P301" s="11" t="s">
        <v>60</v>
      </c>
      <c r="Q301" s="11" t="s">
        <v>39</v>
      </c>
      <c r="R301" s="11" cm="1">
        <f t="array" ref="R301">_xlfn.IFS(Table3[[#This Row],[Performance Levels]]="Exceeds",4,Table3[[#This Row],[Performance Levels]]="Fully Meets",3,Table3[[#This Row],[Performance Levels]]="PIP",1,Table3[[#This Row],[Performance Levels]]="Needs Improvement",2)</f>
        <v>3</v>
      </c>
      <c r="S301" s="11">
        <v>3</v>
      </c>
      <c r="T301" s="11" t="str" cm="1">
        <f t="array" ref="T301">_xlfn.IFS(S301&lt;=2,"Excellent",S301=3,"Average",S301&lt;=5,"Poor")</f>
        <v>Average</v>
      </c>
      <c r="U301" s="9">
        <v>45118</v>
      </c>
      <c r="V301" s="11">
        <v>2</v>
      </c>
      <c r="W301" s="11" t="str" cm="1">
        <f t="array" ref="W301">_xlfn.IFS(S301&lt;=2,"High",S301=3,"Moderate",S301&lt;=5,"Low")</f>
        <v>Moderate</v>
      </c>
      <c r="X301" s="11">
        <v>1</v>
      </c>
      <c r="Y301" s="11" t="str" cm="1">
        <f t="array" ref="Y301">_xlfn.IFS(S301&lt;=2,"High",S301=3,"Moderate",S301&lt;=5,"Low")</f>
        <v>Moderate</v>
      </c>
      <c r="Z301" s="11">
        <v>5</v>
      </c>
      <c r="AA301" s="11" t="str" cm="1">
        <f t="array" ref="AA301">_xlfn.IFS(S301&lt;=2,"High",S301=3,"Moderate",S301&lt;=5,"Low")</f>
        <v>Moderate</v>
      </c>
      <c r="AB301" s="9">
        <v>44803</v>
      </c>
      <c r="AC301" s="11" t="s">
        <v>91</v>
      </c>
      <c r="AD301" s="11" t="s">
        <v>50</v>
      </c>
      <c r="AE301" s="11" t="s">
        <v>51</v>
      </c>
      <c r="AF301" s="11">
        <v>2</v>
      </c>
      <c r="AG301" s="12">
        <v>239.16</v>
      </c>
      <c r="AH301" s="11">
        <v>27</v>
      </c>
      <c r="AI301" s="11" t="str" cm="1">
        <f t="array" ref="AI301">_xlfn.IFS(AH301&lt;=25,"Young",AH301&lt;=50,"Adult",AH301&gt;50,"Old")</f>
        <v>Adult</v>
      </c>
    </row>
    <row r="302" spans="1:35" x14ac:dyDescent="0.35">
      <c r="A302" s="7">
        <v>3765</v>
      </c>
      <c r="B302" s="5">
        <v>44806</v>
      </c>
      <c r="C302" s="6">
        <f t="shared" ca="1" si="4"/>
        <v>3.7166666666666668</v>
      </c>
      <c r="D302" s="7" t="s">
        <v>105</v>
      </c>
      <c r="E302" s="7" t="s">
        <v>63</v>
      </c>
      <c r="F302" s="7" t="s">
        <v>29</v>
      </c>
      <c r="G302" s="7" t="s">
        <v>45</v>
      </c>
      <c r="H302" s="7" t="s">
        <v>44</v>
      </c>
      <c r="I302" s="7" t="s">
        <v>32</v>
      </c>
      <c r="J302" s="7" t="s">
        <v>33</v>
      </c>
      <c r="K302" s="7" t="s">
        <v>104</v>
      </c>
      <c r="L302" s="5">
        <v>25384</v>
      </c>
      <c r="M302" s="7" t="s">
        <v>35</v>
      </c>
      <c r="N302" s="7" t="s">
        <v>36</v>
      </c>
      <c r="O302" s="7" t="s">
        <v>48</v>
      </c>
      <c r="P302" s="7" t="s">
        <v>38</v>
      </c>
      <c r="Q302" s="7" t="s">
        <v>39</v>
      </c>
      <c r="R302" s="7" cm="1">
        <f t="array" ref="R302">_xlfn.IFS(Table3[[#This Row],[Performance Levels]]="Exceeds",4,Table3[[#This Row],[Performance Levels]]="Fully Meets",3,Table3[[#This Row],[Performance Levels]]="PIP",1,Table3[[#This Row],[Performance Levels]]="Needs Improvement",2)</f>
        <v>3</v>
      </c>
      <c r="S302" s="7">
        <v>3</v>
      </c>
      <c r="T302" s="7" t="str" cm="1">
        <f t="array" ref="T302">_xlfn.IFS(S302&lt;=2,"Excellent",S302=3,"Average",S302&lt;=5,"Poor")</f>
        <v>Average</v>
      </c>
      <c r="U302" s="5">
        <v>44928</v>
      </c>
      <c r="V302" s="7">
        <v>1</v>
      </c>
      <c r="W302" s="7" t="str" cm="1">
        <f t="array" ref="W302">_xlfn.IFS(S302&lt;=2,"High",S302=3,"Moderate",S302&lt;=5,"Low")</f>
        <v>Moderate</v>
      </c>
      <c r="X302" s="7">
        <v>1</v>
      </c>
      <c r="Y302" s="7" t="str" cm="1">
        <f t="array" ref="Y302">_xlfn.IFS(S302&lt;=2,"High",S302=3,"Moderate",S302&lt;=5,"Low")</f>
        <v>Moderate</v>
      </c>
      <c r="Z302" s="7">
        <v>2</v>
      </c>
      <c r="AA302" s="7" t="str" cm="1">
        <f t="array" ref="AA302">_xlfn.IFS(S302&lt;=2,"High",S302=3,"Moderate",S302&lt;=5,"Low")</f>
        <v>Moderate</v>
      </c>
      <c r="AB302" s="5">
        <v>44890</v>
      </c>
      <c r="AC302" s="7" t="s">
        <v>49</v>
      </c>
      <c r="AD302" s="7" t="s">
        <v>41</v>
      </c>
      <c r="AE302" s="7" t="s">
        <v>62</v>
      </c>
      <c r="AF302" s="7">
        <v>5</v>
      </c>
      <c r="AG302" s="8">
        <v>275.94</v>
      </c>
      <c r="AH302" s="7">
        <v>53</v>
      </c>
      <c r="AI302" s="7" t="str" cm="1">
        <f t="array" ref="AI302">_xlfn.IFS(AH302&lt;=25,"Young",AH302&lt;=50,"Adult",AH302&gt;50,"Old")</f>
        <v>Old</v>
      </c>
    </row>
    <row r="303" spans="1:35" x14ac:dyDescent="0.35">
      <c r="A303" s="11">
        <v>3766</v>
      </c>
      <c r="B303" s="9">
        <v>43498</v>
      </c>
      <c r="C303" s="10">
        <f t="shared" ca="1" si="4"/>
        <v>7.3</v>
      </c>
      <c r="D303" s="11" t="s">
        <v>105</v>
      </c>
      <c r="E303" s="11" t="s">
        <v>93</v>
      </c>
      <c r="F303" s="11" t="s">
        <v>29</v>
      </c>
      <c r="G303" s="11" t="s">
        <v>45</v>
      </c>
      <c r="H303" s="11" t="s">
        <v>44</v>
      </c>
      <c r="I303" s="11" t="s">
        <v>45</v>
      </c>
      <c r="J303" s="11" t="s">
        <v>33</v>
      </c>
      <c r="K303" s="11" t="s">
        <v>104</v>
      </c>
      <c r="L303" s="9">
        <v>52300</v>
      </c>
      <c r="M303" s="11" t="s">
        <v>35</v>
      </c>
      <c r="N303" s="11" t="s">
        <v>36</v>
      </c>
      <c r="O303" s="11" t="s">
        <v>71</v>
      </c>
      <c r="P303" s="11" t="s">
        <v>38</v>
      </c>
      <c r="Q303" s="11" t="s">
        <v>39</v>
      </c>
      <c r="R303" s="11" cm="1">
        <f t="array" ref="R303">_xlfn.IFS(Table3[[#This Row],[Performance Levels]]="Exceeds",4,Table3[[#This Row],[Performance Levels]]="Fully Meets",3,Table3[[#This Row],[Performance Levels]]="PIP",1,Table3[[#This Row],[Performance Levels]]="Needs Improvement",2)</f>
        <v>3</v>
      </c>
      <c r="S303" s="11">
        <v>3</v>
      </c>
      <c r="T303" s="11" t="str" cm="1">
        <f t="array" ref="T303">_xlfn.IFS(S303&lt;=2,"Excellent",S303=3,"Average",S303&lt;=5,"Poor")</f>
        <v>Average</v>
      </c>
      <c r="U303" s="9">
        <v>45058</v>
      </c>
      <c r="V303" s="11">
        <v>4</v>
      </c>
      <c r="W303" s="11" t="str" cm="1">
        <f t="array" ref="W303">_xlfn.IFS(S303&lt;=2,"High",S303=3,"Moderate",S303&lt;=5,"Low")</f>
        <v>Moderate</v>
      </c>
      <c r="X303" s="11">
        <v>4</v>
      </c>
      <c r="Y303" s="11" t="str" cm="1">
        <f t="array" ref="Y303">_xlfn.IFS(S303&lt;=2,"High",S303=3,"Moderate",S303&lt;=5,"Low")</f>
        <v>Moderate</v>
      </c>
      <c r="Z303" s="11">
        <v>5</v>
      </c>
      <c r="AA303" s="11" t="str" cm="1">
        <f t="array" ref="AA303">_xlfn.IFS(S303&lt;=2,"High",S303=3,"Moderate",S303&lt;=5,"Low")</f>
        <v>Moderate</v>
      </c>
      <c r="AB303" s="9">
        <v>45012</v>
      </c>
      <c r="AC303" s="11" t="s">
        <v>67</v>
      </c>
      <c r="AD303" s="11" t="s">
        <v>41</v>
      </c>
      <c r="AE303" s="11" t="s">
        <v>51</v>
      </c>
      <c r="AF303" s="11">
        <v>4</v>
      </c>
      <c r="AG303" s="12">
        <v>466.32</v>
      </c>
      <c r="AH303" s="11">
        <v>76</v>
      </c>
      <c r="AI303" s="11" t="str" cm="1">
        <f t="array" ref="AI303">_xlfn.IFS(AH303&lt;=25,"Young",AH303&lt;=50,"Adult",AH303&gt;50,"Old")</f>
        <v>Old</v>
      </c>
    </row>
    <row r="304" spans="1:35" x14ac:dyDescent="0.35">
      <c r="A304" s="7">
        <v>3767</v>
      </c>
      <c r="B304" s="5">
        <v>44434</v>
      </c>
      <c r="C304" s="6">
        <f t="shared" ca="1" si="4"/>
        <v>4.7333333333333334</v>
      </c>
      <c r="D304" s="7" t="s">
        <v>27</v>
      </c>
      <c r="E304" s="7" t="s">
        <v>63</v>
      </c>
      <c r="F304" s="7" t="s">
        <v>107</v>
      </c>
      <c r="G304" s="7" t="s">
        <v>54</v>
      </c>
      <c r="H304" s="7" t="s">
        <v>55</v>
      </c>
      <c r="I304" s="7" t="s">
        <v>45</v>
      </c>
      <c r="J304" s="7" t="s">
        <v>33</v>
      </c>
      <c r="K304" s="7" t="s">
        <v>64</v>
      </c>
      <c r="L304" s="5">
        <v>34035</v>
      </c>
      <c r="M304" s="7" t="s">
        <v>35</v>
      </c>
      <c r="N304" s="7" t="s">
        <v>36</v>
      </c>
      <c r="O304" s="7" t="s">
        <v>71</v>
      </c>
      <c r="P304" s="7" t="s">
        <v>76</v>
      </c>
      <c r="Q304" s="7" t="s">
        <v>39</v>
      </c>
      <c r="R304" s="7" cm="1">
        <f t="array" ref="R304">_xlfn.IFS(Table3[[#This Row],[Performance Levels]]="Exceeds",4,Table3[[#This Row],[Performance Levels]]="Fully Meets",3,Table3[[#This Row],[Performance Levels]]="PIP",1,Table3[[#This Row],[Performance Levels]]="Needs Improvement",2)</f>
        <v>3</v>
      </c>
      <c r="S304" s="7">
        <v>2</v>
      </c>
      <c r="T304" s="7" t="str" cm="1">
        <f t="array" ref="T304">_xlfn.IFS(S304&lt;=2,"Excellent",S304=3,"Average",S304&lt;=5,"Poor")</f>
        <v>Excellent</v>
      </c>
      <c r="U304" s="5">
        <v>45116</v>
      </c>
      <c r="V304" s="7">
        <v>2</v>
      </c>
      <c r="W304" s="7" t="str" cm="1">
        <f t="array" ref="W304">_xlfn.IFS(S304&lt;=2,"High",S304=3,"Moderate",S304&lt;=5,"Low")</f>
        <v>High</v>
      </c>
      <c r="X304" s="7">
        <v>5</v>
      </c>
      <c r="Y304" s="7" t="str" cm="1">
        <f t="array" ref="Y304">_xlfn.IFS(S304&lt;=2,"High",S304=3,"Moderate",S304&lt;=5,"Low")</f>
        <v>High</v>
      </c>
      <c r="Z304" s="7">
        <v>3</v>
      </c>
      <c r="AA304" s="7" t="str" cm="1">
        <f t="array" ref="AA304">_xlfn.IFS(S304&lt;=2,"High",S304=3,"Moderate",S304&lt;=5,"Low")</f>
        <v>High</v>
      </c>
      <c r="AB304" s="5">
        <v>44846</v>
      </c>
      <c r="AC304" s="7" t="s">
        <v>40</v>
      </c>
      <c r="AD304" s="7" t="s">
        <v>41</v>
      </c>
      <c r="AE304" s="7" t="s">
        <v>62</v>
      </c>
      <c r="AF304" s="7">
        <v>4</v>
      </c>
      <c r="AG304" s="8">
        <v>840.46</v>
      </c>
      <c r="AH304" s="7">
        <v>28</v>
      </c>
      <c r="AI304" s="7" t="str" cm="1">
        <f t="array" ref="AI304">_xlfn.IFS(AH304&lt;=25,"Young",AH304&lt;=50,"Adult",AH304&gt;50,"Old")</f>
        <v>Adult</v>
      </c>
    </row>
    <row r="305" spans="1:35" x14ac:dyDescent="0.35">
      <c r="A305" s="11">
        <v>3768</v>
      </c>
      <c r="B305" s="9">
        <v>44196</v>
      </c>
      <c r="C305" s="10">
        <f t="shared" ca="1" si="4"/>
        <v>5.3888888888888893</v>
      </c>
      <c r="D305" s="11" t="s">
        <v>27</v>
      </c>
      <c r="E305" s="11" t="s">
        <v>84</v>
      </c>
      <c r="F305" s="11" t="s">
        <v>29</v>
      </c>
      <c r="G305" s="11" t="s">
        <v>30</v>
      </c>
      <c r="H305" s="11" t="s">
        <v>55</v>
      </c>
      <c r="I305" s="11" t="s">
        <v>54</v>
      </c>
      <c r="J305" s="11" t="s">
        <v>33</v>
      </c>
      <c r="K305" s="11" t="s">
        <v>101</v>
      </c>
      <c r="L305" s="9">
        <v>33388</v>
      </c>
      <c r="M305" s="11" t="s">
        <v>35</v>
      </c>
      <c r="N305" s="11" t="s">
        <v>36</v>
      </c>
      <c r="O305" s="11" t="s">
        <v>71</v>
      </c>
      <c r="P305" s="11" t="s">
        <v>76</v>
      </c>
      <c r="Q305" s="11" t="s">
        <v>39</v>
      </c>
      <c r="R305" s="11" cm="1">
        <f t="array" ref="R305">_xlfn.IFS(Table3[[#This Row],[Performance Levels]]="Exceeds",4,Table3[[#This Row],[Performance Levels]]="Fully Meets",3,Table3[[#This Row],[Performance Levels]]="PIP",1,Table3[[#This Row],[Performance Levels]]="Needs Improvement",2)</f>
        <v>3</v>
      </c>
      <c r="S305" s="11">
        <v>4</v>
      </c>
      <c r="T305" s="11" t="str" cm="1">
        <f t="array" ref="T305">_xlfn.IFS(S305&lt;=2,"Excellent",S305=3,"Average",S305&lt;=5,"Poor")</f>
        <v>Poor</v>
      </c>
      <c r="U305" s="9">
        <v>44953</v>
      </c>
      <c r="V305" s="11">
        <v>2</v>
      </c>
      <c r="W305" s="11" t="str" cm="1">
        <f t="array" ref="W305">_xlfn.IFS(S305&lt;=2,"High",S305=3,"Moderate",S305&lt;=5,"Low")</f>
        <v>Low</v>
      </c>
      <c r="X305" s="11">
        <v>4</v>
      </c>
      <c r="Y305" s="11" t="str" cm="1">
        <f t="array" ref="Y305">_xlfn.IFS(S305&lt;=2,"High",S305=3,"Moderate",S305&lt;=5,"Low")</f>
        <v>Low</v>
      </c>
      <c r="Z305" s="11">
        <v>1</v>
      </c>
      <c r="AA305" s="11" t="str" cm="1">
        <f t="array" ref="AA305">_xlfn.IFS(S305&lt;=2,"High",S305=3,"Moderate",S305&lt;=5,"Low")</f>
        <v>Low</v>
      </c>
      <c r="AB305" s="9">
        <v>44930</v>
      </c>
      <c r="AC305" s="11" t="s">
        <v>40</v>
      </c>
      <c r="AD305" s="11" t="s">
        <v>41</v>
      </c>
      <c r="AE305" s="11" t="s">
        <v>62</v>
      </c>
      <c r="AF305" s="11">
        <v>3</v>
      </c>
      <c r="AG305" s="12">
        <v>145.76</v>
      </c>
      <c r="AH305" s="11">
        <v>29</v>
      </c>
      <c r="AI305" s="11" t="str" cm="1">
        <f t="array" ref="AI305">_xlfn.IFS(AH305&lt;=25,"Young",AH305&lt;=50,"Adult",AH305&gt;50,"Old")</f>
        <v>Adult</v>
      </c>
    </row>
    <row r="306" spans="1:35" x14ac:dyDescent="0.35">
      <c r="A306" s="7">
        <v>3769</v>
      </c>
      <c r="B306" s="5">
        <v>44177</v>
      </c>
      <c r="C306" s="6">
        <f t="shared" ca="1" si="4"/>
        <v>5.4388888888888891</v>
      </c>
      <c r="D306" s="7" t="s">
        <v>27</v>
      </c>
      <c r="E306" s="7" t="s">
        <v>93</v>
      </c>
      <c r="F306" s="7" t="s">
        <v>29</v>
      </c>
      <c r="G306" s="7" t="s">
        <v>54</v>
      </c>
      <c r="H306" s="7" t="s">
        <v>44</v>
      </c>
      <c r="I306" s="7" t="s">
        <v>54</v>
      </c>
      <c r="J306" s="7" t="s">
        <v>33</v>
      </c>
      <c r="K306" s="7" t="s">
        <v>96</v>
      </c>
      <c r="L306" s="5">
        <v>19319</v>
      </c>
      <c r="M306" s="7" t="s">
        <v>35</v>
      </c>
      <c r="N306" s="7" t="s">
        <v>47</v>
      </c>
      <c r="O306" s="7" t="s">
        <v>83</v>
      </c>
      <c r="P306" s="7" t="s">
        <v>66</v>
      </c>
      <c r="Q306" s="7" t="s">
        <v>39</v>
      </c>
      <c r="R306" s="7" cm="1">
        <f t="array" ref="R306">_xlfn.IFS(Table3[[#This Row],[Performance Levels]]="Exceeds",4,Table3[[#This Row],[Performance Levels]]="Fully Meets",3,Table3[[#This Row],[Performance Levels]]="PIP",1,Table3[[#This Row],[Performance Levels]]="Needs Improvement",2)</f>
        <v>3</v>
      </c>
      <c r="S306" s="7">
        <v>3</v>
      </c>
      <c r="T306" s="7" t="str" cm="1">
        <f t="array" ref="T306">_xlfn.IFS(S306&lt;=2,"Excellent",S306=3,"Average",S306&lt;=5,"Poor")</f>
        <v>Average</v>
      </c>
      <c r="U306" s="5">
        <v>44829</v>
      </c>
      <c r="V306" s="7">
        <v>3</v>
      </c>
      <c r="W306" s="7" t="str" cm="1">
        <f t="array" ref="W306">_xlfn.IFS(S306&lt;=2,"High",S306=3,"Moderate",S306&lt;=5,"Low")</f>
        <v>Moderate</v>
      </c>
      <c r="X306" s="7">
        <v>5</v>
      </c>
      <c r="Y306" s="7" t="str" cm="1">
        <f t="array" ref="Y306">_xlfn.IFS(S306&lt;=2,"High",S306=3,"Moderate",S306&lt;=5,"Low")</f>
        <v>Moderate</v>
      </c>
      <c r="Z306" s="7">
        <v>3</v>
      </c>
      <c r="AA306" s="7" t="str" cm="1">
        <f t="array" ref="AA306">_xlfn.IFS(S306&lt;=2,"High",S306=3,"Moderate",S306&lt;=5,"Low")</f>
        <v>Moderate</v>
      </c>
      <c r="AB306" s="5">
        <v>44846</v>
      </c>
      <c r="AC306" s="7" t="s">
        <v>61</v>
      </c>
      <c r="AD306" s="7" t="s">
        <v>41</v>
      </c>
      <c r="AE306" s="7" t="s">
        <v>51</v>
      </c>
      <c r="AF306" s="7">
        <v>2</v>
      </c>
      <c r="AG306" s="8">
        <v>647.70000000000005</v>
      </c>
      <c r="AH306" s="7">
        <v>68</v>
      </c>
      <c r="AI306" s="7" t="str" cm="1">
        <f t="array" ref="AI306">_xlfn.IFS(AH306&lt;=25,"Young",AH306&lt;=50,"Adult",AH306&gt;50,"Old")</f>
        <v>Old</v>
      </c>
    </row>
    <row r="307" spans="1:35" x14ac:dyDescent="0.35">
      <c r="A307" s="11">
        <v>3770</v>
      </c>
      <c r="B307" s="9">
        <v>44574</v>
      </c>
      <c r="C307" s="10">
        <f t="shared" ca="1" si="4"/>
        <v>4.3527777777777779</v>
      </c>
      <c r="D307" s="11" t="s">
        <v>27</v>
      </c>
      <c r="E307" s="11" t="s">
        <v>53</v>
      </c>
      <c r="F307" s="11" t="s">
        <v>107</v>
      </c>
      <c r="G307" s="11" t="s">
        <v>30</v>
      </c>
      <c r="H307" s="11" t="s">
        <v>55</v>
      </c>
      <c r="I307" s="11" t="s">
        <v>32</v>
      </c>
      <c r="J307" s="11" t="s">
        <v>33</v>
      </c>
      <c r="K307" s="11" t="s">
        <v>46</v>
      </c>
      <c r="L307" s="9">
        <v>34725</v>
      </c>
      <c r="M307" s="11" t="s">
        <v>35</v>
      </c>
      <c r="N307" s="11" t="s">
        <v>47</v>
      </c>
      <c r="O307" s="11" t="s">
        <v>83</v>
      </c>
      <c r="P307" s="11" t="s">
        <v>66</v>
      </c>
      <c r="Q307" s="11" t="s">
        <v>39</v>
      </c>
      <c r="R307" s="11" cm="1">
        <f t="array" ref="R307">_xlfn.IFS(Table3[[#This Row],[Performance Levels]]="Exceeds",4,Table3[[#This Row],[Performance Levels]]="Fully Meets",3,Table3[[#This Row],[Performance Levels]]="PIP",1,Table3[[#This Row],[Performance Levels]]="Needs Improvement",2)</f>
        <v>3</v>
      </c>
      <c r="S307" s="11">
        <v>3</v>
      </c>
      <c r="T307" s="11" t="str" cm="1">
        <f t="array" ref="T307">_xlfn.IFS(S307&lt;=2,"Excellent",S307=3,"Average",S307&lt;=5,"Poor")</f>
        <v>Average</v>
      </c>
      <c r="U307" s="9">
        <v>45052</v>
      </c>
      <c r="V307" s="11">
        <v>1</v>
      </c>
      <c r="W307" s="11" t="str" cm="1">
        <f t="array" ref="W307">_xlfn.IFS(S307&lt;=2,"High",S307=3,"Moderate",S307&lt;=5,"Low")</f>
        <v>Moderate</v>
      </c>
      <c r="X307" s="11">
        <v>3</v>
      </c>
      <c r="Y307" s="11" t="str" cm="1">
        <f t="array" ref="Y307">_xlfn.IFS(S307&lt;=2,"High",S307=3,"Moderate",S307&lt;=5,"Low")</f>
        <v>Moderate</v>
      </c>
      <c r="Z307" s="11">
        <v>3</v>
      </c>
      <c r="AA307" s="11" t="str" cm="1">
        <f t="array" ref="AA307">_xlfn.IFS(S307&lt;=2,"High",S307=3,"Moderate",S307&lt;=5,"Low")</f>
        <v>Moderate</v>
      </c>
      <c r="AB307" s="9">
        <v>45112</v>
      </c>
      <c r="AC307" s="11" t="s">
        <v>61</v>
      </c>
      <c r="AD307" s="11" t="s">
        <v>41</v>
      </c>
      <c r="AE307" s="11" t="s">
        <v>51</v>
      </c>
      <c r="AF307" s="11">
        <v>2</v>
      </c>
      <c r="AG307" s="12">
        <v>536.20000000000005</v>
      </c>
      <c r="AH307" s="11">
        <v>27</v>
      </c>
      <c r="AI307" s="11" t="str" cm="1">
        <f t="array" ref="AI307">_xlfn.IFS(AH307&lt;=25,"Young",AH307&lt;=50,"Adult",AH307&gt;50,"Old")</f>
        <v>Adult</v>
      </c>
    </row>
    <row r="308" spans="1:35" x14ac:dyDescent="0.35">
      <c r="A308" s="7">
        <v>3771</v>
      </c>
      <c r="B308" s="5">
        <v>44220</v>
      </c>
      <c r="C308" s="6">
        <f t="shared" ca="1" si="4"/>
        <v>5.322222222222222</v>
      </c>
      <c r="D308" s="7" t="s">
        <v>27</v>
      </c>
      <c r="E308" s="7" t="s">
        <v>80</v>
      </c>
      <c r="F308" s="7" t="s">
        <v>107</v>
      </c>
      <c r="G308" s="7" t="s">
        <v>45</v>
      </c>
      <c r="H308" s="7" t="s">
        <v>55</v>
      </c>
      <c r="I308" s="7" t="s">
        <v>32</v>
      </c>
      <c r="J308" s="7" t="s">
        <v>33</v>
      </c>
      <c r="K308" s="7" t="s">
        <v>64</v>
      </c>
      <c r="L308" s="5">
        <v>29849</v>
      </c>
      <c r="M308" s="7" t="s">
        <v>35</v>
      </c>
      <c r="N308" s="7" t="s">
        <v>47</v>
      </c>
      <c r="O308" s="7" t="s">
        <v>83</v>
      </c>
      <c r="P308" s="7" t="s">
        <v>66</v>
      </c>
      <c r="Q308" s="7" t="s">
        <v>39</v>
      </c>
      <c r="R308" s="7" cm="1">
        <f t="array" ref="R308">_xlfn.IFS(Table3[[#This Row],[Performance Levels]]="Exceeds",4,Table3[[#This Row],[Performance Levels]]="Fully Meets",3,Table3[[#This Row],[Performance Levels]]="PIP",1,Table3[[#This Row],[Performance Levels]]="Needs Improvement",2)</f>
        <v>3</v>
      </c>
      <c r="S308" s="7">
        <v>3</v>
      </c>
      <c r="T308" s="7" t="str" cm="1">
        <f t="array" ref="T308">_xlfn.IFS(S308&lt;=2,"Excellent",S308=3,"Average",S308&lt;=5,"Poor")</f>
        <v>Average</v>
      </c>
      <c r="U308" s="5">
        <v>44829</v>
      </c>
      <c r="V308" s="7">
        <v>2</v>
      </c>
      <c r="W308" s="7" t="str" cm="1">
        <f t="array" ref="W308">_xlfn.IFS(S308&lt;=2,"High",S308=3,"Moderate",S308&lt;=5,"Low")</f>
        <v>Moderate</v>
      </c>
      <c r="X308" s="7">
        <v>2</v>
      </c>
      <c r="Y308" s="7" t="str" cm="1">
        <f t="array" ref="Y308">_xlfn.IFS(S308&lt;=2,"High",S308=3,"Moderate",S308&lt;=5,"Low")</f>
        <v>Moderate</v>
      </c>
      <c r="Z308" s="7">
        <v>4</v>
      </c>
      <c r="AA308" s="7" t="str" cm="1">
        <f t="array" ref="AA308">_xlfn.IFS(S308&lt;=2,"High",S308=3,"Moderate",S308&lt;=5,"Low")</f>
        <v>Moderate</v>
      </c>
      <c r="AB308" s="5">
        <v>45011</v>
      </c>
      <c r="AC308" s="7" t="s">
        <v>91</v>
      </c>
      <c r="AD308" s="7" t="s">
        <v>41</v>
      </c>
      <c r="AE308" s="7" t="s">
        <v>51</v>
      </c>
      <c r="AF308" s="7">
        <v>5</v>
      </c>
      <c r="AG308" s="8">
        <v>769.97</v>
      </c>
      <c r="AH308" s="7">
        <v>40</v>
      </c>
      <c r="AI308" s="7" t="str" cm="1">
        <f t="array" ref="AI308">_xlfn.IFS(AH308&lt;=25,"Young",AH308&lt;=50,"Adult",AH308&gt;50,"Old")</f>
        <v>Adult</v>
      </c>
    </row>
    <row r="309" spans="1:35" x14ac:dyDescent="0.35">
      <c r="A309" s="11">
        <v>3772</v>
      </c>
      <c r="B309" s="9">
        <v>44600</v>
      </c>
      <c r="C309" s="10">
        <f t="shared" ca="1" si="4"/>
        <v>4.2833333333333332</v>
      </c>
      <c r="D309" s="11" t="s">
        <v>27</v>
      </c>
      <c r="E309" s="11" t="s">
        <v>86</v>
      </c>
      <c r="F309" s="11" t="s">
        <v>29</v>
      </c>
      <c r="G309" s="11" t="s">
        <v>54</v>
      </c>
      <c r="H309" s="11" t="s">
        <v>44</v>
      </c>
      <c r="I309" s="11" t="s">
        <v>32</v>
      </c>
      <c r="J309" s="11" t="s">
        <v>33</v>
      </c>
      <c r="K309" s="11" t="s">
        <v>78</v>
      </c>
      <c r="L309" s="9">
        <v>24143</v>
      </c>
      <c r="M309" s="11" t="s">
        <v>35</v>
      </c>
      <c r="N309" s="11" t="s">
        <v>36</v>
      </c>
      <c r="O309" s="11" t="s">
        <v>83</v>
      </c>
      <c r="P309" s="11" t="s">
        <v>76</v>
      </c>
      <c r="Q309" s="11" t="s">
        <v>39</v>
      </c>
      <c r="R309" s="11" cm="1">
        <f t="array" ref="R309">_xlfn.IFS(Table3[[#This Row],[Performance Levels]]="Exceeds",4,Table3[[#This Row],[Performance Levels]]="Fully Meets",3,Table3[[#This Row],[Performance Levels]]="PIP",1,Table3[[#This Row],[Performance Levels]]="Needs Improvement",2)</f>
        <v>3</v>
      </c>
      <c r="S309" s="11">
        <v>3</v>
      </c>
      <c r="T309" s="11" t="str" cm="1">
        <f t="array" ref="T309">_xlfn.IFS(S309&lt;=2,"Excellent",S309=3,"Average",S309&lt;=5,"Poor")</f>
        <v>Average</v>
      </c>
      <c r="U309" s="9">
        <v>44814</v>
      </c>
      <c r="V309" s="11">
        <v>2</v>
      </c>
      <c r="W309" s="11" t="str" cm="1">
        <f t="array" ref="W309">_xlfn.IFS(S309&lt;=2,"High",S309=3,"Moderate",S309&lt;=5,"Low")</f>
        <v>Moderate</v>
      </c>
      <c r="X309" s="11">
        <v>5</v>
      </c>
      <c r="Y309" s="11" t="str" cm="1">
        <f t="array" ref="Y309">_xlfn.IFS(S309&lt;=2,"High",S309=3,"Moderate",S309&lt;=5,"Low")</f>
        <v>Moderate</v>
      </c>
      <c r="Z309" s="11">
        <v>1</v>
      </c>
      <c r="AA309" s="11" t="str" cm="1">
        <f t="array" ref="AA309">_xlfn.IFS(S309&lt;=2,"High",S309=3,"Moderate",S309&lt;=5,"Low")</f>
        <v>Moderate</v>
      </c>
      <c r="AB309" s="9">
        <v>44927</v>
      </c>
      <c r="AC309" s="11" t="s">
        <v>91</v>
      </c>
      <c r="AD309" s="11" t="s">
        <v>50</v>
      </c>
      <c r="AE309" s="11" t="s">
        <v>62</v>
      </c>
      <c r="AF309" s="11">
        <v>1</v>
      </c>
      <c r="AG309" s="12">
        <v>894.66</v>
      </c>
      <c r="AH309" s="11">
        <v>56</v>
      </c>
      <c r="AI309" s="11" t="str" cm="1">
        <f t="array" ref="AI309">_xlfn.IFS(AH309&lt;=25,"Young",AH309&lt;=50,"Adult",AH309&gt;50,"Old")</f>
        <v>Old</v>
      </c>
    </row>
    <row r="310" spans="1:35" x14ac:dyDescent="0.35">
      <c r="A310" s="7">
        <v>3773</v>
      </c>
      <c r="B310" s="5">
        <v>44115</v>
      </c>
      <c r="C310" s="6">
        <f t="shared" ca="1" si="4"/>
        <v>5.6083333333333334</v>
      </c>
      <c r="D310" s="7" t="s">
        <v>27</v>
      </c>
      <c r="E310" s="7" t="s">
        <v>43</v>
      </c>
      <c r="F310" s="7" t="s">
        <v>107</v>
      </c>
      <c r="G310" s="7" t="s">
        <v>45</v>
      </c>
      <c r="H310" s="7" t="s">
        <v>44</v>
      </c>
      <c r="I310" s="7" t="s">
        <v>32</v>
      </c>
      <c r="J310" s="7" t="s">
        <v>33</v>
      </c>
      <c r="K310" s="7" t="s">
        <v>78</v>
      </c>
      <c r="L310" s="5">
        <v>26435</v>
      </c>
      <c r="M310" s="7" t="s">
        <v>35</v>
      </c>
      <c r="N310" s="7" t="s">
        <v>36</v>
      </c>
      <c r="O310" s="7" t="s">
        <v>48</v>
      </c>
      <c r="P310" s="7" t="s">
        <v>76</v>
      </c>
      <c r="Q310" s="7" t="s">
        <v>39</v>
      </c>
      <c r="R310" s="7" cm="1">
        <f t="array" ref="R310">_xlfn.IFS(Table3[[#This Row],[Performance Levels]]="Exceeds",4,Table3[[#This Row],[Performance Levels]]="Fully Meets",3,Table3[[#This Row],[Performance Levels]]="PIP",1,Table3[[#This Row],[Performance Levels]]="Needs Improvement",2)</f>
        <v>3</v>
      </c>
      <c r="S310" s="7">
        <v>3</v>
      </c>
      <c r="T310" s="7" t="str" cm="1">
        <f t="array" ref="T310">_xlfn.IFS(S310&lt;=2,"Excellent",S310=3,"Average",S310&lt;=5,"Poor")</f>
        <v>Average</v>
      </c>
      <c r="U310" s="5">
        <v>44850</v>
      </c>
      <c r="V310" s="7">
        <v>1</v>
      </c>
      <c r="W310" s="7" t="str" cm="1">
        <f t="array" ref="W310">_xlfn.IFS(S310&lt;=2,"High",S310=3,"Moderate",S310&lt;=5,"Low")</f>
        <v>Moderate</v>
      </c>
      <c r="X310" s="7">
        <v>5</v>
      </c>
      <c r="Y310" s="7" t="str" cm="1">
        <f t="array" ref="Y310">_xlfn.IFS(S310&lt;=2,"High",S310=3,"Moderate",S310&lt;=5,"Low")</f>
        <v>Moderate</v>
      </c>
      <c r="Z310" s="7">
        <v>2</v>
      </c>
      <c r="AA310" s="7" t="str" cm="1">
        <f t="array" ref="AA310">_xlfn.IFS(S310&lt;=2,"High",S310=3,"Moderate",S310&lt;=5,"Low")</f>
        <v>Moderate</v>
      </c>
      <c r="AB310" s="5">
        <v>44880</v>
      </c>
      <c r="AC310" s="7" t="s">
        <v>61</v>
      </c>
      <c r="AD310" s="7" t="s">
        <v>50</v>
      </c>
      <c r="AE310" s="7" t="s">
        <v>42</v>
      </c>
      <c r="AF310" s="7">
        <v>2</v>
      </c>
      <c r="AG310" s="8">
        <v>374.02</v>
      </c>
      <c r="AH310" s="7">
        <v>48</v>
      </c>
      <c r="AI310" s="7" t="str" cm="1">
        <f t="array" ref="AI310">_xlfn.IFS(AH310&lt;=25,"Young",AH310&lt;=50,"Adult",AH310&gt;50,"Old")</f>
        <v>Adult</v>
      </c>
    </row>
    <row r="311" spans="1:35" x14ac:dyDescent="0.35">
      <c r="A311" s="11">
        <v>3774</v>
      </c>
      <c r="B311" s="9">
        <v>43636</v>
      </c>
      <c r="C311" s="10">
        <f t="shared" ca="1" si="4"/>
        <v>6.916666666666667</v>
      </c>
      <c r="D311" s="11" t="s">
        <v>27</v>
      </c>
      <c r="E311" s="11" t="s">
        <v>28</v>
      </c>
      <c r="F311" s="11" t="s">
        <v>29</v>
      </c>
      <c r="G311" s="11" t="s">
        <v>45</v>
      </c>
      <c r="H311" s="11" t="s">
        <v>55</v>
      </c>
      <c r="I311" s="11" t="s">
        <v>54</v>
      </c>
      <c r="J311" s="11" t="s">
        <v>33</v>
      </c>
      <c r="K311" s="11" t="s">
        <v>78</v>
      </c>
      <c r="L311" s="9">
        <v>35891</v>
      </c>
      <c r="M311" s="11" t="s">
        <v>35</v>
      </c>
      <c r="N311" s="11" t="s">
        <v>47</v>
      </c>
      <c r="O311" s="11" t="s">
        <v>71</v>
      </c>
      <c r="P311" s="11" t="s">
        <v>60</v>
      </c>
      <c r="Q311" s="11" t="s">
        <v>39</v>
      </c>
      <c r="R311" s="11" cm="1">
        <f t="array" ref="R311">_xlfn.IFS(Table3[[#This Row],[Performance Levels]]="Exceeds",4,Table3[[#This Row],[Performance Levels]]="Fully Meets",3,Table3[[#This Row],[Performance Levels]]="PIP",1,Table3[[#This Row],[Performance Levels]]="Needs Improvement",2)</f>
        <v>3</v>
      </c>
      <c r="S311" s="11">
        <v>3</v>
      </c>
      <c r="T311" s="11" t="str" cm="1">
        <f t="array" ref="T311">_xlfn.IFS(S311&lt;=2,"Excellent",S311=3,"Average",S311&lt;=5,"Poor")</f>
        <v>Average</v>
      </c>
      <c r="U311" s="9">
        <v>45027</v>
      </c>
      <c r="V311" s="11">
        <v>5</v>
      </c>
      <c r="W311" s="11" t="str" cm="1">
        <f t="array" ref="W311">_xlfn.IFS(S311&lt;=2,"High",S311=3,"Moderate",S311&lt;=5,"Low")</f>
        <v>Moderate</v>
      </c>
      <c r="X311" s="11">
        <v>3</v>
      </c>
      <c r="Y311" s="11" t="str" cm="1">
        <f t="array" ref="Y311">_xlfn.IFS(S311&lt;=2,"High",S311=3,"Moderate",S311&lt;=5,"Low")</f>
        <v>Moderate</v>
      </c>
      <c r="Z311" s="11">
        <v>1</v>
      </c>
      <c r="AA311" s="11" t="str" cm="1">
        <f t="array" ref="AA311">_xlfn.IFS(S311&lt;=2,"High",S311=3,"Moderate",S311&lt;=5,"Low")</f>
        <v>Moderate</v>
      </c>
      <c r="AB311" s="9">
        <v>44961</v>
      </c>
      <c r="AC311" s="11" t="s">
        <v>40</v>
      </c>
      <c r="AD311" s="11" t="s">
        <v>41</v>
      </c>
      <c r="AE311" s="11" t="s">
        <v>72</v>
      </c>
      <c r="AF311" s="11">
        <v>5</v>
      </c>
      <c r="AG311" s="12">
        <v>569.41999999999996</v>
      </c>
      <c r="AH311" s="11">
        <v>21</v>
      </c>
      <c r="AI311" s="11" t="str" cm="1">
        <f t="array" ref="AI311">_xlfn.IFS(AH311&lt;=25,"Young",AH311&lt;=50,"Adult",AH311&gt;50,"Old")</f>
        <v>Young</v>
      </c>
    </row>
    <row r="312" spans="1:35" x14ac:dyDescent="0.35">
      <c r="A312" s="7">
        <v>3775</v>
      </c>
      <c r="B312" s="5">
        <v>44390</v>
      </c>
      <c r="C312" s="6">
        <f t="shared" ca="1" si="4"/>
        <v>4.8527777777777779</v>
      </c>
      <c r="D312" s="7" t="s">
        <v>27</v>
      </c>
      <c r="E312" s="7" t="s">
        <v>68</v>
      </c>
      <c r="F312" s="7" t="s">
        <v>29</v>
      </c>
      <c r="G312" s="7" t="s">
        <v>30</v>
      </c>
      <c r="H312" s="7" t="s">
        <v>55</v>
      </c>
      <c r="I312" s="7" t="s">
        <v>45</v>
      </c>
      <c r="J312" s="7" t="s">
        <v>33</v>
      </c>
      <c r="K312" s="7" t="s">
        <v>69</v>
      </c>
      <c r="L312" s="5">
        <v>29509</v>
      </c>
      <c r="M312" s="7" t="s">
        <v>35</v>
      </c>
      <c r="N312" s="7" t="s">
        <v>47</v>
      </c>
      <c r="O312" s="7" t="s">
        <v>59</v>
      </c>
      <c r="P312" s="7" t="s">
        <v>38</v>
      </c>
      <c r="Q312" s="7" t="s">
        <v>39</v>
      </c>
      <c r="R312" s="7" cm="1">
        <f t="array" ref="R312">_xlfn.IFS(Table3[[#This Row],[Performance Levels]]="Exceeds",4,Table3[[#This Row],[Performance Levels]]="Fully Meets",3,Table3[[#This Row],[Performance Levels]]="PIP",1,Table3[[#This Row],[Performance Levels]]="Needs Improvement",2)</f>
        <v>3</v>
      </c>
      <c r="S312" s="7">
        <v>3</v>
      </c>
      <c r="T312" s="7" t="str" cm="1">
        <f t="array" ref="T312">_xlfn.IFS(S312&lt;=2,"Excellent",S312=3,"Average",S312&lt;=5,"Poor")</f>
        <v>Average</v>
      </c>
      <c r="U312" s="5">
        <v>45031</v>
      </c>
      <c r="V312" s="7">
        <v>2</v>
      </c>
      <c r="W312" s="7" t="str" cm="1">
        <f t="array" ref="W312">_xlfn.IFS(S312&lt;=2,"High",S312=3,"Moderate",S312&lt;=5,"Low")</f>
        <v>Moderate</v>
      </c>
      <c r="X312" s="7">
        <v>1</v>
      </c>
      <c r="Y312" s="7" t="str" cm="1">
        <f t="array" ref="Y312">_xlfn.IFS(S312&lt;=2,"High",S312=3,"Moderate",S312&lt;=5,"Low")</f>
        <v>Moderate</v>
      </c>
      <c r="Z312" s="7">
        <v>3</v>
      </c>
      <c r="AA312" s="7" t="str" cm="1">
        <f t="array" ref="AA312">_xlfn.IFS(S312&lt;=2,"High",S312=3,"Moderate",S312&lt;=5,"Low")</f>
        <v>Moderate</v>
      </c>
      <c r="AB312" s="5">
        <v>44879</v>
      </c>
      <c r="AC312" s="7" t="s">
        <v>49</v>
      </c>
      <c r="AD312" s="7" t="s">
        <v>41</v>
      </c>
      <c r="AE312" s="7" t="s">
        <v>62</v>
      </c>
      <c r="AF312" s="7">
        <v>1</v>
      </c>
      <c r="AG312" s="8">
        <v>172.82</v>
      </c>
      <c r="AH312" s="7">
        <v>41</v>
      </c>
      <c r="AI312" s="7" t="str" cm="1">
        <f t="array" ref="AI312">_xlfn.IFS(AH312&lt;=25,"Young",AH312&lt;=50,"Adult",AH312&gt;50,"Old")</f>
        <v>Adult</v>
      </c>
    </row>
    <row r="313" spans="1:35" x14ac:dyDescent="0.35">
      <c r="A313" s="11">
        <v>3776</v>
      </c>
      <c r="B313" s="9">
        <v>44483</v>
      </c>
      <c r="C313" s="10">
        <f t="shared" ca="1" si="4"/>
        <v>4.5999999999999996</v>
      </c>
      <c r="D313" s="11" t="s">
        <v>27</v>
      </c>
      <c r="E313" s="11" t="s">
        <v>73</v>
      </c>
      <c r="F313" s="11" t="s">
        <v>29</v>
      </c>
      <c r="G313" s="11" t="s">
        <v>30</v>
      </c>
      <c r="H313" s="11" t="s">
        <v>44</v>
      </c>
      <c r="I313" s="11" t="s">
        <v>54</v>
      </c>
      <c r="J313" s="11" t="s">
        <v>33</v>
      </c>
      <c r="K313" s="11" t="s">
        <v>74</v>
      </c>
      <c r="L313" s="9">
        <v>29339</v>
      </c>
      <c r="M313" s="11" t="s">
        <v>35</v>
      </c>
      <c r="N313" s="11" t="s">
        <v>47</v>
      </c>
      <c r="O313" s="11" t="s">
        <v>71</v>
      </c>
      <c r="P313" s="11" t="s">
        <v>66</v>
      </c>
      <c r="Q313" s="11" t="s">
        <v>39</v>
      </c>
      <c r="R313" s="11" cm="1">
        <f t="array" ref="R313">_xlfn.IFS(Table3[[#This Row],[Performance Levels]]="Exceeds",4,Table3[[#This Row],[Performance Levels]]="Fully Meets",3,Table3[[#This Row],[Performance Levels]]="PIP",1,Table3[[#This Row],[Performance Levels]]="Needs Improvement",2)</f>
        <v>3</v>
      </c>
      <c r="S313" s="11">
        <v>3</v>
      </c>
      <c r="T313" s="11" t="str" cm="1">
        <f t="array" ref="T313">_xlfn.IFS(S313&lt;=2,"Excellent",S313=3,"Average",S313&lt;=5,"Poor")</f>
        <v>Average</v>
      </c>
      <c r="U313" s="9">
        <v>44908</v>
      </c>
      <c r="V313" s="11">
        <v>4</v>
      </c>
      <c r="W313" s="11" t="str" cm="1">
        <f t="array" ref="W313">_xlfn.IFS(S313&lt;=2,"High",S313=3,"Moderate",S313&lt;=5,"Low")</f>
        <v>Moderate</v>
      </c>
      <c r="X313" s="11">
        <v>1</v>
      </c>
      <c r="Y313" s="11" t="str" cm="1">
        <f t="array" ref="Y313">_xlfn.IFS(S313&lt;=2,"High",S313=3,"Moderate",S313&lt;=5,"Low")</f>
        <v>Moderate</v>
      </c>
      <c r="Z313" s="11">
        <v>5</v>
      </c>
      <c r="AA313" s="11" t="str" cm="1">
        <f t="array" ref="AA313">_xlfn.IFS(S313&lt;=2,"High",S313=3,"Moderate",S313&lt;=5,"Low")</f>
        <v>Moderate</v>
      </c>
      <c r="AB313" s="9">
        <v>44962</v>
      </c>
      <c r="AC313" s="11" t="s">
        <v>61</v>
      </c>
      <c r="AD313" s="11" t="s">
        <v>41</v>
      </c>
      <c r="AE313" s="11" t="s">
        <v>62</v>
      </c>
      <c r="AF313" s="11">
        <v>4</v>
      </c>
      <c r="AG313" s="12">
        <v>585.84</v>
      </c>
      <c r="AH313" s="11">
        <v>41</v>
      </c>
      <c r="AI313" s="11" t="str" cm="1">
        <f t="array" ref="AI313">_xlfn.IFS(AH313&lt;=25,"Young",AH313&lt;=50,"Adult",AH313&gt;50,"Old")</f>
        <v>Adult</v>
      </c>
    </row>
    <row r="314" spans="1:35" x14ac:dyDescent="0.35">
      <c r="A314" s="7">
        <v>3777</v>
      </c>
      <c r="B314" s="5">
        <v>44509</v>
      </c>
      <c r="C314" s="6">
        <f t="shared" ca="1" si="4"/>
        <v>4.5305555555555559</v>
      </c>
      <c r="D314" s="7" t="s">
        <v>27</v>
      </c>
      <c r="E314" s="7" t="s">
        <v>63</v>
      </c>
      <c r="F314" s="7" t="s">
        <v>29</v>
      </c>
      <c r="G314" s="7" t="s">
        <v>30</v>
      </c>
      <c r="H314" s="7" t="s">
        <v>31</v>
      </c>
      <c r="I314" s="7" t="s">
        <v>32</v>
      </c>
      <c r="J314" s="7" t="s">
        <v>33</v>
      </c>
      <c r="K314" s="7" t="s">
        <v>46</v>
      </c>
      <c r="L314" s="5">
        <v>24187</v>
      </c>
      <c r="M314" s="7" t="s">
        <v>35</v>
      </c>
      <c r="N314" s="7" t="s">
        <v>47</v>
      </c>
      <c r="O314" s="7" t="s">
        <v>71</v>
      </c>
      <c r="P314" s="7" t="s">
        <v>60</v>
      </c>
      <c r="Q314" s="7" t="s">
        <v>39</v>
      </c>
      <c r="R314" s="7" cm="1">
        <f t="array" ref="R314">_xlfn.IFS(Table3[[#This Row],[Performance Levels]]="Exceeds",4,Table3[[#This Row],[Performance Levels]]="Fully Meets",3,Table3[[#This Row],[Performance Levels]]="PIP",1,Table3[[#This Row],[Performance Levels]]="Needs Improvement",2)</f>
        <v>3</v>
      </c>
      <c r="S314" s="7">
        <v>3</v>
      </c>
      <c r="T314" s="7" t="str" cm="1">
        <f t="array" ref="T314">_xlfn.IFS(S314&lt;=2,"Excellent",S314=3,"Average",S314&lt;=5,"Poor")</f>
        <v>Average</v>
      </c>
      <c r="U314" s="5">
        <v>44862</v>
      </c>
      <c r="V314" s="7">
        <v>4</v>
      </c>
      <c r="W314" s="7" t="str" cm="1">
        <f t="array" ref="W314">_xlfn.IFS(S314&lt;=2,"High",S314=3,"Moderate",S314&lt;=5,"Low")</f>
        <v>Moderate</v>
      </c>
      <c r="X314" s="7">
        <v>3</v>
      </c>
      <c r="Y314" s="7" t="str" cm="1">
        <f t="array" ref="Y314">_xlfn.IFS(S314&lt;=2,"High",S314=3,"Moderate",S314&lt;=5,"Low")</f>
        <v>Moderate</v>
      </c>
      <c r="Z314" s="7">
        <v>2</v>
      </c>
      <c r="AA314" s="7" t="str" cm="1">
        <f t="array" ref="AA314">_xlfn.IFS(S314&lt;=2,"High",S314=3,"Moderate",S314&lt;=5,"Low")</f>
        <v>Moderate</v>
      </c>
      <c r="AB314" s="5">
        <v>44847</v>
      </c>
      <c r="AC314" s="7" t="s">
        <v>61</v>
      </c>
      <c r="AD314" s="7" t="s">
        <v>50</v>
      </c>
      <c r="AE314" s="7" t="s">
        <v>62</v>
      </c>
      <c r="AF314" s="7">
        <v>1</v>
      </c>
      <c r="AG314" s="8">
        <v>759.38</v>
      </c>
      <c r="AH314" s="7">
        <v>55</v>
      </c>
      <c r="AI314" s="7" t="str" cm="1">
        <f t="array" ref="AI314">_xlfn.IFS(AH314&lt;=25,"Young",AH314&lt;=50,"Adult",AH314&gt;50,"Old")</f>
        <v>Old</v>
      </c>
    </row>
    <row r="315" spans="1:35" x14ac:dyDescent="0.35">
      <c r="A315" s="11">
        <v>3778</v>
      </c>
      <c r="B315" s="9">
        <v>45018</v>
      </c>
      <c r="C315" s="10">
        <f t="shared" ca="1" si="4"/>
        <v>3.1333333333333333</v>
      </c>
      <c r="D315" s="11" t="s">
        <v>27</v>
      </c>
      <c r="E315" s="11" t="s">
        <v>84</v>
      </c>
      <c r="F315" s="11" t="s">
        <v>29</v>
      </c>
      <c r="G315" s="11" t="s">
        <v>54</v>
      </c>
      <c r="H315" s="11" t="s">
        <v>44</v>
      </c>
      <c r="I315" s="11" t="s">
        <v>54</v>
      </c>
      <c r="J315" s="11" t="s">
        <v>33</v>
      </c>
      <c r="K315" s="11" t="s">
        <v>100</v>
      </c>
      <c r="L315" s="9">
        <v>33643</v>
      </c>
      <c r="M315" s="11" t="s">
        <v>35</v>
      </c>
      <c r="N315" s="11" t="s">
        <v>47</v>
      </c>
      <c r="O315" s="11" t="s">
        <v>59</v>
      </c>
      <c r="P315" s="11" t="s">
        <v>66</v>
      </c>
      <c r="Q315" s="11" t="s">
        <v>39</v>
      </c>
      <c r="R315" s="11" cm="1">
        <f t="array" ref="R315">_xlfn.IFS(Table3[[#This Row],[Performance Levels]]="Exceeds",4,Table3[[#This Row],[Performance Levels]]="Fully Meets",3,Table3[[#This Row],[Performance Levels]]="PIP",1,Table3[[#This Row],[Performance Levels]]="Needs Improvement",2)</f>
        <v>3</v>
      </c>
      <c r="S315" s="11">
        <v>3</v>
      </c>
      <c r="T315" s="11" t="str" cm="1">
        <f t="array" ref="T315">_xlfn.IFS(S315&lt;=2,"Excellent",S315=3,"Average",S315&lt;=5,"Poor")</f>
        <v>Average</v>
      </c>
      <c r="U315" s="9">
        <v>44963</v>
      </c>
      <c r="V315" s="11">
        <v>1</v>
      </c>
      <c r="W315" s="11" t="str" cm="1">
        <f t="array" ref="W315">_xlfn.IFS(S315&lt;=2,"High",S315=3,"Moderate",S315&lt;=5,"Low")</f>
        <v>Moderate</v>
      </c>
      <c r="X315" s="11">
        <v>5</v>
      </c>
      <c r="Y315" s="11" t="str" cm="1">
        <f t="array" ref="Y315">_xlfn.IFS(S315&lt;=2,"High",S315=3,"Moderate",S315&lt;=5,"Low")</f>
        <v>Moderate</v>
      </c>
      <c r="Z315" s="11">
        <v>3</v>
      </c>
      <c r="AA315" s="11" t="str" cm="1">
        <f t="array" ref="AA315">_xlfn.IFS(S315&lt;=2,"High",S315=3,"Moderate",S315&lt;=5,"Low")</f>
        <v>Moderate</v>
      </c>
      <c r="AB315" s="9">
        <v>44817</v>
      </c>
      <c r="AC315" s="11" t="s">
        <v>49</v>
      </c>
      <c r="AD315" s="11" t="s">
        <v>41</v>
      </c>
      <c r="AE315" s="11" t="s">
        <v>62</v>
      </c>
      <c r="AF315" s="11">
        <v>5</v>
      </c>
      <c r="AG315" s="12">
        <v>341.74</v>
      </c>
      <c r="AH315" s="11">
        <v>31</v>
      </c>
      <c r="AI315" s="11" t="str" cm="1">
        <f t="array" ref="AI315">_xlfn.IFS(AH315&lt;=25,"Young",AH315&lt;=50,"Adult",AH315&gt;50,"Old")</f>
        <v>Adult</v>
      </c>
    </row>
    <row r="316" spans="1:35" x14ac:dyDescent="0.35">
      <c r="A316" s="7">
        <v>3782</v>
      </c>
      <c r="B316" s="5">
        <v>43533</v>
      </c>
      <c r="C316" s="6">
        <f t="shared" ca="1" si="4"/>
        <v>7.197222222222222</v>
      </c>
      <c r="D316" s="7" t="s">
        <v>27</v>
      </c>
      <c r="E316" s="7" t="s">
        <v>86</v>
      </c>
      <c r="F316" s="7" t="s">
        <v>107</v>
      </c>
      <c r="G316" s="7" t="s">
        <v>54</v>
      </c>
      <c r="H316" s="7" t="s">
        <v>55</v>
      </c>
      <c r="I316" s="7" t="s">
        <v>32</v>
      </c>
      <c r="J316" s="7" t="s">
        <v>33</v>
      </c>
      <c r="K316" s="7" t="s">
        <v>69</v>
      </c>
      <c r="L316" s="5">
        <v>30950</v>
      </c>
      <c r="M316" s="7" t="s">
        <v>35</v>
      </c>
      <c r="N316" s="7" t="s">
        <v>47</v>
      </c>
      <c r="O316" s="7" t="s">
        <v>83</v>
      </c>
      <c r="P316" s="7" t="s">
        <v>38</v>
      </c>
      <c r="Q316" s="7" t="s">
        <v>39</v>
      </c>
      <c r="R316" s="7" cm="1">
        <f t="array" ref="R316">_xlfn.IFS(Table3[[#This Row],[Performance Levels]]="Exceeds",4,Table3[[#This Row],[Performance Levels]]="Fully Meets",3,Table3[[#This Row],[Performance Levels]]="PIP",1,Table3[[#This Row],[Performance Levels]]="Needs Improvement",2)</f>
        <v>3</v>
      </c>
      <c r="S316" s="7">
        <v>3</v>
      </c>
      <c r="T316" s="7" t="str" cm="1">
        <f t="array" ref="T316">_xlfn.IFS(S316&lt;=2,"Excellent",S316=3,"Average",S316&lt;=5,"Poor")</f>
        <v>Average</v>
      </c>
      <c r="U316" s="5">
        <v>45126</v>
      </c>
      <c r="V316" s="7">
        <v>1</v>
      </c>
      <c r="W316" s="7" t="str" cm="1">
        <f t="array" ref="W316">_xlfn.IFS(S316&lt;=2,"High",S316=3,"Moderate",S316&lt;=5,"Low")</f>
        <v>Moderate</v>
      </c>
      <c r="X316" s="7">
        <v>5</v>
      </c>
      <c r="Y316" s="7" t="str" cm="1">
        <f t="array" ref="Y316">_xlfn.IFS(S316&lt;=2,"High",S316=3,"Moderate",S316&lt;=5,"Low")</f>
        <v>Moderate</v>
      </c>
      <c r="Z316" s="7">
        <v>1</v>
      </c>
      <c r="AA316" s="7" t="str" cm="1">
        <f t="array" ref="AA316">_xlfn.IFS(S316&lt;=2,"High",S316=3,"Moderate",S316&lt;=5,"Low")</f>
        <v>Moderate</v>
      </c>
      <c r="AB316" s="5">
        <v>44906</v>
      </c>
      <c r="AC316" s="7" t="s">
        <v>67</v>
      </c>
      <c r="AD316" s="7" t="s">
        <v>41</v>
      </c>
      <c r="AE316" s="7" t="s">
        <v>72</v>
      </c>
      <c r="AF316" s="7">
        <v>5</v>
      </c>
      <c r="AG316" s="8">
        <v>506.4</v>
      </c>
      <c r="AH316" s="7">
        <v>35</v>
      </c>
      <c r="AI316" s="7" t="str" cm="1">
        <f t="array" ref="AI316">_xlfn.IFS(AH316&lt;=25,"Young",AH316&lt;=50,"Adult",AH316&gt;50,"Old")</f>
        <v>Adult</v>
      </c>
    </row>
    <row r="317" spans="1:35" x14ac:dyDescent="0.35">
      <c r="A317" s="11">
        <v>3783</v>
      </c>
      <c r="B317" s="9">
        <v>43960</v>
      </c>
      <c r="C317" s="10">
        <f t="shared" ca="1" si="4"/>
        <v>6.0305555555555559</v>
      </c>
      <c r="D317" s="11" t="s">
        <v>27</v>
      </c>
      <c r="E317" s="11" t="s">
        <v>43</v>
      </c>
      <c r="F317" s="11" t="s">
        <v>29</v>
      </c>
      <c r="G317" s="11" t="s">
        <v>30</v>
      </c>
      <c r="H317" s="11" t="s">
        <v>44</v>
      </c>
      <c r="I317" s="11" t="s">
        <v>54</v>
      </c>
      <c r="J317" s="11" t="s">
        <v>33</v>
      </c>
      <c r="K317" s="11" t="s">
        <v>96</v>
      </c>
      <c r="L317" s="9">
        <v>22747</v>
      </c>
      <c r="M317" s="11" t="s">
        <v>35</v>
      </c>
      <c r="N317" s="11" t="s">
        <v>47</v>
      </c>
      <c r="O317" s="11" t="s">
        <v>83</v>
      </c>
      <c r="P317" s="11" t="s">
        <v>76</v>
      </c>
      <c r="Q317" s="11" t="s">
        <v>39</v>
      </c>
      <c r="R317" s="11" cm="1">
        <f t="array" ref="R317">_xlfn.IFS(Table3[[#This Row],[Performance Levels]]="Exceeds",4,Table3[[#This Row],[Performance Levels]]="Fully Meets",3,Table3[[#This Row],[Performance Levels]]="PIP",1,Table3[[#This Row],[Performance Levels]]="Needs Improvement",2)</f>
        <v>3</v>
      </c>
      <c r="S317" s="11">
        <v>3</v>
      </c>
      <c r="T317" s="11" t="str" cm="1">
        <f t="array" ref="T317">_xlfn.IFS(S317&lt;=2,"Excellent",S317=3,"Average",S317&lt;=5,"Poor")</f>
        <v>Average</v>
      </c>
      <c r="U317" s="9">
        <v>44992</v>
      </c>
      <c r="V317" s="11">
        <v>3</v>
      </c>
      <c r="W317" s="11" t="str" cm="1">
        <f t="array" ref="W317">_xlfn.IFS(S317&lt;=2,"High",S317=3,"Moderate",S317&lt;=5,"Low")</f>
        <v>Moderate</v>
      </c>
      <c r="X317" s="11">
        <v>4</v>
      </c>
      <c r="Y317" s="11" t="str" cm="1">
        <f t="array" ref="Y317">_xlfn.IFS(S317&lt;=2,"High",S317=3,"Moderate",S317&lt;=5,"Low")</f>
        <v>Moderate</v>
      </c>
      <c r="Z317" s="11">
        <v>3</v>
      </c>
      <c r="AA317" s="11" t="str" cm="1">
        <f t="array" ref="AA317">_xlfn.IFS(S317&lt;=2,"High",S317=3,"Moderate",S317&lt;=5,"Low")</f>
        <v>Moderate</v>
      </c>
      <c r="AB317" s="9">
        <v>44951</v>
      </c>
      <c r="AC317" s="11" t="s">
        <v>67</v>
      </c>
      <c r="AD317" s="11" t="s">
        <v>50</v>
      </c>
      <c r="AE317" s="11" t="s">
        <v>62</v>
      </c>
      <c r="AF317" s="11">
        <v>5</v>
      </c>
      <c r="AG317" s="12">
        <v>851.24</v>
      </c>
      <c r="AH317" s="11">
        <v>58</v>
      </c>
      <c r="AI317" s="11" t="str" cm="1">
        <f t="array" ref="AI317">_xlfn.IFS(AH317&lt;=25,"Young",AH317&lt;=50,"Adult",AH317&gt;50,"Old")</f>
        <v>Old</v>
      </c>
    </row>
    <row r="318" spans="1:35" x14ac:dyDescent="0.35">
      <c r="A318" s="7">
        <v>3784</v>
      </c>
      <c r="B318" s="5">
        <v>44787</v>
      </c>
      <c r="C318" s="6">
        <f t="shared" ca="1" si="4"/>
        <v>3.7666666666666666</v>
      </c>
      <c r="D318" s="7" t="s">
        <v>27</v>
      </c>
      <c r="E318" s="7" t="s">
        <v>28</v>
      </c>
      <c r="F318" s="7" t="s">
        <v>29</v>
      </c>
      <c r="G318" s="7" t="s">
        <v>30</v>
      </c>
      <c r="H318" s="7" t="s">
        <v>44</v>
      </c>
      <c r="I318" s="7" t="s">
        <v>32</v>
      </c>
      <c r="J318" s="7" t="s">
        <v>33</v>
      </c>
      <c r="K318" s="7" t="s">
        <v>88</v>
      </c>
      <c r="L318" s="5">
        <v>35868</v>
      </c>
      <c r="M318" s="7" t="s">
        <v>35</v>
      </c>
      <c r="N318" s="7" t="s">
        <v>36</v>
      </c>
      <c r="O318" s="7" t="s">
        <v>37</v>
      </c>
      <c r="P318" s="7" t="s">
        <v>60</v>
      </c>
      <c r="Q318" s="7" t="s">
        <v>39</v>
      </c>
      <c r="R318" s="7" cm="1">
        <f t="array" ref="R318">_xlfn.IFS(Table3[[#This Row],[Performance Levels]]="Exceeds",4,Table3[[#This Row],[Performance Levels]]="Fully Meets",3,Table3[[#This Row],[Performance Levels]]="PIP",1,Table3[[#This Row],[Performance Levels]]="Needs Improvement",2)</f>
        <v>3</v>
      </c>
      <c r="S318" s="7">
        <v>3</v>
      </c>
      <c r="T318" s="7" t="str" cm="1">
        <f t="array" ref="T318">_xlfn.IFS(S318&lt;=2,"Excellent",S318=3,"Average",S318&lt;=5,"Poor")</f>
        <v>Average</v>
      </c>
      <c r="U318" s="5">
        <v>44989</v>
      </c>
      <c r="V318" s="7">
        <v>3</v>
      </c>
      <c r="W318" s="7" t="str" cm="1">
        <f t="array" ref="W318">_xlfn.IFS(S318&lt;=2,"High",S318=3,"Moderate",S318&lt;=5,"Low")</f>
        <v>Moderate</v>
      </c>
      <c r="X318" s="7">
        <v>3</v>
      </c>
      <c r="Y318" s="7" t="str" cm="1">
        <f t="array" ref="Y318">_xlfn.IFS(S318&lt;=2,"High",S318=3,"Moderate",S318&lt;=5,"Low")</f>
        <v>Moderate</v>
      </c>
      <c r="Z318" s="7">
        <v>2</v>
      </c>
      <c r="AA318" s="7" t="str" cm="1">
        <f t="array" ref="AA318">_xlfn.IFS(S318&lt;=2,"High",S318=3,"Moderate",S318&lt;=5,"Low")</f>
        <v>Moderate</v>
      </c>
      <c r="AB318" s="5">
        <v>44846</v>
      </c>
      <c r="AC318" s="7" t="s">
        <v>91</v>
      </c>
      <c r="AD318" s="7" t="s">
        <v>41</v>
      </c>
      <c r="AE318" s="7" t="s">
        <v>62</v>
      </c>
      <c r="AF318" s="7">
        <v>2</v>
      </c>
      <c r="AG318" s="8">
        <v>671.12</v>
      </c>
      <c r="AH318" s="7">
        <v>24</v>
      </c>
      <c r="AI318" s="7" t="str" cm="1">
        <f t="array" ref="AI318">_xlfn.IFS(AH318&lt;=25,"Young",AH318&lt;=50,"Adult",AH318&gt;50,"Old")</f>
        <v>Young</v>
      </c>
    </row>
    <row r="319" spans="1:35" x14ac:dyDescent="0.35">
      <c r="A319" s="11">
        <v>3785</v>
      </c>
      <c r="B319" s="9">
        <v>44579</v>
      </c>
      <c r="C319" s="10">
        <f t="shared" ca="1" si="4"/>
        <v>4.3388888888888886</v>
      </c>
      <c r="D319" s="11" t="s">
        <v>105</v>
      </c>
      <c r="E319" s="11" t="s">
        <v>53</v>
      </c>
      <c r="F319" s="11" t="s">
        <v>29</v>
      </c>
      <c r="G319" s="11" t="s">
        <v>30</v>
      </c>
      <c r="H319" s="11" t="s">
        <v>31</v>
      </c>
      <c r="I319" s="11" t="s">
        <v>32</v>
      </c>
      <c r="J319" s="11" t="s">
        <v>33</v>
      </c>
      <c r="K319" s="11" t="s">
        <v>95</v>
      </c>
      <c r="L319" s="9">
        <v>28418</v>
      </c>
      <c r="M319" s="11" t="s">
        <v>35</v>
      </c>
      <c r="N319" s="11" t="s">
        <v>36</v>
      </c>
      <c r="O319" s="11" t="s">
        <v>71</v>
      </c>
      <c r="P319" s="11" t="s">
        <v>76</v>
      </c>
      <c r="Q319" s="11" t="s">
        <v>39</v>
      </c>
      <c r="R319" s="11" cm="1">
        <f t="array" ref="R319">_xlfn.IFS(Table3[[#This Row],[Performance Levels]]="Exceeds",4,Table3[[#This Row],[Performance Levels]]="Fully Meets",3,Table3[[#This Row],[Performance Levels]]="PIP",1,Table3[[#This Row],[Performance Levels]]="Needs Improvement",2)</f>
        <v>3</v>
      </c>
      <c r="S319" s="11">
        <v>3</v>
      </c>
      <c r="T319" s="11" t="str" cm="1">
        <f t="array" ref="T319">_xlfn.IFS(S319&lt;=2,"Excellent",S319=3,"Average",S319&lt;=5,"Poor")</f>
        <v>Average</v>
      </c>
      <c r="U319" s="9">
        <v>45051</v>
      </c>
      <c r="V319" s="11">
        <v>3</v>
      </c>
      <c r="W319" s="11" t="str" cm="1">
        <f t="array" ref="W319">_xlfn.IFS(S319&lt;=2,"High",S319=3,"Moderate",S319&lt;=5,"Low")</f>
        <v>Moderate</v>
      </c>
      <c r="X319" s="11">
        <v>2</v>
      </c>
      <c r="Y319" s="11" t="str" cm="1">
        <f t="array" ref="Y319">_xlfn.IFS(S319&lt;=2,"High",S319=3,"Moderate",S319&lt;=5,"Low")</f>
        <v>Moderate</v>
      </c>
      <c r="Z319" s="11">
        <v>2</v>
      </c>
      <c r="AA319" s="11" t="str" cm="1">
        <f t="array" ref="AA319">_xlfn.IFS(S319&lt;=2,"High",S319=3,"Moderate",S319&lt;=5,"Low")</f>
        <v>Moderate</v>
      </c>
      <c r="AB319" s="9">
        <v>44835</v>
      </c>
      <c r="AC319" s="11" t="s">
        <v>61</v>
      </c>
      <c r="AD319" s="11" t="s">
        <v>50</v>
      </c>
      <c r="AE319" s="11" t="s">
        <v>72</v>
      </c>
      <c r="AF319" s="11">
        <v>1</v>
      </c>
      <c r="AG319" s="12">
        <v>257.8</v>
      </c>
      <c r="AH319" s="11">
        <v>45</v>
      </c>
      <c r="AI319" s="11" t="str" cm="1">
        <f t="array" ref="AI319">_xlfn.IFS(AH319&lt;=25,"Young",AH319&lt;=50,"Adult",AH319&gt;50,"Old")</f>
        <v>Adult</v>
      </c>
    </row>
    <row r="320" spans="1:35" x14ac:dyDescent="0.35">
      <c r="A320" s="7">
        <v>3786</v>
      </c>
      <c r="B320" s="5">
        <v>44369</v>
      </c>
      <c r="C320" s="6">
        <f t="shared" ca="1" si="4"/>
        <v>4.9111111111111114</v>
      </c>
      <c r="D320" s="7" t="s">
        <v>105</v>
      </c>
      <c r="E320" s="7" t="s">
        <v>93</v>
      </c>
      <c r="F320" s="7" t="s">
        <v>107</v>
      </c>
      <c r="G320" s="7" t="s">
        <v>54</v>
      </c>
      <c r="H320" s="7" t="s">
        <v>44</v>
      </c>
      <c r="I320" s="7" t="s">
        <v>45</v>
      </c>
      <c r="J320" s="7" t="s">
        <v>33</v>
      </c>
      <c r="K320" s="7" t="s">
        <v>69</v>
      </c>
      <c r="L320" s="5">
        <v>22807</v>
      </c>
      <c r="M320" s="7" t="s">
        <v>35</v>
      </c>
      <c r="N320" s="7" t="s">
        <v>36</v>
      </c>
      <c r="O320" s="7" t="s">
        <v>71</v>
      </c>
      <c r="P320" s="7" t="s">
        <v>76</v>
      </c>
      <c r="Q320" s="7" t="s">
        <v>39</v>
      </c>
      <c r="R320" s="7" cm="1">
        <f t="array" ref="R320">_xlfn.IFS(Table3[[#This Row],[Performance Levels]]="Exceeds",4,Table3[[#This Row],[Performance Levels]]="Fully Meets",3,Table3[[#This Row],[Performance Levels]]="PIP",1,Table3[[#This Row],[Performance Levels]]="Needs Improvement",2)</f>
        <v>3</v>
      </c>
      <c r="S320" s="7">
        <v>3</v>
      </c>
      <c r="T320" s="7" t="str" cm="1">
        <f t="array" ref="T320">_xlfn.IFS(S320&lt;=2,"Excellent",S320=3,"Average",S320&lt;=5,"Poor")</f>
        <v>Average</v>
      </c>
      <c r="U320" s="5">
        <v>44924</v>
      </c>
      <c r="V320" s="7">
        <v>3</v>
      </c>
      <c r="W320" s="7" t="str" cm="1">
        <f t="array" ref="W320">_xlfn.IFS(S320&lt;=2,"High",S320=3,"Moderate",S320&lt;=5,"Low")</f>
        <v>Moderate</v>
      </c>
      <c r="X320" s="7">
        <v>4</v>
      </c>
      <c r="Y320" s="7" t="str" cm="1">
        <f t="array" ref="Y320">_xlfn.IFS(S320&lt;=2,"High",S320=3,"Moderate",S320&lt;=5,"Low")</f>
        <v>Moderate</v>
      </c>
      <c r="Z320" s="7">
        <v>2</v>
      </c>
      <c r="AA320" s="7" t="str" cm="1">
        <f t="array" ref="AA320">_xlfn.IFS(S320&lt;=2,"High",S320=3,"Moderate",S320&lt;=5,"Low")</f>
        <v>Moderate</v>
      </c>
      <c r="AB320" s="5">
        <v>45033</v>
      </c>
      <c r="AC320" s="7" t="s">
        <v>40</v>
      </c>
      <c r="AD320" s="7" t="s">
        <v>50</v>
      </c>
      <c r="AE320" s="7" t="s">
        <v>42</v>
      </c>
      <c r="AF320" s="7">
        <v>4</v>
      </c>
      <c r="AG320" s="8">
        <v>280.06</v>
      </c>
      <c r="AH320" s="7">
        <v>59</v>
      </c>
      <c r="AI320" s="7" t="str" cm="1">
        <f t="array" ref="AI320">_xlfn.IFS(AH320&lt;=25,"Young",AH320&lt;=50,"Adult",AH320&gt;50,"Old")</f>
        <v>Old</v>
      </c>
    </row>
    <row r="321" spans="1:35" x14ac:dyDescent="0.35">
      <c r="A321" s="11">
        <v>3787</v>
      </c>
      <c r="B321" s="9">
        <v>44945</v>
      </c>
      <c r="C321" s="10">
        <f t="shared" ca="1" si="4"/>
        <v>3.3361111111111112</v>
      </c>
      <c r="D321" s="11" t="s">
        <v>105</v>
      </c>
      <c r="E321" s="11" t="s">
        <v>84</v>
      </c>
      <c r="F321" s="11" t="s">
        <v>107</v>
      </c>
      <c r="G321" s="11" t="s">
        <v>54</v>
      </c>
      <c r="H321" s="11" t="s">
        <v>31</v>
      </c>
      <c r="I321" s="11" t="s">
        <v>45</v>
      </c>
      <c r="J321" s="11" t="s">
        <v>33</v>
      </c>
      <c r="K321" s="11" t="s">
        <v>57</v>
      </c>
      <c r="L321" s="9">
        <v>26540</v>
      </c>
      <c r="M321" s="11" t="s">
        <v>35</v>
      </c>
      <c r="N321" s="11" t="s">
        <v>36</v>
      </c>
      <c r="O321" s="11" t="s">
        <v>37</v>
      </c>
      <c r="P321" s="11" t="s">
        <v>38</v>
      </c>
      <c r="Q321" s="11" t="s">
        <v>39</v>
      </c>
      <c r="R321" s="11" cm="1">
        <f t="array" ref="R321">_xlfn.IFS(Table3[[#This Row],[Performance Levels]]="Exceeds",4,Table3[[#This Row],[Performance Levels]]="Fully Meets",3,Table3[[#This Row],[Performance Levels]]="PIP",1,Table3[[#This Row],[Performance Levels]]="Needs Improvement",2)</f>
        <v>3</v>
      </c>
      <c r="S321" s="11">
        <v>3</v>
      </c>
      <c r="T321" s="11" t="str" cm="1">
        <f t="array" ref="T321">_xlfn.IFS(S321&lt;=2,"Excellent",S321=3,"Average",S321&lt;=5,"Poor")</f>
        <v>Average</v>
      </c>
      <c r="U321" s="9">
        <v>44991</v>
      </c>
      <c r="V321" s="11">
        <v>1</v>
      </c>
      <c r="W321" s="11" t="str" cm="1">
        <f t="array" ref="W321">_xlfn.IFS(S321&lt;=2,"High",S321=3,"Moderate",S321&lt;=5,"Low")</f>
        <v>Moderate</v>
      </c>
      <c r="X321" s="11">
        <v>2</v>
      </c>
      <c r="Y321" s="11" t="str" cm="1">
        <f t="array" ref="Y321">_xlfn.IFS(S321&lt;=2,"High",S321=3,"Moderate",S321&lt;=5,"Low")</f>
        <v>Moderate</v>
      </c>
      <c r="Z321" s="11">
        <v>1</v>
      </c>
      <c r="AA321" s="11" t="str" cm="1">
        <f t="array" ref="AA321">_xlfn.IFS(S321&lt;=2,"High",S321=3,"Moderate",S321&lt;=5,"Low")</f>
        <v>Moderate</v>
      </c>
      <c r="AB321" s="9">
        <v>45042</v>
      </c>
      <c r="AC321" s="11" t="s">
        <v>61</v>
      </c>
      <c r="AD321" s="11" t="s">
        <v>50</v>
      </c>
      <c r="AE321" s="11" t="s">
        <v>72</v>
      </c>
      <c r="AF321" s="11">
        <v>4</v>
      </c>
      <c r="AG321" s="12">
        <v>140.03</v>
      </c>
      <c r="AH321" s="11">
        <v>51</v>
      </c>
      <c r="AI321" s="11" t="str" cm="1">
        <f t="array" ref="AI321">_xlfn.IFS(AH321&lt;=25,"Young",AH321&lt;=50,"Adult",AH321&gt;50,"Old")</f>
        <v>Old</v>
      </c>
    </row>
    <row r="322" spans="1:35" x14ac:dyDescent="0.35">
      <c r="A322" s="7">
        <v>3788</v>
      </c>
      <c r="B322" s="5">
        <v>45063</v>
      </c>
      <c r="C322" s="6">
        <f t="shared" ca="1" si="4"/>
        <v>3.0083333333333333</v>
      </c>
      <c r="D322" s="7" t="s">
        <v>105</v>
      </c>
      <c r="E322" s="7" t="s">
        <v>63</v>
      </c>
      <c r="F322" s="7" t="s">
        <v>107</v>
      </c>
      <c r="G322" s="7" t="s">
        <v>45</v>
      </c>
      <c r="H322" s="7" t="s">
        <v>44</v>
      </c>
      <c r="I322" s="7" t="s">
        <v>54</v>
      </c>
      <c r="J322" s="7" t="s">
        <v>33</v>
      </c>
      <c r="K322" s="7" t="s">
        <v>69</v>
      </c>
      <c r="L322" s="5">
        <v>28009</v>
      </c>
      <c r="M322" s="7" t="s">
        <v>35</v>
      </c>
      <c r="N322" s="7" t="s">
        <v>36</v>
      </c>
      <c r="O322" s="7" t="s">
        <v>71</v>
      </c>
      <c r="P322" s="7" t="s">
        <v>66</v>
      </c>
      <c r="Q322" s="7" t="s">
        <v>39</v>
      </c>
      <c r="R322" s="7" cm="1">
        <f t="array" ref="R322">_xlfn.IFS(Table3[[#This Row],[Performance Levels]]="Exceeds",4,Table3[[#This Row],[Performance Levels]]="Fully Meets",3,Table3[[#This Row],[Performance Levels]]="PIP",1,Table3[[#This Row],[Performance Levels]]="Needs Improvement",2)</f>
        <v>3</v>
      </c>
      <c r="S322" s="7">
        <v>3</v>
      </c>
      <c r="T322" s="7" t="str" cm="1">
        <f t="array" ref="T322">_xlfn.IFS(S322&lt;=2,"Excellent",S322=3,"Average",S322&lt;=5,"Poor")</f>
        <v>Average</v>
      </c>
      <c r="U322" s="5">
        <v>45051</v>
      </c>
      <c r="V322" s="7">
        <v>3</v>
      </c>
      <c r="W322" s="7" t="str" cm="1">
        <f t="array" ref="W322">_xlfn.IFS(S322&lt;=2,"High",S322=3,"Moderate",S322&lt;=5,"Low")</f>
        <v>Moderate</v>
      </c>
      <c r="X322" s="7">
        <v>4</v>
      </c>
      <c r="Y322" s="7" t="str" cm="1">
        <f t="array" ref="Y322">_xlfn.IFS(S322&lt;=2,"High",S322=3,"Moderate",S322&lt;=5,"Low")</f>
        <v>Moderate</v>
      </c>
      <c r="Z322" s="7">
        <v>2</v>
      </c>
      <c r="AA322" s="7" t="str" cm="1">
        <f t="array" ref="AA322">_xlfn.IFS(S322&lt;=2,"High",S322=3,"Moderate",S322&lt;=5,"Low")</f>
        <v>Moderate</v>
      </c>
      <c r="AB322" s="5">
        <v>45006</v>
      </c>
      <c r="AC322" s="7" t="s">
        <v>49</v>
      </c>
      <c r="AD322" s="7" t="s">
        <v>50</v>
      </c>
      <c r="AE322" s="7" t="s">
        <v>62</v>
      </c>
      <c r="AF322" s="7">
        <v>2</v>
      </c>
      <c r="AG322" s="8">
        <v>796.95</v>
      </c>
      <c r="AH322" s="7">
        <v>47</v>
      </c>
      <c r="AI322" s="7" t="str" cm="1">
        <f t="array" ref="AI322">_xlfn.IFS(AH322&lt;=25,"Young",AH322&lt;=50,"Adult",AH322&gt;50,"Old")</f>
        <v>Adult</v>
      </c>
    </row>
    <row r="323" spans="1:35" x14ac:dyDescent="0.35">
      <c r="A323" s="11">
        <v>3789</v>
      </c>
      <c r="B323" s="9">
        <v>43989</v>
      </c>
      <c r="C323" s="10">
        <f t="shared" ref="C323:C386" ca="1" si="5">YEARFRAC(B323,TODAY())</f>
        <v>5.9527777777777775</v>
      </c>
      <c r="D323" s="11" t="s">
        <v>105</v>
      </c>
      <c r="E323" s="11" t="s">
        <v>73</v>
      </c>
      <c r="F323" s="11" t="s">
        <v>29</v>
      </c>
      <c r="G323" s="11" t="s">
        <v>30</v>
      </c>
      <c r="H323" s="11" t="s">
        <v>44</v>
      </c>
      <c r="I323" s="11" t="s">
        <v>45</v>
      </c>
      <c r="J323" s="11" t="s">
        <v>33</v>
      </c>
      <c r="K323" s="11" t="s">
        <v>100</v>
      </c>
      <c r="L323" s="9">
        <v>28270</v>
      </c>
      <c r="M323" s="11" t="s">
        <v>35</v>
      </c>
      <c r="N323" s="11" t="s">
        <v>36</v>
      </c>
      <c r="O323" s="11" t="s">
        <v>59</v>
      </c>
      <c r="P323" s="11" t="s">
        <v>38</v>
      </c>
      <c r="Q323" s="11" t="s">
        <v>39</v>
      </c>
      <c r="R323" s="11" cm="1">
        <f t="array" ref="R323">_xlfn.IFS(Table3[[#This Row],[Performance Levels]]="Exceeds",4,Table3[[#This Row],[Performance Levels]]="Fully Meets",3,Table3[[#This Row],[Performance Levels]]="PIP",1,Table3[[#This Row],[Performance Levels]]="Needs Improvement",2)</f>
        <v>3</v>
      </c>
      <c r="S323" s="11">
        <v>3</v>
      </c>
      <c r="T323" s="11" t="str" cm="1">
        <f t="array" ref="T323">_xlfn.IFS(S323&lt;=2,"Excellent",S323=3,"Average",S323&lt;=5,"Poor")</f>
        <v>Average</v>
      </c>
      <c r="U323" s="9">
        <v>44829</v>
      </c>
      <c r="V323" s="11">
        <v>3</v>
      </c>
      <c r="W323" s="11" t="str" cm="1">
        <f t="array" ref="W323">_xlfn.IFS(S323&lt;=2,"High",S323=3,"Moderate",S323&lt;=5,"Low")</f>
        <v>Moderate</v>
      </c>
      <c r="X323" s="11">
        <v>1</v>
      </c>
      <c r="Y323" s="11" t="str" cm="1">
        <f t="array" ref="Y323">_xlfn.IFS(S323&lt;=2,"High",S323=3,"Moderate",S323&lt;=5,"Low")</f>
        <v>Moderate</v>
      </c>
      <c r="Z323" s="11">
        <v>4</v>
      </c>
      <c r="AA323" s="11" t="str" cm="1">
        <f t="array" ref="AA323">_xlfn.IFS(S323&lt;=2,"High",S323=3,"Moderate",S323&lt;=5,"Low")</f>
        <v>Moderate</v>
      </c>
      <c r="AB323" s="9">
        <v>44860</v>
      </c>
      <c r="AC323" s="11" t="s">
        <v>67</v>
      </c>
      <c r="AD323" s="11" t="s">
        <v>50</v>
      </c>
      <c r="AE323" s="11" t="s">
        <v>51</v>
      </c>
      <c r="AF323" s="11">
        <v>1</v>
      </c>
      <c r="AG323" s="12">
        <v>997.38</v>
      </c>
      <c r="AH323" s="11">
        <v>43</v>
      </c>
      <c r="AI323" s="11" t="str" cm="1">
        <f t="array" ref="AI323">_xlfn.IFS(AH323&lt;=25,"Young",AH323&lt;=50,"Adult",AH323&gt;50,"Old")</f>
        <v>Adult</v>
      </c>
    </row>
    <row r="324" spans="1:35" x14ac:dyDescent="0.35">
      <c r="A324" s="7">
        <v>3790</v>
      </c>
      <c r="B324" s="5">
        <v>45114</v>
      </c>
      <c r="C324" s="6">
        <f t="shared" ca="1" si="5"/>
        <v>2.8694444444444445</v>
      </c>
      <c r="D324" s="7" t="s">
        <v>105</v>
      </c>
      <c r="E324" s="7" t="s">
        <v>93</v>
      </c>
      <c r="F324" s="7" t="s">
        <v>29</v>
      </c>
      <c r="G324" s="7" t="s">
        <v>54</v>
      </c>
      <c r="H324" s="7" t="s">
        <v>44</v>
      </c>
      <c r="I324" s="7" t="s">
        <v>32</v>
      </c>
      <c r="J324" s="7" t="s">
        <v>33</v>
      </c>
      <c r="K324" s="7" t="s">
        <v>104</v>
      </c>
      <c r="L324" s="5">
        <v>22991</v>
      </c>
      <c r="M324" s="7" t="s">
        <v>35</v>
      </c>
      <c r="N324" s="7" t="s">
        <v>36</v>
      </c>
      <c r="O324" s="7" t="s">
        <v>48</v>
      </c>
      <c r="P324" s="7" t="s">
        <v>60</v>
      </c>
      <c r="Q324" s="7" t="s">
        <v>39</v>
      </c>
      <c r="R324" s="7" cm="1">
        <f t="array" ref="R324">_xlfn.IFS(Table3[[#This Row],[Performance Levels]]="Exceeds",4,Table3[[#This Row],[Performance Levels]]="Fully Meets",3,Table3[[#This Row],[Performance Levels]]="PIP",1,Table3[[#This Row],[Performance Levels]]="Needs Improvement",2)</f>
        <v>3</v>
      </c>
      <c r="S324" s="7">
        <v>3</v>
      </c>
      <c r="T324" s="7" t="str" cm="1">
        <f t="array" ref="T324">_xlfn.IFS(S324&lt;=2,"Excellent",S324=3,"Average",S324&lt;=5,"Poor")</f>
        <v>Average</v>
      </c>
      <c r="U324" s="5">
        <v>45138</v>
      </c>
      <c r="V324" s="7">
        <v>3</v>
      </c>
      <c r="W324" s="7" t="str" cm="1">
        <f t="array" ref="W324">_xlfn.IFS(S324&lt;=2,"High",S324=3,"Moderate",S324&lt;=5,"Low")</f>
        <v>Moderate</v>
      </c>
      <c r="X324" s="7">
        <v>2</v>
      </c>
      <c r="Y324" s="7" t="str" cm="1">
        <f t="array" ref="Y324">_xlfn.IFS(S324&lt;=2,"High",S324=3,"Moderate",S324&lt;=5,"Low")</f>
        <v>Moderate</v>
      </c>
      <c r="Z324" s="7">
        <v>1</v>
      </c>
      <c r="AA324" s="7" t="str" cm="1">
        <f t="array" ref="AA324">_xlfn.IFS(S324&lt;=2,"High",S324=3,"Moderate",S324&lt;=5,"Low")</f>
        <v>Moderate</v>
      </c>
      <c r="AB324" s="5">
        <v>45003</v>
      </c>
      <c r="AC324" s="7" t="s">
        <v>91</v>
      </c>
      <c r="AD324" s="7" t="s">
        <v>50</v>
      </c>
      <c r="AE324" s="7" t="s">
        <v>62</v>
      </c>
      <c r="AF324" s="7">
        <v>2</v>
      </c>
      <c r="AG324" s="8">
        <v>676.95</v>
      </c>
      <c r="AH324" s="7">
        <v>61</v>
      </c>
      <c r="AI324" s="7" t="str" cm="1">
        <f t="array" ref="AI324">_xlfn.IFS(AH324&lt;=25,"Young",AH324&lt;=50,"Adult",AH324&gt;50,"Old")</f>
        <v>Old</v>
      </c>
    </row>
    <row r="325" spans="1:35" x14ac:dyDescent="0.35">
      <c r="A325" s="11">
        <v>3791</v>
      </c>
      <c r="B325" s="9">
        <v>43918</v>
      </c>
      <c r="C325" s="10">
        <f t="shared" ca="1" si="5"/>
        <v>6.1444444444444448</v>
      </c>
      <c r="D325" s="11" t="s">
        <v>27</v>
      </c>
      <c r="E325" s="11" t="s">
        <v>73</v>
      </c>
      <c r="F325" s="11" t="s">
        <v>29</v>
      </c>
      <c r="G325" s="11" t="s">
        <v>54</v>
      </c>
      <c r="H325" s="11" t="s">
        <v>55</v>
      </c>
      <c r="I325" s="11" t="s">
        <v>54</v>
      </c>
      <c r="J325" s="11" t="s">
        <v>33</v>
      </c>
      <c r="K325" s="11" t="s">
        <v>34</v>
      </c>
      <c r="L325" s="9">
        <v>28523</v>
      </c>
      <c r="M325" s="11" t="s">
        <v>35</v>
      </c>
      <c r="N325" s="11" t="s">
        <v>36</v>
      </c>
      <c r="O325" s="11" t="s">
        <v>83</v>
      </c>
      <c r="P325" s="11" t="s">
        <v>76</v>
      </c>
      <c r="Q325" s="11" t="s">
        <v>39</v>
      </c>
      <c r="R325" s="11" cm="1">
        <f t="array" ref="R325">_xlfn.IFS(Table3[[#This Row],[Performance Levels]]="Exceeds",4,Table3[[#This Row],[Performance Levels]]="Fully Meets",3,Table3[[#This Row],[Performance Levels]]="PIP",1,Table3[[#This Row],[Performance Levels]]="Needs Improvement",2)</f>
        <v>3</v>
      </c>
      <c r="S325" s="11">
        <v>3</v>
      </c>
      <c r="T325" s="11" t="str" cm="1">
        <f t="array" ref="T325">_xlfn.IFS(S325&lt;=2,"Excellent",S325=3,"Average",S325&lt;=5,"Poor")</f>
        <v>Average</v>
      </c>
      <c r="U325" s="9">
        <v>44811</v>
      </c>
      <c r="V325" s="11">
        <v>4</v>
      </c>
      <c r="W325" s="11" t="str" cm="1">
        <f t="array" ref="W325">_xlfn.IFS(S325&lt;=2,"High",S325=3,"Moderate",S325&lt;=5,"Low")</f>
        <v>Moderate</v>
      </c>
      <c r="X325" s="11">
        <v>1</v>
      </c>
      <c r="Y325" s="11" t="str" cm="1">
        <f t="array" ref="Y325">_xlfn.IFS(S325&lt;=2,"High",S325=3,"Moderate",S325&lt;=5,"Low")</f>
        <v>Moderate</v>
      </c>
      <c r="Z325" s="11">
        <v>1</v>
      </c>
      <c r="AA325" s="11" t="str" cm="1">
        <f t="array" ref="AA325">_xlfn.IFS(S325&lt;=2,"High",S325=3,"Moderate",S325&lt;=5,"Low")</f>
        <v>Moderate</v>
      </c>
      <c r="AB325" s="9">
        <v>44969</v>
      </c>
      <c r="AC325" s="11" t="s">
        <v>40</v>
      </c>
      <c r="AD325" s="11" t="s">
        <v>50</v>
      </c>
      <c r="AE325" s="11" t="s">
        <v>42</v>
      </c>
      <c r="AF325" s="11">
        <v>2</v>
      </c>
      <c r="AG325" s="12">
        <v>348.89</v>
      </c>
      <c r="AH325" s="11">
        <v>42</v>
      </c>
      <c r="AI325" s="11" t="str" cm="1">
        <f t="array" ref="AI325">_xlfn.IFS(AH325&lt;=25,"Young",AH325&lt;=50,"Adult",AH325&gt;50,"Old")</f>
        <v>Adult</v>
      </c>
    </row>
    <row r="326" spans="1:35" x14ac:dyDescent="0.35">
      <c r="A326" s="7">
        <v>3792</v>
      </c>
      <c r="B326" s="5">
        <v>43608</v>
      </c>
      <c r="C326" s="6">
        <f t="shared" ca="1" si="5"/>
        <v>6.9916666666666663</v>
      </c>
      <c r="D326" s="7" t="s">
        <v>27</v>
      </c>
      <c r="E326" s="7" t="s">
        <v>80</v>
      </c>
      <c r="F326" s="7" t="s">
        <v>29</v>
      </c>
      <c r="G326" s="7" t="s">
        <v>45</v>
      </c>
      <c r="H326" s="7" t="s">
        <v>31</v>
      </c>
      <c r="I326" s="7" t="s">
        <v>54</v>
      </c>
      <c r="J326" s="7" t="s">
        <v>33</v>
      </c>
      <c r="K326" s="7" t="s">
        <v>78</v>
      </c>
      <c r="L326" s="5">
        <v>35954</v>
      </c>
      <c r="M326" s="7" t="s">
        <v>35</v>
      </c>
      <c r="N326" s="7" t="s">
        <v>47</v>
      </c>
      <c r="O326" s="7" t="s">
        <v>37</v>
      </c>
      <c r="P326" s="7" t="s">
        <v>66</v>
      </c>
      <c r="Q326" s="7" t="s">
        <v>39</v>
      </c>
      <c r="R326" s="7" cm="1">
        <f t="array" ref="R326">_xlfn.IFS(Table3[[#This Row],[Performance Levels]]="Exceeds",4,Table3[[#This Row],[Performance Levels]]="Fully Meets",3,Table3[[#This Row],[Performance Levels]]="PIP",1,Table3[[#This Row],[Performance Levels]]="Needs Improvement",2)</f>
        <v>3</v>
      </c>
      <c r="S326" s="7">
        <v>3</v>
      </c>
      <c r="T326" s="7" t="str" cm="1">
        <f t="array" ref="T326">_xlfn.IFS(S326&lt;=2,"Excellent",S326=3,"Average",S326&lt;=5,"Poor")</f>
        <v>Average</v>
      </c>
      <c r="U326" s="5">
        <v>44829</v>
      </c>
      <c r="V326" s="7">
        <v>2</v>
      </c>
      <c r="W326" s="7" t="str" cm="1">
        <f t="array" ref="W326">_xlfn.IFS(S326&lt;=2,"High",S326=3,"Moderate",S326&lt;=5,"Low")</f>
        <v>Moderate</v>
      </c>
      <c r="X326" s="7">
        <v>2</v>
      </c>
      <c r="Y326" s="7" t="str" cm="1">
        <f t="array" ref="Y326">_xlfn.IFS(S326&lt;=2,"High",S326=3,"Moderate",S326&lt;=5,"Low")</f>
        <v>Moderate</v>
      </c>
      <c r="Z326" s="7">
        <v>2</v>
      </c>
      <c r="AA326" s="7" t="str" cm="1">
        <f t="array" ref="AA326">_xlfn.IFS(S326&lt;=2,"High",S326=3,"Moderate",S326&lt;=5,"Low")</f>
        <v>Moderate</v>
      </c>
      <c r="AB326" s="5">
        <v>44813</v>
      </c>
      <c r="AC326" s="7" t="s">
        <v>61</v>
      </c>
      <c r="AD326" s="7" t="s">
        <v>50</v>
      </c>
      <c r="AE326" s="7" t="s">
        <v>72</v>
      </c>
      <c r="AF326" s="7">
        <v>1</v>
      </c>
      <c r="AG326" s="8">
        <v>385.62</v>
      </c>
      <c r="AH326" s="7">
        <v>21</v>
      </c>
      <c r="AI326" s="7" t="str" cm="1">
        <f t="array" ref="AI326">_xlfn.IFS(AH326&lt;=25,"Young",AH326&lt;=50,"Adult",AH326&gt;50,"Old")</f>
        <v>Young</v>
      </c>
    </row>
    <row r="327" spans="1:35" x14ac:dyDescent="0.35">
      <c r="A327" s="11">
        <v>3793</v>
      </c>
      <c r="B327" s="9">
        <v>43575</v>
      </c>
      <c r="C327" s="10">
        <f t="shared" ca="1" si="5"/>
        <v>7.083333333333333</v>
      </c>
      <c r="D327" s="11" t="s">
        <v>27</v>
      </c>
      <c r="E327" s="11" t="s">
        <v>53</v>
      </c>
      <c r="F327" s="11" t="s">
        <v>29</v>
      </c>
      <c r="G327" s="11" t="s">
        <v>54</v>
      </c>
      <c r="H327" s="11" t="s">
        <v>55</v>
      </c>
      <c r="I327" s="11" t="s">
        <v>54</v>
      </c>
      <c r="J327" s="11" t="s">
        <v>33</v>
      </c>
      <c r="K327" s="11" t="s">
        <v>64</v>
      </c>
      <c r="L327" s="9">
        <v>19008</v>
      </c>
      <c r="M327" s="11" t="s">
        <v>35</v>
      </c>
      <c r="N327" s="11" t="s">
        <v>47</v>
      </c>
      <c r="O327" s="11" t="s">
        <v>83</v>
      </c>
      <c r="P327" s="11" t="s">
        <v>66</v>
      </c>
      <c r="Q327" s="11" t="s">
        <v>39</v>
      </c>
      <c r="R327" s="11" cm="1">
        <f t="array" ref="R327">_xlfn.IFS(Table3[[#This Row],[Performance Levels]]="Exceeds",4,Table3[[#This Row],[Performance Levels]]="Fully Meets",3,Table3[[#This Row],[Performance Levels]]="PIP",1,Table3[[#This Row],[Performance Levels]]="Needs Improvement",2)</f>
        <v>3</v>
      </c>
      <c r="S327" s="11">
        <v>3</v>
      </c>
      <c r="T327" s="11" t="str" cm="1">
        <f t="array" ref="T327">_xlfn.IFS(S327&lt;=2,"Excellent",S327=3,"Average",S327&lt;=5,"Poor")</f>
        <v>Average</v>
      </c>
      <c r="U327" s="9">
        <v>45061</v>
      </c>
      <c r="V327" s="11">
        <v>2</v>
      </c>
      <c r="W327" s="11" t="str" cm="1">
        <f t="array" ref="W327">_xlfn.IFS(S327&lt;=2,"High",S327=3,"Moderate",S327&lt;=5,"Low")</f>
        <v>Moderate</v>
      </c>
      <c r="X327" s="11">
        <v>3</v>
      </c>
      <c r="Y327" s="11" t="str" cm="1">
        <f t="array" ref="Y327">_xlfn.IFS(S327&lt;=2,"High",S327=3,"Moderate",S327&lt;=5,"Low")</f>
        <v>Moderate</v>
      </c>
      <c r="Z327" s="11">
        <v>3</v>
      </c>
      <c r="AA327" s="11" t="str" cm="1">
        <f t="array" ref="AA327">_xlfn.IFS(S327&lt;=2,"High",S327=3,"Moderate",S327&lt;=5,"Low")</f>
        <v>Moderate</v>
      </c>
      <c r="AB327" s="9">
        <v>44889</v>
      </c>
      <c r="AC327" s="11" t="s">
        <v>61</v>
      </c>
      <c r="AD327" s="11" t="s">
        <v>41</v>
      </c>
      <c r="AE327" s="11" t="s">
        <v>62</v>
      </c>
      <c r="AF327" s="11">
        <v>2</v>
      </c>
      <c r="AG327" s="12">
        <v>552.66999999999996</v>
      </c>
      <c r="AH327" s="11">
        <v>67</v>
      </c>
      <c r="AI327" s="11" t="str" cm="1">
        <f t="array" ref="AI327">_xlfn.IFS(AH327&lt;=25,"Young",AH327&lt;=50,"Adult",AH327&gt;50,"Old")</f>
        <v>Old</v>
      </c>
    </row>
    <row r="328" spans="1:35" x14ac:dyDescent="0.35">
      <c r="A328" s="7">
        <v>3794</v>
      </c>
      <c r="B328" s="5">
        <v>43352</v>
      </c>
      <c r="C328" s="6">
        <f t="shared" ca="1" si="5"/>
        <v>7.697222222222222</v>
      </c>
      <c r="D328" s="7" t="s">
        <v>27</v>
      </c>
      <c r="E328" s="7" t="s">
        <v>68</v>
      </c>
      <c r="F328" s="7" t="s">
        <v>29</v>
      </c>
      <c r="G328" s="7" t="s">
        <v>30</v>
      </c>
      <c r="H328" s="7" t="s">
        <v>44</v>
      </c>
      <c r="I328" s="7" t="s">
        <v>54</v>
      </c>
      <c r="J328" s="7" t="s">
        <v>33</v>
      </c>
      <c r="K328" s="7" t="s">
        <v>64</v>
      </c>
      <c r="L328" s="5">
        <v>35084</v>
      </c>
      <c r="M328" s="7" t="s">
        <v>35</v>
      </c>
      <c r="N328" s="7" t="s">
        <v>47</v>
      </c>
      <c r="O328" s="7" t="s">
        <v>83</v>
      </c>
      <c r="P328" s="7" t="s">
        <v>38</v>
      </c>
      <c r="Q328" s="7" t="s">
        <v>39</v>
      </c>
      <c r="R328" s="7" cm="1">
        <f t="array" ref="R328">_xlfn.IFS(Table3[[#This Row],[Performance Levels]]="Exceeds",4,Table3[[#This Row],[Performance Levels]]="Fully Meets",3,Table3[[#This Row],[Performance Levels]]="PIP",1,Table3[[#This Row],[Performance Levels]]="Needs Improvement",2)</f>
        <v>3</v>
      </c>
      <c r="S328" s="7">
        <v>5</v>
      </c>
      <c r="T328" s="7" t="str" cm="1">
        <f t="array" ref="T328">_xlfn.IFS(S328&lt;=2,"Excellent",S328=3,"Average",S328&lt;=5,"Poor")</f>
        <v>Poor</v>
      </c>
      <c r="U328" s="5">
        <v>44900</v>
      </c>
      <c r="V328" s="7">
        <v>1</v>
      </c>
      <c r="W328" s="7" t="str" cm="1">
        <f t="array" ref="W328">_xlfn.IFS(S328&lt;=2,"High",S328=3,"Moderate",S328&lt;=5,"Low")</f>
        <v>Low</v>
      </c>
      <c r="X328" s="7">
        <v>1</v>
      </c>
      <c r="Y328" s="7" t="str" cm="1">
        <f t="array" ref="Y328">_xlfn.IFS(S328&lt;=2,"High",S328=3,"Moderate",S328&lt;=5,"Low")</f>
        <v>Low</v>
      </c>
      <c r="Z328" s="7">
        <v>3</v>
      </c>
      <c r="AA328" s="7" t="str" cm="1">
        <f t="array" ref="AA328">_xlfn.IFS(S328&lt;=2,"High",S328=3,"Moderate",S328&lt;=5,"Low")</f>
        <v>Low</v>
      </c>
      <c r="AB328" s="5">
        <v>45033</v>
      </c>
      <c r="AC328" s="7" t="s">
        <v>91</v>
      </c>
      <c r="AD328" s="7" t="s">
        <v>50</v>
      </c>
      <c r="AE328" s="7" t="s">
        <v>42</v>
      </c>
      <c r="AF328" s="7">
        <v>2</v>
      </c>
      <c r="AG328" s="8">
        <v>645.11</v>
      </c>
      <c r="AH328" s="7">
        <v>22</v>
      </c>
      <c r="AI328" s="7" t="str" cm="1">
        <f t="array" ref="AI328">_xlfn.IFS(AH328&lt;=25,"Young",AH328&lt;=50,"Adult",AH328&gt;50,"Old")</f>
        <v>Young</v>
      </c>
    </row>
    <row r="329" spans="1:35" x14ac:dyDescent="0.35">
      <c r="A329" s="11">
        <v>3795</v>
      </c>
      <c r="B329" s="9">
        <v>44756</v>
      </c>
      <c r="C329" s="10">
        <f t="shared" ca="1" si="5"/>
        <v>3.85</v>
      </c>
      <c r="D329" s="11" t="s">
        <v>27</v>
      </c>
      <c r="E329" s="11" t="s">
        <v>28</v>
      </c>
      <c r="F329" s="11" t="s">
        <v>29</v>
      </c>
      <c r="G329" s="11" t="s">
        <v>45</v>
      </c>
      <c r="H329" s="11" t="s">
        <v>44</v>
      </c>
      <c r="I329" s="11" t="s">
        <v>45</v>
      </c>
      <c r="J329" s="11" t="s">
        <v>33</v>
      </c>
      <c r="K329" s="11" t="s">
        <v>57</v>
      </c>
      <c r="L329" s="9">
        <v>32721</v>
      </c>
      <c r="M329" s="11" t="s">
        <v>35</v>
      </c>
      <c r="N329" s="11" t="s">
        <v>47</v>
      </c>
      <c r="O329" s="11" t="s">
        <v>37</v>
      </c>
      <c r="P329" s="11" t="s">
        <v>76</v>
      </c>
      <c r="Q329" s="11" t="s">
        <v>77</v>
      </c>
      <c r="R329" s="11" cm="1">
        <f t="array" ref="R329">_xlfn.IFS(Table3[[#This Row],[Performance Levels]]="Exceeds",4,Table3[[#This Row],[Performance Levels]]="Fully Meets",3,Table3[[#This Row],[Performance Levels]]="PIP",1,Table3[[#This Row],[Performance Levels]]="Needs Improvement",2)</f>
        <v>4</v>
      </c>
      <c r="S329" s="11">
        <v>3</v>
      </c>
      <c r="T329" s="11" t="str" cm="1">
        <f t="array" ref="T329">_xlfn.IFS(S329&lt;=2,"Excellent",S329=3,"Average",S329&lt;=5,"Poor")</f>
        <v>Average</v>
      </c>
      <c r="U329" s="9">
        <v>44833</v>
      </c>
      <c r="V329" s="11">
        <v>4</v>
      </c>
      <c r="W329" s="11" t="str" cm="1">
        <f t="array" ref="W329">_xlfn.IFS(S329&lt;=2,"High",S329=3,"Moderate",S329&lt;=5,"Low")</f>
        <v>Moderate</v>
      </c>
      <c r="X329" s="11">
        <v>3</v>
      </c>
      <c r="Y329" s="11" t="str" cm="1">
        <f t="array" ref="Y329">_xlfn.IFS(S329&lt;=2,"High",S329=3,"Moderate",S329&lt;=5,"Low")</f>
        <v>Moderate</v>
      </c>
      <c r="Z329" s="11">
        <v>2</v>
      </c>
      <c r="AA329" s="11" t="str" cm="1">
        <f t="array" ref="AA329">_xlfn.IFS(S329&lt;=2,"High",S329=3,"Moderate",S329&lt;=5,"Low")</f>
        <v>Moderate</v>
      </c>
      <c r="AB329" s="9">
        <v>44951</v>
      </c>
      <c r="AC329" s="11" t="s">
        <v>61</v>
      </c>
      <c r="AD329" s="11" t="s">
        <v>50</v>
      </c>
      <c r="AE329" s="11" t="s">
        <v>72</v>
      </c>
      <c r="AF329" s="11">
        <v>1</v>
      </c>
      <c r="AG329" s="12">
        <v>954.02</v>
      </c>
      <c r="AH329" s="11">
        <v>33</v>
      </c>
      <c r="AI329" s="11" t="str" cm="1">
        <f t="array" ref="AI329">_xlfn.IFS(AH329&lt;=25,"Young",AH329&lt;=50,"Adult",AH329&gt;50,"Old")</f>
        <v>Adult</v>
      </c>
    </row>
    <row r="330" spans="1:35" x14ac:dyDescent="0.35">
      <c r="A330" s="7">
        <v>3796</v>
      </c>
      <c r="B330" s="5">
        <v>43572</v>
      </c>
      <c r="C330" s="6">
        <f t="shared" ca="1" si="5"/>
        <v>7.0916666666666668</v>
      </c>
      <c r="D330" s="7" t="s">
        <v>27</v>
      </c>
      <c r="E330" s="7" t="s">
        <v>84</v>
      </c>
      <c r="F330" s="7" t="s">
        <v>29</v>
      </c>
      <c r="G330" s="7" t="s">
        <v>30</v>
      </c>
      <c r="H330" s="7" t="s">
        <v>44</v>
      </c>
      <c r="I330" s="7" t="s">
        <v>45</v>
      </c>
      <c r="J330" s="7" t="s">
        <v>33</v>
      </c>
      <c r="K330" s="7" t="s">
        <v>64</v>
      </c>
      <c r="L330" s="5">
        <v>23616</v>
      </c>
      <c r="M330" s="7" t="s">
        <v>35</v>
      </c>
      <c r="N330" s="7" t="s">
        <v>36</v>
      </c>
      <c r="O330" s="7" t="s">
        <v>48</v>
      </c>
      <c r="P330" s="7" t="s">
        <v>66</v>
      </c>
      <c r="Q330" s="7" t="s">
        <v>77</v>
      </c>
      <c r="R330" s="7" cm="1">
        <f t="array" ref="R330">_xlfn.IFS(Table3[[#This Row],[Performance Levels]]="Exceeds",4,Table3[[#This Row],[Performance Levels]]="Fully Meets",3,Table3[[#This Row],[Performance Levels]]="PIP",1,Table3[[#This Row],[Performance Levels]]="Needs Improvement",2)</f>
        <v>4</v>
      </c>
      <c r="S330" s="7">
        <v>3</v>
      </c>
      <c r="T330" s="7" t="str" cm="1">
        <f t="array" ref="T330">_xlfn.IFS(S330&lt;=2,"Excellent",S330=3,"Average",S330&lt;=5,"Poor")</f>
        <v>Average</v>
      </c>
      <c r="U330" s="5">
        <v>45105</v>
      </c>
      <c r="V330" s="7">
        <v>1</v>
      </c>
      <c r="W330" s="7" t="str" cm="1">
        <f t="array" ref="W330">_xlfn.IFS(S330&lt;=2,"High",S330=3,"Moderate",S330&lt;=5,"Low")</f>
        <v>Moderate</v>
      </c>
      <c r="X330" s="7">
        <v>5</v>
      </c>
      <c r="Y330" s="7" t="str" cm="1">
        <f t="array" ref="Y330">_xlfn.IFS(S330&lt;=2,"High",S330=3,"Moderate",S330&lt;=5,"Low")</f>
        <v>Moderate</v>
      </c>
      <c r="Z330" s="7">
        <v>2</v>
      </c>
      <c r="AA330" s="7" t="str" cm="1">
        <f t="array" ref="AA330">_xlfn.IFS(S330&lt;=2,"High",S330=3,"Moderate",S330&lt;=5,"Low")</f>
        <v>Moderate</v>
      </c>
      <c r="AB330" s="5">
        <v>45110</v>
      </c>
      <c r="AC330" s="7" t="s">
        <v>67</v>
      </c>
      <c r="AD330" s="7" t="s">
        <v>50</v>
      </c>
      <c r="AE330" s="7" t="s">
        <v>51</v>
      </c>
      <c r="AF330" s="7">
        <v>5</v>
      </c>
      <c r="AG330" s="8">
        <v>255.74</v>
      </c>
      <c r="AH330" s="7">
        <v>55</v>
      </c>
      <c r="AI330" s="7" t="str" cm="1">
        <f t="array" ref="AI330">_xlfn.IFS(AH330&lt;=25,"Young",AH330&lt;=50,"Adult",AH330&gt;50,"Old")</f>
        <v>Old</v>
      </c>
    </row>
    <row r="331" spans="1:35" x14ac:dyDescent="0.35">
      <c r="A331" s="11">
        <v>3797</v>
      </c>
      <c r="B331" s="9">
        <v>43966</v>
      </c>
      <c r="C331" s="10">
        <f t="shared" ca="1" si="5"/>
        <v>6.0138888888888893</v>
      </c>
      <c r="D331" s="11" t="s">
        <v>27</v>
      </c>
      <c r="E331" s="11" t="s">
        <v>43</v>
      </c>
      <c r="F331" s="11" t="s">
        <v>29</v>
      </c>
      <c r="G331" s="11" t="s">
        <v>30</v>
      </c>
      <c r="H331" s="11" t="s">
        <v>44</v>
      </c>
      <c r="I331" s="11" t="s">
        <v>54</v>
      </c>
      <c r="J331" s="11" t="s">
        <v>33</v>
      </c>
      <c r="K331" s="11" t="s">
        <v>101</v>
      </c>
      <c r="L331" s="9">
        <v>27571</v>
      </c>
      <c r="M331" s="11" t="s">
        <v>35</v>
      </c>
      <c r="N331" s="11" t="s">
        <v>36</v>
      </c>
      <c r="O331" s="11" t="s">
        <v>71</v>
      </c>
      <c r="P331" s="11" t="s">
        <v>66</v>
      </c>
      <c r="Q331" s="11" t="s">
        <v>39</v>
      </c>
      <c r="R331" s="11" cm="1">
        <f t="array" ref="R331">_xlfn.IFS(Table3[[#This Row],[Performance Levels]]="Exceeds",4,Table3[[#This Row],[Performance Levels]]="Fully Meets",3,Table3[[#This Row],[Performance Levels]]="PIP",1,Table3[[#This Row],[Performance Levels]]="Needs Improvement",2)</f>
        <v>3</v>
      </c>
      <c r="S331" s="11">
        <v>3</v>
      </c>
      <c r="T331" s="11" t="str" cm="1">
        <f t="array" ref="T331">_xlfn.IFS(S331&lt;=2,"Excellent",S331=3,"Average",S331&lt;=5,"Poor")</f>
        <v>Average</v>
      </c>
      <c r="U331" s="9">
        <v>44807</v>
      </c>
      <c r="V331" s="11">
        <v>3</v>
      </c>
      <c r="W331" s="11" t="str" cm="1">
        <f t="array" ref="W331">_xlfn.IFS(S331&lt;=2,"High",S331=3,"Moderate",S331&lt;=5,"Low")</f>
        <v>Moderate</v>
      </c>
      <c r="X331" s="11">
        <v>4</v>
      </c>
      <c r="Y331" s="11" t="str" cm="1">
        <f t="array" ref="Y331">_xlfn.IFS(S331&lt;=2,"High",S331=3,"Moderate",S331&lt;=5,"Low")</f>
        <v>Moderate</v>
      </c>
      <c r="Z331" s="11">
        <v>2</v>
      </c>
      <c r="AA331" s="11" t="str" cm="1">
        <f t="array" ref="AA331">_xlfn.IFS(S331&lt;=2,"High",S331=3,"Moderate",S331&lt;=5,"Low")</f>
        <v>Moderate</v>
      </c>
      <c r="AB331" s="9">
        <v>44994</v>
      </c>
      <c r="AC331" s="11" t="s">
        <v>67</v>
      </c>
      <c r="AD331" s="11" t="s">
        <v>50</v>
      </c>
      <c r="AE331" s="11" t="s">
        <v>62</v>
      </c>
      <c r="AF331" s="11">
        <v>2</v>
      </c>
      <c r="AG331" s="12">
        <v>279.38</v>
      </c>
      <c r="AH331" s="11">
        <v>45</v>
      </c>
      <c r="AI331" s="11" t="str" cm="1">
        <f t="array" ref="AI331">_xlfn.IFS(AH331&lt;=25,"Young",AH331&lt;=50,"Adult",AH331&gt;50,"Old")</f>
        <v>Adult</v>
      </c>
    </row>
    <row r="332" spans="1:35" x14ac:dyDescent="0.35">
      <c r="A332" s="7">
        <v>3798</v>
      </c>
      <c r="B332" s="5">
        <v>43925</v>
      </c>
      <c r="C332" s="6">
        <f t="shared" ca="1" si="5"/>
        <v>6.1277777777777782</v>
      </c>
      <c r="D332" s="7" t="s">
        <v>27</v>
      </c>
      <c r="E332" s="7" t="s">
        <v>86</v>
      </c>
      <c r="F332" s="7" t="s">
        <v>29</v>
      </c>
      <c r="G332" s="7" t="s">
        <v>54</v>
      </c>
      <c r="H332" s="7" t="s">
        <v>31</v>
      </c>
      <c r="I332" s="7" t="s">
        <v>54</v>
      </c>
      <c r="J332" s="7" t="s">
        <v>33</v>
      </c>
      <c r="K332" s="7" t="s">
        <v>64</v>
      </c>
      <c r="L332" s="5">
        <v>22636</v>
      </c>
      <c r="M332" s="7" t="s">
        <v>35</v>
      </c>
      <c r="N332" s="7" t="s">
        <v>47</v>
      </c>
      <c r="O332" s="7" t="s">
        <v>59</v>
      </c>
      <c r="P332" s="7" t="s">
        <v>38</v>
      </c>
      <c r="Q332" s="7" t="s">
        <v>39</v>
      </c>
      <c r="R332" s="7" cm="1">
        <f t="array" ref="R332">_xlfn.IFS(Table3[[#This Row],[Performance Levels]]="Exceeds",4,Table3[[#This Row],[Performance Levels]]="Fully Meets",3,Table3[[#This Row],[Performance Levels]]="PIP",1,Table3[[#This Row],[Performance Levels]]="Needs Improvement",2)</f>
        <v>3</v>
      </c>
      <c r="S332" s="7">
        <v>3</v>
      </c>
      <c r="T332" s="7" t="str" cm="1">
        <f t="array" ref="T332">_xlfn.IFS(S332&lt;=2,"Excellent",S332=3,"Average",S332&lt;=5,"Poor")</f>
        <v>Average</v>
      </c>
      <c r="U332" s="5">
        <v>44873</v>
      </c>
      <c r="V332" s="7">
        <v>1</v>
      </c>
      <c r="W332" s="7" t="str" cm="1">
        <f t="array" ref="W332">_xlfn.IFS(S332&lt;=2,"High",S332=3,"Moderate",S332&lt;=5,"Low")</f>
        <v>Moderate</v>
      </c>
      <c r="X332" s="7">
        <v>1</v>
      </c>
      <c r="Y332" s="7" t="str" cm="1">
        <f t="array" ref="Y332">_xlfn.IFS(S332&lt;=2,"High",S332=3,"Moderate",S332&lt;=5,"Low")</f>
        <v>Moderate</v>
      </c>
      <c r="Z332" s="7">
        <v>1</v>
      </c>
      <c r="AA332" s="7" t="str" cm="1">
        <f t="array" ref="AA332">_xlfn.IFS(S332&lt;=2,"High",S332=3,"Moderate",S332&lt;=5,"Low")</f>
        <v>Moderate</v>
      </c>
      <c r="AB332" s="5">
        <v>44795</v>
      </c>
      <c r="AC332" s="7" t="s">
        <v>61</v>
      </c>
      <c r="AD332" s="7" t="s">
        <v>50</v>
      </c>
      <c r="AE332" s="7" t="s">
        <v>72</v>
      </c>
      <c r="AF332" s="7">
        <v>5</v>
      </c>
      <c r="AG332" s="8">
        <v>303.44</v>
      </c>
      <c r="AH332" s="7">
        <v>59</v>
      </c>
      <c r="AI332" s="7" t="str" cm="1">
        <f t="array" ref="AI332">_xlfn.IFS(AH332&lt;=25,"Young",AH332&lt;=50,"Adult",AH332&gt;50,"Old")</f>
        <v>Old</v>
      </c>
    </row>
    <row r="333" spans="1:35" x14ac:dyDescent="0.35">
      <c r="A333" s="11">
        <v>3799</v>
      </c>
      <c r="B333" s="9">
        <v>44849</v>
      </c>
      <c r="C333" s="10">
        <f t="shared" ca="1" si="5"/>
        <v>3.5972222222222223</v>
      </c>
      <c r="D333" s="11" t="s">
        <v>27</v>
      </c>
      <c r="E333" s="11" t="s">
        <v>63</v>
      </c>
      <c r="F333" s="11" t="s">
        <v>29</v>
      </c>
      <c r="G333" s="11" t="s">
        <v>54</v>
      </c>
      <c r="H333" s="11" t="s">
        <v>44</v>
      </c>
      <c r="I333" s="11" t="s">
        <v>32</v>
      </c>
      <c r="J333" s="11" t="s">
        <v>33</v>
      </c>
      <c r="K333" s="11" t="s">
        <v>81</v>
      </c>
      <c r="L333" s="9">
        <v>23705</v>
      </c>
      <c r="M333" s="11" t="s">
        <v>35</v>
      </c>
      <c r="N333" s="11" t="s">
        <v>47</v>
      </c>
      <c r="O333" s="11" t="s">
        <v>48</v>
      </c>
      <c r="P333" s="11" t="s">
        <v>60</v>
      </c>
      <c r="Q333" s="11" t="s">
        <v>77</v>
      </c>
      <c r="R333" s="11" cm="1">
        <f t="array" ref="R333">_xlfn.IFS(Table3[[#This Row],[Performance Levels]]="Exceeds",4,Table3[[#This Row],[Performance Levels]]="Fully Meets",3,Table3[[#This Row],[Performance Levels]]="PIP",1,Table3[[#This Row],[Performance Levels]]="Needs Improvement",2)</f>
        <v>4</v>
      </c>
      <c r="S333" s="11">
        <v>3</v>
      </c>
      <c r="T333" s="11" t="str" cm="1">
        <f t="array" ref="T333">_xlfn.IFS(S333&lt;=2,"Excellent",S333=3,"Average",S333&lt;=5,"Poor")</f>
        <v>Average</v>
      </c>
      <c r="U333" s="9">
        <v>44919</v>
      </c>
      <c r="V333" s="11">
        <v>3</v>
      </c>
      <c r="W333" s="11" t="str" cm="1">
        <f t="array" ref="W333">_xlfn.IFS(S333&lt;=2,"High",S333=3,"Moderate",S333&lt;=5,"Low")</f>
        <v>Moderate</v>
      </c>
      <c r="X333" s="11">
        <v>1</v>
      </c>
      <c r="Y333" s="11" t="str" cm="1">
        <f t="array" ref="Y333">_xlfn.IFS(S333&lt;=2,"High",S333=3,"Moderate",S333&lt;=5,"Low")</f>
        <v>Moderate</v>
      </c>
      <c r="Z333" s="11">
        <v>3</v>
      </c>
      <c r="AA333" s="11" t="str" cm="1">
        <f t="array" ref="AA333">_xlfn.IFS(S333&lt;=2,"High",S333=3,"Moderate",S333&lt;=5,"Low")</f>
        <v>Moderate</v>
      </c>
      <c r="AB333" s="9">
        <v>44780</v>
      </c>
      <c r="AC333" s="11" t="s">
        <v>91</v>
      </c>
      <c r="AD333" s="11" t="s">
        <v>41</v>
      </c>
      <c r="AE333" s="11" t="s">
        <v>51</v>
      </c>
      <c r="AF333" s="11">
        <v>4</v>
      </c>
      <c r="AG333" s="12">
        <v>809.38</v>
      </c>
      <c r="AH333" s="11">
        <v>58</v>
      </c>
      <c r="AI333" s="11" t="str" cm="1">
        <f t="array" ref="AI333">_xlfn.IFS(AH333&lt;=25,"Young",AH333&lt;=50,"Adult",AH333&gt;50,"Old")</f>
        <v>Old</v>
      </c>
    </row>
    <row r="334" spans="1:35" x14ac:dyDescent="0.35">
      <c r="A334" s="7">
        <v>3800</v>
      </c>
      <c r="B334" s="5">
        <v>43657</v>
      </c>
      <c r="C334" s="6">
        <f t="shared" ca="1" si="5"/>
        <v>6.8583333333333334</v>
      </c>
      <c r="D334" s="7" t="s">
        <v>27</v>
      </c>
      <c r="E334" s="7" t="s">
        <v>93</v>
      </c>
      <c r="F334" s="7" t="s">
        <v>29</v>
      </c>
      <c r="G334" s="7" t="s">
        <v>30</v>
      </c>
      <c r="H334" s="7" t="s">
        <v>31</v>
      </c>
      <c r="I334" s="7" t="s">
        <v>45</v>
      </c>
      <c r="J334" s="7" t="s">
        <v>33</v>
      </c>
      <c r="K334" s="7" t="s">
        <v>57</v>
      </c>
      <c r="L334" s="5">
        <v>18606</v>
      </c>
      <c r="M334" s="7" t="s">
        <v>35</v>
      </c>
      <c r="N334" s="7" t="s">
        <v>47</v>
      </c>
      <c r="O334" s="7" t="s">
        <v>59</v>
      </c>
      <c r="P334" s="7" t="s">
        <v>66</v>
      </c>
      <c r="Q334" s="7" t="s">
        <v>39</v>
      </c>
      <c r="R334" s="7" cm="1">
        <f t="array" ref="R334">_xlfn.IFS(Table3[[#This Row],[Performance Levels]]="Exceeds",4,Table3[[#This Row],[Performance Levels]]="Fully Meets",3,Table3[[#This Row],[Performance Levels]]="PIP",1,Table3[[#This Row],[Performance Levels]]="Needs Improvement",2)</f>
        <v>3</v>
      </c>
      <c r="S334" s="7">
        <v>3</v>
      </c>
      <c r="T334" s="7" t="str" cm="1">
        <f t="array" ref="T334">_xlfn.IFS(S334&lt;=2,"Excellent",S334=3,"Average",S334&lt;=5,"Poor")</f>
        <v>Average</v>
      </c>
      <c r="U334" s="5">
        <v>44903</v>
      </c>
      <c r="V334" s="7">
        <v>5</v>
      </c>
      <c r="W334" s="7" t="str" cm="1">
        <f t="array" ref="W334">_xlfn.IFS(S334&lt;=2,"High",S334=3,"Moderate",S334&lt;=5,"Low")</f>
        <v>Moderate</v>
      </c>
      <c r="X334" s="7">
        <v>3</v>
      </c>
      <c r="Y334" s="7" t="str" cm="1">
        <f t="array" ref="Y334">_xlfn.IFS(S334&lt;=2,"High",S334=3,"Moderate",S334&lt;=5,"Low")</f>
        <v>Moderate</v>
      </c>
      <c r="Z334" s="7">
        <v>5</v>
      </c>
      <c r="AA334" s="7" t="str" cm="1">
        <f t="array" ref="AA334">_xlfn.IFS(S334&lt;=2,"High",S334=3,"Moderate",S334&lt;=5,"Low")</f>
        <v>Moderate</v>
      </c>
      <c r="AB334" s="5">
        <v>44848</v>
      </c>
      <c r="AC334" s="7" t="s">
        <v>49</v>
      </c>
      <c r="AD334" s="7" t="s">
        <v>41</v>
      </c>
      <c r="AE334" s="7" t="s">
        <v>62</v>
      </c>
      <c r="AF334" s="7">
        <v>4</v>
      </c>
      <c r="AG334" s="8">
        <v>886.12</v>
      </c>
      <c r="AH334" s="7">
        <v>69</v>
      </c>
      <c r="AI334" s="7" t="str" cm="1">
        <f t="array" ref="AI334">_xlfn.IFS(AH334&lt;=25,"Young",AH334&lt;=50,"Adult",AH334&gt;50,"Old")</f>
        <v>Old</v>
      </c>
    </row>
    <row r="335" spans="1:35" x14ac:dyDescent="0.35">
      <c r="A335" s="11">
        <v>3801</v>
      </c>
      <c r="B335" s="9">
        <v>43740</v>
      </c>
      <c r="C335" s="10">
        <f t="shared" ca="1" si="5"/>
        <v>6.6333333333333337</v>
      </c>
      <c r="D335" s="11" t="s">
        <v>27</v>
      </c>
      <c r="E335" s="11" t="s">
        <v>73</v>
      </c>
      <c r="F335" s="11" t="s">
        <v>29</v>
      </c>
      <c r="G335" s="11" t="s">
        <v>30</v>
      </c>
      <c r="H335" s="11" t="s">
        <v>31</v>
      </c>
      <c r="I335" s="11" t="s">
        <v>32</v>
      </c>
      <c r="J335" s="11" t="s">
        <v>33</v>
      </c>
      <c r="K335" s="11" t="s">
        <v>69</v>
      </c>
      <c r="L335" s="9">
        <v>54075</v>
      </c>
      <c r="M335" s="11" t="s">
        <v>35</v>
      </c>
      <c r="N335" s="11" t="s">
        <v>36</v>
      </c>
      <c r="O335" s="11" t="s">
        <v>48</v>
      </c>
      <c r="P335" s="11" t="s">
        <v>60</v>
      </c>
      <c r="Q335" s="11" t="s">
        <v>39</v>
      </c>
      <c r="R335" s="11" cm="1">
        <f t="array" ref="R335">_xlfn.IFS(Table3[[#This Row],[Performance Levels]]="Exceeds",4,Table3[[#This Row],[Performance Levels]]="Fully Meets",3,Table3[[#This Row],[Performance Levels]]="PIP",1,Table3[[#This Row],[Performance Levels]]="Needs Improvement",2)</f>
        <v>3</v>
      </c>
      <c r="S335" s="11">
        <v>3</v>
      </c>
      <c r="T335" s="11" t="str" cm="1">
        <f t="array" ref="T335">_xlfn.IFS(S335&lt;=2,"Excellent",S335=3,"Average",S335&lt;=5,"Poor")</f>
        <v>Average</v>
      </c>
      <c r="U335" s="9">
        <v>44892</v>
      </c>
      <c r="V335" s="11">
        <v>2</v>
      </c>
      <c r="W335" s="11" t="str" cm="1">
        <f t="array" ref="W335">_xlfn.IFS(S335&lt;=2,"High",S335=3,"Moderate",S335&lt;=5,"Low")</f>
        <v>Moderate</v>
      </c>
      <c r="X335" s="11">
        <v>1</v>
      </c>
      <c r="Y335" s="11" t="str" cm="1">
        <f t="array" ref="Y335">_xlfn.IFS(S335&lt;=2,"High",S335=3,"Moderate",S335&lt;=5,"Low")</f>
        <v>Moderate</v>
      </c>
      <c r="Z335" s="11">
        <v>4</v>
      </c>
      <c r="AA335" s="11" t="str" cm="1">
        <f t="array" ref="AA335">_xlfn.IFS(S335&lt;=2,"High",S335=3,"Moderate",S335&lt;=5,"Low")</f>
        <v>Moderate</v>
      </c>
      <c r="AB335" s="9">
        <v>45017</v>
      </c>
      <c r="AC335" s="11" t="s">
        <v>40</v>
      </c>
      <c r="AD335" s="11" t="s">
        <v>50</v>
      </c>
      <c r="AE335" s="11" t="s">
        <v>51</v>
      </c>
      <c r="AF335" s="11">
        <v>2</v>
      </c>
      <c r="AG335" s="12">
        <v>125.88</v>
      </c>
      <c r="AH335" s="11">
        <v>71</v>
      </c>
      <c r="AI335" s="11" t="str" cm="1">
        <f t="array" ref="AI335">_xlfn.IFS(AH335&lt;=25,"Young",AH335&lt;=50,"Adult",AH335&gt;50,"Old")</f>
        <v>Old</v>
      </c>
    </row>
    <row r="336" spans="1:35" x14ac:dyDescent="0.35">
      <c r="A336" s="7">
        <v>3802</v>
      </c>
      <c r="B336" s="5">
        <v>44259</v>
      </c>
      <c r="C336" s="6">
        <f t="shared" ca="1" si="5"/>
        <v>5.2111111111111112</v>
      </c>
      <c r="D336" s="7" t="s">
        <v>27</v>
      </c>
      <c r="E336" s="7" t="s">
        <v>80</v>
      </c>
      <c r="F336" s="7" t="s">
        <v>29</v>
      </c>
      <c r="G336" s="7" t="s">
        <v>54</v>
      </c>
      <c r="H336" s="7" t="s">
        <v>44</v>
      </c>
      <c r="I336" s="7" t="s">
        <v>54</v>
      </c>
      <c r="J336" s="7" t="s">
        <v>33</v>
      </c>
      <c r="K336" s="7" t="s">
        <v>69</v>
      </c>
      <c r="L336" s="5">
        <v>53779</v>
      </c>
      <c r="M336" s="7" t="s">
        <v>35</v>
      </c>
      <c r="N336" s="7" t="s">
        <v>47</v>
      </c>
      <c r="O336" s="7" t="s">
        <v>37</v>
      </c>
      <c r="P336" s="7" t="s">
        <v>76</v>
      </c>
      <c r="Q336" s="7" t="s">
        <v>39</v>
      </c>
      <c r="R336" s="7" cm="1">
        <f t="array" ref="R336">_xlfn.IFS(Table3[[#This Row],[Performance Levels]]="Exceeds",4,Table3[[#This Row],[Performance Levels]]="Fully Meets",3,Table3[[#This Row],[Performance Levels]]="PIP",1,Table3[[#This Row],[Performance Levels]]="Needs Improvement",2)</f>
        <v>3</v>
      </c>
      <c r="S336" s="7">
        <v>3</v>
      </c>
      <c r="T336" s="7" t="str" cm="1">
        <f t="array" ref="T336">_xlfn.IFS(S336&lt;=2,"Excellent",S336=3,"Average",S336&lt;=5,"Poor")</f>
        <v>Average</v>
      </c>
      <c r="U336" s="5">
        <v>44935</v>
      </c>
      <c r="V336" s="7">
        <v>3</v>
      </c>
      <c r="W336" s="7" t="str" cm="1">
        <f t="array" ref="W336">_xlfn.IFS(S336&lt;=2,"High",S336=3,"Moderate",S336&lt;=5,"Low")</f>
        <v>Moderate</v>
      </c>
      <c r="X336" s="7">
        <v>3</v>
      </c>
      <c r="Y336" s="7" t="str" cm="1">
        <f t="array" ref="Y336">_xlfn.IFS(S336&lt;=2,"High",S336=3,"Moderate",S336&lt;=5,"Low")</f>
        <v>Moderate</v>
      </c>
      <c r="Z336" s="7">
        <v>5</v>
      </c>
      <c r="AA336" s="7" t="str" cm="1">
        <f t="array" ref="AA336">_xlfn.IFS(S336&lt;=2,"High",S336=3,"Moderate",S336&lt;=5,"Low")</f>
        <v>Moderate</v>
      </c>
      <c r="AB336" s="5">
        <v>44950</v>
      </c>
      <c r="AC336" s="7" t="s">
        <v>40</v>
      </c>
      <c r="AD336" s="7" t="s">
        <v>41</v>
      </c>
      <c r="AE336" s="7" t="s">
        <v>72</v>
      </c>
      <c r="AF336" s="7">
        <v>1</v>
      </c>
      <c r="AG336" s="8">
        <v>493.72</v>
      </c>
      <c r="AH336" s="7">
        <v>74</v>
      </c>
      <c r="AI336" s="7" t="str" cm="1">
        <f t="array" ref="AI336">_xlfn.IFS(AH336&lt;=25,"Young",AH336&lt;=50,"Adult",AH336&gt;50,"Old")</f>
        <v>Old</v>
      </c>
    </row>
    <row r="337" spans="1:35" x14ac:dyDescent="0.35">
      <c r="A337" s="11">
        <v>3804</v>
      </c>
      <c r="B337" s="9">
        <v>43600</v>
      </c>
      <c r="C337" s="10">
        <f t="shared" ca="1" si="5"/>
        <v>7.0138888888888893</v>
      </c>
      <c r="D337" s="11" t="s">
        <v>27</v>
      </c>
      <c r="E337" s="11" t="s">
        <v>68</v>
      </c>
      <c r="F337" s="11" t="s">
        <v>29</v>
      </c>
      <c r="G337" s="11" t="s">
        <v>54</v>
      </c>
      <c r="H337" s="11" t="s">
        <v>31</v>
      </c>
      <c r="I337" s="11" t="s">
        <v>45</v>
      </c>
      <c r="J337" s="11" t="s">
        <v>33</v>
      </c>
      <c r="K337" s="11" t="s">
        <v>64</v>
      </c>
      <c r="L337" s="9">
        <v>28759</v>
      </c>
      <c r="M337" s="11" t="s">
        <v>35</v>
      </c>
      <c r="N337" s="11" t="s">
        <v>36</v>
      </c>
      <c r="O337" s="11" t="s">
        <v>48</v>
      </c>
      <c r="P337" s="11" t="s">
        <v>60</v>
      </c>
      <c r="Q337" s="11" t="s">
        <v>39</v>
      </c>
      <c r="R337" s="11" cm="1">
        <f t="array" ref="R337">_xlfn.IFS(Table3[[#This Row],[Performance Levels]]="Exceeds",4,Table3[[#This Row],[Performance Levels]]="Fully Meets",3,Table3[[#This Row],[Performance Levels]]="PIP",1,Table3[[#This Row],[Performance Levels]]="Needs Improvement",2)</f>
        <v>3</v>
      </c>
      <c r="S337" s="11">
        <v>3</v>
      </c>
      <c r="T337" s="11" t="str" cm="1">
        <f t="array" ref="T337">_xlfn.IFS(S337&lt;=2,"Excellent",S337=3,"Average",S337&lt;=5,"Poor")</f>
        <v>Average</v>
      </c>
      <c r="U337" s="9">
        <v>44992</v>
      </c>
      <c r="V337" s="11">
        <v>3</v>
      </c>
      <c r="W337" s="11" t="str" cm="1">
        <f t="array" ref="W337">_xlfn.IFS(S337&lt;=2,"High",S337=3,"Moderate",S337&lt;=5,"Low")</f>
        <v>Moderate</v>
      </c>
      <c r="X337" s="11">
        <v>2</v>
      </c>
      <c r="Y337" s="11" t="str" cm="1">
        <f t="array" ref="Y337">_xlfn.IFS(S337&lt;=2,"High",S337=3,"Moderate",S337&lt;=5,"Low")</f>
        <v>Moderate</v>
      </c>
      <c r="Z337" s="11">
        <v>2</v>
      </c>
      <c r="AA337" s="11" t="str" cm="1">
        <f t="array" ref="AA337">_xlfn.IFS(S337&lt;=2,"High",S337=3,"Moderate",S337&lt;=5,"Low")</f>
        <v>Moderate</v>
      </c>
      <c r="AB337" s="9">
        <v>44972</v>
      </c>
      <c r="AC337" s="11" t="s">
        <v>49</v>
      </c>
      <c r="AD337" s="11" t="s">
        <v>50</v>
      </c>
      <c r="AE337" s="11" t="s">
        <v>51</v>
      </c>
      <c r="AF337" s="11">
        <v>4</v>
      </c>
      <c r="AG337" s="12">
        <v>414.55</v>
      </c>
      <c r="AH337" s="11">
        <v>41</v>
      </c>
      <c r="AI337" s="11" t="str" cm="1">
        <f t="array" ref="AI337">_xlfn.IFS(AH337&lt;=25,"Young",AH337&lt;=50,"Adult",AH337&gt;50,"Old")</f>
        <v>Adult</v>
      </c>
    </row>
    <row r="338" spans="1:35" x14ac:dyDescent="0.35">
      <c r="A338" s="7">
        <v>3805</v>
      </c>
      <c r="B338" s="5">
        <v>44679</v>
      </c>
      <c r="C338" s="6">
        <f t="shared" ca="1" si="5"/>
        <v>4.0611111111111109</v>
      </c>
      <c r="D338" s="7" t="s">
        <v>27</v>
      </c>
      <c r="E338" s="7" t="s">
        <v>28</v>
      </c>
      <c r="F338" s="7" t="s">
        <v>29</v>
      </c>
      <c r="G338" s="7" t="s">
        <v>54</v>
      </c>
      <c r="H338" s="7" t="s">
        <v>55</v>
      </c>
      <c r="I338" s="7" t="s">
        <v>45</v>
      </c>
      <c r="J338" s="7" t="s">
        <v>33</v>
      </c>
      <c r="K338" s="7" t="s">
        <v>64</v>
      </c>
      <c r="L338" s="5">
        <v>30064</v>
      </c>
      <c r="M338" s="7" t="s">
        <v>35</v>
      </c>
      <c r="N338" s="7" t="s">
        <v>47</v>
      </c>
      <c r="O338" s="7" t="s">
        <v>59</v>
      </c>
      <c r="P338" s="7" t="s">
        <v>76</v>
      </c>
      <c r="Q338" s="7" t="s">
        <v>39</v>
      </c>
      <c r="R338" s="7" cm="1">
        <f t="array" ref="R338">_xlfn.IFS(Table3[[#This Row],[Performance Levels]]="Exceeds",4,Table3[[#This Row],[Performance Levels]]="Fully Meets",3,Table3[[#This Row],[Performance Levels]]="PIP",1,Table3[[#This Row],[Performance Levels]]="Needs Improvement",2)</f>
        <v>3</v>
      </c>
      <c r="S338" s="7">
        <v>3</v>
      </c>
      <c r="T338" s="7" t="str" cm="1">
        <f t="array" ref="T338">_xlfn.IFS(S338&lt;=2,"Excellent",S338=3,"Average",S338&lt;=5,"Poor")</f>
        <v>Average</v>
      </c>
      <c r="U338" s="5">
        <v>44926</v>
      </c>
      <c r="V338" s="7">
        <v>2</v>
      </c>
      <c r="W338" s="7" t="str" cm="1">
        <f t="array" ref="W338">_xlfn.IFS(S338&lt;=2,"High",S338=3,"Moderate",S338&lt;=5,"Low")</f>
        <v>Moderate</v>
      </c>
      <c r="X338" s="7">
        <v>5</v>
      </c>
      <c r="Y338" s="7" t="str" cm="1">
        <f t="array" ref="Y338">_xlfn.IFS(S338&lt;=2,"High",S338=3,"Moderate",S338&lt;=5,"Low")</f>
        <v>Moderate</v>
      </c>
      <c r="Z338" s="7">
        <v>2</v>
      </c>
      <c r="AA338" s="7" t="str" cm="1">
        <f t="array" ref="AA338">_xlfn.IFS(S338&lt;=2,"High",S338=3,"Moderate",S338&lt;=5,"Low")</f>
        <v>Moderate</v>
      </c>
      <c r="AB338" s="5">
        <v>44804</v>
      </c>
      <c r="AC338" s="7" t="s">
        <v>91</v>
      </c>
      <c r="AD338" s="7" t="s">
        <v>50</v>
      </c>
      <c r="AE338" s="7" t="s">
        <v>51</v>
      </c>
      <c r="AF338" s="7">
        <v>1</v>
      </c>
      <c r="AG338" s="8">
        <v>391.88</v>
      </c>
      <c r="AH338" s="7">
        <v>40</v>
      </c>
      <c r="AI338" s="7" t="str" cm="1">
        <f t="array" ref="AI338">_xlfn.IFS(AH338&lt;=25,"Young",AH338&lt;=50,"Adult",AH338&gt;50,"Old")</f>
        <v>Adult</v>
      </c>
    </row>
    <row r="339" spans="1:35" x14ac:dyDescent="0.35">
      <c r="A339" s="11">
        <v>3806</v>
      </c>
      <c r="B339" s="9">
        <v>44462</v>
      </c>
      <c r="C339" s="10">
        <f t="shared" ca="1" si="5"/>
        <v>4.6583333333333332</v>
      </c>
      <c r="D339" s="11" t="s">
        <v>27</v>
      </c>
      <c r="E339" s="11" t="s">
        <v>84</v>
      </c>
      <c r="F339" s="11" t="s">
        <v>29</v>
      </c>
      <c r="G339" s="11" t="s">
        <v>30</v>
      </c>
      <c r="H339" s="11" t="s">
        <v>31</v>
      </c>
      <c r="I339" s="11" t="s">
        <v>32</v>
      </c>
      <c r="J339" s="11" t="s">
        <v>33</v>
      </c>
      <c r="K339" s="11" t="s">
        <v>69</v>
      </c>
      <c r="L339" s="9">
        <v>27273</v>
      </c>
      <c r="M339" s="11" t="s">
        <v>35</v>
      </c>
      <c r="N339" s="11" t="s">
        <v>47</v>
      </c>
      <c r="O339" s="11" t="s">
        <v>59</v>
      </c>
      <c r="P339" s="11" t="s">
        <v>66</v>
      </c>
      <c r="Q339" s="11" t="s">
        <v>39</v>
      </c>
      <c r="R339" s="11" cm="1">
        <f t="array" ref="R339">_xlfn.IFS(Table3[[#This Row],[Performance Levels]]="Exceeds",4,Table3[[#This Row],[Performance Levels]]="Fully Meets",3,Table3[[#This Row],[Performance Levels]]="PIP",1,Table3[[#This Row],[Performance Levels]]="Needs Improvement",2)</f>
        <v>3</v>
      </c>
      <c r="S339" s="11">
        <v>3</v>
      </c>
      <c r="T339" s="11" t="str" cm="1">
        <f t="array" ref="T339">_xlfn.IFS(S339&lt;=2,"Excellent",S339=3,"Average",S339&lt;=5,"Poor")</f>
        <v>Average</v>
      </c>
      <c r="U339" s="9">
        <v>44998</v>
      </c>
      <c r="V339" s="11">
        <v>4</v>
      </c>
      <c r="W339" s="11" t="str" cm="1">
        <f t="array" ref="W339">_xlfn.IFS(S339&lt;=2,"High",S339=3,"Moderate",S339&lt;=5,"Low")</f>
        <v>Moderate</v>
      </c>
      <c r="X339" s="11">
        <v>1</v>
      </c>
      <c r="Y339" s="11" t="str" cm="1">
        <f t="array" ref="Y339">_xlfn.IFS(S339&lt;=2,"High",S339=3,"Moderate",S339&lt;=5,"Low")</f>
        <v>Moderate</v>
      </c>
      <c r="Z339" s="11">
        <v>5</v>
      </c>
      <c r="AA339" s="11" t="str" cm="1">
        <f t="array" ref="AA339">_xlfn.IFS(S339&lt;=2,"High",S339=3,"Moderate",S339&lt;=5,"Low")</f>
        <v>Moderate</v>
      </c>
      <c r="AB339" s="9">
        <v>44813</v>
      </c>
      <c r="AC339" s="11" t="s">
        <v>49</v>
      </c>
      <c r="AD339" s="11" t="s">
        <v>50</v>
      </c>
      <c r="AE339" s="11" t="s">
        <v>72</v>
      </c>
      <c r="AF339" s="11">
        <v>4</v>
      </c>
      <c r="AG339" s="12">
        <v>600.64</v>
      </c>
      <c r="AH339" s="11">
        <v>47</v>
      </c>
      <c r="AI339" s="11" t="str" cm="1">
        <f t="array" ref="AI339">_xlfn.IFS(AH339&lt;=25,"Young",AH339&lt;=50,"Adult",AH339&gt;50,"Old")</f>
        <v>Adult</v>
      </c>
    </row>
    <row r="340" spans="1:35" x14ac:dyDescent="0.35">
      <c r="A340" s="7">
        <v>3807</v>
      </c>
      <c r="B340" s="5">
        <v>44454</v>
      </c>
      <c r="C340" s="6">
        <f t="shared" ca="1" si="5"/>
        <v>4.6805555555555554</v>
      </c>
      <c r="D340" s="7" t="s">
        <v>27</v>
      </c>
      <c r="E340" s="7" t="s">
        <v>43</v>
      </c>
      <c r="F340" s="7" t="s">
        <v>29</v>
      </c>
      <c r="G340" s="7" t="s">
        <v>30</v>
      </c>
      <c r="H340" s="7" t="s">
        <v>31</v>
      </c>
      <c r="I340" s="7" t="s">
        <v>32</v>
      </c>
      <c r="J340" s="7" t="s">
        <v>33</v>
      </c>
      <c r="K340" s="7" t="s">
        <v>95</v>
      </c>
      <c r="L340" s="5">
        <v>23513</v>
      </c>
      <c r="M340" s="7" t="s">
        <v>35</v>
      </c>
      <c r="N340" s="7" t="s">
        <v>47</v>
      </c>
      <c r="O340" s="7" t="s">
        <v>83</v>
      </c>
      <c r="P340" s="7" t="s">
        <v>60</v>
      </c>
      <c r="Q340" s="7" t="s">
        <v>39</v>
      </c>
      <c r="R340" s="7" cm="1">
        <f t="array" ref="R340">_xlfn.IFS(Table3[[#This Row],[Performance Levels]]="Exceeds",4,Table3[[#This Row],[Performance Levels]]="Fully Meets",3,Table3[[#This Row],[Performance Levels]]="PIP",1,Table3[[#This Row],[Performance Levels]]="Needs Improvement",2)</f>
        <v>3</v>
      </c>
      <c r="S340" s="7">
        <v>3</v>
      </c>
      <c r="T340" s="7" t="str" cm="1">
        <f t="array" ref="T340">_xlfn.IFS(S340&lt;=2,"Excellent",S340=3,"Average",S340&lt;=5,"Poor")</f>
        <v>Average</v>
      </c>
      <c r="U340" s="5">
        <v>44790</v>
      </c>
      <c r="V340" s="7">
        <v>4</v>
      </c>
      <c r="W340" s="7" t="str" cm="1">
        <f t="array" ref="W340">_xlfn.IFS(S340&lt;=2,"High",S340=3,"Moderate",S340&lt;=5,"Low")</f>
        <v>Moderate</v>
      </c>
      <c r="X340" s="7">
        <v>5</v>
      </c>
      <c r="Y340" s="7" t="str" cm="1">
        <f t="array" ref="Y340">_xlfn.IFS(S340&lt;=2,"High",S340=3,"Moderate",S340&lt;=5,"Low")</f>
        <v>Moderate</v>
      </c>
      <c r="Z340" s="7">
        <v>4</v>
      </c>
      <c r="AA340" s="7" t="str" cm="1">
        <f t="array" ref="AA340">_xlfn.IFS(S340&lt;=2,"High",S340=3,"Moderate",S340&lt;=5,"Low")</f>
        <v>Moderate</v>
      </c>
      <c r="AB340" s="5">
        <v>45011</v>
      </c>
      <c r="AC340" s="7" t="s">
        <v>91</v>
      </c>
      <c r="AD340" s="7" t="s">
        <v>50</v>
      </c>
      <c r="AE340" s="7" t="s">
        <v>72</v>
      </c>
      <c r="AF340" s="7">
        <v>1</v>
      </c>
      <c r="AG340" s="8">
        <v>997.74</v>
      </c>
      <c r="AH340" s="7">
        <v>57</v>
      </c>
      <c r="AI340" s="7" t="str" cm="1">
        <f t="array" ref="AI340">_xlfn.IFS(AH340&lt;=25,"Young",AH340&lt;=50,"Adult",AH340&gt;50,"Old")</f>
        <v>Old</v>
      </c>
    </row>
    <row r="341" spans="1:35" x14ac:dyDescent="0.35">
      <c r="A341" s="11">
        <v>3808</v>
      </c>
      <c r="B341" s="9">
        <v>43582</v>
      </c>
      <c r="C341" s="10">
        <f t="shared" ca="1" si="5"/>
        <v>7.0638888888888891</v>
      </c>
      <c r="D341" s="11" t="s">
        <v>111</v>
      </c>
      <c r="E341" s="11" t="s">
        <v>93</v>
      </c>
      <c r="F341" s="11" t="s">
        <v>29</v>
      </c>
      <c r="G341" s="11" t="s">
        <v>30</v>
      </c>
      <c r="H341" s="11" t="s">
        <v>55</v>
      </c>
      <c r="I341" s="11" t="s">
        <v>54</v>
      </c>
      <c r="J341" s="11" t="s">
        <v>94</v>
      </c>
      <c r="K341" s="11" t="s">
        <v>57</v>
      </c>
      <c r="L341" s="9">
        <v>54073</v>
      </c>
      <c r="M341" s="11" t="s">
        <v>35</v>
      </c>
      <c r="N341" s="11" t="s">
        <v>36</v>
      </c>
      <c r="O341" s="11" t="s">
        <v>37</v>
      </c>
      <c r="P341" s="11" t="s">
        <v>38</v>
      </c>
      <c r="Q341" s="11" t="s">
        <v>39</v>
      </c>
      <c r="R341" s="11" cm="1">
        <f t="array" ref="R341">_xlfn.IFS(Table3[[#This Row],[Performance Levels]]="Exceeds",4,Table3[[#This Row],[Performance Levels]]="Fully Meets",3,Table3[[#This Row],[Performance Levels]]="PIP",1,Table3[[#This Row],[Performance Levels]]="Needs Improvement",2)</f>
        <v>3</v>
      </c>
      <c r="S341" s="11">
        <v>3</v>
      </c>
      <c r="T341" s="11" t="str" cm="1">
        <f t="array" ref="T341">_xlfn.IFS(S341&lt;=2,"Excellent",S341=3,"Average",S341&lt;=5,"Poor")</f>
        <v>Average</v>
      </c>
      <c r="U341" s="9">
        <v>44953</v>
      </c>
      <c r="V341" s="11">
        <v>5</v>
      </c>
      <c r="W341" s="11" t="str" cm="1">
        <f t="array" ref="W341">_xlfn.IFS(S341&lt;=2,"High",S341=3,"Moderate",S341&lt;=5,"Low")</f>
        <v>Moderate</v>
      </c>
      <c r="X341" s="11">
        <v>4</v>
      </c>
      <c r="Y341" s="11" t="str" cm="1">
        <f t="array" ref="Y341">_xlfn.IFS(S341&lt;=2,"High",S341=3,"Moderate",S341&lt;=5,"Low")</f>
        <v>Moderate</v>
      </c>
      <c r="Z341" s="11">
        <v>4</v>
      </c>
      <c r="AA341" s="11" t="str" cm="1">
        <f t="array" ref="AA341">_xlfn.IFS(S341&lt;=2,"High",S341=3,"Moderate",S341&lt;=5,"Low")</f>
        <v>Moderate</v>
      </c>
      <c r="AB341" s="9">
        <v>44951</v>
      </c>
      <c r="AC341" s="11" t="s">
        <v>67</v>
      </c>
      <c r="AD341" s="11" t="s">
        <v>50</v>
      </c>
      <c r="AE341" s="11" t="s">
        <v>72</v>
      </c>
      <c r="AF341" s="11">
        <v>4</v>
      </c>
      <c r="AG341" s="12">
        <v>254.26</v>
      </c>
      <c r="AH341" s="11">
        <v>71</v>
      </c>
      <c r="AI341" s="11" t="str" cm="1">
        <f t="array" ref="AI341">_xlfn.IFS(AH341&lt;=25,"Young",AH341&lt;=50,"Adult",AH341&gt;50,"Old")</f>
        <v>Old</v>
      </c>
    </row>
    <row r="342" spans="1:35" x14ac:dyDescent="0.35">
      <c r="A342" s="7">
        <v>3809</v>
      </c>
      <c r="B342" s="5">
        <v>43744</v>
      </c>
      <c r="C342" s="6">
        <f t="shared" ca="1" si="5"/>
        <v>6.6222222222222218</v>
      </c>
      <c r="D342" s="7" t="s">
        <v>112</v>
      </c>
      <c r="E342" s="7" t="s">
        <v>63</v>
      </c>
      <c r="F342" s="7" t="s">
        <v>29</v>
      </c>
      <c r="G342" s="7" t="s">
        <v>45</v>
      </c>
      <c r="H342" s="7" t="s">
        <v>55</v>
      </c>
      <c r="I342" s="7" t="s">
        <v>45</v>
      </c>
      <c r="J342" s="7" t="s">
        <v>94</v>
      </c>
      <c r="K342" s="7" t="s">
        <v>69</v>
      </c>
      <c r="L342" s="5">
        <v>36911</v>
      </c>
      <c r="M342" s="7" t="s">
        <v>35</v>
      </c>
      <c r="N342" s="7" t="s">
        <v>47</v>
      </c>
      <c r="O342" s="7" t="s">
        <v>48</v>
      </c>
      <c r="P342" s="7" t="s">
        <v>60</v>
      </c>
      <c r="Q342" s="7" t="s">
        <v>39</v>
      </c>
      <c r="R342" s="7" cm="1">
        <f t="array" ref="R342">_xlfn.IFS(Table3[[#This Row],[Performance Levels]]="Exceeds",4,Table3[[#This Row],[Performance Levels]]="Fully Meets",3,Table3[[#This Row],[Performance Levels]]="PIP",1,Table3[[#This Row],[Performance Levels]]="Needs Improvement",2)</f>
        <v>3</v>
      </c>
      <c r="S342" s="7">
        <v>3</v>
      </c>
      <c r="T342" s="7" t="str" cm="1">
        <f t="array" ref="T342">_xlfn.IFS(S342&lt;=2,"Excellent",S342=3,"Average",S342&lt;=5,"Poor")</f>
        <v>Average</v>
      </c>
      <c r="U342" s="5">
        <v>44808</v>
      </c>
      <c r="V342" s="7">
        <v>3</v>
      </c>
      <c r="W342" s="7" t="str" cm="1">
        <f t="array" ref="W342">_xlfn.IFS(S342&lt;=2,"High",S342=3,"Moderate",S342&lt;=5,"Low")</f>
        <v>Moderate</v>
      </c>
      <c r="X342" s="7">
        <v>1</v>
      </c>
      <c r="Y342" s="7" t="str" cm="1">
        <f t="array" ref="Y342">_xlfn.IFS(S342&lt;=2,"High",S342=3,"Moderate",S342&lt;=5,"Low")</f>
        <v>Moderate</v>
      </c>
      <c r="Z342" s="7">
        <v>5</v>
      </c>
      <c r="AA342" s="7" t="str" cm="1">
        <f t="array" ref="AA342">_xlfn.IFS(S342&lt;=2,"High",S342=3,"Moderate",S342&lt;=5,"Low")</f>
        <v>Moderate</v>
      </c>
      <c r="AB342" s="5">
        <v>44855</v>
      </c>
      <c r="AC342" s="7" t="s">
        <v>67</v>
      </c>
      <c r="AD342" s="7" t="s">
        <v>50</v>
      </c>
      <c r="AE342" s="7" t="s">
        <v>51</v>
      </c>
      <c r="AF342" s="7">
        <v>3</v>
      </c>
      <c r="AG342" s="8">
        <v>786.62</v>
      </c>
      <c r="AH342" s="7">
        <v>18</v>
      </c>
      <c r="AI342" s="7" t="str" cm="1">
        <f t="array" ref="AI342">_xlfn.IFS(AH342&lt;=25,"Young",AH342&lt;=50,"Adult",AH342&gt;50,"Old")</f>
        <v>Young</v>
      </c>
    </row>
    <row r="343" spans="1:35" x14ac:dyDescent="0.35">
      <c r="A343" s="11">
        <v>3810</v>
      </c>
      <c r="B343" s="9">
        <v>43877</v>
      </c>
      <c r="C343" s="10">
        <f t="shared" ca="1" si="5"/>
        <v>6.2611111111111111</v>
      </c>
      <c r="D343" s="11" t="s">
        <v>113</v>
      </c>
      <c r="E343" s="11" t="s">
        <v>53</v>
      </c>
      <c r="F343" s="11" t="s">
        <v>29</v>
      </c>
      <c r="G343" s="11" t="s">
        <v>54</v>
      </c>
      <c r="H343" s="11" t="s">
        <v>44</v>
      </c>
      <c r="I343" s="11" t="s">
        <v>32</v>
      </c>
      <c r="J343" s="11" t="s">
        <v>94</v>
      </c>
      <c r="K343" s="11" t="s">
        <v>57</v>
      </c>
      <c r="L343" s="9">
        <v>21833</v>
      </c>
      <c r="M343" s="11" t="s">
        <v>70</v>
      </c>
      <c r="N343" s="11" t="s">
        <v>36</v>
      </c>
      <c r="O343" s="11" t="s">
        <v>71</v>
      </c>
      <c r="P343" s="11" t="s">
        <v>60</v>
      </c>
      <c r="Q343" s="11" t="s">
        <v>39</v>
      </c>
      <c r="R343" s="11" cm="1">
        <f t="array" ref="R343">_xlfn.IFS(Table3[[#This Row],[Performance Levels]]="Exceeds",4,Table3[[#This Row],[Performance Levels]]="Fully Meets",3,Table3[[#This Row],[Performance Levels]]="PIP",1,Table3[[#This Row],[Performance Levels]]="Needs Improvement",2)</f>
        <v>3</v>
      </c>
      <c r="S343" s="11">
        <v>3</v>
      </c>
      <c r="T343" s="11" t="str" cm="1">
        <f t="array" ref="T343">_xlfn.IFS(S343&lt;=2,"Excellent",S343=3,"Average",S343&lt;=5,"Poor")</f>
        <v>Average</v>
      </c>
      <c r="U343" s="9">
        <v>44917</v>
      </c>
      <c r="V343" s="11">
        <v>3</v>
      </c>
      <c r="W343" s="11" t="str" cm="1">
        <f t="array" ref="W343">_xlfn.IFS(S343&lt;=2,"High",S343=3,"Moderate",S343&lt;=5,"Low")</f>
        <v>Moderate</v>
      </c>
      <c r="X343" s="11">
        <v>3</v>
      </c>
      <c r="Y343" s="11" t="str" cm="1">
        <f t="array" ref="Y343">_xlfn.IFS(S343&lt;=2,"High",S343=3,"Moderate",S343&lt;=5,"Low")</f>
        <v>Moderate</v>
      </c>
      <c r="Z343" s="11">
        <v>1</v>
      </c>
      <c r="AA343" s="11" t="str" cm="1">
        <f t="array" ref="AA343">_xlfn.IFS(S343&lt;=2,"High",S343=3,"Moderate",S343&lt;=5,"Low")</f>
        <v>Moderate</v>
      </c>
      <c r="AB343" s="9">
        <v>44916</v>
      </c>
      <c r="AC343" s="11" t="s">
        <v>91</v>
      </c>
      <c r="AD343" s="11" t="s">
        <v>50</v>
      </c>
      <c r="AE343" s="11" t="s">
        <v>62</v>
      </c>
      <c r="AF343" s="11">
        <v>3</v>
      </c>
      <c r="AG343" s="12">
        <v>189.7</v>
      </c>
      <c r="AH343" s="11">
        <v>61</v>
      </c>
      <c r="AI343" s="11" t="str" cm="1">
        <f t="array" ref="AI343">_xlfn.IFS(AH343&lt;=25,"Young",AH343&lt;=50,"Adult",AH343&gt;50,"Old")</f>
        <v>Old</v>
      </c>
    </row>
    <row r="344" spans="1:35" x14ac:dyDescent="0.35">
      <c r="A344" s="7">
        <v>3811</v>
      </c>
      <c r="B344" s="5">
        <v>44695</v>
      </c>
      <c r="C344" s="6">
        <f t="shared" ca="1" si="5"/>
        <v>4.0166666666666666</v>
      </c>
      <c r="D344" s="7" t="s">
        <v>113</v>
      </c>
      <c r="E344" s="7" t="s">
        <v>53</v>
      </c>
      <c r="F344" s="7" t="s">
        <v>29</v>
      </c>
      <c r="G344" s="7" t="s">
        <v>45</v>
      </c>
      <c r="H344" s="7" t="s">
        <v>55</v>
      </c>
      <c r="I344" s="7" t="s">
        <v>32</v>
      </c>
      <c r="J344" s="7" t="s">
        <v>94</v>
      </c>
      <c r="K344" s="7" t="s">
        <v>96</v>
      </c>
      <c r="L344" s="5">
        <v>21255</v>
      </c>
      <c r="M344" s="7" t="s">
        <v>70</v>
      </c>
      <c r="N344" s="7" t="s">
        <v>47</v>
      </c>
      <c r="O344" s="7" t="s">
        <v>48</v>
      </c>
      <c r="P344" s="7" t="s">
        <v>38</v>
      </c>
      <c r="Q344" s="7" t="s">
        <v>39</v>
      </c>
      <c r="R344" s="7" cm="1">
        <f t="array" ref="R344">_xlfn.IFS(Table3[[#This Row],[Performance Levels]]="Exceeds",4,Table3[[#This Row],[Performance Levels]]="Fully Meets",3,Table3[[#This Row],[Performance Levels]]="PIP",1,Table3[[#This Row],[Performance Levels]]="Needs Improvement",2)</f>
        <v>3</v>
      </c>
      <c r="S344" s="7">
        <v>3</v>
      </c>
      <c r="T344" s="7" t="str" cm="1">
        <f t="array" ref="T344">_xlfn.IFS(S344&lt;=2,"Excellent",S344=3,"Average",S344&lt;=5,"Poor")</f>
        <v>Average</v>
      </c>
      <c r="U344" s="5">
        <v>45064</v>
      </c>
      <c r="V344" s="7">
        <v>1</v>
      </c>
      <c r="W344" s="7" t="str" cm="1">
        <f t="array" ref="W344">_xlfn.IFS(S344&lt;=2,"High",S344=3,"Moderate",S344&lt;=5,"Low")</f>
        <v>Moderate</v>
      </c>
      <c r="X344" s="7">
        <v>1</v>
      </c>
      <c r="Y344" s="7" t="str" cm="1">
        <f t="array" ref="Y344">_xlfn.IFS(S344&lt;=2,"High",S344=3,"Moderate",S344&lt;=5,"Low")</f>
        <v>Moderate</v>
      </c>
      <c r="Z344" s="7">
        <v>1</v>
      </c>
      <c r="AA344" s="7" t="str" cm="1">
        <f t="array" ref="AA344">_xlfn.IFS(S344&lt;=2,"High",S344=3,"Moderate",S344&lt;=5,"Low")</f>
        <v>Moderate</v>
      </c>
      <c r="AB344" s="5">
        <v>45061</v>
      </c>
      <c r="AC344" s="7" t="s">
        <v>67</v>
      </c>
      <c r="AD344" s="7" t="s">
        <v>50</v>
      </c>
      <c r="AE344" s="7" t="s">
        <v>62</v>
      </c>
      <c r="AF344" s="7">
        <v>2</v>
      </c>
      <c r="AG344" s="8">
        <v>484.02</v>
      </c>
      <c r="AH344" s="7">
        <v>64</v>
      </c>
      <c r="AI344" s="7" t="str" cm="1">
        <f t="array" ref="AI344">_xlfn.IFS(AH344&lt;=25,"Young",AH344&lt;=50,"Adult",AH344&gt;50,"Old")</f>
        <v>Old</v>
      </c>
    </row>
    <row r="345" spans="1:35" x14ac:dyDescent="0.35">
      <c r="A345" s="11">
        <v>3812</v>
      </c>
      <c r="B345" s="9">
        <v>43509</v>
      </c>
      <c r="C345" s="10">
        <f t="shared" ca="1" si="5"/>
        <v>7.2694444444444448</v>
      </c>
      <c r="D345" s="11" t="s">
        <v>113</v>
      </c>
      <c r="E345" s="11" t="s">
        <v>68</v>
      </c>
      <c r="F345" s="11" t="s">
        <v>29</v>
      </c>
      <c r="G345" s="11" t="s">
        <v>30</v>
      </c>
      <c r="H345" s="11" t="s">
        <v>55</v>
      </c>
      <c r="I345" s="11" t="s">
        <v>54</v>
      </c>
      <c r="J345" s="11" t="s">
        <v>94</v>
      </c>
      <c r="K345" s="11" t="s">
        <v>74</v>
      </c>
      <c r="L345" s="9">
        <v>31191</v>
      </c>
      <c r="M345" s="11" t="s">
        <v>35</v>
      </c>
      <c r="N345" s="11" t="s">
        <v>36</v>
      </c>
      <c r="O345" s="11" t="s">
        <v>48</v>
      </c>
      <c r="P345" s="11" t="s">
        <v>60</v>
      </c>
      <c r="Q345" s="11" t="s">
        <v>39</v>
      </c>
      <c r="R345" s="11" cm="1">
        <f t="array" ref="R345">_xlfn.IFS(Table3[[#This Row],[Performance Levels]]="Exceeds",4,Table3[[#This Row],[Performance Levels]]="Fully Meets",3,Table3[[#This Row],[Performance Levels]]="PIP",1,Table3[[#This Row],[Performance Levels]]="Needs Improvement",2)</f>
        <v>3</v>
      </c>
      <c r="S345" s="11">
        <v>3</v>
      </c>
      <c r="T345" s="11" t="str" cm="1">
        <f t="array" ref="T345">_xlfn.IFS(S345&lt;=2,"Excellent",S345=3,"Average",S345&lt;=5,"Poor")</f>
        <v>Average</v>
      </c>
      <c r="U345" s="9">
        <v>44937</v>
      </c>
      <c r="V345" s="11">
        <v>3</v>
      </c>
      <c r="W345" s="11" t="str" cm="1">
        <f t="array" ref="W345">_xlfn.IFS(S345&lt;=2,"High",S345=3,"Moderate",S345&lt;=5,"Low")</f>
        <v>Moderate</v>
      </c>
      <c r="X345" s="11">
        <v>3</v>
      </c>
      <c r="Y345" s="11" t="str" cm="1">
        <f t="array" ref="Y345">_xlfn.IFS(S345&lt;=2,"High",S345=3,"Moderate",S345&lt;=5,"Low")</f>
        <v>Moderate</v>
      </c>
      <c r="Z345" s="11">
        <v>1</v>
      </c>
      <c r="AA345" s="11" t="str" cm="1">
        <f t="array" ref="AA345">_xlfn.IFS(S345&lt;=2,"High",S345=3,"Moderate",S345&lt;=5,"Low")</f>
        <v>Moderate</v>
      </c>
      <c r="AB345" s="9">
        <v>45079</v>
      </c>
      <c r="AC345" s="11" t="s">
        <v>91</v>
      </c>
      <c r="AD345" s="11" t="s">
        <v>41</v>
      </c>
      <c r="AE345" s="11" t="s">
        <v>42</v>
      </c>
      <c r="AF345" s="11">
        <v>5</v>
      </c>
      <c r="AG345" s="12">
        <v>299.74</v>
      </c>
      <c r="AH345" s="11">
        <v>34</v>
      </c>
      <c r="AI345" s="11" t="str" cm="1">
        <f t="array" ref="AI345">_xlfn.IFS(AH345&lt;=25,"Young",AH345&lt;=50,"Adult",AH345&gt;50,"Old")</f>
        <v>Adult</v>
      </c>
    </row>
    <row r="346" spans="1:35" x14ac:dyDescent="0.35">
      <c r="A346" s="7">
        <v>3813</v>
      </c>
      <c r="B346" s="5">
        <v>44797</v>
      </c>
      <c r="C346" s="6">
        <f t="shared" ca="1" si="5"/>
        <v>3.7388888888888889</v>
      </c>
      <c r="D346" s="7" t="s">
        <v>111</v>
      </c>
      <c r="E346" s="7" t="s">
        <v>84</v>
      </c>
      <c r="F346" s="7" t="s">
        <v>29</v>
      </c>
      <c r="G346" s="7" t="s">
        <v>45</v>
      </c>
      <c r="H346" s="7" t="s">
        <v>44</v>
      </c>
      <c r="I346" s="7" t="s">
        <v>45</v>
      </c>
      <c r="J346" s="7" t="s">
        <v>94</v>
      </c>
      <c r="K346" s="7" t="s">
        <v>78</v>
      </c>
      <c r="L346" s="5">
        <v>20145</v>
      </c>
      <c r="M346" s="7" t="s">
        <v>35</v>
      </c>
      <c r="N346" s="7" t="s">
        <v>47</v>
      </c>
      <c r="O346" s="7" t="s">
        <v>48</v>
      </c>
      <c r="P346" s="7" t="s">
        <v>38</v>
      </c>
      <c r="Q346" s="7" t="s">
        <v>39</v>
      </c>
      <c r="R346" s="7" cm="1">
        <f t="array" ref="R346">_xlfn.IFS(Table3[[#This Row],[Performance Levels]]="Exceeds",4,Table3[[#This Row],[Performance Levels]]="Fully Meets",3,Table3[[#This Row],[Performance Levels]]="PIP",1,Table3[[#This Row],[Performance Levels]]="Needs Improvement",2)</f>
        <v>3</v>
      </c>
      <c r="S346" s="7">
        <v>3</v>
      </c>
      <c r="T346" s="7" t="str" cm="1">
        <f t="array" ref="T346">_xlfn.IFS(S346&lt;=2,"Excellent",S346=3,"Average",S346&lt;=5,"Poor")</f>
        <v>Average</v>
      </c>
      <c r="U346" s="5">
        <v>45083</v>
      </c>
      <c r="V346" s="7">
        <v>2</v>
      </c>
      <c r="W346" s="7" t="str" cm="1">
        <f t="array" ref="W346">_xlfn.IFS(S346&lt;=2,"High",S346=3,"Moderate",S346&lt;=5,"Low")</f>
        <v>Moderate</v>
      </c>
      <c r="X346" s="7">
        <v>3</v>
      </c>
      <c r="Y346" s="7" t="str" cm="1">
        <f t="array" ref="Y346">_xlfn.IFS(S346&lt;=2,"High",S346=3,"Moderate",S346&lt;=5,"Low")</f>
        <v>Moderate</v>
      </c>
      <c r="Z346" s="7">
        <v>4</v>
      </c>
      <c r="AA346" s="7" t="str" cm="1">
        <f t="array" ref="AA346">_xlfn.IFS(S346&lt;=2,"High",S346=3,"Moderate",S346&lt;=5,"Low")</f>
        <v>Moderate</v>
      </c>
      <c r="AB346" s="5">
        <v>45128</v>
      </c>
      <c r="AC346" s="7" t="s">
        <v>67</v>
      </c>
      <c r="AD346" s="7" t="s">
        <v>41</v>
      </c>
      <c r="AE346" s="7" t="s">
        <v>42</v>
      </c>
      <c r="AF346" s="7">
        <v>1</v>
      </c>
      <c r="AG346" s="8">
        <v>169.79</v>
      </c>
      <c r="AH346" s="7">
        <v>67</v>
      </c>
      <c r="AI346" s="7" t="str" cm="1">
        <f t="array" ref="AI346">_xlfn.IFS(AH346&lt;=25,"Young",AH346&lt;=50,"Adult",AH346&gt;50,"Old")</f>
        <v>Old</v>
      </c>
    </row>
    <row r="347" spans="1:35" x14ac:dyDescent="0.35">
      <c r="A347" s="11">
        <v>3815</v>
      </c>
      <c r="B347" s="9">
        <v>44281</v>
      </c>
      <c r="C347" s="10">
        <f t="shared" ca="1" si="5"/>
        <v>5.15</v>
      </c>
      <c r="D347" s="11" t="s">
        <v>112</v>
      </c>
      <c r="E347" s="11" t="s">
        <v>84</v>
      </c>
      <c r="F347" s="11" t="s">
        <v>29</v>
      </c>
      <c r="G347" s="11" t="s">
        <v>30</v>
      </c>
      <c r="H347" s="11" t="s">
        <v>31</v>
      </c>
      <c r="I347" s="11" t="s">
        <v>45</v>
      </c>
      <c r="J347" s="11" t="s">
        <v>94</v>
      </c>
      <c r="K347" s="11" t="s">
        <v>95</v>
      </c>
      <c r="L347" s="9">
        <v>30828</v>
      </c>
      <c r="M347" s="11" t="s">
        <v>35</v>
      </c>
      <c r="N347" s="11" t="s">
        <v>47</v>
      </c>
      <c r="O347" s="11" t="s">
        <v>37</v>
      </c>
      <c r="P347" s="11" t="s">
        <v>76</v>
      </c>
      <c r="Q347" s="11" t="s">
        <v>39</v>
      </c>
      <c r="R347" s="11" cm="1">
        <f t="array" ref="R347">_xlfn.IFS(Table3[[#This Row],[Performance Levels]]="Exceeds",4,Table3[[#This Row],[Performance Levels]]="Fully Meets",3,Table3[[#This Row],[Performance Levels]]="PIP",1,Table3[[#This Row],[Performance Levels]]="Needs Improvement",2)</f>
        <v>3</v>
      </c>
      <c r="S347" s="11">
        <v>3</v>
      </c>
      <c r="T347" s="11" t="str" cm="1">
        <f t="array" ref="T347">_xlfn.IFS(S347&lt;=2,"Excellent",S347=3,"Average",S347&lt;=5,"Poor")</f>
        <v>Average</v>
      </c>
      <c r="U347" s="9">
        <v>44980</v>
      </c>
      <c r="V347" s="11">
        <v>1</v>
      </c>
      <c r="W347" s="11" t="str" cm="1">
        <f t="array" ref="W347">_xlfn.IFS(S347&lt;=2,"High",S347=3,"Moderate",S347&lt;=5,"Low")</f>
        <v>Moderate</v>
      </c>
      <c r="X347" s="11">
        <v>5</v>
      </c>
      <c r="Y347" s="11" t="str" cm="1">
        <f t="array" ref="Y347">_xlfn.IFS(S347&lt;=2,"High",S347=3,"Moderate",S347&lt;=5,"Low")</f>
        <v>Moderate</v>
      </c>
      <c r="Z347" s="11">
        <v>3</v>
      </c>
      <c r="AA347" s="11" t="str" cm="1">
        <f t="array" ref="AA347">_xlfn.IFS(S347&lt;=2,"High",S347=3,"Moderate",S347&lt;=5,"Low")</f>
        <v>Moderate</v>
      </c>
      <c r="AB347" s="9">
        <v>44962</v>
      </c>
      <c r="AC347" s="11" t="s">
        <v>61</v>
      </c>
      <c r="AD347" s="11" t="s">
        <v>41</v>
      </c>
      <c r="AE347" s="11" t="s">
        <v>42</v>
      </c>
      <c r="AF347" s="11">
        <v>1</v>
      </c>
      <c r="AG347" s="12">
        <v>910.09</v>
      </c>
      <c r="AH347" s="11">
        <v>37</v>
      </c>
      <c r="AI347" s="11" t="str" cm="1">
        <f t="array" ref="AI347">_xlfn.IFS(AH347&lt;=25,"Young",AH347&lt;=50,"Adult",AH347&gt;50,"Old")</f>
        <v>Adult</v>
      </c>
    </row>
    <row r="348" spans="1:35" x14ac:dyDescent="0.35">
      <c r="A348" s="7">
        <v>3816</v>
      </c>
      <c r="B348" s="5">
        <v>44317</v>
      </c>
      <c r="C348" s="6">
        <f t="shared" ca="1" si="5"/>
        <v>5.052777777777778</v>
      </c>
      <c r="D348" s="7" t="s">
        <v>111</v>
      </c>
      <c r="E348" s="7" t="s">
        <v>73</v>
      </c>
      <c r="F348" s="7" t="s">
        <v>29</v>
      </c>
      <c r="G348" s="7" t="s">
        <v>54</v>
      </c>
      <c r="H348" s="7" t="s">
        <v>44</v>
      </c>
      <c r="I348" s="7" t="s">
        <v>32</v>
      </c>
      <c r="J348" s="7" t="s">
        <v>94</v>
      </c>
      <c r="K348" s="7" t="s">
        <v>69</v>
      </c>
      <c r="L348" s="5">
        <v>20677</v>
      </c>
      <c r="M348" s="7" t="s">
        <v>35</v>
      </c>
      <c r="N348" s="7" t="s">
        <v>47</v>
      </c>
      <c r="O348" s="7" t="s">
        <v>48</v>
      </c>
      <c r="P348" s="7" t="s">
        <v>60</v>
      </c>
      <c r="Q348" s="7" t="s">
        <v>39</v>
      </c>
      <c r="R348" s="7" cm="1">
        <f t="array" ref="R348">_xlfn.IFS(Table3[[#This Row],[Performance Levels]]="Exceeds",4,Table3[[#This Row],[Performance Levels]]="Fully Meets",3,Table3[[#This Row],[Performance Levels]]="PIP",1,Table3[[#This Row],[Performance Levels]]="Needs Improvement",2)</f>
        <v>3</v>
      </c>
      <c r="S348" s="7">
        <v>3</v>
      </c>
      <c r="T348" s="7" t="str" cm="1">
        <f t="array" ref="T348">_xlfn.IFS(S348&lt;=2,"Excellent",S348=3,"Average",S348&lt;=5,"Poor")</f>
        <v>Average</v>
      </c>
      <c r="U348" s="5">
        <v>44921</v>
      </c>
      <c r="V348" s="7">
        <v>1</v>
      </c>
      <c r="W348" s="7" t="str" cm="1">
        <f t="array" ref="W348">_xlfn.IFS(S348&lt;=2,"High",S348=3,"Moderate",S348&lt;=5,"Low")</f>
        <v>Moderate</v>
      </c>
      <c r="X348" s="7">
        <v>1</v>
      </c>
      <c r="Y348" s="7" t="str" cm="1">
        <f t="array" ref="Y348">_xlfn.IFS(S348&lt;=2,"High",S348=3,"Moderate",S348&lt;=5,"Low")</f>
        <v>Moderate</v>
      </c>
      <c r="Z348" s="7">
        <v>5</v>
      </c>
      <c r="AA348" s="7" t="str" cm="1">
        <f t="array" ref="AA348">_xlfn.IFS(S348&lt;=2,"High",S348=3,"Moderate",S348&lt;=5,"Low")</f>
        <v>Moderate</v>
      </c>
      <c r="AB348" s="5">
        <v>44915</v>
      </c>
      <c r="AC348" s="7" t="s">
        <v>91</v>
      </c>
      <c r="AD348" s="7" t="s">
        <v>50</v>
      </c>
      <c r="AE348" s="7" t="s">
        <v>72</v>
      </c>
      <c r="AF348" s="7">
        <v>5</v>
      </c>
      <c r="AG348" s="8">
        <v>912.1</v>
      </c>
      <c r="AH348" s="7">
        <v>65</v>
      </c>
      <c r="AI348" s="7" t="str" cm="1">
        <f t="array" ref="AI348">_xlfn.IFS(AH348&lt;=25,"Young",AH348&lt;=50,"Adult",AH348&gt;50,"Old")</f>
        <v>Old</v>
      </c>
    </row>
    <row r="349" spans="1:35" x14ac:dyDescent="0.35">
      <c r="A349" s="11">
        <v>3817</v>
      </c>
      <c r="B349" s="9">
        <v>44479</v>
      </c>
      <c r="C349" s="10">
        <f t="shared" ca="1" si="5"/>
        <v>4.6111111111111107</v>
      </c>
      <c r="D349" s="11" t="s">
        <v>111</v>
      </c>
      <c r="E349" s="11" t="s">
        <v>28</v>
      </c>
      <c r="F349" s="11" t="s">
        <v>29</v>
      </c>
      <c r="G349" s="11" t="s">
        <v>45</v>
      </c>
      <c r="H349" s="11" t="s">
        <v>44</v>
      </c>
      <c r="I349" s="11" t="s">
        <v>54</v>
      </c>
      <c r="J349" s="11" t="s">
        <v>94</v>
      </c>
      <c r="K349" s="11" t="s">
        <v>64</v>
      </c>
      <c r="L349" s="9">
        <v>28491</v>
      </c>
      <c r="M349" s="11" t="s">
        <v>35</v>
      </c>
      <c r="N349" s="11" t="s">
        <v>36</v>
      </c>
      <c r="O349" s="11" t="s">
        <v>71</v>
      </c>
      <c r="P349" s="11" t="s">
        <v>60</v>
      </c>
      <c r="Q349" s="11" t="s">
        <v>97</v>
      </c>
      <c r="R349" s="11" cm="1">
        <f t="array" ref="R349">_xlfn.IFS(Table3[[#This Row],[Performance Levels]]="Exceeds",4,Table3[[#This Row],[Performance Levels]]="Fully Meets",3,Table3[[#This Row],[Performance Levels]]="PIP",1,Table3[[#This Row],[Performance Levels]]="Needs Improvement",2)</f>
        <v>2</v>
      </c>
      <c r="S349" s="11">
        <v>3</v>
      </c>
      <c r="T349" s="11" t="str" cm="1">
        <f t="array" ref="T349">_xlfn.IFS(S349&lt;=2,"Excellent",S349=3,"Average",S349&lt;=5,"Poor")</f>
        <v>Average</v>
      </c>
      <c r="U349" s="9">
        <v>45101</v>
      </c>
      <c r="V349" s="11">
        <v>3</v>
      </c>
      <c r="W349" s="11" t="str" cm="1">
        <f t="array" ref="W349">_xlfn.IFS(S349&lt;=2,"High",S349=3,"Moderate",S349&lt;=5,"Low")</f>
        <v>Moderate</v>
      </c>
      <c r="X349" s="11">
        <v>3</v>
      </c>
      <c r="Y349" s="11" t="str" cm="1">
        <f t="array" ref="Y349">_xlfn.IFS(S349&lt;=2,"High",S349=3,"Moderate",S349&lt;=5,"Low")</f>
        <v>Moderate</v>
      </c>
      <c r="Z349" s="11">
        <v>1</v>
      </c>
      <c r="AA349" s="11" t="str" cm="1">
        <f t="array" ref="AA349">_xlfn.IFS(S349&lt;=2,"High",S349=3,"Moderate",S349&lt;=5,"Low")</f>
        <v>Moderate</v>
      </c>
      <c r="AB349" s="9">
        <v>44992</v>
      </c>
      <c r="AC349" s="11" t="s">
        <v>49</v>
      </c>
      <c r="AD349" s="11" t="s">
        <v>41</v>
      </c>
      <c r="AE349" s="11" t="s">
        <v>51</v>
      </c>
      <c r="AF349" s="11">
        <v>4</v>
      </c>
      <c r="AG349" s="12">
        <v>456.65</v>
      </c>
      <c r="AH349" s="11">
        <v>43</v>
      </c>
      <c r="AI349" s="11" t="str" cm="1">
        <f t="array" ref="AI349">_xlfn.IFS(AH349&lt;=25,"Young",AH349&lt;=50,"Adult",AH349&gt;50,"Old")</f>
        <v>Adult</v>
      </c>
    </row>
    <row r="350" spans="1:35" x14ac:dyDescent="0.35">
      <c r="A350" s="7">
        <v>3818</v>
      </c>
      <c r="B350" s="5">
        <v>43832</v>
      </c>
      <c r="C350" s="6">
        <f t="shared" ca="1" si="5"/>
        <v>6.3833333333333337</v>
      </c>
      <c r="D350" s="7" t="s">
        <v>112</v>
      </c>
      <c r="E350" s="7" t="s">
        <v>28</v>
      </c>
      <c r="F350" s="7" t="s">
        <v>29</v>
      </c>
      <c r="G350" s="7" t="s">
        <v>45</v>
      </c>
      <c r="H350" s="7" t="s">
        <v>44</v>
      </c>
      <c r="I350" s="7" t="s">
        <v>45</v>
      </c>
      <c r="J350" s="7" t="s">
        <v>94</v>
      </c>
      <c r="K350" s="7" t="s">
        <v>102</v>
      </c>
      <c r="L350" s="5">
        <v>18429</v>
      </c>
      <c r="M350" s="7" t="s">
        <v>35</v>
      </c>
      <c r="N350" s="7" t="s">
        <v>47</v>
      </c>
      <c r="O350" s="7" t="s">
        <v>83</v>
      </c>
      <c r="P350" s="7" t="s">
        <v>60</v>
      </c>
      <c r="Q350" s="7" t="s">
        <v>39</v>
      </c>
      <c r="R350" s="7" cm="1">
        <f t="array" ref="R350">_xlfn.IFS(Table3[[#This Row],[Performance Levels]]="Exceeds",4,Table3[[#This Row],[Performance Levels]]="Fully Meets",3,Table3[[#This Row],[Performance Levels]]="PIP",1,Table3[[#This Row],[Performance Levels]]="Needs Improvement",2)</f>
        <v>3</v>
      </c>
      <c r="S350" s="7">
        <v>3</v>
      </c>
      <c r="T350" s="7" t="str" cm="1">
        <f t="array" ref="T350">_xlfn.IFS(S350&lt;=2,"Excellent",S350=3,"Average",S350&lt;=5,"Poor")</f>
        <v>Average</v>
      </c>
      <c r="U350" s="5">
        <v>44954</v>
      </c>
      <c r="V350" s="7">
        <v>1</v>
      </c>
      <c r="W350" s="7" t="str" cm="1">
        <f t="array" ref="W350">_xlfn.IFS(S350&lt;=2,"High",S350=3,"Moderate",S350&lt;=5,"Low")</f>
        <v>Moderate</v>
      </c>
      <c r="X350" s="7">
        <v>1</v>
      </c>
      <c r="Y350" s="7" t="str" cm="1">
        <f t="array" ref="Y350">_xlfn.IFS(S350&lt;=2,"High",S350=3,"Moderate",S350&lt;=5,"Low")</f>
        <v>Moderate</v>
      </c>
      <c r="Z350" s="7">
        <v>3</v>
      </c>
      <c r="AA350" s="7" t="str" cm="1">
        <f t="array" ref="AA350">_xlfn.IFS(S350&lt;=2,"High",S350=3,"Moderate",S350&lt;=5,"Low")</f>
        <v>Moderate</v>
      </c>
      <c r="AB350" s="5">
        <v>44872</v>
      </c>
      <c r="AC350" s="7" t="s">
        <v>40</v>
      </c>
      <c r="AD350" s="7" t="s">
        <v>50</v>
      </c>
      <c r="AE350" s="7" t="s">
        <v>51</v>
      </c>
      <c r="AF350" s="7">
        <v>4</v>
      </c>
      <c r="AG350" s="8">
        <v>313.5</v>
      </c>
      <c r="AH350" s="7">
        <v>70</v>
      </c>
      <c r="AI350" s="7" t="str" cm="1">
        <f t="array" ref="AI350">_xlfn.IFS(AH350&lt;=25,"Young",AH350&lt;=50,"Adult",AH350&gt;50,"Old")</f>
        <v>Old</v>
      </c>
    </row>
    <row r="351" spans="1:35" x14ac:dyDescent="0.35">
      <c r="A351" s="11">
        <v>3819</v>
      </c>
      <c r="B351" s="9">
        <v>43850</v>
      </c>
      <c r="C351" s="10">
        <f t="shared" ca="1" si="5"/>
        <v>6.333333333333333</v>
      </c>
      <c r="D351" s="11" t="s">
        <v>112</v>
      </c>
      <c r="E351" s="11" t="s">
        <v>86</v>
      </c>
      <c r="F351" s="11" t="s">
        <v>29</v>
      </c>
      <c r="G351" s="11" t="s">
        <v>54</v>
      </c>
      <c r="H351" s="11" t="s">
        <v>55</v>
      </c>
      <c r="I351" s="11" t="s">
        <v>45</v>
      </c>
      <c r="J351" s="11" t="s">
        <v>94</v>
      </c>
      <c r="K351" s="11" t="s">
        <v>46</v>
      </c>
      <c r="L351" s="9">
        <v>21150</v>
      </c>
      <c r="M351" s="11" t="s">
        <v>35</v>
      </c>
      <c r="N351" s="11" t="s">
        <v>36</v>
      </c>
      <c r="O351" s="11" t="s">
        <v>83</v>
      </c>
      <c r="P351" s="11" t="s">
        <v>60</v>
      </c>
      <c r="Q351" s="11" t="s">
        <v>39</v>
      </c>
      <c r="R351" s="11" cm="1">
        <f t="array" ref="R351">_xlfn.IFS(Table3[[#This Row],[Performance Levels]]="Exceeds",4,Table3[[#This Row],[Performance Levels]]="Fully Meets",3,Table3[[#This Row],[Performance Levels]]="PIP",1,Table3[[#This Row],[Performance Levels]]="Needs Improvement",2)</f>
        <v>3</v>
      </c>
      <c r="S351" s="11">
        <v>3</v>
      </c>
      <c r="T351" s="11" t="str" cm="1">
        <f t="array" ref="T351">_xlfn.IFS(S351&lt;=2,"Excellent",S351=3,"Average",S351&lt;=5,"Poor")</f>
        <v>Average</v>
      </c>
      <c r="U351" s="9">
        <v>45108</v>
      </c>
      <c r="V351" s="11">
        <v>4</v>
      </c>
      <c r="W351" s="11" t="str" cm="1">
        <f t="array" ref="W351">_xlfn.IFS(S351&lt;=2,"High",S351=3,"Moderate",S351&lt;=5,"Low")</f>
        <v>Moderate</v>
      </c>
      <c r="X351" s="11">
        <v>1</v>
      </c>
      <c r="Y351" s="11" t="str" cm="1">
        <f t="array" ref="Y351">_xlfn.IFS(S351&lt;=2,"High",S351=3,"Moderate",S351&lt;=5,"Low")</f>
        <v>Moderate</v>
      </c>
      <c r="Z351" s="11">
        <v>1</v>
      </c>
      <c r="AA351" s="11" t="str" cm="1">
        <f t="array" ref="AA351">_xlfn.IFS(S351&lt;=2,"High",S351=3,"Moderate",S351&lt;=5,"Low")</f>
        <v>Moderate</v>
      </c>
      <c r="AB351" s="9">
        <v>44924</v>
      </c>
      <c r="AC351" s="11" t="s">
        <v>40</v>
      </c>
      <c r="AD351" s="11" t="s">
        <v>41</v>
      </c>
      <c r="AE351" s="11" t="s">
        <v>51</v>
      </c>
      <c r="AF351" s="11">
        <v>3</v>
      </c>
      <c r="AG351" s="12">
        <v>906.45</v>
      </c>
      <c r="AH351" s="11">
        <v>63</v>
      </c>
      <c r="AI351" s="11" t="str" cm="1">
        <f t="array" ref="AI351">_xlfn.IFS(AH351&lt;=25,"Young",AH351&lt;=50,"Adult",AH351&gt;50,"Old")</f>
        <v>Old</v>
      </c>
    </row>
    <row r="352" spans="1:35" x14ac:dyDescent="0.35">
      <c r="A352" s="7">
        <v>3820</v>
      </c>
      <c r="B352" s="5">
        <v>43323</v>
      </c>
      <c r="C352" s="6">
        <f t="shared" ca="1" si="5"/>
        <v>7.7750000000000004</v>
      </c>
      <c r="D352" s="7" t="s">
        <v>112</v>
      </c>
      <c r="E352" s="7" t="s">
        <v>43</v>
      </c>
      <c r="F352" s="7" t="s">
        <v>29</v>
      </c>
      <c r="G352" s="7" t="s">
        <v>30</v>
      </c>
      <c r="H352" s="7" t="s">
        <v>31</v>
      </c>
      <c r="I352" s="7" t="s">
        <v>54</v>
      </c>
      <c r="J352" s="7" t="s">
        <v>94</v>
      </c>
      <c r="K352" s="7" t="s">
        <v>64</v>
      </c>
      <c r="L352" s="5">
        <v>28032</v>
      </c>
      <c r="M352" s="7" t="s">
        <v>35</v>
      </c>
      <c r="N352" s="7" t="s">
        <v>36</v>
      </c>
      <c r="O352" s="7" t="s">
        <v>59</v>
      </c>
      <c r="P352" s="7" t="s">
        <v>76</v>
      </c>
      <c r="Q352" s="7" t="s">
        <v>39</v>
      </c>
      <c r="R352" s="7" cm="1">
        <f t="array" ref="R352">_xlfn.IFS(Table3[[#This Row],[Performance Levels]]="Exceeds",4,Table3[[#This Row],[Performance Levels]]="Fully Meets",3,Table3[[#This Row],[Performance Levels]]="PIP",1,Table3[[#This Row],[Performance Levels]]="Needs Improvement",2)</f>
        <v>3</v>
      </c>
      <c r="S352" s="7">
        <v>3</v>
      </c>
      <c r="T352" s="7" t="str" cm="1">
        <f t="array" ref="T352">_xlfn.IFS(S352&lt;=2,"Excellent",S352=3,"Average",S352&lt;=5,"Poor")</f>
        <v>Average</v>
      </c>
      <c r="U352" s="5">
        <v>45133</v>
      </c>
      <c r="V352" s="7">
        <v>1</v>
      </c>
      <c r="W352" s="7" t="str" cm="1">
        <f t="array" ref="W352">_xlfn.IFS(S352&lt;=2,"High",S352=3,"Moderate",S352&lt;=5,"Low")</f>
        <v>Moderate</v>
      </c>
      <c r="X352" s="7">
        <v>3</v>
      </c>
      <c r="Y352" s="7" t="str" cm="1">
        <f t="array" ref="Y352">_xlfn.IFS(S352&lt;=2,"High",S352=3,"Moderate",S352&lt;=5,"Low")</f>
        <v>Moderate</v>
      </c>
      <c r="Z352" s="7">
        <v>4</v>
      </c>
      <c r="AA352" s="7" t="str" cm="1">
        <f t="array" ref="AA352">_xlfn.IFS(S352&lt;=2,"High",S352=3,"Moderate",S352&lt;=5,"Low")</f>
        <v>Moderate</v>
      </c>
      <c r="AB352" s="5">
        <v>44792</v>
      </c>
      <c r="AC352" s="7" t="s">
        <v>61</v>
      </c>
      <c r="AD352" s="7" t="s">
        <v>50</v>
      </c>
      <c r="AE352" s="7" t="s">
        <v>51</v>
      </c>
      <c r="AF352" s="7">
        <v>2</v>
      </c>
      <c r="AG352" s="8">
        <v>333.8</v>
      </c>
      <c r="AH352" s="7">
        <v>42</v>
      </c>
      <c r="AI352" s="7" t="str" cm="1">
        <f t="array" ref="AI352">_xlfn.IFS(AH352&lt;=25,"Young",AH352&lt;=50,"Adult",AH352&gt;50,"Old")</f>
        <v>Adult</v>
      </c>
    </row>
    <row r="353" spans="1:35" x14ac:dyDescent="0.35">
      <c r="A353" s="11">
        <v>3821</v>
      </c>
      <c r="B353" s="9">
        <v>44548</v>
      </c>
      <c r="C353" s="10">
        <f t="shared" ca="1" si="5"/>
        <v>4.4222222222222225</v>
      </c>
      <c r="D353" s="11" t="s">
        <v>113</v>
      </c>
      <c r="E353" s="11" t="s">
        <v>63</v>
      </c>
      <c r="F353" s="11" t="s">
        <v>29</v>
      </c>
      <c r="G353" s="11" t="s">
        <v>30</v>
      </c>
      <c r="H353" s="11" t="s">
        <v>44</v>
      </c>
      <c r="I353" s="11" t="s">
        <v>32</v>
      </c>
      <c r="J353" s="11" t="s">
        <v>94</v>
      </c>
      <c r="K353" s="11" t="s">
        <v>69</v>
      </c>
      <c r="L353" s="9">
        <v>29679</v>
      </c>
      <c r="M353" s="11" t="s">
        <v>35</v>
      </c>
      <c r="N353" s="11" t="s">
        <v>47</v>
      </c>
      <c r="O353" s="11" t="s">
        <v>37</v>
      </c>
      <c r="P353" s="11" t="s">
        <v>60</v>
      </c>
      <c r="Q353" s="11" t="s">
        <v>39</v>
      </c>
      <c r="R353" s="11" cm="1">
        <f t="array" ref="R353">_xlfn.IFS(Table3[[#This Row],[Performance Levels]]="Exceeds",4,Table3[[#This Row],[Performance Levels]]="Fully Meets",3,Table3[[#This Row],[Performance Levels]]="PIP",1,Table3[[#This Row],[Performance Levels]]="Needs Improvement",2)</f>
        <v>3</v>
      </c>
      <c r="S353" s="11">
        <v>3</v>
      </c>
      <c r="T353" s="11" t="str" cm="1">
        <f t="array" ref="T353">_xlfn.IFS(S353&lt;=2,"Excellent",S353=3,"Average",S353&lt;=5,"Poor")</f>
        <v>Average</v>
      </c>
      <c r="U353" s="9">
        <v>44900</v>
      </c>
      <c r="V353" s="11">
        <v>5</v>
      </c>
      <c r="W353" s="11" t="str" cm="1">
        <f t="array" ref="W353">_xlfn.IFS(S353&lt;=2,"High",S353=3,"Moderate",S353&lt;=5,"Low")</f>
        <v>Moderate</v>
      </c>
      <c r="X353" s="11">
        <v>4</v>
      </c>
      <c r="Y353" s="11" t="str" cm="1">
        <f t="array" ref="Y353">_xlfn.IFS(S353&lt;=2,"High",S353=3,"Moderate",S353&lt;=5,"Low")</f>
        <v>Moderate</v>
      </c>
      <c r="Z353" s="11">
        <v>4</v>
      </c>
      <c r="AA353" s="11" t="str" cm="1">
        <f t="array" ref="AA353">_xlfn.IFS(S353&lt;=2,"High",S353=3,"Moderate",S353&lt;=5,"Low")</f>
        <v>Moderate</v>
      </c>
      <c r="AB353" s="9">
        <v>44895</v>
      </c>
      <c r="AC353" s="11" t="s">
        <v>61</v>
      </c>
      <c r="AD353" s="11" t="s">
        <v>50</v>
      </c>
      <c r="AE353" s="11" t="s">
        <v>72</v>
      </c>
      <c r="AF353" s="11">
        <v>2</v>
      </c>
      <c r="AG353" s="12">
        <v>866.63</v>
      </c>
      <c r="AH353" s="11">
        <v>40</v>
      </c>
      <c r="AI353" s="11" t="str" cm="1">
        <f t="array" ref="AI353">_xlfn.IFS(AH353&lt;=25,"Young",AH353&lt;=50,"Adult",AH353&gt;50,"Old")</f>
        <v>Adult</v>
      </c>
    </row>
    <row r="354" spans="1:35" x14ac:dyDescent="0.35">
      <c r="A354" s="7">
        <v>3822</v>
      </c>
      <c r="B354" s="5">
        <v>43732</v>
      </c>
      <c r="C354" s="6">
        <f t="shared" ca="1" si="5"/>
        <v>6.6555555555555559</v>
      </c>
      <c r="D354" s="7" t="s">
        <v>112</v>
      </c>
      <c r="E354" s="7" t="s">
        <v>73</v>
      </c>
      <c r="F354" s="7" t="s">
        <v>29</v>
      </c>
      <c r="G354" s="7" t="s">
        <v>54</v>
      </c>
      <c r="H354" s="7" t="s">
        <v>55</v>
      </c>
      <c r="I354" s="7" t="s">
        <v>45</v>
      </c>
      <c r="J354" s="7" t="s">
        <v>114</v>
      </c>
      <c r="K354" s="7" t="s">
        <v>64</v>
      </c>
      <c r="L354" s="5">
        <v>27655</v>
      </c>
      <c r="M354" s="7" t="s">
        <v>35</v>
      </c>
      <c r="N354" s="7" t="s">
        <v>47</v>
      </c>
      <c r="O354" s="7" t="s">
        <v>48</v>
      </c>
      <c r="P354" s="7" t="s">
        <v>76</v>
      </c>
      <c r="Q354" s="7" t="s">
        <v>39</v>
      </c>
      <c r="R354" s="7" cm="1">
        <f t="array" ref="R354">_xlfn.IFS(Table3[[#This Row],[Performance Levels]]="Exceeds",4,Table3[[#This Row],[Performance Levels]]="Fully Meets",3,Table3[[#This Row],[Performance Levels]]="PIP",1,Table3[[#This Row],[Performance Levels]]="Needs Improvement",2)</f>
        <v>3</v>
      </c>
      <c r="S354" s="7">
        <v>3</v>
      </c>
      <c r="T354" s="7" t="str" cm="1">
        <f t="array" ref="T354">_xlfn.IFS(S354&lt;=2,"Excellent",S354=3,"Average",S354&lt;=5,"Poor")</f>
        <v>Average</v>
      </c>
      <c r="U354" s="5">
        <v>45008</v>
      </c>
      <c r="V354" s="7">
        <v>4</v>
      </c>
      <c r="W354" s="7" t="str" cm="1">
        <f t="array" ref="W354">_xlfn.IFS(S354&lt;=2,"High",S354=3,"Moderate",S354&lt;=5,"Low")</f>
        <v>Moderate</v>
      </c>
      <c r="X354" s="7">
        <v>4</v>
      </c>
      <c r="Y354" s="7" t="str" cm="1">
        <f t="array" ref="Y354">_xlfn.IFS(S354&lt;=2,"High",S354=3,"Moderate",S354&lt;=5,"Low")</f>
        <v>Moderate</v>
      </c>
      <c r="Z354" s="7">
        <v>5</v>
      </c>
      <c r="AA354" s="7" t="str" cm="1">
        <f t="array" ref="AA354">_xlfn.IFS(S354&lt;=2,"High",S354=3,"Moderate",S354&lt;=5,"Low")</f>
        <v>Moderate</v>
      </c>
      <c r="AB354" s="5">
        <v>44903</v>
      </c>
      <c r="AC354" s="7" t="s">
        <v>67</v>
      </c>
      <c r="AD354" s="7" t="s">
        <v>41</v>
      </c>
      <c r="AE354" s="7" t="s">
        <v>51</v>
      </c>
      <c r="AF354" s="7">
        <v>5</v>
      </c>
      <c r="AG354" s="8">
        <v>357.58</v>
      </c>
      <c r="AH354" s="7">
        <v>44</v>
      </c>
      <c r="AI354" s="7" t="str" cm="1">
        <f t="array" ref="AI354">_xlfn.IFS(AH354&lt;=25,"Young",AH354&lt;=50,"Adult",AH354&gt;50,"Old")</f>
        <v>Adult</v>
      </c>
    </row>
    <row r="355" spans="1:35" x14ac:dyDescent="0.35">
      <c r="A355" s="11">
        <v>3823</v>
      </c>
      <c r="B355" s="9">
        <v>44851</v>
      </c>
      <c r="C355" s="10">
        <f t="shared" ca="1" si="5"/>
        <v>3.5916666666666668</v>
      </c>
      <c r="D355" s="11" t="s">
        <v>112</v>
      </c>
      <c r="E355" s="11" t="s">
        <v>63</v>
      </c>
      <c r="F355" s="11" t="s">
        <v>29</v>
      </c>
      <c r="G355" s="11" t="s">
        <v>54</v>
      </c>
      <c r="H355" s="11" t="s">
        <v>44</v>
      </c>
      <c r="I355" s="11" t="s">
        <v>32</v>
      </c>
      <c r="J355" s="11" t="s">
        <v>114</v>
      </c>
      <c r="K355" s="11" t="s">
        <v>99</v>
      </c>
      <c r="L355" s="9">
        <v>32013</v>
      </c>
      <c r="M355" s="11" t="s">
        <v>35</v>
      </c>
      <c r="N355" s="11" t="s">
        <v>47</v>
      </c>
      <c r="O355" s="11" t="s">
        <v>37</v>
      </c>
      <c r="P355" s="11" t="s">
        <v>60</v>
      </c>
      <c r="Q355" s="11" t="s">
        <v>97</v>
      </c>
      <c r="R355" s="11" cm="1">
        <f t="array" ref="R355">_xlfn.IFS(Table3[[#This Row],[Performance Levels]]="Exceeds",4,Table3[[#This Row],[Performance Levels]]="Fully Meets",3,Table3[[#This Row],[Performance Levels]]="PIP",1,Table3[[#This Row],[Performance Levels]]="Needs Improvement",2)</f>
        <v>2</v>
      </c>
      <c r="S355" s="11">
        <v>3</v>
      </c>
      <c r="T355" s="11" t="str" cm="1">
        <f t="array" ref="T355">_xlfn.IFS(S355&lt;=2,"Excellent",S355=3,"Average",S355&lt;=5,"Poor")</f>
        <v>Average</v>
      </c>
      <c r="U355" s="9">
        <v>44881</v>
      </c>
      <c r="V355" s="11">
        <v>5</v>
      </c>
      <c r="W355" s="11" t="str" cm="1">
        <f t="array" ref="W355">_xlfn.IFS(S355&lt;=2,"High",S355=3,"Moderate",S355&lt;=5,"Low")</f>
        <v>Moderate</v>
      </c>
      <c r="X355" s="11">
        <v>4</v>
      </c>
      <c r="Y355" s="11" t="str" cm="1">
        <f t="array" ref="Y355">_xlfn.IFS(S355&lt;=2,"High",S355=3,"Moderate",S355&lt;=5,"Low")</f>
        <v>Moderate</v>
      </c>
      <c r="Z355" s="11">
        <v>1</v>
      </c>
      <c r="AA355" s="11" t="str" cm="1">
        <f t="array" ref="AA355">_xlfn.IFS(S355&lt;=2,"High",S355=3,"Moderate",S355&lt;=5,"Low")</f>
        <v>Moderate</v>
      </c>
      <c r="AB355" s="9">
        <v>44825</v>
      </c>
      <c r="AC355" s="11" t="s">
        <v>91</v>
      </c>
      <c r="AD355" s="11" t="s">
        <v>50</v>
      </c>
      <c r="AE355" s="11" t="s">
        <v>62</v>
      </c>
      <c r="AF355" s="11">
        <v>4</v>
      </c>
      <c r="AG355" s="12">
        <v>516.9</v>
      </c>
      <c r="AH355" s="11">
        <v>35</v>
      </c>
      <c r="AI355" s="11" t="str" cm="1">
        <f t="array" ref="AI355">_xlfn.IFS(AH355&lt;=25,"Young",AH355&lt;=50,"Adult",AH355&gt;50,"Old")</f>
        <v>Adult</v>
      </c>
    </row>
    <row r="356" spans="1:35" x14ac:dyDescent="0.35">
      <c r="A356" s="7">
        <v>3824</v>
      </c>
      <c r="B356" s="5">
        <v>43837</v>
      </c>
      <c r="C356" s="6">
        <f t="shared" ca="1" si="5"/>
        <v>6.3694444444444445</v>
      </c>
      <c r="D356" s="7" t="s">
        <v>111</v>
      </c>
      <c r="E356" s="7" t="s">
        <v>84</v>
      </c>
      <c r="F356" s="7" t="s">
        <v>29</v>
      </c>
      <c r="G356" s="7" t="s">
        <v>30</v>
      </c>
      <c r="H356" s="7" t="s">
        <v>31</v>
      </c>
      <c r="I356" s="7" t="s">
        <v>54</v>
      </c>
      <c r="J356" s="7" t="s">
        <v>94</v>
      </c>
      <c r="K356" s="7" t="s">
        <v>57</v>
      </c>
      <c r="L356" s="5">
        <v>54383</v>
      </c>
      <c r="M356" s="7" t="s">
        <v>35</v>
      </c>
      <c r="N356" s="7" t="s">
        <v>47</v>
      </c>
      <c r="O356" s="7" t="s">
        <v>71</v>
      </c>
      <c r="P356" s="7" t="s">
        <v>60</v>
      </c>
      <c r="Q356" s="7" t="s">
        <v>39</v>
      </c>
      <c r="R356" s="7" cm="1">
        <f t="array" ref="R356">_xlfn.IFS(Table3[[#This Row],[Performance Levels]]="Exceeds",4,Table3[[#This Row],[Performance Levels]]="Fully Meets",3,Table3[[#This Row],[Performance Levels]]="PIP",1,Table3[[#This Row],[Performance Levels]]="Needs Improvement",2)</f>
        <v>3</v>
      </c>
      <c r="S356" s="7">
        <v>3</v>
      </c>
      <c r="T356" s="7" t="str" cm="1">
        <f t="array" ref="T356">_xlfn.IFS(S356&lt;=2,"Excellent",S356=3,"Average",S356&lt;=5,"Poor")</f>
        <v>Average</v>
      </c>
      <c r="U356" s="5">
        <v>44970</v>
      </c>
      <c r="V356" s="7">
        <v>4</v>
      </c>
      <c r="W356" s="7" t="str" cm="1">
        <f t="array" ref="W356">_xlfn.IFS(S356&lt;=2,"High",S356=3,"Moderate",S356&lt;=5,"Low")</f>
        <v>Moderate</v>
      </c>
      <c r="X356" s="7">
        <v>4</v>
      </c>
      <c r="Y356" s="7" t="str" cm="1">
        <f t="array" ref="Y356">_xlfn.IFS(S356&lt;=2,"High",S356=3,"Moderate",S356&lt;=5,"Low")</f>
        <v>Moderate</v>
      </c>
      <c r="Z356" s="7">
        <v>5</v>
      </c>
      <c r="AA356" s="7" t="str" cm="1">
        <f t="array" ref="AA356">_xlfn.IFS(S356&lt;=2,"High",S356=3,"Moderate",S356&lt;=5,"Low")</f>
        <v>Moderate</v>
      </c>
      <c r="AB356" s="5">
        <v>44852</v>
      </c>
      <c r="AC356" s="7" t="s">
        <v>40</v>
      </c>
      <c r="AD356" s="7" t="s">
        <v>41</v>
      </c>
      <c r="AE356" s="7" t="s">
        <v>62</v>
      </c>
      <c r="AF356" s="7">
        <v>5</v>
      </c>
      <c r="AG356" s="8">
        <v>200.23</v>
      </c>
      <c r="AH356" s="7">
        <v>72</v>
      </c>
      <c r="AI356" s="7" t="str" cm="1">
        <f t="array" ref="AI356">_xlfn.IFS(AH356&lt;=25,"Young",AH356&lt;=50,"Adult",AH356&gt;50,"Old")</f>
        <v>Old</v>
      </c>
    </row>
    <row r="357" spans="1:35" x14ac:dyDescent="0.35">
      <c r="A357" s="11">
        <v>3825</v>
      </c>
      <c r="B357" s="9">
        <v>44870</v>
      </c>
      <c r="C357" s="10">
        <f t="shared" ca="1" si="5"/>
        <v>3.5416666666666665</v>
      </c>
      <c r="D357" s="11" t="s">
        <v>111</v>
      </c>
      <c r="E357" s="11" t="s">
        <v>93</v>
      </c>
      <c r="F357" s="11" t="s">
        <v>29</v>
      </c>
      <c r="G357" s="11" t="s">
        <v>54</v>
      </c>
      <c r="H357" s="11" t="s">
        <v>44</v>
      </c>
      <c r="I357" s="11" t="s">
        <v>45</v>
      </c>
      <c r="J357" s="11" t="s">
        <v>94</v>
      </c>
      <c r="K357" s="11" t="s">
        <v>69</v>
      </c>
      <c r="L357" s="9">
        <v>35938</v>
      </c>
      <c r="M357" s="11" t="s">
        <v>35</v>
      </c>
      <c r="N357" s="11" t="s">
        <v>47</v>
      </c>
      <c r="O357" s="11" t="s">
        <v>71</v>
      </c>
      <c r="P357" s="11" t="s">
        <v>66</v>
      </c>
      <c r="Q357" s="11" t="s">
        <v>39</v>
      </c>
      <c r="R357" s="11" cm="1">
        <f t="array" ref="R357">_xlfn.IFS(Table3[[#This Row],[Performance Levels]]="Exceeds",4,Table3[[#This Row],[Performance Levels]]="Fully Meets",3,Table3[[#This Row],[Performance Levels]]="PIP",1,Table3[[#This Row],[Performance Levels]]="Needs Improvement",2)</f>
        <v>3</v>
      </c>
      <c r="S357" s="11">
        <v>3</v>
      </c>
      <c r="T357" s="11" t="str" cm="1">
        <f t="array" ref="T357">_xlfn.IFS(S357&lt;=2,"Excellent",S357=3,"Average",S357&lt;=5,"Poor")</f>
        <v>Average</v>
      </c>
      <c r="U357" s="9">
        <v>44917</v>
      </c>
      <c r="V357" s="11">
        <v>4</v>
      </c>
      <c r="W357" s="11" t="str" cm="1">
        <f t="array" ref="W357">_xlfn.IFS(S357&lt;=2,"High",S357=3,"Moderate",S357&lt;=5,"Low")</f>
        <v>Moderate</v>
      </c>
      <c r="X357" s="11">
        <v>4</v>
      </c>
      <c r="Y357" s="11" t="str" cm="1">
        <f t="array" ref="Y357">_xlfn.IFS(S357&lt;=2,"High",S357=3,"Moderate",S357&lt;=5,"Low")</f>
        <v>Moderate</v>
      </c>
      <c r="Z357" s="11">
        <v>2</v>
      </c>
      <c r="AA357" s="11" t="str" cm="1">
        <f t="array" ref="AA357">_xlfn.IFS(S357&lt;=2,"High",S357=3,"Moderate",S357&lt;=5,"Low")</f>
        <v>Moderate</v>
      </c>
      <c r="AB357" s="9">
        <v>44828</v>
      </c>
      <c r="AC357" s="11" t="s">
        <v>40</v>
      </c>
      <c r="AD357" s="11" t="s">
        <v>41</v>
      </c>
      <c r="AE357" s="11" t="s">
        <v>62</v>
      </c>
      <c r="AF357" s="11">
        <v>1</v>
      </c>
      <c r="AG357" s="12">
        <v>728.77</v>
      </c>
      <c r="AH357" s="11">
        <v>24</v>
      </c>
      <c r="AI357" s="11" t="str" cm="1">
        <f t="array" ref="AI357">_xlfn.IFS(AH357&lt;=25,"Young",AH357&lt;=50,"Adult",AH357&gt;50,"Old")</f>
        <v>Young</v>
      </c>
    </row>
    <row r="358" spans="1:35" x14ac:dyDescent="0.35">
      <c r="A358" s="7">
        <v>3826</v>
      </c>
      <c r="B358" s="5">
        <v>45042</v>
      </c>
      <c r="C358" s="6">
        <f t="shared" ca="1" si="5"/>
        <v>3.0666666666666669</v>
      </c>
      <c r="D358" s="7" t="s">
        <v>111</v>
      </c>
      <c r="E358" s="7" t="s">
        <v>53</v>
      </c>
      <c r="F358" s="7" t="s">
        <v>29</v>
      </c>
      <c r="G358" s="7" t="s">
        <v>45</v>
      </c>
      <c r="H358" s="7" t="s">
        <v>55</v>
      </c>
      <c r="I358" s="7" t="s">
        <v>54</v>
      </c>
      <c r="J358" s="7" t="s">
        <v>94</v>
      </c>
      <c r="K358" s="7" t="s">
        <v>69</v>
      </c>
      <c r="L358" s="5">
        <v>36992</v>
      </c>
      <c r="M358" s="7" t="s">
        <v>35</v>
      </c>
      <c r="N358" s="7" t="s">
        <v>47</v>
      </c>
      <c r="O358" s="7" t="s">
        <v>83</v>
      </c>
      <c r="P358" s="7" t="s">
        <v>76</v>
      </c>
      <c r="Q358" s="7" t="s">
        <v>39</v>
      </c>
      <c r="R358" s="7" cm="1">
        <f t="array" ref="R358">_xlfn.IFS(Table3[[#This Row],[Performance Levels]]="Exceeds",4,Table3[[#This Row],[Performance Levels]]="Fully Meets",3,Table3[[#This Row],[Performance Levels]]="PIP",1,Table3[[#This Row],[Performance Levels]]="Needs Improvement",2)</f>
        <v>3</v>
      </c>
      <c r="S358" s="7">
        <v>3</v>
      </c>
      <c r="T358" s="7" t="str" cm="1">
        <f t="array" ref="T358">_xlfn.IFS(S358&lt;=2,"Excellent",S358=3,"Average",S358&lt;=5,"Poor")</f>
        <v>Average</v>
      </c>
      <c r="U358" s="5">
        <v>44882</v>
      </c>
      <c r="V358" s="7">
        <v>2</v>
      </c>
      <c r="W358" s="7" t="str" cm="1">
        <f t="array" ref="W358">_xlfn.IFS(S358&lt;=2,"High",S358=3,"Moderate",S358&lt;=5,"Low")</f>
        <v>Moderate</v>
      </c>
      <c r="X358" s="7">
        <v>1</v>
      </c>
      <c r="Y358" s="7" t="str" cm="1">
        <f t="array" ref="Y358">_xlfn.IFS(S358&lt;=2,"High",S358=3,"Moderate",S358&lt;=5,"Low")</f>
        <v>Moderate</v>
      </c>
      <c r="Z358" s="7">
        <v>3</v>
      </c>
      <c r="AA358" s="7" t="str" cm="1">
        <f t="array" ref="AA358">_xlfn.IFS(S358&lt;=2,"High",S358=3,"Moderate",S358&lt;=5,"Low")</f>
        <v>Moderate</v>
      </c>
      <c r="AB358" s="5">
        <v>44886</v>
      </c>
      <c r="AC358" s="7" t="s">
        <v>91</v>
      </c>
      <c r="AD358" s="7" t="s">
        <v>41</v>
      </c>
      <c r="AE358" s="7" t="s">
        <v>62</v>
      </c>
      <c r="AF358" s="7">
        <v>4</v>
      </c>
      <c r="AG358" s="8">
        <v>286.12</v>
      </c>
      <c r="AH358" s="7">
        <v>22</v>
      </c>
      <c r="AI358" s="7" t="str" cm="1">
        <f t="array" ref="AI358">_xlfn.IFS(AH358&lt;=25,"Young",AH358&lt;=50,"Adult",AH358&gt;50,"Old")</f>
        <v>Young</v>
      </c>
    </row>
    <row r="359" spans="1:35" x14ac:dyDescent="0.35">
      <c r="A359" s="11">
        <v>3827</v>
      </c>
      <c r="B359" s="9">
        <v>43614</v>
      </c>
      <c r="C359" s="10">
        <f t="shared" ca="1" si="5"/>
        <v>6.9749999999999996</v>
      </c>
      <c r="D359" s="11" t="s">
        <v>111</v>
      </c>
      <c r="E359" s="11" t="s">
        <v>80</v>
      </c>
      <c r="F359" s="11" t="s">
        <v>29</v>
      </c>
      <c r="G359" s="11" t="s">
        <v>45</v>
      </c>
      <c r="H359" s="11" t="s">
        <v>55</v>
      </c>
      <c r="I359" s="11" t="s">
        <v>45</v>
      </c>
      <c r="J359" s="11" t="s">
        <v>94</v>
      </c>
      <c r="K359" s="11" t="s">
        <v>74</v>
      </c>
      <c r="L359" s="9">
        <v>33871</v>
      </c>
      <c r="M359" s="11" t="s">
        <v>35</v>
      </c>
      <c r="N359" s="11" t="s">
        <v>47</v>
      </c>
      <c r="O359" s="11" t="s">
        <v>83</v>
      </c>
      <c r="P359" s="11" t="s">
        <v>38</v>
      </c>
      <c r="Q359" s="11" t="s">
        <v>39</v>
      </c>
      <c r="R359" s="11" cm="1">
        <f t="array" ref="R359">_xlfn.IFS(Table3[[#This Row],[Performance Levels]]="Exceeds",4,Table3[[#This Row],[Performance Levels]]="Fully Meets",3,Table3[[#This Row],[Performance Levels]]="PIP",1,Table3[[#This Row],[Performance Levels]]="Needs Improvement",2)</f>
        <v>3</v>
      </c>
      <c r="S359" s="11">
        <v>3</v>
      </c>
      <c r="T359" s="11" t="str" cm="1">
        <f t="array" ref="T359">_xlfn.IFS(S359&lt;=2,"Excellent",S359=3,"Average",S359&lt;=5,"Poor")</f>
        <v>Average</v>
      </c>
      <c r="U359" s="9">
        <v>44920</v>
      </c>
      <c r="V359" s="11">
        <v>3</v>
      </c>
      <c r="W359" s="11" t="str" cm="1">
        <f t="array" ref="W359">_xlfn.IFS(S359&lt;=2,"High",S359=3,"Moderate",S359&lt;=5,"Low")</f>
        <v>Moderate</v>
      </c>
      <c r="X359" s="11">
        <v>3</v>
      </c>
      <c r="Y359" s="11" t="str" cm="1">
        <f t="array" ref="Y359">_xlfn.IFS(S359&lt;=2,"High",S359=3,"Moderate",S359&lt;=5,"Low")</f>
        <v>Moderate</v>
      </c>
      <c r="Z359" s="11">
        <v>4</v>
      </c>
      <c r="AA359" s="11" t="str" cm="1">
        <f t="array" ref="AA359">_xlfn.IFS(S359&lt;=2,"High",S359=3,"Moderate",S359&lt;=5,"Low")</f>
        <v>Moderate</v>
      </c>
      <c r="AB359" s="9">
        <v>44958</v>
      </c>
      <c r="AC359" s="11" t="s">
        <v>91</v>
      </c>
      <c r="AD359" s="11" t="s">
        <v>41</v>
      </c>
      <c r="AE359" s="11" t="s">
        <v>42</v>
      </c>
      <c r="AF359" s="11">
        <v>5</v>
      </c>
      <c r="AG359" s="12">
        <v>997.15</v>
      </c>
      <c r="AH359" s="11">
        <v>27</v>
      </c>
      <c r="AI359" s="11" t="str" cm="1">
        <f t="array" ref="AI359">_xlfn.IFS(AH359&lt;=25,"Young",AH359&lt;=50,"Adult",AH359&gt;50,"Old")</f>
        <v>Adult</v>
      </c>
    </row>
    <row r="360" spans="1:35" x14ac:dyDescent="0.35">
      <c r="A360" s="7">
        <v>3828</v>
      </c>
      <c r="B360" s="5">
        <v>43720</v>
      </c>
      <c r="C360" s="6">
        <f t="shared" ca="1" si="5"/>
        <v>6.6888888888888891</v>
      </c>
      <c r="D360" s="7" t="s">
        <v>113</v>
      </c>
      <c r="E360" s="7" t="s">
        <v>53</v>
      </c>
      <c r="F360" s="7" t="s">
        <v>29</v>
      </c>
      <c r="G360" s="7" t="s">
        <v>45</v>
      </c>
      <c r="H360" s="7" t="s">
        <v>44</v>
      </c>
      <c r="I360" s="7" t="s">
        <v>54</v>
      </c>
      <c r="J360" s="7" t="s">
        <v>94</v>
      </c>
      <c r="K360" s="7" t="s">
        <v>46</v>
      </c>
      <c r="L360" s="5">
        <v>33174</v>
      </c>
      <c r="M360" s="7" t="s">
        <v>35</v>
      </c>
      <c r="N360" s="7" t="s">
        <v>47</v>
      </c>
      <c r="O360" s="7" t="s">
        <v>71</v>
      </c>
      <c r="P360" s="7" t="s">
        <v>76</v>
      </c>
      <c r="Q360" s="7" t="s">
        <v>39</v>
      </c>
      <c r="R360" s="7" cm="1">
        <f t="array" ref="R360">_xlfn.IFS(Table3[[#This Row],[Performance Levels]]="Exceeds",4,Table3[[#This Row],[Performance Levels]]="Fully Meets",3,Table3[[#This Row],[Performance Levels]]="PIP",1,Table3[[#This Row],[Performance Levels]]="Needs Improvement",2)</f>
        <v>3</v>
      </c>
      <c r="S360" s="7">
        <v>3</v>
      </c>
      <c r="T360" s="7" t="str" cm="1">
        <f t="array" ref="T360">_xlfn.IFS(S360&lt;=2,"Excellent",S360=3,"Average",S360&lt;=5,"Poor")</f>
        <v>Average</v>
      </c>
      <c r="U360" s="5">
        <v>44978</v>
      </c>
      <c r="V360" s="7">
        <v>2</v>
      </c>
      <c r="W360" s="7" t="str" cm="1">
        <f t="array" ref="W360">_xlfn.IFS(S360&lt;=2,"High",S360=3,"Moderate",S360&lt;=5,"Low")</f>
        <v>Moderate</v>
      </c>
      <c r="X360" s="7">
        <v>5</v>
      </c>
      <c r="Y360" s="7" t="str" cm="1">
        <f t="array" ref="Y360">_xlfn.IFS(S360&lt;=2,"High",S360=3,"Moderate",S360&lt;=5,"Low")</f>
        <v>Moderate</v>
      </c>
      <c r="Z360" s="7">
        <v>1</v>
      </c>
      <c r="AA360" s="7" t="str" cm="1">
        <f t="array" ref="AA360">_xlfn.IFS(S360&lt;=2,"High",S360=3,"Moderate",S360&lt;=5,"Low")</f>
        <v>Moderate</v>
      </c>
      <c r="AB360" s="5">
        <v>45090</v>
      </c>
      <c r="AC360" s="7" t="s">
        <v>40</v>
      </c>
      <c r="AD360" s="7" t="s">
        <v>50</v>
      </c>
      <c r="AE360" s="7" t="s">
        <v>42</v>
      </c>
      <c r="AF360" s="7">
        <v>2</v>
      </c>
      <c r="AG360" s="8">
        <v>984.63</v>
      </c>
      <c r="AH360" s="7">
        <v>29</v>
      </c>
      <c r="AI360" s="7" t="str" cm="1">
        <f t="array" ref="AI360">_xlfn.IFS(AH360&lt;=25,"Young",AH360&lt;=50,"Adult",AH360&gt;50,"Old")</f>
        <v>Adult</v>
      </c>
    </row>
    <row r="361" spans="1:35" x14ac:dyDescent="0.35">
      <c r="A361" s="11">
        <v>3829</v>
      </c>
      <c r="B361" s="9">
        <v>43492</v>
      </c>
      <c r="C361" s="10">
        <f t="shared" ca="1" si="5"/>
        <v>7.3138888888888891</v>
      </c>
      <c r="D361" s="11" t="s">
        <v>113</v>
      </c>
      <c r="E361" s="11" t="s">
        <v>68</v>
      </c>
      <c r="F361" s="11" t="s">
        <v>29</v>
      </c>
      <c r="G361" s="11" t="s">
        <v>45</v>
      </c>
      <c r="H361" s="11" t="s">
        <v>31</v>
      </c>
      <c r="I361" s="11" t="s">
        <v>54</v>
      </c>
      <c r="J361" s="11" t="s">
        <v>94</v>
      </c>
      <c r="K361" s="11" t="s">
        <v>95</v>
      </c>
      <c r="L361" s="9">
        <v>20526</v>
      </c>
      <c r="M361" s="11" t="s">
        <v>35</v>
      </c>
      <c r="N361" s="11" t="s">
        <v>47</v>
      </c>
      <c r="O361" s="11" t="s">
        <v>59</v>
      </c>
      <c r="P361" s="11" t="s">
        <v>66</v>
      </c>
      <c r="Q361" s="11" t="s">
        <v>77</v>
      </c>
      <c r="R361" s="11" cm="1">
        <f t="array" ref="R361">_xlfn.IFS(Table3[[#This Row],[Performance Levels]]="Exceeds",4,Table3[[#This Row],[Performance Levels]]="Fully Meets",3,Table3[[#This Row],[Performance Levels]]="PIP",1,Table3[[#This Row],[Performance Levels]]="Needs Improvement",2)</f>
        <v>4</v>
      </c>
      <c r="S361" s="11">
        <v>3</v>
      </c>
      <c r="T361" s="11" t="str" cm="1">
        <f t="array" ref="T361">_xlfn.IFS(S361&lt;=2,"Excellent",S361=3,"Average",S361&lt;=5,"Poor")</f>
        <v>Average</v>
      </c>
      <c r="U361" s="9">
        <v>44864</v>
      </c>
      <c r="V361" s="11">
        <v>3</v>
      </c>
      <c r="W361" s="11" t="str" cm="1">
        <f t="array" ref="W361">_xlfn.IFS(S361&lt;=2,"High",S361=3,"Moderate",S361&lt;=5,"Low")</f>
        <v>Moderate</v>
      </c>
      <c r="X361" s="11">
        <v>2</v>
      </c>
      <c r="Y361" s="11" t="str" cm="1">
        <f t="array" ref="Y361">_xlfn.IFS(S361&lt;=2,"High",S361=3,"Moderate",S361&lt;=5,"Low")</f>
        <v>Moderate</v>
      </c>
      <c r="Z361" s="11">
        <v>1</v>
      </c>
      <c r="AA361" s="11" t="str" cm="1">
        <f t="array" ref="AA361">_xlfn.IFS(S361&lt;=2,"High",S361=3,"Moderate",S361&lt;=5,"Low")</f>
        <v>Moderate</v>
      </c>
      <c r="AB361" s="9">
        <v>44858</v>
      </c>
      <c r="AC361" s="11" t="s">
        <v>61</v>
      </c>
      <c r="AD361" s="11" t="s">
        <v>50</v>
      </c>
      <c r="AE361" s="11" t="s">
        <v>51</v>
      </c>
      <c r="AF361" s="11">
        <v>5</v>
      </c>
      <c r="AG361" s="12">
        <v>233.67</v>
      </c>
      <c r="AH361" s="11">
        <v>63</v>
      </c>
      <c r="AI361" s="11" t="str" cm="1">
        <f t="array" ref="AI361">_xlfn.IFS(AH361&lt;=25,"Young",AH361&lt;=50,"Adult",AH361&gt;50,"Old")</f>
        <v>Old</v>
      </c>
    </row>
    <row r="362" spans="1:35" x14ac:dyDescent="0.35">
      <c r="A362" s="7">
        <v>3830</v>
      </c>
      <c r="B362" s="5">
        <v>43697</v>
      </c>
      <c r="C362" s="6">
        <f t="shared" ca="1" si="5"/>
        <v>6.75</v>
      </c>
      <c r="D362" s="7" t="s">
        <v>115</v>
      </c>
      <c r="E362" s="7" t="s">
        <v>28</v>
      </c>
      <c r="F362" s="7" t="s">
        <v>29</v>
      </c>
      <c r="G362" s="7" t="s">
        <v>45</v>
      </c>
      <c r="H362" s="7" t="s">
        <v>31</v>
      </c>
      <c r="I362" s="7" t="s">
        <v>32</v>
      </c>
      <c r="J362" s="7" t="s">
        <v>94</v>
      </c>
      <c r="K362" s="7" t="s">
        <v>69</v>
      </c>
      <c r="L362" s="5">
        <v>53842</v>
      </c>
      <c r="M362" s="7" t="s">
        <v>70</v>
      </c>
      <c r="N362" s="7" t="s">
        <v>47</v>
      </c>
      <c r="O362" s="7" t="s">
        <v>37</v>
      </c>
      <c r="P362" s="7" t="s">
        <v>38</v>
      </c>
      <c r="Q362" s="7" t="s">
        <v>106</v>
      </c>
      <c r="R362" s="7" cm="1">
        <f t="array" ref="R362">_xlfn.IFS(Table3[[#This Row],[Performance Levels]]="Exceeds",4,Table3[[#This Row],[Performance Levels]]="Fully Meets",3,Table3[[#This Row],[Performance Levels]]="PIP",1,Table3[[#This Row],[Performance Levels]]="Needs Improvement",2)</f>
        <v>1</v>
      </c>
      <c r="S362" s="7">
        <v>3</v>
      </c>
      <c r="T362" s="7" t="str" cm="1">
        <f t="array" ref="T362">_xlfn.IFS(S362&lt;=2,"Excellent",S362=3,"Average",S362&lt;=5,"Poor")</f>
        <v>Average</v>
      </c>
      <c r="U362" s="5">
        <v>44923</v>
      </c>
      <c r="V362" s="7">
        <v>1</v>
      </c>
      <c r="W362" s="7" t="str" cm="1">
        <f t="array" ref="W362">_xlfn.IFS(S362&lt;=2,"High",S362=3,"Moderate",S362&lt;=5,"Low")</f>
        <v>Moderate</v>
      </c>
      <c r="X362" s="7">
        <v>1</v>
      </c>
      <c r="Y362" s="7" t="str" cm="1">
        <f t="array" ref="Y362">_xlfn.IFS(S362&lt;=2,"High",S362=3,"Moderate",S362&lt;=5,"Low")</f>
        <v>Moderate</v>
      </c>
      <c r="Z362" s="7">
        <v>3</v>
      </c>
      <c r="AA362" s="7" t="str" cm="1">
        <f t="array" ref="AA362">_xlfn.IFS(S362&lt;=2,"High",S362=3,"Moderate",S362&lt;=5,"Low")</f>
        <v>Moderate</v>
      </c>
      <c r="AB362" s="5">
        <v>45000</v>
      </c>
      <c r="AC362" s="7" t="s">
        <v>67</v>
      </c>
      <c r="AD362" s="7" t="s">
        <v>41</v>
      </c>
      <c r="AE362" s="7" t="s">
        <v>62</v>
      </c>
      <c r="AF362" s="7">
        <v>3</v>
      </c>
      <c r="AG362" s="8">
        <v>142.41999999999999</v>
      </c>
      <c r="AH362" s="7">
        <v>72</v>
      </c>
      <c r="AI362" s="7" t="str" cm="1">
        <f t="array" ref="AI362">_xlfn.IFS(AH362&lt;=25,"Young",AH362&lt;=50,"Adult",AH362&gt;50,"Old")</f>
        <v>Old</v>
      </c>
    </row>
    <row r="363" spans="1:35" x14ac:dyDescent="0.35">
      <c r="A363" s="11">
        <v>3831</v>
      </c>
      <c r="B363" s="9">
        <v>43357</v>
      </c>
      <c r="C363" s="10">
        <f t="shared" ca="1" si="5"/>
        <v>7.6833333333333336</v>
      </c>
      <c r="D363" s="11" t="s">
        <v>116</v>
      </c>
      <c r="E363" s="11" t="s">
        <v>84</v>
      </c>
      <c r="F363" s="11" t="s">
        <v>29</v>
      </c>
      <c r="G363" s="11" t="s">
        <v>45</v>
      </c>
      <c r="H363" s="11" t="s">
        <v>31</v>
      </c>
      <c r="I363" s="11" t="s">
        <v>45</v>
      </c>
      <c r="J363" s="11" t="s">
        <v>94</v>
      </c>
      <c r="K363" s="11" t="s">
        <v>69</v>
      </c>
      <c r="L363" s="9">
        <v>18329</v>
      </c>
      <c r="M363" s="11" t="s">
        <v>70</v>
      </c>
      <c r="N363" s="11" t="s">
        <v>36</v>
      </c>
      <c r="O363" s="11" t="s">
        <v>48</v>
      </c>
      <c r="P363" s="11" t="s">
        <v>76</v>
      </c>
      <c r="Q363" s="11" t="s">
        <v>97</v>
      </c>
      <c r="R363" s="11" cm="1">
        <f t="array" ref="R363">_xlfn.IFS(Table3[[#This Row],[Performance Levels]]="Exceeds",4,Table3[[#This Row],[Performance Levels]]="Fully Meets",3,Table3[[#This Row],[Performance Levels]]="PIP",1,Table3[[#This Row],[Performance Levels]]="Needs Improvement",2)</f>
        <v>2</v>
      </c>
      <c r="S363" s="11">
        <v>3</v>
      </c>
      <c r="T363" s="11" t="str" cm="1">
        <f t="array" ref="T363">_xlfn.IFS(S363&lt;=2,"Excellent",S363=3,"Average",S363&lt;=5,"Poor")</f>
        <v>Average</v>
      </c>
      <c r="U363" s="9">
        <v>45065</v>
      </c>
      <c r="V363" s="11">
        <v>3</v>
      </c>
      <c r="W363" s="11" t="str" cm="1">
        <f t="array" ref="W363">_xlfn.IFS(S363&lt;=2,"High",S363=3,"Moderate",S363&lt;=5,"Low")</f>
        <v>Moderate</v>
      </c>
      <c r="X363" s="11">
        <v>2</v>
      </c>
      <c r="Y363" s="11" t="str" cm="1">
        <f t="array" ref="Y363">_xlfn.IFS(S363&lt;=2,"High",S363=3,"Moderate",S363&lt;=5,"Low")</f>
        <v>Moderate</v>
      </c>
      <c r="Z363" s="11">
        <v>5</v>
      </c>
      <c r="AA363" s="11" t="str" cm="1">
        <f t="array" ref="AA363">_xlfn.IFS(S363&lt;=2,"High",S363=3,"Moderate",S363&lt;=5,"Low")</f>
        <v>Moderate</v>
      </c>
      <c r="AB363" s="9">
        <v>45007</v>
      </c>
      <c r="AC363" s="11" t="s">
        <v>61</v>
      </c>
      <c r="AD363" s="11" t="s">
        <v>41</v>
      </c>
      <c r="AE363" s="11" t="s">
        <v>42</v>
      </c>
      <c r="AF363" s="11">
        <v>2</v>
      </c>
      <c r="AG363" s="12">
        <v>784.73</v>
      </c>
      <c r="AH363" s="11">
        <v>68</v>
      </c>
      <c r="AI363" s="11" t="str" cm="1">
        <f t="array" ref="AI363">_xlfn.IFS(AH363&lt;=25,"Young",AH363&lt;=50,"Adult",AH363&gt;50,"Old")</f>
        <v>Old</v>
      </c>
    </row>
    <row r="364" spans="1:35" x14ac:dyDescent="0.35">
      <c r="A364" s="7">
        <v>3833</v>
      </c>
      <c r="B364" s="5">
        <v>44587</v>
      </c>
      <c r="C364" s="6">
        <f t="shared" ca="1" si="5"/>
        <v>4.3166666666666664</v>
      </c>
      <c r="D364" s="7" t="s">
        <v>112</v>
      </c>
      <c r="E364" s="7" t="s">
        <v>93</v>
      </c>
      <c r="F364" s="7" t="s">
        <v>29</v>
      </c>
      <c r="G364" s="7" t="s">
        <v>54</v>
      </c>
      <c r="H364" s="7" t="s">
        <v>44</v>
      </c>
      <c r="I364" s="7" t="s">
        <v>45</v>
      </c>
      <c r="J364" s="7" t="s">
        <v>114</v>
      </c>
      <c r="K364" s="7" t="s">
        <v>69</v>
      </c>
      <c r="L364" s="5">
        <v>19491</v>
      </c>
      <c r="M364" s="7" t="s">
        <v>35</v>
      </c>
      <c r="N364" s="7" t="s">
        <v>47</v>
      </c>
      <c r="O364" s="7" t="s">
        <v>83</v>
      </c>
      <c r="P364" s="7" t="s">
        <v>60</v>
      </c>
      <c r="Q364" s="7" t="s">
        <v>106</v>
      </c>
      <c r="R364" s="7" cm="1">
        <f t="array" ref="R364">_xlfn.IFS(Table3[[#This Row],[Performance Levels]]="Exceeds",4,Table3[[#This Row],[Performance Levels]]="Fully Meets",3,Table3[[#This Row],[Performance Levels]]="PIP",1,Table3[[#This Row],[Performance Levels]]="Needs Improvement",2)</f>
        <v>1</v>
      </c>
      <c r="S364" s="7">
        <v>3</v>
      </c>
      <c r="T364" s="7" t="str" cm="1">
        <f t="array" ref="T364">_xlfn.IFS(S364&lt;=2,"Excellent",S364=3,"Average",S364&lt;=5,"Poor")</f>
        <v>Average</v>
      </c>
      <c r="U364" s="5">
        <v>44961</v>
      </c>
      <c r="V364" s="7">
        <v>3</v>
      </c>
      <c r="W364" s="7" t="str" cm="1">
        <f t="array" ref="W364">_xlfn.IFS(S364&lt;=2,"High",S364=3,"Moderate",S364&lt;=5,"Low")</f>
        <v>Moderate</v>
      </c>
      <c r="X364" s="7">
        <v>5</v>
      </c>
      <c r="Y364" s="7" t="str" cm="1">
        <f t="array" ref="Y364">_xlfn.IFS(S364&lt;=2,"High",S364=3,"Moderate",S364&lt;=5,"Low")</f>
        <v>Moderate</v>
      </c>
      <c r="Z364" s="7">
        <v>2</v>
      </c>
      <c r="AA364" s="7" t="str" cm="1">
        <f t="array" ref="AA364">_xlfn.IFS(S364&lt;=2,"High",S364=3,"Moderate",S364&lt;=5,"Low")</f>
        <v>Moderate</v>
      </c>
      <c r="AB364" s="5">
        <v>45100</v>
      </c>
      <c r="AC364" s="7" t="s">
        <v>40</v>
      </c>
      <c r="AD364" s="7" t="s">
        <v>50</v>
      </c>
      <c r="AE364" s="7" t="s">
        <v>62</v>
      </c>
      <c r="AF364" s="7">
        <v>2</v>
      </c>
      <c r="AG364" s="8">
        <v>409.16</v>
      </c>
      <c r="AH364" s="7">
        <v>69</v>
      </c>
      <c r="AI364" s="7" t="str" cm="1">
        <f t="array" ref="AI364">_xlfn.IFS(AH364&lt;=25,"Young",AH364&lt;=50,"Adult",AH364&gt;50,"Old")</f>
        <v>Old</v>
      </c>
    </row>
    <row r="365" spans="1:35" x14ac:dyDescent="0.35">
      <c r="A365" s="11">
        <v>3834</v>
      </c>
      <c r="B365" s="9">
        <v>43595</v>
      </c>
      <c r="C365" s="10">
        <f t="shared" ca="1" si="5"/>
        <v>7.0277777777777777</v>
      </c>
      <c r="D365" s="11" t="s">
        <v>112</v>
      </c>
      <c r="E365" s="11" t="s">
        <v>73</v>
      </c>
      <c r="F365" s="11" t="s">
        <v>29</v>
      </c>
      <c r="G365" s="11" t="s">
        <v>30</v>
      </c>
      <c r="H365" s="11" t="s">
        <v>31</v>
      </c>
      <c r="I365" s="11" t="s">
        <v>45</v>
      </c>
      <c r="J365" s="11" t="s">
        <v>114</v>
      </c>
      <c r="K365" s="11" t="s">
        <v>69</v>
      </c>
      <c r="L365" s="9">
        <v>22473</v>
      </c>
      <c r="M365" s="11" t="s">
        <v>35</v>
      </c>
      <c r="N365" s="11" t="s">
        <v>47</v>
      </c>
      <c r="O365" s="11" t="s">
        <v>48</v>
      </c>
      <c r="P365" s="11" t="s">
        <v>66</v>
      </c>
      <c r="Q365" s="11" t="s">
        <v>39</v>
      </c>
      <c r="R365" s="11" cm="1">
        <f t="array" ref="R365">_xlfn.IFS(Table3[[#This Row],[Performance Levels]]="Exceeds",4,Table3[[#This Row],[Performance Levels]]="Fully Meets",3,Table3[[#This Row],[Performance Levels]]="PIP",1,Table3[[#This Row],[Performance Levels]]="Needs Improvement",2)</f>
        <v>3</v>
      </c>
      <c r="S365" s="11">
        <v>3</v>
      </c>
      <c r="T365" s="11" t="str" cm="1">
        <f t="array" ref="T365">_xlfn.IFS(S365&lt;=2,"Excellent",S365=3,"Average",S365&lt;=5,"Poor")</f>
        <v>Average</v>
      </c>
      <c r="U365" s="9">
        <v>44951</v>
      </c>
      <c r="V365" s="11">
        <v>3</v>
      </c>
      <c r="W365" s="11" t="str" cm="1">
        <f t="array" ref="W365">_xlfn.IFS(S365&lt;=2,"High",S365=3,"Moderate",S365&lt;=5,"Low")</f>
        <v>Moderate</v>
      </c>
      <c r="X365" s="11">
        <v>5</v>
      </c>
      <c r="Y365" s="11" t="str" cm="1">
        <f t="array" ref="Y365">_xlfn.IFS(S365&lt;=2,"High",S365=3,"Moderate",S365&lt;=5,"Low")</f>
        <v>Moderate</v>
      </c>
      <c r="Z365" s="11">
        <v>5</v>
      </c>
      <c r="AA365" s="11" t="str" cm="1">
        <f t="array" ref="AA365">_xlfn.IFS(S365&lt;=2,"High",S365=3,"Moderate",S365&lt;=5,"Low")</f>
        <v>Moderate</v>
      </c>
      <c r="AB365" s="9">
        <v>44930</v>
      </c>
      <c r="AC365" s="11" t="s">
        <v>67</v>
      </c>
      <c r="AD365" s="11" t="s">
        <v>50</v>
      </c>
      <c r="AE365" s="11" t="s">
        <v>72</v>
      </c>
      <c r="AF365" s="11">
        <v>1</v>
      </c>
      <c r="AG365" s="12">
        <v>700.53</v>
      </c>
      <c r="AH365" s="11">
        <v>58</v>
      </c>
      <c r="AI365" s="11" t="str" cm="1">
        <f t="array" ref="AI365">_xlfn.IFS(AH365&lt;=25,"Young",AH365&lt;=50,"Adult",AH365&gt;50,"Old")</f>
        <v>Old</v>
      </c>
    </row>
    <row r="366" spans="1:35" x14ac:dyDescent="0.35">
      <c r="A366" s="7">
        <v>3835</v>
      </c>
      <c r="B366" s="5">
        <v>43467</v>
      </c>
      <c r="C366" s="6">
        <f t="shared" ca="1" si="5"/>
        <v>7.3833333333333337</v>
      </c>
      <c r="D366" s="7" t="s">
        <v>111</v>
      </c>
      <c r="E366" s="7" t="s">
        <v>80</v>
      </c>
      <c r="F366" s="7" t="s">
        <v>29</v>
      </c>
      <c r="G366" s="7" t="s">
        <v>45</v>
      </c>
      <c r="H366" s="7" t="s">
        <v>55</v>
      </c>
      <c r="I366" s="7" t="s">
        <v>45</v>
      </c>
      <c r="J366" s="7" t="s">
        <v>94</v>
      </c>
      <c r="K366" s="7" t="s">
        <v>104</v>
      </c>
      <c r="L366" s="5">
        <v>34253</v>
      </c>
      <c r="M366" s="7" t="s">
        <v>35</v>
      </c>
      <c r="N366" s="7" t="s">
        <v>47</v>
      </c>
      <c r="O366" s="7" t="s">
        <v>48</v>
      </c>
      <c r="P366" s="7" t="s">
        <v>76</v>
      </c>
      <c r="Q366" s="7" t="s">
        <v>39</v>
      </c>
      <c r="R366" s="7" cm="1">
        <f t="array" ref="R366">_xlfn.IFS(Table3[[#This Row],[Performance Levels]]="Exceeds",4,Table3[[#This Row],[Performance Levels]]="Fully Meets",3,Table3[[#This Row],[Performance Levels]]="PIP",1,Table3[[#This Row],[Performance Levels]]="Needs Improvement",2)</f>
        <v>3</v>
      </c>
      <c r="S366" s="7">
        <v>3</v>
      </c>
      <c r="T366" s="7" t="str" cm="1">
        <f t="array" ref="T366">_xlfn.IFS(S366&lt;=2,"Excellent",S366=3,"Average",S366&lt;=5,"Poor")</f>
        <v>Average</v>
      </c>
      <c r="U366" s="5">
        <v>44835</v>
      </c>
      <c r="V366" s="7">
        <v>5</v>
      </c>
      <c r="W366" s="7" t="str" cm="1">
        <f t="array" ref="W366">_xlfn.IFS(S366&lt;=2,"High",S366=3,"Moderate",S366&lt;=5,"Low")</f>
        <v>Moderate</v>
      </c>
      <c r="X366" s="7">
        <v>3</v>
      </c>
      <c r="Y366" s="7" t="str" cm="1">
        <f t="array" ref="Y366">_xlfn.IFS(S366&lt;=2,"High",S366=3,"Moderate",S366&lt;=5,"Low")</f>
        <v>Moderate</v>
      </c>
      <c r="Z366" s="7">
        <v>1</v>
      </c>
      <c r="AA366" s="7" t="str" cm="1">
        <f t="array" ref="AA366">_xlfn.IFS(S366&lt;=2,"High",S366=3,"Moderate",S366&lt;=5,"Low")</f>
        <v>Moderate</v>
      </c>
      <c r="AB366" s="5">
        <v>44870</v>
      </c>
      <c r="AC366" s="7" t="s">
        <v>49</v>
      </c>
      <c r="AD366" s="7" t="s">
        <v>50</v>
      </c>
      <c r="AE366" s="7" t="s">
        <v>42</v>
      </c>
      <c r="AF366" s="7">
        <v>3</v>
      </c>
      <c r="AG366" s="8">
        <v>439.63</v>
      </c>
      <c r="AH366" s="7">
        <v>26</v>
      </c>
      <c r="AI366" s="7" t="str" cm="1">
        <f t="array" ref="AI366">_xlfn.IFS(AH366&lt;=25,"Young",AH366&lt;=50,"Adult",AH366&gt;50,"Old")</f>
        <v>Adult</v>
      </c>
    </row>
    <row r="367" spans="1:35" x14ac:dyDescent="0.35">
      <c r="A367" s="11">
        <v>3836</v>
      </c>
      <c r="B367" s="9">
        <v>44421</v>
      </c>
      <c r="C367" s="10">
        <f t="shared" ca="1" si="5"/>
        <v>4.7694444444444448</v>
      </c>
      <c r="D367" s="11" t="s">
        <v>111</v>
      </c>
      <c r="E367" s="11" t="s">
        <v>53</v>
      </c>
      <c r="F367" s="11" t="s">
        <v>29</v>
      </c>
      <c r="G367" s="11" t="s">
        <v>30</v>
      </c>
      <c r="H367" s="11" t="s">
        <v>44</v>
      </c>
      <c r="I367" s="11" t="s">
        <v>32</v>
      </c>
      <c r="J367" s="11" t="s">
        <v>94</v>
      </c>
      <c r="K367" s="11" t="s">
        <v>64</v>
      </c>
      <c r="L367" s="9">
        <v>53339</v>
      </c>
      <c r="M367" s="11" t="s">
        <v>35</v>
      </c>
      <c r="N367" s="11" t="s">
        <v>47</v>
      </c>
      <c r="O367" s="11" t="s">
        <v>71</v>
      </c>
      <c r="P367" s="11" t="s">
        <v>60</v>
      </c>
      <c r="Q367" s="11" t="s">
        <v>39</v>
      </c>
      <c r="R367" s="11" cm="1">
        <f t="array" ref="R367">_xlfn.IFS(Table3[[#This Row],[Performance Levels]]="Exceeds",4,Table3[[#This Row],[Performance Levels]]="Fully Meets",3,Table3[[#This Row],[Performance Levels]]="PIP",1,Table3[[#This Row],[Performance Levels]]="Needs Improvement",2)</f>
        <v>3</v>
      </c>
      <c r="S367" s="11">
        <v>3</v>
      </c>
      <c r="T367" s="11" t="str" cm="1">
        <f t="array" ref="T367">_xlfn.IFS(S367&lt;=2,"Excellent",S367=3,"Average",S367&lt;=5,"Poor")</f>
        <v>Average</v>
      </c>
      <c r="U367" s="9">
        <v>44989</v>
      </c>
      <c r="V367" s="11">
        <v>2</v>
      </c>
      <c r="W367" s="11" t="str" cm="1">
        <f t="array" ref="W367">_xlfn.IFS(S367&lt;=2,"High",S367=3,"Moderate",S367&lt;=5,"Low")</f>
        <v>Moderate</v>
      </c>
      <c r="X367" s="11">
        <v>3</v>
      </c>
      <c r="Y367" s="11" t="str" cm="1">
        <f t="array" ref="Y367">_xlfn.IFS(S367&lt;=2,"High",S367=3,"Moderate",S367&lt;=5,"Low")</f>
        <v>Moderate</v>
      </c>
      <c r="Z367" s="11">
        <v>5</v>
      </c>
      <c r="AA367" s="11" t="str" cm="1">
        <f t="array" ref="AA367">_xlfn.IFS(S367&lt;=2,"High",S367=3,"Moderate",S367&lt;=5,"Low")</f>
        <v>Moderate</v>
      </c>
      <c r="AB367" s="9">
        <v>45045</v>
      </c>
      <c r="AC367" s="11" t="s">
        <v>67</v>
      </c>
      <c r="AD367" s="11" t="s">
        <v>50</v>
      </c>
      <c r="AE367" s="11" t="s">
        <v>51</v>
      </c>
      <c r="AF367" s="11">
        <v>3</v>
      </c>
      <c r="AG367" s="12">
        <v>830.78</v>
      </c>
      <c r="AH367" s="11">
        <v>75</v>
      </c>
      <c r="AI367" s="11" t="str" cm="1">
        <f t="array" ref="AI367">_xlfn.IFS(AH367&lt;=25,"Young",AH367&lt;=50,"Adult",AH367&gt;50,"Old")</f>
        <v>Old</v>
      </c>
    </row>
    <row r="368" spans="1:35" x14ac:dyDescent="0.35">
      <c r="A368" s="7">
        <v>3837</v>
      </c>
      <c r="B368" s="5">
        <v>44836</v>
      </c>
      <c r="C368" s="6">
        <f t="shared" ca="1" si="5"/>
        <v>3.6333333333333333</v>
      </c>
      <c r="D368" s="7" t="s">
        <v>111</v>
      </c>
      <c r="E368" s="7" t="s">
        <v>68</v>
      </c>
      <c r="F368" s="7" t="s">
        <v>29</v>
      </c>
      <c r="G368" s="7" t="s">
        <v>45</v>
      </c>
      <c r="H368" s="7" t="s">
        <v>44</v>
      </c>
      <c r="I368" s="7" t="s">
        <v>45</v>
      </c>
      <c r="J368" s="7" t="s">
        <v>94</v>
      </c>
      <c r="K368" s="7" t="s">
        <v>34</v>
      </c>
      <c r="L368" s="5">
        <v>20694</v>
      </c>
      <c r="M368" s="7" t="s">
        <v>35</v>
      </c>
      <c r="N368" s="7" t="s">
        <v>47</v>
      </c>
      <c r="O368" s="7" t="s">
        <v>59</v>
      </c>
      <c r="P368" s="7" t="s">
        <v>60</v>
      </c>
      <c r="Q368" s="7" t="s">
        <v>106</v>
      </c>
      <c r="R368" s="7" cm="1">
        <f t="array" ref="R368">_xlfn.IFS(Table3[[#This Row],[Performance Levels]]="Exceeds",4,Table3[[#This Row],[Performance Levels]]="Fully Meets",3,Table3[[#This Row],[Performance Levels]]="PIP",1,Table3[[#This Row],[Performance Levels]]="Needs Improvement",2)</f>
        <v>1</v>
      </c>
      <c r="S368" s="7">
        <v>3</v>
      </c>
      <c r="T368" s="7" t="str" cm="1">
        <f t="array" ref="T368">_xlfn.IFS(S368&lt;=2,"Excellent",S368=3,"Average",S368&lt;=5,"Poor")</f>
        <v>Average</v>
      </c>
      <c r="U368" s="5">
        <v>44849</v>
      </c>
      <c r="V368" s="7">
        <v>5</v>
      </c>
      <c r="W368" s="7" t="str" cm="1">
        <f t="array" ref="W368">_xlfn.IFS(S368&lt;=2,"High",S368=3,"Moderate",S368&lt;=5,"Low")</f>
        <v>Moderate</v>
      </c>
      <c r="X368" s="7">
        <v>3</v>
      </c>
      <c r="Y368" s="7" t="str" cm="1">
        <f t="array" ref="Y368">_xlfn.IFS(S368&lt;=2,"High",S368=3,"Moderate",S368&lt;=5,"Low")</f>
        <v>Moderate</v>
      </c>
      <c r="Z368" s="7">
        <v>1</v>
      </c>
      <c r="AA368" s="7" t="str" cm="1">
        <f t="array" ref="AA368">_xlfn.IFS(S368&lt;=2,"High",S368=3,"Moderate",S368&lt;=5,"Low")</f>
        <v>Moderate</v>
      </c>
      <c r="AB368" s="5">
        <v>44979</v>
      </c>
      <c r="AC368" s="7" t="s">
        <v>91</v>
      </c>
      <c r="AD368" s="7" t="s">
        <v>41</v>
      </c>
      <c r="AE368" s="7" t="s">
        <v>42</v>
      </c>
      <c r="AF368" s="7">
        <v>3</v>
      </c>
      <c r="AG368" s="8">
        <v>320.33999999999997</v>
      </c>
      <c r="AH368" s="7">
        <v>66</v>
      </c>
      <c r="AI368" s="7" t="str" cm="1">
        <f t="array" ref="AI368">_xlfn.IFS(AH368&lt;=25,"Young",AH368&lt;=50,"Adult",AH368&gt;50,"Old")</f>
        <v>Old</v>
      </c>
    </row>
    <row r="369" spans="1:35" x14ac:dyDescent="0.35">
      <c r="A369" s="11">
        <v>3838</v>
      </c>
      <c r="B369" s="9">
        <v>43451</v>
      </c>
      <c r="C369" s="10">
        <f t="shared" ca="1" si="5"/>
        <v>7.4249999999999998</v>
      </c>
      <c r="D369" s="11" t="s">
        <v>111</v>
      </c>
      <c r="E369" s="11" t="s">
        <v>28</v>
      </c>
      <c r="F369" s="11" t="s">
        <v>29</v>
      </c>
      <c r="G369" s="11" t="s">
        <v>45</v>
      </c>
      <c r="H369" s="11" t="s">
        <v>44</v>
      </c>
      <c r="I369" s="11" t="s">
        <v>54</v>
      </c>
      <c r="J369" s="11" t="s">
        <v>94</v>
      </c>
      <c r="K369" s="11" t="s">
        <v>69</v>
      </c>
      <c r="L369" s="9">
        <v>29081</v>
      </c>
      <c r="M369" s="11" t="s">
        <v>35</v>
      </c>
      <c r="N369" s="11" t="s">
        <v>36</v>
      </c>
      <c r="O369" s="11" t="s">
        <v>83</v>
      </c>
      <c r="P369" s="11" t="s">
        <v>60</v>
      </c>
      <c r="Q369" s="11" t="s">
        <v>106</v>
      </c>
      <c r="R369" s="11" cm="1">
        <f t="array" ref="R369">_xlfn.IFS(Table3[[#This Row],[Performance Levels]]="Exceeds",4,Table3[[#This Row],[Performance Levels]]="Fully Meets",3,Table3[[#This Row],[Performance Levels]]="PIP",1,Table3[[#This Row],[Performance Levels]]="Needs Improvement",2)</f>
        <v>1</v>
      </c>
      <c r="S369" s="11">
        <v>3</v>
      </c>
      <c r="T369" s="11" t="str" cm="1">
        <f t="array" ref="T369">_xlfn.IFS(S369&lt;=2,"Excellent",S369=3,"Average",S369&lt;=5,"Poor")</f>
        <v>Average</v>
      </c>
      <c r="U369" s="9">
        <v>44900</v>
      </c>
      <c r="V369" s="11">
        <v>1</v>
      </c>
      <c r="W369" s="11" t="str" cm="1">
        <f t="array" ref="W369">_xlfn.IFS(S369&lt;=2,"High",S369=3,"Moderate",S369&lt;=5,"Low")</f>
        <v>Moderate</v>
      </c>
      <c r="X369" s="11">
        <v>1</v>
      </c>
      <c r="Y369" s="11" t="str" cm="1">
        <f t="array" ref="Y369">_xlfn.IFS(S369&lt;=2,"High",S369=3,"Moderate",S369&lt;=5,"Low")</f>
        <v>Moderate</v>
      </c>
      <c r="Z369" s="11">
        <v>2</v>
      </c>
      <c r="AA369" s="11" t="str" cm="1">
        <f t="array" ref="AA369">_xlfn.IFS(S369&lt;=2,"High",S369=3,"Moderate",S369&lt;=5,"Low")</f>
        <v>Moderate</v>
      </c>
      <c r="AB369" s="9">
        <v>45035</v>
      </c>
      <c r="AC369" s="11" t="s">
        <v>91</v>
      </c>
      <c r="AD369" s="11" t="s">
        <v>41</v>
      </c>
      <c r="AE369" s="11" t="s">
        <v>42</v>
      </c>
      <c r="AF369" s="11">
        <v>2</v>
      </c>
      <c r="AG369" s="12">
        <v>510.23</v>
      </c>
      <c r="AH369" s="11">
        <v>39</v>
      </c>
      <c r="AI369" s="11" t="str" cm="1">
        <f t="array" ref="AI369">_xlfn.IFS(AH369&lt;=25,"Young",AH369&lt;=50,"Adult",AH369&gt;50,"Old")</f>
        <v>Adult</v>
      </c>
    </row>
    <row r="370" spans="1:35" x14ac:dyDescent="0.35">
      <c r="A370" s="7">
        <v>3839</v>
      </c>
      <c r="B370" s="5">
        <v>44480</v>
      </c>
      <c r="C370" s="6">
        <f t="shared" ca="1" si="5"/>
        <v>4.6083333333333334</v>
      </c>
      <c r="D370" s="7" t="s">
        <v>113</v>
      </c>
      <c r="E370" s="7" t="s">
        <v>53</v>
      </c>
      <c r="F370" s="7" t="s">
        <v>29</v>
      </c>
      <c r="G370" s="7" t="s">
        <v>30</v>
      </c>
      <c r="H370" s="7" t="s">
        <v>55</v>
      </c>
      <c r="I370" s="7" t="s">
        <v>45</v>
      </c>
      <c r="J370" s="7" t="s">
        <v>94</v>
      </c>
      <c r="K370" s="7" t="s">
        <v>64</v>
      </c>
      <c r="L370" s="5">
        <v>36796</v>
      </c>
      <c r="M370" s="7" t="s">
        <v>35</v>
      </c>
      <c r="N370" s="7" t="s">
        <v>47</v>
      </c>
      <c r="O370" s="7" t="s">
        <v>48</v>
      </c>
      <c r="P370" s="7" t="s">
        <v>76</v>
      </c>
      <c r="Q370" s="7" t="s">
        <v>106</v>
      </c>
      <c r="R370" s="7" cm="1">
        <f t="array" ref="R370">_xlfn.IFS(Table3[[#This Row],[Performance Levels]]="Exceeds",4,Table3[[#This Row],[Performance Levels]]="Fully Meets",3,Table3[[#This Row],[Performance Levels]]="PIP",1,Table3[[#This Row],[Performance Levels]]="Needs Improvement",2)</f>
        <v>1</v>
      </c>
      <c r="S370" s="7">
        <v>3</v>
      </c>
      <c r="T370" s="7" t="str" cm="1">
        <f t="array" ref="T370">_xlfn.IFS(S370&lt;=2,"Excellent",S370=3,"Average",S370&lt;=5,"Poor")</f>
        <v>Average</v>
      </c>
      <c r="U370" s="5">
        <v>45020</v>
      </c>
      <c r="V370" s="7">
        <v>3</v>
      </c>
      <c r="W370" s="7" t="str" cm="1">
        <f t="array" ref="W370">_xlfn.IFS(S370&lt;=2,"High",S370=3,"Moderate",S370&lt;=5,"Low")</f>
        <v>Moderate</v>
      </c>
      <c r="X370" s="7">
        <v>3</v>
      </c>
      <c r="Y370" s="7" t="str" cm="1">
        <f t="array" ref="Y370">_xlfn.IFS(S370&lt;=2,"High",S370=3,"Moderate",S370&lt;=5,"Low")</f>
        <v>Moderate</v>
      </c>
      <c r="Z370" s="7">
        <v>4</v>
      </c>
      <c r="AA370" s="7" t="str" cm="1">
        <f t="array" ref="AA370">_xlfn.IFS(S370&lt;=2,"High",S370=3,"Moderate",S370&lt;=5,"Low")</f>
        <v>Moderate</v>
      </c>
      <c r="AB370" s="5">
        <v>45089</v>
      </c>
      <c r="AC370" s="7" t="s">
        <v>91</v>
      </c>
      <c r="AD370" s="7" t="s">
        <v>50</v>
      </c>
      <c r="AE370" s="7" t="s">
        <v>42</v>
      </c>
      <c r="AF370" s="7">
        <v>4</v>
      </c>
      <c r="AG370" s="8">
        <v>403</v>
      </c>
      <c r="AH370" s="7">
        <v>21</v>
      </c>
      <c r="AI370" s="7" t="str" cm="1">
        <f t="array" ref="AI370">_xlfn.IFS(AH370&lt;=25,"Young",AH370&lt;=50,"Adult",AH370&gt;50,"Old")</f>
        <v>Young</v>
      </c>
    </row>
    <row r="371" spans="1:35" x14ac:dyDescent="0.35">
      <c r="A371" s="11">
        <v>3840</v>
      </c>
      <c r="B371" s="9">
        <v>45017</v>
      </c>
      <c r="C371" s="10">
        <f t="shared" ca="1" si="5"/>
        <v>3.1361111111111111</v>
      </c>
      <c r="D371" s="11" t="s">
        <v>113</v>
      </c>
      <c r="E371" s="11" t="s">
        <v>68</v>
      </c>
      <c r="F371" s="11" t="s">
        <v>29</v>
      </c>
      <c r="G371" s="11" t="s">
        <v>45</v>
      </c>
      <c r="H371" s="11" t="s">
        <v>55</v>
      </c>
      <c r="I371" s="11" t="s">
        <v>54</v>
      </c>
      <c r="J371" s="11" t="s">
        <v>94</v>
      </c>
      <c r="K371" s="11" t="s">
        <v>69</v>
      </c>
      <c r="L371" s="9">
        <v>25501</v>
      </c>
      <c r="M371" s="11" t="s">
        <v>35</v>
      </c>
      <c r="N371" s="11" t="s">
        <v>47</v>
      </c>
      <c r="O371" s="11" t="s">
        <v>48</v>
      </c>
      <c r="P371" s="11" t="s">
        <v>60</v>
      </c>
      <c r="Q371" s="11" t="s">
        <v>39</v>
      </c>
      <c r="R371" s="11" cm="1">
        <f t="array" ref="R371">_xlfn.IFS(Table3[[#This Row],[Performance Levels]]="Exceeds",4,Table3[[#This Row],[Performance Levels]]="Fully Meets",3,Table3[[#This Row],[Performance Levels]]="PIP",1,Table3[[#This Row],[Performance Levels]]="Needs Improvement",2)</f>
        <v>3</v>
      </c>
      <c r="S371" s="11">
        <v>3</v>
      </c>
      <c r="T371" s="11" t="str" cm="1">
        <f t="array" ref="T371">_xlfn.IFS(S371&lt;=2,"Excellent",S371=3,"Average",S371&lt;=5,"Poor")</f>
        <v>Average</v>
      </c>
      <c r="U371" s="9">
        <v>44960</v>
      </c>
      <c r="V371" s="11">
        <v>1</v>
      </c>
      <c r="W371" s="11" t="str" cm="1">
        <f t="array" ref="W371">_xlfn.IFS(S371&lt;=2,"High",S371=3,"Moderate",S371&lt;=5,"Low")</f>
        <v>Moderate</v>
      </c>
      <c r="X371" s="11">
        <v>5</v>
      </c>
      <c r="Y371" s="11" t="str" cm="1">
        <f t="array" ref="Y371">_xlfn.IFS(S371&lt;=2,"High",S371=3,"Moderate",S371&lt;=5,"Low")</f>
        <v>Moderate</v>
      </c>
      <c r="Z371" s="11">
        <v>4</v>
      </c>
      <c r="AA371" s="11" t="str" cm="1">
        <f t="array" ref="AA371">_xlfn.IFS(S371&lt;=2,"High",S371=3,"Moderate",S371&lt;=5,"Low")</f>
        <v>Moderate</v>
      </c>
      <c r="AB371" s="9">
        <v>44871</v>
      </c>
      <c r="AC371" s="11" t="s">
        <v>67</v>
      </c>
      <c r="AD371" s="11" t="s">
        <v>50</v>
      </c>
      <c r="AE371" s="11" t="s">
        <v>42</v>
      </c>
      <c r="AF371" s="11">
        <v>4</v>
      </c>
      <c r="AG371" s="12">
        <v>170.61</v>
      </c>
      <c r="AH371" s="11">
        <v>54</v>
      </c>
      <c r="AI371" s="11" t="str" cm="1">
        <f t="array" ref="AI371">_xlfn.IFS(AH371&lt;=25,"Young",AH371&lt;=50,"Adult",AH371&gt;50,"Old")</f>
        <v>Old</v>
      </c>
    </row>
    <row r="372" spans="1:35" x14ac:dyDescent="0.35">
      <c r="A372" s="7">
        <v>3841</v>
      </c>
      <c r="B372" s="5">
        <v>44275</v>
      </c>
      <c r="C372" s="6">
        <f t="shared" ca="1" si="5"/>
        <v>5.166666666666667</v>
      </c>
      <c r="D372" s="7" t="s">
        <v>115</v>
      </c>
      <c r="E372" s="7" t="s">
        <v>28</v>
      </c>
      <c r="F372" s="7" t="s">
        <v>29</v>
      </c>
      <c r="G372" s="7" t="s">
        <v>54</v>
      </c>
      <c r="H372" s="7" t="s">
        <v>31</v>
      </c>
      <c r="I372" s="7" t="s">
        <v>54</v>
      </c>
      <c r="J372" s="7" t="s">
        <v>94</v>
      </c>
      <c r="K372" s="7" t="s">
        <v>100</v>
      </c>
      <c r="L372" s="5">
        <v>25736</v>
      </c>
      <c r="M372" s="7" t="s">
        <v>70</v>
      </c>
      <c r="N372" s="7" t="s">
        <v>47</v>
      </c>
      <c r="O372" s="7" t="s">
        <v>83</v>
      </c>
      <c r="P372" s="7" t="s">
        <v>60</v>
      </c>
      <c r="Q372" s="7" t="s">
        <v>39</v>
      </c>
      <c r="R372" s="7" cm="1">
        <f t="array" ref="R372">_xlfn.IFS(Table3[[#This Row],[Performance Levels]]="Exceeds",4,Table3[[#This Row],[Performance Levels]]="Fully Meets",3,Table3[[#This Row],[Performance Levels]]="PIP",1,Table3[[#This Row],[Performance Levels]]="Needs Improvement",2)</f>
        <v>3</v>
      </c>
      <c r="S372" s="7">
        <v>3</v>
      </c>
      <c r="T372" s="7" t="str" cm="1">
        <f t="array" ref="T372">_xlfn.IFS(S372&lt;=2,"Excellent",S372=3,"Average",S372&lt;=5,"Poor")</f>
        <v>Average</v>
      </c>
      <c r="U372" s="5">
        <v>45064</v>
      </c>
      <c r="V372" s="7">
        <v>5</v>
      </c>
      <c r="W372" s="7" t="str" cm="1">
        <f t="array" ref="W372">_xlfn.IFS(S372&lt;=2,"High",S372=3,"Moderate",S372&lt;=5,"Low")</f>
        <v>Moderate</v>
      </c>
      <c r="X372" s="7">
        <v>4</v>
      </c>
      <c r="Y372" s="7" t="str" cm="1">
        <f t="array" ref="Y372">_xlfn.IFS(S372&lt;=2,"High",S372=3,"Moderate",S372&lt;=5,"Low")</f>
        <v>Moderate</v>
      </c>
      <c r="Z372" s="7">
        <v>4</v>
      </c>
      <c r="AA372" s="7" t="str" cm="1">
        <f t="array" ref="AA372">_xlfn.IFS(S372&lt;=2,"High",S372=3,"Moderate",S372&lt;=5,"Low")</f>
        <v>Moderate</v>
      </c>
      <c r="AB372" s="5">
        <v>44950</v>
      </c>
      <c r="AC372" s="7" t="s">
        <v>49</v>
      </c>
      <c r="AD372" s="7" t="s">
        <v>50</v>
      </c>
      <c r="AE372" s="7" t="s">
        <v>72</v>
      </c>
      <c r="AF372" s="7">
        <v>4</v>
      </c>
      <c r="AG372" s="8">
        <v>872.91</v>
      </c>
      <c r="AH372" s="7">
        <v>51</v>
      </c>
      <c r="AI372" s="7" t="str" cm="1">
        <f t="array" ref="AI372">_xlfn.IFS(AH372&lt;=25,"Young",AH372&lt;=50,"Adult",AH372&gt;50,"Old")</f>
        <v>Old</v>
      </c>
    </row>
    <row r="373" spans="1:35" x14ac:dyDescent="0.35">
      <c r="A373" s="11">
        <v>3844</v>
      </c>
      <c r="B373" s="9">
        <v>44357</v>
      </c>
      <c r="C373" s="10">
        <f t="shared" ca="1" si="5"/>
        <v>4.9444444444444446</v>
      </c>
      <c r="D373" s="11" t="s">
        <v>112</v>
      </c>
      <c r="E373" s="11" t="s">
        <v>93</v>
      </c>
      <c r="F373" s="11" t="s">
        <v>29</v>
      </c>
      <c r="G373" s="11" t="s">
        <v>45</v>
      </c>
      <c r="H373" s="11" t="s">
        <v>31</v>
      </c>
      <c r="I373" s="11" t="s">
        <v>32</v>
      </c>
      <c r="J373" s="11" t="s">
        <v>114</v>
      </c>
      <c r="K373" s="11" t="s">
        <v>64</v>
      </c>
      <c r="L373" s="9">
        <v>22434</v>
      </c>
      <c r="M373" s="11" t="s">
        <v>35</v>
      </c>
      <c r="N373" s="11" t="s">
        <v>47</v>
      </c>
      <c r="O373" s="11" t="s">
        <v>37</v>
      </c>
      <c r="P373" s="11" t="s">
        <v>60</v>
      </c>
      <c r="Q373" s="11" t="s">
        <v>106</v>
      </c>
      <c r="R373" s="11" cm="1">
        <f t="array" ref="R373">_xlfn.IFS(Table3[[#This Row],[Performance Levels]]="Exceeds",4,Table3[[#This Row],[Performance Levels]]="Fully Meets",3,Table3[[#This Row],[Performance Levels]]="PIP",1,Table3[[#This Row],[Performance Levels]]="Needs Improvement",2)</f>
        <v>1</v>
      </c>
      <c r="S373" s="11">
        <v>3</v>
      </c>
      <c r="T373" s="11" t="str" cm="1">
        <f t="array" ref="T373">_xlfn.IFS(S373&lt;=2,"Excellent",S373=3,"Average",S373&lt;=5,"Poor")</f>
        <v>Average</v>
      </c>
      <c r="U373" s="9">
        <v>44958</v>
      </c>
      <c r="V373" s="11">
        <v>3</v>
      </c>
      <c r="W373" s="11" t="str" cm="1">
        <f t="array" ref="W373">_xlfn.IFS(S373&lt;=2,"High",S373=3,"Moderate",S373&lt;=5,"Low")</f>
        <v>Moderate</v>
      </c>
      <c r="X373" s="11">
        <v>2</v>
      </c>
      <c r="Y373" s="11" t="str" cm="1">
        <f t="array" ref="Y373">_xlfn.IFS(S373&lt;=2,"High",S373=3,"Moderate",S373&lt;=5,"Low")</f>
        <v>Moderate</v>
      </c>
      <c r="Z373" s="11">
        <v>5</v>
      </c>
      <c r="AA373" s="11" t="str" cm="1">
        <f t="array" ref="AA373">_xlfn.IFS(S373&lt;=2,"High",S373=3,"Moderate",S373&lt;=5,"Low")</f>
        <v>Moderate</v>
      </c>
      <c r="AB373" s="9">
        <v>45116</v>
      </c>
      <c r="AC373" s="11" t="s">
        <v>61</v>
      </c>
      <c r="AD373" s="11" t="s">
        <v>50</v>
      </c>
      <c r="AE373" s="11" t="s">
        <v>42</v>
      </c>
      <c r="AF373" s="11">
        <v>5</v>
      </c>
      <c r="AG373" s="12">
        <v>603.66999999999996</v>
      </c>
      <c r="AH373" s="11">
        <v>60</v>
      </c>
      <c r="AI373" s="11" t="str" cm="1">
        <f t="array" ref="AI373">_xlfn.IFS(AH373&lt;=25,"Young",AH373&lt;=50,"Adult",AH373&gt;50,"Old")</f>
        <v>Old</v>
      </c>
    </row>
    <row r="374" spans="1:35" x14ac:dyDescent="0.35">
      <c r="A374" s="7">
        <v>3845</v>
      </c>
      <c r="B374" s="5">
        <v>43702</v>
      </c>
      <c r="C374" s="6">
        <f t="shared" ca="1" si="5"/>
        <v>6.7361111111111107</v>
      </c>
      <c r="D374" s="7" t="s">
        <v>112</v>
      </c>
      <c r="E374" s="7" t="s">
        <v>73</v>
      </c>
      <c r="F374" s="7" t="s">
        <v>29</v>
      </c>
      <c r="G374" s="7" t="s">
        <v>30</v>
      </c>
      <c r="H374" s="7" t="s">
        <v>44</v>
      </c>
      <c r="I374" s="7" t="s">
        <v>54</v>
      </c>
      <c r="J374" s="7" t="s">
        <v>114</v>
      </c>
      <c r="K374" s="7" t="s">
        <v>69</v>
      </c>
      <c r="L374" s="5">
        <v>25425</v>
      </c>
      <c r="M374" s="7" t="s">
        <v>35</v>
      </c>
      <c r="N374" s="7" t="s">
        <v>47</v>
      </c>
      <c r="O374" s="7" t="s">
        <v>48</v>
      </c>
      <c r="P374" s="7" t="s">
        <v>60</v>
      </c>
      <c r="Q374" s="7" t="s">
        <v>106</v>
      </c>
      <c r="R374" s="7" cm="1">
        <f t="array" ref="R374">_xlfn.IFS(Table3[[#This Row],[Performance Levels]]="Exceeds",4,Table3[[#This Row],[Performance Levels]]="Fully Meets",3,Table3[[#This Row],[Performance Levels]]="PIP",1,Table3[[#This Row],[Performance Levels]]="Needs Improvement",2)</f>
        <v>1</v>
      </c>
      <c r="S374" s="7">
        <v>3</v>
      </c>
      <c r="T374" s="7" t="str" cm="1">
        <f t="array" ref="T374">_xlfn.IFS(S374&lt;=2,"Excellent",S374=3,"Average",S374&lt;=5,"Poor")</f>
        <v>Average</v>
      </c>
      <c r="U374" s="5">
        <v>45143</v>
      </c>
      <c r="V374" s="7">
        <v>4</v>
      </c>
      <c r="W374" s="7" t="str" cm="1">
        <f t="array" ref="W374">_xlfn.IFS(S374&lt;=2,"High",S374=3,"Moderate",S374&lt;=5,"Low")</f>
        <v>Moderate</v>
      </c>
      <c r="X374" s="7">
        <v>5</v>
      </c>
      <c r="Y374" s="7" t="str" cm="1">
        <f t="array" ref="Y374">_xlfn.IFS(S374&lt;=2,"High",S374=3,"Moderate",S374&lt;=5,"Low")</f>
        <v>Moderate</v>
      </c>
      <c r="Z374" s="7">
        <v>3</v>
      </c>
      <c r="AA374" s="7" t="str" cm="1">
        <f t="array" ref="AA374">_xlfn.IFS(S374&lt;=2,"High",S374=3,"Moderate",S374&lt;=5,"Low")</f>
        <v>Moderate</v>
      </c>
      <c r="AB374" s="5">
        <v>44790</v>
      </c>
      <c r="AC374" s="7" t="s">
        <v>61</v>
      </c>
      <c r="AD374" s="7" t="s">
        <v>41</v>
      </c>
      <c r="AE374" s="7" t="s">
        <v>72</v>
      </c>
      <c r="AF374" s="7">
        <v>5</v>
      </c>
      <c r="AG374" s="8">
        <v>546.24</v>
      </c>
      <c r="AH374" s="7">
        <v>50</v>
      </c>
      <c r="AI374" s="7" t="str" cm="1">
        <f t="array" ref="AI374">_xlfn.IFS(AH374&lt;=25,"Young",AH374&lt;=50,"Adult",AH374&gt;50,"Old")</f>
        <v>Adult</v>
      </c>
    </row>
    <row r="375" spans="1:35" x14ac:dyDescent="0.35">
      <c r="A375" s="11">
        <v>3846</v>
      </c>
      <c r="B375" s="9">
        <v>43955</v>
      </c>
      <c r="C375" s="10">
        <f t="shared" ca="1" si="5"/>
        <v>6.0444444444444443</v>
      </c>
      <c r="D375" s="11" t="s">
        <v>111</v>
      </c>
      <c r="E375" s="11" t="s">
        <v>80</v>
      </c>
      <c r="F375" s="11" t="s">
        <v>29</v>
      </c>
      <c r="G375" s="11" t="s">
        <v>30</v>
      </c>
      <c r="H375" s="11" t="s">
        <v>31</v>
      </c>
      <c r="I375" s="11" t="s">
        <v>54</v>
      </c>
      <c r="J375" s="11" t="s">
        <v>94</v>
      </c>
      <c r="K375" s="11" t="s">
        <v>100</v>
      </c>
      <c r="L375" s="9">
        <v>27616</v>
      </c>
      <c r="M375" s="11" t="s">
        <v>35</v>
      </c>
      <c r="N375" s="11" t="s">
        <v>47</v>
      </c>
      <c r="O375" s="11" t="s">
        <v>83</v>
      </c>
      <c r="P375" s="11" t="s">
        <v>60</v>
      </c>
      <c r="Q375" s="11" t="s">
        <v>39</v>
      </c>
      <c r="R375" s="11" cm="1">
        <f t="array" ref="R375">_xlfn.IFS(Table3[[#This Row],[Performance Levels]]="Exceeds",4,Table3[[#This Row],[Performance Levels]]="Fully Meets",3,Table3[[#This Row],[Performance Levels]]="PIP",1,Table3[[#This Row],[Performance Levels]]="Needs Improvement",2)</f>
        <v>3</v>
      </c>
      <c r="S375" s="11">
        <v>3</v>
      </c>
      <c r="T375" s="11" t="str" cm="1">
        <f t="array" ref="T375">_xlfn.IFS(S375&lt;=2,"Excellent",S375=3,"Average",S375&lt;=5,"Poor")</f>
        <v>Average</v>
      </c>
      <c r="U375" s="9">
        <v>44953</v>
      </c>
      <c r="V375" s="11">
        <v>4</v>
      </c>
      <c r="W375" s="11" t="str" cm="1">
        <f t="array" ref="W375">_xlfn.IFS(S375&lt;=2,"High",S375=3,"Moderate",S375&lt;=5,"Low")</f>
        <v>Moderate</v>
      </c>
      <c r="X375" s="11">
        <v>5</v>
      </c>
      <c r="Y375" s="11" t="str" cm="1">
        <f t="array" ref="Y375">_xlfn.IFS(S375&lt;=2,"High",S375=3,"Moderate",S375&lt;=5,"Low")</f>
        <v>Moderate</v>
      </c>
      <c r="Z375" s="11">
        <v>1</v>
      </c>
      <c r="AA375" s="11" t="str" cm="1">
        <f t="array" ref="AA375">_xlfn.IFS(S375&lt;=2,"High",S375=3,"Moderate",S375&lt;=5,"Low")</f>
        <v>Moderate</v>
      </c>
      <c r="AB375" s="9">
        <v>45027</v>
      </c>
      <c r="AC375" s="11" t="s">
        <v>40</v>
      </c>
      <c r="AD375" s="11" t="s">
        <v>41</v>
      </c>
      <c r="AE375" s="11" t="s">
        <v>51</v>
      </c>
      <c r="AF375" s="11">
        <v>4</v>
      </c>
      <c r="AG375" s="12">
        <v>607.97</v>
      </c>
      <c r="AH375" s="11">
        <v>45</v>
      </c>
      <c r="AI375" s="11" t="str" cm="1">
        <f t="array" ref="AI375">_xlfn.IFS(AH375&lt;=25,"Young",AH375&lt;=50,"Adult",AH375&gt;50,"Old")</f>
        <v>Adult</v>
      </c>
    </row>
    <row r="376" spans="1:35" x14ac:dyDescent="0.35">
      <c r="A376" s="7">
        <v>3847</v>
      </c>
      <c r="B376" s="5">
        <v>43520</v>
      </c>
      <c r="C376" s="6">
        <f t="shared" ca="1" si="5"/>
        <v>7.2388888888888889</v>
      </c>
      <c r="D376" s="7" t="s">
        <v>111</v>
      </c>
      <c r="E376" s="7" t="s">
        <v>53</v>
      </c>
      <c r="F376" s="7" t="s">
        <v>29</v>
      </c>
      <c r="G376" s="7" t="s">
        <v>45</v>
      </c>
      <c r="H376" s="7" t="s">
        <v>55</v>
      </c>
      <c r="I376" s="7" t="s">
        <v>32</v>
      </c>
      <c r="J376" s="7" t="s">
        <v>94</v>
      </c>
      <c r="K376" s="7" t="s">
        <v>69</v>
      </c>
      <c r="L376" s="5">
        <v>36044</v>
      </c>
      <c r="M376" s="7" t="s">
        <v>35</v>
      </c>
      <c r="N376" s="7" t="s">
        <v>47</v>
      </c>
      <c r="O376" s="7" t="s">
        <v>48</v>
      </c>
      <c r="P376" s="7" t="s">
        <v>60</v>
      </c>
      <c r="Q376" s="7" t="s">
        <v>39</v>
      </c>
      <c r="R376" s="7" cm="1">
        <f t="array" ref="R376">_xlfn.IFS(Table3[[#This Row],[Performance Levels]]="Exceeds",4,Table3[[#This Row],[Performance Levels]]="Fully Meets",3,Table3[[#This Row],[Performance Levels]]="PIP",1,Table3[[#This Row],[Performance Levels]]="Needs Improvement",2)</f>
        <v>3</v>
      </c>
      <c r="S376" s="7">
        <v>3</v>
      </c>
      <c r="T376" s="7" t="str" cm="1">
        <f t="array" ref="T376">_xlfn.IFS(S376&lt;=2,"Excellent",S376=3,"Average",S376&lt;=5,"Poor")</f>
        <v>Average</v>
      </c>
      <c r="U376" s="5">
        <v>44838</v>
      </c>
      <c r="V376" s="7">
        <v>5</v>
      </c>
      <c r="W376" s="7" t="str" cm="1">
        <f t="array" ref="W376">_xlfn.IFS(S376&lt;=2,"High",S376=3,"Moderate",S376&lt;=5,"Low")</f>
        <v>Moderate</v>
      </c>
      <c r="X376" s="7">
        <v>3</v>
      </c>
      <c r="Y376" s="7" t="str" cm="1">
        <f t="array" ref="Y376">_xlfn.IFS(S376&lt;=2,"High",S376=3,"Moderate",S376&lt;=5,"Low")</f>
        <v>Moderate</v>
      </c>
      <c r="Z376" s="7">
        <v>1</v>
      </c>
      <c r="AA376" s="7" t="str" cm="1">
        <f t="array" ref="AA376">_xlfn.IFS(S376&lt;=2,"High",S376=3,"Moderate",S376&lt;=5,"Low")</f>
        <v>Moderate</v>
      </c>
      <c r="AB376" s="5">
        <v>45013</v>
      </c>
      <c r="AC376" s="7" t="s">
        <v>67</v>
      </c>
      <c r="AD376" s="7" t="s">
        <v>41</v>
      </c>
      <c r="AE376" s="7" t="s">
        <v>62</v>
      </c>
      <c r="AF376" s="7">
        <v>4</v>
      </c>
      <c r="AG376" s="8">
        <v>130.59</v>
      </c>
      <c r="AH376" s="7">
        <v>21</v>
      </c>
      <c r="AI376" s="7" t="str" cm="1">
        <f t="array" ref="AI376">_xlfn.IFS(AH376&lt;=25,"Young",AH376&lt;=50,"Adult",AH376&gt;50,"Old")</f>
        <v>Young</v>
      </c>
    </row>
    <row r="377" spans="1:35" x14ac:dyDescent="0.35">
      <c r="A377" s="11">
        <v>3848</v>
      </c>
      <c r="B377" s="9">
        <v>43732</v>
      </c>
      <c r="C377" s="10">
        <f t="shared" ca="1" si="5"/>
        <v>6.6555555555555559</v>
      </c>
      <c r="D377" s="11" t="s">
        <v>111</v>
      </c>
      <c r="E377" s="11" t="s">
        <v>68</v>
      </c>
      <c r="F377" s="11" t="s">
        <v>29</v>
      </c>
      <c r="G377" s="11" t="s">
        <v>54</v>
      </c>
      <c r="H377" s="11" t="s">
        <v>31</v>
      </c>
      <c r="I377" s="11" t="s">
        <v>32</v>
      </c>
      <c r="J377" s="11" t="s">
        <v>94</v>
      </c>
      <c r="K377" s="11" t="s">
        <v>69</v>
      </c>
      <c r="L377" s="9">
        <v>35295</v>
      </c>
      <c r="M377" s="11" t="s">
        <v>35</v>
      </c>
      <c r="N377" s="11" t="s">
        <v>47</v>
      </c>
      <c r="O377" s="11" t="s">
        <v>83</v>
      </c>
      <c r="P377" s="11" t="s">
        <v>66</v>
      </c>
      <c r="Q377" s="11" t="s">
        <v>39</v>
      </c>
      <c r="R377" s="11" cm="1">
        <f t="array" ref="R377">_xlfn.IFS(Table3[[#This Row],[Performance Levels]]="Exceeds",4,Table3[[#This Row],[Performance Levels]]="Fully Meets",3,Table3[[#This Row],[Performance Levels]]="PIP",1,Table3[[#This Row],[Performance Levels]]="Needs Improvement",2)</f>
        <v>3</v>
      </c>
      <c r="S377" s="11">
        <v>3</v>
      </c>
      <c r="T377" s="11" t="str" cm="1">
        <f t="array" ref="T377">_xlfn.IFS(S377&lt;=2,"Excellent",S377=3,"Average",S377&lt;=5,"Poor")</f>
        <v>Average</v>
      </c>
      <c r="U377" s="9">
        <v>44836</v>
      </c>
      <c r="V377" s="11">
        <v>5</v>
      </c>
      <c r="W377" s="11" t="str" cm="1">
        <f t="array" ref="W377">_xlfn.IFS(S377&lt;=2,"High",S377=3,"Moderate",S377&lt;=5,"Low")</f>
        <v>Moderate</v>
      </c>
      <c r="X377" s="11">
        <v>1</v>
      </c>
      <c r="Y377" s="11" t="str" cm="1">
        <f t="array" ref="Y377">_xlfn.IFS(S377&lt;=2,"High",S377=3,"Moderate",S377&lt;=5,"Low")</f>
        <v>Moderate</v>
      </c>
      <c r="Z377" s="11">
        <v>4</v>
      </c>
      <c r="AA377" s="11" t="str" cm="1">
        <f t="array" ref="AA377">_xlfn.IFS(S377&lt;=2,"High",S377=3,"Moderate",S377&lt;=5,"Low")</f>
        <v>Moderate</v>
      </c>
      <c r="AB377" s="9">
        <v>44883</v>
      </c>
      <c r="AC377" s="11" t="s">
        <v>91</v>
      </c>
      <c r="AD377" s="11" t="s">
        <v>41</v>
      </c>
      <c r="AE377" s="11" t="s">
        <v>51</v>
      </c>
      <c r="AF377" s="11">
        <v>2</v>
      </c>
      <c r="AG377" s="12">
        <v>443.56</v>
      </c>
      <c r="AH377" s="11">
        <v>23</v>
      </c>
      <c r="AI377" s="11" t="str" cm="1">
        <f t="array" ref="AI377">_xlfn.IFS(AH377&lt;=25,"Young",AH377&lt;=50,"Adult",AH377&gt;50,"Old")</f>
        <v>Young</v>
      </c>
    </row>
    <row r="378" spans="1:35" x14ac:dyDescent="0.35">
      <c r="A378" s="7">
        <v>3849</v>
      </c>
      <c r="B378" s="5">
        <v>44240</v>
      </c>
      <c r="C378" s="6">
        <f t="shared" ca="1" si="5"/>
        <v>5.2694444444444448</v>
      </c>
      <c r="D378" s="7" t="s">
        <v>111</v>
      </c>
      <c r="E378" s="7" t="s">
        <v>28</v>
      </c>
      <c r="F378" s="7" t="s">
        <v>29</v>
      </c>
      <c r="G378" s="7" t="s">
        <v>30</v>
      </c>
      <c r="H378" s="7" t="s">
        <v>44</v>
      </c>
      <c r="I378" s="7" t="s">
        <v>45</v>
      </c>
      <c r="J378" s="7" t="s">
        <v>94</v>
      </c>
      <c r="K378" s="7" t="s">
        <v>64</v>
      </c>
      <c r="L378" s="5">
        <v>28876</v>
      </c>
      <c r="M378" s="7" t="s">
        <v>35</v>
      </c>
      <c r="N378" s="7" t="s">
        <v>36</v>
      </c>
      <c r="O378" s="7" t="s">
        <v>37</v>
      </c>
      <c r="P378" s="7" t="s">
        <v>38</v>
      </c>
      <c r="Q378" s="7" t="s">
        <v>39</v>
      </c>
      <c r="R378" s="7" cm="1">
        <f t="array" ref="R378">_xlfn.IFS(Table3[[#This Row],[Performance Levels]]="Exceeds",4,Table3[[#This Row],[Performance Levels]]="Fully Meets",3,Table3[[#This Row],[Performance Levels]]="PIP",1,Table3[[#This Row],[Performance Levels]]="Needs Improvement",2)</f>
        <v>3</v>
      </c>
      <c r="S378" s="7">
        <v>3</v>
      </c>
      <c r="T378" s="7" t="str" cm="1">
        <f t="array" ref="T378">_xlfn.IFS(S378&lt;=2,"Excellent",S378=3,"Average",S378&lt;=5,"Poor")</f>
        <v>Average</v>
      </c>
      <c r="U378" s="5">
        <v>44811</v>
      </c>
      <c r="V378" s="7">
        <v>3</v>
      </c>
      <c r="W378" s="7" t="str" cm="1">
        <f t="array" ref="W378">_xlfn.IFS(S378&lt;=2,"High",S378=3,"Moderate",S378&lt;=5,"Low")</f>
        <v>Moderate</v>
      </c>
      <c r="X378" s="7">
        <v>3</v>
      </c>
      <c r="Y378" s="7" t="str" cm="1">
        <f t="array" ref="Y378">_xlfn.IFS(S378&lt;=2,"High",S378=3,"Moderate",S378&lt;=5,"Low")</f>
        <v>Moderate</v>
      </c>
      <c r="Z378" s="7">
        <v>1</v>
      </c>
      <c r="AA378" s="7" t="str" cm="1">
        <f t="array" ref="AA378">_xlfn.IFS(S378&lt;=2,"High",S378=3,"Moderate",S378&lt;=5,"Low")</f>
        <v>Moderate</v>
      </c>
      <c r="AB378" s="5">
        <v>45000</v>
      </c>
      <c r="AC378" s="7" t="s">
        <v>40</v>
      </c>
      <c r="AD378" s="7" t="s">
        <v>50</v>
      </c>
      <c r="AE378" s="7" t="s">
        <v>72</v>
      </c>
      <c r="AF378" s="7">
        <v>3</v>
      </c>
      <c r="AG378" s="8">
        <v>436.47</v>
      </c>
      <c r="AH378" s="7">
        <v>42</v>
      </c>
      <c r="AI378" s="7" t="str" cm="1">
        <f t="array" ref="AI378">_xlfn.IFS(AH378&lt;=25,"Young",AH378&lt;=50,"Adult",AH378&gt;50,"Old")</f>
        <v>Adult</v>
      </c>
    </row>
    <row r="379" spans="1:35" x14ac:dyDescent="0.35">
      <c r="A379" s="11">
        <v>3850</v>
      </c>
      <c r="B379" s="9">
        <v>43835</v>
      </c>
      <c r="C379" s="10">
        <f t="shared" ca="1" si="5"/>
        <v>6.375</v>
      </c>
      <c r="D379" s="11" t="s">
        <v>113</v>
      </c>
      <c r="E379" s="11" t="s">
        <v>86</v>
      </c>
      <c r="F379" s="11" t="s">
        <v>29</v>
      </c>
      <c r="G379" s="11" t="s">
        <v>45</v>
      </c>
      <c r="H379" s="11" t="s">
        <v>55</v>
      </c>
      <c r="I379" s="11" t="s">
        <v>32</v>
      </c>
      <c r="J379" s="11" t="s">
        <v>94</v>
      </c>
      <c r="K379" s="11" t="s">
        <v>104</v>
      </c>
      <c r="L379" s="9">
        <v>19588</v>
      </c>
      <c r="M379" s="11" t="s">
        <v>35</v>
      </c>
      <c r="N379" s="11" t="s">
        <v>47</v>
      </c>
      <c r="O379" s="11" t="s">
        <v>48</v>
      </c>
      <c r="P379" s="11" t="s">
        <v>60</v>
      </c>
      <c r="Q379" s="11" t="s">
        <v>39</v>
      </c>
      <c r="R379" s="11" cm="1">
        <f t="array" ref="R379">_xlfn.IFS(Table3[[#This Row],[Performance Levels]]="Exceeds",4,Table3[[#This Row],[Performance Levels]]="Fully Meets",3,Table3[[#This Row],[Performance Levels]]="PIP",1,Table3[[#This Row],[Performance Levels]]="Needs Improvement",2)</f>
        <v>3</v>
      </c>
      <c r="S379" s="11">
        <v>3</v>
      </c>
      <c r="T379" s="11" t="str" cm="1">
        <f t="array" ref="T379">_xlfn.IFS(S379&lt;=2,"Excellent",S379=3,"Average",S379&lt;=5,"Poor")</f>
        <v>Average</v>
      </c>
      <c r="U379" s="9">
        <v>44849</v>
      </c>
      <c r="V379" s="11">
        <v>1</v>
      </c>
      <c r="W379" s="11" t="str" cm="1">
        <f t="array" ref="W379">_xlfn.IFS(S379&lt;=2,"High",S379=3,"Moderate",S379&lt;=5,"Low")</f>
        <v>Moderate</v>
      </c>
      <c r="X379" s="11">
        <v>3</v>
      </c>
      <c r="Y379" s="11" t="str" cm="1">
        <f t="array" ref="Y379">_xlfn.IFS(S379&lt;=2,"High",S379=3,"Moderate",S379&lt;=5,"Low")</f>
        <v>Moderate</v>
      </c>
      <c r="Z379" s="11">
        <v>5</v>
      </c>
      <c r="AA379" s="11" t="str" cm="1">
        <f t="array" ref="AA379">_xlfn.IFS(S379&lt;=2,"High",S379=3,"Moderate",S379&lt;=5,"Low")</f>
        <v>Moderate</v>
      </c>
      <c r="AB379" s="9">
        <v>44866</v>
      </c>
      <c r="AC379" s="11" t="s">
        <v>91</v>
      </c>
      <c r="AD379" s="11" t="s">
        <v>41</v>
      </c>
      <c r="AE379" s="11" t="s">
        <v>62</v>
      </c>
      <c r="AF379" s="11">
        <v>1</v>
      </c>
      <c r="AG379" s="12">
        <v>355.75</v>
      </c>
      <c r="AH379" s="11">
        <v>67</v>
      </c>
      <c r="AI379" s="11" t="str" cm="1">
        <f t="array" ref="AI379">_xlfn.IFS(AH379&lt;=25,"Young",AH379&lt;=50,"Adult",AH379&gt;50,"Old")</f>
        <v>Old</v>
      </c>
    </row>
    <row r="380" spans="1:35" x14ac:dyDescent="0.35">
      <c r="A380" s="7">
        <v>3854</v>
      </c>
      <c r="B380" s="5">
        <v>43622</v>
      </c>
      <c r="C380" s="6">
        <f t="shared" ca="1" si="5"/>
        <v>6.9555555555555557</v>
      </c>
      <c r="D380" s="7" t="s">
        <v>112</v>
      </c>
      <c r="E380" s="7" t="s">
        <v>73</v>
      </c>
      <c r="F380" s="7" t="s">
        <v>29</v>
      </c>
      <c r="G380" s="7" t="s">
        <v>45</v>
      </c>
      <c r="H380" s="7" t="s">
        <v>55</v>
      </c>
      <c r="I380" s="7" t="s">
        <v>32</v>
      </c>
      <c r="J380" s="7" t="s">
        <v>114</v>
      </c>
      <c r="K380" s="7" t="s">
        <v>109</v>
      </c>
      <c r="L380" s="5">
        <v>51890</v>
      </c>
      <c r="M380" s="7" t="s">
        <v>35</v>
      </c>
      <c r="N380" s="7" t="s">
        <v>47</v>
      </c>
      <c r="O380" s="7" t="s">
        <v>71</v>
      </c>
      <c r="P380" s="7" t="s">
        <v>60</v>
      </c>
      <c r="Q380" s="7" t="s">
        <v>39</v>
      </c>
      <c r="R380" s="7" cm="1">
        <f t="array" ref="R380">_xlfn.IFS(Table3[[#This Row],[Performance Levels]]="Exceeds",4,Table3[[#This Row],[Performance Levels]]="Fully Meets",3,Table3[[#This Row],[Performance Levels]]="PIP",1,Table3[[#This Row],[Performance Levels]]="Needs Improvement",2)</f>
        <v>3</v>
      </c>
      <c r="S380" s="7">
        <v>3</v>
      </c>
      <c r="T380" s="7" t="str" cm="1">
        <f t="array" ref="T380">_xlfn.IFS(S380&lt;=2,"Excellent",S380=3,"Average",S380&lt;=5,"Poor")</f>
        <v>Average</v>
      </c>
      <c r="U380" s="5">
        <v>45125</v>
      </c>
      <c r="V380" s="7">
        <v>5</v>
      </c>
      <c r="W380" s="7" t="str" cm="1">
        <f t="array" ref="W380">_xlfn.IFS(S380&lt;=2,"High",S380=3,"Moderate",S380&lt;=5,"Low")</f>
        <v>Moderate</v>
      </c>
      <c r="X380" s="7">
        <v>2</v>
      </c>
      <c r="Y380" s="7" t="str" cm="1">
        <f t="array" ref="Y380">_xlfn.IFS(S380&lt;=2,"High",S380=3,"Moderate",S380&lt;=5,"Low")</f>
        <v>Moderate</v>
      </c>
      <c r="Z380" s="7">
        <v>5</v>
      </c>
      <c r="AA380" s="7" t="str" cm="1">
        <f t="array" ref="AA380">_xlfn.IFS(S380&lt;=2,"High",S380=3,"Moderate",S380&lt;=5,"Low")</f>
        <v>Moderate</v>
      </c>
      <c r="AB380" s="5">
        <v>44851</v>
      </c>
      <c r="AC380" s="7" t="s">
        <v>91</v>
      </c>
      <c r="AD380" s="7" t="s">
        <v>50</v>
      </c>
      <c r="AE380" s="7" t="s">
        <v>51</v>
      </c>
      <c r="AF380" s="7">
        <v>5</v>
      </c>
      <c r="AG380" s="8">
        <v>913.62</v>
      </c>
      <c r="AH380" s="7">
        <v>77</v>
      </c>
      <c r="AI380" s="7" t="str" cm="1">
        <f t="array" ref="AI380">_xlfn.IFS(AH380&lt;=25,"Young",AH380&lt;=50,"Adult",AH380&gt;50,"Old")</f>
        <v>Old</v>
      </c>
    </row>
    <row r="381" spans="1:35" x14ac:dyDescent="0.35">
      <c r="A381" s="11">
        <v>3855</v>
      </c>
      <c r="B381" s="9">
        <v>44341</v>
      </c>
      <c r="C381" s="10">
        <f t="shared" ca="1" si="5"/>
        <v>4.9861111111111107</v>
      </c>
      <c r="D381" s="11" t="s">
        <v>112</v>
      </c>
      <c r="E381" s="11" t="s">
        <v>73</v>
      </c>
      <c r="F381" s="11" t="s">
        <v>29</v>
      </c>
      <c r="G381" s="11" t="s">
        <v>45</v>
      </c>
      <c r="H381" s="11" t="s">
        <v>55</v>
      </c>
      <c r="I381" s="11" t="s">
        <v>45</v>
      </c>
      <c r="J381" s="11" t="s">
        <v>114</v>
      </c>
      <c r="K381" s="11" t="s">
        <v>103</v>
      </c>
      <c r="L381" s="9">
        <v>36434</v>
      </c>
      <c r="M381" s="11" t="s">
        <v>35</v>
      </c>
      <c r="N381" s="11" t="s">
        <v>47</v>
      </c>
      <c r="O381" s="11" t="s">
        <v>59</v>
      </c>
      <c r="P381" s="11" t="s">
        <v>38</v>
      </c>
      <c r="Q381" s="11" t="s">
        <v>39</v>
      </c>
      <c r="R381" s="11" cm="1">
        <f t="array" ref="R381">_xlfn.IFS(Table3[[#This Row],[Performance Levels]]="Exceeds",4,Table3[[#This Row],[Performance Levels]]="Fully Meets",3,Table3[[#This Row],[Performance Levels]]="PIP",1,Table3[[#This Row],[Performance Levels]]="Needs Improvement",2)</f>
        <v>3</v>
      </c>
      <c r="S381" s="11">
        <v>3</v>
      </c>
      <c r="T381" s="11" t="str" cm="1">
        <f t="array" ref="T381">_xlfn.IFS(S381&lt;=2,"Excellent",S381=3,"Average",S381&lt;=5,"Poor")</f>
        <v>Average</v>
      </c>
      <c r="U381" s="9">
        <v>45040</v>
      </c>
      <c r="V381" s="11">
        <v>5</v>
      </c>
      <c r="W381" s="11" t="str" cm="1">
        <f t="array" ref="W381">_xlfn.IFS(S381&lt;=2,"High",S381=3,"Moderate",S381&lt;=5,"Low")</f>
        <v>Moderate</v>
      </c>
      <c r="X381" s="11">
        <v>3</v>
      </c>
      <c r="Y381" s="11" t="str" cm="1">
        <f t="array" ref="Y381">_xlfn.IFS(S381&lt;=2,"High",S381=3,"Moderate",S381&lt;=5,"Low")</f>
        <v>Moderate</v>
      </c>
      <c r="Z381" s="11">
        <v>4</v>
      </c>
      <c r="AA381" s="11" t="str" cm="1">
        <f t="array" ref="AA381">_xlfn.IFS(S381&lt;=2,"High",S381=3,"Moderate",S381&lt;=5,"Low")</f>
        <v>Moderate</v>
      </c>
      <c r="AB381" s="9">
        <v>44836</v>
      </c>
      <c r="AC381" s="11" t="s">
        <v>91</v>
      </c>
      <c r="AD381" s="11" t="s">
        <v>50</v>
      </c>
      <c r="AE381" s="11" t="s">
        <v>72</v>
      </c>
      <c r="AF381" s="11">
        <v>1</v>
      </c>
      <c r="AG381" s="12">
        <v>157.94</v>
      </c>
      <c r="AH381" s="11">
        <v>22</v>
      </c>
      <c r="AI381" s="11" t="str" cm="1">
        <f t="array" ref="AI381">_xlfn.IFS(AH381&lt;=25,"Young",AH381&lt;=50,"Adult",AH381&gt;50,"Old")</f>
        <v>Young</v>
      </c>
    </row>
    <row r="382" spans="1:35" x14ac:dyDescent="0.35">
      <c r="A382" s="7">
        <v>3856</v>
      </c>
      <c r="B382" s="5">
        <v>45002</v>
      </c>
      <c r="C382" s="6">
        <f t="shared" ca="1" si="5"/>
        <v>3.1749999999999998</v>
      </c>
      <c r="D382" s="7" t="s">
        <v>112</v>
      </c>
      <c r="E382" s="7" t="s">
        <v>63</v>
      </c>
      <c r="F382" s="7" t="s">
        <v>29</v>
      </c>
      <c r="G382" s="7" t="s">
        <v>45</v>
      </c>
      <c r="H382" s="7" t="s">
        <v>31</v>
      </c>
      <c r="I382" s="7" t="s">
        <v>45</v>
      </c>
      <c r="J382" s="7" t="s">
        <v>114</v>
      </c>
      <c r="K382" s="7" t="s">
        <v>100</v>
      </c>
      <c r="L382" s="5">
        <v>34471</v>
      </c>
      <c r="M382" s="7" t="s">
        <v>35</v>
      </c>
      <c r="N382" s="7" t="s">
        <v>47</v>
      </c>
      <c r="O382" s="7" t="s">
        <v>59</v>
      </c>
      <c r="P382" s="7" t="s">
        <v>76</v>
      </c>
      <c r="Q382" s="7" t="s">
        <v>106</v>
      </c>
      <c r="R382" s="7" cm="1">
        <f t="array" ref="R382">_xlfn.IFS(Table3[[#This Row],[Performance Levels]]="Exceeds",4,Table3[[#This Row],[Performance Levels]]="Fully Meets",3,Table3[[#This Row],[Performance Levels]]="PIP",1,Table3[[#This Row],[Performance Levels]]="Needs Improvement",2)</f>
        <v>1</v>
      </c>
      <c r="S382" s="7">
        <v>3</v>
      </c>
      <c r="T382" s="7" t="str" cm="1">
        <f t="array" ref="T382">_xlfn.IFS(S382&lt;=2,"Excellent",S382=3,"Average",S382&lt;=5,"Poor")</f>
        <v>Average</v>
      </c>
      <c r="U382" s="5">
        <v>44943</v>
      </c>
      <c r="V382" s="7">
        <v>5</v>
      </c>
      <c r="W382" s="7" t="str" cm="1">
        <f t="array" ref="W382">_xlfn.IFS(S382&lt;=2,"High",S382=3,"Moderate",S382&lt;=5,"Low")</f>
        <v>Moderate</v>
      </c>
      <c r="X382" s="7">
        <v>1</v>
      </c>
      <c r="Y382" s="7" t="str" cm="1">
        <f t="array" ref="Y382">_xlfn.IFS(S382&lt;=2,"High",S382=3,"Moderate",S382&lt;=5,"Low")</f>
        <v>Moderate</v>
      </c>
      <c r="Z382" s="7">
        <v>4</v>
      </c>
      <c r="AA382" s="7" t="str" cm="1">
        <f t="array" ref="AA382">_xlfn.IFS(S382&lt;=2,"High",S382=3,"Moderate",S382&lt;=5,"Low")</f>
        <v>Moderate</v>
      </c>
      <c r="AB382" s="5">
        <v>45119</v>
      </c>
      <c r="AC382" s="7" t="s">
        <v>67</v>
      </c>
      <c r="AD382" s="7" t="s">
        <v>50</v>
      </c>
      <c r="AE382" s="7" t="s">
        <v>62</v>
      </c>
      <c r="AF382" s="7">
        <v>4</v>
      </c>
      <c r="AG382" s="8">
        <v>527.6</v>
      </c>
      <c r="AH382" s="7">
        <v>29</v>
      </c>
      <c r="AI382" s="7" t="str" cm="1">
        <f t="array" ref="AI382">_xlfn.IFS(AH382&lt;=25,"Young",AH382&lt;=50,"Adult",AH382&gt;50,"Old")</f>
        <v>Adult</v>
      </c>
    </row>
    <row r="383" spans="1:35" x14ac:dyDescent="0.35">
      <c r="A383" s="11">
        <v>3857</v>
      </c>
      <c r="B383" s="9">
        <v>44836</v>
      </c>
      <c r="C383" s="10">
        <f t="shared" ca="1" si="5"/>
        <v>3.6333333333333333</v>
      </c>
      <c r="D383" s="11" t="s">
        <v>111</v>
      </c>
      <c r="E383" s="11" t="s">
        <v>84</v>
      </c>
      <c r="F383" s="11" t="s">
        <v>29</v>
      </c>
      <c r="G383" s="11" t="s">
        <v>30</v>
      </c>
      <c r="H383" s="11" t="s">
        <v>55</v>
      </c>
      <c r="I383" s="11" t="s">
        <v>32</v>
      </c>
      <c r="J383" s="11" t="s">
        <v>94</v>
      </c>
      <c r="K383" s="11" t="s">
        <v>96</v>
      </c>
      <c r="L383" s="9">
        <v>23155</v>
      </c>
      <c r="M383" s="11" t="s">
        <v>35</v>
      </c>
      <c r="N383" s="11" t="s">
        <v>47</v>
      </c>
      <c r="O383" s="11" t="s">
        <v>71</v>
      </c>
      <c r="P383" s="11" t="s">
        <v>38</v>
      </c>
      <c r="Q383" s="11" t="s">
        <v>106</v>
      </c>
      <c r="R383" s="11" cm="1">
        <f t="array" ref="R383">_xlfn.IFS(Table3[[#This Row],[Performance Levels]]="Exceeds",4,Table3[[#This Row],[Performance Levels]]="Fully Meets",3,Table3[[#This Row],[Performance Levels]]="PIP",1,Table3[[#This Row],[Performance Levels]]="Needs Improvement",2)</f>
        <v>1</v>
      </c>
      <c r="S383" s="11">
        <v>3</v>
      </c>
      <c r="T383" s="11" t="str" cm="1">
        <f t="array" ref="T383">_xlfn.IFS(S383&lt;=2,"Excellent",S383=3,"Average",S383&lt;=5,"Poor")</f>
        <v>Average</v>
      </c>
      <c r="U383" s="9">
        <v>44822</v>
      </c>
      <c r="V383" s="11">
        <v>1</v>
      </c>
      <c r="W383" s="11" t="str" cm="1">
        <f t="array" ref="W383">_xlfn.IFS(S383&lt;=2,"High",S383=3,"Moderate",S383&lt;=5,"Low")</f>
        <v>Moderate</v>
      </c>
      <c r="X383" s="11">
        <v>1</v>
      </c>
      <c r="Y383" s="11" t="str" cm="1">
        <f t="array" ref="Y383">_xlfn.IFS(S383&lt;=2,"High",S383=3,"Moderate",S383&lt;=5,"Low")</f>
        <v>Moderate</v>
      </c>
      <c r="Z383" s="11">
        <v>2</v>
      </c>
      <c r="AA383" s="11" t="str" cm="1">
        <f t="array" ref="AA383">_xlfn.IFS(S383&lt;=2,"High",S383=3,"Moderate",S383&lt;=5,"Low")</f>
        <v>Moderate</v>
      </c>
      <c r="AB383" s="9">
        <v>45131</v>
      </c>
      <c r="AC383" s="11" t="s">
        <v>40</v>
      </c>
      <c r="AD383" s="11" t="s">
        <v>50</v>
      </c>
      <c r="AE383" s="11" t="s">
        <v>62</v>
      </c>
      <c r="AF383" s="11">
        <v>1</v>
      </c>
      <c r="AG383" s="12">
        <v>601.20000000000005</v>
      </c>
      <c r="AH383" s="11">
        <v>59</v>
      </c>
      <c r="AI383" s="11" t="str" cm="1">
        <f t="array" ref="AI383">_xlfn.IFS(AH383&lt;=25,"Young",AH383&lt;=50,"Adult",AH383&gt;50,"Old")</f>
        <v>Old</v>
      </c>
    </row>
    <row r="384" spans="1:35" x14ac:dyDescent="0.35">
      <c r="A384" s="7">
        <v>3858</v>
      </c>
      <c r="B384" s="5">
        <v>44583</v>
      </c>
      <c r="C384" s="6">
        <f t="shared" ca="1" si="5"/>
        <v>4.3277777777777775</v>
      </c>
      <c r="D384" s="7" t="s">
        <v>111</v>
      </c>
      <c r="E384" s="7" t="s">
        <v>93</v>
      </c>
      <c r="F384" s="7" t="s">
        <v>29</v>
      </c>
      <c r="G384" s="7" t="s">
        <v>54</v>
      </c>
      <c r="H384" s="7" t="s">
        <v>55</v>
      </c>
      <c r="I384" s="7" t="s">
        <v>54</v>
      </c>
      <c r="J384" s="7" t="s">
        <v>94</v>
      </c>
      <c r="K384" s="7" t="s">
        <v>78</v>
      </c>
      <c r="L384" s="5">
        <v>18811</v>
      </c>
      <c r="M384" s="7" t="s">
        <v>35</v>
      </c>
      <c r="N384" s="7" t="s">
        <v>47</v>
      </c>
      <c r="O384" s="7" t="s">
        <v>59</v>
      </c>
      <c r="P384" s="7" t="s">
        <v>66</v>
      </c>
      <c r="Q384" s="7" t="s">
        <v>39</v>
      </c>
      <c r="R384" s="7" cm="1">
        <f t="array" ref="R384">_xlfn.IFS(Table3[[#This Row],[Performance Levels]]="Exceeds",4,Table3[[#This Row],[Performance Levels]]="Fully Meets",3,Table3[[#This Row],[Performance Levels]]="PIP",1,Table3[[#This Row],[Performance Levels]]="Needs Improvement",2)</f>
        <v>3</v>
      </c>
      <c r="S384" s="7">
        <v>3</v>
      </c>
      <c r="T384" s="7" t="str" cm="1">
        <f t="array" ref="T384">_xlfn.IFS(S384&lt;=2,"Excellent",S384=3,"Average",S384&lt;=5,"Poor")</f>
        <v>Average</v>
      </c>
      <c r="U384" s="5">
        <v>45053</v>
      </c>
      <c r="V384" s="7">
        <v>3</v>
      </c>
      <c r="W384" s="7" t="str" cm="1">
        <f t="array" ref="W384">_xlfn.IFS(S384&lt;=2,"High",S384=3,"Moderate",S384&lt;=5,"Low")</f>
        <v>Moderate</v>
      </c>
      <c r="X384" s="7">
        <v>3</v>
      </c>
      <c r="Y384" s="7" t="str" cm="1">
        <f t="array" ref="Y384">_xlfn.IFS(S384&lt;=2,"High",S384=3,"Moderate",S384&lt;=5,"Low")</f>
        <v>Moderate</v>
      </c>
      <c r="Z384" s="7">
        <v>1</v>
      </c>
      <c r="AA384" s="7" t="str" cm="1">
        <f t="array" ref="AA384">_xlfn.IFS(S384&lt;=2,"High",S384=3,"Moderate",S384&lt;=5,"Low")</f>
        <v>Moderate</v>
      </c>
      <c r="AB384" s="5">
        <v>45090</v>
      </c>
      <c r="AC384" s="7" t="s">
        <v>61</v>
      </c>
      <c r="AD384" s="7" t="s">
        <v>50</v>
      </c>
      <c r="AE384" s="7" t="s">
        <v>42</v>
      </c>
      <c r="AF384" s="7">
        <v>4</v>
      </c>
      <c r="AG384" s="8">
        <v>478.88</v>
      </c>
      <c r="AH384" s="7">
        <v>71</v>
      </c>
      <c r="AI384" s="7" t="str" cm="1">
        <f t="array" ref="AI384">_xlfn.IFS(AH384&lt;=25,"Young",AH384&lt;=50,"Adult",AH384&gt;50,"Old")</f>
        <v>Old</v>
      </c>
    </row>
    <row r="385" spans="1:35" x14ac:dyDescent="0.35">
      <c r="A385" s="11">
        <v>3859</v>
      </c>
      <c r="B385" s="9">
        <v>43798</v>
      </c>
      <c r="C385" s="10">
        <f t="shared" ca="1" si="5"/>
        <v>6.4749999999999996</v>
      </c>
      <c r="D385" s="11" t="s">
        <v>111</v>
      </c>
      <c r="E385" s="11" t="s">
        <v>53</v>
      </c>
      <c r="F385" s="11" t="s">
        <v>29</v>
      </c>
      <c r="G385" s="11" t="s">
        <v>54</v>
      </c>
      <c r="H385" s="11" t="s">
        <v>55</v>
      </c>
      <c r="I385" s="11" t="s">
        <v>45</v>
      </c>
      <c r="J385" s="11" t="s">
        <v>94</v>
      </c>
      <c r="K385" s="11" t="s">
        <v>96</v>
      </c>
      <c r="L385" s="9">
        <v>33714</v>
      </c>
      <c r="M385" s="11" t="s">
        <v>35</v>
      </c>
      <c r="N385" s="11" t="s">
        <v>36</v>
      </c>
      <c r="O385" s="11" t="s">
        <v>48</v>
      </c>
      <c r="P385" s="11" t="s">
        <v>66</v>
      </c>
      <c r="Q385" s="11" t="s">
        <v>106</v>
      </c>
      <c r="R385" s="11" cm="1">
        <f t="array" ref="R385">_xlfn.IFS(Table3[[#This Row],[Performance Levels]]="Exceeds",4,Table3[[#This Row],[Performance Levels]]="Fully Meets",3,Table3[[#This Row],[Performance Levels]]="PIP",1,Table3[[#This Row],[Performance Levels]]="Needs Improvement",2)</f>
        <v>1</v>
      </c>
      <c r="S385" s="11">
        <v>3</v>
      </c>
      <c r="T385" s="11" t="str" cm="1">
        <f t="array" ref="T385">_xlfn.IFS(S385&lt;=2,"Excellent",S385=3,"Average",S385&lt;=5,"Poor")</f>
        <v>Average</v>
      </c>
      <c r="U385" s="9">
        <v>45140</v>
      </c>
      <c r="V385" s="11">
        <v>1</v>
      </c>
      <c r="W385" s="11" t="str" cm="1">
        <f t="array" ref="W385">_xlfn.IFS(S385&lt;=2,"High",S385=3,"Moderate",S385&lt;=5,"Low")</f>
        <v>Moderate</v>
      </c>
      <c r="X385" s="11">
        <v>2</v>
      </c>
      <c r="Y385" s="11" t="str" cm="1">
        <f t="array" ref="Y385">_xlfn.IFS(S385&lt;=2,"High",S385=3,"Moderate",S385&lt;=5,"Low")</f>
        <v>Moderate</v>
      </c>
      <c r="Z385" s="11">
        <v>5</v>
      </c>
      <c r="AA385" s="11" t="str" cm="1">
        <f t="array" ref="AA385">_xlfn.IFS(S385&lt;=2,"High",S385=3,"Moderate",S385&lt;=5,"Low")</f>
        <v>Moderate</v>
      </c>
      <c r="AB385" s="9">
        <v>45082</v>
      </c>
      <c r="AC385" s="11" t="s">
        <v>91</v>
      </c>
      <c r="AD385" s="11" t="s">
        <v>50</v>
      </c>
      <c r="AE385" s="11" t="s">
        <v>62</v>
      </c>
      <c r="AF385" s="11">
        <v>1</v>
      </c>
      <c r="AG385" s="12">
        <v>838.69</v>
      </c>
      <c r="AH385" s="11">
        <v>27</v>
      </c>
      <c r="AI385" s="11" t="str" cm="1">
        <f t="array" ref="AI385">_xlfn.IFS(AH385&lt;=25,"Young",AH385&lt;=50,"Adult",AH385&gt;50,"Old")</f>
        <v>Adult</v>
      </c>
    </row>
    <row r="386" spans="1:35" x14ac:dyDescent="0.35">
      <c r="A386" s="7">
        <v>3860</v>
      </c>
      <c r="B386" s="5">
        <v>44013</v>
      </c>
      <c r="C386" s="6">
        <f t="shared" ca="1" si="5"/>
        <v>5.8861111111111111</v>
      </c>
      <c r="D386" s="7" t="s">
        <v>111</v>
      </c>
      <c r="E386" s="7" t="s">
        <v>80</v>
      </c>
      <c r="F386" s="7" t="s">
        <v>29</v>
      </c>
      <c r="G386" s="7" t="s">
        <v>30</v>
      </c>
      <c r="H386" s="7" t="s">
        <v>55</v>
      </c>
      <c r="I386" s="7" t="s">
        <v>32</v>
      </c>
      <c r="J386" s="7" t="s">
        <v>94</v>
      </c>
      <c r="K386" s="7" t="s">
        <v>101</v>
      </c>
      <c r="L386" s="5">
        <v>35068</v>
      </c>
      <c r="M386" s="7" t="s">
        <v>35</v>
      </c>
      <c r="N386" s="7" t="s">
        <v>36</v>
      </c>
      <c r="O386" s="7" t="s">
        <v>83</v>
      </c>
      <c r="P386" s="7" t="s">
        <v>60</v>
      </c>
      <c r="Q386" s="7" t="s">
        <v>39</v>
      </c>
      <c r="R386" s="7" cm="1">
        <f t="array" ref="R386">_xlfn.IFS(Table3[[#This Row],[Performance Levels]]="Exceeds",4,Table3[[#This Row],[Performance Levels]]="Fully Meets",3,Table3[[#This Row],[Performance Levels]]="PIP",1,Table3[[#This Row],[Performance Levels]]="Needs Improvement",2)</f>
        <v>3</v>
      </c>
      <c r="S386" s="7">
        <v>3</v>
      </c>
      <c r="T386" s="7" t="str" cm="1">
        <f t="array" ref="T386">_xlfn.IFS(S386&lt;=2,"Excellent",S386=3,"Average",S386&lt;=5,"Poor")</f>
        <v>Average</v>
      </c>
      <c r="U386" s="5">
        <v>45103</v>
      </c>
      <c r="V386" s="7">
        <v>2</v>
      </c>
      <c r="W386" s="7" t="str" cm="1">
        <f t="array" ref="W386">_xlfn.IFS(S386&lt;=2,"High",S386=3,"Moderate",S386&lt;=5,"Low")</f>
        <v>Moderate</v>
      </c>
      <c r="X386" s="7">
        <v>4</v>
      </c>
      <c r="Y386" s="7" t="str" cm="1">
        <f t="array" ref="Y386">_xlfn.IFS(S386&lt;=2,"High",S386=3,"Moderate",S386&lt;=5,"Low")</f>
        <v>Moderate</v>
      </c>
      <c r="Z386" s="7">
        <v>3</v>
      </c>
      <c r="AA386" s="7" t="str" cm="1">
        <f t="array" ref="AA386">_xlfn.IFS(S386&lt;=2,"High",S386=3,"Moderate",S386&lt;=5,"Low")</f>
        <v>Moderate</v>
      </c>
      <c r="AB386" s="5">
        <v>44844</v>
      </c>
      <c r="AC386" s="7" t="s">
        <v>67</v>
      </c>
      <c r="AD386" s="7" t="s">
        <v>41</v>
      </c>
      <c r="AE386" s="7" t="s">
        <v>62</v>
      </c>
      <c r="AF386" s="7">
        <v>4</v>
      </c>
      <c r="AG386" s="8">
        <v>389.63</v>
      </c>
      <c r="AH386" s="7">
        <v>24</v>
      </c>
      <c r="AI386" s="7" t="str" cm="1">
        <f t="array" ref="AI386">_xlfn.IFS(AH386&lt;=25,"Young",AH386&lt;=50,"Adult",AH386&gt;50,"Old")</f>
        <v>Young</v>
      </c>
    </row>
    <row r="387" spans="1:35" x14ac:dyDescent="0.35">
      <c r="A387" s="11">
        <v>3861</v>
      </c>
      <c r="B387" s="9">
        <v>44644</v>
      </c>
      <c r="C387" s="10">
        <f t="shared" ref="C387:C450" ca="1" si="6">YEARFRAC(B387,TODAY())</f>
        <v>4.1555555555555559</v>
      </c>
      <c r="D387" s="11" t="s">
        <v>113</v>
      </c>
      <c r="E387" s="11" t="s">
        <v>53</v>
      </c>
      <c r="F387" s="11" t="s">
        <v>29</v>
      </c>
      <c r="G387" s="11" t="s">
        <v>54</v>
      </c>
      <c r="H387" s="11" t="s">
        <v>31</v>
      </c>
      <c r="I387" s="11" t="s">
        <v>45</v>
      </c>
      <c r="J387" s="11" t="s">
        <v>94</v>
      </c>
      <c r="K387" s="11" t="s">
        <v>64</v>
      </c>
      <c r="L387" s="9">
        <v>23798</v>
      </c>
      <c r="M387" s="11" t="s">
        <v>35</v>
      </c>
      <c r="N387" s="11" t="s">
        <v>47</v>
      </c>
      <c r="O387" s="11" t="s">
        <v>59</v>
      </c>
      <c r="P387" s="11" t="s">
        <v>38</v>
      </c>
      <c r="Q387" s="11" t="s">
        <v>106</v>
      </c>
      <c r="R387" s="11" cm="1">
        <f t="array" ref="R387">_xlfn.IFS(Table3[[#This Row],[Performance Levels]]="Exceeds",4,Table3[[#This Row],[Performance Levels]]="Fully Meets",3,Table3[[#This Row],[Performance Levels]]="PIP",1,Table3[[#This Row],[Performance Levels]]="Needs Improvement",2)</f>
        <v>1</v>
      </c>
      <c r="S387" s="11">
        <v>3</v>
      </c>
      <c r="T387" s="11" t="str" cm="1">
        <f t="array" ref="T387">_xlfn.IFS(S387&lt;=2,"Excellent",S387=3,"Average",S387&lt;=5,"Poor")</f>
        <v>Average</v>
      </c>
      <c r="U387" s="9">
        <v>45126</v>
      </c>
      <c r="V387" s="11">
        <v>3</v>
      </c>
      <c r="W387" s="11" t="str" cm="1">
        <f t="array" ref="W387">_xlfn.IFS(S387&lt;=2,"High",S387=3,"Moderate",S387&lt;=5,"Low")</f>
        <v>Moderate</v>
      </c>
      <c r="X387" s="11">
        <v>1</v>
      </c>
      <c r="Y387" s="11" t="str" cm="1">
        <f t="array" ref="Y387">_xlfn.IFS(S387&lt;=2,"High",S387=3,"Moderate",S387&lt;=5,"Low")</f>
        <v>Moderate</v>
      </c>
      <c r="Z387" s="11">
        <v>5</v>
      </c>
      <c r="AA387" s="11" t="str" cm="1">
        <f t="array" ref="AA387">_xlfn.IFS(S387&lt;=2,"High",S387=3,"Moderate",S387&lt;=5,"Low")</f>
        <v>Moderate</v>
      </c>
      <c r="AB387" s="9">
        <v>45045</v>
      </c>
      <c r="AC387" s="11" t="s">
        <v>61</v>
      </c>
      <c r="AD387" s="11" t="s">
        <v>41</v>
      </c>
      <c r="AE387" s="11" t="s">
        <v>72</v>
      </c>
      <c r="AF387" s="11">
        <v>1</v>
      </c>
      <c r="AG387" s="12">
        <v>911.36</v>
      </c>
      <c r="AH387" s="11">
        <v>57</v>
      </c>
      <c r="AI387" s="11" t="str" cm="1">
        <f t="array" ref="AI387">_xlfn.IFS(AH387&lt;=25,"Young",AH387&lt;=50,"Adult",AH387&gt;50,"Old")</f>
        <v>Old</v>
      </c>
    </row>
    <row r="388" spans="1:35" x14ac:dyDescent="0.35">
      <c r="A388" s="7">
        <v>3863</v>
      </c>
      <c r="B388" s="5">
        <v>43623</v>
      </c>
      <c r="C388" s="6">
        <f t="shared" ca="1" si="6"/>
        <v>6.9527777777777775</v>
      </c>
      <c r="D388" s="7" t="s">
        <v>115</v>
      </c>
      <c r="E388" s="7" t="s">
        <v>28</v>
      </c>
      <c r="F388" s="7" t="s">
        <v>29</v>
      </c>
      <c r="G388" s="7" t="s">
        <v>30</v>
      </c>
      <c r="H388" s="7" t="s">
        <v>44</v>
      </c>
      <c r="I388" s="7" t="s">
        <v>32</v>
      </c>
      <c r="J388" s="7" t="s">
        <v>94</v>
      </c>
      <c r="K388" s="7" t="s">
        <v>46</v>
      </c>
      <c r="L388" s="5">
        <v>26377</v>
      </c>
      <c r="M388" s="7" t="s">
        <v>35</v>
      </c>
      <c r="N388" s="7" t="s">
        <v>36</v>
      </c>
      <c r="O388" s="7" t="s">
        <v>59</v>
      </c>
      <c r="P388" s="7" t="s">
        <v>60</v>
      </c>
      <c r="Q388" s="7" t="s">
        <v>106</v>
      </c>
      <c r="R388" s="7" cm="1">
        <f t="array" ref="R388">_xlfn.IFS(Table3[[#This Row],[Performance Levels]]="Exceeds",4,Table3[[#This Row],[Performance Levels]]="Fully Meets",3,Table3[[#This Row],[Performance Levels]]="PIP",1,Table3[[#This Row],[Performance Levels]]="Needs Improvement",2)</f>
        <v>1</v>
      </c>
      <c r="S388" s="7">
        <v>3</v>
      </c>
      <c r="T388" s="7" t="str" cm="1">
        <f t="array" ref="T388">_xlfn.IFS(S388&lt;=2,"Excellent",S388=3,"Average",S388&lt;=5,"Poor")</f>
        <v>Average</v>
      </c>
      <c r="U388" s="5">
        <v>44888</v>
      </c>
      <c r="V388" s="7">
        <v>4</v>
      </c>
      <c r="W388" s="7" t="str" cm="1">
        <f t="array" ref="W388">_xlfn.IFS(S388&lt;=2,"High",S388=3,"Moderate",S388&lt;=5,"Low")</f>
        <v>Moderate</v>
      </c>
      <c r="X388" s="7">
        <v>2</v>
      </c>
      <c r="Y388" s="7" t="str" cm="1">
        <f t="array" ref="Y388">_xlfn.IFS(S388&lt;=2,"High",S388=3,"Moderate",S388&lt;=5,"Low")</f>
        <v>Moderate</v>
      </c>
      <c r="Z388" s="7">
        <v>1</v>
      </c>
      <c r="AA388" s="7" t="str" cm="1">
        <f t="array" ref="AA388">_xlfn.IFS(S388&lt;=2,"High",S388=3,"Moderate",S388&lt;=5,"Low")</f>
        <v>Moderate</v>
      </c>
      <c r="AB388" s="5">
        <v>44820</v>
      </c>
      <c r="AC388" s="7" t="s">
        <v>40</v>
      </c>
      <c r="AD388" s="7" t="s">
        <v>41</v>
      </c>
      <c r="AE388" s="7" t="s">
        <v>51</v>
      </c>
      <c r="AF388" s="7">
        <v>5</v>
      </c>
      <c r="AG388" s="8">
        <v>274.98</v>
      </c>
      <c r="AH388" s="7">
        <v>47</v>
      </c>
      <c r="AI388" s="7" t="str" cm="1">
        <f t="array" ref="AI388">_xlfn.IFS(AH388&lt;=25,"Young",AH388&lt;=50,"Adult",AH388&gt;50,"Old")</f>
        <v>Adult</v>
      </c>
    </row>
    <row r="389" spans="1:35" x14ac:dyDescent="0.35">
      <c r="A389" s="11">
        <v>3865</v>
      </c>
      <c r="B389" s="9">
        <v>44103</v>
      </c>
      <c r="C389" s="10">
        <f t="shared" ca="1" si="6"/>
        <v>5.6416666666666666</v>
      </c>
      <c r="D389" s="11" t="s">
        <v>112</v>
      </c>
      <c r="E389" s="11" t="s">
        <v>86</v>
      </c>
      <c r="F389" s="11" t="s">
        <v>29</v>
      </c>
      <c r="G389" s="11" t="s">
        <v>45</v>
      </c>
      <c r="H389" s="11" t="s">
        <v>31</v>
      </c>
      <c r="I389" s="11" t="s">
        <v>32</v>
      </c>
      <c r="J389" s="11" t="s">
        <v>33</v>
      </c>
      <c r="K389" s="11" t="s">
        <v>117</v>
      </c>
      <c r="L389" s="9">
        <v>23287</v>
      </c>
      <c r="M389" s="11" t="s">
        <v>35</v>
      </c>
      <c r="N389" s="11" t="s">
        <v>47</v>
      </c>
      <c r="O389" s="11" t="s">
        <v>83</v>
      </c>
      <c r="P389" s="11" t="s">
        <v>60</v>
      </c>
      <c r="Q389" s="11" t="s">
        <v>97</v>
      </c>
      <c r="R389" s="11" cm="1">
        <f t="array" ref="R389">_xlfn.IFS(Table3[[#This Row],[Performance Levels]]="Exceeds",4,Table3[[#This Row],[Performance Levels]]="Fully Meets",3,Table3[[#This Row],[Performance Levels]]="PIP",1,Table3[[#This Row],[Performance Levels]]="Needs Improvement",2)</f>
        <v>2</v>
      </c>
      <c r="S389" s="11">
        <v>3</v>
      </c>
      <c r="T389" s="11" t="str" cm="1">
        <f t="array" ref="T389">_xlfn.IFS(S389&lt;=2,"Excellent",S389=3,"Average",S389&lt;=5,"Poor")</f>
        <v>Average</v>
      </c>
      <c r="U389" s="9">
        <v>45072</v>
      </c>
      <c r="V389" s="11">
        <v>1</v>
      </c>
      <c r="W389" s="11" t="str" cm="1">
        <f t="array" ref="W389">_xlfn.IFS(S389&lt;=2,"High",S389=3,"Moderate",S389&lt;=5,"Low")</f>
        <v>Moderate</v>
      </c>
      <c r="X389" s="11">
        <v>4</v>
      </c>
      <c r="Y389" s="11" t="str" cm="1">
        <f t="array" ref="Y389">_xlfn.IFS(S389&lt;=2,"High",S389=3,"Moderate",S389&lt;=5,"Low")</f>
        <v>Moderate</v>
      </c>
      <c r="Z389" s="11">
        <v>3</v>
      </c>
      <c r="AA389" s="11" t="str" cm="1">
        <f t="array" ref="AA389">_xlfn.IFS(S389&lt;=2,"High",S389=3,"Moderate",S389&lt;=5,"Low")</f>
        <v>Moderate</v>
      </c>
      <c r="AB389" s="9">
        <v>44868</v>
      </c>
      <c r="AC389" s="11" t="s">
        <v>61</v>
      </c>
      <c r="AD389" s="11" t="s">
        <v>50</v>
      </c>
      <c r="AE389" s="11" t="s">
        <v>62</v>
      </c>
      <c r="AF389" s="11">
        <v>2</v>
      </c>
      <c r="AG389" s="12">
        <v>399.26</v>
      </c>
      <c r="AH389" s="11">
        <v>57</v>
      </c>
      <c r="AI389" s="11" t="str" cm="1">
        <f t="array" ref="AI389">_xlfn.IFS(AH389&lt;=25,"Young",AH389&lt;=50,"Adult",AH389&gt;50,"Old")</f>
        <v>Old</v>
      </c>
    </row>
    <row r="390" spans="1:35" x14ac:dyDescent="0.35">
      <c r="A390" s="7">
        <v>3866</v>
      </c>
      <c r="B390" s="5">
        <v>44078</v>
      </c>
      <c r="C390" s="6">
        <f t="shared" ca="1" si="6"/>
        <v>5.7111111111111112</v>
      </c>
      <c r="D390" s="7" t="s">
        <v>112</v>
      </c>
      <c r="E390" s="7" t="s">
        <v>63</v>
      </c>
      <c r="F390" s="7" t="s">
        <v>29</v>
      </c>
      <c r="G390" s="7" t="s">
        <v>30</v>
      </c>
      <c r="H390" s="7" t="s">
        <v>44</v>
      </c>
      <c r="I390" s="7" t="s">
        <v>54</v>
      </c>
      <c r="J390" s="7" t="s">
        <v>114</v>
      </c>
      <c r="K390" s="7" t="s">
        <v>69</v>
      </c>
      <c r="L390" s="5">
        <v>21863</v>
      </c>
      <c r="M390" s="7" t="s">
        <v>35</v>
      </c>
      <c r="N390" s="7" t="s">
        <v>47</v>
      </c>
      <c r="O390" s="7" t="s">
        <v>59</v>
      </c>
      <c r="P390" s="7" t="s">
        <v>76</v>
      </c>
      <c r="Q390" s="7" t="s">
        <v>39</v>
      </c>
      <c r="R390" s="7" cm="1">
        <f t="array" ref="R390">_xlfn.IFS(Table3[[#This Row],[Performance Levels]]="Exceeds",4,Table3[[#This Row],[Performance Levels]]="Fully Meets",3,Table3[[#This Row],[Performance Levels]]="PIP",1,Table3[[#This Row],[Performance Levels]]="Needs Improvement",2)</f>
        <v>3</v>
      </c>
      <c r="S390" s="7">
        <v>3</v>
      </c>
      <c r="T390" s="7" t="str" cm="1">
        <f t="array" ref="T390">_xlfn.IFS(S390&lt;=2,"Excellent",S390=3,"Average",S390&lt;=5,"Poor")</f>
        <v>Average</v>
      </c>
      <c r="U390" s="5">
        <v>44820</v>
      </c>
      <c r="V390" s="7">
        <v>2</v>
      </c>
      <c r="W390" s="7" t="str" cm="1">
        <f t="array" ref="W390">_xlfn.IFS(S390&lt;=2,"High",S390=3,"Moderate",S390&lt;=5,"Low")</f>
        <v>Moderate</v>
      </c>
      <c r="X390" s="7">
        <v>1</v>
      </c>
      <c r="Y390" s="7" t="str" cm="1">
        <f t="array" ref="Y390">_xlfn.IFS(S390&lt;=2,"High",S390=3,"Moderate",S390&lt;=5,"Low")</f>
        <v>Moderate</v>
      </c>
      <c r="Z390" s="7">
        <v>5</v>
      </c>
      <c r="AA390" s="7" t="str" cm="1">
        <f t="array" ref="AA390">_xlfn.IFS(S390&lt;=2,"High",S390=3,"Moderate",S390&lt;=5,"Low")</f>
        <v>Moderate</v>
      </c>
      <c r="AB390" s="5">
        <v>44899</v>
      </c>
      <c r="AC390" s="7" t="s">
        <v>49</v>
      </c>
      <c r="AD390" s="7" t="s">
        <v>41</v>
      </c>
      <c r="AE390" s="7" t="s">
        <v>51</v>
      </c>
      <c r="AF390" s="7">
        <v>4</v>
      </c>
      <c r="AG390" s="8">
        <v>993.08</v>
      </c>
      <c r="AH390" s="7">
        <v>61</v>
      </c>
      <c r="AI390" s="7" t="str" cm="1">
        <f t="array" ref="AI390">_xlfn.IFS(AH390&lt;=25,"Young",AH390&lt;=50,"Adult",AH390&gt;50,"Old")</f>
        <v>Old</v>
      </c>
    </row>
    <row r="391" spans="1:35" x14ac:dyDescent="0.35">
      <c r="A391" s="11">
        <v>3867</v>
      </c>
      <c r="B391" s="9">
        <v>43338</v>
      </c>
      <c r="C391" s="10">
        <f t="shared" ca="1" si="6"/>
        <v>7.7333333333333334</v>
      </c>
      <c r="D391" s="11" t="s">
        <v>112</v>
      </c>
      <c r="E391" s="11" t="s">
        <v>93</v>
      </c>
      <c r="F391" s="11" t="s">
        <v>29</v>
      </c>
      <c r="G391" s="11" t="s">
        <v>45</v>
      </c>
      <c r="H391" s="11" t="s">
        <v>55</v>
      </c>
      <c r="I391" s="11" t="s">
        <v>54</v>
      </c>
      <c r="J391" s="11" t="s">
        <v>114</v>
      </c>
      <c r="K391" s="11" t="s">
        <v>101</v>
      </c>
      <c r="L391" s="9">
        <v>31706</v>
      </c>
      <c r="M391" s="11" t="s">
        <v>35</v>
      </c>
      <c r="N391" s="11" t="s">
        <v>47</v>
      </c>
      <c r="O391" s="11" t="s">
        <v>59</v>
      </c>
      <c r="P391" s="11" t="s">
        <v>38</v>
      </c>
      <c r="Q391" s="11" t="s">
        <v>39</v>
      </c>
      <c r="R391" s="11" cm="1">
        <f t="array" ref="R391">_xlfn.IFS(Table3[[#This Row],[Performance Levels]]="Exceeds",4,Table3[[#This Row],[Performance Levels]]="Fully Meets",3,Table3[[#This Row],[Performance Levels]]="PIP",1,Table3[[#This Row],[Performance Levels]]="Needs Improvement",2)</f>
        <v>3</v>
      </c>
      <c r="S391" s="11">
        <v>3</v>
      </c>
      <c r="T391" s="11" t="str" cm="1">
        <f t="array" ref="T391">_xlfn.IFS(S391&lt;=2,"Excellent",S391=3,"Average",S391&lt;=5,"Poor")</f>
        <v>Average</v>
      </c>
      <c r="U391" s="9">
        <v>44865</v>
      </c>
      <c r="V391" s="11">
        <v>5</v>
      </c>
      <c r="W391" s="11" t="str" cm="1">
        <f t="array" ref="W391">_xlfn.IFS(S391&lt;=2,"High",S391=3,"Moderate",S391&lt;=5,"Low")</f>
        <v>Moderate</v>
      </c>
      <c r="X391" s="11">
        <v>3</v>
      </c>
      <c r="Y391" s="11" t="str" cm="1">
        <f t="array" ref="Y391">_xlfn.IFS(S391&lt;=2,"High",S391=3,"Moderate",S391&lt;=5,"Low")</f>
        <v>Moderate</v>
      </c>
      <c r="Z391" s="11">
        <v>3</v>
      </c>
      <c r="AA391" s="11" t="str" cm="1">
        <f t="array" ref="AA391">_xlfn.IFS(S391&lt;=2,"High",S391=3,"Moderate",S391&lt;=5,"Low")</f>
        <v>Moderate</v>
      </c>
      <c r="AB391" s="9">
        <v>44811</v>
      </c>
      <c r="AC391" s="11" t="s">
        <v>91</v>
      </c>
      <c r="AD391" s="11" t="s">
        <v>50</v>
      </c>
      <c r="AE391" s="11" t="s">
        <v>42</v>
      </c>
      <c r="AF391" s="11">
        <v>4</v>
      </c>
      <c r="AG391" s="12">
        <v>540.57000000000005</v>
      </c>
      <c r="AH391" s="11">
        <v>32</v>
      </c>
      <c r="AI391" s="11" t="str" cm="1">
        <f t="array" ref="AI391">_xlfn.IFS(AH391&lt;=25,"Young",AH391&lt;=50,"Adult",AH391&gt;50,"Old")</f>
        <v>Adult</v>
      </c>
    </row>
    <row r="392" spans="1:35" x14ac:dyDescent="0.35">
      <c r="A392" s="7">
        <v>3868</v>
      </c>
      <c r="B392" s="5">
        <v>43694</v>
      </c>
      <c r="C392" s="6">
        <f t="shared" ca="1" si="6"/>
        <v>6.7583333333333337</v>
      </c>
      <c r="D392" s="7" t="s">
        <v>112</v>
      </c>
      <c r="E392" s="7" t="s">
        <v>73</v>
      </c>
      <c r="F392" s="7" t="s">
        <v>29</v>
      </c>
      <c r="G392" s="7" t="s">
        <v>30</v>
      </c>
      <c r="H392" s="7" t="s">
        <v>44</v>
      </c>
      <c r="I392" s="7" t="s">
        <v>45</v>
      </c>
      <c r="J392" s="7" t="s">
        <v>94</v>
      </c>
      <c r="K392" s="7" t="s">
        <v>34</v>
      </c>
      <c r="L392" s="5">
        <v>36608</v>
      </c>
      <c r="M392" s="7" t="s">
        <v>35</v>
      </c>
      <c r="N392" s="7" t="s">
        <v>47</v>
      </c>
      <c r="O392" s="7" t="s">
        <v>48</v>
      </c>
      <c r="P392" s="7" t="s">
        <v>38</v>
      </c>
      <c r="Q392" s="7" t="s">
        <v>39</v>
      </c>
      <c r="R392" s="7" cm="1">
        <f t="array" ref="R392">_xlfn.IFS(Table3[[#This Row],[Performance Levels]]="Exceeds",4,Table3[[#This Row],[Performance Levels]]="Fully Meets",3,Table3[[#This Row],[Performance Levels]]="PIP",1,Table3[[#This Row],[Performance Levels]]="Needs Improvement",2)</f>
        <v>3</v>
      </c>
      <c r="S392" s="7">
        <v>3</v>
      </c>
      <c r="T392" s="7" t="str" cm="1">
        <f t="array" ref="T392">_xlfn.IFS(S392&lt;=2,"Excellent",S392=3,"Average",S392&lt;=5,"Poor")</f>
        <v>Average</v>
      </c>
      <c r="U392" s="5">
        <v>44820</v>
      </c>
      <c r="V392" s="7">
        <v>3</v>
      </c>
      <c r="W392" s="7" t="str" cm="1">
        <f t="array" ref="W392">_xlfn.IFS(S392&lt;=2,"High",S392=3,"Moderate",S392&lt;=5,"Low")</f>
        <v>Moderate</v>
      </c>
      <c r="X392" s="7">
        <v>1</v>
      </c>
      <c r="Y392" s="7" t="str" cm="1">
        <f t="array" ref="Y392">_xlfn.IFS(S392&lt;=2,"High",S392=3,"Moderate",S392&lt;=5,"Low")</f>
        <v>Moderate</v>
      </c>
      <c r="Z392" s="7">
        <v>2</v>
      </c>
      <c r="AA392" s="7" t="str" cm="1">
        <f t="array" ref="AA392">_xlfn.IFS(S392&lt;=2,"High",S392=3,"Moderate",S392&lt;=5,"Low")</f>
        <v>Moderate</v>
      </c>
      <c r="AB392" s="5">
        <v>44831</v>
      </c>
      <c r="AC392" s="7" t="s">
        <v>61</v>
      </c>
      <c r="AD392" s="7" t="s">
        <v>41</v>
      </c>
      <c r="AE392" s="7" t="s">
        <v>62</v>
      </c>
      <c r="AF392" s="7">
        <v>3</v>
      </c>
      <c r="AG392" s="8">
        <v>272.58</v>
      </c>
      <c r="AH392" s="7">
        <v>19</v>
      </c>
      <c r="AI392" s="7" t="str" cm="1">
        <f t="array" ref="AI392">_xlfn.IFS(AH392&lt;=25,"Young",AH392&lt;=50,"Adult",AH392&gt;50,"Old")</f>
        <v>Young</v>
      </c>
    </row>
    <row r="393" spans="1:35" x14ac:dyDescent="0.35">
      <c r="A393" s="11">
        <v>3869</v>
      </c>
      <c r="B393" s="9">
        <v>43733</v>
      </c>
      <c r="C393" s="10">
        <f t="shared" ca="1" si="6"/>
        <v>6.6527777777777777</v>
      </c>
      <c r="D393" s="11" t="s">
        <v>111</v>
      </c>
      <c r="E393" s="11" t="s">
        <v>80</v>
      </c>
      <c r="F393" s="11" t="s">
        <v>29</v>
      </c>
      <c r="G393" s="11" t="s">
        <v>54</v>
      </c>
      <c r="H393" s="11" t="s">
        <v>44</v>
      </c>
      <c r="I393" s="11" t="s">
        <v>32</v>
      </c>
      <c r="J393" s="11" t="s">
        <v>94</v>
      </c>
      <c r="K393" s="11" t="s">
        <v>69</v>
      </c>
      <c r="L393" s="9">
        <v>28286</v>
      </c>
      <c r="M393" s="11" t="s">
        <v>35</v>
      </c>
      <c r="N393" s="11" t="s">
        <v>47</v>
      </c>
      <c r="O393" s="11" t="s">
        <v>48</v>
      </c>
      <c r="P393" s="11" t="s">
        <v>76</v>
      </c>
      <c r="Q393" s="11" t="s">
        <v>39</v>
      </c>
      <c r="R393" s="11" cm="1">
        <f t="array" ref="R393">_xlfn.IFS(Table3[[#This Row],[Performance Levels]]="Exceeds",4,Table3[[#This Row],[Performance Levels]]="Fully Meets",3,Table3[[#This Row],[Performance Levels]]="PIP",1,Table3[[#This Row],[Performance Levels]]="Needs Improvement",2)</f>
        <v>3</v>
      </c>
      <c r="S393" s="11">
        <v>3</v>
      </c>
      <c r="T393" s="11" t="str" cm="1">
        <f t="array" ref="T393">_xlfn.IFS(S393&lt;=2,"Excellent",S393=3,"Average",S393&lt;=5,"Poor")</f>
        <v>Average</v>
      </c>
      <c r="U393" s="9">
        <v>44933</v>
      </c>
      <c r="V393" s="11">
        <v>1</v>
      </c>
      <c r="W393" s="11" t="str" cm="1">
        <f t="array" ref="W393">_xlfn.IFS(S393&lt;=2,"High",S393=3,"Moderate",S393&lt;=5,"Low")</f>
        <v>Moderate</v>
      </c>
      <c r="X393" s="11">
        <v>4</v>
      </c>
      <c r="Y393" s="11" t="str" cm="1">
        <f t="array" ref="Y393">_xlfn.IFS(S393&lt;=2,"High",S393=3,"Moderate",S393&lt;=5,"Low")</f>
        <v>Moderate</v>
      </c>
      <c r="Z393" s="11">
        <v>2</v>
      </c>
      <c r="AA393" s="11" t="str" cm="1">
        <f t="array" ref="AA393">_xlfn.IFS(S393&lt;=2,"High",S393=3,"Moderate",S393&lt;=5,"Low")</f>
        <v>Moderate</v>
      </c>
      <c r="AB393" s="9">
        <v>45004</v>
      </c>
      <c r="AC393" s="11" t="s">
        <v>61</v>
      </c>
      <c r="AD393" s="11" t="s">
        <v>50</v>
      </c>
      <c r="AE393" s="11" t="s">
        <v>62</v>
      </c>
      <c r="AF393" s="11">
        <v>2</v>
      </c>
      <c r="AG393" s="12">
        <v>905.51</v>
      </c>
      <c r="AH393" s="11">
        <v>42</v>
      </c>
      <c r="AI393" s="11" t="str" cm="1">
        <f t="array" ref="AI393">_xlfn.IFS(AH393&lt;=25,"Young",AH393&lt;=50,"Adult",AH393&gt;50,"Old")</f>
        <v>Adult</v>
      </c>
    </row>
    <row r="394" spans="1:35" x14ac:dyDescent="0.35">
      <c r="A394" s="7">
        <v>3870</v>
      </c>
      <c r="B394" s="5">
        <v>44996</v>
      </c>
      <c r="C394" s="6">
        <f t="shared" ca="1" si="6"/>
        <v>3.1916666666666669</v>
      </c>
      <c r="D394" s="7" t="s">
        <v>111</v>
      </c>
      <c r="E394" s="7" t="s">
        <v>53</v>
      </c>
      <c r="F394" s="7" t="s">
        <v>29</v>
      </c>
      <c r="G394" s="7" t="s">
        <v>30</v>
      </c>
      <c r="H394" s="7" t="s">
        <v>55</v>
      </c>
      <c r="I394" s="7" t="s">
        <v>32</v>
      </c>
      <c r="J394" s="7" t="s">
        <v>94</v>
      </c>
      <c r="K394" s="7" t="s">
        <v>95</v>
      </c>
      <c r="L394" s="5">
        <v>24434</v>
      </c>
      <c r="M394" s="7" t="s">
        <v>35</v>
      </c>
      <c r="N394" s="7" t="s">
        <v>47</v>
      </c>
      <c r="O394" s="7" t="s">
        <v>83</v>
      </c>
      <c r="P394" s="7" t="s">
        <v>60</v>
      </c>
      <c r="Q394" s="7" t="s">
        <v>39</v>
      </c>
      <c r="R394" s="7" cm="1">
        <f t="array" ref="R394">_xlfn.IFS(Table3[[#This Row],[Performance Levels]]="Exceeds",4,Table3[[#This Row],[Performance Levels]]="Fully Meets",3,Table3[[#This Row],[Performance Levels]]="PIP",1,Table3[[#This Row],[Performance Levels]]="Needs Improvement",2)</f>
        <v>3</v>
      </c>
      <c r="S394" s="7">
        <v>3</v>
      </c>
      <c r="T394" s="7" t="str" cm="1">
        <f t="array" ref="T394">_xlfn.IFS(S394&lt;=2,"Excellent",S394=3,"Average",S394&lt;=5,"Poor")</f>
        <v>Average</v>
      </c>
      <c r="U394" s="5">
        <v>44970</v>
      </c>
      <c r="V394" s="7">
        <v>1</v>
      </c>
      <c r="W394" s="7" t="str" cm="1">
        <f t="array" ref="W394">_xlfn.IFS(S394&lt;=2,"High",S394=3,"Moderate",S394&lt;=5,"Low")</f>
        <v>Moderate</v>
      </c>
      <c r="X394" s="7">
        <v>5</v>
      </c>
      <c r="Y394" s="7" t="str" cm="1">
        <f t="array" ref="Y394">_xlfn.IFS(S394&lt;=2,"High",S394=3,"Moderate",S394&lt;=5,"Low")</f>
        <v>Moderate</v>
      </c>
      <c r="Z394" s="7">
        <v>1</v>
      </c>
      <c r="AA394" s="7" t="str" cm="1">
        <f t="array" ref="AA394">_xlfn.IFS(S394&lt;=2,"High",S394=3,"Moderate",S394&lt;=5,"Low")</f>
        <v>Moderate</v>
      </c>
      <c r="AB394" s="5">
        <v>44995</v>
      </c>
      <c r="AC394" s="7" t="s">
        <v>67</v>
      </c>
      <c r="AD394" s="7" t="s">
        <v>50</v>
      </c>
      <c r="AE394" s="7" t="s">
        <v>62</v>
      </c>
      <c r="AF394" s="7">
        <v>1</v>
      </c>
      <c r="AG394" s="8">
        <v>919.25</v>
      </c>
      <c r="AH394" s="7">
        <v>57</v>
      </c>
      <c r="AI394" s="7" t="str" cm="1">
        <f t="array" ref="AI394">_xlfn.IFS(AH394&lt;=25,"Young",AH394&lt;=50,"Adult",AH394&gt;50,"Old")</f>
        <v>Old</v>
      </c>
    </row>
    <row r="395" spans="1:35" x14ac:dyDescent="0.35">
      <c r="A395" s="11">
        <v>3871</v>
      </c>
      <c r="B395" s="9">
        <v>44910</v>
      </c>
      <c r="C395" s="10">
        <f t="shared" ca="1" si="6"/>
        <v>3.4305555555555554</v>
      </c>
      <c r="D395" s="11" t="s">
        <v>111</v>
      </c>
      <c r="E395" s="11" t="s">
        <v>68</v>
      </c>
      <c r="F395" s="11" t="s">
        <v>29</v>
      </c>
      <c r="G395" s="11" t="s">
        <v>54</v>
      </c>
      <c r="H395" s="11" t="s">
        <v>55</v>
      </c>
      <c r="I395" s="11" t="s">
        <v>54</v>
      </c>
      <c r="J395" s="11" t="s">
        <v>94</v>
      </c>
      <c r="K395" s="11" t="s">
        <v>64</v>
      </c>
      <c r="L395" s="9">
        <v>26089</v>
      </c>
      <c r="M395" s="11" t="s">
        <v>35</v>
      </c>
      <c r="N395" s="11" t="s">
        <v>36</v>
      </c>
      <c r="O395" s="11" t="s">
        <v>37</v>
      </c>
      <c r="P395" s="11" t="s">
        <v>38</v>
      </c>
      <c r="Q395" s="11" t="s">
        <v>39</v>
      </c>
      <c r="R395" s="11" cm="1">
        <f t="array" ref="R395">_xlfn.IFS(Table3[[#This Row],[Performance Levels]]="Exceeds",4,Table3[[#This Row],[Performance Levels]]="Fully Meets",3,Table3[[#This Row],[Performance Levels]]="PIP",1,Table3[[#This Row],[Performance Levels]]="Needs Improvement",2)</f>
        <v>3</v>
      </c>
      <c r="S395" s="11">
        <v>3</v>
      </c>
      <c r="T395" s="11" t="str" cm="1">
        <f t="array" ref="T395">_xlfn.IFS(S395&lt;=2,"Excellent",S395=3,"Average",S395&lt;=5,"Poor")</f>
        <v>Average</v>
      </c>
      <c r="U395" s="9">
        <v>45122</v>
      </c>
      <c r="V395" s="11">
        <v>4</v>
      </c>
      <c r="W395" s="11" t="str" cm="1">
        <f t="array" ref="W395">_xlfn.IFS(S395&lt;=2,"High",S395=3,"Moderate",S395&lt;=5,"Low")</f>
        <v>Moderate</v>
      </c>
      <c r="X395" s="11">
        <v>5</v>
      </c>
      <c r="Y395" s="11" t="str" cm="1">
        <f t="array" ref="Y395">_xlfn.IFS(S395&lt;=2,"High",S395=3,"Moderate",S395&lt;=5,"Low")</f>
        <v>Moderate</v>
      </c>
      <c r="Z395" s="11">
        <v>2</v>
      </c>
      <c r="AA395" s="11" t="str" cm="1">
        <f t="array" ref="AA395">_xlfn.IFS(S395&lt;=2,"High",S395=3,"Moderate",S395&lt;=5,"Low")</f>
        <v>Moderate</v>
      </c>
      <c r="AB395" s="9">
        <v>45031</v>
      </c>
      <c r="AC395" s="11" t="s">
        <v>67</v>
      </c>
      <c r="AD395" s="11" t="s">
        <v>50</v>
      </c>
      <c r="AE395" s="11" t="s">
        <v>62</v>
      </c>
      <c r="AF395" s="11">
        <v>5</v>
      </c>
      <c r="AG395" s="12">
        <v>979.98</v>
      </c>
      <c r="AH395" s="11">
        <v>51</v>
      </c>
      <c r="AI395" s="11" t="str" cm="1">
        <f t="array" ref="AI395">_xlfn.IFS(AH395&lt;=25,"Young",AH395&lt;=50,"Adult",AH395&gt;50,"Old")</f>
        <v>Old</v>
      </c>
    </row>
    <row r="396" spans="1:35" x14ac:dyDescent="0.35">
      <c r="A396" s="7">
        <v>3872</v>
      </c>
      <c r="B396" s="5">
        <v>43322</v>
      </c>
      <c r="C396" s="6">
        <f t="shared" ca="1" si="6"/>
        <v>7.7777777777777777</v>
      </c>
      <c r="D396" s="7" t="s">
        <v>111</v>
      </c>
      <c r="E396" s="7" t="s">
        <v>28</v>
      </c>
      <c r="F396" s="7" t="s">
        <v>29</v>
      </c>
      <c r="G396" s="7" t="s">
        <v>30</v>
      </c>
      <c r="H396" s="7" t="s">
        <v>55</v>
      </c>
      <c r="I396" s="7" t="s">
        <v>45</v>
      </c>
      <c r="J396" s="7" t="s">
        <v>94</v>
      </c>
      <c r="K396" s="7" t="s">
        <v>78</v>
      </c>
      <c r="L396" s="5">
        <v>24115</v>
      </c>
      <c r="M396" s="7" t="s">
        <v>35</v>
      </c>
      <c r="N396" s="7" t="s">
        <v>36</v>
      </c>
      <c r="O396" s="7" t="s">
        <v>83</v>
      </c>
      <c r="P396" s="7" t="s">
        <v>60</v>
      </c>
      <c r="Q396" s="7" t="s">
        <v>39</v>
      </c>
      <c r="R396" s="7" cm="1">
        <f t="array" ref="R396">_xlfn.IFS(Table3[[#This Row],[Performance Levels]]="Exceeds",4,Table3[[#This Row],[Performance Levels]]="Fully Meets",3,Table3[[#This Row],[Performance Levels]]="PIP",1,Table3[[#This Row],[Performance Levels]]="Needs Improvement",2)</f>
        <v>3</v>
      </c>
      <c r="S396" s="7">
        <v>3</v>
      </c>
      <c r="T396" s="7" t="str" cm="1">
        <f t="array" ref="T396">_xlfn.IFS(S396&lt;=2,"Excellent",S396=3,"Average",S396&lt;=5,"Poor")</f>
        <v>Average</v>
      </c>
      <c r="U396" s="5">
        <v>44788</v>
      </c>
      <c r="V396" s="7">
        <v>5</v>
      </c>
      <c r="W396" s="7" t="str" cm="1">
        <f t="array" ref="W396">_xlfn.IFS(S396&lt;=2,"High",S396=3,"Moderate",S396&lt;=5,"Low")</f>
        <v>Moderate</v>
      </c>
      <c r="X396" s="7">
        <v>5</v>
      </c>
      <c r="Y396" s="7" t="str" cm="1">
        <f t="array" ref="Y396">_xlfn.IFS(S396&lt;=2,"High",S396=3,"Moderate",S396&lt;=5,"Low")</f>
        <v>Moderate</v>
      </c>
      <c r="Z396" s="7">
        <v>3</v>
      </c>
      <c r="AA396" s="7" t="str" cm="1">
        <f t="array" ref="AA396">_xlfn.IFS(S396&lt;=2,"High",S396=3,"Moderate",S396&lt;=5,"Low")</f>
        <v>Moderate</v>
      </c>
      <c r="AB396" s="5">
        <v>44983</v>
      </c>
      <c r="AC396" s="7" t="s">
        <v>91</v>
      </c>
      <c r="AD396" s="7" t="s">
        <v>41</v>
      </c>
      <c r="AE396" s="7" t="s">
        <v>62</v>
      </c>
      <c r="AF396" s="7">
        <v>3</v>
      </c>
      <c r="AG396" s="8">
        <v>499.86</v>
      </c>
      <c r="AH396" s="7">
        <v>52</v>
      </c>
      <c r="AI396" s="7" t="str" cm="1">
        <f t="array" ref="AI396">_xlfn.IFS(AH396&lt;=25,"Young",AH396&lt;=50,"Adult",AH396&gt;50,"Old")</f>
        <v>Old</v>
      </c>
    </row>
    <row r="397" spans="1:35" x14ac:dyDescent="0.35">
      <c r="A397" s="11">
        <v>3873</v>
      </c>
      <c r="B397" s="9">
        <v>44624</v>
      </c>
      <c r="C397" s="10">
        <f t="shared" ca="1" si="6"/>
        <v>4.2111111111111112</v>
      </c>
      <c r="D397" s="11" t="s">
        <v>113</v>
      </c>
      <c r="E397" s="11" t="s">
        <v>80</v>
      </c>
      <c r="F397" s="11" t="s">
        <v>29</v>
      </c>
      <c r="G397" s="11" t="s">
        <v>54</v>
      </c>
      <c r="H397" s="11" t="s">
        <v>55</v>
      </c>
      <c r="I397" s="11" t="s">
        <v>45</v>
      </c>
      <c r="J397" s="11" t="s">
        <v>94</v>
      </c>
      <c r="K397" s="11" t="s">
        <v>81</v>
      </c>
      <c r="L397" s="9">
        <v>26599</v>
      </c>
      <c r="M397" s="11" t="s">
        <v>35</v>
      </c>
      <c r="N397" s="11" t="s">
        <v>47</v>
      </c>
      <c r="O397" s="11" t="s">
        <v>48</v>
      </c>
      <c r="P397" s="11" t="s">
        <v>38</v>
      </c>
      <c r="Q397" s="11" t="s">
        <v>39</v>
      </c>
      <c r="R397" s="11" cm="1">
        <f t="array" ref="R397">_xlfn.IFS(Table3[[#This Row],[Performance Levels]]="Exceeds",4,Table3[[#This Row],[Performance Levels]]="Fully Meets",3,Table3[[#This Row],[Performance Levels]]="PIP",1,Table3[[#This Row],[Performance Levels]]="Needs Improvement",2)</f>
        <v>3</v>
      </c>
      <c r="S397" s="11">
        <v>3</v>
      </c>
      <c r="T397" s="11" t="str" cm="1">
        <f t="array" ref="T397">_xlfn.IFS(S397&lt;=2,"Excellent",S397=3,"Average",S397&lt;=5,"Poor")</f>
        <v>Average</v>
      </c>
      <c r="U397" s="9">
        <v>45010</v>
      </c>
      <c r="V397" s="11">
        <v>3</v>
      </c>
      <c r="W397" s="11" t="str" cm="1">
        <f t="array" ref="W397">_xlfn.IFS(S397&lt;=2,"High",S397=3,"Moderate",S397&lt;=5,"Low")</f>
        <v>Moderate</v>
      </c>
      <c r="X397" s="11">
        <v>4</v>
      </c>
      <c r="Y397" s="11" t="str" cm="1">
        <f t="array" ref="Y397">_xlfn.IFS(S397&lt;=2,"High",S397=3,"Moderate",S397&lt;=5,"Low")</f>
        <v>Moderate</v>
      </c>
      <c r="Z397" s="11">
        <v>5</v>
      </c>
      <c r="AA397" s="11" t="str" cm="1">
        <f t="array" ref="AA397">_xlfn.IFS(S397&lt;=2,"High",S397=3,"Moderate",S397&lt;=5,"Low")</f>
        <v>Moderate</v>
      </c>
      <c r="AB397" s="9">
        <v>44995</v>
      </c>
      <c r="AC397" s="11" t="s">
        <v>61</v>
      </c>
      <c r="AD397" s="11" t="s">
        <v>41</v>
      </c>
      <c r="AE397" s="11" t="s">
        <v>62</v>
      </c>
      <c r="AF397" s="11">
        <v>3</v>
      </c>
      <c r="AG397" s="12">
        <v>598.22</v>
      </c>
      <c r="AH397" s="11">
        <v>50</v>
      </c>
      <c r="AI397" s="11" t="str" cm="1">
        <f t="array" ref="AI397">_xlfn.IFS(AH397&lt;=25,"Young",AH397&lt;=50,"Adult",AH397&gt;50,"Old")</f>
        <v>Adult</v>
      </c>
    </row>
    <row r="398" spans="1:35" x14ac:dyDescent="0.35">
      <c r="A398" s="7">
        <v>3874</v>
      </c>
      <c r="B398" s="5">
        <v>43984</v>
      </c>
      <c r="C398" s="6">
        <f t="shared" ca="1" si="6"/>
        <v>5.9666666666666668</v>
      </c>
      <c r="D398" s="7" t="s">
        <v>113</v>
      </c>
      <c r="E398" s="7" t="s">
        <v>53</v>
      </c>
      <c r="F398" s="7" t="s">
        <v>29</v>
      </c>
      <c r="G398" s="7" t="s">
        <v>45</v>
      </c>
      <c r="H398" s="7" t="s">
        <v>31</v>
      </c>
      <c r="I398" s="7" t="s">
        <v>45</v>
      </c>
      <c r="J398" s="7" t="s">
        <v>94</v>
      </c>
      <c r="K398" s="7" t="s">
        <v>64</v>
      </c>
      <c r="L398" s="5">
        <v>35725</v>
      </c>
      <c r="M398" s="7" t="s">
        <v>70</v>
      </c>
      <c r="N398" s="7" t="s">
        <v>47</v>
      </c>
      <c r="O398" s="7" t="s">
        <v>48</v>
      </c>
      <c r="P398" s="7" t="s">
        <v>66</v>
      </c>
      <c r="Q398" s="7" t="s">
        <v>39</v>
      </c>
      <c r="R398" s="7" cm="1">
        <f t="array" ref="R398">_xlfn.IFS(Table3[[#This Row],[Performance Levels]]="Exceeds",4,Table3[[#This Row],[Performance Levels]]="Fully Meets",3,Table3[[#This Row],[Performance Levels]]="PIP",1,Table3[[#This Row],[Performance Levels]]="Needs Improvement",2)</f>
        <v>3</v>
      </c>
      <c r="S398" s="7">
        <v>3</v>
      </c>
      <c r="T398" s="7" t="str" cm="1">
        <f t="array" ref="T398">_xlfn.IFS(S398&lt;=2,"Excellent",S398=3,"Average",S398&lt;=5,"Poor")</f>
        <v>Average</v>
      </c>
      <c r="U398" s="5">
        <v>44835</v>
      </c>
      <c r="V398" s="7">
        <v>4</v>
      </c>
      <c r="W398" s="7" t="str" cm="1">
        <f t="array" ref="W398">_xlfn.IFS(S398&lt;=2,"High",S398=3,"Moderate",S398&lt;=5,"Low")</f>
        <v>Moderate</v>
      </c>
      <c r="X398" s="7">
        <v>4</v>
      </c>
      <c r="Y398" s="7" t="str" cm="1">
        <f t="array" ref="Y398">_xlfn.IFS(S398&lt;=2,"High",S398=3,"Moderate",S398&lt;=5,"Low")</f>
        <v>Moderate</v>
      </c>
      <c r="Z398" s="7">
        <v>5</v>
      </c>
      <c r="AA398" s="7" t="str" cm="1">
        <f t="array" ref="AA398">_xlfn.IFS(S398&lt;=2,"High",S398=3,"Moderate",S398&lt;=5,"Low")</f>
        <v>Moderate</v>
      </c>
      <c r="AB398" s="5">
        <v>44837</v>
      </c>
      <c r="AC398" s="7" t="s">
        <v>61</v>
      </c>
      <c r="AD398" s="7" t="s">
        <v>50</v>
      </c>
      <c r="AE398" s="7" t="s">
        <v>72</v>
      </c>
      <c r="AF398" s="7">
        <v>2</v>
      </c>
      <c r="AG398" s="8">
        <v>421.93</v>
      </c>
      <c r="AH398" s="7">
        <v>23</v>
      </c>
      <c r="AI398" s="7" t="str" cm="1">
        <f t="array" ref="AI398">_xlfn.IFS(AH398&lt;=25,"Young",AH398&lt;=50,"Adult",AH398&gt;50,"Old")</f>
        <v>Young</v>
      </c>
    </row>
    <row r="399" spans="1:35" x14ac:dyDescent="0.35">
      <c r="A399" s="11">
        <v>3875</v>
      </c>
      <c r="B399" s="9">
        <v>44376</v>
      </c>
      <c r="C399" s="10">
        <f t="shared" ca="1" si="6"/>
        <v>4.8916666666666666</v>
      </c>
      <c r="D399" s="11" t="s">
        <v>113</v>
      </c>
      <c r="E399" s="11" t="s">
        <v>68</v>
      </c>
      <c r="F399" s="11" t="s">
        <v>29</v>
      </c>
      <c r="G399" s="11" t="s">
        <v>30</v>
      </c>
      <c r="H399" s="11" t="s">
        <v>44</v>
      </c>
      <c r="I399" s="11" t="s">
        <v>32</v>
      </c>
      <c r="J399" s="11" t="s">
        <v>94</v>
      </c>
      <c r="K399" s="11" t="s">
        <v>110</v>
      </c>
      <c r="L399" s="9">
        <v>25438</v>
      </c>
      <c r="M399" s="11" t="s">
        <v>70</v>
      </c>
      <c r="N399" s="11" t="s">
        <v>47</v>
      </c>
      <c r="O399" s="11" t="s">
        <v>83</v>
      </c>
      <c r="P399" s="11" t="s">
        <v>76</v>
      </c>
      <c r="Q399" s="11" t="s">
        <v>39</v>
      </c>
      <c r="R399" s="11" cm="1">
        <f t="array" ref="R399">_xlfn.IFS(Table3[[#This Row],[Performance Levels]]="Exceeds",4,Table3[[#This Row],[Performance Levels]]="Fully Meets",3,Table3[[#This Row],[Performance Levels]]="PIP",1,Table3[[#This Row],[Performance Levels]]="Needs Improvement",2)</f>
        <v>3</v>
      </c>
      <c r="S399" s="11">
        <v>3</v>
      </c>
      <c r="T399" s="11" t="str" cm="1">
        <f t="array" ref="T399">_xlfn.IFS(S399&lt;=2,"Excellent",S399=3,"Average",S399&lt;=5,"Poor")</f>
        <v>Average</v>
      </c>
      <c r="U399" s="9">
        <v>44959</v>
      </c>
      <c r="V399" s="11">
        <v>5</v>
      </c>
      <c r="W399" s="11" t="str" cm="1">
        <f t="array" ref="W399">_xlfn.IFS(S399&lt;=2,"High",S399=3,"Moderate",S399&lt;=5,"Low")</f>
        <v>Moderate</v>
      </c>
      <c r="X399" s="11">
        <v>5</v>
      </c>
      <c r="Y399" s="11" t="str" cm="1">
        <f t="array" ref="Y399">_xlfn.IFS(S399&lt;=2,"High",S399=3,"Moderate",S399&lt;=5,"Low")</f>
        <v>Moderate</v>
      </c>
      <c r="Z399" s="11">
        <v>1</v>
      </c>
      <c r="AA399" s="11" t="str" cm="1">
        <f t="array" ref="AA399">_xlfn.IFS(S399&lt;=2,"High",S399=3,"Moderate",S399&lt;=5,"Low")</f>
        <v>Moderate</v>
      </c>
      <c r="AB399" s="9">
        <v>45087</v>
      </c>
      <c r="AC399" s="11" t="s">
        <v>40</v>
      </c>
      <c r="AD399" s="11" t="s">
        <v>50</v>
      </c>
      <c r="AE399" s="11" t="s">
        <v>51</v>
      </c>
      <c r="AF399" s="11">
        <v>2</v>
      </c>
      <c r="AG399" s="12">
        <v>860.22</v>
      </c>
      <c r="AH399" s="11">
        <v>52</v>
      </c>
      <c r="AI399" s="11" t="str" cm="1">
        <f t="array" ref="AI399">_xlfn.IFS(AH399&lt;=25,"Young",AH399&lt;=50,"Adult",AH399&gt;50,"Old")</f>
        <v>Old</v>
      </c>
    </row>
    <row r="400" spans="1:35" x14ac:dyDescent="0.35">
      <c r="A400" s="7">
        <v>3876</v>
      </c>
      <c r="B400" s="5">
        <v>44493</v>
      </c>
      <c r="C400" s="6">
        <f t="shared" ca="1" si="6"/>
        <v>4.572222222222222</v>
      </c>
      <c r="D400" s="7" t="s">
        <v>115</v>
      </c>
      <c r="E400" s="7" t="s">
        <v>28</v>
      </c>
      <c r="F400" s="7" t="s">
        <v>29</v>
      </c>
      <c r="G400" s="7" t="s">
        <v>30</v>
      </c>
      <c r="H400" s="7" t="s">
        <v>31</v>
      </c>
      <c r="I400" s="7" t="s">
        <v>32</v>
      </c>
      <c r="J400" s="7" t="s">
        <v>94</v>
      </c>
      <c r="K400" s="7" t="s">
        <v>64</v>
      </c>
      <c r="L400" s="5">
        <v>19874</v>
      </c>
      <c r="M400" s="7" t="s">
        <v>35</v>
      </c>
      <c r="N400" s="7" t="s">
        <v>36</v>
      </c>
      <c r="O400" s="7" t="s">
        <v>48</v>
      </c>
      <c r="P400" s="7" t="s">
        <v>60</v>
      </c>
      <c r="Q400" s="7" t="s">
        <v>106</v>
      </c>
      <c r="R400" s="7" cm="1">
        <f t="array" ref="R400">_xlfn.IFS(Table3[[#This Row],[Performance Levels]]="Exceeds",4,Table3[[#This Row],[Performance Levels]]="Fully Meets",3,Table3[[#This Row],[Performance Levels]]="PIP",1,Table3[[#This Row],[Performance Levels]]="Needs Improvement",2)</f>
        <v>1</v>
      </c>
      <c r="S400" s="7">
        <v>3</v>
      </c>
      <c r="T400" s="7" t="str" cm="1">
        <f t="array" ref="T400">_xlfn.IFS(S400&lt;=2,"Excellent",S400=3,"Average",S400&lt;=5,"Poor")</f>
        <v>Average</v>
      </c>
      <c r="U400" s="5">
        <v>44872</v>
      </c>
      <c r="V400" s="7">
        <v>3</v>
      </c>
      <c r="W400" s="7" t="str" cm="1">
        <f t="array" ref="W400">_xlfn.IFS(S400&lt;=2,"High",S400=3,"Moderate",S400&lt;=5,"Low")</f>
        <v>Moderate</v>
      </c>
      <c r="X400" s="7">
        <v>2</v>
      </c>
      <c r="Y400" s="7" t="str" cm="1">
        <f t="array" ref="Y400">_xlfn.IFS(S400&lt;=2,"High",S400=3,"Moderate",S400&lt;=5,"Low")</f>
        <v>Moderate</v>
      </c>
      <c r="Z400" s="7">
        <v>5</v>
      </c>
      <c r="AA400" s="7" t="str" cm="1">
        <f t="array" ref="AA400">_xlfn.IFS(S400&lt;=2,"High",S400=3,"Moderate",S400&lt;=5,"Low")</f>
        <v>Moderate</v>
      </c>
      <c r="AB400" s="5">
        <v>44875</v>
      </c>
      <c r="AC400" s="7" t="s">
        <v>40</v>
      </c>
      <c r="AD400" s="7" t="s">
        <v>50</v>
      </c>
      <c r="AE400" s="7" t="s">
        <v>42</v>
      </c>
      <c r="AF400" s="7">
        <v>1</v>
      </c>
      <c r="AG400" s="8">
        <v>946.23</v>
      </c>
      <c r="AH400" s="7">
        <v>67</v>
      </c>
      <c r="AI400" s="7" t="str" cm="1">
        <f t="array" ref="AI400">_xlfn.IFS(AH400&lt;=25,"Young",AH400&lt;=50,"Adult",AH400&gt;50,"Old")</f>
        <v>Old</v>
      </c>
    </row>
    <row r="401" spans="1:35" x14ac:dyDescent="0.35">
      <c r="A401" s="11">
        <v>3877</v>
      </c>
      <c r="B401" s="9">
        <v>43395</v>
      </c>
      <c r="C401" s="10">
        <f t="shared" ca="1" si="6"/>
        <v>7.5777777777777775</v>
      </c>
      <c r="D401" s="11" t="s">
        <v>112</v>
      </c>
      <c r="E401" s="11" t="s">
        <v>86</v>
      </c>
      <c r="F401" s="11" t="s">
        <v>29</v>
      </c>
      <c r="G401" s="11" t="s">
        <v>45</v>
      </c>
      <c r="H401" s="11" t="s">
        <v>44</v>
      </c>
      <c r="I401" s="11" t="s">
        <v>54</v>
      </c>
      <c r="J401" s="11" t="s">
        <v>114</v>
      </c>
      <c r="K401" s="11" t="s">
        <v>64</v>
      </c>
      <c r="L401" s="9">
        <v>27780</v>
      </c>
      <c r="M401" s="11" t="s">
        <v>35</v>
      </c>
      <c r="N401" s="11" t="s">
        <v>47</v>
      </c>
      <c r="O401" s="11" t="s">
        <v>83</v>
      </c>
      <c r="P401" s="11" t="s">
        <v>60</v>
      </c>
      <c r="Q401" s="11" t="s">
        <v>106</v>
      </c>
      <c r="R401" s="11" cm="1">
        <f t="array" ref="R401">_xlfn.IFS(Table3[[#This Row],[Performance Levels]]="Exceeds",4,Table3[[#This Row],[Performance Levels]]="Fully Meets",3,Table3[[#This Row],[Performance Levels]]="PIP",1,Table3[[#This Row],[Performance Levels]]="Needs Improvement",2)</f>
        <v>1</v>
      </c>
      <c r="S401" s="11">
        <v>3</v>
      </c>
      <c r="T401" s="11" t="str" cm="1">
        <f t="array" ref="T401">_xlfn.IFS(S401&lt;=2,"Excellent",S401=3,"Average",S401&lt;=5,"Poor")</f>
        <v>Average</v>
      </c>
      <c r="U401" s="9">
        <v>45107</v>
      </c>
      <c r="V401" s="11">
        <v>3</v>
      </c>
      <c r="W401" s="11" t="str" cm="1">
        <f t="array" ref="W401">_xlfn.IFS(S401&lt;=2,"High",S401=3,"Moderate",S401&lt;=5,"Low")</f>
        <v>Moderate</v>
      </c>
      <c r="X401" s="11">
        <v>3</v>
      </c>
      <c r="Y401" s="11" t="str" cm="1">
        <f t="array" ref="Y401">_xlfn.IFS(S401&lt;=2,"High",S401=3,"Moderate",S401&lt;=5,"Low")</f>
        <v>Moderate</v>
      </c>
      <c r="Z401" s="11">
        <v>4</v>
      </c>
      <c r="AA401" s="11" t="str" cm="1">
        <f t="array" ref="AA401">_xlfn.IFS(S401&lt;=2,"High",S401=3,"Moderate",S401&lt;=5,"Low")</f>
        <v>Moderate</v>
      </c>
      <c r="AB401" s="9">
        <v>45081</v>
      </c>
      <c r="AC401" s="11" t="s">
        <v>91</v>
      </c>
      <c r="AD401" s="11" t="s">
        <v>50</v>
      </c>
      <c r="AE401" s="11" t="s">
        <v>72</v>
      </c>
      <c r="AF401" s="11">
        <v>1</v>
      </c>
      <c r="AG401" s="12">
        <v>888.55</v>
      </c>
      <c r="AH401" s="11">
        <v>42</v>
      </c>
      <c r="AI401" s="11" t="str" cm="1">
        <f t="array" ref="AI401">_xlfn.IFS(AH401&lt;=25,"Young",AH401&lt;=50,"Adult",AH401&gt;50,"Old")</f>
        <v>Adult</v>
      </c>
    </row>
    <row r="402" spans="1:35" x14ac:dyDescent="0.35">
      <c r="A402" s="7">
        <v>3878</v>
      </c>
      <c r="B402" s="5">
        <v>43351</v>
      </c>
      <c r="C402" s="6">
        <f t="shared" ca="1" si="6"/>
        <v>7.7</v>
      </c>
      <c r="D402" s="7" t="s">
        <v>112</v>
      </c>
      <c r="E402" s="7" t="s">
        <v>63</v>
      </c>
      <c r="F402" s="7" t="s">
        <v>29</v>
      </c>
      <c r="G402" s="7" t="s">
        <v>30</v>
      </c>
      <c r="H402" s="7" t="s">
        <v>55</v>
      </c>
      <c r="I402" s="7" t="s">
        <v>45</v>
      </c>
      <c r="J402" s="7" t="s">
        <v>114</v>
      </c>
      <c r="K402" s="7" t="s">
        <v>78</v>
      </c>
      <c r="L402" s="5">
        <v>24521</v>
      </c>
      <c r="M402" s="7" t="s">
        <v>35</v>
      </c>
      <c r="N402" s="7" t="s">
        <v>47</v>
      </c>
      <c r="O402" s="7" t="s">
        <v>59</v>
      </c>
      <c r="P402" s="7" t="s">
        <v>76</v>
      </c>
      <c r="Q402" s="7" t="s">
        <v>39</v>
      </c>
      <c r="R402" s="7" cm="1">
        <f t="array" ref="R402">_xlfn.IFS(Table3[[#This Row],[Performance Levels]]="Exceeds",4,Table3[[#This Row],[Performance Levels]]="Fully Meets",3,Table3[[#This Row],[Performance Levels]]="PIP",1,Table3[[#This Row],[Performance Levels]]="Needs Improvement",2)</f>
        <v>3</v>
      </c>
      <c r="S402" s="7">
        <v>3</v>
      </c>
      <c r="T402" s="7" t="str" cm="1">
        <f t="array" ref="T402">_xlfn.IFS(S402&lt;=2,"Excellent",S402=3,"Average",S402&lt;=5,"Poor")</f>
        <v>Average</v>
      </c>
      <c r="U402" s="5">
        <v>44980</v>
      </c>
      <c r="V402" s="7">
        <v>4</v>
      </c>
      <c r="W402" s="7" t="str" cm="1">
        <f t="array" ref="W402">_xlfn.IFS(S402&lt;=2,"High",S402=3,"Moderate",S402&lt;=5,"Low")</f>
        <v>Moderate</v>
      </c>
      <c r="X402" s="7">
        <v>4</v>
      </c>
      <c r="Y402" s="7" t="str" cm="1">
        <f t="array" ref="Y402">_xlfn.IFS(S402&lt;=2,"High",S402=3,"Moderate",S402&lt;=5,"Low")</f>
        <v>Moderate</v>
      </c>
      <c r="Z402" s="7">
        <v>1</v>
      </c>
      <c r="AA402" s="7" t="str" cm="1">
        <f t="array" ref="AA402">_xlfn.IFS(S402&lt;=2,"High",S402=3,"Moderate",S402&lt;=5,"Low")</f>
        <v>Moderate</v>
      </c>
      <c r="AB402" s="5">
        <v>44923</v>
      </c>
      <c r="AC402" s="7" t="s">
        <v>49</v>
      </c>
      <c r="AD402" s="7" t="s">
        <v>41</v>
      </c>
      <c r="AE402" s="7" t="s">
        <v>72</v>
      </c>
      <c r="AF402" s="7">
        <v>5</v>
      </c>
      <c r="AG402" s="8">
        <v>749.69</v>
      </c>
      <c r="AH402" s="7">
        <v>51</v>
      </c>
      <c r="AI402" s="7" t="str" cm="1">
        <f t="array" ref="AI402">_xlfn.IFS(AH402&lt;=25,"Young",AH402&lt;=50,"Adult",AH402&gt;50,"Old")</f>
        <v>Old</v>
      </c>
    </row>
    <row r="403" spans="1:35" x14ac:dyDescent="0.35">
      <c r="A403" s="11">
        <v>3879</v>
      </c>
      <c r="B403" s="9">
        <v>43504</v>
      </c>
      <c r="C403" s="10">
        <f t="shared" ca="1" si="6"/>
        <v>7.2833333333333332</v>
      </c>
      <c r="D403" s="11" t="s">
        <v>112</v>
      </c>
      <c r="E403" s="11" t="s">
        <v>93</v>
      </c>
      <c r="F403" s="11" t="s">
        <v>29</v>
      </c>
      <c r="G403" s="11" t="s">
        <v>54</v>
      </c>
      <c r="H403" s="11" t="s">
        <v>31</v>
      </c>
      <c r="I403" s="11" t="s">
        <v>45</v>
      </c>
      <c r="J403" s="11" t="s">
        <v>94</v>
      </c>
      <c r="K403" s="11" t="s">
        <v>69</v>
      </c>
      <c r="L403" s="9">
        <v>35077</v>
      </c>
      <c r="M403" s="11" t="s">
        <v>35</v>
      </c>
      <c r="N403" s="11" t="s">
        <v>47</v>
      </c>
      <c r="O403" s="11" t="s">
        <v>48</v>
      </c>
      <c r="P403" s="11" t="s">
        <v>66</v>
      </c>
      <c r="Q403" s="11" t="s">
        <v>39</v>
      </c>
      <c r="R403" s="11" cm="1">
        <f t="array" ref="R403">_xlfn.IFS(Table3[[#This Row],[Performance Levels]]="Exceeds",4,Table3[[#This Row],[Performance Levels]]="Fully Meets",3,Table3[[#This Row],[Performance Levels]]="PIP",1,Table3[[#This Row],[Performance Levels]]="Needs Improvement",2)</f>
        <v>3</v>
      </c>
      <c r="S403" s="11">
        <v>3</v>
      </c>
      <c r="T403" s="11" t="str" cm="1">
        <f t="array" ref="T403">_xlfn.IFS(S403&lt;=2,"Excellent",S403=3,"Average",S403&lt;=5,"Poor")</f>
        <v>Average</v>
      </c>
      <c r="U403" s="9">
        <v>44917</v>
      </c>
      <c r="V403" s="11">
        <v>1</v>
      </c>
      <c r="W403" s="11" t="str" cm="1">
        <f t="array" ref="W403">_xlfn.IFS(S403&lt;=2,"High",S403=3,"Moderate",S403&lt;=5,"Low")</f>
        <v>Moderate</v>
      </c>
      <c r="X403" s="11">
        <v>5</v>
      </c>
      <c r="Y403" s="11" t="str" cm="1">
        <f t="array" ref="Y403">_xlfn.IFS(S403&lt;=2,"High",S403=3,"Moderate",S403&lt;=5,"Low")</f>
        <v>Moderate</v>
      </c>
      <c r="Z403" s="11">
        <v>2</v>
      </c>
      <c r="AA403" s="11" t="str" cm="1">
        <f t="array" ref="AA403">_xlfn.IFS(S403&lt;=2,"High",S403=3,"Moderate",S403&lt;=5,"Low")</f>
        <v>Moderate</v>
      </c>
      <c r="AB403" s="9">
        <v>45027</v>
      </c>
      <c r="AC403" s="11" t="s">
        <v>61</v>
      </c>
      <c r="AD403" s="11" t="s">
        <v>41</v>
      </c>
      <c r="AE403" s="11" t="s">
        <v>51</v>
      </c>
      <c r="AF403" s="11">
        <v>2</v>
      </c>
      <c r="AG403" s="12">
        <v>613.95000000000005</v>
      </c>
      <c r="AH403" s="11">
        <v>23</v>
      </c>
      <c r="AI403" s="11" t="str" cm="1">
        <f t="array" ref="AI403">_xlfn.IFS(AH403&lt;=25,"Young",AH403&lt;=50,"Adult",AH403&gt;50,"Old")</f>
        <v>Young</v>
      </c>
    </row>
    <row r="404" spans="1:35" x14ac:dyDescent="0.35">
      <c r="A404" s="7">
        <v>3880</v>
      </c>
      <c r="B404" s="5">
        <v>44284</v>
      </c>
      <c r="C404" s="6">
        <f t="shared" ca="1" si="6"/>
        <v>5.1416666666666666</v>
      </c>
      <c r="D404" s="7" t="s">
        <v>112</v>
      </c>
      <c r="E404" s="7" t="s">
        <v>73</v>
      </c>
      <c r="F404" s="7" t="s">
        <v>29</v>
      </c>
      <c r="G404" s="7" t="s">
        <v>45</v>
      </c>
      <c r="H404" s="7" t="s">
        <v>55</v>
      </c>
      <c r="I404" s="7" t="s">
        <v>32</v>
      </c>
      <c r="J404" s="7" t="s">
        <v>94</v>
      </c>
      <c r="K404" s="7" t="s">
        <v>64</v>
      </c>
      <c r="L404" s="5">
        <v>26799</v>
      </c>
      <c r="M404" s="7" t="s">
        <v>35</v>
      </c>
      <c r="N404" s="7" t="s">
        <v>47</v>
      </c>
      <c r="O404" s="7" t="s">
        <v>71</v>
      </c>
      <c r="P404" s="7" t="s">
        <v>60</v>
      </c>
      <c r="Q404" s="7" t="s">
        <v>39</v>
      </c>
      <c r="R404" s="7" cm="1">
        <f t="array" ref="R404">_xlfn.IFS(Table3[[#This Row],[Performance Levels]]="Exceeds",4,Table3[[#This Row],[Performance Levels]]="Fully Meets",3,Table3[[#This Row],[Performance Levels]]="PIP",1,Table3[[#This Row],[Performance Levels]]="Needs Improvement",2)</f>
        <v>3</v>
      </c>
      <c r="S404" s="7">
        <v>3</v>
      </c>
      <c r="T404" s="7" t="str" cm="1">
        <f t="array" ref="T404">_xlfn.IFS(S404&lt;=2,"Excellent",S404=3,"Average",S404&lt;=5,"Poor")</f>
        <v>Average</v>
      </c>
      <c r="U404" s="5">
        <v>44822</v>
      </c>
      <c r="V404" s="7">
        <v>4</v>
      </c>
      <c r="W404" s="7" t="str" cm="1">
        <f t="array" ref="W404">_xlfn.IFS(S404&lt;=2,"High",S404=3,"Moderate",S404&lt;=5,"Low")</f>
        <v>Moderate</v>
      </c>
      <c r="X404" s="7">
        <v>3</v>
      </c>
      <c r="Y404" s="7" t="str" cm="1">
        <f t="array" ref="Y404">_xlfn.IFS(S404&lt;=2,"High",S404=3,"Moderate",S404&lt;=5,"Low")</f>
        <v>Moderate</v>
      </c>
      <c r="Z404" s="7">
        <v>1</v>
      </c>
      <c r="AA404" s="7" t="str" cm="1">
        <f t="array" ref="AA404">_xlfn.IFS(S404&lt;=2,"High",S404=3,"Moderate",S404&lt;=5,"Low")</f>
        <v>Moderate</v>
      </c>
      <c r="AB404" s="5">
        <v>44829</v>
      </c>
      <c r="AC404" s="7" t="s">
        <v>91</v>
      </c>
      <c r="AD404" s="7" t="s">
        <v>41</v>
      </c>
      <c r="AE404" s="7" t="s">
        <v>62</v>
      </c>
      <c r="AF404" s="7">
        <v>3</v>
      </c>
      <c r="AG404" s="8">
        <v>934.92</v>
      </c>
      <c r="AH404" s="7">
        <v>48</v>
      </c>
      <c r="AI404" s="7" t="str" cm="1">
        <f t="array" ref="AI404">_xlfn.IFS(AH404&lt;=25,"Young",AH404&lt;=50,"Adult",AH404&gt;50,"Old")</f>
        <v>Adult</v>
      </c>
    </row>
    <row r="405" spans="1:35" x14ac:dyDescent="0.35">
      <c r="A405" s="11">
        <v>3881</v>
      </c>
      <c r="B405" s="9">
        <v>43635</v>
      </c>
      <c r="C405" s="10">
        <f t="shared" ca="1" si="6"/>
        <v>6.9194444444444443</v>
      </c>
      <c r="D405" s="11" t="s">
        <v>111</v>
      </c>
      <c r="E405" s="11" t="s">
        <v>80</v>
      </c>
      <c r="F405" s="11" t="s">
        <v>29</v>
      </c>
      <c r="G405" s="11" t="s">
        <v>45</v>
      </c>
      <c r="H405" s="11" t="s">
        <v>55</v>
      </c>
      <c r="I405" s="11" t="s">
        <v>45</v>
      </c>
      <c r="J405" s="11" t="s">
        <v>94</v>
      </c>
      <c r="K405" s="11" t="s">
        <v>69</v>
      </c>
      <c r="L405" s="9">
        <v>33920</v>
      </c>
      <c r="M405" s="11" t="s">
        <v>35</v>
      </c>
      <c r="N405" s="11" t="s">
        <v>47</v>
      </c>
      <c r="O405" s="11" t="s">
        <v>59</v>
      </c>
      <c r="P405" s="11" t="s">
        <v>76</v>
      </c>
      <c r="Q405" s="11" t="s">
        <v>39</v>
      </c>
      <c r="R405" s="11" cm="1">
        <f t="array" ref="R405">_xlfn.IFS(Table3[[#This Row],[Performance Levels]]="Exceeds",4,Table3[[#This Row],[Performance Levels]]="Fully Meets",3,Table3[[#This Row],[Performance Levels]]="PIP",1,Table3[[#This Row],[Performance Levels]]="Needs Improvement",2)</f>
        <v>3</v>
      </c>
      <c r="S405" s="11">
        <v>3</v>
      </c>
      <c r="T405" s="11" t="str" cm="1">
        <f t="array" ref="T405">_xlfn.IFS(S405&lt;=2,"Excellent",S405=3,"Average",S405&lt;=5,"Poor")</f>
        <v>Average</v>
      </c>
      <c r="U405" s="9">
        <v>44854</v>
      </c>
      <c r="V405" s="11">
        <v>5</v>
      </c>
      <c r="W405" s="11" t="str" cm="1">
        <f t="array" ref="W405">_xlfn.IFS(S405&lt;=2,"High",S405=3,"Moderate",S405&lt;=5,"Low")</f>
        <v>Moderate</v>
      </c>
      <c r="X405" s="11">
        <v>3</v>
      </c>
      <c r="Y405" s="11" t="str" cm="1">
        <f t="array" ref="Y405">_xlfn.IFS(S405&lt;=2,"High",S405=3,"Moderate",S405&lt;=5,"Low")</f>
        <v>Moderate</v>
      </c>
      <c r="Z405" s="11">
        <v>5</v>
      </c>
      <c r="AA405" s="11" t="str" cm="1">
        <f t="array" ref="AA405">_xlfn.IFS(S405&lt;=2,"High",S405=3,"Moderate",S405&lt;=5,"Low")</f>
        <v>Moderate</v>
      </c>
      <c r="AB405" s="9">
        <v>44859</v>
      </c>
      <c r="AC405" s="11" t="s">
        <v>61</v>
      </c>
      <c r="AD405" s="11" t="s">
        <v>50</v>
      </c>
      <c r="AE405" s="11" t="s">
        <v>42</v>
      </c>
      <c r="AF405" s="11">
        <v>3</v>
      </c>
      <c r="AG405" s="12">
        <v>170.61</v>
      </c>
      <c r="AH405" s="11">
        <v>27</v>
      </c>
      <c r="AI405" s="11" t="str" cm="1">
        <f t="array" ref="AI405">_xlfn.IFS(AH405&lt;=25,"Young",AH405&lt;=50,"Adult",AH405&gt;50,"Old")</f>
        <v>Adult</v>
      </c>
    </row>
    <row r="406" spans="1:35" x14ac:dyDescent="0.35">
      <c r="A406" s="7">
        <v>3882</v>
      </c>
      <c r="B406" s="5">
        <v>43495</v>
      </c>
      <c r="C406" s="6">
        <f t="shared" ca="1" si="6"/>
        <v>7.3055555555555554</v>
      </c>
      <c r="D406" s="7" t="s">
        <v>111</v>
      </c>
      <c r="E406" s="7" t="s">
        <v>53</v>
      </c>
      <c r="F406" s="7" t="s">
        <v>29</v>
      </c>
      <c r="G406" s="7" t="s">
        <v>30</v>
      </c>
      <c r="H406" s="7" t="s">
        <v>31</v>
      </c>
      <c r="I406" s="7" t="s">
        <v>45</v>
      </c>
      <c r="J406" s="7" t="s">
        <v>94</v>
      </c>
      <c r="K406" s="7" t="s">
        <v>102</v>
      </c>
      <c r="L406" s="5">
        <v>53373</v>
      </c>
      <c r="M406" s="7" t="s">
        <v>35</v>
      </c>
      <c r="N406" s="7" t="s">
        <v>36</v>
      </c>
      <c r="O406" s="7" t="s">
        <v>83</v>
      </c>
      <c r="P406" s="7" t="s">
        <v>66</v>
      </c>
      <c r="Q406" s="7" t="s">
        <v>39</v>
      </c>
      <c r="R406" s="7" cm="1">
        <f t="array" ref="R406">_xlfn.IFS(Table3[[#This Row],[Performance Levels]]="Exceeds",4,Table3[[#This Row],[Performance Levels]]="Fully Meets",3,Table3[[#This Row],[Performance Levels]]="PIP",1,Table3[[#This Row],[Performance Levels]]="Needs Improvement",2)</f>
        <v>3</v>
      </c>
      <c r="S406" s="7">
        <v>3</v>
      </c>
      <c r="T406" s="7" t="str" cm="1">
        <f t="array" ref="T406">_xlfn.IFS(S406&lt;=2,"Excellent",S406=3,"Average",S406&lt;=5,"Poor")</f>
        <v>Average</v>
      </c>
      <c r="U406" s="5">
        <v>44823</v>
      </c>
      <c r="V406" s="7">
        <v>5</v>
      </c>
      <c r="W406" s="7" t="str" cm="1">
        <f t="array" ref="W406">_xlfn.IFS(S406&lt;=2,"High",S406=3,"Moderate",S406&lt;=5,"Low")</f>
        <v>Moderate</v>
      </c>
      <c r="X406" s="7">
        <v>3</v>
      </c>
      <c r="Y406" s="7" t="str" cm="1">
        <f t="array" ref="Y406">_xlfn.IFS(S406&lt;=2,"High",S406=3,"Moderate",S406&lt;=5,"Low")</f>
        <v>Moderate</v>
      </c>
      <c r="Z406" s="7">
        <v>3</v>
      </c>
      <c r="AA406" s="7" t="str" cm="1">
        <f t="array" ref="AA406">_xlfn.IFS(S406&lt;=2,"High",S406=3,"Moderate",S406&lt;=5,"Low")</f>
        <v>Moderate</v>
      </c>
      <c r="AB406" s="5">
        <v>45079</v>
      </c>
      <c r="AC406" s="7" t="s">
        <v>49</v>
      </c>
      <c r="AD406" s="7" t="s">
        <v>41</v>
      </c>
      <c r="AE406" s="7" t="s">
        <v>62</v>
      </c>
      <c r="AF406" s="7">
        <v>2</v>
      </c>
      <c r="AG406" s="8">
        <v>654.09</v>
      </c>
      <c r="AH406" s="7">
        <v>73</v>
      </c>
      <c r="AI406" s="7" t="str" cm="1">
        <f t="array" ref="AI406">_xlfn.IFS(AH406&lt;=25,"Young",AH406&lt;=50,"Adult",AH406&gt;50,"Old")</f>
        <v>Old</v>
      </c>
    </row>
    <row r="407" spans="1:35" x14ac:dyDescent="0.35">
      <c r="A407" s="11">
        <v>3883</v>
      </c>
      <c r="B407" s="9">
        <v>44687</v>
      </c>
      <c r="C407" s="10">
        <f t="shared" ca="1" si="6"/>
        <v>4.0388888888888888</v>
      </c>
      <c r="D407" s="11" t="s">
        <v>111</v>
      </c>
      <c r="E407" s="11" t="s">
        <v>68</v>
      </c>
      <c r="F407" s="11" t="s">
        <v>29</v>
      </c>
      <c r="G407" s="11" t="s">
        <v>30</v>
      </c>
      <c r="H407" s="11" t="s">
        <v>55</v>
      </c>
      <c r="I407" s="11" t="s">
        <v>54</v>
      </c>
      <c r="J407" s="11" t="s">
        <v>94</v>
      </c>
      <c r="K407" s="11" t="s">
        <v>69</v>
      </c>
      <c r="L407" s="9">
        <v>33405</v>
      </c>
      <c r="M407" s="11" t="s">
        <v>35</v>
      </c>
      <c r="N407" s="11" t="s">
        <v>36</v>
      </c>
      <c r="O407" s="11" t="s">
        <v>37</v>
      </c>
      <c r="P407" s="11" t="s">
        <v>38</v>
      </c>
      <c r="Q407" s="11" t="s">
        <v>39</v>
      </c>
      <c r="R407" s="11" cm="1">
        <f t="array" ref="R407">_xlfn.IFS(Table3[[#This Row],[Performance Levels]]="Exceeds",4,Table3[[#This Row],[Performance Levels]]="Fully Meets",3,Table3[[#This Row],[Performance Levels]]="PIP",1,Table3[[#This Row],[Performance Levels]]="Needs Improvement",2)</f>
        <v>3</v>
      </c>
      <c r="S407" s="11">
        <v>3</v>
      </c>
      <c r="T407" s="11" t="str" cm="1">
        <f t="array" ref="T407">_xlfn.IFS(S407&lt;=2,"Excellent",S407=3,"Average",S407&lt;=5,"Poor")</f>
        <v>Average</v>
      </c>
      <c r="U407" s="9">
        <v>44998</v>
      </c>
      <c r="V407" s="11">
        <v>2</v>
      </c>
      <c r="W407" s="11" t="str" cm="1">
        <f t="array" ref="W407">_xlfn.IFS(S407&lt;=2,"High",S407=3,"Moderate",S407&lt;=5,"Low")</f>
        <v>Moderate</v>
      </c>
      <c r="X407" s="11">
        <v>2</v>
      </c>
      <c r="Y407" s="11" t="str" cm="1">
        <f t="array" ref="Y407">_xlfn.IFS(S407&lt;=2,"High",S407=3,"Moderate",S407&lt;=5,"Low")</f>
        <v>Moderate</v>
      </c>
      <c r="Z407" s="11">
        <v>1</v>
      </c>
      <c r="AA407" s="11" t="str" cm="1">
        <f t="array" ref="AA407">_xlfn.IFS(S407&lt;=2,"High",S407=3,"Moderate",S407&lt;=5,"Low")</f>
        <v>Moderate</v>
      </c>
      <c r="AB407" s="9">
        <v>45112</v>
      </c>
      <c r="AC407" s="11" t="s">
        <v>91</v>
      </c>
      <c r="AD407" s="11" t="s">
        <v>41</v>
      </c>
      <c r="AE407" s="11" t="s">
        <v>51</v>
      </c>
      <c r="AF407" s="11">
        <v>2</v>
      </c>
      <c r="AG407" s="12">
        <v>842.6</v>
      </c>
      <c r="AH407" s="11">
        <v>31</v>
      </c>
      <c r="AI407" s="11" t="str" cm="1">
        <f t="array" ref="AI407">_xlfn.IFS(AH407&lt;=25,"Young",AH407&lt;=50,"Adult",AH407&gt;50,"Old")</f>
        <v>Adult</v>
      </c>
    </row>
    <row r="408" spans="1:35" x14ac:dyDescent="0.35">
      <c r="A408" s="7">
        <v>3884</v>
      </c>
      <c r="B408" s="5">
        <v>43498</v>
      </c>
      <c r="C408" s="6">
        <f t="shared" ca="1" si="6"/>
        <v>7.3</v>
      </c>
      <c r="D408" s="7" t="s">
        <v>111</v>
      </c>
      <c r="E408" s="7" t="s">
        <v>28</v>
      </c>
      <c r="F408" s="7" t="s">
        <v>29</v>
      </c>
      <c r="G408" s="7" t="s">
        <v>54</v>
      </c>
      <c r="H408" s="7" t="s">
        <v>55</v>
      </c>
      <c r="I408" s="7" t="s">
        <v>32</v>
      </c>
      <c r="J408" s="7" t="s">
        <v>94</v>
      </c>
      <c r="K408" s="7" t="s">
        <v>78</v>
      </c>
      <c r="L408" s="5">
        <v>31894</v>
      </c>
      <c r="M408" s="7" t="s">
        <v>35</v>
      </c>
      <c r="N408" s="7" t="s">
        <v>36</v>
      </c>
      <c r="O408" s="7" t="s">
        <v>71</v>
      </c>
      <c r="P408" s="7" t="s">
        <v>38</v>
      </c>
      <c r="Q408" s="7" t="s">
        <v>39</v>
      </c>
      <c r="R408" s="7" cm="1">
        <f t="array" ref="R408">_xlfn.IFS(Table3[[#This Row],[Performance Levels]]="Exceeds",4,Table3[[#This Row],[Performance Levels]]="Fully Meets",3,Table3[[#This Row],[Performance Levels]]="PIP",1,Table3[[#This Row],[Performance Levels]]="Needs Improvement",2)</f>
        <v>3</v>
      </c>
      <c r="S408" s="7">
        <v>3</v>
      </c>
      <c r="T408" s="7" t="str" cm="1">
        <f t="array" ref="T408">_xlfn.IFS(S408&lt;=2,"Excellent",S408=3,"Average",S408&lt;=5,"Poor")</f>
        <v>Average</v>
      </c>
      <c r="U408" s="5">
        <v>45137</v>
      </c>
      <c r="V408" s="7">
        <v>4</v>
      </c>
      <c r="W408" s="7" t="str" cm="1">
        <f t="array" ref="W408">_xlfn.IFS(S408&lt;=2,"High",S408=3,"Moderate",S408&lt;=5,"Low")</f>
        <v>Moderate</v>
      </c>
      <c r="X408" s="7">
        <v>2</v>
      </c>
      <c r="Y408" s="7" t="str" cm="1">
        <f t="array" ref="Y408">_xlfn.IFS(S408&lt;=2,"High",S408=3,"Moderate",S408&lt;=5,"Low")</f>
        <v>Moderate</v>
      </c>
      <c r="Z408" s="7">
        <v>3</v>
      </c>
      <c r="AA408" s="7" t="str" cm="1">
        <f t="array" ref="AA408">_xlfn.IFS(S408&lt;=2,"High",S408=3,"Moderate",S408&lt;=5,"Low")</f>
        <v>Moderate</v>
      </c>
      <c r="AB408" s="5">
        <v>44821</v>
      </c>
      <c r="AC408" s="7" t="s">
        <v>49</v>
      </c>
      <c r="AD408" s="7" t="s">
        <v>50</v>
      </c>
      <c r="AE408" s="7" t="s">
        <v>72</v>
      </c>
      <c r="AF408" s="7">
        <v>1</v>
      </c>
      <c r="AG408" s="8">
        <v>789.88</v>
      </c>
      <c r="AH408" s="7">
        <v>32</v>
      </c>
      <c r="AI408" s="7" t="str" cm="1">
        <f t="array" ref="AI408">_xlfn.IFS(AH408&lt;=25,"Young",AH408&lt;=50,"Adult",AH408&gt;50,"Old")</f>
        <v>Adult</v>
      </c>
    </row>
    <row r="409" spans="1:35" x14ac:dyDescent="0.35">
      <c r="A409" s="11">
        <v>3885</v>
      </c>
      <c r="B409" s="9">
        <v>44538</v>
      </c>
      <c r="C409" s="10">
        <f t="shared" ca="1" si="6"/>
        <v>4.45</v>
      </c>
      <c r="D409" s="11" t="s">
        <v>113</v>
      </c>
      <c r="E409" s="11" t="s">
        <v>43</v>
      </c>
      <c r="F409" s="11" t="s">
        <v>29</v>
      </c>
      <c r="G409" s="11" t="s">
        <v>54</v>
      </c>
      <c r="H409" s="11" t="s">
        <v>55</v>
      </c>
      <c r="I409" s="11" t="s">
        <v>45</v>
      </c>
      <c r="J409" s="11" t="s">
        <v>94</v>
      </c>
      <c r="K409" s="11" t="s">
        <v>78</v>
      </c>
      <c r="L409" s="9">
        <v>54352</v>
      </c>
      <c r="M409" s="11" t="s">
        <v>70</v>
      </c>
      <c r="N409" s="11" t="s">
        <v>36</v>
      </c>
      <c r="O409" s="11" t="s">
        <v>71</v>
      </c>
      <c r="P409" s="11" t="s">
        <v>60</v>
      </c>
      <c r="Q409" s="11" t="s">
        <v>39</v>
      </c>
      <c r="R409" s="11" cm="1">
        <f t="array" ref="R409">_xlfn.IFS(Table3[[#This Row],[Performance Levels]]="Exceeds",4,Table3[[#This Row],[Performance Levels]]="Fully Meets",3,Table3[[#This Row],[Performance Levels]]="PIP",1,Table3[[#This Row],[Performance Levels]]="Needs Improvement",2)</f>
        <v>3</v>
      </c>
      <c r="S409" s="11">
        <v>3</v>
      </c>
      <c r="T409" s="11" t="str" cm="1">
        <f t="array" ref="T409">_xlfn.IFS(S409&lt;=2,"Excellent",S409=3,"Average",S409&lt;=5,"Poor")</f>
        <v>Average</v>
      </c>
      <c r="U409" s="9">
        <v>45137</v>
      </c>
      <c r="V409" s="11">
        <v>5</v>
      </c>
      <c r="W409" s="11" t="str" cm="1">
        <f t="array" ref="W409">_xlfn.IFS(S409&lt;=2,"High",S409=3,"Moderate",S409&lt;=5,"Low")</f>
        <v>Moderate</v>
      </c>
      <c r="X409" s="11">
        <v>5</v>
      </c>
      <c r="Y409" s="11" t="str" cm="1">
        <f t="array" ref="Y409">_xlfn.IFS(S409&lt;=2,"High",S409=3,"Moderate",S409&lt;=5,"Low")</f>
        <v>Moderate</v>
      </c>
      <c r="Z409" s="11">
        <v>5</v>
      </c>
      <c r="AA409" s="11" t="str" cm="1">
        <f t="array" ref="AA409">_xlfn.IFS(S409&lt;=2,"High",S409=3,"Moderate",S409&lt;=5,"Low")</f>
        <v>Moderate</v>
      </c>
      <c r="AB409" s="9">
        <v>44792</v>
      </c>
      <c r="AC409" s="11" t="s">
        <v>91</v>
      </c>
      <c r="AD409" s="11" t="s">
        <v>50</v>
      </c>
      <c r="AE409" s="11" t="s">
        <v>42</v>
      </c>
      <c r="AF409" s="11">
        <v>2</v>
      </c>
      <c r="AG409" s="12">
        <v>324.81</v>
      </c>
      <c r="AH409" s="11">
        <v>73</v>
      </c>
      <c r="AI409" s="11" t="str" cm="1">
        <f t="array" ref="AI409">_xlfn.IFS(AH409&lt;=25,"Young",AH409&lt;=50,"Adult",AH409&gt;50,"Old")</f>
        <v>Old</v>
      </c>
    </row>
    <row r="410" spans="1:35" x14ac:dyDescent="0.35">
      <c r="A410" s="7">
        <v>3886</v>
      </c>
      <c r="B410" s="5">
        <v>43385</v>
      </c>
      <c r="C410" s="6">
        <f t="shared" ca="1" si="6"/>
        <v>7.6055555555555552</v>
      </c>
      <c r="D410" s="7" t="s">
        <v>113</v>
      </c>
      <c r="E410" s="7" t="s">
        <v>86</v>
      </c>
      <c r="F410" s="7" t="s">
        <v>29</v>
      </c>
      <c r="G410" s="7" t="s">
        <v>45</v>
      </c>
      <c r="H410" s="7" t="s">
        <v>55</v>
      </c>
      <c r="I410" s="7" t="s">
        <v>32</v>
      </c>
      <c r="J410" s="7" t="s">
        <v>94</v>
      </c>
      <c r="K410" s="7" t="s">
        <v>102</v>
      </c>
      <c r="L410" s="5">
        <v>28465</v>
      </c>
      <c r="M410" s="7" t="s">
        <v>70</v>
      </c>
      <c r="N410" s="7" t="s">
        <v>47</v>
      </c>
      <c r="O410" s="7" t="s">
        <v>59</v>
      </c>
      <c r="P410" s="7" t="s">
        <v>60</v>
      </c>
      <c r="Q410" s="7" t="s">
        <v>39</v>
      </c>
      <c r="R410" s="7" cm="1">
        <f t="array" ref="R410">_xlfn.IFS(Table3[[#This Row],[Performance Levels]]="Exceeds",4,Table3[[#This Row],[Performance Levels]]="Fully Meets",3,Table3[[#This Row],[Performance Levels]]="PIP",1,Table3[[#This Row],[Performance Levels]]="Needs Improvement",2)</f>
        <v>3</v>
      </c>
      <c r="S410" s="7">
        <v>3</v>
      </c>
      <c r="T410" s="7" t="str" cm="1">
        <f t="array" ref="T410">_xlfn.IFS(S410&lt;=2,"Excellent",S410=3,"Average",S410&lt;=5,"Poor")</f>
        <v>Average</v>
      </c>
      <c r="U410" s="5">
        <v>44803</v>
      </c>
      <c r="V410" s="7">
        <v>5</v>
      </c>
      <c r="W410" s="7" t="str" cm="1">
        <f t="array" ref="W410">_xlfn.IFS(S410&lt;=2,"High",S410=3,"Moderate",S410&lt;=5,"Low")</f>
        <v>Moderate</v>
      </c>
      <c r="X410" s="7">
        <v>2</v>
      </c>
      <c r="Y410" s="7" t="str" cm="1">
        <f t="array" ref="Y410">_xlfn.IFS(S410&lt;=2,"High",S410=3,"Moderate",S410&lt;=5,"Low")</f>
        <v>Moderate</v>
      </c>
      <c r="Z410" s="7">
        <v>5</v>
      </c>
      <c r="AA410" s="7" t="str" cm="1">
        <f t="array" ref="AA410">_xlfn.IFS(S410&lt;=2,"High",S410=3,"Moderate",S410&lt;=5,"Low")</f>
        <v>Moderate</v>
      </c>
      <c r="AB410" s="5">
        <v>44893</v>
      </c>
      <c r="AC410" s="7" t="s">
        <v>67</v>
      </c>
      <c r="AD410" s="7" t="s">
        <v>50</v>
      </c>
      <c r="AE410" s="7" t="s">
        <v>72</v>
      </c>
      <c r="AF410" s="7">
        <v>4</v>
      </c>
      <c r="AG410" s="8">
        <v>298.10000000000002</v>
      </c>
      <c r="AH410" s="7">
        <v>41</v>
      </c>
      <c r="AI410" s="7" t="str" cm="1">
        <f t="array" ref="AI410">_xlfn.IFS(AH410&lt;=25,"Young",AH410&lt;=50,"Adult",AH410&gt;50,"Old")</f>
        <v>Adult</v>
      </c>
    </row>
    <row r="411" spans="1:35" x14ac:dyDescent="0.35">
      <c r="A411" s="11">
        <v>3889</v>
      </c>
      <c r="B411" s="9">
        <v>44809</v>
      </c>
      <c r="C411" s="10">
        <f t="shared" ca="1" si="6"/>
        <v>3.7083333333333335</v>
      </c>
      <c r="D411" s="11" t="s">
        <v>112</v>
      </c>
      <c r="E411" s="11" t="s">
        <v>63</v>
      </c>
      <c r="F411" s="11" t="s">
        <v>29</v>
      </c>
      <c r="G411" s="11" t="s">
        <v>30</v>
      </c>
      <c r="H411" s="11" t="s">
        <v>55</v>
      </c>
      <c r="I411" s="11" t="s">
        <v>45</v>
      </c>
      <c r="J411" s="11" t="s">
        <v>114</v>
      </c>
      <c r="K411" s="11" t="s">
        <v>64</v>
      </c>
      <c r="L411" s="9">
        <v>30239</v>
      </c>
      <c r="M411" s="11" t="s">
        <v>35</v>
      </c>
      <c r="N411" s="11" t="s">
        <v>47</v>
      </c>
      <c r="O411" s="11" t="s">
        <v>71</v>
      </c>
      <c r="P411" s="11" t="s">
        <v>60</v>
      </c>
      <c r="Q411" s="11" t="s">
        <v>39</v>
      </c>
      <c r="R411" s="11" cm="1">
        <f t="array" ref="R411">_xlfn.IFS(Table3[[#This Row],[Performance Levels]]="Exceeds",4,Table3[[#This Row],[Performance Levels]]="Fully Meets",3,Table3[[#This Row],[Performance Levels]]="PIP",1,Table3[[#This Row],[Performance Levels]]="Needs Improvement",2)</f>
        <v>3</v>
      </c>
      <c r="S411" s="11">
        <v>3</v>
      </c>
      <c r="T411" s="11" t="str" cm="1">
        <f t="array" ref="T411">_xlfn.IFS(S411&lt;=2,"Excellent",S411=3,"Average",S411&lt;=5,"Poor")</f>
        <v>Average</v>
      </c>
      <c r="U411" s="9">
        <v>44952</v>
      </c>
      <c r="V411" s="11">
        <v>2</v>
      </c>
      <c r="W411" s="11" t="str" cm="1">
        <f t="array" ref="W411">_xlfn.IFS(S411&lt;=2,"High",S411=3,"Moderate",S411&lt;=5,"Low")</f>
        <v>Moderate</v>
      </c>
      <c r="X411" s="11">
        <v>1</v>
      </c>
      <c r="Y411" s="11" t="str" cm="1">
        <f t="array" ref="Y411">_xlfn.IFS(S411&lt;=2,"High",S411=3,"Moderate",S411&lt;=5,"Low")</f>
        <v>Moderate</v>
      </c>
      <c r="Z411" s="11">
        <v>1</v>
      </c>
      <c r="AA411" s="11" t="str" cm="1">
        <f t="array" ref="AA411">_xlfn.IFS(S411&lt;=2,"High",S411=3,"Moderate",S411&lt;=5,"Low")</f>
        <v>Moderate</v>
      </c>
      <c r="AB411" s="9">
        <v>45140</v>
      </c>
      <c r="AC411" s="11" t="s">
        <v>67</v>
      </c>
      <c r="AD411" s="11" t="s">
        <v>50</v>
      </c>
      <c r="AE411" s="11" t="s">
        <v>51</v>
      </c>
      <c r="AF411" s="11">
        <v>1</v>
      </c>
      <c r="AG411" s="12">
        <v>292.8</v>
      </c>
      <c r="AH411" s="11">
        <v>40</v>
      </c>
      <c r="AI411" s="11" t="str" cm="1">
        <f t="array" ref="AI411">_xlfn.IFS(AH411&lt;=25,"Young",AH411&lt;=50,"Adult",AH411&gt;50,"Old")</f>
        <v>Adult</v>
      </c>
    </row>
    <row r="412" spans="1:35" x14ac:dyDescent="0.35">
      <c r="A412" s="7">
        <v>3890</v>
      </c>
      <c r="B412" s="5">
        <v>44761</v>
      </c>
      <c r="C412" s="6">
        <f t="shared" ca="1" si="6"/>
        <v>3.8361111111111112</v>
      </c>
      <c r="D412" s="7" t="s">
        <v>112</v>
      </c>
      <c r="E412" s="7" t="s">
        <v>73</v>
      </c>
      <c r="F412" s="7" t="s">
        <v>29</v>
      </c>
      <c r="G412" s="7" t="s">
        <v>54</v>
      </c>
      <c r="H412" s="7" t="s">
        <v>55</v>
      </c>
      <c r="I412" s="7" t="s">
        <v>32</v>
      </c>
      <c r="J412" s="7" t="s">
        <v>94</v>
      </c>
      <c r="K412" s="7" t="s">
        <v>64</v>
      </c>
      <c r="L412" s="5">
        <v>36392</v>
      </c>
      <c r="M412" s="7" t="s">
        <v>35</v>
      </c>
      <c r="N412" s="7" t="s">
        <v>47</v>
      </c>
      <c r="O412" s="7" t="s">
        <v>83</v>
      </c>
      <c r="P412" s="7" t="s">
        <v>76</v>
      </c>
      <c r="Q412" s="7" t="s">
        <v>39</v>
      </c>
      <c r="R412" s="7" cm="1">
        <f t="array" ref="R412">_xlfn.IFS(Table3[[#This Row],[Performance Levels]]="Exceeds",4,Table3[[#This Row],[Performance Levels]]="Fully Meets",3,Table3[[#This Row],[Performance Levels]]="PIP",1,Table3[[#This Row],[Performance Levels]]="Needs Improvement",2)</f>
        <v>3</v>
      </c>
      <c r="S412" s="7">
        <v>3</v>
      </c>
      <c r="T412" s="7" t="str" cm="1">
        <f t="array" ref="T412">_xlfn.IFS(S412&lt;=2,"Excellent",S412=3,"Average",S412&lt;=5,"Poor")</f>
        <v>Average</v>
      </c>
      <c r="U412" s="5">
        <v>44858</v>
      </c>
      <c r="V412" s="7">
        <v>2</v>
      </c>
      <c r="W412" s="7" t="str" cm="1">
        <f t="array" ref="W412">_xlfn.IFS(S412&lt;=2,"High",S412=3,"Moderate",S412&lt;=5,"Low")</f>
        <v>Moderate</v>
      </c>
      <c r="X412" s="7">
        <v>3</v>
      </c>
      <c r="Y412" s="7" t="str" cm="1">
        <f t="array" ref="Y412">_xlfn.IFS(S412&lt;=2,"High",S412=3,"Moderate",S412&lt;=5,"Low")</f>
        <v>Moderate</v>
      </c>
      <c r="Z412" s="7">
        <v>3</v>
      </c>
      <c r="AA412" s="7" t="str" cm="1">
        <f t="array" ref="AA412">_xlfn.IFS(S412&lt;=2,"High",S412=3,"Moderate",S412&lt;=5,"Low")</f>
        <v>Moderate</v>
      </c>
      <c r="AB412" s="5">
        <v>44934</v>
      </c>
      <c r="AC412" s="7" t="s">
        <v>61</v>
      </c>
      <c r="AD412" s="7" t="s">
        <v>50</v>
      </c>
      <c r="AE412" s="7" t="s">
        <v>62</v>
      </c>
      <c r="AF412" s="7">
        <v>4</v>
      </c>
      <c r="AG412" s="8">
        <v>596.62</v>
      </c>
      <c r="AH412" s="7">
        <v>23</v>
      </c>
      <c r="AI412" s="7" t="str" cm="1">
        <f t="array" ref="AI412">_xlfn.IFS(AH412&lt;=25,"Young",AH412&lt;=50,"Adult",AH412&gt;50,"Old")</f>
        <v>Young</v>
      </c>
    </row>
    <row r="413" spans="1:35" x14ac:dyDescent="0.35">
      <c r="A413" s="11">
        <v>3891</v>
      </c>
      <c r="B413" s="9">
        <v>44707</v>
      </c>
      <c r="C413" s="10">
        <f t="shared" ca="1" si="6"/>
        <v>3.9833333333333334</v>
      </c>
      <c r="D413" s="11" t="s">
        <v>112</v>
      </c>
      <c r="E413" s="11" t="s">
        <v>68</v>
      </c>
      <c r="F413" s="11" t="s">
        <v>29</v>
      </c>
      <c r="G413" s="11" t="s">
        <v>54</v>
      </c>
      <c r="H413" s="11" t="s">
        <v>31</v>
      </c>
      <c r="I413" s="11" t="s">
        <v>32</v>
      </c>
      <c r="J413" s="11" t="s">
        <v>94</v>
      </c>
      <c r="K413" s="11" t="s">
        <v>78</v>
      </c>
      <c r="L413" s="9">
        <v>22101</v>
      </c>
      <c r="M413" s="11" t="s">
        <v>35</v>
      </c>
      <c r="N413" s="11" t="s">
        <v>47</v>
      </c>
      <c r="O413" s="11" t="s">
        <v>59</v>
      </c>
      <c r="P413" s="11" t="s">
        <v>60</v>
      </c>
      <c r="Q413" s="11" t="s">
        <v>39</v>
      </c>
      <c r="R413" s="11" cm="1">
        <f t="array" ref="R413">_xlfn.IFS(Table3[[#This Row],[Performance Levels]]="Exceeds",4,Table3[[#This Row],[Performance Levels]]="Fully Meets",3,Table3[[#This Row],[Performance Levels]]="PIP",1,Table3[[#This Row],[Performance Levels]]="Needs Improvement",2)</f>
        <v>3</v>
      </c>
      <c r="S413" s="11">
        <v>3</v>
      </c>
      <c r="T413" s="11" t="str" cm="1">
        <f t="array" ref="T413">_xlfn.IFS(S413&lt;=2,"Excellent",S413=3,"Average",S413&lt;=5,"Poor")</f>
        <v>Average</v>
      </c>
      <c r="U413" s="9">
        <v>45113</v>
      </c>
      <c r="V413" s="11">
        <v>3</v>
      </c>
      <c r="W413" s="11" t="str" cm="1">
        <f t="array" ref="W413">_xlfn.IFS(S413&lt;=2,"High",S413=3,"Moderate",S413&lt;=5,"Low")</f>
        <v>Moderate</v>
      </c>
      <c r="X413" s="11">
        <v>2</v>
      </c>
      <c r="Y413" s="11" t="str" cm="1">
        <f t="array" ref="Y413">_xlfn.IFS(S413&lt;=2,"High",S413=3,"Moderate",S413&lt;=5,"Low")</f>
        <v>Moderate</v>
      </c>
      <c r="Z413" s="11">
        <v>2</v>
      </c>
      <c r="AA413" s="11" t="str" cm="1">
        <f t="array" ref="AA413">_xlfn.IFS(S413&lt;=2,"High",S413=3,"Moderate",S413&lt;=5,"Low")</f>
        <v>Moderate</v>
      </c>
      <c r="AB413" s="9">
        <v>45024</v>
      </c>
      <c r="AC413" s="11" t="s">
        <v>40</v>
      </c>
      <c r="AD413" s="11" t="s">
        <v>50</v>
      </c>
      <c r="AE413" s="11" t="s">
        <v>72</v>
      </c>
      <c r="AF413" s="11">
        <v>5</v>
      </c>
      <c r="AG413" s="12">
        <v>774.74</v>
      </c>
      <c r="AH413" s="11">
        <v>62</v>
      </c>
      <c r="AI413" s="11" t="str" cm="1">
        <f t="array" ref="AI413">_xlfn.IFS(AH413&lt;=25,"Young",AH413&lt;=50,"Adult",AH413&gt;50,"Old")</f>
        <v>Old</v>
      </c>
    </row>
    <row r="414" spans="1:35" x14ac:dyDescent="0.35">
      <c r="A414" s="7">
        <v>3892</v>
      </c>
      <c r="B414" s="5">
        <v>44865</v>
      </c>
      <c r="C414" s="6">
        <f t="shared" ca="1" si="6"/>
        <v>3.5555555555555554</v>
      </c>
      <c r="D414" s="7" t="s">
        <v>112</v>
      </c>
      <c r="E414" s="7" t="s">
        <v>28</v>
      </c>
      <c r="F414" s="7" t="s">
        <v>29</v>
      </c>
      <c r="G414" s="7" t="s">
        <v>54</v>
      </c>
      <c r="H414" s="7" t="s">
        <v>44</v>
      </c>
      <c r="I414" s="7" t="s">
        <v>54</v>
      </c>
      <c r="J414" s="7" t="s">
        <v>94</v>
      </c>
      <c r="K414" s="7" t="s">
        <v>78</v>
      </c>
      <c r="L414" s="5">
        <v>28581</v>
      </c>
      <c r="M414" s="7" t="s">
        <v>35</v>
      </c>
      <c r="N414" s="7" t="s">
        <v>47</v>
      </c>
      <c r="O414" s="7" t="s">
        <v>48</v>
      </c>
      <c r="P414" s="7" t="s">
        <v>76</v>
      </c>
      <c r="Q414" s="7" t="s">
        <v>39</v>
      </c>
      <c r="R414" s="7" cm="1">
        <f t="array" ref="R414">_xlfn.IFS(Table3[[#This Row],[Performance Levels]]="Exceeds",4,Table3[[#This Row],[Performance Levels]]="Fully Meets",3,Table3[[#This Row],[Performance Levels]]="PIP",1,Table3[[#This Row],[Performance Levels]]="Needs Improvement",2)</f>
        <v>3</v>
      </c>
      <c r="S414" s="7">
        <v>3</v>
      </c>
      <c r="T414" s="7" t="str" cm="1">
        <f t="array" ref="T414">_xlfn.IFS(S414&lt;=2,"Excellent",S414=3,"Average",S414&lt;=5,"Poor")</f>
        <v>Average</v>
      </c>
      <c r="U414" s="5">
        <v>45118</v>
      </c>
      <c r="V414" s="7">
        <v>5</v>
      </c>
      <c r="W414" s="7" t="str" cm="1">
        <f t="array" ref="W414">_xlfn.IFS(S414&lt;=2,"High",S414=3,"Moderate",S414&lt;=5,"Low")</f>
        <v>Moderate</v>
      </c>
      <c r="X414" s="7">
        <v>4</v>
      </c>
      <c r="Y414" s="7" t="str" cm="1">
        <f t="array" ref="Y414">_xlfn.IFS(S414&lt;=2,"High",S414=3,"Moderate",S414&lt;=5,"Low")</f>
        <v>Moderate</v>
      </c>
      <c r="Z414" s="7">
        <v>2</v>
      </c>
      <c r="AA414" s="7" t="str" cm="1">
        <f t="array" ref="AA414">_xlfn.IFS(S414&lt;=2,"High",S414=3,"Moderate",S414&lt;=5,"Low")</f>
        <v>Moderate</v>
      </c>
      <c r="AB414" s="5">
        <v>44844</v>
      </c>
      <c r="AC414" s="7" t="s">
        <v>67</v>
      </c>
      <c r="AD414" s="7" t="s">
        <v>50</v>
      </c>
      <c r="AE414" s="7" t="s">
        <v>62</v>
      </c>
      <c r="AF414" s="7">
        <v>5</v>
      </c>
      <c r="AG414" s="8">
        <v>894.59</v>
      </c>
      <c r="AH414" s="7">
        <v>44</v>
      </c>
      <c r="AI414" s="7" t="str" cm="1">
        <f t="array" ref="AI414">_xlfn.IFS(AH414&lt;=25,"Young",AH414&lt;=50,"Adult",AH414&gt;50,"Old")</f>
        <v>Adult</v>
      </c>
    </row>
    <row r="415" spans="1:35" x14ac:dyDescent="0.35">
      <c r="A415" s="11">
        <v>3893</v>
      </c>
      <c r="B415" s="9">
        <v>45007</v>
      </c>
      <c r="C415" s="10">
        <f t="shared" ca="1" si="6"/>
        <v>3.161111111111111</v>
      </c>
      <c r="D415" s="11" t="s">
        <v>111</v>
      </c>
      <c r="E415" s="11" t="s">
        <v>43</v>
      </c>
      <c r="F415" s="11" t="s">
        <v>29</v>
      </c>
      <c r="G415" s="11" t="s">
        <v>54</v>
      </c>
      <c r="H415" s="11" t="s">
        <v>55</v>
      </c>
      <c r="I415" s="11" t="s">
        <v>45</v>
      </c>
      <c r="J415" s="11" t="s">
        <v>94</v>
      </c>
      <c r="K415" s="11" t="s">
        <v>64</v>
      </c>
      <c r="L415" s="9">
        <v>19464</v>
      </c>
      <c r="M415" s="11" t="s">
        <v>35</v>
      </c>
      <c r="N415" s="11" t="s">
        <v>36</v>
      </c>
      <c r="O415" s="11" t="s">
        <v>83</v>
      </c>
      <c r="P415" s="11" t="s">
        <v>66</v>
      </c>
      <c r="Q415" s="11" t="s">
        <v>39</v>
      </c>
      <c r="R415" s="11" cm="1">
        <f t="array" ref="R415">_xlfn.IFS(Table3[[#This Row],[Performance Levels]]="Exceeds",4,Table3[[#This Row],[Performance Levels]]="Fully Meets",3,Table3[[#This Row],[Performance Levels]]="PIP",1,Table3[[#This Row],[Performance Levels]]="Needs Improvement",2)</f>
        <v>3</v>
      </c>
      <c r="S415" s="11">
        <v>3</v>
      </c>
      <c r="T415" s="11" t="str" cm="1">
        <f t="array" ref="T415">_xlfn.IFS(S415&lt;=2,"Excellent",S415=3,"Average",S415&lt;=5,"Poor")</f>
        <v>Average</v>
      </c>
      <c r="U415" s="9">
        <v>44952</v>
      </c>
      <c r="V415" s="11">
        <v>3</v>
      </c>
      <c r="W415" s="11" t="str" cm="1">
        <f t="array" ref="W415">_xlfn.IFS(S415&lt;=2,"High",S415=3,"Moderate",S415&lt;=5,"Low")</f>
        <v>Moderate</v>
      </c>
      <c r="X415" s="11">
        <v>1</v>
      </c>
      <c r="Y415" s="11" t="str" cm="1">
        <f t="array" ref="Y415">_xlfn.IFS(S415&lt;=2,"High",S415=3,"Moderate",S415&lt;=5,"Low")</f>
        <v>Moderate</v>
      </c>
      <c r="Z415" s="11">
        <v>2</v>
      </c>
      <c r="AA415" s="11" t="str" cm="1">
        <f t="array" ref="AA415">_xlfn.IFS(S415&lt;=2,"High",S415=3,"Moderate",S415&lt;=5,"Low")</f>
        <v>Moderate</v>
      </c>
      <c r="AB415" s="9">
        <v>44820</v>
      </c>
      <c r="AC415" s="11" t="s">
        <v>40</v>
      </c>
      <c r="AD415" s="11" t="s">
        <v>50</v>
      </c>
      <c r="AE415" s="11" t="s">
        <v>42</v>
      </c>
      <c r="AF415" s="11">
        <v>1</v>
      </c>
      <c r="AG415" s="12">
        <v>242.36</v>
      </c>
      <c r="AH415" s="11">
        <v>70</v>
      </c>
      <c r="AI415" s="11" t="str" cm="1">
        <f t="array" ref="AI415">_xlfn.IFS(AH415&lt;=25,"Young",AH415&lt;=50,"Adult",AH415&gt;50,"Old")</f>
        <v>Old</v>
      </c>
    </row>
    <row r="416" spans="1:35" x14ac:dyDescent="0.35">
      <c r="A416" s="7">
        <v>3894</v>
      </c>
      <c r="B416" s="5">
        <v>45075</v>
      </c>
      <c r="C416" s="6">
        <f t="shared" ca="1" si="6"/>
        <v>2.9750000000000001</v>
      </c>
      <c r="D416" s="7" t="s">
        <v>111</v>
      </c>
      <c r="E416" s="7" t="s">
        <v>86</v>
      </c>
      <c r="F416" s="7" t="s">
        <v>29</v>
      </c>
      <c r="G416" s="7" t="s">
        <v>54</v>
      </c>
      <c r="H416" s="7" t="s">
        <v>44</v>
      </c>
      <c r="I416" s="7" t="s">
        <v>54</v>
      </c>
      <c r="J416" s="7" t="s">
        <v>94</v>
      </c>
      <c r="K416" s="7" t="s">
        <v>46</v>
      </c>
      <c r="L416" s="5">
        <v>21611</v>
      </c>
      <c r="M416" s="7" t="s">
        <v>35</v>
      </c>
      <c r="N416" s="7" t="s">
        <v>36</v>
      </c>
      <c r="O416" s="7" t="s">
        <v>71</v>
      </c>
      <c r="P416" s="7" t="s">
        <v>66</v>
      </c>
      <c r="Q416" s="7" t="s">
        <v>39</v>
      </c>
      <c r="R416" s="7" cm="1">
        <f t="array" ref="R416">_xlfn.IFS(Table3[[#This Row],[Performance Levels]]="Exceeds",4,Table3[[#This Row],[Performance Levels]]="Fully Meets",3,Table3[[#This Row],[Performance Levels]]="PIP",1,Table3[[#This Row],[Performance Levels]]="Needs Improvement",2)</f>
        <v>3</v>
      </c>
      <c r="S416" s="7">
        <v>3</v>
      </c>
      <c r="T416" s="7" t="str" cm="1">
        <f t="array" ref="T416">_xlfn.IFS(S416&lt;=2,"Excellent",S416=3,"Average",S416&lt;=5,"Poor")</f>
        <v>Average</v>
      </c>
      <c r="U416" s="5">
        <v>44787</v>
      </c>
      <c r="V416" s="7">
        <v>4</v>
      </c>
      <c r="W416" s="7" t="str" cm="1">
        <f t="array" ref="W416">_xlfn.IFS(S416&lt;=2,"High",S416=3,"Moderate",S416&lt;=5,"Low")</f>
        <v>Moderate</v>
      </c>
      <c r="X416" s="7">
        <v>3</v>
      </c>
      <c r="Y416" s="7" t="str" cm="1">
        <f t="array" ref="Y416">_xlfn.IFS(S416&lt;=2,"High",S416=3,"Moderate",S416&lt;=5,"Low")</f>
        <v>Moderate</v>
      </c>
      <c r="Z416" s="7">
        <v>5</v>
      </c>
      <c r="AA416" s="7" t="str" cm="1">
        <f t="array" ref="AA416">_xlfn.IFS(S416&lt;=2,"High",S416=3,"Moderate",S416&lt;=5,"Low")</f>
        <v>Moderate</v>
      </c>
      <c r="AB416" s="5">
        <v>44897</v>
      </c>
      <c r="AC416" s="7" t="s">
        <v>40</v>
      </c>
      <c r="AD416" s="7" t="s">
        <v>50</v>
      </c>
      <c r="AE416" s="7" t="s">
        <v>42</v>
      </c>
      <c r="AF416" s="7">
        <v>4</v>
      </c>
      <c r="AG416" s="8">
        <v>533.27</v>
      </c>
      <c r="AH416" s="7">
        <v>64</v>
      </c>
      <c r="AI416" s="7" t="str" cm="1">
        <f t="array" ref="AI416">_xlfn.IFS(AH416&lt;=25,"Young",AH416&lt;=50,"Adult",AH416&gt;50,"Old")</f>
        <v>Old</v>
      </c>
    </row>
    <row r="417" spans="1:35" x14ac:dyDescent="0.35">
      <c r="A417" s="11">
        <v>3895</v>
      </c>
      <c r="B417" s="9">
        <v>43884</v>
      </c>
      <c r="C417" s="10">
        <f t="shared" ca="1" si="6"/>
        <v>6.2416666666666663</v>
      </c>
      <c r="D417" s="11" t="s">
        <v>111</v>
      </c>
      <c r="E417" s="11" t="s">
        <v>80</v>
      </c>
      <c r="F417" s="11" t="s">
        <v>29</v>
      </c>
      <c r="G417" s="11" t="s">
        <v>54</v>
      </c>
      <c r="H417" s="11" t="s">
        <v>31</v>
      </c>
      <c r="I417" s="11" t="s">
        <v>54</v>
      </c>
      <c r="J417" s="11" t="s">
        <v>94</v>
      </c>
      <c r="K417" s="11" t="s">
        <v>88</v>
      </c>
      <c r="L417" s="9">
        <v>52367</v>
      </c>
      <c r="M417" s="11" t="s">
        <v>35</v>
      </c>
      <c r="N417" s="11" t="s">
        <v>36</v>
      </c>
      <c r="O417" s="11" t="s">
        <v>59</v>
      </c>
      <c r="P417" s="11" t="s">
        <v>60</v>
      </c>
      <c r="Q417" s="11" t="s">
        <v>39</v>
      </c>
      <c r="R417" s="11" cm="1">
        <f t="array" ref="R417">_xlfn.IFS(Table3[[#This Row],[Performance Levels]]="Exceeds",4,Table3[[#This Row],[Performance Levels]]="Fully Meets",3,Table3[[#This Row],[Performance Levels]]="PIP",1,Table3[[#This Row],[Performance Levels]]="Needs Improvement",2)</f>
        <v>3</v>
      </c>
      <c r="S417" s="11">
        <v>3</v>
      </c>
      <c r="T417" s="11" t="str" cm="1">
        <f t="array" ref="T417">_xlfn.IFS(S417&lt;=2,"Excellent",S417=3,"Average",S417&lt;=5,"Poor")</f>
        <v>Average</v>
      </c>
      <c r="U417" s="9">
        <v>45123</v>
      </c>
      <c r="V417" s="11">
        <v>2</v>
      </c>
      <c r="W417" s="11" t="str" cm="1">
        <f t="array" ref="W417">_xlfn.IFS(S417&lt;=2,"High",S417=3,"Moderate",S417&lt;=5,"Low")</f>
        <v>Moderate</v>
      </c>
      <c r="X417" s="11">
        <v>1</v>
      </c>
      <c r="Y417" s="11" t="str" cm="1">
        <f t="array" ref="Y417">_xlfn.IFS(S417&lt;=2,"High",S417=3,"Moderate",S417&lt;=5,"Low")</f>
        <v>Moderate</v>
      </c>
      <c r="Z417" s="11">
        <v>2</v>
      </c>
      <c r="AA417" s="11" t="str" cm="1">
        <f t="array" ref="AA417">_xlfn.IFS(S417&lt;=2,"High",S417=3,"Moderate",S417&lt;=5,"Low")</f>
        <v>Moderate</v>
      </c>
      <c r="AB417" s="9">
        <v>45038</v>
      </c>
      <c r="AC417" s="11" t="s">
        <v>67</v>
      </c>
      <c r="AD417" s="11" t="s">
        <v>50</v>
      </c>
      <c r="AE417" s="11" t="s">
        <v>62</v>
      </c>
      <c r="AF417" s="11">
        <v>1</v>
      </c>
      <c r="AG417" s="12">
        <v>983.77</v>
      </c>
      <c r="AH417" s="11">
        <v>77</v>
      </c>
      <c r="AI417" s="11" t="str" cm="1">
        <f t="array" ref="AI417">_xlfn.IFS(AH417&lt;=25,"Young",AH417&lt;=50,"Adult",AH417&gt;50,"Old")</f>
        <v>Old</v>
      </c>
    </row>
    <row r="418" spans="1:35" x14ac:dyDescent="0.35">
      <c r="A418" s="7">
        <v>3896</v>
      </c>
      <c r="B418" s="5">
        <v>43690</v>
      </c>
      <c r="C418" s="6">
        <f t="shared" ca="1" si="6"/>
        <v>6.7694444444444448</v>
      </c>
      <c r="D418" s="7" t="s">
        <v>111</v>
      </c>
      <c r="E418" s="7" t="s">
        <v>53</v>
      </c>
      <c r="F418" s="7" t="s">
        <v>29</v>
      </c>
      <c r="G418" s="7" t="s">
        <v>45</v>
      </c>
      <c r="H418" s="7" t="s">
        <v>55</v>
      </c>
      <c r="I418" s="7" t="s">
        <v>32</v>
      </c>
      <c r="J418" s="7" t="s">
        <v>94</v>
      </c>
      <c r="K418" s="7" t="s">
        <v>78</v>
      </c>
      <c r="L418" s="5">
        <v>29545</v>
      </c>
      <c r="M418" s="7" t="s">
        <v>35</v>
      </c>
      <c r="N418" s="7" t="s">
        <v>36</v>
      </c>
      <c r="O418" s="7" t="s">
        <v>59</v>
      </c>
      <c r="P418" s="7" t="s">
        <v>38</v>
      </c>
      <c r="Q418" s="7" t="s">
        <v>39</v>
      </c>
      <c r="R418" s="7" cm="1">
        <f t="array" ref="R418">_xlfn.IFS(Table3[[#This Row],[Performance Levels]]="Exceeds",4,Table3[[#This Row],[Performance Levels]]="Fully Meets",3,Table3[[#This Row],[Performance Levels]]="PIP",1,Table3[[#This Row],[Performance Levels]]="Needs Improvement",2)</f>
        <v>3</v>
      </c>
      <c r="S418" s="7">
        <v>3</v>
      </c>
      <c r="T418" s="7" t="str" cm="1">
        <f t="array" ref="T418">_xlfn.IFS(S418&lt;=2,"Excellent",S418=3,"Average",S418&lt;=5,"Poor")</f>
        <v>Average</v>
      </c>
      <c r="U418" s="5">
        <v>44971</v>
      </c>
      <c r="V418" s="7">
        <v>5</v>
      </c>
      <c r="W418" s="7" t="str" cm="1">
        <f t="array" ref="W418">_xlfn.IFS(S418&lt;=2,"High",S418=3,"Moderate",S418&lt;=5,"Low")</f>
        <v>Moderate</v>
      </c>
      <c r="X418" s="7">
        <v>3</v>
      </c>
      <c r="Y418" s="7" t="str" cm="1">
        <f t="array" ref="Y418">_xlfn.IFS(S418&lt;=2,"High",S418=3,"Moderate",S418&lt;=5,"Low")</f>
        <v>Moderate</v>
      </c>
      <c r="Z418" s="7">
        <v>1</v>
      </c>
      <c r="AA418" s="7" t="str" cm="1">
        <f t="array" ref="AA418">_xlfn.IFS(S418&lt;=2,"High",S418=3,"Moderate",S418&lt;=5,"Low")</f>
        <v>Moderate</v>
      </c>
      <c r="AB418" s="5">
        <v>45022</v>
      </c>
      <c r="AC418" s="7" t="s">
        <v>67</v>
      </c>
      <c r="AD418" s="7" t="s">
        <v>41</v>
      </c>
      <c r="AE418" s="7" t="s">
        <v>72</v>
      </c>
      <c r="AF418" s="7">
        <v>4</v>
      </c>
      <c r="AG418" s="8">
        <v>293.64</v>
      </c>
      <c r="AH418" s="7">
        <v>39</v>
      </c>
      <c r="AI418" s="7" t="str" cm="1">
        <f t="array" ref="AI418">_xlfn.IFS(AH418&lt;=25,"Young",AH418&lt;=50,"Adult",AH418&gt;50,"Old")</f>
        <v>Adult</v>
      </c>
    </row>
    <row r="419" spans="1:35" x14ac:dyDescent="0.35">
      <c r="A419" s="11">
        <v>3897</v>
      </c>
      <c r="B419" s="9">
        <v>43549</v>
      </c>
      <c r="C419" s="10">
        <f t="shared" ca="1" si="6"/>
        <v>7.1527777777777777</v>
      </c>
      <c r="D419" s="11" t="s">
        <v>113</v>
      </c>
      <c r="E419" s="11" t="s">
        <v>80</v>
      </c>
      <c r="F419" s="11" t="s">
        <v>29</v>
      </c>
      <c r="G419" s="11" t="s">
        <v>45</v>
      </c>
      <c r="H419" s="11" t="s">
        <v>44</v>
      </c>
      <c r="I419" s="11" t="s">
        <v>45</v>
      </c>
      <c r="J419" s="11" t="s">
        <v>94</v>
      </c>
      <c r="K419" s="11" t="s">
        <v>46</v>
      </c>
      <c r="L419" s="9">
        <v>20545</v>
      </c>
      <c r="M419" s="11" t="s">
        <v>70</v>
      </c>
      <c r="N419" s="11" t="s">
        <v>36</v>
      </c>
      <c r="O419" s="11" t="s">
        <v>71</v>
      </c>
      <c r="P419" s="11" t="s">
        <v>66</v>
      </c>
      <c r="Q419" s="11" t="s">
        <v>39</v>
      </c>
      <c r="R419" s="11" cm="1">
        <f t="array" ref="R419">_xlfn.IFS(Table3[[#This Row],[Performance Levels]]="Exceeds",4,Table3[[#This Row],[Performance Levels]]="Fully Meets",3,Table3[[#This Row],[Performance Levels]]="PIP",1,Table3[[#This Row],[Performance Levels]]="Needs Improvement",2)</f>
        <v>3</v>
      </c>
      <c r="S419" s="11">
        <v>3</v>
      </c>
      <c r="T419" s="11" t="str" cm="1">
        <f t="array" ref="T419">_xlfn.IFS(S419&lt;=2,"Excellent",S419=3,"Average",S419&lt;=5,"Poor")</f>
        <v>Average</v>
      </c>
      <c r="U419" s="9">
        <v>44985</v>
      </c>
      <c r="V419" s="11">
        <v>5</v>
      </c>
      <c r="W419" s="11" t="str" cm="1">
        <f t="array" ref="W419">_xlfn.IFS(S419&lt;=2,"High",S419=3,"Moderate",S419&lt;=5,"Low")</f>
        <v>Moderate</v>
      </c>
      <c r="X419" s="11">
        <v>4</v>
      </c>
      <c r="Y419" s="11" t="str" cm="1">
        <f t="array" ref="Y419">_xlfn.IFS(S419&lt;=2,"High",S419=3,"Moderate",S419&lt;=5,"Low")</f>
        <v>Moderate</v>
      </c>
      <c r="Z419" s="11">
        <v>3</v>
      </c>
      <c r="AA419" s="11" t="str" cm="1">
        <f t="array" ref="AA419">_xlfn.IFS(S419&lt;=2,"High",S419=3,"Moderate",S419&lt;=5,"Low")</f>
        <v>Moderate</v>
      </c>
      <c r="AB419" s="9">
        <v>45142</v>
      </c>
      <c r="AC419" s="11" t="s">
        <v>67</v>
      </c>
      <c r="AD419" s="11" t="s">
        <v>41</v>
      </c>
      <c r="AE419" s="11" t="s">
        <v>51</v>
      </c>
      <c r="AF419" s="11">
        <v>3</v>
      </c>
      <c r="AG419" s="12">
        <v>380.61</v>
      </c>
      <c r="AH419" s="11">
        <v>63</v>
      </c>
      <c r="AI419" s="11" t="str" cm="1">
        <f t="array" ref="AI419">_xlfn.IFS(AH419&lt;=25,"Young",AH419&lt;=50,"Adult",AH419&gt;50,"Old")</f>
        <v>Old</v>
      </c>
    </row>
    <row r="420" spans="1:35" x14ac:dyDescent="0.35">
      <c r="A420" s="7">
        <v>3900</v>
      </c>
      <c r="B420" s="5">
        <v>45093</v>
      </c>
      <c r="C420" s="6">
        <f t="shared" ca="1" si="6"/>
        <v>2.9277777777777776</v>
      </c>
      <c r="D420" s="7" t="s">
        <v>115</v>
      </c>
      <c r="E420" s="7" t="s">
        <v>28</v>
      </c>
      <c r="F420" s="7" t="s">
        <v>29</v>
      </c>
      <c r="G420" s="7" t="s">
        <v>30</v>
      </c>
      <c r="H420" s="7" t="s">
        <v>31</v>
      </c>
      <c r="I420" s="7" t="s">
        <v>54</v>
      </c>
      <c r="J420" s="7" t="s">
        <v>94</v>
      </c>
      <c r="K420" s="7" t="s">
        <v>69</v>
      </c>
      <c r="L420" s="5">
        <v>34968</v>
      </c>
      <c r="M420" s="7" t="s">
        <v>35</v>
      </c>
      <c r="N420" s="7" t="s">
        <v>36</v>
      </c>
      <c r="O420" s="7" t="s">
        <v>83</v>
      </c>
      <c r="P420" s="7" t="s">
        <v>60</v>
      </c>
      <c r="Q420" s="7" t="s">
        <v>39</v>
      </c>
      <c r="R420" s="7" cm="1">
        <f t="array" ref="R420">_xlfn.IFS(Table3[[#This Row],[Performance Levels]]="Exceeds",4,Table3[[#This Row],[Performance Levels]]="Fully Meets",3,Table3[[#This Row],[Performance Levels]]="PIP",1,Table3[[#This Row],[Performance Levels]]="Needs Improvement",2)</f>
        <v>3</v>
      </c>
      <c r="S420" s="7">
        <v>3</v>
      </c>
      <c r="T420" s="7" t="str" cm="1">
        <f t="array" ref="T420">_xlfn.IFS(S420&lt;=2,"Excellent",S420=3,"Average",S420&lt;=5,"Poor")</f>
        <v>Average</v>
      </c>
      <c r="U420" s="5">
        <v>44994</v>
      </c>
      <c r="V420" s="7">
        <v>5</v>
      </c>
      <c r="W420" s="7" t="str" cm="1">
        <f t="array" ref="W420">_xlfn.IFS(S420&lt;=2,"High",S420=3,"Moderate",S420&lt;=5,"Low")</f>
        <v>Moderate</v>
      </c>
      <c r="X420" s="7">
        <v>2</v>
      </c>
      <c r="Y420" s="7" t="str" cm="1">
        <f t="array" ref="Y420">_xlfn.IFS(S420&lt;=2,"High",S420=3,"Moderate",S420&lt;=5,"Low")</f>
        <v>Moderate</v>
      </c>
      <c r="Z420" s="7">
        <v>1</v>
      </c>
      <c r="AA420" s="7" t="str" cm="1">
        <f t="array" ref="AA420">_xlfn.IFS(S420&lt;=2,"High",S420=3,"Moderate",S420&lt;=5,"Low")</f>
        <v>Moderate</v>
      </c>
      <c r="AB420" s="5">
        <v>45048</v>
      </c>
      <c r="AC420" s="7" t="s">
        <v>67</v>
      </c>
      <c r="AD420" s="7" t="s">
        <v>41</v>
      </c>
      <c r="AE420" s="7" t="s">
        <v>72</v>
      </c>
      <c r="AF420" s="7">
        <v>5</v>
      </c>
      <c r="AG420" s="8">
        <v>143.21</v>
      </c>
      <c r="AH420" s="7">
        <v>28</v>
      </c>
      <c r="AI420" s="7" t="str" cm="1">
        <f t="array" ref="AI420">_xlfn.IFS(AH420&lt;=25,"Young",AH420&lt;=50,"Adult",AH420&gt;50,"Old")</f>
        <v>Adult</v>
      </c>
    </row>
    <row r="421" spans="1:35" x14ac:dyDescent="0.35">
      <c r="A421" s="11">
        <v>3901</v>
      </c>
      <c r="B421" s="9">
        <v>44365</v>
      </c>
      <c r="C421" s="10">
        <f t="shared" ca="1" si="6"/>
        <v>4.9222222222222225</v>
      </c>
      <c r="D421" s="11" t="s">
        <v>112</v>
      </c>
      <c r="E421" s="11" t="s">
        <v>43</v>
      </c>
      <c r="F421" s="11" t="s">
        <v>29</v>
      </c>
      <c r="G421" s="11" t="s">
        <v>45</v>
      </c>
      <c r="H421" s="11" t="s">
        <v>44</v>
      </c>
      <c r="I421" s="11" t="s">
        <v>32</v>
      </c>
      <c r="J421" s="11" t="s">
        <v>114</v>
      </c>
      <c r="K421" s="11" t="s">
        <v>98</v>
      </c>
      <c r="L421" s="9">
        <v>32178</v>
      </c>
      <c r="M421" s="11" t="s">
        <v>35</v>
      </c>
      <c r="N421" s="11" t="s">
        <v>47</v>
      </c>
      <c r="O421" s="11" t="s">
        <v>48</v>
      </c>
      <c r="P421" s="11" t="s">
        <v>60</v>
      </c>
      <c r="Q421" s="11" t="s">
        <v>39</v>
      </c>
      <c r="R421" s="11" cm="1">
        <f t="array" ref="R421">_xlfn.IFS(Table3[[#This Row],[Performance Levels]]="Exceeds",4,Table3[[#This Row],[Performance Levels]]="Fully Meets",3,Table3[[#This Row],[Performance Levels]]="PIP",1,Table3[[#This Row],[Performance Levels]]="Needs Improvement",2)</f>
        <v>3</v>
      </c>
      <c r="S421" s="11">
        <v>3</v>
      </c>
      <c r="T421" s="11" t="str" cm="1">
        <f t="array" ref="T421">_xlfn.IFS(S421&lt;=2,"Excellent",S421=3,"Average",S421&lt;=5,"Poor")</f>
        <v>Average</v>
      </c>
      <c r="U421" s="9">
        <v>45117</v>
      </c>
      <c r="V421" s="11">
        <v>1</v>
      </c>
      <c r="W421" s="11" t="str" cm="1">
        <f t="array" ref="W421">_xlfn.IFS(S421&lt;=2,"High",S421=3,"Moderate",S421&lt;=5,"Low")</f>
        <v>Moderate</v>
      </c>
      <c r="X421" s="11">
        <v>2</v>
      </c>
      <c r="Y421" s="11" t="str" cm="1">
        <f t="array" ref="Y421">_xlfn.IFS(S421&lt;=2,"High",S421=3,"Moderate",S421&lt;=5,"Low")</f>
        <v>Moderate</v>
      </c>
      <c r="Z421" s="11">
        <v>5</v>
      </c>
      <c r="AA421" s="11" t="str" cm="1">
        <f t="array" ref="AA421">_xlfn.IFS(S421&lt;=2,"High",S421=3,"Moderate",S421&lt;=5,"Low")</f>
        <v>Moderate</v>
      </c>
      <c r="AB421" s="9">
        <v>45057</v>
      </c>
      <c r="AC421" s="11" t="s">
        <v>49</v>
      </c>
      <c r="AD421" s="11" t="s">
        <v>50</v>
      </c>
      <c r="AE421" s="11" t="s">
        <v>42</v>
      </c>
      <c r="AF421" s="11">
        <v>1</v>
      </c>
      <c r="AG421" s="12">
        <v>876.73</v>
      </c>
      <c r="AH421" s="11">
        <v>33</v>
      </c>
      <c r="AI421" s="11" t="str" cm="1">
        <f t="array" ref="AI421">_xlfn.IFS(AH421&lt;=25,"Young",AH421&lt;=50,"Adult",AH421&gt;50,"Old")</f>
        <v>Adult</v>
      </c>
    </row>
    <row r="422" spans="1:35" x14ac:dyDescent="0.35">
      <c r="A422" s="7">
        <v>3902</v>
      </c>
      <c r="B422" s="5">
        <v>45068</v>
      </c>
      <c r="C422" s="6">
        <f t="shared" ca="1" si="6"/>
        <v>2.9944444444444445</v>
      </c>
      <c r="D422" s="7" t="s">
        <v>112</v>
      </c>
      <c r="E422" s="7" t="s">
        <v>86</v>
      </c>
      <c r="F422" s="7" t="s">
        <v>29</v>
      </c>
      <c r="G422" s="7" t="s">
        <v>30</v>
      </c>
      <c r="H422" s="7" t="s">
        <v>55</v>
      </c>
      <c r="I422" s="7" t="s">
        <v>32</v>
      </c>
      <c r="J422" s="7" t="s">
        <v>114</v>
      </c>
      <c r="K422" s="7" t="s">
        <v>100</v>
      </c>
      <c r="L422" s="5">
        <v>23530</v>
      </c>
      <c r="M422" s="7" t="s">
        <v>35</v>
      </c>
      <c r="N422" s="7" t="s">
        <v>47</v>
      </c>
      <c r="O422" s="7" t="s">
        <v>71</v>
      </c>
      <c r="P422" s="7" t="s">
        <v>60</v>
      </c>
      <c r="Q422" s="7" t="s">
        <v>39</v>
      </c>
      <c r="R422" s="7" cm="1">
        <f t="array" ref="R422">_xlfn.IFS(Table3[[#This Row],[Performance Levels]]="Exceeds",4,Table3[[#This Row],[Performance Levels]]="Fully Meets",3,Table3[[#This Row],[Performance Levels]]="PIP",1,Table3[[#This Row],[Performance Levels]]="Needs Improvement",2)</f>
        <v>3</v>
      </c>
      <c r="S422" s="7">
        <v>3</v>
      </c>
      <c r="T422" s="7" t="str" cm="1">
        <f t="array" ref="T422">_xlfn.IFS(S422&lt;=2,"Excellent",S422=3,"Average",S422&lt;=5,"Poor")</f>
        <v>Average</v>
      </c>
      <c r="U422" s="5">
        <v>44959</v>
      </c>
      <c r="V422" s="7">
        <v>3</v>
      </c>
      <c r="W422" s="7" t="str" cm="1">
        <f t="array" ref="W422">_xlfn.IFS(S422&lt;=2,"High",S422=3,"Moderate",S422&lt;=5,"Low")</f>
        <v>Moderate</v>
      </c>
      <c r="X422" s="7">
        <v>1</v>
      </c>
      <c r="Y422" s="7" t="str" cm="1">
        <f t="array" ref="Y422">_xlfn.IFS(S422&lt;=2,"High",S422=3,"Moderate",S422&lt;=5,"Low")</f>
        <v>Moderate</v>
      </c>
      <c r="Z422" s="7">
        <v>1</v>
      </c>
      <c r="AA422" s="7" t="str" cm="1">
        <f t="array" ref="AA422">_xlfn.IFS(S422&lt;=2,"High",S422=3,"Moderate",S422&lt;=5,"Low")</f>
        <v>Moderate</v>
      </c>
      <c r="AB422" s="5">
        <v>44937</v>
      </c>
      <c r="AC422" s="7" t="s">
        <v>40</v>
      </c>
      <c r="AD422" s="7" t="s">
        <v>50</v>
      </c>
      <c r="AE422" s="7" t="s">
        <v>42</v>
      </c>
      <c r="AF422" s="7">
        <v>4</v>
      </c>
      <c r="AG422" s="8">
        <v>768.05</v>
      </c>
      <c r="AH422" s="7">
        <v>59</v>
      </c>
      <c r="AI422" s="7" t="str" cm="1">
        <f t="array" ref="AI422">_xlfn.IFS(AH422&lt;=25,"Young",AH422&lt;=50,"Adult",AH422&gt;50,"Old")</f>
        <v>Old</v>
      </c>
    </row>
    <row r="423" spans="1:35" x14ac:dyDescent="0.35">
      <c r="A423" s="11">
        <v>3903</v>
      </c>
      <c r="B423" s="9">
        <v>43599</v>
      </c>
      <c r="C423" s="10">
        <f t="shared" ca="1" si="6"/>
        <v>7.0166666666666666</v>
      </c>
      <c r="D423" s="11" t="s">
        <v>112</v>
      </c>
      <c r="E423" s="11" t="s">
        <v>63</v>
      </c>
      <c r="F423" s="11" t="s">
        <v>29</v>
      </c>
      <c r="G423" s="11" t="s">
        <v>54</v>
      </c>
      <c r="H423" s="11" t="s">
        <v>44</v>
      </c>
      <c r="I423" s="11" t="s">
        <v>54</v>
      </c>
      <c r="J423" s="11" t="s">
        <v>94</v>
      </c>
      <c r="K423" s="11" t="s">
        <v>69</v>
      </c>
      <c r="L423" s="9">
        <v>34171</v>
      </c>
      <c r="M423" s="11" t="s">
        <v>35</v>
      </c>
      <c r="N423" s="11" t="s">
        <v>47</v>
      </c>
      <c r="O423" s="11" t="s">
        <v>48</v>
      </c>
      <c r="P423" s="11" t="s">
        <v>60</v>
      </c>
      <c r="Q423" s="11" t="s">
        <v>39</v>
      </c>
      <c r="R423" s="11" cm="1">
        <f t="array" ref="R423">_xlfn.IFS(Table3[[#This Row],[Performance Levels]]="Exceeds",4,Table3[[#This Row],[Performance Levels]]="Fully Meets",3,Table3[[#This Row],[Performance Levels]]="PIP",1,Table3[[#This Row],[Performance Levels]]="Needs Improvement",2)</f>
        <v>3</v>
      </c>
      <c r="S423" s="11">
        <v>3</v>
      </c>
      <c r="T423" s="11" t="str" cm="1">
        <f t="array" ref="T423">_xlfn.IFS(S423&lt;=2,"Excellent",S423=3,"Average",S423&lt;=5,"Poor")</f>
        <v>Average</v>
      </c>
      <c r="U423" s="9">
        <v>44961</v>
      </c>
      <c r="V423" s="11">
        <v>1</v>
      </c>
      <c r="W423" s="11" t="str" cm="1">
        <f t="array" ref="W423">_xlfn.IFS(S423&lt;=2,"High",S423=3,"Moderate",S423&lt;=5,"Low")</f>
        <v>Moderate</v>
      </c>
      <c r="X423" s="11">
        <v>4</v>
      </c>
      <c r="Y423" s="11" t="str" cm="1">
        <f t="array" ref="Y423">_xlfn.IFS(S423&lt;=2,"High",S423=3,"Moderate",S423&lt;=5,"Low")</f>
        <v>Moderate</v>
      </c>
      <c r="Z423" s="11">
        <v>3</v>
      </c>
      <c r="AA423" s="11" t="str" cm="1">
        <f t="array" ref="AA423">_xlfn.IFS(S423&lt;=2,"High",S423=3,"Moderate",S423&lt;=5,"Low")</f>
        <v>Moderate</v>
      </c>
      <c r="AB423" s="9">
        <v>45078</v>
      </c>
      <c r="AC423" s="11" t="s">
        <v>91</v>
      </c>
      <c r="AD423" s="11" t="s">
        <v>50</v>
      </c>
      <c r="AE423" s="11" t="s">
        <v>51</v>
      </c>
      <c r="AF423" s="11">
        <v>4</v>
      </c>
      <c r="AG423" s="12">
        <v>153.15</v>
      </c>
      <c r="AH423" s="11">
        <v>26</v>
      </c>
      <c r="AI423" s="11" t="str" cm="1">
        <f t="array" ref="AI423">_xlfn.IFS(AH423&lt;=25,"Young",AH423&lt;=50,"Adult",AH423&gt;50,"Old")</f>
        <v>Adult</v>
      </c>
    </row>
    <row r="424" spans="1:35" x14ac:dyDescent="0.35">
      <c r="A424" s="7">
        <v>3904</v>
      </c>
      <c r="B424" s="5">
        <v>44192</v>
      </c>
      <c r="C424" s="6">
        <f t="shared" ca="1" si="6"/>
        <v>5.3972222222222221</v>
      </c>
      <c r="D424" s="7" t="s">
        <v>112</v>
      </c>
      <c r="E424" s="7" t="s">
        <v>93</v>
      </c>
      <c r="F424" s="7" t="s">
        <v>29</v>
      </c>
      <c r="G424" s="7" t="s">
        <v>30</v>
      </c>
      <c r="H424" s="7" t="s">
        <v>44</v>
      </c>
      <c r="I424" s="7" t="s">
        <v>45</v>
      </c>
      <c r="J424" s="7" t="s">
        <v>94</v>
      </c>
      <c r="K424" s="7" t="s">
        <v>78</v>
      </c>
      <c r="L424" s="5">
        <v>25630</v>
      </c>
      <c r="M424" s="7" t="s">
        <v>35</v>
      </c>
      <c r="N424" s="7" t="s">
        <v>47</v>
      </c>
      <c r="O424" s="7" t="s">
        <v>83</v>
      </c>
      <c r="P424" s="7" t="s">
        <v>38</v>
      </c>
      <c r="Q424" s="7" t="s">
        <v>39</v>
      </c>
      <c r="R424" s="7" cm="1">
        <f t="array" ref="R424">_xlfn.IFS(Table3[[#This Row],[Performance Levels]]="Exceeds",4,Table3[[#This Row],[Performance Levels]]="Fully Meets",3,Table3[[#This Row],[Performance Levels]]="PIP",1,Table3[[#This Row],[Performance Levels]]="Needs Improvement",2)</f>
        <v>3</v>
      </c>
      <c r="S424" s="7">
        <v>3</v>
      </c>
      <c r="T424" s="7" t="str" cm="1">
        <f t="array" ref="T424">_xlfn.IFS(S424&lt;=2,"Excellent",S424=3,"Average",S424&lt;=5,"Poor")</f>
        <v>Average</v>
      </c>
      <c r="U424" s="5">
        <v>44817</v>
      </c>
      <c r="V424" s="7">
        <v>4</v>
      </c>
      <c r="W424" s="7" t="str" cm="1">
        <f t="array" ref="W424">_xlfn.IFS(S424&lt;=2,"High",S424=3,"Moderate",S424&lt;=5,"Low")</f>
        <v>Moderate</v>
      </c>
      <c r="X424" s="7">
        <v>4</v>
      </c>
      <c r="Y424" s="7" t="str" cm="1">
        <f t="array" ref="Y424">_xlfn.IFS(S424&lt;=2,"High",S424=3,"Moderate",S424&lt;=5,"Low")</f>
        <v>Moderate</v>
      </c>
      <c r="Z424" s="7">
        <v>1</v>
      </c>
      <c r="AA424" s="7" t="str" cm="1">
        <f t="array" ref="AA424">_xlfn.IFS(S424&lt;=2,"High",S424=3,"Moderate",S424&lt;=5,"Low")</f>
        <v>Moderate</v>
      </c>
      <c r="AB424" s="5">
        <v>45094</v>
      </c>
      <c r="AC424" s="7" t="s">
        <v>61</v>
      </c>
      <c r="AD424" s="7" t="s">
        <v>50</v>
      </c>
      <c r="AE424" s="7" t="s">
        <v>72</v>
      </c>
      <c r="AF424" s="7">
        <v>5</v>
      </c>
      <c r="AG424" s="8">
        <v>339.73</v>
      </c>
      <c r="AH424" s="7">
        <v>50</v>
      </c>
      <c r="AI424" s="7" t="str" cm="1">
        <f t="array" ref="AI424">_xlfn.IFS(AH424&lt;=25,"Young",AH424&lt;=50,"Adult",AH424&gt;50,"Old")</f>
        <v>Adult</v>
      </c>
    </row>
    <row r="425" spans="1:35" x14ac:dyDescent="0.35">
      <c r="A425" s="11">
        <v>3905</v>
      </c>
      <c r="B425" s="9">
        <v>44047</v>
      </c>
      <c r="C425" s="10">
        <f t="shared" ca="1" si="6"/>
        <v>5.7944444444444443</v>
      </c>
      <c r="D425" s="11" t="s">
        <v>112</v>
      </c>
      <c r="E425" s="11" t="s">
        <v>73</v>
      </c>
      <c r="F425" s="11" t="s">
        <v>29</v>
      </c>
      <c r="G425" s="11" t="s">
        <v>54</v>
      </c>
      <c r="H425" s="11" t="s">
        <v>44</v>
      </c>
      <c r="I425" s="11" t="s">
        <v>54</v>
      </c>
      <c r="J425" s="11" t="s">
        <v>94</v>
      </c>
      <c r="K425" s="11" t="s">
        <v>108</v>
      </c>
      <c r="L425" s="9">
        <v>21344</v>
      </c>
      <c r="M425" s="11" t="s">
        <v>35</v>
      </c>
      <c r="N425" s="11" t="s">
        <v>36</v>
      </c>
      <c r="O425" s="11" t="s">
        <v>71</v>
      </c>
      <c r="P425" s="11" t="s">
        <v>38</v>
      </c>
      <c r="Q425" s="11" t="s">
        <v>39</v>
      </c>
      <c r="R425" s="11" cm="1">
        <f t="array" ref="R425">_xlfn.IFS(Table3[[#This Row],[Performance Levels]]="Exceeds",4,Table3[[#This Row],[Performance Levels]]="Fully Meets",3,Table3[[#This Row],[Performance Levels]]="PIP",1,Table3[[#This Row],[Performance Levels]]="Needs Improvement",2)</f>
        <v>3</v>
      </c>
      <c r="S425" s="11">
        <v>3</v>
      </c>
      <c r="T425" s="11" t="str" cm="1">
        <f t="array" ref="T425">_xlfn.IFS(S425&lt;=2,"Excellent",S425=3,"Average",S425&lt;=5,"Poor")</f>
        <v>Average</v>
      </c>
      <c r="U425" s="9">
        <v>45089</v>
      </c>
      <c r="V425" s="11">
        <v>5</v>
      </c>
      <c r="W425" s="11" t="str" cm="1">
        <f t="array" ref="W425">_xlfn.IFS(S425&lt;=2,"High",S425=3,"Moderate",S425&lt;=5,"Low")</f>
        <v>Moderate</v>
      </c>
      <c r="X425" s="11">
        <v>5</v>
      </c>
      <c r="Y425" s="11" t="str" cm="1">
        <f t="array" ref="Y425">_xlfn.IFS(S425&lt;=2,"High",S425=3,"Moderate",S425&lt;=5,"Low")</f>
        <v>Moderate</v>
      </c>
      <c r="Z425" s="11">
        <v>5</v>
      </c>
      <c r="AA425" s="11" t="str" cm="1">
        <f t="array" ref="AA425">_xlfn.IFS(S425&lt;=2,"High",S425=3,"Moderate",S425&lt;=5,"Low")</f>
        <v>Moderate</v>
      </c>
      <c r="AB425" s="9">
        <v>44913</v>
      </c>
      <c r="AC425" s="11" t="s">
        <v>61</v>
      </c>
      <c r="AD425" s="11" t="s">
        <v>41</v>
      </c>
      <c r="AE425" s="11" t="s">
        <v>42</v>
      </c>
      <c r="AF425" s="11">
        <v>3</v>
      </c>
      <c r="AG425" s="12">
        <v>233.22</v>
      </c>
      <c r="AH425" s="11">
        <v>62</v>
      </c>
      <c r="AI425" s="11" t="str" cm="1">
        <f t="array" ref="AI425">_xlfn.IFS(AH425&lt;=25,"Young",AH425&lt;=50,"Adult",AH425&gt;50,"Old")</f>
        <v>Old</v>
      </c>
    </row>
    <row r="426" spans="1:35" x14ac:dyDescent="0.35">
      <c r="A426" s="7">
        <v>3906</v>
      </c>
      <c r="B426" s="5">
        <v>44068</v>
      </c>
      <c r="C426" s="6">
        <f t="shared" ca="1" si="6"/>
        <v>5.7361111111111107</v>
      </c>
      <c r="D426" s="7" t="s">
        <v>111</v>
      </c>
      <c r="E426" s="7" t="s">
        <v>80</v>
      </c>
      <c r="F426" s="7" t="s">
        <v>29</v>
      </c>
      <c r="G426" s="7" t="s">
        <v>30</v>
      </c>
      <c r="H426" s="7" t="s">
        <v>31</v>
      </c>
      <c r="I426" s="7" t="s">
        <v>32</v>
      </c>
      <c r="J426" s="7" t="s">
        <v>94</v>
      </c>
      <c r="K426" s="7" t="s">
        <v>100</v>
      </c>
      <c r="L426" s="5">
        <v>27642</v>
      </c>
      <c r="M426" s="7" t="s">
        <v>35</v>
      </c>
      <c r="N426" s="7" t="s">
        <v>36</v>
      </c>
      <c r="O426" s="7" t="s">
        <v>59</v>
      </c>
      <c r="P426" s="7" t="s">
        <v>66</v>
      </c>
      <c r="Q426" s="7" t="s">
        <v>39</v>
      </c>
      <c r="R426" s="7" cm="1">
        <f t="array" ref="R426">_xlfn.IFS(Table3[[#This Row],[Performance Levels]]="Exceeds",4,Table3[[#This Row],[Performance Levels]]="Fully Meets",3,Table3[[#This Row],[Performance Levels]]="PIP",1,Table3[[#This Row],[Performance Levels]]="Needs Improvement",2)</f>
        <v>3</v>
      </c>
      <c r="S426" s="7">
        <v>3</v>
      </c>
      <c r="T426" s="7" t="str" cm="1">
        <f t="array" ref="T426">_xlfn.IFS(S426&lt;=2,"Excellent",S426=3,"Average",S426&lt;=5,"Poor")</f>
        <v>Average</v>
      </c>
      <c r="U426" s="5">
        <v>44944</v>
      </c>
      <c r="V426" s="7">
        <v>3</v>
      </c>
      <c r="W426" s="7" t="str" cm="1">
        <f t="array" ref="W426">_xlfn.IFS(S426&lt;=2,"High",S426=3,"Moderate",S426&lt;=5,"Low")</f>
        <v>Moderate</v>
      </c>
      <c r="X426" s="7">
        <v>2</v>
      </c>
      <c r="Y426" s="7" t="str" cm="1">
        <f t="array" ref="Y426">_xlfn.IFS(S426&lt;=2,"High",S426=3,"Moderate",S426&lt;=5,"Low")</f>
        <v>Moderate</v>
      </c>
      <c r="Z426" s="7">
        <v>4</v>
      </c>
      <c r="AA426" s="7" t="str" cm="1">
        <f t="array" ref="AA426">_xlfn.IFS(S426&lt;=2,"High",S426=3,"Moderate",S426&lt;=5,"Low")</f>
        <v>Moderate</v>
      </c>
      <c r="AB426" s="5">
        <v>44976</v>
      </c>
      <c r="AC426" s="7" t="s">
        <v>61</v>
      </c>
      <c r="AD426" s="7" t="s">
        <v>41</v>
      </c>
      <c r="AE426" s="7" t="s">
        <v>62</v>
      </c>
      <c r="AF426" s="7">
        <v>2</v>
      </c>
      <c r="AG426" s="8">
        <v>735.44</v>
      </c>
      <c r="AH426" s="7">
        <v>45</v>
      </c>
      <c r="AI426" s="7" t="str" cm="1">
        <f t="array" ref="AI426">_xlfn.IFS(AH426&lt;=25,"Young",AH426&lt;=50,"Adult",AH426&gt;50,"Old")</f>
        <v>Adult</v>
      </c>
    </row>
    <row r="427" spans="1:35" x14ac:dyDescent="0.35">
      <c r="A427" s="11">
        <v>3907</v>
      </c>
      <c r="B427" s="9">
        <v>44616</v>
      </c>
      <c r="C427" s="10">
        <f t="shared" ca="1" si="6"/>
        <v>4.2388888888888889</v>
      </c>
      <c r="D427" s="11" t="s">
        <v>111</v>
      </c>
      <c r="E427" s="11" t="s">
        <v>53</v>
      </c>
      <c r="F427" s="11" t="s">
        <v>29</v>
      </c>
      <c r="G427" s="11" t="s">
        <v>54</v>
      </c>
      <c r="H427" s="11" t="s">
        <v>44</v>
      </c>
      <c r="I427" s="11" t="s">
        <v>32</v>
      </c>
      <c r="J427" s="11" t="s">
        <v>94</v>
      </c>
      <c r="K427" s="11" t="s">
        <v>78</v>
      </c>
      <c r="L427" s="9">
        <v>23569</v>
      </c>
      <c r="M427" s="11" t="s">
        <v>35</v>
      </c>
      <c r="N427" s="11" t="s">
        <v>36</v>
      </c>
      <c r="O427" s="11" t="s">
        <v>37</v>
      </c>
      <c r="P427" s="11" t="s">
        <v>66</v>
      </c>
      <c r="Q427" s="11" t="s">
        <v>39</v>
      </c>
      <c r="R427" s="11" cm="1">
        <f t="array" ref="R427">_xlfn.IFS(Table3[[#This Row],[Performance Levels]]="Exceeds",4,Table3[[#This Row],[Performance Levels]]="Fully Meets",3,Table3[[#This Row],[Performance Levels]]="PIP",1,Table3[[#This Row],[Performance Levels]]="Needs Improvement",2)</f>
        <v>3</v>
      </c>
      <c r="S427" s="11">
        <v>3</v>
      </c>
      <c r="T427" s="11" t="str" cm="1">
        <f t="array" ref="T427">_xlfn.IFS(S427&lt;=2,"Excellent",S427=3,"Average",S427&lt;=5,"Poor")</f>
        <v>Average</v>
      </c>
      <c r="U427" s="9">
        <v>44992</v>
      </c>
      <c r="V427" s="11">
        <v>3</v>
      </c>
      <c r="W427" s="11" t="str" cm="1">
        <f t="array" ref="W427">_xlfn.IFS(S427&lt;=2,"High",S427=3,"Moderate",S427&lt;=5,"Low")</f>
        <v>Moderate</v>
      </c>
      <c r="X427" s="11">
        <v>2</v>
      </c>
      <c r="Y427" s="11" t="str" cm="1">
        <f t="array" ref="Y427">_xlfn.IFS(S427&lt;=2,"High",S427=3,"Moderate",S427&lt;=5,"Low")</f>
        <v>Moderate</v>
      </c>
      <c r="Z427" s="11">
        <v>5</v>
      </c>
      <c r="AA427" s="11" t="str" cm="1">
        <f t="array" ref="AA427">_xlfn.IFS(S427&lt;=2,"High",S427=3,"Moderate",S427&lt;=5,"Low")</f>
        <v>Moderate</v>
      </c>
      <c r="AB427" s="9">
        <v>44901</v>
      </c>
      <c r="AC427" s="11" t="s">
        <v>67</v>
      </c>
      <c r="AD427" s="11" t="s">
        <v>50</v>
      </c>
      <c r="AE427" s="11" t="s">
        <v>51</v>
      </c>
      <c r="AF427" s="11">
        <v>3</v>
      </c>
      <c r="AG427" s="12">
        <v>281.7</v>
      </c>
      <c r="AH427" s="11">
        <v>58</v>
      </c>
      <c r="AI427" s="11" t="str" cm="1">
        <f t="array" ref="AI427">_xlfn.IFS(AH427&lt;=25,"Young",AH427&lt;=50,"Adult",AH427&gt;50,"Old")</f>
        <v>Old</v>
      </c>
    </row>
    <row r="428" spans="1:35" x14ac:dyDescent="0.35">
      <c r="A428" s="7">
        <v>3908</v>
      </c>
      <c r="B428" s="5">
        <v>43683</v>
      </c>
      <c r="C428" s="6">
        <f t="shared" ca="1" si="6"/>
        <v>6.7888888888888888</v>
      </c>
      <c r="D428" s="7" t="s">
        <v>111</v>
      </c>
      <c r="E428" s="7" t="s">
        <v>68</v>
      </c>
      <c r="F428" s="7" t="s">
        <v>29</v>
      </c>
      <c r="G428" s="7" t="s">
        <v>45</v>
      </c>
      <c r="H428" s="7" t="s">
        <v>31</v>
      </c>
      <c r="I428" s="7" t="s">
        <v>32</v>
      </c>
      <c r="J428" s="7" t="s">
        <v>94</v>
      </c>
      <c r="K428" s="7" t="s">
        <v>88</v>
      </c>
      <c r="L428" s="5">
        <v>31604</v>
      </c>
      <c r="M428" s="7" t="s">
        <v>35</v>
      </c>
      <c r="N428" s="7" t="s">
        <v>36</v>
      </c>
      <c r="O428" s="7" t="s">
        <v>71</v>
      </c>
      <c r="P428" s="7" t="s">
        <v>66</v>
      </c>
      <c r="Q428" s="7" t="s">
        <v>97</v>
      </c>
      <c r="R428" s="7" cm="1">
        <f t="array" ref="R428">_xlfn.IFS(Table3[[#This Row],[Performance Levels]]="Exceeds",4,Table3[[#This Row],[Performance Levels]]="Fully Meets",3,Table3[[#This Row],[Performance Levels]]="PIP",1,Table3[[#This Row],[Performance Levels]]="Needs Improvement",2)</f>
        <v>2</v>
      </c>
      <c r="S428" s="7">
        <v>3</v>
      </c>
      <c r="T428" s="7" t="str" cm="1">
        <f t="array" ref="T428">_xlfn.IFS(S428&lt;=2,"Excellent",S428=3,"Average",S428&lt;=5,"Poor")</f>
        <v>Average</v>
      </c>
      <c r="U428" s="5">
        <v>44920</v>
      </c>
      <c r="V428" s="7">
        <v>2</v>
      </c>
      <c r="W428" s="7" t="str" cm="1">
        <f t="array" ref="W428">_xlfn.IFS(S428&lt;=2,"High",S428=3,"Moderate",S428&lt;=5,"Low")</f>
        <v>Moderate</v>
      </c>
      <c r="X428" s="7">
        <v>5</v>
      </c>
      <c r="Y428" s="7" t="str" cm="1">
        <f t="array" ref="Y428">_xlfn.IFS(S428&lt;=2,"High",S428=3,"Moderate",S428&lt;=5,"Low")</f>
        <v>Moderate</v>
      </c>
      <c r="Z428" s="7">
        <v>3</v>
      </c>
      <c r="AA428" s="7" t="str" cm="1">
        <f t="array" ref="AA428">_xlfn.IFS(S428&lt;=2,"High",S428=3,"Moderate",S428&lt;=5,"Low")</f>
        <v>Moderate</v>
      </c>
      <c r="AB428" s="5">
        <v>44824</v>
      </c>
      <c r="AC428" s="7" t="s">
        <v>61</v>
      </c>
      <c r="AD428" s="7" t="s">
        <v>50</v>
      </c>
      <c r="AE428" s="7" t="s">
        <v>42</v>
      </c>
      <c r="AF428" s="7">
        <v>1</v>
      </c>
      <c r="AG428" s="8">
        <v>489.69</v>
      </c>
      <c r="AH428" s="7">
        <v>33</v>
      </c>
      <c r="AI428" s="7" t="str" cm="1">
        <f t="array" ref="AI428">_xlfn.IFS(AH428&lt;=25,"Young",AH428&lt;=50,"Adult",AH428&gt;50,"Old")</f>
        <v>Adult</v>
      </c>
    </row>
    <row r="429" spans="1:35" x14ac:dyDescent="0.35">
      <c r="A429" s="11">
        <v>3909</v>
      </c>
      <c r="B429" s="9">
        <v>44409</v>
      </c>
      <c r="C429" s="10">
        <f t="shared" ca="1" si="6"/>
        <v>4.802777777777778</v>
      </c>
      <c r="D429" s="11" t="s">
        <v>111</v>
      </c>
      <c r="E429" s="11" t="s">
        <v>28</v>
      </c>
      <c r="F429" s="11" t="s">
        <v>29</v>
      </c>
      <c r="G429" s="11" t="s">
        <v>45</v>
      </c>
      <c r="H429" s="11" t="s">
        <v>31</v>
      </c>
      <c r="I429" s="11" t="s">
        <v>45</v>
      </c>
      <c r="J429" s="11" t="s">
        <v>94</v>
      </c>
      <c r="K429" s="11" t="s">
        <v>74</v>
      </c>
      <c r="L429" s="9">
        <v>52743</v>
      </c>
      <c r="M429" s="11" t="s">
        <v>35</v>
      </c>
      <c r="N429" s="11" t="s">
        <v>36</v>
      </c>
      <c r="O429" s="11" t="s">
        <v>59</v>
      </c>
      <c r="P429" s="11" t="s">
        <v>66</v>
      </c>
      <c r="Q429" s="11" t="s">
        <v>97</v>
      </c>
      <c r="R429" s="11" cm="1">
        <f t="array" ref="R429">_xlfn.IFS(Table3[[#This Row],[Performance Levels]]="Exceeds",4,Table3[[#This Row],[Performance Levels]]="Fully Meets",3,Table3[[#This Row],[Performance Levels]]="PIP",1,Table3[[#This Row],[Performance Levels]]="Needs Improvement",2)</f>
        <v>2</v>
      </c>
      <c r="S429" s="11">
        <v>3</v>
      </c>
      <c r="T429" s="11" t="str" cm="1">
        <f t="array" ref="T429">_xlfn.IFS(S429&lt;=2,"Excellent",S429=3,"Average",S429&lt;=5,"Poor")</f>
        <v>Average</v>
      </c>
      <c r="U429" s="9">
        <v>45064</v>
      </c>
      <c r="V429" s="11">
        <v>1</v>
      </c>
      <c r="W429" s="11" t="str" cm="1">
        <f t="array" ref="W429">_xlfn.IFS(S429&lt;=2,"High",S429=3,"Moderate",S429&lt;=5,"Low")</f>
        <v>Moderate</v>
      </c>
      <c r="X429" s="11">
        <v>1</v>
      </c>
      <c r="Y429" s="11" t="str" cm="1">
        <f t="array" ref="Y429">_xlfn.IFS(S429&lt;=2,"High",S429=3,"Moderate",S429&lt;=5,"Low")</f>
        <v>Moderate</v>
      </c>
      <c r="Z429" s="11">
        <v>2</v>
      </c>
      <c r="AA429" s="11" t="str" cm="1">
        <f t="array" ref="AA429">_xlfn.IFS(S429&lt;=2,"High",S429=3,"Moderate",S429&lt;=5,"Low")</f>
        <v>Moderate</v>
      </c>
      <c r="AB429" s="9">
        <v>44930</v>
      </c>
      <c r="AC429" s="11" t="s">
        <v>61</v>
      </c>
      <c r="AD429" s="11" t="s">
        <v>41</v>
      </c>
      <c r="AE429" s="11" t="s">
        <v>42</v>
      </c>
      <c r="AF429" s="11">
        <v>4</v>
      </c>
      <c r="AG429" s="12">
        <v>436.23</v>
      </c>
      <c r="AH429" s="11">
        <v>77</v>
      </c>
      <c r="AI429" s="11" t="str" cm="1">
        <f t="array" ref="AI429">_xlfn.IFS(AH429&lt;=25,"Young",AH429&lt;=50,"Adult",AH429&gt;50,"Old")</f>
        <v>Old</v>
      </c>
    </row>
    <row r="430" spans="1:35" x14ac:dyDescent="0.35">
      <c r="A430" s="7">
        <v>3910</v>
      </c>
      <c r="B430" s="5">
        <v>44755</v>
      </c>
      <c r="C430" s="6">
        <f t="shared" ca="1" si="6"/>
        <v>3.8527777777777779</v>
      </c>
      <c r="D430" s="7" t="s">
        <v>113</v>
      </c>
      <c r="E430" s="7" t="s">
        <v>73</v>
      </c>
      <c r="F430" s="7" t="s">
        <v>29</v>
      </c>
      <c r="G430" s="7" t="s">
        <v>45</v>
      </c>
      <c r="H430" s="7" t="s">
        <v>44</v>
      </c>
      <c r="I430" s="7" t="s">
        <v>45</v>
      </c>
      <c r="J430" s="7" t="s">
        <v>94</v>
      </c>
      <c r="K430" s="7" t="s">
        <v>102</v>
      </c>
      <c r="L430" s="5">
        <v>35483</v>
      </c>
      <c r="M430" s="7" t="s">
        <v>35</v>
      </c>
      <c r="N430" s="7" t="s">
        <v>36</v>
      </c>
      <c r="O430" s="7" t="s">
        <v>37</v>
      </c>
      <c r="P430" s="7" t="s">
        <v>38</v>
      </c>
      <c r="Q430" s="7" t="s">
        <v>97</v>
      </c>
      <c r="R430" s="7" cm="1">
        <f t="array" ref="R430">_xlfn.IFS(Table3[[#This Row],[Performance Levels]]="Exceeds",4,Table3[[#This Row],[Performance Levels]]="Fully Meets",3,Table3[[#This Row],[Performance Levels]]="PIP",1,Table3[[#This Row],[Performance Levels]]="Needs Improvement",2)</f>
        <v>2</v>
      </c>
      <c r="S430" s="7">
        <v>3</v>
      </c>
      <c r="T430" s="7" t="str" cm="1">
        <f t="array" ref="T430">_xlfn.IFS(S430&lt;=2,"Excellent",S430=3,"Average",S430&lt;=5,"Poor")</f>
        <v>Average</v>
      </c>
      <c r="U430" s="5">
        <v>44894</v>
      </c>
      <c r="V430" s="7">
        <v>5</v>
      </c>
      <c r="W430" s="7" t="str" cm="1">
        <f t="array" ref="W430">_xlfn.IFS(S430&lt;=2,"High",S430=3,"Moderate",S430&lt;=5,"Low")</f>
        <v>Moderate</v>
      </c>
      <c r="X430" s="7">
        <v>3</v>
      </c>
      <c r="Y430" s="7" t="str" cm="1">
        <f t="array" ref="Y430">_xlfn.IFS(S430&lt;=2,"High",S430=3,"Moderate",S430&lt;=5,"Low")</f>
        <v>Moderate</v>
      </c>
      <c r="Z430" s="7">
        <v>4</v>
      </c>
      <c r="AA430" s="7" t="str" cm="1">
        <f t="array" ref="AA430">_xlfn.IFS(S430&lt;=2,"High",S430=3,"Moderate",S430&lt;=5,"Low")</f>
        <v>Moderate</v>
      </c>
      <c r="AB430" s="5">
        <v>45053</v>
      </c>
      <c r="AC430" s="7" t="s">
        <v>40</v>
      </c>
      <c r="AD430" s="7" t="s">
        <v>50</v>
      </c>
      <c r="AE430" s="7" t="s">
        <v>51</v>
      </c>
      <c r="AF430" s="7">
        <v>5</v>
      </c>
      <c r="AG430" s="8">
        <v>248.85</v>
      </c>
      <c r="AH430" s="7">
        <v>25</v>
      </c>
      <c r="AI430" s="7" t="str" cm="1">
        <f t="array" ref="AI430">_xlfn.IFS(AH430&lt;=25,"Young",AH430&lt;=50,"Adult",AH430&gt;50,"Old")</f>
        <v>Young</v>
      </c>
    </row>
    <row r="431" spans="1:35" x14ac:dyDescent="0.35">
      <c r="A431" s="11">
        <v>3911</v>
      </c>
      <c r="B431" s="9">
        <v>44344</v>
      </c>
      <c r="C431" s="10">
        <f t="shared" ca="1" si="6"/>
        <v>4.9777777777777779</v>
      </c>
      <c r="D431" s="11" t="s">
        <v>113</v>
      </c>
      <c r="E431" s="11" t="s">
        <v>80</v>
      </c>
      <c r="F431" s="11" t="s">
        <v>29</v>
      </c>
      <c r="G431" s="11" t="s">
        <v>54</v>
      </c>
      <c r="H431" s="11" t="s">
        <v>44</v>
      </c>
      <c r="I431" s="11" t="s">
        <v>45</v>
      </c>
      <c r="J431" s="11" t="s">
        <v>94</v>
      </c>
      <c r="K431" s="11" t="s">
        <v>88</v>
      </c>
      <c r="L431" s="9">
        <v>18473</v>
      </c>
      <c r="M431" s="11" t="s">
        <v>70</v>
      </c>
      <c r="N431" s="11" t="s">
        <v>47</v>
      </c>
      <c r="O431" s="11" t="s">
        <v>37</v>
      </c>
      <c r="P431" s="11" t="s">
        <v>38</v>
      </c>
      <c r="Q431" s="11" t="s">
        <v>39</v>
      </c>
      <c r="R431" s="11" cm="1">
        <f t="array" ref="R431">_xlfn.IFS(Table3[[#This Row],[Performance Levels]]="Exceeds",4,Table3[[#This Row],[Performance Levels]]="Fully Meets",3,Table3[[#This Row],[Performance Levels]]="PIP",1,Table3[[#This Row],[Performance Levels]]="Needs Improvement",2)</f>
        <v>3</v>
      </c>
      <c r="S431" s="11">
        <v>3</v>
      </c>
      <c r="T431" s="11" t="str" cm="1">
        <f t="array" ref="T431">_xlfn.IFS(S431&lt;=2,"Excellent",S431=3,"Average",S431&lt;=5,"Poor")</f>
        <v>Average</v>
      </c>
      <c r="U431" s="9">
        <v>45083</v>
      </c>
      <c r="V431" s="11">
        <v>2</v>
      </c>
      <c r="W431" s="11" t="str" cm="1">
        <f t="array" ref="W431">_xlfn.IFS(S431&lt;=2,"High",S431=3,"Moderate",S431&lt;=5,"Low")</f>
        <v>Moderate</v>
      </c>
      <c r="X431" s="11">
        <v>5</v>
      </c>
      <c r="Y431" s="11" t="str" cm="1">
        <f t="array" ref="Y431">_xlfn.IFS(S431&lt;=2,"High",S431=3,"Moderate",S431&lt;=5,"Low")</f>
        <v>Moderate</v>
      </c>
      <c r="Z431" s="11">
        <v>4</v>
      </c>
      <c r="AA431" s="11" t="str" cm="1">
        <f t="array" ref="AA431">_xlfn.IFS(S431&lt;=2,"High",S431=3,"Moderate",S431&lt;=5,"Low")</f>
        <v>Moderate</v>
      </c>
      <c r="AB431" s="9">
        <v>44813</v>
      </c>
      <c r="AC431" s="11" t="s">
        <v>49</v>
      </c>
      <c r="AD431" s="11" t="s">
        <v>50</v>
      </c>
      <c r="AE431" s="11" t="s">
        <v>42</v>
      </c>
      <c r="AF431" s="11">
        <v>5</v>
      </c>
      <c r="AG431" s="12">
        <v>395.22</v>
      </c>
      <c r="AH431" s="11">
        <v>71</v>
      </c>
      <c r="AI431" s="11" t="str" cm="1">
        <f t="array" ref="AI431">_xlfn.IFS(AH431&lt;=25,"Young",AH431&lt;=50,"Adult",AH431&gt;50,"Old")</f>
        <v>Old</v>
      </c>
    </row>
    <row r="432" spans="1:35" x14ac:dyDescent="0.35">
      <c r="A432" s="7">
        <v>3914</v>
      </c>
      <c r="B432" s="5">
        <v>43865</v>
      </c>
      <c r="C432" s="6">
        <f t="shared" ca="1" si="6"/>
        <v>6.2944444444444443</v>
      </c>
      <c r="D432" s="7" t="s">
        <v>112</v>
      </c>
      <c r="E432" s="7" t="s">
        <v>84</v>
      </c>
      <c r="F432" s="7" t="s">
        <v>29</v>
      </c>
      <c r="G432" s="7" t="s">
        <v>30</v>
      </c>
      <c r="H432" s="7" t="s">
        <v>31</v>
      </c>
      <c r="I432" s="7" t="s">
        <v>32</v>
      </c>
      <c r="J432" s="7" t="s">
        <v>114</v>
      </c>
      <c r="K432" s="7" t="s">
        <v>78</v>
      </c>
      <c r="L432" s="5">
        <v>21388</v>
      </c>
      <c r="M432" s="7" t="s">
        <v>35</v>
      </c>
      <c r="N432" s="7" t="s">
        <v>47</v>
      </c>
      <c r="O432" s="7" t="s">
        <v>59</v>
      </c>
      <c r="P432" s="7" t="s">
        <v>60</v>
      </c>
      <c r="Q432" s="7" t="s">
        <v>77</v>
      </c>
      <c r="R432" s="7" cm="1">
        <f t="array" ref="R432">_xlfn.IFS(Table3[[#This Row],[Performance Levels]]="Exceeds",4,Table3[[#This Row],[Performance Levels]]="Fully Meets",3,Table3[[#This Row],[Performance Levels]]="PIP",1,Table3[[#This Row],[Performance Levels]]="Needs Improvement",2)</f>
        <v>4</v>
      </c>
      <c r="S432" s="7">
        <v>3</v>
      </c>
      <c r="T432" s="7" t="str" cm="1">
        <f t="array" ref="T432">_xlfn.IFS(S432&lt;=2,"Excellent",S432=3,"Average",S432&lt;=5,"Poor")</f>
        <v>Average</v>
      </c>
      <c r="U432" s="5">
        <v>45000</v>
      </c>
      <c r="V432" s="7">
        <v>3</v>
      </c>
      <c r="W432" s="7" t="str" cm="1">
        <f t="array" ref="W432">_xlfn.IFS(S432&lt;=2,"High",S432=3,"Moderate",S432&lt;=5,"Low")</f>
        <v>Moderate</v>
      </c>
      <c r="X432" s="7">
        <v>5</v>
      </c>
      <c r="Y432" s="7" t="str" cm="1">
        <f t="array" ref="Y432">_xlfn.IFS(S432&lt;=2,"High",S432=3,"Moderate",S432&lt;=5,"Low")</f>
        <v>Moderate</v>
      </c>
      <c r="Z432" s="7">
        <v>3</v>
      </c>
      <c r="AA432" s="7" t="str" cm="1">
        <f t="array" ref="AA432">_xlfn.IFS(S432&lt;=2,"High",S432=3,"Moderate",S432&lt;=5,"Low")</f>
        <v>Moderate</v>
      </c>
      <c r="AB432" s="5">
        <v>44981</v>
      </c>
      <c r="AC432" s="7" t="s">
        <v>40</v>
      </c>
      <c r="AD432" s="7" t="s">
        <v>41</v>
      </c>
      <c r="AE432" s="7" t="s">
        <v>42</v>
      </c>
      <c r="AF432" s="7">
        <v>1</v>
      </c>
      <c r="AG432" s="8">
        <v>559.86</v>
      </c>
      <c r="AH432" s="7">
        <v>62</v>
      </c>
      <c r="AI432" s="7" t="str" cm="1">
        <f t="array" ref="AI432">_xlfn.IFS(AH432&lt;=25,"Young",AH432&lt;=50,"Adult",AH432&gt;50,"Old")</f>
        <v>Old</v>
      </c>
    </row>
    <row r="433" spans="1:35" x14ac:dyDescent="0.35">
      <c r="A433" s="11">
        <v>3915</v>
      </c>
      <c r="B433" s="9">
        <v>44801</v>
      </c>
      <c r="C433" s="10">
        <f t="shared" ca="1" si="6"/>
        <v>3.7277777777777779</v>
      </c>
      <c r="D433" s="11" t="s">
        <v>112</v>
      </c>
      <c r="E433" s="11" t="s">
        <v>63</v>
      </c>
      <c r="F433" s="11" t="s">
        <v>29</v>
      </c>
      <c r="G433" s="11" t="s">
        <v>30</v>
      </c>
      <c r="H433" s="11" t="s">
        <v>55</v>
      </c>
      <c r="I433" s="11" t="s">
        <v>45</v>
      </c>
      <c r="J433" s="11" t="s">
        <v>94</v>
      </c>
      <c r="K433" s="11" t="s">
        <v>69</v>
      </c>
      <c r="L433" s="9">
        <v>33361</v>
      </c>
      <c r="M433" s="11" t="s">
        <v>35</v>
      </c>
      <c r="N433" s="11" t="s">
        <v>47</v>
      </c>
      <c r="O433" s="11" t="s">
        <v>59</v>
      </c>
      <c r="P433" s="11" t="s">
        <v>38</v>
      </c>
      <c r="Q433" s="11" t="s">
        <v>39</v>
      </c>
      <c r="R433" s="11" cm="1">
        <f t="array" ref="R433">_xlfn.IFS(Table3[[#This Row],[Performance Levels]]="Exceeds",4,Table3[[#This Row],[Performance Levels]]="Fully Meets",3,Table3[[#This Row],[Performance Levels]]="PIP",1,Table3[[#This Row],[Performance Levels]]="Needs Improvement",2)</f>
        <v>3</v>
      </c>
      <c r="S433" s="11">
        <v>3</v>
      </c>
      <c r="T433" s="11" t="str" cm="1">
        <f t="array" ref="T433">_xlfn.IFS(S433&lt;=2,"Excellent",S433=3,"Average",S433&lt;=5,"Poor")</f>
        <v>Average</v>
      </c>
      <c r="U433" s="9">
        <v>44958</v>
      </c>
      <c r="V433" s="11">
        <v>5</v>
      </c>
      <c r="W433" s="11" t="str" cm="1">
        <f t="array" ref="W433">_xlfn.IFS(S433&lt;=2,"High",S433=3,"Moderate",S433&lt;=5,"Low")</f>
        <v>Moderate</v>
      </c>
      <c r="X433" s="11">
        <v>3</v>
      </c>
      <c r="Y433" s="11" t="str" cm="1">
        <f t="array" ref="Y433">_xlfn.IFS(S433&lt;=2,"High",S433=3,"Moderate",S433&lt;=5,"Low")</f>
        <v>Moderate</v>
      </c>
      <c r="Z433" s="11">
        <v>1</v>
      </c>
      <c r="AA433" s="11" t="str" cm="1">
        <f t="array" ref="AA433">_xlfn.IFS(S433&lt;=2,"High",S433=3,"Moderate",S433&lt;=5,"Low")</f>
        <v>Moderate</v>
      </c>
      <c r="AB433" s="9">
        <v>45017</v>
      </c>
      <c r="AC433" s="11" t="s">
        <v>40</v>
      </c>
      <c r="AD433" s="11" t="s">
        <v>50</v>
      </c>
      <c r="AE433" s="11" t="s">
        <v>62</v>
      </c>
      <c r="AF433" s="11">
        <v>2</v>
      </c>
      <c r="AG433" s="12">
        <v>602.21</v>
      </c>
      <c r="AH433" s="11">
        <v>31</v>
      </c>
      <c r="AI433" s="11" t="str" cm="1">
        <f t="array" ref="AI433">_xlfn.IFS(AH433&lt;=25,"Young",AH433&lt;=50,"Adult",AH433&gt;50,"Old")</f>
        <v>Adult</v>
      </c>
    </row>
    <row r="434" spans="1:35" x14ac:dyDescent="0.35">
      <c r="A434" s="7">
        <v>3916</v>
      </c>
      <c r="B434" s="5">
        <v>44739</v>
      </c>
      <c r="C434" s="6">
        <f t="shared" ca="1" si="6"/>
        <v>3.8972222222222221</v>
      </c>
      <c r="D434" s="7" t="s">
        <v>112</v>
      </c>
      <c r="E434" s="7" t="s">
        <v>73</v>
      </c>
      <c r="F434" s="7" t="s">
        <v>29</v>
      </c>
      <c r="G434" s="7" t="s">
        <v>45</v>
      </c>
      <c r="H434" s="7" t="s">
        <v>31</v>
      </c>
      <c r="I434" s="7" t="s">
        <v>32</v>
      </c>
      <c r="J434" s="7" t="s">
        <v>94</v>
      </c>
      <c r="K434" s="7" t="s">
        <v>95</v>
      </c>
      <c r="L434" s="5">
        <v>23522</v>
      </c>
      <c r="M434" s="7" t="s">
        <v>35</v>
      </c>
      <c r="N434" s="7" t="s">
        <v>47</v>
      </c>
      <c r="O434" s="7" t="s">
        <v>59</v>
      </c>
      <c r="P434" s="7" t="s">
        <v>38</v>
      </c>
      <c r="Q434" s="7" t="s">
        <v>39</v>
      </c>
      <c r="R434" s="7" cm="1">
        <f t="array" ref="R434">_xlfn.IFS(Table3[[#This Row],[Performance Levels]]="Exceeds",4,Table3[[#This Row],[Performance Levels]]="Fully Meets",3,Table3[[#This Row],[Performance Levels]]="PIP",1,Table3[[#This Row],[Performance Levels]]="Needs Improvement",2)</f>
        <v>3</v>
      </c>
      <c r="S434" s="7">
        <v>3</v>
      </c>
      <c r="T434" s="7" t="str" cm="1">
        <f t="array" ref="T434">_xlfn.IFS(S434&lt;=2,"Excellent",S434=3,"Average",S434&lt;=5,"Poor")</f>
        <v>Average</v>
      </c>
      <c r="U434" s="5">
        <v>45007</v>
      </c>
      <c r="V434" s="7">
        <v>1</v>
      </c>
      <c r="W434" s="7" t="str" cm="1">
        <f t="array" ref="W434">_xlfn.IFS(S434&lt;=2,"High",S434=3,"Moderate",S434&lt;=5,"Low")</f>
        <v>Moderate</v>
      </c>
      <c r="X434" s="7">
        <v>3</v>
      </c>
      <c r="Y434" s="7" t="str" cm="1">
        <f t="array" ref="Y434">_xlfn.IFS(S434&lt;=2,"High",S434=3,"Moderate",S434&lt;=5,"Low")</f>
        <v>Moderate</v>
      </c>
      <c r="Z434" s="7">
        <v>1</v>
      </c>
      <c r="AA434" s="7" t="str" cm="1">
        <f t="array" ref="AA434">_xlfn.IFS(S434&lt;=2,"High",S434=3,"Moderate",S434&lt;=5,"Low")</f>
        <v>Moderate</v>
      </c>
      <c r="AB434" s="5">
        <v>45001</v>
      </c>
      <c r="AC434" s="7" t="s">
        <v>91</v>
      </c>
      <c r="AD434" s="7" t="s">
        <v>50</v>
      </c>
      <c r="AE434" s="7" t="s">
        <v>72</v>
      </c>
      <c r="AF434" s="7">
        <v>4</v>
      </c>
      <c r="AG434" s="8">
        <v>343.6</v>
      </c>
      <c r="AH434" s="7">
        <v>58</v>
      </c>
      <c r="AI434" s="7" t="str" cm="1">
        <f t="array" ref="AI434">_xlfn.IFS(AH434&lt;=25,"Young",AH434&lt;=50,"Adult",AH434&gt;50,"Old")</f>
        <v>Old</v>
      </c>
    </row>
    <row r="435" spans="1:35" x14ac:dyDescent="0.35">
      <c r="A435" s="11">
        <v>3917</v>
      </c>
      <c r="B435" s="9">
        <v>43818</v>
      </c>
      <c r="C435" s="10">
        <f t="shared" ca="1" si="6"/>
        <v>6.4194444444444443</v>
      </c>
      <c r="D435" s="11" t="s">
        <v>112</v>
      </c>
      <c r="E435" s="11" t="s">
        <v>93</v>
      </c>
      <c r="F435" s="11" t="s">
        <v>29</v>
      </c>
      <c r="G435" s="11" t="s">
        <v>45</v>
      </c>
      <c r="H435" s="11" t="s">
        <v>31</v>
      </c>
      <c r="I435" s="11" t="s">
        <v>54</v>
      </c>
      <c r="J435" s="11" t="s">
        <v>94</v>
      </c>
      <c r="K435" s="11" t="s">
        <v>64</v>
      </c>
      <c r="L435" s="9">
        <v>34070</v>
      </c>
      <c r="M435" s="11" t="s">
        <v>35</v>
      </c>
      <c r="N435" s="11" t="s">
        <v>36</v>
      </c>
      <c r="O435" s="11" t="s">
        <v>71</v>
      </c>
      <c r="P435" s="11" t="s">
        <v>38</v>
      </c>
      <c r="Q435" s="11" t="s">
        <v>77</v>
      </c>
      <c r="R435" s="11" cm="1">
        <f t="array" ref="R435">_xlfn.IFS(Table3[[#This Row],[Performance Levels]]="Exceeds",4,Table3[[#This Row],[Performance Levels]]="Fully Meets",3,Table3[[#This Row],[Performance Levels]]="PIP",1,Table3[[#This Row],[Performance Levels]]="Needs Improvement",2)</f>
        <v>4</v>
      </c>
      <c r="S435" s="11">
        <v>3</v>
      </c>
      <c r="T435" s="11" t="str" cm="1">
        <f t="array" ref="T435">_xlfn.IFS(S435&lt;=2,"Excellent",S435=3,"Average",S435&lt;=5,"Poor")</f>
        <v>Average</v>
      </c>
      <c r="U435" s="9">
        <v>44828</v>
      </c>
      <c r="V435" s="11">
        <v>3</v>
      </c>
      <c r="W435" s="11" t="str" cm="1">
        <f t="array" ref="W435">_xlfn.IFS(S435&lt;=2,"High",S435=3,"Moderate",S435&lt;=5,"Low")</f>
        <v>Moderate</v>
      </c>
      <c r="X435" s="11">
        <v>1</v>
      </c>
      <c r="Y435" s="11" t="str" cm="1">
        <f t="array" ref="Y435">_xlfn.IFS(S435&lt;=2,"High",S435=3,"Moderate",S435&lt;=5,"Low")</f>
        <v>Moderate</v>
      </c>
      <c r="Z435" s="11">
        <v>4</v>
      </c>
      <c r="AA435" s="11" t="str" cm="1">
        <f t="array" ref="AA435">_xlfn.IFS(S435&lt;=2,"High",S435=3,"Moderate",S435&lt;=5,"Low")</f>
        <v>Moderate</v>
      </c>
      <c r="AB435" s="9">
        <v>45013</v>
      </c>
      <c r="AC435" s="11" t="s">
        <v>61</v>
      </c>
      <c r="AD435" s="11" t="s">
        <v>41</v>
      </c>
      <c r="AE435" s="11" t="s">
        <v>42</v>
      </c>
      <c r="AF435" s="11">
        <v>3</v>
      </c>
      <c r="AG435" s="12">
        <v>328.89</v>
      </c>
      <c r="AH435" s="11">
        <v>26</v>
      </c>
      <c r="AI435" s="11" t="str" cm="1">
        <f t="array" ref="AI435">_xlfn.IFS(AH435&lt;=25,"Young",AH435&lt;=50,"Adult",AH435&gt;50,"Old")</f>
        <v>Adult</v>
      </c>
    </row>
    <row r="436" spans="1:35" x14ac:dyDescent="0.35">
      <c r="A436" s="7">
        <v>3918</v>
      </c>
      <c r="B436" s="5">
        <v>44098</v>
      </c>
      <c r="C436" s="6">
        <f t="shared" ca="1" si="6"/>
        <v>5.6555555555555559</v>
      </c>
      <c r="D436" s="7" t="s">
        <v>112</v>
      </c>
      <c r="E436" s="7" t="s">
        <v>73</v>
      </c>
      <c r="F436" s="7" t="s">
        <v>29</v>
      </c>
      <c r="G436" s="7" t="s">
        <v>30</v>
      </c>
      <c r="H436" s="7" t="s">
        <v>44</v>
      </c>
      <c r="I436" s="7" t="s">
        <v>54</v>
      </c>
      <c r="J436" s="7" t="s">
        <v>94</v>
      </c>
      <c r="K436" s="7" t="s">
        <v>69</v>
      </c>
      <c r="L436" s="5">
        <v>22084</v>
      </c>
      <c r="M436" s="7" t="s">
        <v>35</v>
      </c>
      <c r="N436" s="7" t="s">
        <v>36</v>
      </c>
      <c r="O436" s="7" t="s">
        <v>83</v>
      </c>
      <c r="P436" s="7" t="s">
        <v>38</v>
      </c>
      <c r="Q436" s="7" t="s">
        <v>39</v>
      </c>
      <c r="R436" s="7" cm="1">
        <f t="array" ref="R436">_xlfn.IFS(Table3[[#This Row],[Performance Levels]]="Exceeds",4,Table3[[#This Row],[Performance Levels]]="Fully Meets",3,Table3[[#This Row],[Performance Levels]]="PIP",1,Table3[[#This Row],[Performance Levels]]="Needs Improvement",2)</f>
        <v>3</v>
      </c>
      <c r="S436" s="7">
        <v>3</v>
      </c>
      <c r="T436" s="7" t="str" cm="1">
        <f t="array" ref="T436">_xlfn.IFS(S436&lt;=2,"Excellent",S436=3,"Average",S436&lt;=5,"Poor")</f>
        <v>Average</v>
      </c>
      <c r="U436" s="5">
        <v>45076</v>
      </c>
      <c r="V436" s="7">
        <v>3</v>
      </c>
      <c r="W436" s="7" t="str" cm="1">
        <f t="array" ref="W436">_xlfn.IFS(S436&lt;=2,"High",S436=3,"Moderate",S436&lt;=5,"Low")</f>
        <v>Moderate</v>
      </c>
      <c r="X436" s="7">
        <v>3</v>
      </c>
      <c r="Y436" s="7" t="str" cm="1">
        <f t="array" ref="Y436">_xlfn.IFS(S436&lt;=2,"High",S436=3,"Moderate",S436&lt;=5,"Low")</f>
        <v>Moderate</v>
      </c>
      <c r="Z436" s="7">
        <v>5</v>
      </c>
      <c r="AA436" s="7" t="str" cm="1">
        <f t="array" ref="AA436">_xlfn.IFS(S436&lt;=2,"High",S436=3,"Moderate",S436&lt;=5,"Low")</f>
        <v>Moderate</v>
      </c>
      <c r="AB436" s="5">
        <v>44844</v>
      </c>
      <c r="AC436" s="7" t="s">
        <v>91</v>
      </c>
      <c r="AD436" s="7" t="s">
        <v>50</v>
      </c>
      <c r="AE436" s="7" t="s">
        <v>62</v>
      </c>
      <c r="AF436" s="7">
        <v>3</v>
      </c>
      <c r="AG436" s="8">
        <v>701.83</v>
      </c>
      <c r="AH436" s="7">
        <v>60</v>
      </c>
      <c r="AI436" s="7" t="str" cm="1">
        <f t="array" ref="AI436">_xlfn.IFS(AH436&lt;=25,"Young",AH436&lt;=50,"Adult",AH436&gt;50,"Old")</f>
        <v>Old</v>
      </c>
    </row>
    <row r="437" spans="1:35" x14ac:dyDescent="0.35">
      <c r="A437" s="11">
        <v>3919</v>
      </c>
      <c r="B437" s="9">
        <v>45113</v>
      </c>
      <c r="C437" s="10">
        <f t="shared" ca="1" si="6"/>
        <v>2.8722222222222222</v>
      </c>
      <c r="D437" s="11" t="s">
        <v>111</v>
      </c>
      <c r="E437" s="11" t="s">
        <v>80</v>
      </c>
      <c r="F437" s="11" t="s">
        <v>29</v>
      </c>
      <c r="G437" s="11" t="s">
        <v>30</v>
      </c>
      <c r="H437" s="11" t="s">
        <v>31</v>
      </c>
      <c r="I437" s="11" t="s">
        <v>54</v>
      </c>
      <c r="J437" s="11" t="s">
        <v>94</v>
      </c>
      <c r="K437" s="11" t="s">
        <v>69</v>
      </c>
      <c r="L437" s="9">
        <v>52877</v>
      </c>
      <c r="M437" s="11" t="s">
        <v>35</v>
      </c>
      <c r="N437" s="11" t="s">
        <v>36</v>
      </c>
      <c r="O437" s="11" t="s">
        <v>83</v>
      </c>
      <c r="P437" s="11" t="s">
        <v>76</v>
      </c>
      <c r="Q437" s="11" t="s">
        <v>39</v>
      </c>
      <c r="R437" s="11" cm="1">
        <f t="array" ref="R437">_xlfn.IFS(Table3[[#This Row],[Performance Levels]]="Exceeds",4,Table3[[#This Row],[Performance Levels]]="Fully Meets",3,Table3[[#This Row],[Performance Levels]]="PIP",1,Table3[[#This Row],[Performance Levels]]="Needs Improvement",2)</f>
        <v>3</v>
      </c>
      <c r="S437" s="11">
        <v>3</v>
      </c>
      <c r="T437" s="11" t="str" cm="1">
        <f t="array" ref="T437">_xlfn.IFS(S437&lt;=2,"Excellent",S437=3,"Average",S437&lt;=5,"Poor")</f>
        <v>Average</v>
      </c>
      <c r="U437" s="9">
        <v>45048</v>
      </c>
      <c r="V437" s="11">
        <v>3</v>
      </c>
      <c r="W437" s="11" t="str" cm="1">
        <f t="array" ref="W437">_xlfn.IFS(S437&lt;=2,"High",S437=3,"Moderate",S437&lt;=5,"Low")</f>
        <v>Moderate</v>
      </c>
      <c r="X437" s="11">
        <v>3</v>
      </c>
      <c r="Y437" s="11" t="str" cm="1">
        <f t="array" ref="Y437">_xlfn.IFS(S437&lt;=2,"High",S437=3,"Moderate",S437&lt;=5,"Low")</f>
        <v>Moderate</v>
      </c>
      <c r="Z437" s="11">
        <v>2</v>
      </c>
      <c r="AA437" s="11" t="str" cm="1">
        <f t="array" ref="AA437">_xlfn.IFS(S437&lt;=2,"High",S437=3,"Moderate",S437&lt;=5,"Low")</f>
        <v>Moderate</v>
      </c>
      <c r="AB437" s="9">
        <v>45135</v>
      </c>
      <c r="AC437" s="11" t="s">
        <v>49</v>
      </c>
      <c r="AD437" s="11" t="s">
        <v>50</v>
      </c>
      <c r="AE437" s="11" t="s">
        <v>62</v>
      </c>
      <c r="AF437" s="11">
        <v>5</v>
      </c>
      <c r="AG437" s="12">
        <v>229.03</v>
      </c>
      <c r="AH437" s="11">
        <v>79</v>
      </c>
      <c r="AI437" s="11" t="str" cm="1">
        <f t="array" ref="AI437">_xlfn.IFS(AH437&lt;=25,"Young",AH437&lt;=50,"Adult",AH437&gt;50,"Old")</f>
        <v>Old</v>
      </c>
    </row>
    <row r="438" spans="1:35" x14ac:dyDescent="0.35">
      <c r="A438" s="7">
        <v>3920</v>
      </c>
      <c r="B438" s="5">
        <v>44297</v>
      </c>
      <c r="C438" s="6">
        <f t="shared" ca="1" si="6"/>
        <v>5.1083333333333334</v>
      </c>
      <c r="D438" s="7" t="s">
        <v>111</v>
      </c>
      <c r="E438" s="7" t="s">
        <v>53</v>
      </c>
      <c r="F438" s="7" t="s">
        <v>29</v>
      </c>
      <c r="G438" s="7" t="s">
        <v>54</v>
      </c>
      <c r="H438" s="7" t="s">
        <v>44</v>
      </c>
      <c r="I438" s="7" t="s">
        <v>45</v>
      </c>
      <c r="J438" s="7" t="s">
        <v>94</v>
      </c>
      <c r="K438" s="7" t="s">
        <v>69</v>
      </c>
      <c r="L438" s="5">
        <v>22589</v>
      </c>
      <c r="M438" s="7" t="s">
        <v>35</v>
      </c>
      <c r="N438" s="7" t="s">
        <v>36</v>
      </c>
      <c r="O438" s="7" t="s">
        <v>59</v>
      </c>
      <c r="P438" s="7" t="s">
        <v>76</v>
      </c>
      <c r="Q438" s="7" t="s">
        <v>39</v>
      </c>
      <c r="R438" s="7" cm="1">
        <f t="array" ref="R438">_xlfn.IFS(Table3[[#This Row],[Performance Levels]]="Exceeds",4,Table3[[#This Row],[Performance Levels]]="Fully Meets",3,Table3[[#This Row],[Performance Levels]]="PIP",1,Table3[[#This Row],[Performance Levels]]="Needs Improvement",2)</f>
        <v>3</v>
      </c>
      <c r="S438" s="7">
        <v>3</v>
      </c>
      <c r="T438" s="7" t="str" cm="1">
        <f t="array" ref="T438">_xlfn.IFS(S438&lt;=2,"Excellent",S438=3,"Average",S438&lt;=5,"Poor")</f>
        <v>Average</v>
      </c>
      <c r="U438" s="5">
        <v>44879</v>
      </c>
      <c r="V438" s="7">
        <v>2</v>
      </c>
      <c r="W438" s="7" t="str" cm="1">
        <f t="array" ref="W438">_xlfn.IFS(S438&lt;=2,"High",S438=3,"Moderate",S438&lt;=5,"Low")</f>
        <v>Moderate</v>
      </c>
      <c r="X438" s="7">
        <v>1</v>
      </c>
      <c r="Y438" s="7" t="str" cm="1">
        <f t="array" ref="Y438">_xlfn.IFS(S438&lt;=2,"High",S438=3,"Moderate",S438&lt;=5,"Low")</f>
        <v>Moderate</v>
      </c>
      <c r="Z438" s="7">
        <v>4</v>
      </c>
      <c r="AA438" s="7" t="str" cm="1">
        <f t="array" ref="AA438">_xlfn.IFS(S438&lt;=2,"High",S438=3,"Moderate",S438&lt;=5,"Low")</f>
        <v>Moderate</v>
      </c>
      <c r="AB438" s="5">
        <v>45081</v>
      </c>
      <c r="AC438" s="7" t="s">
        <v>49</v>
      </c>
      <c r="AD438" s="7" t="s">
        <v>41</v>
      </c>
      <c r="AE438" s="7" t="s">
        <v>42</v>
      </c>
      <c r="AF438" s="7">
        <v>3</v>
      </c>
      <c r="AG438" s="8">
        <v>809.39</v>
      </c>
      <c r="AH438" s="7">
        <v>60</v>
      </c>
      <c r="AI438" s="7" t="str" cm="1">
        <f t="array" ref="AI438">_xlfn.IFS(AH438&lt;=25,"Young",AH438&lt;=50,"Adult",AH438&gt;50,"Old")</f>
        <v>Old</v>
      </c>
    </row>
    <row r="439" spans="1:35" x14ac:dyDescent="0.35">
      <c r="A439" s="11">
        <v>3921</v>
      </c>
      <c r="B439" s="9">
        <v>43873</v>
      </c>
      <c r="C439" s="10">
        <f t="shared" ca="1" si="6"/>
        <v>6.2722222222222221</v>
      </c>
      <c r="D439" s="11" t="s">
        <v>111</v>
      </c>
      <c r="E439" s="11" t="s">
        <v>68</v>
      </c>
      <c r="F439" s="11" t="s">
        <v>29</v>
      </c>
      <c r="G439" s="11" t="s">
        <v>30</v>
      </c>
      <c r="H439" s="11" t="s">
        <v>44</v>
      </c>
      <c r="I439" s="11" t="s">
        <v>45</v>
      </c>
      <c r="J439" s="11" t="s">
        <v>94</v>
      </c>
      <c r="K439" s="11" t="s">
        <v>88</v>
      </c>
      <c r="L439" s="9">
        <v>52565</v>
      </c>
      <c r="M439" s="11" t="s">
        <v>35</v>
      </c>
      <c r="N439" s="11" t="s">
        <v>36</v>
      </c>
      <c r="O439" s="11" t="s">
        <v>59</v>
      </c>
      <c r="P439" s="11" t="s">
        <v>66</v>
      </c>
      <c r="Q439" s="11" t="s">
        <v>39</v>
      </c>
      <c r="R439" s="11" cm="1">
        <f t="array" ref="R439">_xlfn.IFS(Table3[[#This Row],[Performance Levels]]="Exceeds",4,Table3[[#This Row],[Performance Levels]]="Fully Meets",3,Table3[[#This Row],[Performance Levels]]="PIP",1,Table3[[#This Row],[Performance Levels]]="Needs Improvement",2)</f>
        <v>3</v>
      </c>
      <c r="S439" s="11">
        <v>3</v>
      </c>
      <c r="T439" s="11" t="str" cm="1">
        <f t="array" ref="T439">_xlfn.IFS(S439&lt;=2,"Excellent",S439=3,"Average",S439&lt;=5,"Poor")</f>
        <v>Average</v>
      </c>
      <c r="U439" s="9">
        <v>45107</v>
      </c>
      <c r="V439" s="11">
        <v>4</v>
      </c>
      <c r="W439" s="11" t="str" cm="1">
        <f t="array" ref="W439">_xlfn.IFS(S439&lt;=2,"High",S439=3,"Moderate",S439&lt;=5,"Low")</f>
        <v>Moderate</v>
      </c>
      <c r="X439" s="11">
        <v>3</v>
      </c>
      <c r="Y439" s="11" t="str" cm="1">
        <f t="array" ref="Y439">_xlfn.IFS(S439&lt;=2,"High",S439=3,"Moderate",S439&lt;=5,"Low")</f>
        <v>Moderate</v>
      </c>
      <c r="Z439" s="11">
        <v>2</v>
      </c>
      <c r="AA439" s="11" t="str" cm="1">
        <f t="array" ref="AA439">_xlfn.IFS(S439&lt;=2,"High",S439=3,"Moderate",S439&lt;=5,"Low")</f>
        <v>Moderate</v>
      </c>
      <c r="AB439" s="9">
        <v>45081</v>
      </c>
      <c r="AC439" s="11" t="s">
        <v>49</v>
      </c>
      <c r="AD439" s="11" t="s">
        <v>50</v>
      </c>
      <c r="AE439" s="11" t="s">
        <v>62</v>
      </c>
      <c r="AF439" s="11">
        <v>5</v>
      </c>
      <c r="AG439" s="12">
        <v>393.54</v>
      </c>
      <c r="AH439" s="11">
        <v>77</v>
      </c>
      <c r="AI439" s="11" t="str" cm="1">
        <f t="array" ref="AI439">_xlfn.IFS(AH439&lt;=25,"Young",AH439&lt;=50,"Adult",AH439&gt;50,"Old")</f>
        <v>Old</v>
      </c>
    </row>
    <row r="440" spans="1:35" x14ac:dyDescent="0.35">
      <c r="A440" s="7">
        <v>3922</v>
      </c>
      <c r="B440" s="5">
        <v>43459</v>
      </c>
      <c r="C440" s="6">
        <f t="shared" ca="1" si="6"/>
        <v>7.4027777777777777</v>
      </c>
      <c r="D440" s="7" t="s">
        <v>111</v>
      </c>
      <c r="E440" s="7" t="s">
        <v>28</v>
      </c>
      <c r="F440" s="7" t="s">
        <v>29</v>
      </c>
      <c r="G440" s="7" t="s">
        <v>45</v>
      </c>
      <c r="H440" s="7" t="s">
        <v>44</v>
      </c>
      <c r="I440" s="7" t="s">
        <v>54</v>
      </c>
      <c r="J440" s="7" t="s">
        <v>94</v>
      </c>
      <c r="K440" s="7" t="s">
        <v>64</v>
      </c>
      <c r="L440" s="5">
        <v>35342</v>
      </c>
      <c r="M440" s="7" t="s">
        <v>35</v>
      </c>
      <c r="N440" s="7" t="s">
        <v>36</v>
      </c>
      <c r="O440" s="7" t="s">
        <v>37</v>
      </c>
      <c r="P440" s="7" t="s">
        <v>38</v>
      </c>
      <c r="Q440" s="7" t="s">
        <v>39</v>
      </c>
      <c r="R440" s="7" cm="1">
        <f t="array" ref="R440">_xlfn.IFS(Table3[[#This Row],[Performance Levels]]="Exceeds",4,Table3[[#This Row],[Performance Levels]]="Fully Meets",3,Table3[[#This Row],[Performance Levels]]="PIP",1,Table3[[#This Row],[Performance Levels]]="Needs Improvement",2)</f>
        <v>3</v>
      </c>
      <c r="S440" s="7">
        <v>3</v>
      </c>
      <c r="T440" s="7" t="str" cm="1">
        <f t="array" ref="T440">_xlfn.IFS(S440&lt;=2,"Excellent",S440=3,"Average",S440&lt;=5,"Poor")</f>
        <v>Average</v>
      </c>
      <c r="U440" s="5">
        <v>44972</v>
      </c>
      <c r="V440" s="7">
        <v>5</v>
      </c>
      <c r="W440" s="7" t="str" cm="1">
        <f t="array" ref="W440">_xlfn.IFS(S440&lt;=2,"High",S440=3,"Moderate",S440&lt;=5,"Low")</f>
        <v>Moderate</v>
      </c>
      <c r="X440" s="7">
        <v>3</v>
      </c>
      <c r="Y440" s="7" t="str" cm="1">
        <f t="array" ref="Y440">_xlfn.IFS(S440&lt;=2,"High",S440=3,"Moderate",S440&lt;=5,"Low")</f>
        <v>Moderate</v>
      </c>
      <c r="Z440" s="7">
        <v>1</v>
      </c>
      <c r="AA440" s="7" t="str" cm="1">
        <f t="array" ref="AA440">_xlfn.IFS(S440&lt;=2,"High",S440=3,"Moderate",S440&lt;=5,"Low")</f>
        <v>Moderate</v>
      </c>
      <c r="AB440" s="5">
        <v>45003</v>
      </c>
      <c r="AC440" s="7" t="s">
        <v>91</v>
      </c>
      <c r="AD440" s="7" t="s">
        <v>50</v>
      </c>
      <c r="AE440" s="7" t="s">
        <v>51</v>
      </c>
      <c r="AF440" s="7">
        <v>1</v>
      </c>
      <c r="AG440" s="8">
        <v>629.74</v>
      </c>
      <c r="AH440" s="7">
        <v>22</v>
      </c>
      <c r="AI440" s="7" t="str" cm="1">
        <f t="array" ref="AI440">_xlfn.IFS(AH440&lt;=25,"Young",AH440&lt;=50,"Adult",AH440&gt;50,"Old")</f>
        <v>Young</v>
      </c>
    </row>
    <row r="441" spans="1:35" x14ac:dyDescent="0.35">
      <c r="A441" s="11">
        <v>3923</v>
      </c>
      <c r="B441" s="9">
        <v>44555</v>
      </c>
      <c r="C441" s="10">
        <f t="shared" ca="1" si="6"/>
        <v>4.4027777777777777</v>
      </c>
      <c r="D441" s="11" t="s">
        <v>113</v>
      </c>
      <c r="E441" s="11" t="s">
        <v>73</v>
      </c>
      <c r="F441" s="11" t="s">
        <v>29</v>
      </c>
      <c r="G441" s="11" t="s">
        <v>54</v>
      </c>
      <c r="H441" s="11" t="s">
        <v>31</v>
      </c>
      <c r="I441" s="11" t="s">
        <v>45</v>
      </c>
      <c r="J441" s="11" t="s">
        <v>94</v>
      </c>
      <c r="K441" s="11" t="s">
        <v>46</v>
      </c>
      <c r="L441" s="9">
        <v>20164</v>
      </c>
      <c r="M441" s="11" t="s">
        <v>35</v>
      </c>
      <c r="N441" s="11" t="s">
        <v>36</v>
      </c>
      <c r="O441" s="11" t="s">
        <v>48</v>
      </c>
      <c r="P441" s="11" t="s">
        <v>60</v>
      </c>
      <c r="Q441" s="11" t="s">
        <v>77</v>
      </c>
      <c r="R441" s="11" cm="1">
        <f t="array" ref="R441">_xlfn.IFS(Table3[[#This Row],[Performance Levels]]="Exceeds",4,Table3[[#This Row],[Performance Levels]]="Fully Meets",3,Table3[[#This Row],[Performance Levels]]="PIP",1,Table3[[#This Row],[Performance Levels]]="Needs Improvement",2)</f>
        <v>4</v>
      </c>
      <c r="S441" s="11">
        <v>3</v>
      </c>
      <c r="T441" s="11" t="str" cm="1">
        <f t="array" ref="T441">_xlfn.IFS(S441&lt;=2,"Excellent",S441=3,"Average",S441&lt;=5,"Poor")</f>
        <v>Average</v>
      </c>
      <c r="U441" s="9">
        <v>44861</v>
      </c>
      <c r="V441" s="11">
        <v>2</v>
      </c>
      <c r="W441" s="11" t="str" cm="1">
        <f t="array" ref="W441">_xlfn.IFS(S441&lt;=2,"High",S441=3,"Moderate",S441&lt;=5,"Low")</f>
        <v>Moderate</v>
      </c>
      <c r="X441" s="11">
        <v>4</v>
      </c>
      <c r="Y441" s="11" t="str" cm="1">
        <f t="array" ref="Y441">_xlfn.IFS(S441&lt;=2,"High",S441=3,"Moderate",S441&lt;=5,"Low")</f>
        <v>Moderate</v>
      </c>
      <c r="Z441" s="11">
        <v>3</v>
      </c>
      <c r="AA441" s="11" t="str" cm="1">
        <f t="array" ref="AA441">_xlfn.IFS(S441&lt;=2,"High",S441=3,"Moderate",S441&lt;=5,"Low")</f>
        <v>Moderate</v>
      </c>
      <c r="AB441" s="9">
        <v>44922</v>
      </c>
      <c r="AC441" s="11" t="s">
        <v>61</v>
      </c>
      <c r="AD441" s="11" t="s">
        <v>50</v>
      </c>
      <c r="AE441" s="11" t="s">
        <v>42</v>
      </c>
      <c r="AF441" s="11">
        <v>2</v>
      </c>
      <c r="AG441" s="12">
        <v>378.39</v>
      </c>
      <c r="AH441" s="11">
        <v>66</v>
      </c>
      <c r="AI441" s="11" t="str" cm="1">
        <f t="array" ref="AI441">_xlfn.IFS(AH441&lt;=25,"Young",AH441&lt;=50,"Adult",AH441&gt;50,"Old")</f>
        <v>Old</v>
      </c>
    </row>
    <row r="442" spans="1:35" x14ac:dyDescent="0.35">
      <c r="A442" s="7">
        <v>3924</v>
      </c>
      <c r="B442" s="5">
        <v>44338</v>
      </c>
      <c r="C442" s="6">
        <f t="shared" ca="1" si="6"/>
        <v>4.9944444444444445</v>
      </c>
      <c r="D442" s="7" t="s">
        <v>113</v>
      </c>
      <c r="E442" s="7" t="s">
        <v>80</v>
      </c>
      <c r="F442" s="7" t="s">
        <v>29</v>
      </c>
      <c r="G442" s="7" t="s">
        <v>54</v>
      </c>
      <c r="H442" s="7" t="s">
        <v>55</v>
      </c>
      <c r="I442" s="7" t="s">
        <v>54</v>
      </c>
      <c r="J442" s="7" t="s">
        <v>94</v>
      </c>
      <c r="K442" s="7" t="s">
        <v>64</v>
      </c>
      <c r="L442" s="5">
        <v>34086</v>
      </c>
      <c r="M442" s="7" t="s">
        <v>70</v>
      </c>
      <c r="N442" s="7" t="s">
        <v>47</v>
      </c>
      <c r="O442" s="7" t="s">
        <v>59</v>
      </c>
      <c r="P442" s="7" t="s">
        <v>38</v>
      </c>
      <c r="Q442" s="7" t="s">
        <v>39</v>
      </c>
      <c r="R442" s="7" cm="1">
        <f t="array" ref="R442">_xlfn.IFS(Table3[[#This Row],[Performance Levels]]="Exceeds",4,Table3[[#This Row],[Performance Levels]]="Fully Meets",3,Table3[[#This Row],[Performance Levels]]="PIP",1,Table3[[#This Row],[Performance Levels]]="Needs Improvement",2)</f>
        <v>3</v>
      </c>
      <c r="S442" s="7">
        <v>3</v>
      </c>
      <c r="T442" s="7" t="str" cm="1">
        <f t="array" ref="T442">_xlfn.IFS(S442&lt;=2,"Excellent",S442=3,"Average",S442&lt;=5,"Poor")</f>
        <v>Average</v>
      </c>
      <c r="U442" s="5">
        <v>44872</v>
      </c>
      <c r="V442" s="7">
        <v>2</v>
      </c>
      <c r="W442" s="7" t="str" cm="1">
        <f t="array" ref="W442">_xlfn.IFS(S442&lt;=2,"High",S442=3,"Moderate",S442&lt;=5,"Low")</f>
        <v>Moderate</v>
      </c>
      <c r="X442" s="7">
        <v>4</v>
      </c>
      <c r="Y442" s="7" t="str" cm="1">
        <f t="array" ref="Y442">_xlfn.IFS(S442&lt;=2,"High",S442=3,"Moderate",S442&lt;=5,"Low")</f>
        <v>Moderate</v>
      </c>
      <c r="Z442" s="7">
        <v>5</v>
      </c>
      <c r="AA442" s="7" t="str" cm="1">
        <f t="array" ref="AA442">_xlfn.IFS(S442&lt;=2,"High",S442=3,"Moderate",S442&lt;=5,"Low")</f>
        <v>Moderate</v>
      </c>
      <c r="AB442" s="5">
        <v>44812</v>
      </c>
      <c r="AC442" s="7" t="s">
        <v>49</v>
      </c>
      <c r="AD442" s="7" t="s">
        <v>50</v>
      </c>
      <c r="AE442" s="7" t="s">
        <v>72</v>
      </c>
      <c r="AF442" s="7">
        <v>2</v>
      </c>
      <c r="AG442" s="8">
        <v>715.98</v>
      </c>
      <c r="AH442" s="7">
        <v>28</v>
      </c>
      <c r="AI442" s="7" t="str" cm="1">
        <f t="array" ref="AI442">_xlfn.IFS(AH442&lt;=25,"Young",AH442&lt;=50,"Adult",AH442&gt;50,"Old")</f>
        <v>Adult</v>
      </c>
    </row>
    <row r="443" spans="1:35" x14ac:dyDescent="0.35">
      <c r="A443" s="11">
        <v>3926</v>
      </c>
      <c r="B443" s="9">
        <v>43523</v>
      </c>
      <c r="C443" s="10">
        <f t="shared" ca="1" si="6"/>
        <v>7.2305555555555552</v>
      </c>
      <c r="D443" s="11" t="s">
        <v>113</v>
      </c>
      <c r="E443" s="11" t="s">
        <v>68</v>
      </c>
      <c r="F443" s="11" t="s">
        <v>29</v>
      </c>
      <c r="G443" s="11" t="s">
        <v>54</v>
      </c>
      <c r="H443" s="11" t="s">
        <v>31</v>
      </c>
      <c r="I443" s="11" t="s">
        <v>54</v>
      </c>
      <c r="J443" s="11" t="s">
        <v>94</v>
      </c>
      <c r="K443" s="11" t="s">
        <v>102</v>
      </c>
      <c r="L443" s="9">
        <v>51851</v>
      </c>
      <c r="M443" s="11" t="s">
        <v>35</v>
      </c>
      <c r="N443" s="11" t="s">
        <v>36</v>
      </c>
      <c r="O443" s="11" t="s">
        <v>48</v>
      </c>
      <c r="P443" s="11" t="s">
        <v>60</v>
      </c>
      <c r="Q443" s="11" t="s">
        <v>97</v>
      </c>
      <c r="R443" s="11" cm="1">
        <f t="array" ref="R443">_xlfn.IFS(Table3[[#This Row],[Performance Levels]]="Exceeds",4,Table3[[#This Row],[Performance Levels]]="Fully Meets",3,Table3[[#This Row],[Performance Levels]]="PIP",1,Table3[[#This Row],[Performance Levels]]="Needs Improvement",2)</f>
        <v>2</v>
      </c>
      <c r="S443" s="11">
        <v>3</v>
      </c>
      <c r="T443" s="11" t="str" cm="1">
        <f t="array" ref="T443">_xlfn.IFS(S443&lt;=2,"Excellent",S443=3,"Average",S443&lt;=5,"Poor")</f>
        <v>Average</v>
      </c>
      <c r="U443" s="9">
        <v>45122</v>
      </c>
      <c r="V443" s="11">
        <v>4</v>
      </c>
      <c r="W443" s="11" t="str" cm="1">
        <f t="array" ref="W443">_xlfn.IFS(S443&lt;=2,"High",S443=3,"Moderate",S443&lt;=5,"Low")</f>
        <v>Moderate</v>
      </c>
      <c r="X443" s="11">
        <v>1</v>
      </c>
      <c r="Y443" s="11" t="str" cm="1">
        <f t="array" ref="Y443">_xlfn.IFS(S443&lt;=2,"High",S443=3,"Moderate",S443&lt;=5,"Low")</f>
        <v>Moderate</v>
      </c>
      <c r="Z443" s="11">
        <v>4</v>
      </c>
      <c r="AA443" s="11" t="str" cm="1">
        <f t="array" ref="AA443">_xlfn.IFS(S443&lt;=2,"High",S443=3,"Moderate",S443&lt;=5,"Low")</f>
        <v>Moderate</v>
      </c>
      <c r="AB443" s="9">
        <v>45132</v>
      </c>
      <c r="AC443" s="11" t="s">
        <v>49</v>
      </c>
      <c r="AD443" s="11" t="s">
        <v>41</v>
      </c>
      <c r="AE443" s="11" t="s">
        <v>51</v>
      </c>
      <c r="AF443" s="11">
        <v>2</v>
      </c>
      <c r="AG443" s="12">
        <v>449.35</v>
      </c>
      <c r="AH443" s="11">
        <v>78</v>
      </c>
      <c r="AI443" s="11" t="str" cm="1">
        <f t="array" ref="AI443">_xlfn.IFS(AH443&lt;=25,"Young",AH443&lt;=50,"Adult",AH443&gt;50,"Old")</f>
        <v>Old</v>
      </c>
    </row>
    <row r="444" spans="1:35" x14ac:dyDescent="0.35">
      <c r="A444" s="7">
        <v>3927</v>
      </c>
      <c r="B444" s="5">
        <v>43891</v>
      </c>
      <c r="C444" s="6">
        <f t="shared" ca="1" si="6"/>
        <v>6.2194444444444441</v>
      </c>
      <c r="D444" s="7" t="s">
        <v>112</v>
      </c>
      <c r="E444" s="7" t="s">
        <v>84</v>
      </c>
      <c r="F444" s="7" t="s">
        <v>29</v>
      </c>
      <c r="G444" s="7" t="s">
        <v>30</v>
      </c>
      <c r="H444" s="7" t="s">
        <v>31</v>
      </c>
      <c r="I444" s="7" t="s">
        <v>32</v>
      </c>
      <c r="J444" s="7" t="s">
        <v>114</v>
      </c>
      <c r="K444" s="7" t="s">
        <v>46</v>
      </c>
      <c r="L444" s="5">
        <v>30236</v>
      </c>
      <c r="M444" s="7" t="s">
        <v>35</v>
      </c>
      <c r="N444" s="7" t="s">
        <v>47</v>
      </c>
      <c r="O444" s="7" t="s">
        <v>59</v>
      </c>
      <c r="P444" s="7" t="s">
        <v>60</v>
      </c>
      <c r="Q444" s="7" t="s">
        <v>39</v>
      </c>
      <c r="R444" s="7" cm="1">
        <f t="array" ref="R444">_xlfn.IFS(Table3[[#This Row],[Performance Levels]]="Exceeds",4,Table3[[#This Row],[Performance Levels]]="Fully Meets",3,Table3[[#This Row],[Performance Levels]]="PIP",1,Table3[[#This Row],[Performance Levels]]="Needs Improvement",2)</f>
        <v>3</v>
      </c>
      <c r="S444" s="7">
        <v>3</v>
      </c>
      <c r="T444" s="7" t="str" cm="1">
        <f t="array" ref="T444">_xlfn.IFS(S444&lt;=2,"Excellent",S444=3,"Average",S444&lt;=5,"Poor")</f>
        <v>Average</v>
      </c>
      <c r="U444" s="5">
        <v>45050</v>
      </c>
      <c r="V444" s="7">
        <v>5</v>
      </c>
      <c r="W444" s="7" t="str" cm="1">
        <f t="array" ref="W444">_xlfn.IFS(S444&lt;=2,"High",S444=3,"Moderate",S444&lt;=5,"Low")</f>
        <v>Moderate</v>
      </c>
      <c r="X444" s="7">
        <v>4</v>
      </c>
      <c r="Y444" s="7" t="str" cm="1">
        <f t="array" ref="Y444">_xlfn.IFS(S444&lt;=2,"High",S444=3,"Moderate",S444&lt;=5,"Low")</f>
        <v>Moderate</v>
      </c>
      <c r="Z444" s="7">
        <v>1</v>
      </c>
      <c r="AA444" s="7" t="str" cm="1">
        <f t="array" ref="AA444">_xlfn.IFS(S444&lt;=2,"High",S444=3,"Moderate",S444&lt;=5,"Low")</f>
        <v>Moderate</v>
      </c>
      <c r="AB444" s="5">
        <v>44990</v>
      </c>
      <c r="AC444" s="7" t="s">
        <v>49</v>
      </c>
      <c r="AD444" s="7" t="s">
        <v>50</v>
      </c>
      <c r="AE444" s="7" t="s">
        <v>62</v>
      </c>
      <c r="AF444" s="7">
        <v>2</v>
      </c>
      <c r="AG444" s="8">
        <v>878.67</v>
      </c>
      <c r="AH444" s="7">
        <v>38</v>
      </c>
      <c r="AI444" s="7" t="str" cm="1">
        <f t="array" ref="AI444">_xlfn.IFS(AH444&lt;=25,"Young",AH444&lt;=50,"Adult",AH444&gt;50,"Old")</f>
        <v>Adult</v>
      </c>
    </row>
    <row r="445" spans="1:35" x14ac:dyDescent="0.35">
      <c r="A445" s="11">
        <v>3928</v>
      </c>
      <c r="B445" s="9">
        <v>44223</v>
      </c>
      <c r="C445" s="10">
        <f t="shared" ca="1" si="6"/>
        <v>5.3138888888888891</v>
      </c>
      <c r="D445" s="11" t="s">
        <v>112</v>
      </c>
      <c r="E445" s="11" t="s">
        <v>63</v>
      </c>
      <c r="F445" s="11" t="s">
        <v>29</v>
      </c>
      <c r="G445" s="11" t="s">
        <v>54</v>
      </c>
      <c r="H445" s="11" t="s">
        <v>44</v>
      </c>
      <c r="I445" s="11" t="s">
        <v>32</v>
      </c>
      <c r="J445" s="11" t="s">
        <v>94</v>
      </c>
      <c r="K445" s="11" t="s">
        <v>64</v>
      </c>
      <c r="L445" s="9">
        <v>20647</v>
      </c>
      <c r="M445" s="11" t="s">
        <v>35</v>
      </c>
      <c r="N445" s="11" t="s">
        <v>47</v>
      </c>
      <c r="O445" s="11" t="s">
        <v>37</v>
      </c>
      <c r="P445" s="11" t="s">
        <v>38</v>
      </c>
      <c r="Q445" s="11" t="s">
        <v>39</v>
      </c>
      <c r="R445" s="11" cm="1">
        <f t="array" ref="R445">_xlfn.IFS(Table3[[#This Row],[Performance Levels]]="Exceeds",4,Table3[[#This Row],[Performance Levels]]="Fully Meets",3,Table3[[#This Row],[Performance Levels]]="PIP",1,Table3[[#This Row],[Performance Levels]]="Needs Improvement",2)</f>
        <v>3</v>
      </c>
      <c r="S445" s="11">
        <v>3</v>
      </c>
      <c r="T445" s="11" t="str" cm="1">
        <f t="array" ref="T445">_xlfn.IFS(S445&lt;=2,"Excellent",S445=3,"Average",S445&lt;=5,"Poor")</f>
        <v>Average</v>
      </c>
      <c r="U445" s="9">
        <v>44930</v>
      </c>
      <c r="V445" s="11">
        <v>4</v>
      </c>
      <c r="W445" s="11" t="str" cm="1">
        <f t="array" ref="W445">_xlfn.IFS(S445&lt;=2,"High",S445=3,"Moderate",S445&lt;=5,"Low")</f>
        <v>Moderate</v>
      </c>
      <c r="X445" s="11">
        <v>2</v>
      </c>
      <c r="Y445" s="11" t="str" cm="1">
        <f t="array" ref="Y445">_xlfn.IFS(S445&lt;=2,"High",S445=3,"Moderate",S445&lt;=5,"Low")</f>
        <v>Moderate</v>
      </c>
      <c r="Z445" s="11">
        <v>1</v>
      </c>
      <c r="AA445" s="11" t="str" cm="1">
        <f t="array" ref="AA445">_xlfn.IFS(S445&lt;=2,"High",S445=3,"Moderate",S445&lt;=5,"Low")</f>
        <v>Moderate</v>
      </c>
      <c r="AB445" s="9">
        <v>44815</v>
      </c>
      <c r="AC445" s="11" t="s">
        <v>40</v>
      </c>
      <c r="AD445" s="11" t="s">
        <v>41</v>
      </c>
      <c r="AE445" s="11" t="s">
        <v>42</v>
      </c>
      <c r="AF445" s="11">
        <v>1</v>
      </c>
      <c r="AG445" s="12">
        <v>799.99</v>
      </c>
      <c r="AH445" s="11">
        <v>65</v>
      </c>
      <c r="AI445" s="11" t="str" cm="1">
        <f t="array" ref="AI445">_xlfn.IFS(AH445&lt;=25,"Young",AH445&lt;=50,"Adult",AH445&gt;50,"Old")</f>
        <v>Old</v>
      </c>
    </row>
    <row r="446" spans="1:35" x14ac:dyDescent="0.35">
      <c r="A446" s="7">
        <v>3929</v>
      </c>
      <c r="B446" s="5">
        <v>45095</v>
      </c>
      <c r="C446" s="6">
        <f t="shared" ca="1" si="6"/>
        <v>2.9222222222222221</v>
      </c>
      <c r="D446" s="7" t="s">
        <v>112</v>
      </c>
      <c r="E446" s="7" t="s">
        <v>73</v>
      </c>
      <c r="F446" s="7" t="s">
        <v>29</v>
      </c>
      <c r="G446" s="7" t="s">
        <v>30</v>
      </c>
      <c r="H446" s="7" t="s">
        <v>31</v>
      </c>
      <c r="I446" s="7" t="s">
        <v>45</v>
      </c>
      <c r="J446" s="7" t="s">
        <v>94</v>
      </c>
      <c r="K446" s="7" t="s">
        <v>100</v>
      </c>
      <c r="L446" s="5">
        <v>28235</v>
      </c>
      <c r="M446" s="7" t="s">
        <v>35</v>
      </c>
      <c r="N446" s="7" t="s">
        <v>36</v>
      </c>
      <c r="O446" s="7" t="s">
        <v>83</v>
      </c>
      <c r="P446" s="7" t="s">
        <v>66</v>
      </c>
      <c r="Q446" s="7" t="s">
        <v>39</v>
      </c>
      <c r="R446" s="7" cm="1">
        <f t="array" ref="R446">_xlfn.IFS(Table3[[#This Row],[Performance Levels]]="Exceeds",4,Table3[[#This Row],[Performance Levels]]="Fully Meets",3,Table3[[#This Row],[Performance Levels]]="PIP",1,Table3[[#This Row],[Performance Levels]]="Needs Improvement",2)</f>
        <v>3</v>
      </c>
      <c r="S446" s="7">
        <v>3</v>
      </c>
      <c r="T446" s="7" t="str" cm="1">
        <f t="array" ref="T446">_xlfn.IFS(S446&lt;=2,"Excellent",S446=3,"Average",S446&lt;=5,"Poor")</f>
        <v>Average</v>
      </c>
      <c r="U446" s="5">
        <v>44862</v>
      </c>
      <c r="V446" s="7">
        <v>2</v>
      </c>
      <c r="W446" s="7" t="str" cm="1">
        <f t="array" ref="W446">_xlfn.IFS(S446&lt;=2,"High",S446=3,"Moderate",S446&lt;=5,"Low")</f>
        <v>Moderate</v>
      </c>
      <c r="X446" s="7">
        <v>5</v>
      </c>
      <c r="Y446" s="7" t="str" cm="1">
        <f t="array" ref="Y446">_xlfn.IFS(S446&lt;=2,"High",S446=3,"Moderate",S446&lt;=5,"Low")</f>
        <v>Moderate</v>
      </c>
      <c r="Z446" s="7">
        <v>2</v>
      </c>
      <c r="AA446" s="7" t="str" cm="1">
        <f t="array" ref="AA446">_xlfn.IFS(S446&lt;=2,"High",S446=3,"Moderate",S446&lt;=5,"Low")</f>
        <v>Moderate</v>
      </c>
      <c r="AB446" s="5">
        <v>45118</v>
      </c>
      <c r="AC446" s="7" t="s">
        <v>67</v>
      </c>
      <c r="AD446" s="7" t="s">
        <v>41</v>
      </c>
      <c r="AE446" s="7" t="s">
        <v>42</v>
      </c>
      <c r="AF446" s="7">
        <v>3</v>
      </c>
      <c r="AG446" s="8">
        <v>617.52</v>
      </c>
      <c r="AH446" s="7">
        <v>46</v>
      </c>
      <c r="AI446" s="7" t="str" cm="1">
        <f t="array" ref="AI446">_xlfn.IFS(AH446&lt;=25,"Young",AH446&lt;=50,"Adult",AH446&gt;50,"Old")</f>
        <v>Adult</v>
      </c>
    </row>
    <row r="447" spans="1:35" x14ac:dyDescent="0.35">
      <c r="A447" s="11">
        <v>3930</v>
      </c>
      <c r="B447" s="9">
        <v>43793</v>
      </c>
      <c r="C447" s="10">
        <f t="shared" ca="1" si="6"/>
        <v>6.4888888888888889</v>
      </c>
      <c r="D447" s="11" t="s">
        <v>112</v>
      </c>
      <c r="E447" s="11" t="s">
        <v>68</v>
      </c>
      <c r="F447" s="11" t="s">
        <v>29</v>
      </c>
      <c r="G447" s="11" t="s">
        <v>30</v>
      </c>
      <c r="H447" s="11" t="s">
        <v>44</v>
      </c>
      <c r="I447" s="11" t="s">
        <v>45</v>
      </c>
      <c r="J447" s="11" t="s">
        <v>94</v>
      </c>
      <c r="K447" s="11" t="s">
        <v>64</v>
      </c>
      <c r="L447" s="9">
        <v>30781</v>
      </c>
      <c r="M447" s="11" t="s">
        <v>35</v>
      </c>
      <c r="N447" s="11" t="s">
        <v>36</v>
      </c>
      <c r="O447" s="11" t="s">
        <v>83</v>
      </c>
      <c r="P447" s="11" t="s">
        <v>66</v>
      </c>
      <c r="Q447" s="11" t="s">
        <v>39</v>
      </c>
      <c r="R447" s="11" cm="1">
        <f t="array" ref="R447">_xlfn.IFS(Table3[[#This Row],[Performance Levels]]="Exceeds",4,Table3[[#This Row],[Performance Levels]]="Fully Meets",3,Table3[[#This Row],[Performance Levels]]="PIP",1,Table3[[#This Row],[Performance Levels]]="Needs Improvement",2)</f>
        <v>3</v>
      </c>
      <c r="S447" s="11">
        <v>3</v>
      </c>
      <c r="T447" s="11" t="str" cm="1">
        <f t="array" ref="T447">_xlfn.IFS(S447&lt;=2,"Excellent",S447=3,"Average",S447&lt;=5,"Poor")</f>
        <v>Average</v>
      </c>
      <c r="U447" s="9">
        <v>45052</v>
      </c>
      <c r="V447" s="11">
        <v>4</v>
      </c>
      <c r="W447" s="11" t="str" cm="1">
        <f t="array" ref="W447">_xlfn.IFS(S447&lt;=2,"High",S447=3,"Moderate",S447&lt;=5,"Low")</f>
        <v>Moderate</v>
      </c>
      <c r="X447" s="11">
        <v>4</v>
      </c>
      <c r="Y447" s="11" t="str" cm="1">
        <f t="array" ref="Y447">_xlfn.IFS(S447&lt;=2,"High",S447=3,"Moderate",S447&lt;=5,"Low")</f>
        <v>Moderate</v>
      </c>
      <c r="Z447" s="11">
        <v>4</v>
      </c>
      <c r="AA447" s="11" t="str" cm="1">
        <f t="array" ref="AA447">_xlfn.IFS(S447&lt;=2,"High",S447=3,"Moderate",S447&lt;=5,"Low")</f>
        <v>Moderate</v>
      </c>
      <c r="AB447" s="9">
        <v>45076</v>
      </c>
      <c r="AC447" s="11" t="s">
        <v>40</v>
      </c>
      <c r="AD447" s="11" t="s">
        <v>50</v>
      </c>
      <c r="AE447" s="11" t="s">
        <v>42</v>
      </c>
      <c r="AF447" s="11">
        <v>5</v>
      </c>
      <c r="AG447" s="12">
        <v>522.86</v>
      </c>
      <c r="AH447" s="11">
        <v>35</v>
      </c>
      <c r="AI447" s="11" t="str" cm="1">
        <f t="array" ref="AI447">_xlfn.IFS(AH447&lt;=25,"Young",AH447&lt;=50,"Adult",AH447&gt;50,"Old")</f>
        <v>Adult</v>
      </c>
    </row>
    <row r="448" spans="1:35" x14ac:dyDescent="0.35">
      <c r="A448" s="7">
        <v>3931</v>
      </c>
      <c r="B448" s="5">
        <v>44463</v>
      </c>
      <c r="C448" s="6">
        <f t="shared" ca="1" si="6"/>
        <v>4.6555555555555559</v>
      </c>
      <c r="D448" s="7" t="s">
        <v>112</v>
      </c>
      <c r="E448" s="7" t="s">
        <v>28</v>
      </c>
      <c r="F448" s="7" t="s">
        <v>29</v>
      </c>
      <c r="G448" s="7" t="s">
        <v>45</v>
      </c>
      <c r="H448" s="7" t="s">
        <v>44</v>
      </c>
      <c r="I448" s="7" t="s">
        <v>32</v>
      </c>
      <c r="J448" s="7" t="s">
        <v>94</v>
      </c>
      <c r="K448" s="7" t="s">
        <v>78</v>
      </c>
      <c r="L448" s="5">
        <v>22093</v>
      </c>
      <c r="M448" s="7" t="s">
        <v>35</v>
      </c>
      <c r="N448" s="7" t="s">
        <v>47</v>
      </c>
      <c r="O448" s="7" t="s">
        <v>71</v>
      </c>
      <c r="P448" s="7" t="s">
        <v>38</v>
      </c>
      <c r="Q448" s="7" t="s">
        <v>39</v>
      </c>
      <c r="R448" s="7" cm="1">
        <f t="array" ref="R448">_xlfn.IFS(Table3[[#This Row],[Performance Levels]]="Exceeds",4,Table3[[#This Row],[Performance Levels]]="Fully Meets",3,Table3[[#This Row],[Performance Levels]]="PIP",1,Table3[[#This Row],[Performance Levels]]="Needs Improvement",2)</f>
        <v>3</v>
      </c>
      <c r="S448" s="7">
        <v>3</v>
      </c>
      <c r="T448" s="7" t="str" cm="1">
        <f t="array" ref="T448">_xlfn.IFS(S448&lt;=2,"Excellent",S448=3,"Average",S448&lt;=5,"Poor")</f>
        <v>Average</v>
      </c>
      <c r="U448" s="5">
        <v>44834</v>
      </c>
      <c r="V448" s="7">
        <v>2</v>
      </c>
      <c r="W448" s="7" t="str" cm="1">
        <f t="array" ref="W448">_xlfn.IFS(S448&lt;=2,"High",S448=3,"Moderate",S448&lt;=5,"Low")</f>
        <v>Moderate</v>
      </c>
      <c r="X448" s="7">
        <v>1</v>
      </c>
      <c r="Y448" s="7" t="str" cm="1">
        <f t="array" ref="Y448">_xlfn.IFS(S448&lt;=2,"High",S448=3,"Moderate",S448&lt;=5,"Low")</f>
        <v>Moderate</v>
      </c>
      <c r="Z448" s="7">
        <v>5</v>
      </c>
      <c r="AA448" s="7" t="str" cm="1">
        <f t="array" ref="AA448">_xlfn.IFS(S448&lt;=2,"High",S448=3,"Moderate",S448&lt;=5,"Low")</f>
        <v>Moderate</v>
      </c>
      <c r="AB448" s="5">
        <v>44877</v>
      </c>
      <c r="AC448" s="7" t="s">
        <v>49</v>
      </c>
      <c r="AD448" s="7" t="s">
        <v>50</v>
      </c>
      <c r="AE448" s="7" t="s">
        <v>42</v>
      </c>
      <c r="AF448" s="7">
        <v>5</v>
      </c>
      <c r="AG448" s="8">
        <v>685.82</v>
      </c>
      <c r="AH448" s="7">
        <v>61</v>
      </c>
      <c r="AI448" s="7" t="str" cm="1">
        <f t="array" ref="AI448">_xlfn.IFS(AH448&lt;=25,"Young",AH448&lt;=50,"Adult",AH448&gt;50,"Old")</f>
        <v>Old</v>
      </c>
    </row>
    <row r="449" spans="1:35" x14ac:dyDescent="0.35">
      <c r="A449" s="11">
        <v>3932</v>
      </c>
      <c r="B449" s="9">
        <v>44790</v>
      </c>
      <c r="C449" s="10">
        <f t="shared" ca="1" si="6"/>
        <v>3.7583333333333333</v>
      </c>
      <c r="D449" s="11" t="s">
        <v>111</v>
      </c>
      <c r="E449" s="11" t="s">
        <v>43</v>
      </c>
      <c r="F449" s="11" t="s">
        <v>29</v>
      </c>
      <c r="G449" s="11" t="s">
        <v>30</v>
      </c>
      <c r="H449" s="11" t="s">
        <v>55</v>
      </c>
      <c r="I449" s="11" t="s">
        <v>54</v>
      </c>
      <c r="J449" s="11" t="s">
        <v>94</v>
      </c>
      <c r="K449" s="11" t="s">
        <v>74</v>
      </c>
      <c r="L449" s="9">
        <v>23853</v>
      </c>
      <c r="M449" s="11" t="s">
        <v>35</v>
      </c>
      <c r="N449" s="11" t="s">
        <v>36</v>
      </c>
      <c r="O449" s="11" t="s">
        <v>71</v>
      </c>
      <c r="P449" s="11" t="s">
        <v>60</v>
      </c>
      <c r="Q449" s="11" t="s">
        <v>39</v>
      </c>
      <c r="R449" s="11" cm="1">
        <f t="array" ref="R449">_xlfn.IFS(Table3[[#This Row],[Performance Levels]]="Exceeds",4,Table3[[#This Row],[Performance Levels]]="Fully Meets",3,Table3[[#This Row],[Performance Levels]]="PIP",1,Table3[[#This Row],[Performance Levels]]="Needs Improvement",2)</f>
        <v>3</v>
      </c>
      <c r="S449" s="11">
        <v>3</v>
      </c>
      <c r="T449" s="11" t="str" cm="1">
        <f t="array" ref="T449">_xlfn.IFS(S449&lt;=2,"Excellent",S449=3,"Average",S449&lt;=5,"Poor")</f>
        <v>Average</v>
      </c>
      <c r="U449" s="9">
        <v>45100</v>
      </c>
      <c r="V449" s="11">
        <v>5</v>
      </c>
      <c r="W449" s="11" t="str" cm="1">
        <f t="array" ref="W449">_xlfn.IFS(S449&lt;=2,"High",S449=3,"Moderate",S449&lt;=5,"Low")</f>
        <v>Moderate</v>
      </c>
      <c r="X449" s="11">
        <v>5</v>
      </c>
      <c r="Y449" s="11" t="str" cm="1">
        <f t="array" ref="Y449">_xlfn.IFS(S449&lt;=2,"High",S449=3,"Moderate",S449&lt;=5,"Low")</f>
        <v>Moderate</v>
      </c>
      <c r="Z449" s="11">
        <v>4</v>
      </c>
      <c r="AA449" s="11" t="str" cm="1">
        <f t="array" ref="AA449">_xlfn.IFS(S449&lt;=2,"High",S449=3,"Moderate",S449&lt;=5,"Low")</f>
        <v>Moderate</v>
      </c>
      <c r="AB449" s="9">
        <v>44984</v>
      </c>
      <c r="AC449" s="11" t="s">
        <v>67</v>
      </c>
      <c r="AD449" s="11" t="s">
        <v>41</v>
      </c>
      <c r="AE449" s="11" t="s">
        <v>62</v>
      </c>
      <c r="AF449" s="11">
        <v>5</v>
      </c>
      <c r="AG449" s="12">
        <v>898.93</v>
      </c>
      <c r="AH449" s="11">
        <v>57</v>
      </c>
      <c r="AI449" s="11" t="str" cm="1">
        <f t="array" ref="AI449">_xlfn.IFS(AH449&lt;=25,"Young",AH449&lt;=50,"Adult",AH449&gt;50,"Old")</f>
        <v>Old</v>
      </c>
    </row>
    <row r="450" spans="1:35" x14ac:dyDescent="0.35">
      <c r="A450" s="7">
        <v>3933</v>
      </c>
      <c r="B450" s="5">
        <v>45034</v>
      </c>
      <c r="C450" s="6">
        <f t="shared" ca="1" si="6"/>
        <v>3.088888888888889</v>
      </c>
      <c r="D450" s="7" t="s">
        <v>111</v>
      </c>
      <c r="E450" s="7" t="s">
        <v>86</v>
      </c>
      <c r="F450" s="7" t="s">
        <v>29</v>
      </c>
      <c r="G450" s="7" t="s">
        <v>30</v>
      </c>
      <c r="H450" s="7" t="s">
        <v>44</v>
      </c>
      <c r="I450" s="7" t="s">
        <v>45</v>
      </c>
      <c r="J450" s="7" t="s">
        <v>94</v>
      </c>
      <c r="K450" s="7" t="s">
        <v>78</v>
      </c>
      <c r="L450" s="5">
        <v>24705</v>
      </c>
      <c r="M450" s="7" t="s">
        <v>35</v>
      </c>
      <c r="N450" s="7" t="s">
        <v>36</v>
      </c>
      <c r="O450" s="7" t="s">
        <v>37</v>
      </c>
      <c r="P450" s="7" t="s">
        <v>66</v>
      </c>
      <c r="Q450" s="7" t="s">
        <v>39</v>
      </c>
      <c r="R450" s="7" cm="1">
        <f t="array" ref="R450">_xlfn.IFS(Table3[[#This Row],[Performance Levels]]="Exceeds",4,Table3[[#This Row],[Performance Levels]]="Fully Meets",3,Table3[[#This Row],[Performance Levels]]="PIP",1,Table3[[#This Row],[Performance Levels]]="Needs Improvement",2)</f>
        <v>3</v>
      </c>
      <c r="S450" s="7">
        <v>3</v>
      </c>
      <c r="T450" s="7" t="str" cm="1">
        <f t="array" ref="T450">_xlfn.IFS(S450&lt;=2,"Excellent",S450=3,"Average",S450&lt;=5,"Poor")</f>
        <v>Average</v>
      </c>
      <c r="U450" s="5">
        <v>45012</v>
      </c>
      <c r="V450" s="7">
        <v>3</v>
      </c>
      <c r="W450" s="7" t="str" cm="1">
        <f t="array" ref="W450">_xlfn.IFS(S450&lt;=2,"High",S450=3,"Moderate",S450&lt;=5,"Low")</f>
        <v>Moderate</v>
      </c>
      <c r="X450" s="7">
        <v>4</v>
      </c>
      <c r="Y450" s="7" t="str" cm="1">
        <f t="array" ref="Y450">_xlfn.IFS(S450&lt;=2,"High",S450=3,"Moderate",S450&lt;=5,"Low")</f>
        <v>Moderate</v>
      </c>
      <c r="Z450" s="7">
        <v>5</v>
      </c>
      <c r="AA450" s="7" t="str" cm="1">
        <f t="array" ref="AA450">_xlfn.IFS(S450&lt;=2,"High",S450=3,"Moderate",S450&lt;=5,"Low")</f>
        <v>Moderate</v>
      </c>
      <c r="AB450" s="5">
        <v>44796</v>
      </c>
      <c r="AC450" s="7" t="s">
        <v>91</v>
      </c>
      <c r="AD450" s="7" t="s">
        <v>41</v>
      </c>
      <c r="AE450" s="7" t="s">
        <v>51</v>
      </c>
      <c r="AF450" s="7">
        <v>1</v>
      </c>
      <c r="AG450" s="8">
        <v>559.54999999999995</v>
      </c>
      <c r="AH450" s="7">
        <v>56</v>
      </c>
      <c r="AI450" s="7" t="str" cm="1">
        <f t="array" ref="AI450">_xlfn.IFS(AH450&lt;=25,"Young",AH450&lt;=50,"Adult",AH450&gt;50,"Old")</f>
        <v>Old</v>
      </c>
    </row>
    <row r="451" spans="1:35" x14ac:dyDescent="0.35">
      <c r="A451" s="11">
        <v>3934</v>
      </c>
      <c r="B451" s="9">
        <v>43936</v>
      </c>
      <c r="C451" s="10">
        <f t="shared" ref="C451:C514" ca="1" si="7">YEARFRAC(B451,TODAY())</f>
        <v>6.0972222222222223</v>
      </c>
      <c r="D451" s="11" t="s">
        <v>111</v>
      </c>
      <c r="E451" s="11" t="s">
        <v>80</v>
      </c>
      <c r="F451" s="11" t="s">
        <v>29</v>
      </c>
      <c r="G451" s="11" t="s">
        <v>54</v>
      </c>
      <c r="H451" s="11" t="s">
        <v>31</v>
      </c>
      <c r="I451" s="11" t="s">
        <v>32</v>
      </c>
      <c r="J451" s="11" t="s">
        <v>94</v>
      </c>
      <c r="K451" s="11" t="s">
        <v>81</v>
      </c>
      <c r="L451" s="9">
        <v>28858</v>
      </c>
      <c r="M451" s="11" t="s">
        <v>35</v>
      </c>
      <c r="N451" s="11" t="s">
        <v>36</v>
      </c>
      <c r="O451" s="11" t="s">
        <v>83</v>
      </c>
      <c r="P451" s="11" t="s">
        <v>38</v>
      </c>
      <c r="Q451" s="11" t="s">
        <v>39</v>
      </c>
      <c r="R451" s="11" cm="1">
        <f t="array" ref="R451">_xlfn.IFS(Table3[[#This Row],[Performance Levels]]="Exceeds",4,Table3[[#This Row],[Performance Levels]]="Fully Meets",3,Table3[[#This Row],[Performance Levels]]="PIP",1,Table3[[#This Row],[Performance Levels]]="Needs Improvement",2)</f>
        <v>3</v>
      </c>
      <c r="S451" s="11">
        <v>3</v>
      </c>
      <c r="T451" s="11" t="str" cm="1">
        <f t="array" ref="T451">_xlfn.IFS(S451&lt;=2,"Excellent",S451=3,"Average",S451&lt;=5,"Poor")</f>
        <v>Average</v>
      </c>
      <c r="U451" s="9">
        <v>45023</v>
      </c>
      <c r="V451" s="11">
        <v>3</v>
      </c>
      <c r="W451" s="11" t="str" cm="1">
        <f t="array" ref="W451">_xlfn.IFS(S451&lt;=2,"High",S451=3,"Moderate",S451&lt;=5,"Low")</f>
        <v>Moderate</v>
      </c>
      <c r="X451" s="11">
        <v>3</v>
      </c>
      <c r="Y451" s="11" t="str" cm="1">
        <f t="array" ref="Y451">_xlfn.IFS(S451&lt;=2,"High",S451=3,"Moderate",S451&lt;=5,"Low")</f>
        <v>Moderate</v>
      </c>
      <c r="Z451" s="11">
        <v>2</v>
      </c>
      <c r="AA451" s="11" t="str" cm="1">
        <f t="array" ref="AA451">_xlfn.IFS(S451&lt;=2,"High",S451=3,"Moderate",S451&lt;=5,"Low")</f>
        <v>Moderate</v>
      </c>
      <c r="AB451" s="9">
        <v>44973</v>
      </c>
      <c r="AC451" s="11" t="s">
        <v>61</v>
      </c>
      <c r="AD451" s="11" t="s">
        <v>41</v>
      </c>
      <c r="AE451" s="11" t="s">
        <v>62</v>
      </c>
      <c r="AF451" s="11">
        <v>5</v>
      </c>
      <c r="AG451" s="12">
        <v>219.78</v>
      </c>
      <c r="AH451" s="11">
        <v>41</v>
      </c>
      <c r="AI451" s="11" t="str" cm="1">
        <f t="array" ref="AI451">_xlfn.IFS(AH451&lt;=25,"Young",AH451&lt;=50,"Adult",AH451&gt;50,"Old")</f>
        <v>Adult</v>
      </c>
    </row>
    <row r="452" spans="1:35" x14ac:dyDescent="0.35">
      <c r="A452" s="7">
        <v>3935</v>
      </c>
      <c r="B452" s="5">
        <v>44190</v>
      </c>
      <c r="C452" s="6">
        <f t="shared" ca="1" si="7"/>
        <v>5.4027777777777777</v>
      </c>
      <c r="D452" s="7" t="s">
        <v>111</v>
      </c>
      <c r="E452" s="7" t="s">
        <v>53</v>
      </c>
      <c r="F452" s="7" t="s">
        <v>29</v>
      </c>
      <c r="G452" s="7" t="s">
        <v>54</v>
      </c>
      <c r="H452" s="7" t="s">
        <v>31</v>
      </c>
      <c r="I452" s="7" t="s">
        <v>54</v>
      </c>
      <c r="J452" s="7" t="s">
        <v>94</v>
      </c>
      <c r="K452" s="7" t="s">
        <v>46</v>
      </c>
      <c r="L452" s="5">
        <v>34289</v>
      </c>
      <c r="M452" s="7" t="s">
        <v>35</v>
      </c>
      <c r="N452" s="7" t="s">
        <v>47</v>
      </c>
      <c r="O452" s="7" t="s">
        <v>37</v>
      </c>
      <c r="P452" s="7" t="s">
        <v>38</v>
      </c>
      <c r="Q452" s="7" t="s">
        <v>39</v>
      </c>
      <c r="R452" s="7" cm="1">
        <f t="array" ref="R452">_xlfn.IFS(Table3[[#This Row],[Performance Levels]]="Exceeds",4,Table3[[#This Row],[Performance Levels]]="Fully Meets",3,Table3[[#This Row],[Performance Levels]]="PIP",1,Table3[[#This Row],[Performance Levels]]="Needs Improvement",2)</f>
        <v>3</v>
      </c>
      <c r="S452" s="7">
        <v>3</v>
      </c>
      <c r="T452" s="7" t="str" cm="1">
        <f t="array" ref="T452">_xlfn.IFS(S452&lt;=2,"Excellent",S452=3,"Average",S452&lt;=5,"Poor")</f>
        <v>Average</v>
      </c>
      <c r="U452" s="5">
        <v>45021</v>
      </c>
      <c r="V452" s="7">
        <v>5</v>
      </c>
      <c r="W452" s="7" t="str" cm="1">
        <f t="array" ref="W452">_xlfn.IFS(S452&lt;=2,"High",S452=3,"Moderate",S452&lt;=5,"Low")</f>
        <v>Moderate</v>
      </c>
      <c r="X452" s="7">
        <v>1</v>
      </c>
      <c r="Y452" s="7" t="str" cm="1">
        <f t="array" ref="Y452">_xlfn.IFS(S452&lt;=2,"High",S452=3,"Moderate",S452&lt;=5,"Low")</f>
        <v>Moderate</v>
      </c>
      <c r="Z452" s="7">
        <v>4</v>
      </c>
      <c r="AA452" s="7" t="str" cm="1">
        <f t="array" ref="AA452">_xlfn.IFS(S452&lt;=2,"High",S452=3,"Moderate",S452&lt;=5,"Low")</f>
        <v>Moderate</v>
      </c>
      <c r="AB452" s="5">
        <v>45123</v>
      </c>
      <c r="AC452" s="7" t="s">
        <v>49</v>
      </c>
      <c r="AD452" s="7" t="s">
        <v>41</v>
      </c>
      <c r="AE452" s="7" t="s">
        <v>72</v>
      </c>
      <c r="AF452" s="7">
        <v>5</v>
      </c>
      <c r="AG452" s="8">
        <v>223.6</v>
      </c>
      <c r="AH452" s="7">
        <v>27</v>
      </c>
      <c r="AI452" s="7" t="str" cm="1">
        <f t="array" ref="AI452">_xlfn.IFS(AH452&lt;=25,"Young",AH452&lt;=50,"Adult",AH452&gt;50,"Old")</f>
        <v>Adult</v>
      </c>
    </row>
    <row r="453" spans="1:35" x14ac:dyDescent="0.35">
      <c r="A453" s="11">
        <v>3936</v>
      </c>
      <c r="B453" s="9">
        <v>44763</v>
      </c>
      <c r="C453" s="10">
        <f t="shared" ca="1" si="7"/>
        <v>3.8305555555555557</v>
      </c>
      <c r="D453" s="11" t="s">
        <v>116</v>
      </c>
      <c r="E453" s="11" t="s">
        <v>86</v>
      </c>
      <c r="F453" s="11" t="s">
        <v>107</v>
      </c>
      <c r="G453" s="11" t="s">
        <v>54</v>
      </c>
      <c r="H453" s="11" t="s">
        <v>55</v>
      </c>
      <c r="I453" s="11" t="s">
        <v>32</v>
      </c>
      <c r="J453" s="11" t="s">
        <v>94</v>
      </c>
      <c r="K453" s="11" t="s">
        <v>57</v>
      </c>
      <c r="L453" s="9">
        <v>35973</v>
      </c>
      <c r="M453" s="11" t="s">
        <v>70</v>
      </c>
      <c r="N453" s="11" t="s">
        <v>47</v>
      </c>
      <c r="O453" s="11" t="s">
        <v>59</v>
      </c>
      <c r="P453" s="11" t="s">
        <v>38</v>
      </c>
      <c r="Q453" s="11" t="s">
        <v>39</v>
      </c>
      <c r="R453" s="11" cm="1">
        <f t="array" ref="R453">_xlfn.IFS(Table3[[#This Row],[Performance Levels]]="Exceeds",4,Table3[[#This Row],[Performance Levels]]="Fully Meets",3,Table3[[#This Row],[Performance Levels]]="PIP",1,Table3[[#This Row],[Performance Levels]]="Needs Improvement",2)</f>
        <v>3</v>
      </c>
      <c r="S453" s="11">
        <v>3</v>
      </c>
      <c r="T453" s="11" t="str" cm="1">
        <f t="array" ref="T453">_xlfn.IFS(S453&lt;=2,"Excellent",S453=3,"Average",S453&lt;=5,"Poor")</f>
        <v>Average</v>
      </c>
      <c r="U453" s="9">
        <v>45010</v>
      </c>
      <c r="V453" s="11">
        <v>5</v>
      </c>
      <c r="W453" s="11" t="str" cm="1">
        <f t="array" ref="W453">_xlfn.IFS(S453&lt;=2,"High",S453=3,"Moderate",S453&lt;=5,"Low")</f>
        <v>Moderate</v>
      </c>
      <c r="X453" s="11">
        <v>3</v>
      </c>
      <c r="Y453" s="11" t="str" cm="1">
        <f t="array" ref="Y453">_xlfn.IFS(S453&lt;=2,"High",S453=3,"Moderate",S453&lt;=5,"Low")</f>
        <v>Moderate</v>
      </c>
      <c r="Z453" s="11">
        <v>4</v>
      </c>
      <c r="AA453" s="11" t="str" cm="1">
        <f t="array" ref="AA453">_xlfn.IFS(S453&lt;=2,"High",S453=3,"Moderate",S453&lt;=5,"Low")</f>
        <v>Moderate</v>
      </c>
      <c r="AB453" s="9">
        <v>45060</v>
      </c>
      <c r="AC453" s="11" t="s">
        <v>91</v>
      </c>
      <c r="AD453" s="11" t="s">
        <v>41</v>
      </c>
      <c r="AE453" s="11" t="s">
        <v>62</v>
      </c>
      <c r="AF453" s="11">
        <v>4</v>
      </c>
      <c r="AG453" s="12">
        <v>283.29000000000002</v>
      </c>
      <c r="AH453" s="11">
        <v>24</v>
      </c>
      <c r="AI453" s="11" t="str" cm="1">
        <f t="array" ref="AI453">_xlfn.IFS(AH453&lt;=25,"Young",AH453&lt;=50,"Adult",AH453&gt;50,"Old")</f>
        <v>Young</v>
      </c>
    </row>
    <row r="454" spans="1:35" x14ac:dyDescent="0.35">
      <c r="A454" s="7">
        <v>3937</v>
      </c>
      <c r="B454" s="5">
        <v>44869</v>
      </c>
      <c r="C454" s="6">
        <f t="shared" ca="1" si="7"/>
        <v>3.5444444444444443</v>
      </c>
      <c r="D454" s="7" t="s">
        <v>118</v>
      </c>
      <c r="E454" s="7" t="s">
        <v>43</v>
      </c>
      <c r="F454" s="7" t="s">
        <v>29</v>
      </c>
      <c r="G454" s="7" t="s">
        <v>30</v>
      </c>
      <c r="H454" s="7" t="s">
        <v>31</v>
      </c>
      <c r="I454" s="7" t="s">
        <v>45</v>
      </c>
      <c r="J454" s="7" t="s">
        <v>94</v>
      </c>
      <c r="K454" s="7" t="s">
        <v>69</v>
      </c>
      <c r="L454" s="5">
        <v>52853</v>
      </c>
      <c r="M454" s="7" t="s">
        <v>35</v>
      </c>
      <c r="N454" s="7" t="s">
        <v>47</v>
      </c>
      <c r="O454" s="7" t="s">
        <v>37</v>
      </c>
      <c r="P454" s="7" t="s">
        <v>38</v>
      </c>
      <c r="Q454" s="7" t="s">
        <v>39</v>
      </c>
      <c r="R454" s="7" cm="1">
        <f t="array" ref="R454">_xlfn.IFS(Table3[[#This Row],[Performance Levels]]="Exceeds",4,Table3[[#This Row],[Performance Levels]]="Fully Meets",3,Table3[[#This Row],[Performance Levels]]="PIP",1,Table3[[#This Row],[Performance Levels]]="Needs Improvement",2)</f>
        <v>3</v>
      </c>
      <c r="S454" s="7">
        <v>3</v>
      </c>
      <c r="T454" s="7" t="str" cm="1">
        <f t="array" ref="T454">_xlfn.IFS(S454&lt;=2,"Excellent",S454=3,"Average",S454&lt;=5,"Poor")</f>
        <v>Average</v>
      </c>
      <c r="U454" s="5">
        <v>44886</v>
      </c>
      <c r="V454" s="7">
        <v>1</v>
      </c>
      <c r="W454" s="7" t="str" cm="1">
        <f t="array" ref="W454">_xlfn.IFS(S454&lt;=2,"High",S454=3,"Moderate",S454&lt;=5,"Low")</f>
        <v>Moderate</v>
      </c>
      <c r="X454" s="7">
        <v>3</v>
      </c>
      <c r="Y454" s="7" t="str" cm="1">
        <f t="array" ref="Y454">_xlfn.IFS(S454&lt;=2,"High",S454=3,"Moderate",S454&lt;=5,"Low")</f>
        <v>Moderate</v>
      </c>
      <c r="Z454" s="7">
        <v>1</v>
      </c>
      <c r="AA454" s="7" t="str" cm="1">
        <f t="array" ref="AA454">_xlfn.IFS(S454&lt;=2,"High",S454=3,"Moderate",S454&lt;=5,"Low")</f>
        <v>Moderate</v>
      </c>
      <c r="AB454" s="5">
        <v>45018</v>
      </c>
      <c r="AC454" s="7" t="s">
        <v>91</v>
      </c>
      <c r="AD454" s="7" t="s">
        <v>41</v>
      </c>
      <c r="AE454" s="7" t="s">
        <v>62</v>
      </c>
      <c r="AF454" s="7">
        <v>2</v>
      </c>
      <c r="AG454" s="8">
        <v>935.28</v>
      </c>
      <c r="AH454" s="7">
        <v>78</v>
      </c>
      <c r="AI454" s="7" t="str" cm="1">
        <f t="array" ref="AI454">_xlfn.IFS(AH454&lt;=25,"Young",AH454&lt;=50,"Adult",AH454&gt;50,"Old")</f>
        <v>Old</v>
      </c>
    </row>
    <row r="455" spans="1:35" x14ac:dyDescent="0.35">
      <c r="A455" s="11">
        <v>3938</v>
      </c>
      <c r="B455" s="9">
        <v>43941</v>
      </c>
      <c r="C455" s="10">
        <f t="shared" ca="1" si="7"/>
        <v>6.083333333333333</v>
      </c>
      <c r="D455" s="11" t="s">
        <v>119</v>
      </c>
      <c r="E455" s="11" t="s">
        <v>68</v>
      </c>
      <c r="F455" s="11" t="s">
        <v>29</v>
      </c>
      <c r="G455" s="11" t="s">
        <v>45</v>
      </c>
      <c r="H455" s="11" t="s">
        <v>55</v>
      </c>
      <c r="I455" s="11" t="s">
        <v>32</v>
      </c>
      <c r="J455" s="11" t="s">
        <v>94</v>
      </c>
      <c r="K455" s="11" t="s">
        <v>69</v>
      </c>
      <c r="L455" s="9">
        <v>20237</v>
      </c>
      <c r="M455" s="11" t="s">
        <v>35</v>
      </c>
      <c r="N455" s="11" t="s">
        <v>36</v>
      </c>
      <c r="O455" s="11" t="s">
        <v>48</v>
      </c>
      <c r="P455" s="11" t="s">
        <v>66</v>
      </c>
      <c r="Q455" s="11" t="s">
        <v>39</v>
      </c>
      <c r="R455" s="11" cm="1">
        <f t="array" ref="R455">_xlfn.IFS(Table3[[#This Row],[Performance Levels]]="Exceeds",4,Table3[[#This Row],[Performance Levels]]="Fully Meets",3,Table3[[#This Row],[Performance Levels]]="PIP",1,Table3[[#This Row],[Performance Levels]]="Needs Improvement",2)</f>
        <v>3</v>
      </c>
      <c r="S455" s="11">
        <v>3</v>
      </c>
      <c r="T455" s="11" t="str" cm="1">
        <f t="array" ref="T455">_xlfn.IFS(S455&lt;=2,"Excellent",S455=3,"Average",S455&lt;=5,"Poor")</f>
        <v>Average</v>
      </c>
      <c r="U455" s="9">
        <v>44911</v>
      </c>
      <c r="V455" s="11">
        <v>1</v>
      </c>
      <c r="W455" s="11" t="str" cm="1">
        <f t="array" ref="W455">_xlfn.IFS(S455&lt;=2,"High",S455=3,"Moderate",S455&lt;=5,"Low")</f>
        <v>Moderate</v>
      </c>
      <c r="X455" s="11">
        <v>1</v>
      </c>
      <c r="Y455" s="11" t="str" cm="1">
        <f t="array" ref="Y455">_xlfn.IFS(S455&lt;=2,"High",S455=3,"Moderate",S455&lt;=5,"Low")</f>
        <v>Moderate</v>
      </c>
      <c r="Z455" s="11">
        <v>1</v>
      </c>
      <c r="AA455" s="11" t="str" cm="1">
        <f t="array" ref="AA455">_xlfn.IFS(S455&lt;=2,"High",S455=3,"Moderate",S455&lt;=5,"Low")</f>
        <v>Moderate</v>
      </c>
      <c r="AB455" s="9">
        <v>45137</v>
      </c>
      <c r="AC455" s="11" t="s">
        <v>67</v>
      </c>
      <c r="AD455" s="11" t="s">
        <v>50</v>
      </c>
      <c r="AE455" s="11" t="s">
        <v>62</v>
      </c>
      <c r="AF455" s="11">
        <v>2</v>
      </c>
      <c r="AG455" s="12">
        <v>892.83</v>
      </c>
      <c r="AH455" s="11">
        <v>65</v>
      </c>
      <c r="AI455" s="11" t="str" cm="1">
        <f t="array" ref="AI455">_xlfn.IFS(AH455&lt;=25,"Young",AH455&lt;=50,"Adult",AH455&gt;50,"Old")</f>
        <v>Old</v>
      </c>
    </row>
    <row r="456" spans="1:35" x14ac:dyDescent="0.35">
      <c r="A456" s="7">
        <v>3939</v>
      </c>
      <c r="B456" s="5">
        <v>43713</v>
      </c>
      <c r="C456" s="6">
        <f t="shared" ca="1" si="7"/>
        <v>6.708333333333333</v>
      </c>
      <c r="D456" s="7" t="s">
        <v>119</v>
      </c>
      <c r="E456" s="7" t="s">
        <v>28</v>
      </c>
      <c r="F456" s="7" t="s">
        <v>29</v>
      </c>
      <c r="G456" s="7" t="s">
        <v>45</v>
      </c>
      <c r="H456" s="7" t="s">
        <v>44</v>
      </c>
      <c r="I456" s="7" t="s">
        <v>45</v>
      </c>
      <c r="J456" s="7" t="s">
        <v>94</v>
      </c>
      <c r="K456" s="7" t="s">
        <v>64</v>
      </c>
      <c r="L456" s="5">
        <v>33851</v>
      </c>
      <c r="M456" s="7" t="s">
        <v>82</v>
      </c>
      <c r="N456" s="7" t="s">
        <v>47</v>
      </c>
      <c r="O456" s="7" t="s">
        <v>71</v>
      </c>
      <c r="P456" s="7" t="s">
        <v>66</v>
      </c>
      <c r="Q456" s="7" t="s">
        <v>39</v>
      </c>
      <c r="R456" s="7" cm="1">
        <f t="array" ref="R456">_xlfn.IFS(Table3[[#This Row],[Performance Levels]]="Exceeds",4,Table3[[#This Row],[Performance Levels]]="Fully Meets",3,Table3[[#This Row],[Performance Levels]]="PIP",1,Table3[[#This Row],[Performance Levels]]="Needs Improvement",2)</f>
        <v>3</v>
      </c>
      <c r="S456" s="7">
        <v>3</v>
      </c>
      <c r="T456" s="7" t="str" cm="1">
        <f t="array" ref="T456">_xlfn.IFS(S456&lt;=2,"Excellent",S456=3,"Average",S456&lt;=5,"Poor")</f>
        <v>Average</v>
      </c>
      <c r="U456" s="5">
        <v>44935</v>
      </c>
      <c r="V456" s="7">
        <v>5</v>
      </c>
      <c r="W456" s="7" t="str" cm="1">
        <f t="array" ref="W456">_xlfn.IFS(S456&lt;=2,"High",S456=3,"Moderate",S456&lt;=5,"Low")</f>
        <v>Moderate</v>
      </c>
      <c r="X456" s="7">
        <v>2</v>
      </c>
      <c r="Y456" s="7" t="str" cm="1">
        <f t="array" ref="Y456">_xlfn.IFS(S456&lt;=2,"High",S456=3,"Moderate",S456&lt;=5,"Low")</f>
        <v>Moderate</v>
      </c>
      <c r="Z456" s="7">
        <v>4</v>
      </c>
      <c r="AA456" s="7" t="str" cm="1">
        <f t="array" ref="AA456">_xlfn.IFS(S456&lt;=2,"High",S456=3,"Moderate",S456&lt;=5,"Low")</f>
        <v>Moderate</v>
      </c>
      <c r="AB456" s="5">
        <v>45064</v>
      </c>
      <c r="AC456" s="7" t="s">
        <v>67</v>
      </c>
      <c r="AD456" s="7" t="s">
        <v>41</v>
      </c>
      <c r="AE456" s="7" t="s">
        <v>72</v>
      </c>
      <c r="AF456" s="7">
        <v>4</v>
      </c>
      <c r="AG456" s="8">
        <v>318.19</v>
      </c>
      <c r="AH456" s="7">
        <v>27</v>
      </c>
      <c r="AI456" s="7" t="str" cm="1">
        <f t="array" ref="AI456">_xlfn.IFS(AH456&lt;=25,"Young",AH456&lt;=50,"Adult",AH456&gt;50,"Old")</f>
        <v>Adult</v>
      </c>
    </row>
    <row r="457" spans="1:35" x14ac:dyDescent="0.35">
      <c r="A457" s="11">
        <v>3940</v>
      </c>
      <c r="B457" s="9">
        <v>43688</v>
      </c>
      <c r="C457" s="10">
        <f t="shared" ca="1" si="7"/>
        <v>6.7750000000000004</v>
      </c>
      <c r="D457" s="11" t="s">
        <v>120</v>
      </c>
      <c r="E457" s="11" t="s">
        <v>43</v>
      </c>
      <c r="F457" s="11" t="s">
        <v>29</v>
      </c>
      <c r="G457" s="11" t="s">
        <v>30</v>
      </c>
      <c r="H457" s="11" t="s">
        <v>55</v>
      </c>
      <c r="I457" s="11" t="s">
        <v>54</v>
      </c>
      <c r="J457" s="11" t="s">
        <v>94</v>
      </c>
      <c r="K457" s="11" t="s">
        <v>64</v>
      </c>
      <c r="L457" s="9">
        <v>21406</v>
      </c>
      <c r="M457" s="11" t="s">
        <v>35</v>
      </c>
      <c r="N457" s="11" t="s">
        <v>47</v>
      </c>
      <c r="O457" s="11" t="s">
        <v>59</v>
      </c>
      <c r="P457" s="11" t="s">
        <v>76</v>
      </c>
      <c r="Q457" s="11" t="s">
        <v>39</v>
      </c>
      <c r="R457" s="11" cm="1">
        <f t="array" ref="R457">_xlfn.IFS(Table3[[#This Row],[Performance Levels]]="Exceeds",4,Table3[[#This Row],[Performance Levels]]="Fully Meets",3,Table3[[#This Row],[Performance Levels]]="PIP",1,Table3[[#This Row],[Performance Levels]]="Needs Improvement",2)</f>
        <v>3</v>
      </c>
      <c r="S457" s="11">
        <v>3</v>
      </c>
      <c r="T457" s="11" t="str" cm="1">
        <f t="array" ref="T457">_xlfn.IFS(S457&lt;=2,"Excellent",S457=3,"Average",S457&lt;=5,"Poor")</f>
        <v>Average</v>
      </c>
      <c r="U457" s="9">
        <v>44920</v>
      </c>
      <c r="V457" s="11">
        <v>5</v>
      </c>
      <c r="W457" s="11" t="str" cm="1">
        <f t="array" ref="W457">_xlfn.IFS(S457&lt;=2,"High",S457=3,"Moderate",S457&lt;=5,"Low")</f>
        <v>Moderate</v>
      </c>
      <c r="X457" s="11">
        <v>4</v>
      </c>
      <c r="Y457" s="11" t="str" cm="1">
        <f t="array" ref="Y457">_xlfn.IFS(S457&lt;=2,"High",S457=3,"Moderate",S457&lt;=5,"Low")</f>
        <v>Moderate</v>
      </c>
      <c r="Z457" s="11">
        <v>3</v>
      </c>
      <c r="AA457" s="11" t="str" cm="1">
        <f t="array" ref="AA457">_xlfn.IFS(S457&lt;=2,"High",S457=3,"Moderate",S457&lt;=5,"Low")</f>
        <v>Moderate</v>
      </c>
      <c r="AB457" s="9">
        <v>44784</v>
      </c>
      <c r="AC457" s="11" t="s">
        <v>61</v>
      </c>
      <c r="AD457" s="11" t="s">
        <v>50</v>
      </c>
      <c r="AE457" s="11" t="s">
        <v>42</v>
      </c>
      <c r="AF457" s="11">
        <v>5</v>
      </c>
      <c r="AG457" s="12">
        <v>305.31</v>
      </c>
      <c r="AH457" s="11">
        <v>61</v>
      </c>
      <c r="AI457" s="11" t="str" cm="1">
        <f t="array" ref="AI457">_xlfn.IFS(AH457&lt;=25,"Young",AH457&lt;=50,"Adult",AH457&gt;50,"Old")</f>
        <v>Old</v>
      </c>
    </row>
    <row r="458" spans="1:35" x14ac:dyDescent="0.35">
      <c r="A458" s="7">
        <v>3941</v>
      </c>
      <c r="B458" s="5">
        <v>43408</v>
      </c>
      <c r="C458" s="6">
        <f t="shared" ca="1" si="7"/>
        <v>7.5444444444444443</v>
      </c>
      <c r="D458" s="7" t="s">
        <v>119</v>
      </c>
      <c r="E458" s="7" t="s">
        <v>68</v>
      </c>
      <c r="F458" s="7" t="s">
        <v>29</v>
      </c>
      <c r="G458" s="7" t="s">
        <v>54</v>
      </c>
      <c r="H458" s="7" t="s">
        <v>55</v>
      </c>
      <c r="I458" s="7" t="s">
        <v>32</v>
      </c>
      <c r="J458" s="7" t="s">
        <v>94</v>
      </c>
      <c r="K458" s="7" t="s">
        <v>69</v>
      </c>
      <c r="L458" s="5">
        <v>31289</v>
      </c>
      <c r="M458" s="7" t="s">
        <v>35</v>
      </c>
      <c r="N458" s="7" t="s">
        <v>47</v>
      </c>
      <c r="O458" s="7" t="s">
        <v>37</v>
      </c>
      <c r="P458" s="7" t="s">
        <v>66</v>
      </c>
      <c r="Q458" s="7" t="s">
        <v>39</v>
      </c>
      <c r="R458" s="7" cm="1">
        <f t="array" ref="R458">_xlfn.IFS(Table3[[#This Row],[Performance Levels]]="Exceeds",4,Table3[[#This Row],[Performance Levels]]="Fully Meets",3,Table3[[#This Row],[Performance Levels]]="PIP",1,Table3[[#This Row],[Performance Levels]]="Needs Improvement",2)</f>
        <v>3</v>
      </c>
      <c r="S458" s="7">
        <v>3</v>
      </c>
      <c r="T458" s="7" t="str" cm="1">
        <f t="array" ref="T458">_xlfn.IFS(S458&lt;=2,"Excellent",S458=3,"Average",S458&lt;=5,"Poor")</f>
        <v>Average</v>
      </c>
      <c r="U458" s="5">
        <v>44952</v>
      </c>
      <c r="V458" s="7">
        <v>2</v>
      </c>
      <c r="W458" s="7" t="str" cm="1">
        <f t="array" ref="W458">_xlfn.IFS(S458&lt;=2,"High",S458=3,"Moderate",S458&lt;=5,"Low")</f>
        <v>Moderate</v>
      </c>
      <c r="X458" s="7">
        <v>3</v>
      </c>
      <c r="Y458" s="7" t="str" cm="1">
        <f t="array" ref="Y458">_xlfn.IFS(S458&lt;=2,"High",S458=3,"Moderate",S458&lt;=5,"Low")</f>
        <v>Moderate</v>
      </c>
      <c r="Z458" s="7">
        <v>3</v>
      </c>
      <c r="AA458" s="7" t="str" cm="1">
        <f t="array" ref="AA458">_xlfn.IFS(S458&lt;=2,"High",S458=3,"Moderate",S458&lt;=5,"Low")</f>
        <v>Moderate</v>
      </c>
      <c r="AB458" s="5">
        <v>44817</v>
      </c>
      <c r="AC458" s="7" t="s">
        <v>61</v>
      </c>
      <c r="AD458" s="7" t="s">
        <v>50</v>
      </c>
      <c r="AE458" s="7" t="s">
        <v>51</v>
      </c>
      <c r="AF458" s="7">
        <v>5</v>
      </c>
      <c r="AG458" s="8">
        <v>756.43</v>
      </c>
      <c r="AH458" s="7">
        <v>33</v>
      </c>
      <c r="AI458" s="7" t="str" cm="1">
        <f t="array" ref="AI458">_xlfn.IFS(AH458&lt;=25,"Young",AH458&lt;=50,"Adult",AH458&gt;50,"Old")</f>
        <v>Adult</v>
      </c>
    </row>
    <row r="459" spans="1:35" x14ac:dyDescent="0.35">
      <c r="A459" s="11">
        <v>3942</v>
      </c>
      <c r="B459" s="9">
        <v>43408</v>
      </c>
      <c r="C459" s="10">
        <f t="shared" ca="1" si="7"/>
        <v>7.5444444444444443</v>
      </c>
      <c r="D459" s="11" t="s">
        <v>115</v>
      </c>
      <c r="E459" s="11" t="s">
        <v>93</v>
      </c>
      <c r="F459" s="11" t="s">
        <v>107</v>
      </c>
      <c r="G459" s="11" t="s">
        <v>30</v>
      </c>
      <c r="H459" s="11" t="s">
        <v>55</v>
      </c>
      <c r="I459" s="11" t="s">
        <v>32</v>
      </c>
      <c r="J459" s="11" t="s">
        <v>94</v>
      </c>
      <c r="K459" s="11" t="s">
        <v>101</v>
      </c>
      <c r="L459" s="9">
        <v>18875</v>
      </c>
      <c r="M459" s="11" t="s">
        <v>35</v>
      </c>
      <c r="N459" s="11" t="s">
        <v>36</v>
      </c>
      <c r="O459" s="11" t="s">
        <v>83</v>
      </c>
      <c r="P459" s="11" t="s">
        <v>66</v>
      </c>
      <c r="Q459" s="11" t="s">
        <v>106</v>
      </c>
      <c r="R459" s="11" cm="1">
        <f t="array" ref="R459">_xlfn.IFS(Table3[[#This Row],[Performance Levels]]="Exceeds",4,Table3[[#This Row],[Performance Levels]]="Fully Meets",3,Table3[[#This Row],[Performance Levels]]="PIP",1,Table3[[#This Row],[Performance Levels]]="Needs Improvement",2)</f>
        <v>1</v>
      </c>
      <c r="S459" s="11">
        <v>3</v>
      </c>
      <c r="T459" s="11" t="str" cm="1">
        <f t="array" ref="T459">_xlfn.IFS(S459&lt;=2,"Excellent",S459=3,"Average",S459&lt;=5,"Poor")</f>
        <v>Average</v>
      </c>
      <c r="U459" s="9">
        <v>44959</v>
      </c>
      <c r="V459" s="11">
        <v>3</v>
      </c>
      <c r="W459" s="11" t="str" cm="1">
        <f t="array" ref="W459">_xlfn.IFS(S459&lt;=2,"High",S459=3,"Moderate",S459&lt;=5,"Low")</f>
        <v>Moderate</v>
      </c>
      <c r="X459" s="11">
        <v>4</v>
      </c>
      <c r="Y459" s="11" t="str" cm="1">
        <f t="array" ref="Y459">_xlfn.IFS(S459&lt;=2,"High",S459=3,"Moderate",S459&lt;=5,"Low")</f>
        <v>Moderate</v>
      </c>
      <c r="Z459" s="11">
        <v>1</v>
      </c>
      <c r="AA459" s="11" t="str" cm="1">
        <f t="array" ref="AA459">_xlfn.IFS(S459&lt;=2,"High",S459=3,"Moderate",S459&lt;=5,"Low")</f>
        <v>Moderate</v>
      </c>
      <c r="AB459" s="9">
        <v>44954</v>
      </c>
      <c r="AC459" s="11" t="s">
        <v>49</v>
      </c>
      <c r="AD459" s="11" t="s">
        <v>50</v>
      </c>
      <c r="AE459" s="11" t="s">
        <v>62</v>
      </c>
      <c r="AF459" s="11">
        <v>5</v>
      </c>
      <c r="AG459" s="12">
        <v>940.22</v>
      </c>
      <c r="AH459" s="11">
        <v>67</v>
      </c>
      <c r="AI459" s="11" t="str" cm="1">
        <f t="array" ref="AI459">_xlfn.IFS(AH459&lt;=25,"Young",AH459&lt;=50,"Adult",AH459&gt;50,"Old")</f>
        <v>Old</v>
      </c>
    </row>
    <row r="460" spans="1:35" x14ac:dyDescent="0.35">
      <c r="A460" s="7">
        <v>3943</v>
      </c>
      <c r="B460" s="5">
        <v>43673</v>
      </c>
      <c r="C460" s="6">
        <f t="shared" ca="1" si="7"/>
        <v>6.8138888888888891</v>
      </c>
      <c r="D460" s="7" t="s">
        <v>121</v>
      </c>
      <c r="E460" s="7" t="s">
        <v>80</v>
      </c>
      <c r="F460" s="7" t="s">
        <v>107</v>
      </c>
      <c r="G460" s="7" t="s">
        <v>45</v>
      </c>
      <c r="H460" s="7" t="s">
        <v>44</v>
      </c>
      <c r="I460" s="7" t="s">
        <v>45</v>
      </c>
      <c r="J460" s="7" t="s">
        <v>94</v>
      </c>
      <c r="K460" s="7" t="s">
        <v>74</v>
      </c>
      <c r="L460" s="5">
        <v>26149</v>
      </c>
      <c r="M460" s="7" t="s">
        <v>35</v>
      </c>
      <c r="N460" s="7" t="s">
        <v>47</v>
      </c>
      <c r="O460" s="7" t="s">
        <v>71</v>
      </c>
      <c r="P460" s="7" t="s">
        <v>60</v>
      </c>
      <c r="Q460" s="7" t="s">
        <v>39</v>
      </c>
      <c r="R460" s="7" cm="1">
        <f t="array" ref="R460">_xlfn.IFS(Table3[[#This Row],[Performance Levels]]="Exceeds",4,Table3[[#This Row],[Performance Levels]]="Fully Meets",3,Table3[[#This Row],[Performance Levels]]="PIP",1,Table3[[#This Row],[Performance Levels]]="Needs Improvement",2)</f>
        <v>3</v>
      </c>
      <c r="S460" s="7">
        <v>3</v>
      </c>
      <c r="T460" s="7" t="str" cm="1">
        <f t="array" ref="T460">_xlfn.IFS(S460&lt;=2,"Excellent",S460=3,"Average",S460&lt;=5,"Poor")</f>
        <v>Average</v>
      </c>
      <c r="U460" s="5">
        <v>44779</v>
      </c>
      <c r="V460" s="7">
        <v>5</v>
      </c>
      <c r="W460" s="7" t="str" cm="1">
        <f t="array" ref="W460">_xlfn.IFS(S460&lt;=2,"High",S460=3,"Moderate",S460&lt;=5,"Low")</f>
        <v>Moderate</v>
      </c>
      <c r="X460" s="7">
        <v>2</v>
      </c>
      <c r="Y460" s="7" t="str" cm="1">
        <f t="array" ref="Y460">_xlfn.IFS(S460&lt;=2,"High",S460=3,"Moderate",S460&lt;=5,"Low")</f>
        <v>Moderate</v>
      </c>
      <c r="Z460" s="7">
        <v>2</v>
      </c>
      <c r="AA460" s="7" t="str" cm="1">
        <f t="array" ref="AA460">_xlfn.IFS(S460&lt;=2,"High",S460=3,"Moderate",S460&lt;=5,"Low")</f>
        <v>Moderate</v>
      </c>
      <c r="AB460" s="5">
        <v>45061</v>
      </c>
      <c r="AC460" s="7" t="s">
        <v>91</v>
      </c>
      <c r="AD460" s="7" t="s">
        <v>50</v>
      </c>
      <c r="AE460" s="7" t="s">
        <v>42</v>
      </c>
      <c r="AF460" s="7">
        <v>3</v>
      </c>
      <c r="AG460" s="8">
        <v>282.37</v>
      </c>
      <c r="AH460" s="7">
        <v>48</v>
      </c>
      <c r="AI460" s="7" t="str" cm="1">
        <f t="array" ref="AI460">_xlfn.IFS(AH460&lt;=25,"Young",AH460&lt;=50,"Adult",AH460&gt;50,"Old")</f>
        <v>Adult</v>
      </c>
    </row>
    <row r="461" spans="1:35" x14ac:dyDescent="0.35">
      <c r="A461" s="11">
        <v>3944</v>
      </c>
      <c r="B461" s="9">
        <v>44186</v>
      </c>
      <c r="C461" s="10">
        <f t="shared" ca="1" si="7"/>
        <v>5.4138888888888888</v>
      </c>
      <c r="D461" s="11" t="s">
        <v>119</v>
      </c>
      <c r="E461" s="11" t="s">
        <v>84</v>
      </c>
      <c r="F461" s="11" t="s">
        <v>29</v>
      </c>
      <c r="G461" s="11" t="s">
        <v>54</v>
      </c>
      <c r="H461" s="11" t="s">
        <v>44</v>
      </c>
      <c r="I461" s="11" t="s">
        <v>54</v>
      </c>
      <c r="J461" s="11" t="s">
        <v>94</v>
      </c>
      <c r="K461" s="11" t="s">
        <v>57</v>
      </c>
      <c r="L461" s="9">
        <v>35616</v>
      </c>
      <c r="M461" s="11" t="s">
        <v>35</v>
      </c>
      <c r="N461" s="11" t="s">
        <v>36</v>
      </c>
      <c r="O461" s="11" t="s">
        <v>37</v>
      </c>
      <c r="P461" s="11" t="s">
        <v>60</v>
      </c>
      <c r="Q461" s="11" t="s">
        <v>39</v>
      </c>
      <c r="R461" s="11" cm="1">
        <f t="array" ref="R461">_xlfn.IFS(Table3[[#This Row],[Performance Levels]]="Exceeds",4,Table3[[#This Row],[Performance Levels]]="Fully Meets",3,Table3[[#This Row],[Performance Levels]]="PIP",1,Table3[[#This Row],[Performance Levels]]="Needs Improvement",2)</f>
        <v>3</v>
      </c>
      <c r="S461" s="11">
        <v>3</v>
      </c>
      <c r="T461" s="11" t="str" cm="1">
        <f t="array" ref="T461">_xlfn.IFS(S461&lt;=2,"Excellent",S461=3,"Average",S461&lt;=5,"Poor")</f>
        <v>Average</v>
      </c>
      <c r="U461" s="9">
        <v>44983</v>
      </c>
      <c r="V461" s="11">
        <v>5</v>
      </c>
      <c r="W461" s="11" t="str" cm="1">
        <f t="array" ref="W461">_xlfn.IFS(S461&lt;=2,"High",S461=3,"Moderate",S461&lt;=5,"Low")</f>
        <v>Moderate</v>
      </c>
      <c r="X461" s="11">
        <v>3</v>
      </c>
      <c r="Y461" s="11" t="str" cm="1">
        <f t="array" ref="Y461">_xlfn.IFS(S461&lt;=2,"High",S461=3,"Moderate",S461&lt;=5,"Low")</f>
        <v>Moderate</v>
      </c>
      <c r="Z461" s="11">
        <v>4</v>
      </c>
      <c r="AA461" s="11" t="str" cm="1">
        <f t="array" ref="AA461">_xlfn.IFS(S461&lt;=2,"High",S461=3,"Moderate",S461&lt;=5,"Low")</f>
        <v>Moderate</v>
      </c>
      <c r="AB461" s="9">
        <v>44792</v>
      </c>
      <c r="AC461" s="11" t="s">
        <v>67</v>
      </c>
      <c r="AD461" s="11" t="s">
        <v>50</v>
      </c>
      <c r="AE461" s="11" t="s">
        <v>62</v>
      </c>
      <c r="AF461" s="11">
        <v>1</v>
      </c>
      <c r="AG461" s="12">
        <v>627.14</v>
      </c>
      <c r="AH461" s="11">
        <v>23</v>
      </c>
      <c r="AI461" s="11" t="str" cm="1">
        <f t="array" ref="AI461">_xlfn.IFS(AH461&lt;=25,"Young",AH461&lt;=50,"Adult",AH461&gt;50,"Old")</f>
        <v>Young</v>
      </c>
    </row>
    <row r="462" spans="1:35" x14ac:dyDescent="0.35">
      <c r="A462" s="7">
        <v>3945</v>
      </c>
      <c r="B462" s="5">
        <v>44767</v>
      </c>
      <c r="C462" s="6">
        <f t="shared" ca="1" si="7"/>
        <v>3.8194444444444446</v>
      </c>
      <c r="D462" s="7" t="s">
        <v>119</v>
      </c>
      <c r="E462" s="7" t="s">
        <v>86</v>
      </c>
      <c r="F462" s="7" t="s">
        <v>29</v>
      </c>
      <c r="G462" s="7" t="s">
        <v>54</v>
      </c>
      <c r="H462" s="7" t="s">
        <v>31</v>
      </c>
      <c r="I462" s="7" t="s">
        <v>32</v>
      </c>
      <c r="J462" s="7" t="s">
        <v>94</v>
      </c>
      <c r="K462" s="7" t="s">
        <v>78</v>
      </c>
      <c r="L462" s="5">
        <v>35877</v>
      </c>
      <c r="M462" s="7" t="s">
        <v>35</v>
      </c>
      <c r="N462" s="7" t="s">
        <v>36</v>
      </c>
      <c r="O462" s="7" t="s">
        <v>71</v>
      </c>
      <c r="P462" s="7" t="s">
        <v>60</v>
      </c>
      <c r="Q462" s="7" t="s">
        <v>106</v>
      </c>
      <c r="R462" s="7" cm="1">
        <f t="array" ref="R462">_xlfn.IFS(Table3[[#This Row],[Performance Levels]]="Exceeds",4,Table3[[#This Row],[Performance Levels]]="Fully Meets",3,Table3[[#This Row],[Performance Levels]]="PIP",1,Table3[[#This Row],[Performance Levels]]="Needs Improvement",2)</f>
        <v>1</v>
      </c>
      <c r="S462" s="7">
        <v>3</v>
      </c>
      <c r="T462" s="7" t="str" cm="1">
        <f t="array" ref="T462">_xlfn.IFS(S462&lt;=2,"Excellent",S462=3,"Average",S462&lt;=5,"Poor")</f>
        <v>Average</v>
      </c>
      <c r="U462" s="5">
        <v>44929</v>
      </c>
      <c r="V462" s="7">
        <v>4</v>
      </c>
      <c r="W462" s="7" t="str" cm="1">
        <f t="array" ref="W462">_xlfn.IFS(S462&lt;=2,"High",S462=3,"Moderate",S462&lt;=5,"Low")</f>
        <v>Moderate</v>
      </c>
      <c r="X462" s="7">
        <v>4</v>
      </c>
      <c r="Y462" s="7" t="str" cm="1">
        <f t="array" ref="Y462">_xlfn.IFS(S462&lt;=2,"High",S462=3,"Moderate",S462&lt;=5,"Low")</f>
        <v>Moderate</v>
      </c>
      <c r="Z462" s="7">
        <v>2</v>
      </c>
      <c r="AA462" s="7" t="str" cm="1">
        <f t="array" ref="AA462">_xlfn.IFS(S462&lt;=2,"High",S462=3,"Moderate",S462&lt;=5,"Low")</f>
        <v>Moderate</v>
      </c>
      <c r="AB462" s="5">
        <v>44802</v>
      </c>
      <c r="AC462" s="7" t="s">
        <v>91</v>
      </c>
      <c r="AD462" s="7" t="s">
        <v>50</v>
      </c>
      <c r="AE462" s="7" t="s">
        <v>51</v>
      </c>
      <c r="AF462" s="7">
        <v>2</v>
      </c>
      <c r="AG462" s="8">
        <v>864.5</v>
      </c>
      <c r="AH462" s="7">
        <v>24</v>
      </c>
      <c r="AI462" s="7" t="str" cm="1">
        <f t="array" ref="AI462">_xlfn.IFS(AH462&lt;=25,"Young",AH462&lt;=50,"Adult",AH462&gt;50,"Old")</f>
        <v>Young</v>
      </c>
    </row>
    <row r="463" spans="1:35" x14ac:dyDescent="0.35">
      <c r="A463" s="11">
        <v>3946</v>
      </c>
      <c r="B463" s="9">
        <v>43631</v>
      </c>
      <c r="C463" s="10">
        <f t="shared" ca="1" si="7"/>
        <v>6.9305555555555554</v>
      </c>
      <c r="D463" s="11" t="s">
        <v>118</v>
      </c>
      <c r="E463" s="11" t="s">
        <v>80</v>
      </c>
      <c r="F463" s="11" t="s">
        <v>29</v>
      </c>
      <c r="G463" s="11" t="s">
        <v>30</v>
      </c>
      <c r="H463" s="11" t="s">
        <v>44</v>
      </c>
      <c r="I463" s="11" t="s">
        <v>32</v>
      </c>
      <c r="J463" s="11" t="s">
        <v>94</v>
      </c>
      <c r="K463" s="11" t="s">
        <v>99</v>
      </c>
      <c r="L463" s="9">
        <v>21021</v>
      </c>
      <c r="M463" s="11" t="s">
        <v>35</v>
      </c>
      <c r="N463" s="11" t="s">
        <v>36</v>
      </c>
      <c r="O463" s="11" t="s">
        <v>37</v>
      </c>
      <c r="P463" s="11" t="s">
        <v>66</v>
      </c>
      <c r="Q463" s="11" t="s">
        <v>39</v>
      </c>
      <c r="R463" s="11" cm="1">
        <f t="array" ref="R463">_xlfn.IFS(Table3[[#This Row],[Performance Levels]]="Exceeds",4,Table3[[#This Row],[Performance Levels]]="Fully Meets",3,Table3[[#This Row],[Performance Levels]]="PIP",1,Table3[[#This Row],[Performance Levels]]="Needs Improvement",2)</f>
        <v>3</v>
      </c>
      <c r="S463" s="11">
        <v>3</v>
      </c>
      <c r="T463" s="11" t="str" cm="1">
        <f t="array" ref="T463">_xlfn.IFS(S463&lt;=2,"Excellent",S463=3,"Average",S463&lt;=5,"Poor")</f>
        <v>Average</v>
      </c>
      <c r="U463" s="9">
        <v>45130</v>
      </c>
      <c r="V463" s="11">
        <v>1</v>
      </c>
      <c r="W463" s="11" t="str" cm="1">
        <f t="array" ref="W463">_xlfn.IFS(S463&lt;=2,"High",S463=3,"Moderate",S463&lt;=5,"Low")</f>
        <v>Moderate</v>
      </c>
      <c r="X463" s="11">
        <v>3</v>
      </c>
      <c r="Y463" s="11" t="str" cm="1">
        <f t="array" ref="Y463">_xlfn.IFS(S463&lt;=2,"High",S463=3,"Moderate",S463&lt;=5,"Low")</f>
        <v>Moderate</v>
      </c>
      <c r="Z463" s="11">
        <v>4</v>
      </c>
      <c r="AA463" s="11" t="str" cm="1">
        <f t="array" ref="AA463">_xlfn.IFS(S463&lt;=2,"High",S463=3,"Moderate",S463&lt;=5,"Low")</f>
        <v>Moderate</v>
      </c>
      <c r="AB463" s="9">
        <v>45122</v>
      </c>
      <c r="AC463" s="11" t="s">
        <v>40</v>
      </c>
      <c r="AD463" s="11" t="s">
        <v>50</v>
      </c>
      <c r="AE463" s="11" t="s">
        <v>72</v>
      </c>
      <c r="AF463" s="11">
        <v>4</v>
      </c>
      <c r="AG463" s="12">
        <v>981.64</v>
      </c>
      <c r="AH463" s="11">
        <v>62</v>
      </c>
      <c r="AI463" s="11" t="str" cm="1">
        <f t="array" ref="AI463">_xlfn.IFS(AH463&lt;=25,"Young",AH463&lt;=50,"Adult",AH463&gt;50,"Old")</f>
        <v>Old</v>
      </c>
    </row>
    <row r="464" spans="1:35" x14ac:dyDescent="0.35">
      <c r="A464" s="7">
        <v>3947</v>
      </c>
      <c r="B464" s="5">
        <v>43925</v>
      </c>
      <c r="C464" s="6">
        <f t="shared" ca="1" si="7"/>
        <v>6.1277777777777782</v>
      </c>
      <c r="D464" s="7" t="s">
        <v>118</v>
      </c>
      <c r="E464" s="7" t="s">
        <v>43</v>
      </c>
      <c r="F464" s="7" t="s">
        <v>107</v>
      </c>
      <c r="G464" s="7" t="s">
        <v>54</v>
      </c>
      <c r="H464" s="7" t="s">
        <v>55</v>
      </c>
      <c r="I464" s="7" t="s">
        <v>54</v>
      </c>
      <c r="J464" s="7" t="s">
        <v>94</v>
      </c>
      <c r="K464" s="7" t="s">
        <v>69</v>
      </c>
      <c r="L464" s="5">
        <v>35402</v>
      </c>
      <c r="M464" s="7" t="s">
        <v>35</v>
      </c>
      <c r="N464" s="7" t="s">
        <v>36</v>
      </c>
      <c r="O464" s="7" t="s">
        <v>48</v>
      </c>
      <c r="P464" s="7" t="s">
        <v>66</v>
      </c>
      <c r="Q464" s="7" t="s">
        <v>39</v>
      </c>
      <c r="R464" s="7" cm="1">
        <f t="array" ref="R464">_xlfn.IFS(Table3[[#This Row],[Performance Levels]]="Exceeds",4,Table3[[#This Row],[Performance Levels]]="Fully Meets",3,Table3[[#This Row],[Performance Levels]]="PIP",1,Table3[[#This Row],[Performance Levels]]="Needs Improvement",2)</f>
        <v>3</v>
      </c>
      <c r="S464" s="7">
        <v>3</v>
      </c>
      <c r="T464" s="7" t="str" cm="1">
        <f t="array" ref="T464">_xlfn.IFS(S464&lt;=2,"Excellent",S464=3,"Average",S464&lt;=5,"Poor")</f>
        <v>Average</v>
      </c>
      <c r="U464" s="5">
        <v>45135</v>
      </c>
      <c r="V464" s="7">
        <v>4</v>
      </c>
      <c r="W464" s="7" t="str" cm="1">
        <f t="array" ref="W464">_xlfn.IFS(S464&lt;=2,"High",S464=3,"Moderate",S464&lt;=5,"Low")</f>
        <v>Moderate</v>
      </c>
      <c r="X464" s="7">
        <v>3</v>
      </c>
      <c r="Y464" s="7" t="str" cm="1">
        <f t="array" ref="Y464">_xlfn.IFS(S464&lt;=2,"High",S464=3,"Moderate",S464&lt;=5,"Low")</f>
        <v>Moderate</v>
      </c>
      <c r="Z464" s="7">
        <v>1</v>
      </c>
      <c r="AA464" s="7" t="str" cm="1">
        <f t="array" ref="AA464">_xlfn.IFS(S464&lt;=2,"High",S464=3,"Moderate",S464&lt;=5,"Low")</f>
        <v>Moderate</v>
      </c>
      <c r="AB464" s="5">
        <v>44940</v>
      </c>
      <c r="AC464" s="7" t="s">
        <v>61</v>
      </c>
      <c r="AD464" s="7" t="s">
        <v>41</v>
      </c>
      <c r="AE464" s="7" t="s">
        <v>42</v>
      </c>
      <c r="AF464" s="7">
        <v>3</v>
      </c>
      <c r="AG464" s="8">
        <v>456.02</v>
      </c>
      <c r="AH464" s="7">
        <v>24</v>
      </c>
      <c r="AI464" s="7" t="str" cm="1">
        <f t="array" ref="AI464">_xlfn.IFS(AH464&lt;=25,"Young",AH464&lt;=50,"Adult",AH464&gt;50,"Old")</f>
        <v>Young</v>
      </c>
    </row>
    <row r="465" spans="1:35" x14ac:dyDescent="0.35">
      <c r="A465" s="11">
        <v>3948</v>
      </c>
      <c r="B465" s="9">
        <v>44960</v>
      </c>
      <c r="C465" s="10">
        <f t="shared" ca="1" si="7"/>
        <v>3.2972222222222221</v>
      </c>
      <c r="D465" s="11" t="s">
        <v>119</v>
      </c>
      <c r="E465" s="11" t="s">
        <v>86</v>
      </c>
      <c r="F465" s="11" t="s">
        <v>107</v>
      </c>
      <c r="G465" s="11" t="s">
        <v>30</v>
      </c>
      <c r="H465" s="11" t="s">
        <v>31</v>
      </c>
      <c r="I465" s="11" t="s">
        <v>54</v>
      </c>
      <c r="J465" s="11" t="s">
        <v>94</v>
      </c>
      <c r="K465" s="11" t="s">
        <v>46</v>
      </c>
      <c r="L465" s="9">
        <v>52533</v>
      </c>
      <c r="M465" s="11" t="s">
        <v>35</v>
      </c>
      <c r="N465" s="11" t="s">
        <v>47</v>
      </c>
      <c r="O465" s="11" t="s">
        <v>48</v>
      </c>
      <c r="P465" s="11" t="s">
        <v>66</v>
      </c>
      <c r="Q465" s="11" t="s">
        <v>39</v>
      </c>
      <c r="R465" s="11" cm="1">
        <f t="array" ref="R465">_xlfn.IFS(Table3[[#This Row],[Performance Levels]]="Exceeds",4,Table3[[#This Row],[Performance Levels]]="Fully Meets",3,Table3[[#This Row],[Performance Levels]]="PIP",1,Table3[[#This Row],[Performance Levels]]="Needs Improvement",2)</f>
        <v>3</v>
      </c>
      <c r="S465" s="11">
        <v>3</v>
      </c>
      <c r="T465" s="11" t="str" cm="1">
        <f t="array" ref="T465">_xlfn.IFS(S465&lt;=2,"Excellent",S465=3,"Average",S465&lt;=5,"Poor")</f>
        <v>Average</v>
      </c>
      <c r="U465" s="9">
        <v>44995</v>
      </c>
      <c r="V465" s="11">
        <v>4</v>
      </c>
      <c r="W465" s="11" t="str" cm="1">
        <f t="array" ref="W465">_xlfn.IFS(S465&lt;=2,"High",S465=3,"Moderate",S465&lt;=5,"Low")</f>
        <v>Moderate</v>
      </c>
      <c r="X465" s="11">
        <v>4</v>
      </c>
      <c r="Y465" s="11" t="str" cm="1">
        <f t="array" ref="Y465">_xlfn.IFS(S465&lt;=2,"High",S465=3,"Moderate",S465&lt;=5,"Low")</f>
        <v>Moderate</v>
      </c>
      <c r="Z465" s="11">
        <v>2</v>
      </c>
      <c r="AA465" s="11" t="str" cm="1">
        <f t="array" ref="AA465">_xlfn.IFS(S465&lt;=2,"High",S465=3,"Moderate",S465&lt;=5,"Low")</f>
        <v>Moderate</v>
      </c>
      <c r="AB465" s="9">
        <v>45018</v>
      </c>
      <c r="AC465" s="11" t="s">
        <v>40</v>
      </c>
      <c r="AD465" s="11" t="s">
        <v>50</v>
      </c>
      <c r="AE465" s="11" t="s">
        <v>72</v>
      </c>
      <c r="AF465" s="11">
        <v>5</v>
      </c>
      <c r="AG465" s="12">
        <v>350.68</v>
      </c>
      <c r="AH465" s="11">
        <v>80</v>
      </c>
      <c r="AI465" s="11" t="str" cm="1">
        <f t="array" ref="AI465">_xlfn.IFS(AH465&lt;=25,"Young",AH465&lt;=50,"Adult",AH465&gt;50,"Old")</f>
        <v>Old</v>
      </c>
    </row>
    <row r="466" spans="1:35" x14ac:dyDescent="0.35">
      <c r="A466" s="7">
        <v>3950</v>
      </c>
      <c r="B466" s="5">
        <v>45119</v>
      </c>
      <c r="C466" s="6">
        <f t="shared" ca="1" si="7"/>
        <v>2.8555555555555556</v>
      </c>
      <c r="D466" s="7" t="s">
        <v>118</v>
      </c>
      <c r="E466" s="7" t="s">
        <v>28</v>
      </c>
      <c r="F466" s="7" t="s">
        <v>29</v>
      </c>
      <c r="G466" s="7" t="s">
        <v>54</v>
      </c>
      <c r="H466" s="7" t="s">
        <v>44</v>
      </c>
      <c r="I466" s="7" t="s">
        <v>45</v>
      </c>
      <c r="J466" s="7" t="s">
        <v>94</v>
      </c>
      <c r="K466" s="7" t="s">
        <v>96</v>
      </c>
      <c r="L466" s="5">
        <v>32537</v>
      </c>
      <c r="M466" s="7" t="s">
        <v>35</v>
      </c>
      <c r="N466" s="7" t="s">
        <v>36</v>
      </c>
      <c r="O466" s="7" t="s">
        <v>48</v>
      </c>
      <c r="P466" s="7" t="s">
        <v>38</v>
      </c>
      <c r="Q466" s="7" t="s">
        <v>39</v>
      </c>
      <c r="R466" s="7" cm="1">
        <f t="array" ref="R466">_xlfn.IFS(Table3[[#This Row],[Performance Levels]]="Exceeds",4,Table3[[#This Row],[Performance Levels]]="Fully Meets",3,Table3[[#This Row],[Performance Levels]]="PIP",1,Table3[[#This Row],[Performance Levels]]="Needs Improvement",2)</f>
        <v>3</v>
      </c>
      <c r="S466" s="7">
        <v>3</v>
      </c>
      <c r="T466" s="7" t="str" cm="1">
        <f t="array" ref="T466">_xlfn.IFS(S466&lt;=2,"Excellent",S466=3,"Average",S466&lt;=5,"Poor")</f>
        <v>Average</v>
      </c>
      <c r="U466" s="5">
        <v>44852</v>
      </c>
      <c r="V466" s="7">
        <v>2</v>
      </c>
      <c r="W466" s="7" t="str" cm="1">
        <f t="array" ref="W466">_xlfn.IFS(S466&lt;=2,"High",S466=3,"Moderate",S466&lt;=5,"Low")</f>
        <v>Moderate</v>
      </c>
      <c r="X466" s="7">
        <v>3</v>
      </c>
      <c r="Y466" s="7" t="str" cm="1">
        <f t="array" ref="Y466">_xlfn.IFS(S466&lt;=2,"High",S466=3,"Moderate",S466&lt;=5,"Low")</f>
        <v>Moderate</v>
      </c>
      <c r="Z466" s="7">
        <v>5</v>
      </c>
      <c r="AA466" s="7" t="str" cm="1">
        <f t="array" ref="AA466">_xlfn.IFS(S466&lt;=2,"High",S466=3,"Moderate",S466&lt;=5,"Low")</f>
        <v>Moderate</v>
      </c>
      <c r="AB466" s="5">
        <v>45038</v>
      </c>
      <c r="AC466" s="7" t="s">
        <v>67</v>
      </c>
      <c r="AD466" s="7" t="s">
        <v>41</v>
      </c>
      <c r="AE466" s="7" t="s">
        <v>62</v>
      </c>
      <c r="AF466" s="7">
        <v>2</v>
      </c>
      <c r="AG466" s="8">
        <v>119.24</v>
      </c>
      <c r="AH466" s="7">
        <v>34</v>
      </c>
      <c r="AI466" s="7" t="str" cm="1">
        <f t="array" ref="AI466">_xlfn.IFS(AH466&lt;=25,"Young",AH466&lt;=50,"Adult",AH466&gt;50,"Old")</f>
        <v>Adult</v>
      </c>
    </row>
    <row r="467" spans="1:35" x14ac:dyDescent="0.35">
      <c r="A467" s="11">
        <v>3951</v>
      </c>
      <c r="B467" s="9">
        <v>44311</v>
      </c>
      <c r="C467" s="10">
        <f t="shared" ca="1" si="7"/>
        <v>5.0694444444444446</v>
      </c>
      <c r="D467" s="11" t="s">
        <v>118</v>
      </c>
      <c r="E467" s="11" t="s">
        <v>86</v>
      </c>
      <c r="F467" s="11" t="s">
        <v>107</v>
      </c>
      <c r="G467" s="11" t="s">
        <v>30</v>
      </c>
      <c r="H467" s="11" t="s">
        <v>44</v>
      </c>
      <c r="I467" s="11" t="s">
        <v>32</v>
      </c>
      <c r="J467" s="11" t="s">
        <v>94</v>
      </c>
      <c r="K467" s="11" t="s">
        <v>100</v>
      </c>
      <c r="L467" s="9">
        <v>22531</v>
      </c>
      <c r="M467" s="11" t="s">
        <v>35</v>
      </c>
      <c r="N467" s="11" t="s">
        <v>36</v>
      </c>
      <c r="O467" s="11" t="s">
        <v>83</v>
      </c>
      <c r="P467" s="11" t="s">
        <v>76</v>
      </c>
      <c r="Q467" s="11" t="s">
        <v>39</v>
      </c>
      <c r="R467" s="11" cm="1">
        <f t="array" ref="R467">_xlfn.IFS(Table3[[#This Row],[Performance Levels]]="Exceeds",4,Table3[[#This Row],[Performance Levels]]="Fully Meets",3,Table3[[#This Row],[Performance Levels]]="PIP",1,Table3[[#This Row],[Performance Levels]]="Needs Improvement",2)</f>
        <v>3</v>
      </c>
      <c r="S467" s="11">
        <v>3</v>
      </c>
      <c r="T467" s="11" t="str" cm="1">
        <f t="array" ref="T467">_xlfn.IFS(S467&lt;=2,"Excellent",S467=3,"Average",S467&lt;=5,"Poor")</f>
        <v>Average</v>
      </c>
      <c r="U467" s="9">
        <v>45017</v>
      </c>
      <c r="V467" s="11">
        <v>4</v>
      </c>
      <c r="W467" s="11" t="str" cm="1">
        <f t="array" ref="W467">_xlfn.IFS(S467&lt;=2,"High",S467=3,"Moderate",S467&lt;=5,"Low")</f>
        <v>Moderate</v>
      </c>
      <c r="X467" s="11">
        <v>1</v>
      </c>
      <c r="Y467" s="11" t="str" cm="1">
        <f t="array" ref="Y467">_xlfn.IFS(S467&lt;=2,"High",S467=3,"Moderate",S467&lt;=5,"Low")</f>
        <v>Moderate</v>
      </c>
      <c r="Z467" s="11">
        <v>3</v>
      </c>
      <c r="AA467" s="11" t="str" cm="1">
        <f t="array" ref="AA467">_xlfn.IFS(S467&lt;=2,"High",S467=3,"Moderate",S467&lt;=5,"Low")</f>
        <v>Moderate</v>
      </c>
      <c r="AB467" s="9">
        <v>45024</v>
      </c>
      <c r="AC467" s="11" t="s">
        <v>61</v>
      </c>
      <c r="AD467" s="11" t="s">
        <v>41</v>
      </c>
      <c r="AE467" s="11" t="s">
        <v>62</v>
      </c>
      <c r="AF467" s="11">
        <v>5</v>
      </c>
      <c r="AG467" s="12">
        <v>532.41</v>
      </c>
      <c r="AH467" s="11">
        <v>60</v>
      </c>
      <c r="AI467" s="11" t="str" cm="1">
        <f t="array" ref="AI467">_xlfn.IFS(AH467&lt;=25,"Young",AH467&lt;=50,"Adult",AH467&gt;50,"Old")</f>
        <v>Old</v>
      </c>
    </row>
    <row r="468" spans="1:35" x14ac:dyDescent="0.35">
      <c r="A468" s="7">
        <v>3952</v>
      </c>
      <c r="B468" s="5">
        <v>44268</v>
      </c>
      <c r="C468" s="6">
        <f t="shared" ca="1" si="7"/>
        <v>5.1861111111111109</v>
      </c>
      <c r="D468" s="7" t="s">
        <v>119</v>
      </c>
      <c r="E468" s="7" t="s">
        <v>43</v>
      </c>
      <c r="F468" s="7" t="s">
        <v>29</v>
      </c>
      <c r="G468" s="7" t="s">
        <v>54</v>
      </c>
      <c r="H468" s="7" t="s">
        <v>44</v>
      </c>
      <c r="I468" s="7" t="s">
        <v>54</v>
      </c>
      <c r="J468" s="7" t="s">
        <v>94</v>
      </c>
      <c r="K468" s="7" t="s">
        <v>34</v>
      </c>
      <c r="L468" s="5">
        <v>18568</v>
      </c>
      <c r="M468" s="7" t="s">
        <v>35</v>
      </c>
      <c r="N468" s="7" t="s">
        <v>47</v>
      </c>
      <c r="O468" s="7" t="s">
        <v>71</v>
      </c>
      <c r="P468" s="7" t="s">
        <v>60</v>
      </c>
      <c r="Q468" s="7" t="s">
        <v>39</v>
      </c>
      <c r="R468" s="7" cm="1">
        <f t="array" ref="R468">_xlfn.IFS(Table3[[#This Row],[Performance Levels]]="Exceeds",4,Table3[[#This Row],[Performance Levels]]="Fully Meets",3,Table3[[#This Row],[Performance Levels]]="PIP",1,Table3[[#This Row],[Performance Levels]]="Needs Improvement",2)</f>
        <v>3</v>
      </c>
      <c r="S468" s="7">
        <v>3</v>
      </c>
      <c r="T468" s="7" t="str" cm="1">
        <f t="array" ref="T468">_xlfn.IFS(S468&lt;=2,"Excellent",S468=3,"Average",S468&lt;=5,"Poor")</f>
        <v>Average</v>
      </c>
      <c r="U468" s="5">
        <v>44908</v>
      </c>
      <c r="V468" s="7">
        <v>1</v>
      </c>
      <c r="W468" s="7" t="str" cm="1">
        <f t="array" ref="W468">_xlfn.IFS(S468&lt;=2,"High",S468=3,"Moderate",S468&lt;=5,"Low")</f>
        <v>Moderate</v>
      </c>
      <c r="X468" s="7">
        <v>4</v>
      </c>
      <c r="Y468" s="7" t="str" cm="1">
        <f t="array" ref="Y468">_xlfn.IFS(S468&lt;=2,"High",S468=3,"Moderate",S468&lt;=5,"Low")</f>
        <v>Moderate</v>
      </c>
      <c r="Z468" s="7">
        <v>1</v>
      </c>
      <c r="AA468" s="7" t="str" cm="1">
        <f t="array" ref="AA468">_xlfn.IFS(S468&lt;=2,"High",S468=3,"Moderate",S468&lt;=5,"Low")</f>
        <v>Moderate</v>
      </c>
      <c r="AB468" s="5">
        <v>45123</v>
      </c>
      <c r="AC468" s="7" t="s">
        <v>61</v>
      </c>
      <c r="AD468" s="7" t="s">
        <v>50</v>
      </c>
      <c r="AE468" s="7" t="s">
        <v>51</v>
      </c>
      <c r="AF468" s="7">
        <v>5</v>
      </c>
      <c r="AG468" s="8">
        <v>625.95000000000005</v>
      </c>
      <c r="AH468" s="7">
        <v>71</v>
      </c>
      <c r="AI468" s="7" t="str" cm="1">
        <f t="array" ref="AI468">_xlfn.IFS(AH468&lt;=25,"Young",AH468&lt;=50,"Adult",AH468&gt;50,"Old")</f>
        <v>Old</v>
      </c>
    </row>
    <row r="469" spans="1:35" x14ac:dyDescent="0.35">
      <c r="A469" s="11">
        <v>3953</v>
      </c>
      <c r="B469" s="9">
        <v>44424</v>
      </c>
      <c r="C469" s="10">
        <f t="shared" ca="1" si="7"/>
        <v>4.7611111111111111</v>
      </c>
      <c r="D469" s="11" t="s">
        <v>119</v>
      </c>
      <c r="E469" s="11" t="s">
        <v>68</v>
      </c>
      <c r="F469" s="11" t="s">
        <v>29</v>
      </c>
      <c r="G469" s="11" t="s">
        <v>54</v>
      </c>
      <c r="H469" s="11" t="s">
        <v>55</v>
      </c>
      <c r="I469" s="11" t="s">
        <v>54</v>
      </c>
      <c r="J469" s="11" t="s">
        <v>94</v>
      </c>
      <c r="K469" s="11" t="s">
        <v>74</v>
      </c>
      <c r="L469" s="9">
        <v>23795</v>
      </c>
      <c r="M469" s="11" t="s">
        <v>35</v>
      </c>
      <c r="N469" s="11" t="s">
        <v>36</v>
      </c>
      <c r="O469" s="11" t="s">
        <v>37</v>
      </c>
      <c r="P469" s="11" t="s">
        <v>66</v>
      </c>
      <c r="Q469" s="11" t="s">
        <v>39</v>
      </c>
      <c r="R469" s="11" cm="1">
        <f t="array" ref="R469">_xlfn.IFS(Table3[[#This Row],[Performance Levels]]="Exceeds",4,Table3[[#This Row],[Performance Levels]]="Fully Meets",3,Table3[[#This Row],[Performance Levels]]="PIP",1,Table3[[#This Row],[Performance Levels]]="Needs Improvement",2)</f>
        <v>3</v>
      </c>
      <c r="S469" s="11">
        <v>3</v>
      </c>
      <c r="T469" s="11" t="str" cm="1">
        <f t="array" ref="T469">_xlfn.IFS(S469&lt;=2,"Excellent",S469=3,"Average",S469&lt;=5,"Poor")</f>
        <v>Average</v>
      </c>
      <c r="U469" s="9">
        <v>45001</v>
      </c>
      <c r="V469" s="11">
        <v>3</v>
      </c>
      <c r="W469" s="11" t="str" cm="1">
        <f t="array" ref="W469">_xlfn.IFS(S469&lt;=2,"High",S469=3,"Moderate",S469&lt;=5,"Low")</f>
        <v>Moderate</v>
      </c>
      <c r="X469" s="11">
        <v>4</v>
      </c>
      <c r="Y469" s="11" t="str" cm="1">
        <f t="array" ref="Y469">_xlfn.IFS(S469&lt;=2,"High",S469=3,"Moderate",S469&lt;=5,"Low")</f>
        <v>Moderate</v>
      </c>
      <c r="Z469" s="11">
        <v>4</v>
      </c>
      <c r="AA469" s="11" t="str" cm="1">
        <f t="array" ref="AA469">_xlfn.IFS(S469&lt;=2,"High",S469=3,"Moderate",S469&lt;=5,"Low")</f>
        <v>Moderate</v>
      </c>
      <c r="AB469" s="9">
        <v>45077</v>
      </c>
      <c r="AC469" s="11" t="s">
        <v>49</v>
      </c>
      <c r="AD469" s="11" t="s">
        <v>41</v>
      </c>
      <c r="AE469" s="11" t="s">
        <v>72</v>
      </c>
      <c r="AF469" s="11">
        <v>2</v>
      </c>
      <c r="AG469" s="12">
        <v>779.08</v>
      </c>
      <c r="AH469" s="11">
        <v>56</v>
      </c>
      <c r="AI469" s="11" t="str" cm="1">
        <f t="array" ref="AI469">_xlfn.IFS(AH469&lt;=25,"Young",AH469&lt;=50,"Adult",AH469&gt;50,"Old")</f>
        <v>Old</v>
      </c>
    </row>
    <row r="470" spans="1:35" x14ac:dyDescent="0.35">
      <c r="A470" s="7">
        <v>3954</v>
      </c>
      <c r="B470" s="5">
        <v>44487</v>
      </c>
      <c r="C470" s="6">
        <f t="shared" ca="1" si="7"/>
        <v>4.5888888888888886</v>
      </c>
      <c r="D470" s="7" t="s">
        <v>118</v>
      </c>
      <c r="E470" s="7" t="s">
        <v>28</v>
      </c>
      <c r="F470" s="7" t="s">
        <v>29</v>
      </c>
      <c r="G470" s="7" t="s">
        <v>54</v>
      </c>
      <c r="H470" s="7" t="s">
        <v>55</v>
      </c>
      <c r="I470" s="7" t="s">
        <v>32</v>
      </c>
      <c r="J470" s="7" t="s">
        <v>94</v>
      </c>
      <c r="K470" s="7" t="s">
        <v>64</v>
      </c>
      <c r="L470" s="5">
        <v>53642</v>
      </c>
      <c r="M470" s="7" t="s">
        <v>35</v>
      </c>
      <c r="N470" s="7" t="s">
        <v>36</v>
      </c>
      <c r="O470" s="7" t="s">
        <v>48</v>
      </c>
      <c r="P470" s="7" t="s">
        <v>66</v>
      </c>
      <c r="Q470" s="7" t="s">
        <v>39</v>
      </c>
      <c r="R470" s="7" cm="1">
        <f t="array" ref="R470">_xlfn.IFS(Table3[[#This Row],[Performance Levels]]="Exceeds",4,Table3[[#This Row],[Performance Levels]]="Fully Meets",3,Table3[[#This Row],[Performance Levels]]="PIP",1,Table3[[#This Row],[Performance Levels]]="Needs Improvement",2)</f>
        <v>3</v>
      </c>
      <c r="S470" s="7">
        <v>3</v>
      </c>
      <c r="T470" s="7" t="str" cm="1">
        <f t="array" ref="T470">_xlfn.IFS(S470&lt;=2,"Excellent",S470=3,"Average",S470&lt;=5,"Poor")</f>
        <v>Average</v>
      </c>
      <c r="U470" s="5">
        <v>45095</v>
      </c>
      <c r="V470" s="7">
        <v>5</v>
      </c>
      <c r="W470" s="7" t="str" cm="1">
        <f t="array" ref="W470">_xlfn.IFS(S470&lt;=2,"High",S470=3,"Moderate",S470&lt;=5,"Low")</f>
        <v>Moderate</v>
      </c>
      <c r="X470" s="7">
        <v>1</v>
      </c>
      <c r="Y470" s="7" t="str" cm="1">
        <f t="array" ref="Y470">_xlfn.IFS(S470&lt;=2,"High",S470=3,"Moderate",S470&lt;=5,"Low")</f>
        <v>Moderate</v>
      </c>
      <c r="Z470" s="7">
        <v>5</v>
      </c>
      <c r="AA470" s="7" t="str" cm="1">
        <f t="array" ref="AA470">_xlfn.IFS(S470&lt;=2,"High",S470=3,"Moderate",S470&lt;=5,"Low")</f>
        <v>Moderate</v>
      </c>
      <c r="AB470" s="5">
        <v>45057</v>
      </c>
      <c r="AC470" s="7" t="s">
        <v>40</v>
      </c>
      <c r="AD470" s="7" t="s">
        <v>50</v>
      </c>
      <c r="AE470" s="7" t="s">
        <v>62</v>
      </c>
      <c r="AF470" s="7">
        <v>1</v>
      </c>
      <c r="AG470" s="8">
        <v>497.09</v>
      </c>
      <c r="AH470" s="7">
        <v>75</v>
      </c>
      <c r="AI470" s="7" t="str" cm="1">
        <f t="array" ref="AI470">_xlfn.IFS(AH470&lt;=25,"Young",AH470&lt;=50,"Adult",AH470&gt;50,"Old")</f>
        <v>Old</v>
      </c>
    </row>
    <row r="471" spans="1:35" x14ac:dyDescent="0.35">
      <c r="A471" s="11">
        <v>3955</v>
      </c>
      <c r="B471" s="9">
        <v>43877</v>
      </c>
      <c r="C471" s="10">
        <f t="shared" ca="1" si="7"/>
        <v>6.2611111111111111</v>
      </c>
      <c r="D471" s="11" t="s">
        <v>118</v>
      </c>
      <c r="E471" s="11" t="s">
        <v>84</v>
      </c>
      <c r="F471" s="11" t="s">
        <v>29</v>
      </c>
      <c r="G471" s="11" t="s">
        <v>30</v>
      </c>
      <c r="H471" s="11" t="s">
        <v>31</v>
      </c>
      <c r="I471" s="11" t="s">
        <v>54</v>
      </c>
      <c r="J471" s="11" t="s">
        <v>94</v>
      </c>
      <c r="K471" s="11" t="s">
        <v>95</v>
      </c>
      <c r="L471" s="9">
        <v>36096</v>
      </c>
      <c r="M471" s="11" t="s">
        <v>35</v>
      </c>
      <c r="N471" s="11" t="s">
        <v>36</v>
      </c>
      <c r="O471" s="11" t="s">
        <v>48</v>
      </c>
      <c r="P471" s="11" t="s">
        <v>66</v>
      </c>
      <c r="Q471" s="11" t="s">
        <v>39</v>
      </c>
      <c r="R471" s="11" cm="1">
        <f t="array" ref="R471">_xlfn.IFS(Table3[[#This Row],[Performance Levels]]="Exceeds",4,Table3[[#This Row],[Performance Levels]]="Fully Meets",3,Table3[[#This Row],[Performance Levels]]="PIP",1,Table3[[#This Row],[Performance Levels]]="Needs Improvement",2)</f>
        <v>3</v>
      </c>
      <c r="S471" s="11">
        <v>3</v>
      </c>
      <c r="T471" s="11" t="str" cm="1">
        <f t="array" ref="T471">_xlfn.IFS(S471&lt;=2,"Excellent",S471=3,"Average",S471&lt;=5,"Poor")</f>
        <v>Average</v>
      </c>
      <c r="U471" s="9">
        <v>45087</v>
      </c>
      <c r="V471" s="11">
        <v>2</v>
      </c>
      <c r="W471" s="11" t="str" cm="1">
        <f t="array" ref="W471">_xlfn.IFS(S471&lt;=2,"High",S471=3,"Moderate",S471&lt;=5,"Low")</f>
        <v>Moderate</v>
      </c>
      <c r="X471" s="11">
        <v>1</v>
      </c>
      <c r="Y471" s="11" t="str" cm="1">
        <f t="array" ref="Y471">_xlfn.IFS(S471&lt;=2,"High",S471=3,"Moderate",S471&lt;=5,"Low")</f>
        <v>Moderate</v>
      </c>
      <c r="Z471" s="11">
        <v>1</v>
      </c>
      <c r="AA471" s="11" t="str" cm="1">
        <f t="array" ref="AA471">_xlfn.IFS(S471&lt;=2,"High",S471=3,"Moderate",S471&lt;=5,"Low")</f>
        <v>Moderate</v>
      </c>
      <c r="AB471" s="9">
        <v>44999</v>
      </c>
      <c r="AC471" s="11" t="s">
        <v>67</v>
      </c>
      <c r="AD471" s="11" t="s">
        <v>50</v>
      </c>
      <c r="AE471" s="11" t="s">
        <v>42</v>
      </c>
      <c r="AF471" s="11">
        <v>1</v>
      </c>
      <c r="AG471" s="12">
        <v>762.36</v>
      </c>
      <c r="AH471" s="11">
        <v>22</v>
      </c>
      <c r="AI471" s="11" t="str" cm="1">
        <f t="array" ref="AI471">_xlfn.IFS(AH471&lt;=25,"Young",AH471&lt;=50,"Adult",AH471&gt;50,"Old")</f>
        <v>Young</v>
      </c>
    </row>
    <row r="472" spans="1:35" x14ac:dyDescent="0.35">
      <c r="A472" s="7">
        <v>3956</v>
      </c>
      <c r="B472" s="5">
        <v>43684</v>
      </c>
      <c r="C472" s="6">
        <f t="shared" ca="1" si="7"/>
        <v>6.7861111111111114</v>
      </c>
      <c r="D472" s="7" t="s">
        <v>118</v>
      </c>
      <c r="E472" s="7" t="s">
        <v>43</v>
      </c>
      <c r="F472" s="7" t="s">
        <v>29</v>
      </c>
      <c r="G472" s="7" t="s">
        <v>30</v>
      </c>
      <c r="H472" s="7" t="s">
        <v>44</v>
      </c>
      <c r="I472" s="7" t="s">
        <v>32</v>
      </c>
      <c r="J472" s="7" t="s">
        <v>94</v>
      </c>
      <c r="K472" s="7" t="s">
        <v>57</v>
      </c>
      <c r="L472" s="5">
        <v>35432</v>
      </c>
      <c r="M472" s="7" t="s">
        <v>82</v>
      </c>
      <c r="N472" s="7" t="s">
        <v>36</v>
      </c>
      <c r="O472" s="7" t="s">
        <v>71</v>
      </c>
      <c r="P472" s="7" t="s">
        <v>38</v>
      </c>
      <c r="Q472" s="7" t="s">
        <v>39</v>
      </c>
      <c r="R472" s="7" cm="1">
        <f t="array" ref="R472">_xlfn.IFS(Table3[[#This Row],[Performance Levels]]="Exceeds",4,Table3[[#This Row],[Performance Levels]]="Fully Meets",3,Table3[[#This Row],[Performance Levels]]="PIP",1,Table3[[#This Row],[Performance Levels]]="Needs Improvement",2)</f>
        <v>3</v>
      </c>
      <c r="S472" s="7">
        <v>3</v>
      </c>
      <c r="T472" s="7" t="str" cm="1">
        <f t="array" ref="T472">_xlfn.IFS(S472&lt;=2,"Excellent",S472=3,"Average",S472&lt;=5,"Poor")</f>
        <v>Average</v>
      </c>
      <c r="U472" s="5">
        <v>44830</v>
      </c>
      <c r="V472" s="7">
        <v>4</v>
      </c>
      <c r="W472" s="7" t="str" cm="1">
        <f t="array" ref="W472">_xlfn.IFS(S472&lt;=2,"High",S472=3,"Moderate",S472&lt;=5,"Low")</f>
        <v>Moderate</v>
      </c>
      <c r="X472" s="7">
        <v>5</v>
      </c>
      <c r="Y472" s="7" t="str" cm="1">
        <f t="array" ref="Y472">_xlfn.IFS(S472&lt;=2,"High",S472=3,"Moderate",S472&lt;=5,"Low")</f>
        <v>Moderate</v>
      </c>
      <c r="Z472" s="7">
        <v>2</v>
      </c>
      <c r="AA472" s="7" t="str" cm="1">
        <f t="array" ref="AA472">_xlfn.IFS(S472&lt;=2,"High",S472=3,"Moderate",S472&lt;=5,"Low")</f>
        <v>Moderate</v>
      </c>
      <c r="AB472" s="5">
        <v>44855</v>
      </c>
      <c r="AC472" s="7" t="s">
        <v>49</v>
      </c>
      <c r="AD472" s="7" t="s">
        <v>50</v>
      </c>
      <c r="AE472" s="7" t="s">
        <v>42</v>
      </c>
      <c r="AF472" s="7">
        <v>4</v>
      </c>
      <c r="AG472" s="8">
        <v>611.15</v>
      </c>
      <c r="AH472" s="7">
        <v>22</v>
      </c>
      <c r="AI472" s="7" t="str" cm="1">
        <f t="array" ref="AI472">_xlfn.IFS(AH472&lt;=25,"Young",AH472&lt;=50,"Adult",AH472&gt;50,"Old")</f>
        <v>Young</v>
      </c>
    </row>
    <row r="473" spans="1:35" x14ac:dyDescent="0.35">
      <c r="A473" s="11">
        <v>3957</v>
      </c>
      <c r="B473" s="9">
        <v>44564</v>
      </c>
      <c r="C473" s="10">
        <f t="shared" ca="1" si="7"/>
        <v>4.3805555555555555</v>
      </c>
      <c r="D473" s="11" t="s">
        <v>118</v>
      </c>
      <c r="E473" s="11" t="s">
        <v>86</v>
      </c>
      <c r="F473" s="11" t="s">
        <v>29</v>
      </c>
      <c r="G473" s="11" t="s">
        <v>30</v>
      </c>
      <c r="H473" s="11" t="s">
        <v>31</v>
      </c>
      <c r="I473" s="11" t="s">
        <v>32</v>
      </c>
      <c r="J473" s="11" t="s">
        <v>94</v>
      </c>
      <c r="K473" s="11" t="s">
        <v>69</v>
      </c>
      <c r="L473" s="9">
        <v>33240</v>
      </c>
      <c r="M473" s="11" t="s">
        <v>82</v>
      </c>
      <c r="N473" s="11" t="s">
        <v>36</v>
      </c>
      <c r="O473" s="11" t="s">
        <v>59</v>
      </c>
      <c r="P473" s="11" t="s">
        <v>76</v>
      </c>
      <c r="Q473" s="11" t="s">
        <v>39</v>
      </c>
      <c r="R473" s="11" cm="1">
        <f t="array" ref="R473">_xlfn.IFS(Table3[[#This Row],[Performance Levels]]="Exceeds",4,Table3[[#This Row],[Performance Levels]]="Fully Meets",3,Table3[[#This Row],[Performance Levels]]="PIP",1,Table3[[#This Row],[Performance Levels]]="Needs Improvement",2)</f>
        <v>3</v>
      </c>
      <c r="S473" s="11">
        <v>3</v>
      </c>
      <c r="T473" s="11" t="str" cm="1">
        <f t="array" ref="T473">_xlfn.IFS(S473&lt;=2,"Excellent",S473=3,"Average",S473&lt;=5,"Poor")</f>
        <v>Average</v>
      </c>
      <c r="U473" s="9">
        <v>45084</v>
      </c>
      <c r="V473" s="11">
        <v>3</v>
      </c>
      <c r="W473" s="11" t="str" cm="1">
        <f t="array" ref="W473">_xlfn.IFS(S473&lt;=2,"High",S473=3,"Moderate",S473&lt;=5,"Low")</f>
        <v>Moderate</v>
      </c>
      <c r="X473" s="11">
        <v>2</v>
      </c>
      <c r="Y473" s="11" t="str" cm="1">
        <f t="array" ref="Y473">_xlfn.IFS(S473&lt;=2,"High",S473=3,"Moderate",S473&lt;=5,"Low")</f>
        <v>Moderate</v>
      </c>
      <c r="Z473" s="11">
        <v>4</v>
      </c>
      <c r="AA473" s="11" t="str" cm="1">
        <f t="array" ref="AA473">_xlfn.IFS(S473&lt;=2,"High",S473=3,"Moderate",S473&lt;=5,"Low")</f>
        <v>Moderate</v>
      </c>
      <c r="AB473" s="9">
        <v>45099</v>
      </c>
      <c r="AC473" s="11" t="s">
        <v>91</v>
      </c>
      <c r="AD473" s="11" t="s">
        <v>41</v>
      </c>
      <c r="AE473" s="11" t="s">
        <v>72</v>
      </c>
      <c r="AF473" s="11">
        <v>3</v>
      </c>
      <c r="AG473" s="12">
        <v>724.95</v>
      </c>
      <c r="AH473" s="11">
        <v>31</v>
      </c>
      <c r="AI473" s="11" t="str" cm="1">
        <f t="array" ref="AI473">_xlfn.IFS(AH473&lt;=25,"Young",AH473&lt;=50,"Adult",AH473&gt;50,"Old")</f>
        <v>Adult</v>
      </c>
    </row>
    <row r="474" spans="1:35" x14ac:dyDescent="0.35">
      <c r="A474" s="7">
        <v>3958</v>
      </c>
      <c r="B474" s="5">
        <v>44096</v>
      </c>
      <c r="C474" s="6">
        <f t="shared" ca="1" si="7"/>
        <v>5.6611111111111114</v>
      </c>
      <c r="D474" s="7" t="s">
        <v>118</v>
      </c>
      <c r="E474" s="7" t="s">
        <v>63</v>
      </c>
      <c r="F474" s="7" t="s">
        <v>29</v>
      </c>
      <c r="G474" s="7" t="s">
        <v>45</v>
      </c>
      <c r="H474" s="7" t="s">
        <v>31</v>
      </c>
      <c r="I474" s="7" t="s">
        <v>54</v>
      </c>
      <c r="J474" s="7" t="s">
        <v>94</v>
      </c>
      <c r="K474" s="7" t="s">
        <v>69</v>
      </c>
      <c r="L474" s="5">
        <v>27290</v>
      </c>
      <c r="M474" s="7" t="s">
        <v>82</v>
      </c>
      <c r="N474" s="7" t="s">
        <v>36</v>
      </c>
      <c r="O474" s="7" t="s">
        <v>48</v>
      </c>
      <c r="P474" s="7" t="s">
        <v>66</v>
      </c>
      <c r="Q474" s="7" t="s">
        <v>106</v>
      </c>
      <c r="R474" s="7" cm="1">
        <f t="array" ref="R474">_xlfn.IFS(Table3[[#This Row],[Performance Levels]]="Exceeds",4,Table3[[#This Row],[Performance Levels]]="Fully Meets",3,Table3[[#This Row],[Performance Levels]]="PIP",1,Table3[[#This Row],[Performance Levels]]="Needs Improvement",2)</f>
        <v>1</v>
      </c>
      <c r="S474" s="7">
        <v>3</v>
      </c>
      <c r="T474" s="7" t="str" cm="1">
        <f t="array" ref="T474">_xlfn.IFS(S474&lt;=2,"Excellent",S474=3,"Average",S474&lt;=5,"Poor")</f>
        <v>Average</v>
      </c>
      <c r="U474" s="5">
        <v>45026</v>
      </c>
      <c r="V474" s="7">
        <v>5</v>
      </c>
      <c r="W474" s="7" t="str" cm="1">
        <f t="array" ref="W474">_xlfn.IFS(S474&lt;=2,"High",S474=3,"Moderate",S474&lt;=5,"Low")</f>
        <v>Moderate</v>
      </c>
      <c r="X474" s="7">
        <v>3</v>
      </c>
      <c r="Y474" s="7" t="str" cm="1">
        <f t="array" ref="Y474">_xlfn.IFS(S474&lt;=2,"High",S474=3,"Moderate",S474&lt;=5,"Low")</f>
        <v>Moderate</v>
      </c>
      <c r="Z474" s="7">
        <v>1</v>
      </c>
      <c r="AA474" s="7" t="str" cm="1">
        <f t="array" ref="AA474">_xlfn.IFS(S474&lt;=2,"High",S474=3,"Moderate",S474&lt;=5,"Low")</f>
        <v>Moderate</v>
      </c>
      <c r="AB474" s="5">
        <v>44916</v>
      </c>
      <c r="AC474" s="7" t="s">
        <v>67</v>
      </c>
      <c r="AD474" s="7" t="s">
        <v>41</v>
      </c>
      <c r="AE474" s="7" t="s">
        <v>62</v>
      </c>
      <c r="AF474" s="7">
        <v>5</v>
      </c>
      <c r="AG474" s="8">
        <v>332.9</v>
      </c>
      <c r="AH474" s="7">
        <v>46</v>
      </c>
      <c r="AI474" s="7" t="str" cm="1">
        <f t="array" ref="AI474">_xlfn.IFS(AH474&lt;=25,"Young",AH474&lt;=50,"Adult",AH474&gt;50,"Old")</f>
        <v>Adult</v>
      </c>
    </row>
    <row r="475" spans="1:35" x14ac:dyDescent="0.35">
      <c r="A475" s="11">
        <v>3959</v>
      </c>
      <c r="B475" s="9">
        <v>44876</v>
      </c>
      <c r="C475" s="10">
        <f t="shared" ca="1" si="7"/>
        <v>3.5249999999999999</v>
      </c>
      <c r="D475" s="11" t="s">
        <v>122</v>
      </c>
      <c r="E475" s="11" t="s">
        <v>93</v>
      </c>
      <c r="F475" s="11" t="s">
        <v>107</v>
      </c>
      <c r="G475" s="11" t="s">
        <v>45</v>
      </c>
      <c r="H475" s="11" t="s">
        <v>44</v>
      </c>
      <c r="I475" s="11" t="s">
        <v>54</v>
      </c>
      <c r="J475" s="11" t="s">
        <v>94</v>
      </c>
      <c r="K475" s="11" t="s">
        <v>64</v>
      </c>
      <c r="L475" s="9">
        <v>32375</v>
      </c>
      <c r="M475" s="11" t="s">
        <v>82</v>
      </c>
      <c r="N475" s="11" t="s">
        <v>47</v>
      </c>
      <c r="O475" s="11" t="s">
        <v>48</v>
      </c>
      <c r="P475" s="11" t="s">
        <v>60</v>
      </c>
      <c r="Q475" s="11" t="s">
        <v>39</v>
      </c>
      <c r="R475" s="11" cm="1">
        <f t="array" ref="R475">_xlfn.IFS(Table3[[#This Row],[Performance Levels]]="Exceeds",4,Table3[[#This Row],[Performance Levels]]="Fully Meets",3,Table3[[#This Row],[Performance Levels]]="PIP",1,Table3[[#This Row],[Performance Levels]]="Needs Improvement",2)</f>
        <v>3</v>
      </c>
      <c r="S475" s="11">
        <v>3</v>
      </c>
      <c r="T475" s="11" t="str" cm="1">
        <f t="array" ref="T475">_xlfn.IFS(S475&lt;=2,"Excellent",S475=3,"Average",S475&lt;=5,"Poor")</f>
        <v>Average</v>
      </c>
      <c r="U475" s="9">
        <v>45107</v>
      </c>
      <c r="V475" s="11">
        <v>5</v>
      </c>
      <c r="W475" s="11" t="str" cm="1">
        <f t="array" ref="W475">_xlfn.IFS(S475&lt;=2,"High",S475=3,"Moderate",S475&lt;=5,"Low")</f>
        <v>Moderate</v>
      </c>
      <c r="X475" s="11">
        <v>4</v>
      </c>
      <c r="Y475" s="11" t="str" cm="1">
        <f t="array" ref="Y475">_xlfn.IFS(S475&lt;=2,"High",S475=3,"Moderate",S475&lt;=5,"Low")</f>
        <v>Moderate</v>
      </c>
      <c r="Z475" s="11">
        <v>5</v>
      </c>
      <c r="AA475" s="11" t="str" cm="1">
        <f t="array" ref="AA475">_xlfn.IFS(S475&lt;=2,"High",S475=3,"Moderate",S475&lt;=5,"Low")</f>
        <v>Moderate</v>
      </c>
      <c r="AB475" s="9">
        <v>44956</v>
      </c>
      <c r="AC475" s="11" t="s">
        <v>91</v>
      </c>
      <c r="AD475" s="11" t="s">
        <v>41</v>
      </c>
      <c r="AE475" s="11" t="s">
        <v>51</v>
      </c>
      <c r="AF475" s="11">
        <v>5</v>
      </c>
      <c r="AG475" s="12">
        <v>116.9</v>
      </c>
      <c r="AH475" s="11">
        <v>34</v>
      </c>
      <c r="AI475" s="11" t="str" cm="1">
        <f t="array" ref="AI475">_xlfn.IFS(AH475&lt;=25,"Young",AH475&lt;=50,"Adult",AH475&gt;50,"Old")</f>
        <v>Adult</v>
      </c>
    </row>
    <row r="476" spans="1:35" x14ac:dyDescent="0.35">
      <c r="A476" s="7">
        <v>3960</v>
      </c>
      <c r="B476" s="5">
        <v>43323</v>
      </c>
      <c r="C476" s="6">
        <f t="shared" ca="1" si="7"/>
        <v>7.7750000000000004</v>
      </c>
      <c r="D476" s="7" t="s">
        <v>123</v>
      </c>
      <c r="E476" s="7" t="s">
        <v>73</v>
      </c>
      <c r="F476" s="7" t="s">
        <v>29</v>
      </c>
      <c r="G476" s="7" t="s">
        <v>45</v>
      </c>
      <c r="H476" s="7" t="s">
        <v>44</v>
      </c>
      <c r="I476" s="7" t="s">
        <v>54</v>
      </c>
      <c r="J476" s="7" t="s">
        <v>94</v>
      </c>
      <c r="K476" s="7" t="s">
        <v>69</v>
      </c>
      <c r="L476" s="5">
        <v>53787</v>
      </c>
      <c r="M476" s="7" t="s">
        <v>82</v>
      </c>
      <c r="N476" s="7" t="s">
        <v>47</v>
      </c>
      <c r="O476" s="7" t="s">
        <v>37</v>
      </c>
      <c r="P476" s="7" t="s">
        <v>66</v>
      </c>
      <c r="Q476" s="7" t="s">
        <v>39</v>
      </c>
      <c r="R476" s="7" cm="1">
        <f t="array" ref="R476">_xlfn.IFS(Table3[[#This Row],[Performance Levels]]="Exceeds",4,Table3[[#This Row],[Performance Levels]]="Fully Meets",3,Table3[[#This Row],[Performance Levels]]="PIP",1,Table3[[#This Row],[Performance Levels]]="Needs Improvement",2)</f>
        <v>3</v>
      </c>
      <c r="S476" s="7">
        <v>3</v>
      </c>
      <c r="T476" s="7" t="str" cm="1">
        <f t="array" ref="T476">_xlfn.IFS(S476&lt;=2,"Excellent",S476=3,"Average",S476&lt;=5,"Poor")</f>
        <v>Average</v>
      </c>
      <c r="U476" s="5">
        <v>45121</v>
      </c>
      <c r="V476" s="7">
        <v>3</v>
      </c>
      <c r="W476" s="7" t="str" cm="1">
        <f t="array" ref="W476">_xlfn.IFS(S476&lt;=2,"High",S476=3,"Moderate",S476&lt;=5,"Low")</f>
        <v>Moderate</v>
      </c>
      <c r="X476" s="7">
        <v>4</v>
      </c>
      <c r="Y476" s="7" t="str" cm="1">
        <f t="array" ref="Y476">_xlfn.IFS(S476&lt;=2,"High",S476=3,"Moderate",S476&lt;=5,"Low")</f>
        <v>Moderate</v>
      </c>
      <c r="Z476" s="7">
        <v>1</v>
      </c>
      <c r="AA476" s="7" t="str" cm="1">
        <f t="array" ref="AA476">_xlfn.IFS(S476&lt;=2,"High",S476=3,"Moderate",S476&lt;=5,"Low")</f>
        <v>Moderate</v>
      </c>
      <c r="AB476" s="5">
        <v>45004</v>
      </c>
      <c r="AC476" s="7" t="s">
        <v>91</v>
      </c>
      <c r="AD476" s="7" t="s">
        <v>50</v>
      </c>
      <c r="AE476" s="7" t="s">
        <v>62</v>
      </c>
      <c r="AF476" s="7">
        <v>1</v>
      </c>
      <c r="AG476" s="8">
        <v>430.46</v>
      </c>
      <c r="AH476" s="7">
        <v>71</v>
      </c>
      <c r="AI476" s="7" t="str" cm="1">
        <f t="array" ref="AI476">_xlfn.IFS(AH476&lt;=25,"Young",AH476&lt;=50,"Adult",AH476&gt;50,"Old")</f>
        <v>Old</v>
      </c>
    </row>
    <row r="477" spans="1:35" x14ac:dyDescent="0.35">
      <c r="A477" s="11">
        <v>3961</v>
      </c>
      <c r="B477" s="9">
        <v>45016</v>
      </c>
      <c r="C477" s="10">
        <f t="shared" ca="1" si="7"/>
        <v>3.1388888888888888</v>
      </c>
      <c r="D477" s="11" t="s">
        <v>124</v>
      </c>
      <c r="E477" s="11" t="s">
        <v>80</v>
      </c>
      <c r="F477" s="11" t="s">
        <v>29</v>
      </c>
      <c r="G477" s="11" t="s">
        <v>54</v>
      </c>
      <c r="H477" s="11" t="s">
        <v>44</v>
      </c>
      <c r="I477" s="11" t="s">
        <v>54</v>
      </c>
      <c r="J477" s="11" t="s">
        <v>94</v>
      </c>
      <c r="K477" s="11" t="s">
        <v>46</v>
      </c>
      <c r="L477" s="9">
        <v>28660</v>
      </c>
      <c r="M477" s="11" t="s">
        <v>35</v>
      </c>
      <c r="N477" s="11" t="s">
        <v>47</v>
      </c>
      <c r="O477" s="11" t="s">
        <v>71</v>
      </c>
      <c r="P477" s="11" t="s">
        <v>76</v>
      </c>
      <c r="Q477" s="11" t="s">
        <v>39</v>
      </c>
      <c r="R477" s="11" cm="1">
        <f t="array" ref="R477">_xlfn.IFS(Table3[[#This Row],[Performance Levels]]="Exceeds",4,Table3[[#This Row],[Performance Levels]]="Fully Meets",3,Table3[[#This Row],[Performance Levels]]="PIP",1,Table3[[#This Row],[Performance Levels]]="Needs Improvement",2)</f>
        <v>3</v>
      </c>
      <c r="S477" s="11">
        <v>3</v>
      </c>
      <c r="T477" s="11" t="str" cm="1">
        <f t="array" ref="T477">_xlfn.IFS(S477&lt;=2,"Excellent",S477=3,"Average",S477&lt;=5,"Poor")</f>
        <v>Average</v>
      </c>
      <c r="U477" s="9">
        <v>44885</v>
      </c>
      <c r="V477" s="11">
        <v>2</v>
      </c>
      <c r="W477" s="11" t="str" cm="1">
        <f t="array" ref="W477">_xlfn.IFS(S477&lt;=2,"High",S477=3,"Moderate",S477&lt;=5,"Low")</f>
        <v>Moderate</v>
      </c>
      <c r="X477" s="11">
        <v>5</v>
      </c>
      <c r="Y477" s="11" t="str" cm="1">
        <f t="array" ref="Y477">_xlfn.IFS(S477&lt;=2,"High",S477=3,"Moderate",S477&lt;=5,"Low")</f>
        <v>Moderate</v>
      </c>
      <c r="Z477" s="11">
        <v>2</v>
      </c>
      <c r="AA477" s="11" t="str" cm="1">
        <f t="array" ref="AA477">_xlfn.IFS(S477&lt;=2,"High",S477=3,"Moderate",S477&lt;=5,"Low")</f>
        <v>Moderate</v>
      </c>
      <c r="AB477" s="9">
        <v>44962</v>
      </c>
      <c r="AC477" s="11" t="s">
        <v>40</v>
      </c>
      <c r="AD477" s="11" t="s">
        <v>41</v>
      </c>
      <c r="AE477" s="11" t="s">
        <v>72</v>
      </c>
      <c r="AF477" s="11">
        <v>5</v>
      </c>
      <c r="AG477" s="12">
        <v>881.61</v>
      </c>
      <c r="AH477" s="11">
        <v>45</v>
      </c>
      <c r="AI477" s="11" t="str" cm="1">
        <f t="array" ref="AI477">_xlfn.IFS(AH477&lt;=25,"Young",AH477&lt;=50,"Adult",AH477&gt;50,"Old")</f>
        <v>Adult</v>
      </c>
    </row>
    <row r="478" spans="1:35" x14ac:dyDescent="0.35">
      <c r="A478" s="7">
        <v>3962</v>
      </c>
      <c r="B478" s="5">
        <v>44265</v>
      </c>
      <c r="C478" s="6">
        <f t="shared" ca="1" si="7"/>
        <v>5.1944444444444446</v>
      </c>
      <c r="D478" s="7" t="s">
        <v>120</v>
      </c>
      <c r="E478" s="7" t="s">
        <v>86</v>
      </c>
      <c r="F478" s="7" t="s">
        <v>29</v>
      </c>
      <c r="G478" s="7" t="s">
        <v>30</v>
      </c>
      <c r="H478" s="7" t="s">
        <v>55</v>
      </c>
      <c r="I478" s="7" t="s">
        <v>45</v>
      </c>
      <c r="J478" s="7" t="s">
        <v>94</v>
      </c>
      <c r="K478" s="7" t="s">
        <v>46</v>
      </c>
      <c r="L478" s="5">
        <v>33195</v>
      </c>
      <c r="M478" s="7" t="s">
        <v>35</v>
      </c>
      <c r="N478" s="7" t="s">
        <v>36</v>
      </c>
      <c r="O478" s="7" t="s">
        <v>48</v>
      </c>
      <c r="P478" s="7" t="s">
        <v>76</v>
      </c>
      <c r="Q478" s="7" t="s">
        <v>39</v>
      </c>
      <c r="R478" s="7" cm="1">
        <f t="array" ref="R478">_xlfn.IFS(Table3[[#This Row],[Performance Levels]]="Exceeds",4,Table3[[#This Row],[Performance Levels]]="Fully Meets",3,Table3[[#This Row],[Performance Levels]]="PIP",1,Table3[[#This Row],[Performance Levels]]="Needs Improvement",2)</f>
        <v>3</v>
      </c>
      <c r="S478" s="7">
        <v>3</v>
      </c>
      <c r="T478" s="7" t="str" cm="1">
        <f t="array" ref="T478">_xlfn.IFS(S478&lt;=2,"Excellent",S478=3,"Average",S478&lt;=5,"Poor")</f>
        <v>Average</v>
      </c>
      <c r="U478" s="5">
        <v>45076</v>
      </c>
      <c r="V478" s="7">
        <v>4</v>
      </c>
      <c r="W478" s="7" t="str" cm="1">
        <f t="array" ref="W478">_xlfn.IFS(S478&lt;=2,"High",S478=3,"Moderate",S478&lt;=5,"Low")</f>
        <v>Moderate</v>
      </c>
      <c r="X478" s="7">
        <v>3</v>
      </c>
      <c r="Y478" s="7" t="str" cm="1">
        <f t="array" ref="Y478">_xlfn.IFS(S478&lt;=2,"High",S478=3,"Moderate",S478&lt;=5,"Low")</f>
        <v>Moderate</v>
      </c>
      <c r="Z478" s="7">
        <v>3</v>
      </c>
      <c r="AA478" s="7" t="str" cm="1">
        <f t="array" ref="AA478">_xlfn.IFS(S478&lt;=2,"High",S478=3,"Moderate",S478&lt;=5,"Low")</f>
        <v>Moderate</v>
      </c>
      <c r="AB478" s="5">
        <v>44869</v>
      </c>
      <c r="AC478" s="7" t="s">
        <v>49</v>
      </c>
      <c r="AD478" s="7" t="s">
        <v>41</v>
      </c>
      <c r="AE478" s="7" t="s">
        <v>42</v>
      </c>
      <c r="AF478" s="7">
        <v>3</v>
      </c>
      <c r="AG478" s="8">
        <v>454.92</v>
      </c>
      <c r="AH478" s="7">
        <v>31</v>
      </c>
      <c r="AI478" s="7" t="str" cm="1">
        <f t="array" ref="AI478">_xlfn.IFS(AH478&lt;=25,"Young",AH478&lt;=50,"Adult",AH478&gt;50,"Old")</f>
        <v>Adult</v>
      </c>
    </row>
    <row r="479" spans="1:35" x14ac:dyDescent="0.35">
      <c r="A479" s="11">
        <v>3963</v>
      </c>
      <c r="B479" s="9">
        <v>43707</v>
      </c>
      <c r="C479" s="10">
        <f t="shared" ca="1" si="7"/>
        <v>6.7222222222222223</v>
      </c>
      <c r="D479" s="11" t="s">
        <v>125</v>
      </c>
      <c r="E479" s="11" t="s">
        <v>63</v>
      </c>
      <c r="F479" s="11" t="s">
        <v>29</v>
      </c>
      <c r="G479" s="11" t="s">
        <v>45</v>
      </c>
      <c r="H479" s="11" t="s">
        <v>55</v>
      </c>
      <c r="I479" s="11" t="s">
        <v>32</v>
      </c>
      <c r="J479" s="11" t="s">
        <v>94</v>
      </c>
      <c r="K479" s="11" t="s">
        <v>69</v>
      </c>
      <c r="L479" s="9">
        <v>35934</v>
      </c>
      <c r="M479" s="11" t="s">
        <v>35</v>
      </c>
      <c r="N479" s="11" t="s">
        <v>36</v>
      </c>
      <c r="O479" s="11" t="s">
        <v>71</v>
      </c>
      <c r="P479" s="11" t="s">
        <v>38</v>
      </c>
      <c r="Q479" s="11" t="s">
        <v>39</v>
      </c>
      <c r="R479" s="11" cm="1">
        <f t="array" ref="R479">_xlfn.IFS(Table3[[#This Row],[Performance Levels]]="Exceeds",4,Table3[[#This Row],[Performance Levels]]="Fully Meets",3,Table3[[#This Row],[Performance Levels]]="PIP",1,Table3[[#This Row],[Performance Levels]]="Needs Improvement",2)</f>
        <v>3</v>
      </c>
      <c r="S479" s="11">
        <v>3</v>
      </c>
      <c r="T479" s="11" t="str" cm="1">
        <f t="array" ref="T479">_xlfn.IFS(S479&lt;=2,"Excellent",S479=3,"Average",S479&lt;=5,"Poor")</f>
        <v>Average</v>
      </c>
      <c r="U479" s="9">
        <v>45135</v>
      </c>
      <c r="V479" s="11">
        <v>4</v>
      </c>
      <c r="W479" s="11" t="str" cm="1">
        <f t="array" ref="W479">_xlfn.IFS(S479&lt;=2,"High",S479=3,"Moderate",S479&lt;=5,"Low")</f>
        <v>Moderate</v>
      </c>
      <c r="X479" s="11">
        <v>1</v>
      </c>
      <c r="Y479" s="11" t="str" cm="1">
        <f t="array" ref="Y479">_xlfn.IFS(S479&lt;=2,"High",S479=3,"Moderate",S479&lt;=5,"Low")</f>
        <v>Moderate</v>
      </c>
      <c r="Z479" s="11">
        <v>5</v>
      </c>
      <c r="AA479" s="11" t="str" cm="1">
        <f t="array" ref="AA479">_xlfn.IFS(S479&lt;=2,"High",S479=3,"Moderate",S479&lt;=5,"Low")</f>
        <v>Moderate</v>
      </c>
      <c r="AB479" s="9">
        <v>45031</v>
      </c>
      <c r="AC479" s="11" t="s">
        <v>49</v>
      </c>
      <c r="AD479" s="11" t="s">
        <v>50</v>
      </c>
      <c r="AE479" s="11" t="s">
        <v>62</v>
      </c>
      <c r="AF479" s="11">
        <v>2</v>
      </c>
      <c r="AG479" s="12">
        <v>381.88</v>
      </c>
      <c r="AH479" s="11">
        <v>21</v>
      </c>
      <c r="AI479" s="11" t="str" cm="1">
        <f t="array" ref="AI479">_xlfn.IFS(AH479&lt;=25,"Young",AH479&lt;=50,"Adult",AH479&gt;50,"Old")</f>
        <v>Young</v>
      </c>
    </row>
    <row r="480" spans="1:35" x14ac:dyDescent="0.35">
      <c r="A480" s="7">
        <v>3965</v>
      </c>
      <c r="B480" s="5">
        <v>43943</v>
      </c>
      <c r="C480" s="6">
        <f t="shared" ca="1" si="7"/>
        <v>6.0777777777777775</v>
      </c>
      <c r="D480" s="7" t="s">
        <v>126</v>
      </c>
      <c r="E480" s="7" t="s">
        <v>73</v>
      </c>
      <c r="F480" s="7" t="s">
        <v>29</v>
      </c>
      <c r="G480" s="7" t="s">
        <v>30</v>
      </c>
      <c r="H480" s="7" t="s">
        <v>55</v>
      </c>
      <c r="I480" s="7" t="s">
        <v>45</v>
      </c>
      <c r="J480" s="7" t="s">
        <v>94</v>
      </c>
      <c r="K480" s="7" t="s">
        <v>64</v>
      </c>
      <c r="L480" s="5">
        <v>36100</v>
      </c>
      <c r="M480" s="7" t="s">
        <v>35</v>
      </c>
      <c r="N480" s="7" t="s">
        <v>36</v>
      </c>
      <c r="O480" s="7" t="s">
        <v>59</v>
      </c>
      <c r="P480" s="7" t="s">
        <v>66</v>
      </c>
      <c r="Q480" s="7" t="s">
        <v>39</v>
      </c>
      <c r="R480" s="7" cm="1">
        <f t="array" ref="R480">_xlfn.IFS(Table3[[#This Row],[Performance Levels]]="Exceeds",4,Table3[[#This Row],[Performance Levels]]="Fully Meets",3,Table3[[#This Row],[Performance Levels]]="PIP",1,Table3[[#This Row],[Performance Levels]]="Needs Improvement",2)</f>
        <v>3</v>
      </c>
      <c r="S480" s="7">
        <v>3</v>
      </c>
      <c r="T480" s="7" t="str" cm="1">
        <f t="array" ref="T480">_xlfn.IFS(S480&lt;=2,"Excellent",S480=3,"Average",S480&lt;=5,"Poor")</f>
        <v>Average</v>
      </c>
      <c r="U480" s="5">
        <v>45085</v>
      </c>
      <c r="V480" s="7">
        <v>4</v>
      </c>
      <c r="W480" s="7" t="str" cm="1">
        <f t="array" ref="W480">_xlfn.IFS(S480&lt;=2,"High",S480=3,"Moderate",S480&lt;=5,"Low")</f>
        <v>Moderate</v>
      </c>
      <c r="X480" s="7">
        <v>1</v>
      </c>
      <c r="Y480" s="7" t="str" cm="1">
        <f t="array" ref="Y480">_xlfn.IFS(S480&lt;=2,"High",S480=3,"Moderate",S480&lt;=5,"Low")</f>
        <v>Moderate</v>
      </c>
      <c r="Z480" s="7">
        <v>2</v>
      </c>
      <c r="AA480" s="7" t="str" cm="1">
        <f t="array" ref="AA480">_xlfn.IFS(S480&lt;=2,"High",S480=3,"Moderate",S480&lt;=5,"Low")</f>
        <v>Moderate</v>
      </c>
      <c r="AB480" s="5">
        <v>45097</v>
      </c>
      <c r="AC480" s="7" t="s">
        <v>67</v>
      </c>
      <c r="AD480" s="7" t="s">
        <v>41</v>
      </c>
      <c r="AE480" s="7" t="s">
        <v>62</v>
      </c>
      <c r="AF480" s="7">
        <v>4</v>
      </c>
      <c r="AG480" s="8">
        <v>198.58</v>
      </c>
      <c r="AH480" s="7">
        <v>22</v>
      </c>
      <c r="AI480" s="7" t="str" cm="1">
        <f t="array" ref="AI480">_xlfn.IFS(AH480&lt;=25,"Young",AH480&lt;=50,"Adult",AH480&gt;50,"Old")</f>
        <v>Young</v>
      </c>
    </row>
    <row r="481" spans="1:35" x14ac:dyDescent="0.35">
      <c r="A481" s="11">
        <v>3967</v>
      </c>
      <c r="B481" s="9">
        <v>43437</v>
      </c>
      <c r="C481" s="10">
        <f t="shared" ca="1" si="7"/>
        <v>7.4638888888888886</v>
      </c>
      <c r="D481" s="11" t="s">
        <v>119</v>
      </c>
      <c r="E481" s="11" t="s">
        <v>86</v>
      </c>
      <c r="F481" s="11" t="s">
        <v>29</v>
      </c>
      <c r="G481" s="11" t="s">
        <v>54</v>
      </c>
      <c r="H481" s="11" t="s">
        <v>44</v>
      </c>
      <c r="I481" s="11" t="s">
        <v>32</v>
      </c>
      <c r="J481" s="11" t="s">
        <v>94</v>
      </c>
      <c r="K481" s="11" t="s">
        <v>34</v>
      </c>
      <c r="L481" s="9">
        <v>20289</v>
      </c>
      <c r="M481" s="11" t="s">
        <v>35</v>
      </c>
      <c r="N481" s="11" t="s">
        <v>36</v>
      </c>
      <c r="O481" s="11" t="s">
        <v>71</v>
      </c>
      <c r="P481" s="11" t="s">
        <v>66</v>
      </c>
      <c r="Q481" s="11" t="s">
        <v>39</v>
      </c>
      <c r="R481" s="11" cm="1">
        <f t="array" ref="R481">_xlfn.IFS(Table3[[#This Row],[Performance Levels]]="Exceeds",4,Table3[[#This Row],[Performance Levels]]="Fully Meets",3,Table3[[#This Row],[Performance Levels]]="PIP",1,Table3[[#This Row],[Performance Levels]]="Needs Improvement",2)</f>
        <v>3</v>
      </c>
      <c r="S481" s="11">
        <v>3</v>
      </c>
      <c r="T481" s="11" t="str" cm="1">
        <f t="array" ref="T481">_xlfn.IFS(S481&lt;=2,"Excellent",S481=3,"Average",S481&lt;=5,"Poor")</f>
        <v>Average</v>
      </c>
      <c r="U481" s="9">
        <v>44931</v>
      </c>
      <c r="V481" s="11">
        <v>5</v>
      </c>
      <c r="W481" s="11" t="str" cm="1">
        <f t="array" ref="W481">_xlfn.IFS(S481&lt;=2,"High",S481=3,"Moderate",S481&lt;=5,"Low")</f>
        <v>Moderate</v>
      </c>
      <c r="X481" s="11">
        <v>3</v>
      </c>
      <c r="Y481" s="11" t="str" cm="1">
        <f t="array" ref="Y481">_xlfn.IFS(S481&lt;=2,"High",S481=3,"Moderate",S481&lt;=5,"Low")</f>
        <v>Moderate</v>
      </c>
      <c r="Z481" s="11">
        <v>4</v>
      </c>
      <c r="AA481" s="11" t="str" cm="1">
        <f t="array" ref="AA481">_xlfn.IFS(S481&lt;=2,"High",S481=3,"Moderate",S481&lt;=5,"Low")</f>
        <v>Moderate</v>
      </c>
      <c r="AB481" s="9">
        <v>45062</v>
      </c>
      <c r="AC481" s="11" t="s">
        <v>49</v>
      </c>
      <c r="AD481" s="11" t="s">
        <v>50</v>
      </c>
      <c r="AE481" s="11" t="s">
        <v>42</v>
      </c>
      <c r="AF481" s="11">
        <v>4</v>
      </c>
      <c r="AG481" s="12">
        <v>683.96</v>
      </c>
      <c r="AH481" s="11">
        <v>63</v>
      </c>
      <c r="AI481" s="11" t="str" cm="1">
        <f t="array" ref="AI481">_xlfn.IFS(AH481&lt;=25,"Young",AH481&lt;=50,"Adult",AH481&gt;50,"Old")</f>
        <v>Old</v>
      </c>
    </row>
    <row r="482" spans="1:35" x14ac:dyDescent="0.35">
      <c r="A482" s="7">
        <v>3968</v>
      </c>
      <c r="B482" s="5">
        <v>44247</v>
      </c>
      <c r="C482" s="6">
        <f t="shared" ca="1" si="7"/>
        <v>5.25</v>
      </c>
      <c r="D482" s="7" t="s">
        <v>119</v>
      </c>
      <c r="E482" s="7" t="s">
        <v>80</v>
      </c>
      <c r="F482" s="7" t="s">
        <v>29</v>
      </c>
      <c r="G482" s="7" t="s">
        <v>30</v>
      </c>
      <c r="H482" s="7" t="s">
        <v>55</v>
      </c>
      <c r="I482" s="7" t="s">
        <v>32</v>
      </c>
      <c r="J482" s="7" t="s">
        <v>94</v>
      </c>
      <c r="K482" s="7" t="s">
        <v>78</v>
      </c>
      <c r="L482" s="5">
        <v>24667</v>
      </c>
      <c r="M482" s="7" t="s">
        <v>35</v>
      </c>
      <c r="N482" s="7" t="s">
        <v>36</v>
      </c>
      <c r="O482" s="7" t="s">
        <v>59</v>
      </c>
      <c r="P482" s="7" t="s">
        <v>66</v>
      </c>
      <c r="Q482" s="7" t="s">
        <v>39</v>
      </c>
      <c r="R482" s="7" cm="1">
        <f t="array" ref="R482">_xlfn.IFS(Table3[[#This Row],[Performance Levels]]="Exceeds",4,Table3[[#This Row],[Performance Levels]]="Fully Meets",3,Table3[[#This Row],[Performance Levels]]="PIP",1,Table3[[#This Row],[Performance Levels]]="Needs Improvement",2)</f>
        <v>3</v>
      </c>
      <c r="S482" s="7">
        <v>3</v>
      </c>
      <c r="T482" s="7" t="str" cm="1">
        <f t="array" ref="T482">_xlfn.IFS(S482&lt;=2,"Excellent",S482=3,"Average",S482&lt;=5,"Poor")</f>
        <v>Average</v>
      </c>
      <c r="U482" s="5">
        <v>44909</v>
      </c>
      <c r="V482" s="7">
        <v>5</v>
      </c>
      <c r="W482" s="7" t="str" cm="1">
        <f t="array" ref="W482">_xlfn.IFS(S482&lt;=2,"High",S482=3,"Moderate",S482&lt;=5,"Low")</f>
        <v>Moderate</v>
      </c>
      <c r="X482" s="7">
        <v>5</v>
      </c>
      <c r="Y482" s="7" t="str" cm="1">
        <f t="array" ref="Y482">_xlfn.IFS(S482&lt;=2,"High",S482=3,"Moderate",S482&lt;=5,"Low")</f>
        <v>Moderate</v>
      </c>
      <c r="Z482" s="7">
        <v>1</v>
      </c>
      <c r="AA482" s="7" t="str" cm="1">
        <f t="array" ref="AA482">_xlfn.IFS(S482&lt;=2,"High",S482=3,"Moderate",S482&lt;=5,"Low")</f>
        <v>Moderate</v>
      </c>
      <c r="AB482" s="5">
        <v>44897</v>
      </c>
      <c r="AC482" s="7" t="s">
        <v>67</v>
      </c>
      <c r="AD482" s="7" t="s">
        <v>50</v>
      </c>
      <c r="AE482" s="7" t="s">
        <v>62</v>
      </c>
      <c r="AF482" s="7">
        <v>3</v>
      </c>
      <c r="AG482" s="8">
        <v>891.63</v>
      </c>
      <c r="AH482" s="7">
        <v>54</v>
      </c>
      <c r="AI482" s="7" t="str" cm="1">
        <f t="array" ref="AI482">_xlfn.IFS(AH482&lt;=25,"Young",AH482&lt;=50,"Adult",AH482&gt;50,"Old")</f>
        <v>Old</v>
      </c>
    </row>
    <row r="483" spans="1:35" x14ac:dyDescent="0.35">
      <c r="A483" s="11">
        <v>3969</v>
      </c>
      <c r="B483" s="9">
        <v>44213</v>
      </c>
      <c r="C483" s="10">
        <f t="shared" ca="1" si="7"/>
        <v>5.3416666666666668</v>
      </c>
      <c r="D483" s="11" t="s">
        <v>118</v>
      </c>
      <c r="E483" s="11" t="s">
        <v>53</v>
      </c>
      <c r="F483" s="11" t="s">
        <v>29</v>
      </c>
      <c r="G483" s="11" t="s">
        <v>30</v>
      </c>
      <c r="H483" s="11" t="s">
        <v>44</v>
      </c>
      <c r="I483" s="11" t="s">
        <v>54</v>
      </c>
      <c r="J483" s="11" t="s">
        <v>94</v>
      </c>
      <c r="K483" s="11" t="s">
        <v>46</v>
      </c>
      <c r="L483" s="9">
        <v>24276</v>
      </c>
      <c r="M483" s="11" t="s">
        <v>35</v>
      </c>
      <c r="N483" s="11" t="s">
        <v>36</v>
      </c>
      <c r="O483" s="11" t="s">
        <v>83</v>
      </c>
      <c r="P483" s="11" t="s">
        <v>76</v>
      </c>
      <c r="Q483" s="11" t="s">
        <v>77</v>
      </c>
      <c r="R483" s="11" cm="1">
        <f t="array" ref="R483">_xlfn.IFS(Table3[[#This Row],[Performance Levels]]="Exceeds",4,Table3[[#This Row],[Performance Levels]]="Fully Meets",3,Table3[[#This Row],[Performance Levels]]="PIP",1,Table3[[#This Row],[Performance Levels]]="Needs Improvement",2)</f>
        <v>4</v>
      </c>
      <c r="S483" s="11">
        <v>3</v>
      </c>
      <c r="T483" s="11" t="str" cm="1">
        <f t="array" ref="T483">_xlfn.IFS(S483&lt;=2,"Excellent",S483=3,"Average",S483&lt;=5,"Poor")</f>
        <v>Average</v>
      </c>
      <c r="U483" s="9">
        <v>44782</v>
      </c>
      <c r="V483" s="11">
        <v>4</v>
      </c>
      <c r="W483" s="11" t="str" cm="1">
        <f t="array" ref="W483">_xlfn.IFS(S483&lt;=2,"High",S483=3,"Moderate",S483&lt;=5,"Low")</f>
        <v>Moderate</v>
      </c>
      <c r="X483" s="11">
        <v>5</v>
      </c>
      <c r="Y483" s="11" t="str" cm="1">
        <f t="array" ref="Y483">_xlfn.IFS(S483&lt;=2,"High",S483=3,"Moderate",S483&lt;=5,"Low")</f>
        <v>Moderate</v>
      </c>
      <c r="Z483" s="11">
        <v>2</v>
      </c>
      <c r="AA483" s="11" t="str" cm="1">
        <f t="array" ref="AA483">_xlfn.IFS(S483&lt;=2,"High",S483=3,"Moderate",S483&lt;=5,"Low")</f>
        <v>Moderate</v>
      </c>
      <c r="AB483" s="9">
        <v>44986</v>
      </c>
      <c r="AC483" s="11" t="s">
        <v>67</v>
      </c>
      <c r="AD483" s="11" t="s">
        <v>41</v>
      </c>
      <c r="AE483" s="11" t="s">
        <v>42</v>
      </c>
      <c r="AF483" s="11">
        <v>4</v>
      </c>
      <c r="AG483" s="12">
        <v>701.87</v>
      </c>
      <c r="AH483" s="11">
        <v>55</v>
      </c>
      <c r="AI483" s="11" t="str" cm="1">
        <f t="array" ref="AI483">_xlfn.IFS(AH483&lt;=25,"Young",AH483&lt;=50,"Adult",AH483&gt;50,"Old")</f>
        <v>Old</v>
      </c>
    </row>
    <row r="484" spans="1:35" x14ac:dyDescent="0.35">
      <c r="A484" s="7">
        <v>3970</v>
      </c>
      <c r="B484" s="5">
        <v>44108</v>
      </c>
      <c r="C484" s="6">
        <f t="shared" ca="1" si="7"/>
        <v>5.6277777777777782</v>
      </c>
      <c r="D484" s="7" t="s">
        <v>118</v>
      </c>
      <c r="E484" s="7" t="s">
        <v>93</v>
      </c>
      <c r="F484" s="7" t="s">
        <v>29</v>
      </c>
      <c r="G484" s="7" t="s">
        <v>45</v>
      </c>
      <c r="H484" s="7" t="s">
        <v>55</v>
      </c>
      <c r="I484" s="7" t="s">
        <v>54</v>
      </c>
      <c r="J484" s="7" t="s">
        <v>94</v>
      </c>
      <c r="K484" s="7" t="s">
        <v>69</v>
      </c>
      <c r="L484" s="5">
        <v>18575</v>
      </c>
      <c r="M484" s="7" t="s">
        <v>35</v>
      </c>
      <c r="N484" s="7" t="s">
        <v>36</v>
      </c>
      <c r="O484" s="7" t="s">
        <v>59</v>
      </c>
      <c r="P484" s="7" t="s">
        <v>66</v>
      </c>
      <c r="Q484" s="7" t="s">
        <v>77</v>
      </c>
      <c r="R484" s="7" cm="1">
        <f t="array" ref="R484">_xlfn.IFS(Table3[[#This Row],[Performance Levels]]="Exceeds",4,Table3[[#This Row],[Performance Levels]]="Fully Meets",3,Table3[[#This Row],[Performance Levels]]="PIP",1,Table3[[#This Row],[Performance Levels]]="Needs Improvement",2)</f>
        <v>4</v>
      </c>
      <c r="S484" s="7">
        <v>3</v>
      </c>
      <c r="T484" s="7" t="str" cm="1">
        <f t="array" ref="T484">_xlfn.IFS(S484&lt;=2,"Excellent",S484=3,"Average",S484&lt;=5,"Poor")</f>
        <v>Average</v>
      </c>
      <c r="U484" s="5">
        <v>44940</v>
      </c>
      <c r="V484" s="7">
        <v>5</v>
      </c>
      <c r="W484" s="7" t="str" cm="1">
        <f t="array" ref="W484">_xlfn.IFS(S484&lt;=2,"High",S484=3,"Moderate",S484&lt;=5,"Low")</f>
        <v>Moderate</v>
      </c>
      <c r="X484" s="7">
        <v>1</v>
      </c>
      <c r="Y484" s="7" t="str" cm="1">
        <f t="array" ref="Y484">_xlfn.IFS(S484&lt;=2,"High",S484=3,"Moderate",S484&lt;=5,"Low")</f>
        <v>Moderate</v>
      </c>
      <c r="Z484" s="7">
        <v>5</v>
      </c>
      <c r="AA484" s="7" t="str" cm="1">
        <f t="array" ref="AA484">_xlfn.IFS(S484&lt;=2,"High",S484=3,"Moderate",S484&lt;=5,"Low")</f>
        <v>Moderate</v>
      </c>
      <c r="AB484" s="5">
        <v>44982</v>
      </c>
      <c r="AC484" s="7" t="s">
        <v>67</v>
      </c>
      <c r="AD484" s="7" t="s">
        <v>41</v>
      </c>
      <c r="AE484" s="7" t="s">
        <v>51</v>
      </c>
      <c r="AF484" s="7">
        <v>4</v>
      </c>
      <c r="AG484" s="8">
        <v>216.73</v>
      </c>
      <c r="AH484" s="7">
        <v>70</v>
      </c>
      <c r="AI484" s="7" t="str" cm="1">
        <f t="array" ref="AI484">_xlfn.IFS(AH484&lt;=25,"Young",AH484&lt;=50,"Adult",AH484&gt;50,"Old")</f>
        <v>Old</v>
      </c>
    </row>
    <row r="485" spans="1:35" x14ac:dyDescent="0.35">
      <c r="A485" s="11">
        <v>3971</v>
      </c>
      <c r="B485" s="9">
        <v>44225</v>
      </c>
      <c r="C485" s="10">
        <f t="shared" ca="1" si="7"/>
        <v>5.3083333333333336</v>
      </c>
      <c r="D485" s="11" t="s">
        <v>118</v>
      </c>
      <c r="E485" s="11" t="s">
        <v>84</v>
      </c>
      <c r="F485" s="11" t="s">
        <v>29</v>
      </c>
      <c r="G485" s="11" t="s">
        <v>45</v>
      </c>
      <c r="H485" s="11" t="s">
        <v>44</v>
      </c>
      <c r="I485" s="11" t="s">
        <v>32</v>
      </c>
      <c r="J485" s="11" t="s">
        <v>94</v>
      </c>
      <c r="K485" s="11" t="s">
        <v>64</v>
      </c>
      <c r="L485" s="9">
        <v>21489</v>
      </c>
      <c r="M485" s="11" t="s">
        <v>82</v>
      </c>
      <c r="N485" s="11" t="s">
        <v>36</v>
      </c>
      <c r="O485" s="11" t="s">
        <v>59</v>
      </c>
      <c r="P485" s="11" t="s">
        <v>38</v>
      </c>
      <c r="Q485" s="11" t="s">
        <v>39</v>
      </c>
      <c r="R485" s="11" cm="1">
        <f t="array" ref="R485">_xlfn.IFS(Table3[[#This Row],[Performance Levels]]="Exceeds",4,Table3[[#This Row],[Performance Levels]]="Fully Meets",3,Table3[[#This Row],[Performance Levels]]="PIP",1,Table3[[#This Row],[Performance Levels]]="Needs Improvement",2)</f>
        <v>3</v>
      </c>
      <c r="S485" s="11">
        <v>3</v>
      </c>
      <c r="T485" s="11" t="str" cm="1">
        <f t="array" ref="T485">_xlfn.IFS(S485&lt;=2,"Excellent",S485=3,"Average",S485&lt;=5,"Poor")</f>
        <v>Average</v>
      </c>
      <c r="U485" s="9">
        <v>45008</v>
      </c>
      <c r="V485" s="11">
        <v>3</v>
      </c>
      <c r="W485" s="11" t="str" cm="1">
        <f t="array" ref="W485">_xlfn.IFS(S485&lt;=2,"High",S485=3,"Moderate",S485&lt;=5,"Low")</f>
        <v>Moderate</v>
      </c>
      <c r="X485" s="11">
        <v>3</v>
      </c>
      <c r="Y485" s="11" t="str" cm="1">
        <f t="array" ref="Y485">_xlfn.IFS(S485&lt;=2,"High",S485=3,"Moderate",S485&lt;=5,"Low")</f>
        <v>Moderate</v>
      </c>
      <c r="Z485" s="11">
        <v>2</v>
      </c>
      <c r="AA485" s="11" t="str" cm="1">
        <f t="array" ref="AA485">_xlfn.IFS(S485&lt;=2,"High",S485=3,"Moderate",S485&lt;=5,"Low")</f>
        <v>Moderate</v>
      </c>
      <c r="AB485" s="9">
        <v>44789</v>
      </c>
      <c r="AC485" s="11" t="s">
        <v>61</v>
      </c>
      <c r="AD485" s="11" t="s">
        <v>50</v>
      </c>
      <c r="AE485" s="11" t="s">
        <v>72</v>
      </c>
      <c r="AF485" s="11">
        <v>5</v>
      </c>
      <c r="AG485" s="12">
        <v>482.47</v>
      </c>
      <c r="AH485" s="11">
        <v>63</v>
      </c>
      <c r="AI485" s="11" t="str" cm="1">
        <f t="array" ref="AI485">_xlfn.IFS(AH485&lt;=25,"Young",AH485&lt;=50,"Adult",AH485&gt;50,"Old")</f>
        <v>Old</v>
      </c>
    </row>
    <row r="486" spans="1:35" x14ac:dyDescent="0.35">
      <c r="A486" s="7">
        <v>3972</v>
      </c>
      <c r="B486" s="5">
        <v>44768</v>
      </c>
      <c r="C486" s="6">
        <f t="shared" ca="1" si="7"/>
        <v>3.8166666666666669</v>
      </c>
      <c r="D486" s="7" t="s">
        <v>118</v>
      </c>
      <c r="E486" s="7" t="s">
        <v>63</v>
      </c>
      <c r="F486" s="7" t="s">
        <v>29</v>
      </c>
      <c r="G486" s="7" t="s">
        <v>45</v>
      </c>
      <c r="H486" s="7" t="s">
        <v>55</v>
      </c>
      <c r="I486" s="7" t="s">
        <v>45</v>
      </c>
      <c r="J486" s="7" t="s">
        <v>94</v>
      </c>
      <c r="K486" s="7" t="s">
        <v>64</v>
      </c>
      <c r="L486" s="5">
        <v>20247</v>
      </c>
      <c r="M486" s="7" t="s">
        <v>82</v>
      </c>
      <c r="N486" s="7" t="s">
        <v>36</v>
      </c>
      <c r="O486" s="7" t="s">
        <v>71</v>
      </c>
      <c r="P486" s="7" t="s">
        <v>76</v>
      </c>
      <c r="Q486" s="7" t="s">
        <v>39</v>
      </c>
      <c r="R486" s="7" cm="1">
        <f t="array" ref="R486">_xlfn.IFS(Table3[[#This Row],[Performance Levels]]="Exceeds",4,Table3[[#This Row],[Performance Levels]]="Fully Meets",3,Table3[[#This Row],[Performance Levels]]="PIP",1,Table3[[#This Row],[Performance Levels]]="Needs Improvement",2)</f>
        <v>3</v>
      </c>
      <c r="S486" s="7">
        <v>3</v>
      </c>
      <c r="T486" s="7" t="str" cm="1">
        <f t="array" ref="T486">_xlfn.IFS(S486&lt;=2,"Excellent",S486=3,"Average",S486&lt;=5,"Poor")</f>
        <v>Average</v>
      </c>
      <c r="U486" s="5">
        <v>44863</v>
      </c>
      <c r="V486" s="7">
        <v>5</v>
      </c>
      <c r="W486" s="7" t="str" cm="1">
        <f t="array" ref="W486">_xlfn.IFS(S486&lt;=2,"High",S486=3,"Moderate",S486&lt;=5,"Low")</f>
        <v>Moderate</v>
      </c>
      <c r="X486" s="7">
        <v>4</v>
      </c>
      <c r="Y486" s="7" t="str" cm="1">
        <f t="array" ref="Y486">_xlfn.IFS(S486&lt;=2,"High",S486=3,"Moderate",S486&lt;=5,"Low")</f>
        <v>Moderate</v>
      </c>
      <c r="Z486" s="7">
        <v>1</v>
      </c>
      <c r="AA486" s="7" t="str" cm="1">
        <f t="array" ref="AA486">_xlfn.IFS(S486&lt;=2,"High",S486=3,"Moderate",S486&lt;=5,"Low")</f>
        <v>Moderate</v>
      </c>
      <c r="AB486" s="5">
        <v>45041</v>
      </c>
      <c r="AC486" s="7" t="s">
        <v>40</v>
      </c>
      <c r="AD486" s="7" t="s">
        <v>50</v>
      </c>
      <c r="AE486" s="7" t="s">
        <v>51</v>
      </c>
      <c r="AF486" s="7">
        <v>5</v>
      </c>
      <c r="AG486" s="8">
        <v>853.57</v>
      </c>
      <c r="AH486" s="7">
        <v>67</v>
      </c>
      <c r="AI486" s="7" t="str" cm="1">
        <f t="array" ref="AI486">_xlfn.IFS(AH486&lt;=25,"Young",AH486&lt;=50,"Adult",AH486&gt;50,"Old")</f>
        <v>Old</v>
      </c>
    </row>
    <row r="487" spans="1:35" x14ac:dyDescent="0.35">
      <c r="A487" s="11">
        <v>3973</v>
      </c>
      <c r="B487" s="9">
        <v>43364</v>
      </c>
      <c r="C487" s="10">
        <f t="shared" ca="1" si="7"/>
        <v>7.6638888888888888</v>
      </c>
      <c r="D487" s="11" t="s">
        <v>118</v>
      </c>
      <c r="E487" s="11" t="s">
        <v>73</v>
      </c>
      <c r="F487" s="11" t="s">
        <v>107</v>
      </c>
      <c r="G487" s="11" t="s">
        <v>45</v>
      </c>
      <c r="H487" s="11" t="s">
        <v>31</v>
      </c>
      <c r="I487" s="11" t="s">
        <v>32</v>
      </c>
      <c r="J487" s="11" t="s">
        <v>94</v>
      </c>
      <c r="K487" s="11" t="s">
        <v>69</v>
      </c>
      <c r="L487" s="9">
        <v>26806</v>
      </c>
      <c r="M487" s="11" t="s">
        <v>82</v>
      </c>
      <c r="N487" s="11" t="s">
        <v>36</v>
      </c>
      <c r="O487" s="11" t="s">
        <v>48</v>
      </c>
      <c r="P487" s="11" t="s">
        <v>60</v>
      </c>
      <c r="Q487" s="11" t="s">
        <v>77</v>
      </c>
      <c r="R487" s="11" cm="1">
        <f t="array" ref="R487">_xlfn.IFS(Table3[[#This Row],[Performance Levels]]="Exceeds",4,Table3[[#This Row],[Performance Levels]]="Fully Meets",3,Table3[[#This Row],[Performance Levels]]="PIP",1,Table3[[#This Row],[Performance Levels]]="Needs Improvement",2)</f>
        <v>4</v>
      </c>
      <c r="S487" s="11">
        <v>3</v>
      </c>
      <c r="T487" s="11" t="str" cm="1">
        <f t="array" ref="T487">_xlfn.IFS(S487&lt;=2,"Excellent",S487=3,"Average",S487&lt;=5,"Poor")</f>
        <v>Average</v>
      </c>
      <c r="U487" s="9">
        <v>44790</v>
      </c>
      <c r="V487" s="11">
        <v>3</v>
      </c>
      <c r="W487" s="11" t="str" cm="1">
        <f t="array" ref="W487">_xlfn.IFS(S487&lt;=2,"High",S487=3,"Moderate",S487&lt;=5,"Low")</f>
        <v>Moderate</v>
      </c>
      <c r="X487" s="11">
        <v>2</v>
      </c>
      <c r="Y487" s="11" t="str" cm="1">
        <f t="array" ref="Y487">_xlfn.IFS(S487&lt;=2,"High",S487=3,"Moderate",S487&lt;=5,"Low")</f>
        <v>Moderate</v>
      </c>
      <c r="Z487" s="11">
        <v>1</v>
      </c>
      <c r="AA487" s="11" t="str" cm="1">
        <f t="array" ref="AA487">_xlfn.IFS(S487&lt;=2,"High",S487=3,"Moderate",S487&lt;=5,"Low")</f>
        <v>Moderate</v>
      </c>
      <c r="AB487" s="9">
        <v>44879</v>
      </c>
      <c r="AC487" s="11" t="s">
        <v>40</v>
      </c>
      <c r="AD487" s="11" t="s">
        <v>41</v>
      </c>
      <c r="AE487" s="11" t="s">
        <v>72</v>
      </c>
      <c r="AF487" s="11">
        <v>1</v>
      </c>
      <c r="AG487" s="12">
        <v>202.97</v>
      </c>
      <c r="AH487" s="11">
        <v>45</v>
      </c>
      <c r="AI487" s="11" t="str" cm="1">
        <f t="array" ref="AI487">_xlfn.IFS(AH487&lt;=25,"Young",AH487&lt;=50,"Adult",AH487&gt;50,"Old")</f>
        <v>Adult</v>
      </c>
    </row>
    <row r="488" spans="1:35" x14ac:dyDescent="0.35">
      <c r="A488" s="7">
        <v>3974</v>
      </c>
      <c r="B488" s="5">
        <v>43459</v>
      </c>
      <c r="C488" s="6">
        <f t="shared" ca="1" si="7"/>
        <v>7.4027777777777777</v>
      </c>
      <c r="D488" s="7" t="s">
        <v>122</v>
      </c>
      <c r="E488" s="7" t="s">
        <v>68</v>
      </c>
      <c r="F488" s="7" t="s">
        <v>107</v>
      </c>
      <c r="G488" s="7" t="s">
        <v>45</v>
      </c>
      <c r="H488" s="7" t="s">
        <v>31</v>
      </c>
      <c r="I488" s="7" t="s">
        <v>54</v>
      </c>
      <c r="J488" s="7" t="s">
        <v>94</v>
      </c>
      <c r="K488" s="7" t="s">
        <v>74</v>
      </c>
      <c r="L488" s="5">
        <v>31419</v>
      </c>
      <c r="M488" s="7" t="s">
        <v>82</v>
      </c>
      <c r="N488" s="7" t="s">
        <v>47</v>
      </c>
      <c r="O488" s="7" t="s">
        <v>59</v>
      </c>
      <c r="P488" s="7" t="s">
        <v>66</v>
      </c>
      <c r="Q488" s="7" t="s">
        <v>77</v>
      </c>
      <c r="R488" s="7" cm="1">
        <f t="array" ref="R488">_xlfn.IFS(Table3[[#This Row],[Performance Levels]]="Exceeds",4,Table3[[#This Row],[Performance Levels]]="Fully Meets",3,Table3[[#This Row],[Performance Levels]]="PIP",1,Table3[[#This Row],[Performance Levels]]="Needs Improvement",2)</f>
        <v>4</v>
      </c>
      <c r="S488" s="7">
        <v>3</v>
      </c>
      <c r="T488" s="7" t="str" cm="1">
        <f t="array" ref="T488">_xlfn.IFS(S488&lt;=2,"Excellent",S488=3,"Average",S488&lt;=5,"Poor")</f>
        <v>Average</v>
      </c>
      <c r="U488" s="5">
        <v>45020</v>
      </c>
      <c r="V488" s="7">
        <v>4</v>
      </c>
      <c r="W488" s="7" t="str" cm="1">
        <f t="array" ref="W488">_xlfn.IFS(S488&lt;=2,"High",S488=3,"Moderate",S488&lt;=5,"Low")</f>
        <v>Moderate</v>
      </c>
      <c r="X488" s="7">
        <v>5</v>
      </c>
      <c r="Y488" s="7" t="str" cm="1">
        <f t="array" ref="Y488">_xlfn.IFS(S488&lt;=2,"High",S488=3,"Moderate",S488&lt;=5,"Low")</f>
        <v>Moderate</v>
      </c>
      <c r="Z488" s="7">
        <v>1</v>
      </c>
      <c r="AA488" s="7" t="str" cm="1">
        <f t="array" ref="AA488">_xlfn.IFS(S488&lt;=2,"High",S488=3,"Moderate",S488&lt;=5,"Low")</f>
        <v>Moderate</v>
      </c>
      <c r="AB488" s="5">
        <v>45043</v>
      </c>
      <c r="AC488" s="7" t="s">
        <v>91</v>
      </c>
      <c r="AD488" s="7" t="s">
        <v>41</v>
      </c>
      <c r="AE488" s="7" t="s">
        <v>72</v>
      </c>
      <c r="AF488" s="7">
        <v>1</v>
      </c>
      <c r="AG488" s="8">
        <v>487.4</v>
      </c>
      <c r="AH488" s="7">
        <v>32</v>
      </c>
      <c r="AI488" s="7" t="str" cm="1">
        <f t="array" ref="AI488">_xlfn.IFS(AH488&lt;=25,"Young",AH488&lt;=50,"Adult",AH488&gt;50,"Old")</f>
        <v>Adult</v>
      </c>
    </row>
    <row r="489" spans="1:35" x14ac:dyDescent="0.35">
      <c r="A489" s="11">
        <v>3975</v>
      </c>
      <c r="B489" s="9">
        <v>44138</v>
      </c>
      <c r="C489" s="10">
        <f t="shared" ca="1" si="7"/>
        <v>5.5472222222222225</v>
      </c>
      <c r="D489" s="11" t="s">
        <v>123</v>
      </c>
      <c r="E489" s="11" t="s">
        <v>28</v>
      </c>
      <c r="F489" s="11" t="s">
        <v>107</v>
      </c>
      <c r="G489" s="11" t="s">
        <v>45</v>
      </c>
      <c r="H489" s="11" t="s">
        <v>55</v>
      </c>
      <c r="I489" s="11" t="s">
        <v>32</v>
      </c>
      <c r="J489" s="11" t="s">
        <v>94</v>
      </c>
      <c r="K489" s="11" t="s">
        <v>69</v>
      </c>
      <c r="L489" s="9">
        <v>36185</v>
      </c>
      <c r="M489" s="11" t="s">
        <v>82</v>
      </c>
      <c r="N489" s="11" t="s">
        <v>47</v>
      </c>
      <c r="O489" s="11" t="s">
        <v>83</v>
      </c>
      <c r="P489" s="11" t="s">
        <v>60</v>
      </c>
      <c r="Q489" s="11" t="s">
        <v>39</v>
      </c>
      <c r="R489" s="11" cm="1">
        <f t="array" ref="R489">_xlfn.IFS(Table3[[#This Row],[Performance Levels]]="Exceeds",4,Table3[[#This Row],[Performance Levels]]="Fully Meets",3,Table3[[#This Row],[Performance Levels]]="PIP",1,Table3[[#This Row],[Performance Levels]]="Needs Improvement",2)</f>
        <v>3</v>
      </c>
      <c r="S489" s="11">
        <v>3</v>
      </c>
      <c r="T489" s="11" t="str" cm="1">
        <f t="array" ref="T489">_xlfn.IFS(S489&lt;=2,"Excellent",S489=3,"Average",S489&lt;=5,"Poor")</f>
        <v>Average</v>
      </c>
      <c r="U489" s="9">
        <v>44892</v>
      </c>
      <c r="V489" s="11">
        <v>1</v>
      </c>
      <c r="W489" s="11" t="str" cm="1">
        <f t="array" ref="W489">_xlfn.IFS(S489&lt;=2,"High",S489=3,"Moderate",S489&lt;=5,"Low")</f>
        <v>Moderate</v>
      </c>
      <c r="X489" s="11">
        <v>4</v>
      </c>
      <c r="Y489" s="11" t="str" cm="1">
        <f t="array" ref="Y489">_xlfn.IFS(S489&lt;=2,"High",S489=3,"Moderate",S489&lt;=5,"Low")</f>
        <v>Moderate</v>
      </c>
      <c r="Z489" s="11">
        <v>3</v>
      </c>
      <c r="AA489" s="11" t="str" cm="1">
        <f t="array" ref="AA489">_xlfn.IFS(S489&lt;=2,"High",S489=3,"Moderate",S489&lt;=5,"Low")</f>
        <v>Moderate</v>
      </c>
      <c r="AB489" s="9">
        <v>45054</v>
      </c>
      <c r="AC489" s="11" t="s">
        <v>40</v>
      </c>
      <c r="AD489" s="11" t="s">
        <v>50</v>
      </c>
      <c r="AE489" s="11" t="s">
        <v>62</v>
      </c>
      <c r="AF489" s="11">
        <v>2</v>
      </c>
      <c r="AG489" s="12">
        <v>669.81</v>
      </c>
      <c r="AH489" s="11">
        <v>21</v>
      </c>
      <c r="AI489" s="11" t="str" cm="1">
        <f t="array" ref="AI489">_xlfn.IFS(AH489&lt;=25,"Young",AH489&lt;=50,"Adult",AH489&gt;50,"Old")</f>
        <v>Young</v>
      </c>
    </row>
    <row r="490" spans="1:35" x14ac:dyDescent="0.35">
      <c r="A490" s="7">
        <v>3976</v>
      </c>
      <c r="B490" s="5">
        <v>44491</v>
      </c>
      <c r="C490" s="6">
        <f t="shared" ca="1" si="7"/>
        <v>4.5777777777777775</v>
      </c>
      <c r="D490" s="7" t="s">
        <v>120</v>
      </c>
      <c r="E490" s="7" t="s">
        <v>86</v>
      </c>
      <c r="F490" s="7" t="s">
        <v>29</v>
      </c>
      <c r="G490" s="7" t="s">
        <v>54</v>
      </c>
      <c r="H490" s="7" t="s">
        <v>31</v>
      </c>
      <c r="I490" s="7" t="s">
        <v>32</v>
      </c>
      <c r="J490" s="7" t="s">
        <v>94</v>
      </c>
      <c r="K490" s="7" t="s">
        <v>69</v>
      </c>
      <c r="L490" s="5">
        <v>33559</v>
      </c>
      <c r="M490" s="7" t="s">
        <v>35</v>
      </c>
      <c r="N490" s="7" t="s">
        <v>36</v>
      </c>
      <c r="O490" s="7" t="s">
        <v>37</v>
      </c>
      <c r="P490" s="7" t="s">
        <v>76</v>
      </c>
      <c r="Q490" s="7" t="s">
        <v>39</v>
      </c>
      <c r="R490" s="7" cm="1">
        <f t="array" ref="R490">_xlfn.IFS(Table3[[#This Row],[Performance Levels]]="Exceeds",4,Table3[[#This Row],[Performance Levels]]="Fully Meets",3,Table3[[#This Row],[Performance Levels]]="PIP",1,Table3[[#This Row],[Performance Levels]]="Needs Improvement",2)</f>
        <v>3</v>
      </c>
      <c r="S490" s="7">
        <v>3</v>
      </c>
      <c r="T490" s="7" t="str" cm="1">
        <f t="array" ref="T490">_xlfn.IFS(S490&lt;=2,"Excellent",S490=3,"Average",S490&lt;=5,"Poor")</f>
        <v>Average</v>
      </c>
      <c r="U490" s="5">
        <v>45041</v>
      </c>
      <c r="V490" s="7">
        <v>4</v>
      </c>
      <c r="W490" s="7" t="str" cm="1">
        <f t="array" ref="W490">_xlfn.IFS(S490&lt;=2,"High",S490=3,"Moderate",S490&lt;=5,"Low")</f>
        <v>Moderate</v>
      </c>
      <c r="X490" s="7">
        <v>5</v>
      </c>
      <c r="Y490" s="7" t="str" cm="1">
        <f t="array" ref="Y490">_xlfn.IFS(S490&lt;=2,"High",S490=3,"Moderate",S490&lt;=5,"Low")</f>
        <v>Moderate</v>
      </c>
      <c r="Z490" s="7">
        <v>1</v>
      </c>
      <c r="AA490" s="7" t="str" cm="1">
        <f t="array" ref="AA490">_xlfn.IFS(S490&lt;=2,"High",S490=3,"Moderate",S490&lt;=5,"Low")</f>
        <v>Moderate</v>
      </c>
      <c r="AB490" s="5">
        <v>45038</v>
      </c>
      <c r="AC490" s="7" t="s">
        <v>40</v>
      </c>
      <c r="AD490" s="7" t="s">
        <v>41</v>
      </c>
      <c r="AE490" s="7" t="s">
        <v>62</v>
      </c>
      <c r="AF490" s="7">
        <v>1</v>
      </c>
      <c r="AG490" s="8">
        <v>645.02</v>
      </c>
      <c r="AH490" s="7">
        <v>30</v>
      </c>
      <c r="AI490" s="7" t="str" cm="1">
        <f t="array" ref="AI490">_xlfn.IFS(AH490&lt;=25,"Young",AH490&lt;=50,"Adult",AH490&gt;50,"Old")</f>
        <v>Adult</v>
      </c>
    </row>
    <row r="491" spans="1:35" x14ac:dyDescent="0.35">
      <c r="A491" s="11">
        <v>3977</v>
      </c>
      <c r="B491" s="9">
        <v>43339</v>
      </c>
      <c r="C491" s="10">
        <f t="shared" ca="1" si="7"/>
        <v>7.7305555555555552</v>
      </c>
      <c r="D491" s="11" t="s">
        <v>125</v>
      </c>
      <c r="E491" s="11" t="s">
        <v>63</v>
      </c>
      <c r="F491" s="11" t="s">
        <v>29</v>
      </c>
      <c r="G491" s="11" t="s">
        <v>54</v>
      </c>
      <c r="H491" s="11" t="s">
        <v>44</v>
      </c>
      <c r="I491" s="11" t="s">
        <v>54</v>
      </c>
      <c r="J491" s="11" t="s">
        <v>94</v>
      </c>
      <c r="K491" s="11" t="s">
        <v>100</v>
      </c>
      <c r="L491" s="9">
        <v>52462</v>
      </c>
      <c r="M491" s="11" t="s">
        <v>35</v>
      </c>
      <c r="N491" s="11" t="s">
        <v>36</v>
      </c>
      <c r="O491" s="11" t="s">
        <v>71</v>
      </c>
      <c r="P491" s="11" t="s">
        <v>76</v>
      </c>
      <c r="Q491" s="11" t="s">
        <v>39</v>
      </c>
      <c r="R491" s="11" cm="1">
        <f t="array" ref="R491">_xlfn.IFS(Table3[[#This Row],[Performance Levels]]="Exceeds",4,Table3[[#This Row],[Performance Levels]]="Fully Meets",3,Table3[[#This Row],[Performance Levels]]="PIP",1,Table3[[#This Row],[Performance Levels]]="Needs Improvement",2)</f>
        <v>3</v>
      </c>
      <c r="S491" s="11">
        <v>3</v>
      </c>
      <c r="T491" s="11" t="str" cm="1">
        <f t="array" ref="T491">_xlfn.IFS(S491&lt;=2,"Excellent",S491=3,"Average",S491&lt;=5,"Poor")</f>
        <v>Average</v>
      </c>
      <c r="U491" s="9">
        <v>44932</v>
      </c>
      <c r="V491" s="11">
        <v>1</v>
      </c>
      <c r="W491" s="11" t="str" cm="1">
        <f t="array" ref="W491">_xlfn.IFS(S491&lt;=2,"High",S491=3,"Moderate",S491&lt;=5,"Low")</f>
        <v>Moderate</v>
      </c>
      <c r="X491" s="11">
        <v>5</v>
      </c>
      <c r="Y491" s="11" t="str" cm="1">
        <f t="array" ref="Y491">_xlfn.IFS(S491&lt;=2,"High",S491=3,"Moderate",S491&lt;=5,"Low")</f>
        <v>Moderate</v>
      </c>
      <c r="Z491" s="11">
        <v>4</v>
      </c>
      <c r="AA491" s="11" t="str" cm="1">
        <f t="array" ref="AA491">_xlfn.IFS(S491&lt;=2,"High",S491=3,"Moderate",S491&lt;=5,"Low")</f>
        <v>Moderate</v>
      </c>
      <c r="AB491" s="9">
        <v>44847</v>
      </c>
      <c r="AC491" s="11" t="s">
        <v>67</v>
      </c>
      <c r="AD491" s="11" t="s">
        <v>50</v>
      </c>
      <c r="AE491" s="11" t="s">
        <v>62</v>
      </c>
      <c r="AF491" s="11">
        <v>2</v>
      </c>
      <c r="AG491" s="12">
        <v>157.4</v>
      </c>
      <c r="AH491" s="11">
        <v>75</v>
      </c>
      <c r="AI491" s="11" t="str" cm="1">
        <f t="array" ref="AI491">_xlfn.IFS(AH491&lt;=25,"Young",AH491&lt;=50,"Adult",AH491&gt;50,"Old")</f>
        <v>Old</v>
      </c>
    </row>
    <row r="492" spans="1:35" x14ac:dyDescent="0.35">
      <c r="A492" s="7">
        <v>3978</v>
      </c>
      <c r="B492" s="5">
        <v>44024</v>
      </c>
      <c r="C492" s="6">
        <f t="shared" ca="1" si="7"/>
        <v>5.8555555555555552</v>
      </c>
      <c r="D492" s="7" t="s">
        <v>125</v>
      </c>
      <c r="E492" s="7" t="s">
        <v>93</v>
      </c>
      <c r="F492" s="7" t="s">
        <v>29</v>
      </c>
      <c r="G492" s="7" t="s">
        <v>45</v>
      </c>
      <c r="H492" s="7" t="s">
        <v>55</v>
      </c>
      <c r="I492" s="7" t="s">
        <v>45</v>
      </c>
      <c r="J492" s="7" t="s">
        <v>94</v>
      </c>
      <c r="K492" s="7" t="s">
        <v>64</v>
      </c>
      <c r="L492" s="5">
        <v>29337</v>
      </c>
      <c r="M492" s="7" t="s">
        <v>35</v>
      </c>
      <c r="N492" s="7" t="s">
        <v>47</v>
      </c>
      <c r="O492" s="7" t="s">
        <v>83</v>
      </c>
      <c r="P492" s="7" t="s">
        <v>38</v>
      </c>
      <c r="Q492" s="7" t="s">
        <v>39</v>
      </c>
      <c r="R492" s="7" cm="1">
        <f t="array" ref="R492">_xlfn.IFS(Table3[[#This Row],[Performance Levels]]="Exceeds",4,Table3[[#This Row],[Performance Levels]]="Fully Meets",3,Table3[[#This Row],[Performance Levels]]="PIP",1,Table3[[#This Row],[Performance Levels]]="Needs Improvement",2)</f>
        <v>3</v>
      </c>
      <c r="S492" s="7">
        <v>3</v>
      </c>
      <c r="T492" s="7" t="str" cm="1">
        <f t="array" ref="T492">_xlfn.IFS(S492&lt;=2,"Excellent",S492=3,"Average",S492&lt;=5,"Poor")</f>
        <v>Average</v>
      </c>
      <c r="U492" s="5">
        <v>44808</v>
      </c>
      <c r="V492" s="7">
        <v>4</v>
      </c>
      <c r="W492" s="7" t="str" cm="1">
        <f t="array" ref="W492">_xlfn.IFS(S492&lt;=2,"High",S492=3,"Moderate",S492&lt;=5,"Low")</f>
        <v>Moderate</v>
      </c>
      <c r="X492" s="7">
        <v>3</v>
      </c>
      <c r="Y492" s="7" t="str" cm="1">
        <f t="array" ref="Y492">_xlfn.IFS(S492&lt;=2,"High",S492=3,"Moderate",S492&lt;=5,"Low")</f>
        <v>Moderate</v>
      </c>
      <c r="Z492" s="7">
        <v>5</v>
      </c>
      <c r="AA492" s="7" t="str" cm="1">
        <f t="array" ref="AA492">_xlfn.IFS(S492&lt;=2,"High",S492=3,"Moderate",S492&lt;=5,"Low")</f>
        <v>Moderate</v>
      </c>
      <c r="AB492" s="5">
        <v>45061</v>
      </c>
      <c r="AC492" s="7" t="s">
        <v>61</v>
      </c>
      <c r="AD492" s="7" t="s">
        <v>50</v>
      </c>
      <c r="AE492" s="7" t="s">
        <v>42</v>
      </c>
      <c r="AF492" s="7">
        <v>1</v>
      </c>
      <c r="AG492" s="8">
        <v>131.97999999999999</v>
      </c>
      <c r="AH492" s="7">
        <v>40</v>
      </c>
      <c r="AI492" s="7" t="str" cm="1">
        <f t="array" ref="AI492">_xlfn.IFS(AH492&lt;=25,"Young",AH492&lt;=50,"Adult",AH492&gt;50,"Old")</f>
        <v>Adult</v>
      </c>
    </row>
    <row r="493" spans="1:35" x14ac:dyDescent="0.35">
      <c r="A493" s="11">
        <v>3980</v>
      </c>
      <c r="B493" s="9">
        <v>43962</v>
      </c>
      <c r="C493" s="10">
        <f t="shared" ca="1" si="7"/>
        <v>6.0250000000000004</v>
      </c>
      <c r="D493" s="11" t="s">
        <v>119</v>
      </c>
      <c r="E493" s="11" t="s">
        <v>53</v>
      </c>
      <c r="F493" s="11" t="s">
        <v>29</v>
      </c>
      <c r="G493" s="11" t="s">
        <v>54</v>
      </c>
      <c r="H493" s="11" t="s">
        <v>31</v>
      </c>
      <c r="I493" s="11" t="s">
        <v>54</v>
      </c>
      <c r="J493" s="11" t="s">
        <v>94</v>
      </c>
      <c r="K493" s="11" t="s">
        <v>95</v>
      </c>
      <c r="L493" s="9">
        <v>27730</v>
      </c>
      <c r="M493" s="11" t="s">
        <v>35</v>
      </c>
      <c r="N493" s="11" t="s">
        <v>36</v>
      </c>
      <c r="O493" s="11" t="s">
        <v>37</v>
      </c>
      <c r="P493" s="11" t="s">
        <v>66</v>
      </c>
      <c r="Q493" s="11" t="s">
        <v>77</v>
      </c>
      <c r="R493" s="11" cm="1">
        <f t="array" ref="R493">_xlfn.IFS(Table3[[#This Row],[Performance Levels]]="Exceeds",4,Table3[[#This Row],[Performance Levels]]="Fully Meets",3,Table3[[#This Row],[Performance Levels]]="PIP",1,Table3[[#This Row],[Performance Levels]]="Needs Improvement",2)</f>
        <v>4</v>
      </c>
      <c r="S493" s="11">
        <v>3</v>
      </c>
      <c r="T493" s="11" t="str" cm="1">
        <f t="array" ref="T493">_xlfn.IFS(S493&lt;=2,"Excellent",S493=3,"Average",S493&lt;=5,"Poor")</f>
        <v>Average</v>
      </c>
      <c r="U493" s="9">
        <v>44837</v>
      </c>
      <c r="V493" s="11">
        <v>4</v>
      </c>
      <c r="W493" s="11" t="str" cm="1">
        <f t="array" ref="W493">_xlfn.IFS(S493&lt;=2,"High",S493=3,"Moderate",S493&lt;=5,"Low")</f>
        <v>Moderate</v>
      </c>
      <c r="X493" s="11">
        <v>2</v>
      </c>
      <c r="Y493" s="11" t="str" cm="1">
        <f t="array" ref="Y493">_xlfn.IFS(S493&lt;=2,"High",S493=3,"Moderate",S493&lt;=5,"Low")</f>
        <v>Moderate</v>
      </c>
      <c r="Z493" s="11">
        <v>5</v>
      </c>
      <c r="AA493" s="11" t="str" cm="1">
        <f t="array" ref="AA493">_xlfn.IFS(S493&lt;=2,"High",S493=3,"Moderate",S493&lt;=5,"Low")</f>
        <v>Moderate</v>
      </c>
      <c r="AB493" s="9">
        <v>45134</v>
      </c>
      <c r="AC493" s="11" t="s">
        <v>91</v>
      </c>
      <c r="AD493" s="11" t="s">
        <v>50</v>
      </c>
      <c r="AE493" s="11" t="s">
        <v>51</v>
      </c>
      <c r="AF493" s="11">
        <v>1</v>
      </c>
      <c r="AG493" s="12">
        <v>695.56</v>
      </c>
      <c r="AH493" s="11">
        <v>45</v>
      </c>
      <c r="AI493" s="11" t="str" cm="1">
        <f t="array" ref="AI493">_xlfn.IFS(AH493&lt;=25,"Young",AH493&lt;=50,"Adult",AH493&gt;50,"Old")</f>
        <v>Adult</v>
      </c>
    </row>
    <row r="494" spans="1:35" x14ac:dyDescent="0.35">
      <c r="A494" s="7">
        <v>3981</v>
      </c>
      <c r="B494" s="5">
        <v>44036</v>
      </c>
      <c r="C494" s="6">
        <f t="shared" ca="1" si="7"/>
        <v>5.822222222222222</v>
      </c>
      <c r="D494" s="7" t="s">
        <v>119</v>
      </c>
      <c r="E494" s="7" t="s">
        <v>68</v>
      </c>
      <c r="F494" s="7" t="s">
        <v>29</v>
      </c>
      <c r="G494" s="7" t="s">
        <v>54</v>
      </c>
      <c r="H494" s="7" t="s">
        <v>44</v>
      </c>
      <c r="I494" s="7" t="s">
        <v>32</v>
      </c>
      <c r="J494" s="7" t="s">
        <v>94</v>
      </c>
      <c r="K494" s="7" t="s">
        <v>69</v>
      </c>
      <c r="L494" s="5">
        <v>21953</v>
      </c>
      <c r="M494" s="7" t="s">
        <v>35</v>
      </c>
      <c r="N494" s="7" t="s">
        <v>36</v>
      </c>
      <c r="O494" s="7" t="s">
        <v>71</v>
      </c>
      <c r="P494" s="7" t="s">
        <v>76</v>
      </c>
      <c r="Q494" s="7" t="s">
        <v>39</v>
      </c>
      <c r="R494" s="7" cm="1">
        <f t="array" ref="R494">_xlfn.IFS(Table3[[#This Row],[Performance Levels]]="Exceeds",4,Table3[[#This Row],[Performance Levels]]="Fully Meets",3,Table3[[#This Row],[Performance Levels]]="PIP",1,Table3[[#This Row],[Performance Levels]]="Needs Improvement",2)</f>
        <v>3</v>
      </c>
      <c r="S494" s="7">
        <v>3</v>
      </c>
      <c r="T494" s="7" t="str" cm="1">
        <f t="array" ref="T494">_xlfn.IFS(S494&lt;=2,"Excellent",S494=3,"Average",S494&lt;=5,"Poor")</f>
        <v>Average</v>
      </c>
      <c r="U494" s="5">
        <v>44865</v>
      </c>
      <c r="V494" s="7">
        <v>1</v>
      </c>
      <c r="W494" s="7" t="str" cm="1">
        <f t="array" ref="W494">_xlfn.IFS(S494&lt;=2,"High",S494=3,"Moderate",S494&lt;=5,"Low")</f>
        <v>Moderate</v>
      </c>
      <c r="X494" s="7">
        <v>2</v>
      </c>
      <c r="Y494" s="7" t="str" cm="1">
        <f t="array" ref="Y494">_xlfn.IFS(S494&lt;=2,"High",S494=3,"Moderate",S494&lt;=5,"Low")</f>
        <v>Moderate</v>
      </c>
      <c r="Z494" s="7">
        <v>4</v>
      </c>
      <c r="AA494" s="7" t="str" cm="1">
        <f t="array" ref="AA494">_xlfn.IFS(S494&lt;=2,"High",S494=3,"Moderate",S494&lt;=5,"Low")</f>
        <v>Moderate</v>
      </c>
      <c r="AB494" s="5">
        <v>44917</v>
      </c>
      <c r="AC494" s="7" t="s">
        <v>91</v>
      </c>
      <c r="AD494" s="7" t="s">
        <v>50</v>
      </c>
      <c r="AE494" s="7" t="s">
        <v>72</v>
      </c>
      <c r="AF494" s="7">
        <v>2</v>
      </c>
      <c r="AG494" s="8">
        <v>869.96</v>
      </c>
      <c r="AH494" s="7">
        <v>60</v>
      </c>
      <c r="AI494" s="7" t="str" cm="1">
        <f t="array" ref="AI494">_xlfn.IFS(AH494&lt;=25,"Young",AH494&lt;=50,"Adult",AH494&gt;50,"Old")</f>
        <v>Old</v>
      </c>
    </row>
    <row r="495" spans="1:35" x14ac:dyDescent="0.35">
      <c r="A495" s="11">
        <v>3982</v>
      </c>
      <c r="B495" s="9">
        <v>44782</v>
      </c>
      <c r="C495" s="10">
        <f t="shared" ca="1" si="7"/>
        <v>3.7805555555555554</v>
      </c>
      <c r="D495" s="11" t="s">
        <v>118</v>
      </c>
      <c r="E495" s="11" t="s">
        <v>28</v>
      </c>
      <c r="F495" s="11" t="s">
        <v>29</v>
      </c>
      <c r="G495" s="11" t="s">
        <v>45</v>
      </c>
      <c r="H495" s="11" t="s">
        <v>55</v>
      </c>
      <c r="I495" s="11" t="s">
        <v>45</v>
      </c>
      <c r="J495" s="11" t="s">
        <v>94</v>
      </c>
      <c r="K495" s="11" t="s">
        <v>46</v>
      </c>
      <c r="L495" s="9">
        <v>20983</v>
      </c>
      <c r="M495" s="11" t="s">
        <v>35</v>
      </c>
      <c r="N495" s="11" t="s">
        <v>36</v>
      </c>
      <c r="O495" s="11" t="s">
        <v>59</v>
      </c>
      <c r="P495" s="11" t="s">
        <v>66</v>
      </c>
      <c r="Q495" s="11" t="s">
        <v>97</v>
      </c>
      <c r="R495" s="11" cm="1">
        <f t="array" ref="R495">_xlfn.IFS(Table3[[#This Row],[Performance Levels]]="Exceeds",4,Table3[[#This Row],[Performance Levels]]="Fully Meets",3,Table3[[#This Row],[Performance Levels]]="PIP",1,Table3[[#This Row],[Performance Levels]]="Needs Improvement",2)</f>
        <v>2</v>
      </c>
      <c r="S495" s="11">
        <v>3</v>
      </c>
      <c r="T495" s="11" t="str" cm="1">
        <f t="array" ref="T495">_xlfn.IFS(S495&lt;=2,"Excellent",S495=3,"Average",S495&lt;=5,"Poor")</f>
        <v>Average</v>
      </c>
      <c r="U495" s="9">
        <v>44843</v>
      </c>
      <c r="V495" s="11">
        <v>1</v>
      </c>
      <c r="W495" s="11" t="str" cm="1">
        <f t="array" ref="W495">_xlfn.IFS(S495&lt;=2,"High",S495=3,"Moderate",S495&lt;=5,"Low")</f>
        <v>Moderate</v>
      </c>
      <c r="X495" s="11">
        <v>1</v>
      </c>
      <c r="Y495" s="11" t="str" cm="1">
        <f t="array" ref="Y495">_xlfn.IFS(S495&lt;=2,"High",S495=3,"Moderate",S495&lt;=5,"Low")</f>
        <v>Moderate</v>
      </c>
      <c r="Z495" s="11">
        <v>1</v>
      </c>
      <c r="AA495" s="11" t="str" cm="1">
        <f t="array" ref="AA495">_xlfn.IFS(S495&lt;=2,"High",S495=3,"Moderate",S495&lt;=5,"Low")</f>
        <v>Moderate</v>
      </c>
      <c r="AB495" s="9">
        <v>44904</v>
      </c>
      <c r="AC495" s="11" t="s">
        <v>67</v>
      </c>
      <c r="AD495" s="11" t="s">
        <v>41</v>
      </c>
      <c r="AE495" s="11" t="s">
        <v>62</v>
      </c>
      <c r="AF495" s="11">
        <v>1</v>
      </c>
      <c r="AG495" s="12">
        <v>189.91</v>
      </c>
      <c r="AH495" s="11">
        <v>65</v>
      </c>
      <c r="AI495" s="11" t="str" cm="1">
        <f t="array" ref="AI495">_xlfn.IFS(AH495&lt;=25,"Young",AH495&lt;=50,"Adult",AH495&gt;50,"Old")</f>
        <v>Old</v>
      </c>
    </row>
    <row r="496" spans="1:35" x14ac:dyDescent="0.35">
      <c r="A496" s="7">
        <v>3983</v>
      </c>
      <c r="B496" s="5">
        <v>44724</v>
      </c>
      <c r="C496" s="6">
        <f t="shared" ca="1" si="7"/>
        <v>3.9388888888888891</v>
      </c>
      <c r="D496" s="7" t="s">
        <v>118</v>
      </c>
      <c r="E496" s="7" t="s">
        <v>84</v>
      </c>
      <c r="F496" s="7" t="s">
        <v>29</v>
      </c>
      <c r="G496" s="7" t="s">
        <v>54</v>
      </c>
      <c r="H496" s="7" t="s">
        <v>44</v>
      </c>
      <c r="I496" s="7" t="s">
        <v>54</v>
      </c>
      <c r="J496" s="7" t="s">
        <v>94</v>
      </c>
      <c r="K496" s="7" t="s">
        <v>69</v>
      </c>
      <c r="L496" s="5">
        <v>23479</v>
      </c>
      <c r="M496" s="7" t="s">
        <v>35</v>
      </c>
      <c r="N496" s="7" t="s">
        <v>36</v>
      </c>
      <c r="O496" s="7" t="s">
        <v>48</v>
      </c>
      <c r="P496" s="7" t="s">
        <v>66</v>
      </c>
      <c r="Q496" s="7" t="s">
        <v>77</v>
      </c>
      <c r="R496" s="7" cm="1">
        <f t="array" ref="R496">_xlfn.IFS(Table3[[#This Row],[Performance Levels]]="Exceeds",4,Table3[[#This Row],[Performance Levels]]="Fully Meets",3,Table3[[#This Row],[Performance Levels]]="PIP",1,Table3[[#This Row],[Performance Levels]]="Needs Improvement",2)</f>
        <v>4</v>
      </c>
      <c r="S496" s="7">
        <v>3</v>
      </c>
      <c r="T496" s="7" t="str" cm="1">
        <f t="array" ref="T496">_xlfn.IFS(S496&lt;=2,"Excellent",S496=3,"Average",S496&lt;=5,"Poor")</f>
        <v>Average</v>
      </c>
      <c r="U496" s="5">
        <v>44898</v>
      </c>
      <c r="V496" s="7">
        <v>4</v>
      </c>
      <c r="W496" s="7" t="str" cm="1">
        <f t="array" ref="W496">_xlfn.IFS(S496&lt;=2,"High",S496=3,"Moderate",S496&lt;=5,"Low")</f>
        <v>Moderate</v>
      </c>
      <c r="X496" s="7">
        <v>3</v>
      </c>
      <c r="Y496" s="7" t="str" cm="1">
        <f t="array" ref="Y496">_xlfn.IFS(S496&lt;=2,"High",S496=3,"Moderate",S496&lt;=5,"Low")</f>
        <v>Moderate</v>
      </c>
      <c r="Z496" s="7">
        <v>1</v>
      </c>
      <c r="AA496" s="7" t="str" cm="1">
        <f t="array" ref="AA496">_xlfn.IFS(S496&lt;=2,"High",S496=3,"Moderate",S496&lt;=5,"Low")</f>
        <v>Moderate</v>
      </c>
      <c r="AB496" s="5">
        <v>45131</v>
      </c>
      <c r="AC496" s="7" t="s">
        <v>61</v>
      </c>
      <c r="AD496" s="7" t="s">
        <v>50</v>
      </c>
      <c r="AE496" s="7" t="s">
        <v>42</v>
      </c>
      <c r="AF496" s="7">
        <v>5</v>
      </c>
      <c r="AG496" s="8">
        <v>407.96</v>
      </c>
      <c r="AH496" s="7">
        <v>58</v>
      </c>
      <c r="AI496" s="7" t="str" cm="1">
        <f t="array" ref="AI496">_xlfn.IFS(AH496&lt;=25,"Young",AH496&lt;=50,"Adult",AH496&gt;50,"Old")</f>
        <v>Old</v>
      </c>
    </row>
    <row r="497" spans="1:35" x14ac:dyDescent="0.35">
      <c r="A497" s="11">
        <v>3984</v>
      </c>
      <c r="B497" s="9">
        <v>44602</v>
      </c>
      <c r="C497" s="10">
        <f t="shared" ca="1" si="7"/>
        <v>4.2777777777777777</v>
      </c>
      <c r="D497" s="11" t="s">
        <v>118</v>
      </c>
      <c r="E497" s="11" t="s">
        <v>43</v>
      </c>
      <c r="F497" s="11" t="s">
        <v>29</v>
      </c>
      <c r="G497" s="11" t="s">
        <v>30</v>
      </c>
      <c r="H497" s="11" t="s">
        <v>55</v>
      </c>
      <c r="I497" s="11" t="s">
        <v>54</v>
      </c>
      <c r="J497" s="11" t="s">
        <v>94</v>
      </c>
      <c r="K497" s="11" t="s">
        <v>100</v>
      </c>
      <c r="L497" s="9">
        <v>23215</v>
      </c>
      <c r="M497" s="11" t="s">
        <v>82</v>
      </c>
      <c r="N497" s="11" t="s">
        <v>36</v>
      </c>
      <c r="O497" s="11" t="s">
        <v>48</v>
      </c>
      <c r="P497" s="11" t="s">
        <v>60</v>
      </c>
      <c r="Q497" s="11" t="s">
        <v>39</v>
      </c>
      <c r="R497" s="11" cm="1">
        <f t="array" ref="R497">_xlfn.IFS(Table3[[#This Row],[Performance Levels]]="Exceeds",4,Table3[[#This Row],[Performance Levels]]="Fully Meets",3,Table3[[#This Row],[Performance Levels]]="PIP",1,Table3[[#This Row],[Performance Levels]]="Needs Improvement",2)</f>
        <v>3</v>
      </c>
      <c r="S497" s="11">
        <v>3</v>
      </c>
      <c r="T497" s="11" t="str" cm="1">
        <f t="array" ref="T497">_xlfn.IFS(S497&lt;=2,"Excellent",S497=3,"Average",S497&lt;=5,"Poor")</f>
        <v>Average</v>
      </c>
      <c r="U497" s="9">
        <v>44981</v>
      </c>
      <c r="V497" s="11">
        <v>5</v>
      </c>
      <c r="W497" s="11" t="str" cm="1">
        <f t="array" ref="W497">_xlfn.IFS(S497&lt;=2,"High",S497=3,"Moderate",S497&lt;=5,"Low")</f>
        <v>Moderate</v>
      </c>
      <c r="X497" s="11">
        <v>5</v>
      </c>
      <c r="Y497" s="11" t="str" cm="1">
        <f t="array" ref="Y497">_xlfn.IFS(S497&lt;=2,"High",S497=3,"Moderate",S497&lt;=5,"Low")</f>
        <v>Moderate</v>
      </c>
      <c r="Z497" s="11">
        <v>4</v>
      </c>
      <c r="AA497" s="11" t="str" cm="1">
        <f t="array" ref="AA497">_xlfn.IFS(S497&lt;=2,"High",S497=3,"Moderate",S497&lt;=5,"Low")</f>
        <v>Moderate</v>
      </c>
      <c r="AB497" s="9">
        <v>44780</v>
      </c>
      <c r="AC497" s="11" t="s">
        <v>91</v>
      </c>
      <c r="AD497" s="11" t="s">
        <v>41</v>
      </c>
      <c r="AE497" s="11" t="s">
        <v>51</v>
      </c>
      <c r="AF497" s="11">
        <v>1</v>
      </c>
      <c r="AG497" s="12">
        <v>202.91</v>
      </c>
      <c r="AH497" s="11">
        <v>59</v>
      </c>
      <c r="AI497" s="11" t="str" cm="1">
        <f t="array" ref="AI497">_xlfn.IFS(AH497&lt;=25,"Young",AH497&lt;=50,"Adult",AH497&gt;50,"Old")</f>
        <v>Old</v>
      </c>
    </row>
    <row r="498" spans="1:35" x14ac:dyDescent="0.35">
      <c r="A498" s="7">
        <v>3985</v>
      </c>
      <c r="B498" s="5">
        <v>44939</v>
      </c>
      <c r="C498" s="6">
        <f t="shared" ca="1" si="7"/>
        <v>3.3527777777777779</v>
      </c>
      <c r="D498" s="7" t="s">
        <v>118</v>
      </c>
      <c r="E498" s="7" t="s">
        <v>86</v>
      </c>
      <c r="F498" s="7" t="s">
        <v>107</v>
      </c>
      <c r="G498" s="7" t="s">
        <v>45</v>
      </c>
      <c r="H498" s="7" t="s">
        <v>44</v>
      </c>
      <c r="I498" s="7" t="s">
        <v>45</v>
      </c>
      <c r="J498" s="7" t="s">
        <v>94</v>
      </c>
      <c r="K498" s="7" t="s">
        <v>103</v>
      </c>
      <c r="L498" s="5">
        <v>33621</v>
      </c>
      <c r="M498" s="7" t="s">
        <v>82</v>
      </c>
      <c r="N498" s="7" t="s">
        <v>47</v>
      </c>
      <c r="O498" s="7" t="s">
        <v>37</v>
      </c>
      <c r="P498" s="7" t="s">
        <v>38</v>
      </c>
      <c r="Q498" s="7" t="s">
        <v>39</v>
      </c>
      <c r="R498" s="7" cm="1">
        <f t="array" ref="R498">_xlfn.IFS(Table3[[#This Row],[Performance Levels]]="Exceeds",4,Table3[[#This Row],[Performance Levels]]="Fully Meets",3,Table3[[#This Row],[Performance Levels]]="PIP",1,Table3[[#This Row],[Performance Levels]]="Needs Improvement",2)</f>
        <v>3</v>
      </c>
      <c r="S498" s="7">
        <v>3</v>
      </c>
      <c r="T498" s="7" t="str" cm="1">
        <f t="array" ref="T498">_xlfn.IFS(S498&lt;=2,"Excellent",S498=3,"Average",S498&lt;=5,"Poor")</f>
        <v>Average</v>
      </c>
      <c r="U498" s="5">
        <v>44832</v>
      </c>
      <c r="V498" s="7">
        <v>5</v>
      </c>
      <c r="W498" s="7" t="str" cm="1">
        <f t="array" ref="W498">_xlfn.IFS(S498&lt;=2,"High",S498=3,"Moderate",S498&lt;=5,"Low")</f>
        <v>Moderate</v>
      </c>
      <c r="X498" s="7">
        <v>4</v>
      </c>
      <c r="Y498" s="7" t="str" cm="1">
        <f t="array" ref="Y498">_xlfn.IFS(S498&lt;=2,"High",S498=3,"Moderate",S498&lt;=5,"Low")</f>
        <v>Moderate</v>
      </c>
      <c r="Z498" s="7">
        <v>2</v>
      </c>
      <c r="AA498" s="7" t="str" cm="1">
        <f t="array" ref="AA498">_xlfn.IFS(S498&lt;=2,"High",S498=3,"Moderate",S498&lt;=5,"Low")</f>
        <v>Moderate</v>
      </c>
      <c r="AB498" s="5">
        <v>44850</v>
      </c>
      <c r="AC498" s="7" t="s">
        <v>91</v>
      </c>
      <c r="AD498" s="7" t="s">
        <v>41</v>
      </c>
      <c r="AE498" s="7" t="s">
        <v>72</v>
      </c>
      <c r="AF498" s="7">
        <v>4</v>
      </c>
      <c r="AG498" s="8">
        <v>956.95</v>
      </c>
      <c r="AH498" s="7">
        <v>31</v>
      </c>
      <c r="AI498" s="7" t="str" cm="1">
        <f t="array" ref="AI498">_xlfn.IFS(AH498&lt;=25,"Young",AH498&lt;=50,"Adult",AH498&gt;50,"Old")</f>
        <v>Adult</v>
      </c>
    </row>
    <row r="499" spans="1:35" x14ac:dyDescent="0.35">
      <c r="A499" s="11">
        <v>3986</v>
      </c>
      <c r="B499" s="9">
        <v>43900</v>
      </c>
      <c r="C499" s="10">
        <f t="shared" ca="1" si="7"/>
        <v>6.1944444444444446</v>
      </c>
      <c r="D499" s="11" t="s">
        <v>118</v>
      </c>
      <c r="E499" s="11" t="s">
        <v>63</v>
      </c>
      <c r="F499" s="11" t="s">
        <v>29</v>
      </c>
      <c r="G499" s="11" t="s">
        <v>45</v>
      </c>
      <c r="H499" s="11" t="s">
        <v>44</v>
      </c>
      <c r="I499" s="11" t="s">
        <v>32</v>
      </c>
      <c r="J499" s="11" t="s">
        <v>94</v>
      </c>
      <c r="K499" s="11" t="s">
        <v>101</v>
      </c>
      <c r="L499" s="9">
        <v>26630</v>
      </c>
      <c r="M499" s="11" t="s">
        <v>82</v>
      </c>
      <c r="N499" s="11" t="s">
        <v>36</v>
      </c>
      <c r="O499" s="11" t="s">
        <v>48</v>
      </c>
      <c r="P499" s="11" t="s">
        <v>66</v>
      </c>
      <c r="Q499" s="11" t="s">
        <v>39</v>
      </c>
      <c r="R499" s="11" cm="1">
        <f t="array" ref="R499">_xlfn.IFS(Table3[[#This Row],[Performance Levels]]="Exceeds",4,Table3[[#This Row],[Performance Levels]]="Fully Meets",3,Table3[[#This Row],[Performance Levels]]="PIP",1,Table3[[#This Row],[Performance Levels]]="Needs Improvement",2)</f>
        <v>3</v>
      </c>
      <c r="S499" s="11">
        <v>3</v>
      </c>
      <c r="T499" s="11" t="str" cm="1">
        <f t="array" ref="T499">_xlfn.IFS(S499&lt;=2,"Excellent",S499=3,"Average",S499&lt;=5,"Poor")</f>
        <v>Average</v>
      </c>
      <c r="U499" s="9">
        <v>44842</v>
      </c>
      <c r="V499" s="11">
        <v>4</v>
      </c>
      <c r="W499" s="11" t="str" cm="1">
        <f t="array" ref="W499">_xlfn.IFS(S499&lt;=2,"High",S499=3,"Moderate",S499&lt;=5,"Low")</f>
        <v>Moderate</v>
      </c>
      <c r="X499" s="11">
        <v>3</v>
      </c>
      <c r="Y499" s="11" t="str" cm="1">
        <f t="array" ref="Y499">_xlfn.IFS(S499&lt;=2,"High",S499=3,"Moderate",S499&lt;=5,"Low")</f>
        <v>Moderate</v>
      </c>
      <c r="Z499" s="11">
        <v>2</v>
      </c>
      <c r="AA499" s="11" t="str" cm="1">
        <f t="array" ref="AA499">_xlfn.IFS(S499&lt;=2,"High",S499=3,"Moderate",S499&lt;=5,"Low")</f>
        <v>Moderate</v>
      </c>
      <c r="AB499" s="9">
        <v>44849</v>
      </c>
      <c r="AC499" s="11" t="s">
        <v>67</v>
      </c>
      <c r="AD499" s="11" t="s">
        <v>50</v>
      </c>
      <c r="AE499" s="11" t="s">
        <v>72</v>
      </c>
      <c r="AF499" s="11">
        <v>5</v>
      </c>
      <c r="AG499" s="12">
        <v>813.03</v>
      </c>
      <c r="AH499" s="11">
        <v>48</v>
      </c>
      <c r="AI499" s="11" t="str" cm="1">
        <f t="array" ref="AI499">_xlfn.IFS(AH499&lt;=25,"Young",AH499&lt;=50,"Adult",AH499&gt;50,"Old")</f>
        <v>Adult</v>
      </c>
    </row>
    <row r="500" spans="1:35" x14ac:dyDescent="0.35">
      <c r="A500" s="7">
        <v>3987</v>
      </c>
      <c r="B500" s="5">
        <v>44617</v>
      </c>
      <c r="C500" s="6">
        <f t="shared" ca="1" si="7"/>
        <v>4.2361111111111107</v>
      </c>
      <c r="D500" s="7" t="s">
        <v>122</v>
      </c>
      <c r="E500" s="7" t="s">
        <v>93</v>
      </c>
      <c r="F500" s="7" t="s">
        <v>107</v>
      </c>
      <c r="G500" s="7" t="s">
        <v>54</v>
      </c>
      <c r="H500" s="7" t="s">
        <v>44</v>
      </c>
      <c r="I500" s="7" t="s">
        <v>54</v>
      </c>
      <c r="J500" s="7" t="s">
        <v>94</v>
      </c>
      <c r="K500" s="7" t="s">
        <v>101</v>
      </c>
      <c r="L500" s="5">
        <v>30074</v>
      </c>
      <c r="M500" s="7" t="s">
        <v>82</v>
      </c>
      <c r="N500" s="7" t="s">
        <v>47</v>
      </c>
      <c r="O500" s="7" t="s">
        <v>59</v>
      </c>
      <c r="P500" s="7" t="s">
        <v>38</v>
      </c>
      <c r="Q500" s="7" t="s">
        <v>77</v>
      </c>
      <c r="R500" s="7" cm="1">
        <f t="array" ref="R500">_xlfn.IFS(Table3[[#This Row],[Performance Levels]]="Exceeds",4,Table3[[#This Row],[Performance Levels]]="Fully Meets",3,Table3[[#This Row],[Performance Levels]]="PIP",1,Table3[[#This Row],[Performance Levels]]="Needs Improvement",2)</f>
        <v>4</v>
      </c>
      <c r="S500" s="7">
        <v>3</v>
      </c>
      <c r="T500" s="7" t="str" cm="1">
        <f t="array" ref="T500">_xlfn.IFS(S500&lt;=2,"Excellent",S500=3,"Average",S500&lt;=5,"Poor")</f>
        <v>Average</v>
      </c>
      <c r="U500" s="5">
        <v>44917</v>
      </c>
      <c r="V500" s="7">
        <v>5</v>
      </c>
      <c r="W500" s="7" t="str" cm="1">
        <f t="array" ref="W500">_xlfn.IFS(S500&lt;=2,"High",S500=3,"Moderate",S500&lt;=5,"Low")</f>
        <v>Moderate</v>
      </c>
      <c r="X500" s="7">
        <v>4</v>
      </c>
      <c r="Y500" s="7" t="str" cm="1">
        <f t="array" ref="Y500">_xlfn.IFS(S500&lt;=2,"High",S500=3,"Moderate",S500&lt;=5,"Low")</f>
        <v>Moderate</v>
      </c>
      <c r="Z500" s="7">
        <v>1</v>
      </c>
      <c r="AA500" s="7" t="str" cm="1">
        <f t="array" ref="AA500">_xlfn.IFS(S500&lt;=2,"High",S500=3,"Moderate",S500&lt;=5,"Low")</f>
        <v>Moderate</v>
      </c>
      <c r="AB500" s="5">
        <v>44797</v>
      </c>
      <c r="AC500" s="7" t="s">
        <v>61</v>
      </c>
      <c r="AD500" s="7" t="s">
        <v>50</v>
      </c>
      <c r="AE500" s="7" t="s">
        <v>72</v>
      </c>
      <c r="AF500" s="7">
        <v>1</v>
      </c>
      <c r="AG500" s="8">
        <v>962.54</v>
      </c>
      <c r="AH500" s="7">
        <v>40</v>
      </c>
      <c r="AI500" s="7" t="str" cm="1">
        <f t="array" ref="AI500">_xlfn.IFS(AH500&lt;=25,"Young",AH500&lt;=50,"Adult",AH500&gt;50,"Old")</f>
        <v>Adult</v>
      </c>
    </row>
    <row r="501" spans="1:35" x14ac:dyDescent="0.35">
      <c r="A501" s="11">
        <v>3989</v>
      </c>
      <c r="B501" s="9">
        <v>44753</v>
      </c>
      <c r="C501" s="10">
        <f t="shared" ca="1" si="7"/>
        <v>3.8583333333333334</v>
      </c>
      <c r="D501" s="11" t="s">
        <v>120</v>
      </c>
      <c r="E501" s="11" t="s">
        <v>63</v>
      </c>
      <c r="F501" s="11" t="s">
        <v>29</v>
      </c>
      <c r="G501" s="11" t="s">
        <v>54</v>
      </c>
      <c r="H501" s="11" t="s">
        <v>31</v>
      </c>
      <c r="I501" s="11" t="s">
        <v>45</v>
      </c>
      <c r="J501" s="11" t="s">
        <v>94</v>
      </c>
      <c r="K501" s="11" t="s">
        <v>64</v>
      </c>
      <c r="L501" s="9">
        <v>19163</v>
      </c>
      <c r="M501" s="11" t="s">
        <v>35</v>
      </c>
      <c r="N501" s="11" t="s">
        <v>36</v>
      </c>
      <c r="O501" s="11" t="s">
        <v>83</v>
      </c>
      <c r="P501" s="11" t="s">
        <v>38</v>
      </c>
      <c r="Q501" s="11" t="s">
        <v>39</v>
      </c>
      <c r="R501" s="11" cm="1">
        <f t="array" ref="R501">_xlfn.IFS(Table3[[#This Row],[Performance Levels]]="Exceeds",4,Table3[[#This Row],[Performance Levels]]="Fully Meets",3,Table3[[#This Row],[Performance Levels]]="PIP",1,Table3[[#This Row],[Performance Levels]]="Needs Improvement",2)</f>
        <v>3</v>
      </c>
      <c r="S501" s="11">
        <v>3</v>
      </c>
      <c r="T501" s="11" t="str" cm="1">
        <f t="array" ref="T501">_xlfn.IFS(S501&lt;=2,"Excellent",S501=3,"Average",S501&lt;=5,"Poor")</f>
        <v>Average</v>
      </c>
      <c r="U501" s="9">
        <v>45042</v>
      </c>
      <c r="V501" s="11">
        <v>2</v>
      </c>
      <c r="W501" s="11" t="str" cm="1">
        <f t="array" ref="W501">_xlfn.IFS(S501&lt;=2,"High",S501=3,"Moderate",S501&lt;=5,"Low")</f>
        <v>Moderate</v>
      </c>
      <c r="X501" s="11">
        <v>1</v>
      </c>
      <c r="Y501" s="11" t="str" cm="1">
        <f t="array" ref="Y501">_xlfn.IFS(S501&lt;=2,"High",S501=3,"Moderate",S501&lt;=5,"Low")</f>
        <v>Moderate</v>
      </c>
      <c r="Z501" s="11">
        <v>1</v>
      </c>
      <c r="AA501" s="11" t="str" cm="1">
        <f t="array" ref="AA501">_xlfn.IFS(S501&lt;=2,"High",S501=3,"Moderate",S501&lt;=5,"Low")</f>
        <v>Moderate</v>
      </c>
      <c r="AB501" s="9">
        <v>44948</v>
      </c>
      <c r="AC501" s="11" t="s">
        <v>91</v>
      </c>
      <c r="AD501" s="11" t="s">
        <v>41</v>
      </c>
      <c r="AE501" s="11" t="s">
        <v>72</v>
      </c>
      <c r="AF501" s="11">
        <v>5</v>
      </c>
      <c r="AG501" s="12">
        <v>866.51</v>
      </c>
      <c r="AH501" s="11">
        <v>70</v>
      </c>
      <c r="AI501" s="11" t="str" cm="1">
        <f t="array" ref="AI501">_xlfn.IFS(AH501&lt;=25,"Young",AH501&lt;=50,"Adult",AH501&gt;50,"Old")</f>
        <v>Old</v>
      </c>
    </row>
    <row r="502" spans="1:35" x14ac:dyDescent="0.35">
      <c r="A502" s="7">
        <v>3991</v>
      </c>
      <c r="B502" s="5">
        <v>45026</v>
      </c>
      <c r="C502" s="6">
        <f t="shared" ca="1" si="7"/>
        <v>3.1111111111111112</v>
      </c>
      <c r="D502" s="7" t="s">
        <v>125</v>
      </c>
      <c r="E502" s="7" t="s">
        <v>68</v>
      </c>
      <c r="F502" s="7" t="s">
        <v>29</v>
      </c>
      <c r="G502" s="7" t="s">
        <v>30</v>
      </c>
      <c r="H502" s="7" t="s">
        <v>55</v>
      </c>
      <c r="I502" s="7" t="s">
        <v>54</v>
      </c>
      <c r="J502" s="7" t="s">
        <v>94</v>
      </c>
      <c r="K502" s="7" t="s">
        <v>95</v>
      </c>
      <c r="L502" s="5">
        <v>27097</v>
      </c>
      <c r="M502" s="7" t="s">
        <v>35</v>
      </c>
      <c r="N502" s="7" t="s">
        <v>47</v>
      </c>
      <c r="O502" s="7" t="s">
        <v>71</v>
      </c>
      <c r="P502" s="7" t="s">
        <v>60</v>
      </c>
      <c r="Q502" s="7" t="s">
        <v>39</v>
      </c>
      <c r="R502" s="7" cm="1">
        <f t="array" ref="R502">_xlfn.IFS(Table3[[#This Row],[Performance Levels]]="Exceeds",4,Table3[[#This Row],[Performance Levels]]="Fully Meets",3,Table3[[#This Row],[Performance Levels]]="PIP",1,Table3[[#This Row],[Performance Levels]]="Needs Improvement",2)</f>
        <v>3</v>
      </c>
      <c r="S502" s="7">
        <v>3</v>
      </c>
      <c r="T502" s="7" t="str" cm="1">
        <f t="array" ref="T502">_xlfn.IFS(S502&lt;=2,"Excellent",S502=3,"Average",S502&lt;=5,"Poor")</f>
        <v>Average</v>
      </c>
      <c r="U502" s="5">
        <v>44845</v>
      </c>
      <c r="V502" s="7">
        <v>2</v>
      </c>
      <c r="W502" s="7" t="str" cm="1">
        <f t="array" ref="W502">_xlfn.IFS(S502&lt;=2,"High",S502=3,"Moderate",S502&lt;=5,"Low")</f>
        <v>Moderate</v>
      </c>
      <c r="X502" s="7">
        <v>3</v>
      </c>
      <c r="Y502" s="7" t="str" cm="1">
        <f t="array" ref="Y502">_xlfn.IFS(S502&lt;=2,"High",S502=3,"Moderate",S502&lt;=5,"Low")</f>
        <v>Moderate</v>
      </c>
      <c r="Z502" s="7">
        <v>2</v>
      </c>
      <c r="AA502" s="7" t="str" cm="1">
        <f t="array" ref="AA502">_xlfn.IFS(S502&lt;=2,"High",S502=3,"Moderate",S502&lt;=5,"Low")</f>
        <v>Moderate</v>
      </c>
      <c r="AB502" s="5">
        <v>44823</v>
      </c>
      <c r="AC502" s="7" t="s">
        <v>49</v>
      </c>
      <c r="AD502" s="7" t="s">
        <v>41</v>
      </c>
      <c r="AE502" s="7" t="s">
        <v>62</v>
      </c>
      <c r="AF502" s="7">
        <v>4</v>
      </c>
      <c r="AG502" s="8">
        <v>716.52</v>
      </c>
      <c r="AH502" s="7">
        <v>49</v>
      </c>
      <c r="AI502" s="7" t="str" cm="1">
        <f t="array" ref="AI502">_xlfn.IFS(AH502&lt;=25,"Young",AH502&lt;=50,"Adult",AH502&gt;50,"Old")</f>
        <v>Adult</v>
      </c>
    </row>
    <row r="503" spans="1:35" x14ac:dyDescent="0.35">
      <c r="A503" s="11">
        <v>3992</v>
      </c>
      <c r="B503" s="9">
        <v>44903</v>
      </c>
      <c r="C503" s="10">
        <f t="shared" ca="1" si="7"/>
        <v>3.45</v>
      </c>
      <c r="D503" s="11" t="s">
        <v>119</v>
      </c>
      <c r="E503" s="11" t="s">
        <v>84</v>
      </c>
      <c r="F503" s="11" t="s">
        <v>29</v>
      </c>
      <c r="G503" s="11" t="s">
        <v>45</v>
      </c>
      <c r="H503" s="11" t="s">
        <v>44</v>
      </c>
      <c r="I503" s="11" t="s">
        <v>54</v>
      </c>
      <c r="J503" s="11" t="s">
        <v>94</v>
      </c>
      <c r="K503" s="11" t="s">
        <v>74</v>
      </c>
      <c r="L503" s="9">
        <v>22643</v>
      </c>
      <c r="M503" s="11" t="s">
        <v>35</v>
      </c>
      <c r="N503" s="11" t="s">
        <v>47</v>
      </c>
      <c r="O503" s="11" t="s">
        <v>71</v>
      </c>
      <c r="P503" s="11" t="s">
        <v>66</v>
      </c>
      <c r="Q503" s="11" t="s">
        <v>39</v>
      </c>
      <c r="R503" s="11" cm="1">
        <f t="array" ref="R503">_xlfn.IFS(Table3[[#This Row],[Performance Levels]]="Exceeds",4,Table3[[#This Row],[Performance Levels]]="Fully Meets",3,Table3[[#This Row],[Performance Levels]]="PIP",1,Table3[[#This Row],[Performance Levels]]="Needs Improvement",2)</f>
        <v>3</v>
      </c>
      <c r="S503" s="11">
        <v>3</v>
      </c>
      <c r="T503" s="11" t="str" cm="1">
        <f t="array" ref="T503">_xlfn.IFS(S503&lt;=2,"Excellent",S503=3,"Average",S503&lt;=5,"Poor")</f>
        <v>Average</v>
      </c>
      <c r="U503" s="9">
        <v>45121</v>
      </c>
      <c r="V503" s="11">
        <v>4</v>
      </c>
      <c r="W503" s="11" t="str" cm="1">
        <f t="array" ref="W503">_xlfn.IFS(S503&lt;=2,"High",S503=3,"Moderate",S503&lt;=5,"Low")</f>
        <v>Moderate</v>
      </c>
      <c r="X503" s="11">
        <v>3</v>
      </c>
      <c r="Y503" s="11" t="str" cm="1">
        <f t="array" ref="Y503">_xlfn.IFS(S503&lt;=2,"High",S503=3,"Moderate",S503&lt;=5,"Low")</f>
        <v>Moderate</v>
      </c>
      <c r="Z503" s="11">
        <v>1</v>
      </c>
      <c r="AA503" s="11" t="str" cm="1">
        <f t="array" ref="AA503">_xlfn.IFS(S503&lt;=2,"High",S503=3,"Moderate",S503&lt;=5,"Low")</f>
        <v>Moderate</v>
      </c>
      <c r="AB503" s="9">
        <v>44817</v>
      </c>
      <c r="AC503" s="11" t="s">
        <v>61</v>
      </c>
      <c r="AD503" s="11" t="s">
        <v>50</v>
      </c>
      <c r="AE503" s="11" t="s">
        <v>62</v>
      </c>
      <c r="AF503" s="11">
        <v>3</v>
      </c>
      <c r="AG503" s="12">
        <v>323.25</v>
      </c>
      <c r="AH503" s="11">
        <v>61</v>
      </c>
      <c r="AI503" s="11" t="str" cm="1">
        <f t="array" ref="AI503">_xlfn.IFS(AH503&lt;=25,"Young",AH503&lt;=50,"Adult",AH503&gt;50,"Old")</f>
        <v>Old</v>
      </c>
    </row>
    <row r="504" spans="1:35" x14ac:dyDescent="0.35">
      <c r="A504" s="7">
        <v>3993</v>
      </c>
      <c r="B504" s="5">
        <v>44734</v>
      </c>
      <c r="C504" s="6">
        <f t="shared" ca="1" si="7"/>
        <v>3.911111111111111</v>
      </c>
      <c r="D504" s="7" t="s">
        <v>119</v>
      </c>
      <c r="E504" s="7" t="s">
        <v>93</v>
      </c>
      <c r="F504" s="7" t="s">
        <v>29</v>
      </c>
      <c r="G504" s="7" t="s">
        <v>30</v>
      </c>
      <c r="H504" s="7" t="s">
        <v>31</v>
      </c>
      <c r="I504" s="7" t="s">
        <v>54</v>
      </c>
      <c r="J504" s="7" t="s">
        <v>94</v>
      </c>
      <c r="K504" s="7" t="s">
        <v>69</v>
      </c>
      <c r="L504" s="5">
        <v>35209</v>
      </c>
      <c r="M504" s="7" t="s">
        <v>35</v>
      </c>
      <c r="N504" s="7" t="s">
        <v>36</v>
      </c>
      <c r="O504" s="7" t="s">
        <v>83</v>
      </c>
      <c r="P504" s="7" t="s">
        <v>66</v>
      </c>
      <c r="Q504" s="7" t="s">
        <v>39</v>
      </c>
      <c r="R504" s="7" cm="1">
        <f t="array" ref="R504">_xlfn.IFS(Table3[[#This Row],[Performance Levels]]="Exceeds",4,Table3[[#This Row],[Performance Levels]]="Fully Meets",3,Table3[[#This Row],[Performance Levels]]="PIP",1,Table3[[#This Row],[Performance Levels]]="Needs Improvement",2)</f>
        <v>3</v>
      </c>
      <c r="S504" s="7">
        <v>3</v>
      </c>
      <c r="T504" s="7" t="str" cm="1">
        <f t="array" ref="T504">_xlfn.IFS(S504&lt;=2,"Excellent",S504=3,"Average",S504&lt;=5,"Poor")</f>
        <v>Average</v>
      </c>
      <c r="U504" s="5">
        <v>44850</v>
      </c>
      <c r="V504" s="7">
        <v>3</v>
      </c>
      <c r="W504" s="7" t="str" cm="1">
        <f t="array" ref="W504">_xlfn.IFS(S504&lt;=2,"High",S504=3,"Moderate",S504&lt;=5,"Low")</f>
        <v>Moderate</v>
      </c>
      <c r="X504" s="7">
        <v>4</v>
      </c>
      <c r="Y504" s="7" t="str" cm="1">
        <f t="array" ref="Y504">_xlfn.IFS(S504&lt;=2,"High",S504=3,"Moderate",S504&lt;=5,"Low")</f>
        <v>Moderate</v>
      </c>
      <c r="Z504" s="7">
        <v>4</v>
      </c>
      <c r="AA504" s="7" t="str" cm="1">
        <f t="array" ref="AA504">_xlfn.IFS(S504&lt;=2,"High",S504=3,"Moderate",S504&lt;=5,"Low")</f>
        <v>Moderate</v>
      </c>
      <c r="AB504" s="5">
        <v>44953</v>
      </c>
      <c r="AC504" s="7" t="s">
        <v>91</v>
      </c>
      <c r="AD504" s="7" t="s">
        <v>41</v>
      </c>
      <c r="AE504" s="7" t="s">
        <v>42</v>
      </c>
      <c r="AF504" s="7">
        <v>2</v>
      </c>
      <c r="AG504" s="8">
        <v>229</v>
      </c>
      <c r="AH504" s="7">
        <v>26</v>
      </c>
      <c r="AI504" s="7" t="str" cm="1">
        <f t="array" ref="AI504">_xlfn.IFS(AH504&lt;=25,"Young",AH504&lt;=50,"Adult",AH504&gt;50,"Old")</f>
        <v>Adult</v>
      </c>
    </row>
    <row r="505" spans="1:35" x14ac:dyDescent="0.35">
      <c r="A505" s="11">
        <v>3994</v>
      </c>
      <c r="B505" s="9">
        <v>44826</v>
      </c>
      <c r="C505" s="10">
        <f t="shared" ca="1" si="7"/>
        <v>3.661111111111111</v>
      </c>
      <c r="D505" s="11" t="s">
        <v>119</v>
      </c>
      <c r="E505" s="11" t="s">
        <v>53</v>
      </c>
      <c r="F505" s="11" t="s">
        <v>29</v>
      </c>
      <c r="G505" s="11" t="s">
        <v>54</v>
      </c>
      <c r="H505" s="11" t="s">
        <v>44</v>
      </c>
      <c r="I505" s="11" t="s">
        <v>54</v>
      </c>
      <c r="J505" s="11" t="s">
        <v>94</v>
      </c>
      <c r="K505" s="11" t="s">
        <v>69</v>
      </c>
      <c r="L505" s="9">
        <v>31816</v>
      </c>
      <c r="M505" s="11" t="s">
        <v>35</v>
      </c>
      <c r="N505" s="11" t="s">
        <v>36</v>
      </c>
      <c r="O505" s="11" t="s">
        <v>83</v>
      </c>
      <c r="P505" s="11" t="s">
        <v>60</v>
      </c>
      <c r="Q505" s="11" t="s">
        <v>39</v>
      </c>
      <c r="R505" s="11" cm="1">
        <f t="array" ref="R505">_xlfn.IFS(Table3[[#This Row],[Performance Levels]]="Exceeds",4,Table3[[#This Row],[Performance Levels]]="Fully Meets",3,Table3[[#This Row],[Performance Levels]]="PIP",1,Table3[[#This Row],[Performance Levels]]="Needs Improvement",2)</f>
        <v>3</v>
      </c>
      <c r="S505" s="11">
        <v>3</v>
      </c>
      <c r="T505" s="11" t="str" cm="1">
        <f t="array" ref="T505">_xlfn.IFS(S505&lt;=2,"Excellent",S505=3,"Average",S505&lt;=5,"Poor")</f>
        <v>Average</v>
      </c>
      <c r="U505" s="9">
        <v>44971</v>
      </c>
      <c r="V505" s="11">
        <v>3</v>
      </c>
      <c r="W505" s="11" t="str" cm="1">
        <f t="array" ref="W505">_xlfn.IFS(S505&lt;=2,"High",S505=3,"Moderate",S505&lt;=5,"Low")</f>
        <v>Moderate</v>
      </c>
      <c r="X505" s="11">
        <v>5</v>
      </c>
      <c r="Y505" s="11" t="str" cm="1">
        <f t="array" ref="Y505">_xlfn.IFS(S505&lt;=2,"High",S505=3,"Moderate",S505&lt;=5,"Low")</f>
        <v>Moderate</v>
      </c>
      <c r="Z505" s="11">
        <v>2</v>
      </c>
      <c r="AA505" s="11" t="str" cm="1">
        <f t="array" ref="AA505">_xlfn.IFS(S505&lt;=2,"High",S505=3,"Moderate",S505&lt;=5,"Low")</f>
        <v>Moderate</v>
      </c>
      <c r="AB505" s="9">
        <v>44968</v>
      </c>
      <c r="AC505" s="11" t="s">
        <v>49</v>
      </c>
      <c r="AD505" s="11" t="s">
        <v>41</v>
      </c>
      <c r="AE505" s="11" t="s">
        <v>42</v>
      </c>
      <c r="AF505" s="11">
        <v>1</v>
      </c>
      <c r="AG505" s="12">
        <v>861.91</v>
      </c>
      <c r="AH505" s="11">
        <v>35</v>
      </c>
      <c r="AI505" s="11" t="str" cm="1">
        <f t="array" ref="AI505">_xlfn.IFS(AH505&lt;=25,"Young",AH505&lt;=50,"Adult",AH505&gt;50,"Old")</f>
        <v>Adult</v>
      </c>
    </row>
    <row r="506" spans="1:35" x14ac:dyDescent="0.35">
      <c r="A506" s="7">
        <v>3995</v>
      </c>
      <c r="B506" s="5">
        <v>43661</v>
      </c>
      <c r="C506" s="6">
        <f t="shared" ca="1" si="7"/>
        <v>6.8472222222222223</v>
      </c>
      <c r="D506" s="7" t="s">
        <v>118</v>
      </c>
      <c r="E506" s="7" t="s">
        <v>80</v>
      </c>
      <c r="F506" s="7" t="s">
        <v>29</v>
      </c>
      <c r="G506" s="7" t="s">
        <v>54</v>
      </c>
      <c r="H506" s="7" t="s">
        <v>44</v>
      </c>
      <c r="I506" s="7" t="s">
        <v>32</v>
      </c>
      <c r="J506" s="7" t="s">
        <v>94</v>
      </c>
      <c r="K506" s="7" t="s">
        <v>100</v>
      </c>
      <c r="L506" s="5">
        <v>53669</v>
      </c>
      <c r="M506" s="7" t="s">
        <v>35</v>
      </c>
      <c r="N506" s="7" t="s">
        <v>36</v>
      </c>
      <c r="O506" s="7" t="s">
        <v>71</v>
      </c>
      <c r="P506" s="7" t="s">
        <v>38</v>
      </c>
      <c r="Q506" s="7" t="s">
        <v>77</v>
      </c>
      <c r="R506" s="7" cm="1">
        <f t="array" ref="R506">_xlfn.IFS(Table3[[#This Row],[Performance Levels]]="Exceeds",4,Table3[[#This Row],[Performance Levels]]="Fully Meets",3,Table3[[#This Row],[Performance Levels]]="PIP",1,Table3[[#This Row],[Performance Levels]]="Needs Improvement",2)</f>
        <v>4</v>
      </c>
      <c r="S506" s="7">
        <v>3</v>
      </c>
      <c r="T506" s="7" t="str" cm="1">
        <f t="array" ref="T506">_xlfn.IFS(S506&lt;=2,"Excellent",S506=3,"Average",S506&lt;=5,"Poor")</f>
        <v>Average</v>
      </c>
      <c r="U506" s="5">
        <v>44931</v>
      </c>
      <c r="V506" s="7">
        <v>4</v>
      </c>
      <c r="W506" s="7" t="str" cm="1">
        <f t="array" ref="W506">_xlfn.IFS(S506&lt;=2,"High",S506=3,"Moderate",S506&lt;=5,"Low")</f>
        <v>Moderate</v>
      </c>
      <c r="X506" s="7">
        <v>5</v>
      </c>
      <c r="Y506" s="7" t="str" cm="1">
        <f t="array" ref="Y506">_xlfn.IFS(S506&lt;=2,"High",S506=3,"Moderate",S506&lt;=5,"Low")</f>
        <v>Moderate</v>
      </c>
      <c r="Z506" s="7">
        <v>2</v>
      </c>
      <c r="AA506" s="7" t="str" cm="1">
        <f t="array" ref="AA506">_xlfn.IFS(S506&lt;=2,"High",S506=3,"Moderate",S506&lt;=5,"Low")</f>
        <v>Moderate</v>
      </c>
      <c r="AB506" s="5">
        <v>44918</v>
      </c>
      <c r="AC506" s="7" t="s">
        <v>61</v>
      </c>
      <c r="AD506" s="7" t="s">
        <v>50</v>
      </c>
      <c r="AE506" s="7" t="s">
        <v>51</v>
      </c>
      <c r="AF506" s="7">
        <v>3</v>
      </c>
      <c r="AG506" s="8">
        <v>803.73</v>
      </c>
      <c r="AH506" s="7">
        <v>73</v>
      </c>
      <c r="AI506" s="7" t="str" cm="1">
        <f t="array" ref="AI506">_xlfn.IFS(AH506&lt;=25,"Young",AH506&lt;=50,"Adult",AH506&gt;50,"Old")</f>
        <v>Old</v>
      </c>
    </row>
    <row r="507" spans="1:35" x14ac:dyDescent="0.35">
      <c r="A507" s="11">
        <v>3996</v>
      </c>
      <c r="B507" s="9">
        <v>44440</v>
      </c>
      <c r="C507" s="10">
        <f t="shared" ca="1" si="7"/>
        <v>4.7194444444444441</v>
      </c>
      <c r="D507" s="11" t="s">
        <v>118</v>
      </c>
      <c r="E507" s="11" t="s">
        <v>86</v>
      </c>
      <c r="F507" s="11" t="s">
        <v>29</v>
      </c>
      <c r="G507" s="11" t="s">
        <v>45</v>
      </c>
      <c r="H507" s="11" t="s">
        <v>31</v>
      </c>
      <c r="I507" s="11" t="s">
        <v>54</v>
      </c>
      <c r="J507" s="11" t="s">
        <v>94</v>
      </c>
      <c r="K507" s="11" t="s">
        <v>101</v>
      </c>
      <c r="L507" s="9">
        <v>36493</v>
      </c>
      <c r="M507" s="11" t="s">
        <v>35</v>
      </c>
      <c r="N507" s="11" t="s">
        <v>36</v>
      </c>
      <c r="O507" s="11" t="s">
        <v>37</v>
      </c>
      <c r="P507" s="11" t="s">
        <v>38</v>
      </c>
      <c r="Q507" s="11" t="s">
        <v>39</v>
      </c>
      <c r="R507" s="11" cm="1">
        <f t="array" ref="R507">_xlfn.IFS(Table3[[#This Row],[Performance Levels]]="Exceeds",4,Table3[[#This Row],[Performance Levels]]="Fully Meets",3,Table3[[#This Row],[Performance Levels]]="PIP",1,Table3[[#This Row],[Performance Levels]]="Needs Improvement",2)</f>
        <v>3</v>
      </c>
      <c r="S507" s="11">
        <v>3</v>
      </c>
      <c r="T507" s="11" t="str" cm="1">
        <f t="array" ref="T507">_xlfn.IFS(S507&lt;=2,"Excellent",S507=3,"Average",S507&lt;=5,"Poor")</f>
        <v>Average</v>
      </c>
      <c r="U507" s="9">
        <v>45030</v>
      </c>
      <c r="V507" s="11">
        <v>3</v>
      </c>
      <c r="W507" s="11" t="str" cm="1">
        <f t="array" ref="W507">_xlfn.IFS(S507&lt;=2,"High",S507=3,"Moderate",S507&lt;=5,"Low")</f>
        <v>Moderate</v>
      </c>
      <c r="X507" s="11">
        <v>5</v>
      </c>
      <c r="Y507" s="11" t="str" cm="1">
        <f t="array" ref="Y507">_xlfn.IFS(S507&lt;=2,"High",S507=3,"Moderate",S507&lt;=5,"Low")</f>
        <v>Moderate</v>
      </c>
      <c r="Z507" s="11">
        <v>1</v>
      </c>
      <c r="AA507" s="11" t="str" cm="1">
        <f t="array" ref="AA507">_xlfn.IFS(S507&lt;=2,"High",S507=3,"Moderate",S507&lt;=5,"Low")</f>
        <v>Moderate</v>
      </c>
      <c r="AB507" s="9">
        <v>44935</v>
      </c>
      <c r="AC507" s="11" t="s">
        <v>49</v>
      </c>
      <c r="AD507" s="11" t="s">
        <v>41</v>
      </c>
      <c r="AE507" s="11" t="s">
        <v>42</v>
      </c>
      <c r="AF507" s="11">
        <v>2</v>
      </c>
      <c r="AG507" s="12">
        <v>808.51</v>
      </c>
      <c r="AH507" s="11">
        <v>22</v>
      </c>
      <c r="AI507" s="11" t="str" cm="1">
        <f t="array" ref="AI507">_xlfn.IFS(AH507&lt;=25,"Young",AH507&lt;=50,"Adult",AH507&gt;50,"Old")</f>
        <v>Young</v>
      </c>
    </row>
    <row r="508" spans="1:35" x14ac:dyDescent="0.35">
      <c r="A508" s="7">
        <v>3997</v>
      </c>
      <c r="B508" s="5">
        <v>43662</v>
      </c>
      <c r="C508" s="6">
        <f t="shared" ca="1" si="7"/>
        <v>6.8444444444444441</v>
      </c>
      <c r="D508" s="7" t="s">
        <v>118</v>
      </c>
      <c r="E508" s="7" t="s">
        <v>43</v>
      </c>
      <c r="F508" s="7" t="s">
        <v>29</v>
      </c>
      <c r="G508" s="7" t="s">
        <v>30</v>
      </c>
      <c r="H508" s="7" t="s">
        <v>44</v>
      </c>
      <c r="I508" s="7" t="s">
        <v>32</v>
      </c>
      <c r="J508" s="7" t="s">
        <v>94</v>
      </c>
      <c r="K508" s="7" t="s">
        <v>78</v>
      </c>
      <c r="L508" s="5">
        <v>53663</v>
      </c>
      <c r="M508" s="7" t="s">
        <v>82</v>
      </c>
      <c r="N508" s="7" t="s">
        <v>47</v>
      </c>
      <c r="O508" s="7" t="s">
        <v>71</v>
      </c>
      <c r="P508" s="7" t="s">
        <v>60</v>
      </c>
      <c r="Q508" s="7" t="s">
        <v>97</v>
      </c>
      <c r="R508" s="7" cm="1">
        <f t="array" ref="R508">_xlfn.IFS(Table3[[#This Row],[Performance Levels]]="Exceeds",4,Table3[[#This Row],[Performance Levels]]="Fully Meets",3,Table3[[#This Row],[Performance Levels]]="PIP",1,Table3[[#This Row],[Performance Levels]]="Needs Improvement",2)</f>
        <v>2</v>
      </c>
      <c r="S508" s="7">
        <v>3</v>
      </c>
      <c r="T508" s="7" t="str" cm="1">
        <f t="array" ref="T508">_xlfn.IFS(S508&lt;=2,"Excellent",S508=3,"Average",S508&lt;=5,"Poor")</f>
        <v>Average</v>
      </c>
      <c r="U508" s="5">
        <v>44814</v>
      </c>
      <c r="V508" s="7">
        <v>2</v>
      </c>
      <c r="W508" s="7" t="str" cm="1">
        <f t="array" ref="W508">_xlfn.IFS(S508&lt;=2,"High",S508=3,"Moderate",S508&lt;=5,"Low")</f>
        <v>Moderate</v>
      </c>
      <c r="X508" s="7">
        <v>4</v>
      </c>
      <c r="Y508" s="7" t="str" cm="1">
        <f t="array" ref="Y508">_xlfn.IFS(S508&lt;=2,"High",S508=3,"Moderate",S508&lt;=5,"Low")</f>
        <v>Moderate</v>
      </c>
      <c r="Z508" s="7">
        <v>1</v>
      </c>
      <c r="AA508" s="7" t="str" cm="1">
        <f t="array" ref="AA508">_xlfn.IFS(S508&lt;=2,"High",S508=3,"Moderate",S508&lt;=5,"Low")</f>
        <v>Moderate</v>
      </c>
      <c r="AB508" s="5">
        <v>44823</v>
      </c>
      <c r="AC508" s="7" t="s">
        <v>61</v>
      </c>
      <c r="AD508" s="7" t="s">
        <v>50</v>
      </c>
      <c r="AE508" s="7" t="s">
        <v>42</v>
      </c>
      <c r="AF508" s="7">
        <v>4</v>
      </c>
      <c r="AG508" s="8">
        <v>629.16</v>
      </c>
      <c r="AH508" s="7">
        <v>73</v>
      </c>
      <c r="AI508" s="7" t="str" cm="1">
        <f t="array" ref="AI508">_xlfn.IFS(AH508&lt;=25,"Young",AH508&lt;=50,"Adult",AH508&gt;50,"Old")</f>
        <v>Old</v>
      </c>
    </row>
    <row r="509" spans="1:35" x14ac:dyDescent="0.35">
      <c r="A509" s="11">
        <v>3998</v>
      </c>
      <c r="B509" s="9">
        <v>44554</v>
      </c>
      <c r="C509" s="10">
        <f t="shared" ca="1" si="7"/>
        <v>4.4055555555555559</v>
      </c>
      <c r="D509" s="11" t="s">
        <v>118</v>
      </c>
      <c r="E509" s="11" t="s">
        <v>28</v>
      </c>
      <c r="F509" s="11" t="s">
        <v>107</v>
      </c>
      <c r="G509" s="11" t="s">
        <v>54</v>
      </c>
      <c r="H509" s="11" t="s">
        <v>55</v>
      </c>
      <c r="I509" s="11" t="s">
        <v>54</v>
      </c>
      <c r="J509" s="11" t="s">
        <v>94</v>
      </c>
      <c r="K509" s="11" t="s">
        <v>104</v>
      </c>
      <c r="L509" s="9">
        <v>25955</v>
      </c>
      <c r="M509" s="11" t="s">
        <v>82</v>
      </c>
      <c r="N509" s="11" t="s">
        <v>36</v>
      </c>
      <c r="O509" s="11" t="s">
        <v>59</v>
      </c>
      <c r="P509" s="11" t="s">
        <v>66</v>
      </c>
      <c r="Q509" s="11" t="s">
        <v>39</v>
      </c>
      <c r="R509" s="11" cm="1">
        <f t="array" ref="R509">_xlfn.IFS(Table3[[#This Row],[Performance Levels]]="Exceeds",4,Table3[[#This Row],[Performance Levels]]="Fully Meets",3,Table3[[#This Row],[Performance Levels]]="PIP",1,Table3[[#This Row],[Performance Levels]]="Needs Improvement",2)</f>
        <v>3</v>
      </c>
      <c r="S509" s="11">
        <v>3</v>
      </c>
      <c r="T509" s="11" t="str" cm="1">
        <f t="array" ref="T509">_xlfn.IFS(S509&lt;=2,"Excellent",S509=3,"Average",S509&lt;=5,"Poor")</f>
        <v>Average</v>
      </c>
      <c r="U509" s="9">
        <v>44979</v>
      </c>
      <c r="V509" s="11">
        <v>5</v>
      </c>
      <c r="W509" s="11" t="str" cm="1">
        <f t="array" ref="W509">_xlfn.IFS(S509&lt;=2,"High",S509=3,"Moderate",S509&lt;=5,"Low")</f>
        <v>Moderate</v>
      </c>
      <c r="X509" s="11">
        <v>5</v>
      </c>
      <c r="Y509" s="11" t="str" cm="1">
        <f t="array" ref="Y509">_xlfn.IFS(S509&lt;=2,"High",S509=3,"Moderate",S509&lt;=5,"Low")</f>
        <v>Moderate</v>
      </c>
      <c r="Z509" s="11">
        <v>2</v>
      </c>
      <c r="AA509" s="11" t="str" cm="1">
        <f t="array" ref="AA509">_xlfn.IFS(S509&lt;=2,"High",S509=3,"Moderate",S509&lt;=5,"Low")</f>
        <v>Moderate</v>
      </c>
      <c r="AB509" s="9">
        <v>44830</v>
      </c>
      <c r="AC509" s="11" t="s">
        <v>49</v>
      </c>
      <c r="AD509" s="11" t="s">
        <v>50</v>
      </c>
      <c r="AE509" s="11" t="s">
        <v>62</v>
      </c>
      <c r="AF509" s="11">
        <v>1</v>
      </c>
      <c r="AG509" s="12">
        <v>994.09</v>
      </c>
      <c r="AH509" s="11">
        <v>50</v>
      </c>
      <c r="AI509" s="11" t="str" cm="1">
        <f t="array" ref="AI509">_xlfn.IFS(AH509&lt;=25,"Young",AH509&lt;=50,"Adult",AH509&gt;50,"Old")</f>
        <v>Adult</v>
      </c>
    </row>
    <row r="510" spans="1:35" x14ac:dyDescent="0.35">
      <c r="A510" s="7">
        <v>3999</v>
      </c>
      <c r="B510" s="5">
        <v>43572</v>
      </c>
      <c r="C510" s="6">
        <f t="shared" ca="1" si="7"/>
        <v>7.0916666666666668</v>
      </c>
      <c r="D510" s="7" t="s">
        <v>118</v>
      </c>
      <c r="E510" s="7" t="s">
        <v>68</v>
      </c>
      <c r="F510" s="7" t="s">
        <v>107</v>
      </c>
      <c r="G510" s="7" t="s">
        <v>54</v>
      </c>
      <c r="H510" s="7" t="s">
        <v>55</v>
      </c>
      <c r="I510" s="7" t="s">
        <v>54</v>
      </c>
      <c r="J510" s="7" t="s">
        <v>94</v>
      </c>
      <c r="K510" s="7" t="s">
        <v>78</v>
      </c>
      <c r="L510" s="5">
        <v>52263</v>
      </c>
      <c r="M510" s="7" t="s">
        <v>82</v>
      </c>
      <c r="N510" s="7" t="s">
        <v>47</v>
      </c>
      <c r="O510" s="7" t="s">
        <v>83</v>
      </c>
      <c r="P510" s="7" t="s">
        <v>60</v>
      </c>
      <c r="Q510" s="7" t="s">
        <v>77</v>
      </c>
      <c r="R510" s="7" cm="1">
        <f t="array" ref="R510">_xlfn.IFS(Table3[[#This Row],[Performance Levels]]="Exceeds",4,Table3[[#This Row],[Performance Levels]]="Fully Meets",3,Table3[[#This Row],[Performance Levels]]="PIP",1,Table3[[#This Row],[Performance Levels]]="Needs Improvement",2)</f>
        <v>4</v>
      </c>
      <c r="S510" s="7">
        <v>3</v>
      </c>
      <c r="T510" s="7" t="str" cm="1">
        <f t="array" ref="T510">_xlfn.IFS(S510&lt;=2,"Excellent",S510=3,"Average",S510&lt;=5,"Poor")</f>
        <v>Average</v>
      </c>
      <c r="U510" s="5">
        <v>44836</v>
      </c>
      <c r="V510" s="7">
        <v>5</v>
      </c>
      <c r="W510" s="7" t="str" cm="1">
        <f t="array" ref="W510">_xlfn.IFS(S510&lt;=2,"High",S510=3,"Moderate",S510&lt;=5,"Low")</f>
        <v>Moderate</v>
      </c>
      <c r="X510" s="7">
        <v>4</v>
      </c>
      <c r="Y510" s="7" t="str" cm="1">
        <f t="array" ref="Y510">_xlfn.IFS(S510&lt;=2,"High",S510=3,"Moderate",S510&lt;=5,"Low")</f>
        <v>Moderate</v>
      </c>
      <c r="Z510" s="7">
        <v>2</v>
      </c>
      <c r="AA510" s="7" t="str" cm="1">
        <f t="array" ref="AA510">_xlfn.IFS(S510&lt;=2,"High",S510=3,"Moderate",S510&lt;=5,"Low")</f>
        <v>Moderate</v>
      </c>
      <c r="AB510" s="5">
        <v>45109</v>
      </c>
      <c r="AC510" s="7" t="s">
        <v>40</v>
      </c>
      <c r="AD510" s="7" t="s">
        <v>41</v>
      </c>
      <c r="AE510" s="7" t="s">
        <v>51</v>
      </c>
      <c r="AF510" s="7">
        <v>5</v>
      </c>
      <c r="AG510" s="8">
        <v>477.78</v>
      </c>
      <c r="AH510" s="7">
        <v>76</v>
      </c>
      <c r="AI510" s="7" t="str" cm="1">
        <f t="array" ref="AI510">_xlfn.IFS(AH510&lt;=25,"Young",AH510&lt;=50,"Adult",AH510&gt;50,"Old")</f>
        <v>Old</v>
      </c>
    </row>
    <row r="511" spans="1:35" x14ac:dyDescent="0.35">
      <c r="A511" s="11">
        <v>4000</v>
      </c>
      <c r="B511" s="9">
        <v>43764</v>
      </c>
      <c r="C511" s="10">
        <f t="shared" ca="1" si="7"/>
        <v>6.5666666666666664</v>
      </c>
      <c r="D511" s="11" t="s">
        <v>122</v>
      </c>
      <c r="E511" s="11" t="s">
        <v>93</v>
      </c>
      <c r="F511" s="11" t="s">
        <v>107</v>
      </c>
      <c r="G511" s="11" t="s">
        <v>30</v>
      </c>
      <c r="H511" s="11" t="s">
        <v>31</v>
      </c>
      <c r="I511" s="11" t="s">
        <v>54</v>
      </c>
      <c r="J511" s="11" t="s">
        <v>94</v>
      </c>
      <c r="K511" s="11" t="s">
        <v>69</v>
      </c>
      <c r="L511" s="9">
        <v>22006</v>
      </c>
      <c r="M511" s="11" t="s">
        <v>82</v>
      </c>
      <c r="N511" s="11" t="s">
        <v>47</v>
      </c>
      <c r="O511" s="11" t="s">
        <v>71</v>
      </c>
      <c r="P511" s="11" t="s">
        <v>76</v>
      </c>
      <c r="Q511" s="11" t="s">
        <v>39</v>
      </c>
      <c r="R511" s="11" cm="1">
        <f t="array" ref="R511">_xlfn.IFS(Table3[[#This Row],[Performance Levels]]="Exceeds",4,Table3[[#This Row],[Performance Levels]]="Fully Meets",3,Table3[[#This Row],[Performance Levels]]="PIP",1,Table3[[#This Row],[Performance Levels]]="Needs Improvement",2)</f>
        <v>3</v>
      </c>
      <c r="S511" s="11">
        <v>3</v>
      </c>
      <c r="T511" s="11" t="str" cm="1">
        <f t="array" ref="T511">_xlfn.IFS(S511&lt;=2,"Excellent",S511=3,"Average",S511&lt;=5,"Poor")</f>
        <v>Average</v>
      </c>
      <c r="U511" s="9">
        <v>45037</v>
      </c>
      <c r="V511" s="11">
        <v>3</v>
      </c>
      <c r="W511" s="11" t="str" cm="1">
        <f t="array" ref="W511">_xlfn.IFS(S511&lt;=2,"High",S511=3,"Moderate",S511&lt;=5,"Low")</f>
        <v>Moderate</v>
      </c>
      <c r="X511" s="11">
        <v>2</v>
      </c>
      <c r="Y511" s="11" t="str" cm="1">
        <f t="array" ref="Y511">_xlfn.IFS(S511&lt;=2,"High",S511=3,"Moderate",S511&lt;=5,"Low")</f>
        <v>Moderate</v>
      </c>
      <c r="Z511" s="11">
        <v>1</v>
      </c>
      <c r="AA511" s="11" t="str" cm="1">
        <f t="array" ref="AA511">_xlfn.IFS(S511&lt;=2,"High",S511=3,"Moderate",S511&lt;=5,"Low")</f>
        <v>Moderate</v>
      </c>
      <c r="AB511" s="9">
        <v>44840</v>
      </c>
      <c r="AC511" s="11" t="s">
        <v>40</v>
      </c>
      <c r="AD511" s="11" t="s">
        <v>41</v>
      </c>
      <c r="AE511" s="11" t="s">
        <v>62</v>
      </c>
      <c r="AF511" s="11">
        <v>4</v>
      </c>
      <c r="AG511" s="12">
        <v>951.27</v>
      </c>
      <c r="AH511" s="11">
        <v>59</v>
      </c>
      <c r="AI511" s="11" t="str" cm="1">
        <f t="array" ref="AI511">_xlfn.IFS(AH511&lt;=25,"Young",AH511&lt;=50,"Adult",AH511&gt;50,"Old")</f>
        <v>Old</v>
      </c>
    </row>
    <row r="512" spans="1:35" x14ac:dyDescent="0.35">
      <c r="A512" s="7">
        <v>1001</v>
      </c>
      <c r="B512" s="5">
        <v>43706</v>
      </c>
      <c r="C512" s="6">
        <f t="shared" ca="1" si="7"/>
        <v>6.7249999999999996</v>
      </c>
      <c r="D512" s="7" t="s">
        <v>127</v>
      </c>
      <c r="E512" s="7" t="s">
        <v>68</v>
      </c>
      <c r="F512" s="7" t="s">
        <v>29</v>
      </c>
      <c r="G512" s="7" t="s">
        <v>45</v>
      </c>
      <c r="H512" s="7" t="s">
        <v>44</v>
      </c>
      <c r="I512" s="7" t="s">
        <v>45</v>
      </c>
      <c r="J512" s="7" t="s">
        <v>128</v>
      </c>
      <c r="K512" s="7" t="s">
        <v>78</v>
      </c>
      <c r="L512" s="5">
        <v>21084</v>
      </c>
      <c r="M512" s="7" t="s">
        <v>35</v>
      </c>
      <c r="N512" s="7" t="s">
        <v>36</v>
      </c>
      <c r="O512" s="7" t="s">
        <v>71</v>
      </c>
      <c r="P512" s="7" t="s">
        <v>66</v>
      </c>
      <c r="Q512" s="7" t="s">
        <v>39</v>
      </c>
      <c r="R512" s="7" cm="1">
        <f t="array" ref="R512">_xlfn.IFS(Table3[[#This Row],[Performance Levels]]="Exceeds",4,Table3[[#This Row],[Performance Levels]]="Fully Meets",3,Table3[[#This Row],[Performance Levels]]="PIP",1,Table3[[#This Row],[Performance Levels]]="Needs Improvement",2)</f>
        <v>3</v>
      </c>
      <c r="S512" s="7">
        <v>3</v>
      </c>
      <c r="T512" s="7" t="str" cm="1">
        <f t="array" ref="T512">_xlfn.IFS(S512&lt;=2,"Excellent",S512=3,"Average",S512&lt;=5,"Poor")</f>
        <v>Average</v>
      </c>
      <c r="U512" s="5">
        <v>44844</v>
      </c>
      <c r="V512" s="7">
        <v>2</v>
      </c>
      <c r="W512" s="7" t="str" cm="1">
        <f t="array" ref="W512">_xlfn.IFS(S512&lt;=2,"High",S512=3,"Moderate",S512&lt;=5,"Low")</f>
        <v>Moderate</v>
      </c>
      <c r="X512" s="7">
        <v>5</v>
      </c>
      <c r="Y512" s="7" t="str" cm="1">
        <f t="array" ref="Y512">_xlfn.IFS(S512&lt;=2,"High",S512=3,"Moderate",S512&lt;=5,"Low")</f>
        <v>Moderate</v>
      </c>
      <c r="Z512" s="7">
        <v>5</v>
      </c>
      <c r="AA512" s="7" t="str" cm="1">
        <f t="array" ref="AA512">_xlfn.IFS(S512&lt;=2,"High",S512=3,"Moderate",S512&lt;=5,"Low")</f>
        <v>Moderate</v>
      </c>
      <c r="AB512" s="5">
        <v>44825</v>
      </c>
      <c r="AC512" s="7" t="s">
        <v>49</v>
      </c>
      <c r="AD512" s="7" t="s">
        <v>41</v>
      </c>
      <c r="AE512" s="7" t="s">
        <v>42</v>
      </c>
      <c r="AF512" s="7">
        <v>4</v>
      </c>
      <c r="AG512" s="8">
        <v>510.83</v>
      </c>
      <c r="AH512" s="7">
        <v>62</v>
      </c>
      <c r="AI512" s="7" t="str" cm="1">
        <f t="array" ref="AI512">_xlfn.IFS(AH512&lt;=25,"Young",AH512&lt;=50,"Adult",AH512&gt;50,"Old")</f>
        <v>Old</v>
      </c>
    </row>
    <row r="513" spans="1:35" x14ac:dyDescent="0.35">
      <c r="A513" s="11">
        <v>1002</v>
      </c>
      <c r="B513" s="9">
        <v>44907</v>
      </c>
      <c r="C513" s="10">
        <f t="shared" ca="1" si="7"/>
        <v>3.4388888888888891</v>
      </c>
      <c r="D513" s="11" t="s">
        <v>127</v>
      </c>
      <c r="E513" s="11" t="s">
        <v>80</v>
      </c>
      <c r="F513" s="11" t="s">
        <v>29</v>
      </c>
      <c r="G513" s="11" t="s">
        <v>45</v>
      </c>
      <c r="H513" s="11" t="s">
        <v>44</v>
      </c>
      <c r="I513" s="11" t="s">
        <v>32</v>
      </c>
      <c r="J513" s="11" t="s">
        <v>128</v>
      </c>
      <c r="K513" s="11" t="s">
        <v>101</v>
      </c>
      <c r="L513" s="9">
        <v>18452</v>
      </c>
      <c r="M513" s="11" t="s">
        <v>35</v>
      </c>
      <c r="N513" s="11" t="s">
        <v>36</v>
      </c>
      <c r="O513" s="11" t="s">
        <v>83</v>
      </c>
      <c r="P513" s="11" t="s">
        <v>38</v>
      </c>
      <c r="Q513" s="11" t="s">
        <v>39</v>
      </c>
      <c r="R513" s="11" cm="1">
        <f t="array" ref="R513">_xlfn.IFS(Table3[[#This Row],[Performance Levels]]="Exceeds",4,Table3[[#This Row],[Performance Levels]]="Fully Meets",3,Table3[[#This Row],[Performance Levels]]="PIP",1,Table3[[#This Row],[Performance Levels]]="Needs Improvement",2)</f>
        <v>3</v>
      </c>
      <c r="S513" s="11">
        <v>3</v>
      </c>
      <c r="T513" s="11" t="str" cm="1">
        <f t="array" ref="T513">_xlfn.IFS(S513&lt;=2,"Excellent",S513=3,"Average",S513&lt;=5,"Poor")</f>
        <v>Average</v>
      </c>
      <c r="U513" s="9">
        <v>45141</v>
      </c>
      <c r="V513" s="11">
        <v>4</v>
      </c>
      <c r="W513" s="11" t="str" cm="1">
        <f t="array" ref="W513">_xlfn.IFS(S513&lt;=2,"High",S513=3,"Moderate",S513&lt;=5,"Low")</f>
        <v>Moderate</v>
      </c>
      <c r="X513" s="11">
        <v>5</v>
      </c>
      <c r="Y513" s="11" t="str" cm="1">
        <f t="array" ref="Y513">_xlfn.IFS(S513&lt;=2,"High",S513=3,"Moderate",S513&lt;=5,"Low")</f>
        <v>Moderate</v>
      </c>
      <c r="Z513" s="11">
        <v>3</v>
      </c>
      <c r="AA513" s="11" t="str" cm="1">
        <f t="array" ref="AA513">_xlfn.IFS(S513&lt;=2,"High",S513=3,"Moderate",S513&lt;=5,"Low")</f>
        <v>Moderate</v>
      </c>
      <c r="AB513" s="9">
        <v>45126</v>
      </c>
      <c r="AC513" s="11" t="s">
        <v>40</v>
      </c>
      <c r="AD513" s="11" t="s">
        <v>41</v>
      </c>
      <c r="AE513" s="11" t="s">
        <v>42</v>
      </c>
      <c r="AF513" s="11">
        <v>2</v>
      </c>
      <c r="AG513" s="12">
        <v>582.37</v>
      </c>
      <c r="AH513" s="11">
        <v>72</v>
      </c>
      <c r="AI513" s="11" t="str" cm="1">
        <f t="array" ref="AI513">_xlfn.IFS(AH513&lt;=25,"Young",AH513&lt;=50,"Adult",AH513&gt;50,"Old")</f>
        <v>Old</v>
      </c>
    </row>
    <row r="514" spans="1:35" x14ac:dyDescent="0.35">
      <c r="A514" s="7">
        <v>1003</v>
      </c>
      <c r="B514" s="5">
        <v>44993</v>
      </c>
      <c r="C514" s="6">
        <f t="shared" ca="1" si="7"/>
        <v>3.2</v>
      </c>
      <c r="D514" s="7" t="s">
        <v>127</v>
      </c>
      <c r="E514" s="7" t="s">
        <v>73</v>
      </c>
      <c r="F514" s="7" t="s">
        <v>29</v>
      </c>
      <c r="G514" s="7" t="s">
        <v>30</v>
      </c>
      <c r="H514" s="7" t="s">
        <v>44</v>
      </c>
      <c r="I514" s="7" t="s">
        <v>45</v>
      </c>
      <c r="J514" s="7" t="s">
        <v>128</v>
      </c>
      <c r="K514" s="7" t="s">
        <v>69</v>
      </c>
      <c r="L514" s="5">
        <v>26991</v>
      </c>
      <c r="M514" s="7" t="s">
        <v>35</v>
      </c>
      <c r="N514" s="7" t="s">
        <v>36</v>
      </c>
      <c r="O514" s="7" t="s">
        <v>37</v>
      </c>
      <c r="P514" s="7" t="s">
        <v>66</v>
      </c>
      <c r="Q514" s="7" t="s">
        <v>39</v>
      </c>
      <c r="R514" s="7" cm="1">
        <f t="array" ref="R514">_xlfn.IFS(Table3[[#This Row],[Performance Levels]]="Exceeds",4,Table3[[#This Row],[Performance Levels]]="Fully Meets",3,Table3[[#This Row],[Performance Levels]]="PIP",1,Table3[[#This Row],[Performance Levels]]="Needs Improvement",2)</f>
        <v>3</v>
      </c>
      <c r="S514" s="7">
        <v>3</v>
      </c>
      <c r="T514" s="7" t="str" cm="1">
        <f t="array" ref="T514">_xlfn.IFS(S514&lt;=2,"Excellent",S514=3,"Average",S514&lt;=5,"Poor")</f>
        <v>Average</v>
      </c>
      <c r="U514" s="5">
        <v>44929</v>
      </c>
      <c r="V514" s="7">
        <v>2</v>
      </c>
      <c r="W514" s="7" t="str" cm="1">
        <f t="array" ref="W514">_xlfn.IFS(S514&lt;=2,"High",S514=3,"Moderate",S514&lt;=5,"Low")</f>
        <v>Moderate</v>
      </c>
      <c r="X514" s="7">
        <v>5</v>
      </c>
      <c r="Y514" s="7" t="str" cm="1">
        <f t="array" ref="Y514">_xlfn.IFS(S514&lt;=2,"High",S514=3,"Moderate",S514&lt;=5,"Low")</f>
        <v>Moderate</v>
      </c>
      <c r="Z514" s="7">
        <v>2</v>
      </c>
      <c r="AA514" s="7" t="str" cm="1">
        <f t="array" ref="AA514">_xlfn.IFS(S514&lt;=2,"High",S514=3,"Moderate",S514&lt;=5,"Low")</f>
        <v>Moderate</v>
      </c>
      <c r="AB514" s="5">
        <v>44981</v>
      </c>
      <c r="AC514" s="7" t="s">
        <v>67</v>
      </c>
      <c r="AD514" s="7" t="s">
        <v>41</v>
      </c>
      <c r="AE514" s="7" t="s">
        <v>51</v>
      </c>
      <c r="AF514" s="7">
        <v>4</v>
      </c>
      <c r="AG514" s="8">
        <v>777.06</v>
      </c>
      <c r="AH514" s="7">
        <v>50</v>
      </c>
      <c r="AI514" s="7" t="str" cm="1">
        <f t="array" ref="AI514">_xlfn.IFS(AH514&lt;=25,"Young",AH514&lt;=50,"Adult",AH514&gt;50,"Old")</f>
        <v>Adult</v>
      </c>
    </row>
    <row r="515" spans="1:35" x14ac:dyDescent="0.35">
      <c r="A515" s="11">
        <v>1004</v>
      </c>
      <c r="B515" s="9">
        <v>43980</v>
      </c>
      <c r="C515" s="10">
        <f t="shared" ref="C515:C578" ca="1" si="8">YEARFRAC(B515,TODAY())</f>
        <v>5.9749999999999996</v>
      </c>
      <c r="D515" s="11" t="s">
        <v>127</v>
      </c>
      <c r="E515" s="11" t="s">
        <v>93</v>
      </c>
      <c r="F515" s="11" t="s">
        <v>29</v>
      </c>
      <c r="G515" s="11" t="s">
        <v>45</v>
      </c>
      <c r="H515" s="11" t="s">
        <v>31</v>
      </c>
      <c r="I515" s="11" t="s">
        <v>45</v>
      </c>
      <c r="J515" s="11" t="s">
        <v>128</v>
      </c>
      <c r="K515" s="11" t="s">
        <v>95</v>
      </c>
      <c r="L515" s="9">
        <v>20847</v>
      </c>
      <c r="M515" s="11" t="s">
        <v>35</v>
      </c>
      <c r="N515" s="11" t="s">
        <v>47</v>
      </c>
      <c r="O515" s="11" t="s">
        <v>71</v>
      </c>
      <c r="P515" s="11" t="s">
        <v>60</v>
      </c>
      <c r="Q515" s="11" t="s">
        <v>39</v>
      </c>
      <c r="R515" s="11" cm="1">
        <f t="array" ref="R515">_xlfn.IFS(Table3[[#This Row],[Performance Levels]]="Exceeds",4,Table3[[#This Row],[Performance Levels]]="Fully Meets",3,Table3[[#This Row],[Performance Levels]]="PIP",1,Table3[[#This Row],[Performance Levels]]="Needs Improvement",2)</f>
        <v>3</v>
      </c>
      <c r="S515" s="11">
        <v>3</v>
      </c>
      <c r="T515" s="11" t="str" cm="1">
        <f t="array" ref="T515">_xlfn.IFS(S515&lt;=2,"Excellent",S515=3,"Average",S515&lt;=5,"Poor")</f>
        <v>Average</v>
      </c>
      <c r="U515" s="9">
        <v>45137</v>
      </c>
      <c r="V515" s="11">
        <v>3</v>
      </c>
      <c r="W515" s="11" t="str" cm="1">
        <f t="array" ref="W515">_xlfn.IFS(S515&lt;=2,"High",S515=3,"Moderate",S515&lt;=5,"Low")</f>
        <v>Moderate</v>
      </c>
      <c r="X515" s="11">
        <v>5</v>
      </c>
      <c r="Y515" s="11" t="str" cm="1">
        <f t="array" ref="Y515">_xlfn.IFS(S515&lt;=2,"High",S515=3,"Moderate",S515&lt;=5,"Low")</f>
        <v>Moderate</v>
      </c>
      <c r="Z515" s="11">
        <v>3</v>
      </c>
      <c r="AA515" s="11" t="str" cm="1">
        <f t="array" ref="AA515">_xlfn.IFS(S515&lt;=2,"High",S515=3,"Moderate",S515&lt;=5,"Low")</f>
        <v>Moderate</v>
      </c>
      <c r="AB515" s="9">
        <v>44938</v>
      </c>
      <c r="AC515" s="11" t="s">
        <v>49</v>
      </c>
      <c r="AD515" s="11" t="s">
        <v>41</v>
      </c>
      <c r="AE515" s="11" t="s">
        <v>62</v>
      </c>
      <c r="AF515" s="11">
        <v>2</v>
      </c>
      <c r="AG515" s="12">
        <v>824.3</v>
      </c>
      <c r="AH515" s="11">
        <v>63</v>
      </c>
      <c r="AI515" s="11" t="str" cm="1">
        <f t="array" ref="AI515">_xlfn.IFS(AH515&lt;=25,"Young",AH515&lt;=50,"Adult",AH515&gt;50,"Old")</f>
        <v>Old</v>
      </c>
    </row>
    <row r="516" spans="1:35" x14ac:dyDescent="0.35">
      <c r="A516" s="7">
        <v>1005</v>
      </c>
      <c r="B516" s="5">
        <v>44820</v>
      </c>
      <c r="C516" s="6">
        <f t="shared" ca="1" si="8"/>
        <v>3.6777777777777776</v>
      </c>
      <c r="D516" s="7" t="s">
        <v>127</v>
      </c>
      <c r="E516" s="7" t="s">
        <v>84</v>
      </c>
      <c r="F516" s="7" t="s">
        <v>29</v>
      </c>
      <c r="G516" s="7" t="s">
        <v>54</v>
      </c>
      <c r="H516" s="7" t="s">
        <v>55</v>
      </c>
      <c r="I516" s="7" t="s">
        <v>32</v>
      </c>
      <c r="J516" s="7" t="s">
        <v>128</v>
      </c>
      <c r="K516" s="7" t="s">
        <v>69</v>
      </c>
      <c r="L516" s="5">
        <v>25777</v>
      </c>
      <c r="M516" s="7" t="s">
        <v>35</v>
      </c>
      <c r="N516" s="7" t="s">
        <v>47</v>
      </c>
      <c r="O516" s="7" t="s">
        <v>71</v>
      </c>
      <c r="P516" s="7" t="s">
        <v>76</v>
      </c>
      <c r="Q516" s="7" t="s">
        <v>39</v>
      </c>
      <c r="R516" s="7" cm="1">
        <f t="array" ref="R516">_xlfn.IFS(Table3[[#This Row],[Performance Levels]]="Exceeds",4,Table3[[#This Row],[Performance Levels]]="Fully Meets",3,Table3[[#This Row],[Performance Levels]]="PIP",1,Table3[[#This Row],[Performance Levels]]="Needs Improvement",2)</f>
        <v>3</v>
      </c>
      <c r="S516" s="7">
        <v>3</v>
      </c>
      <c r="T516" s="7" t="str" cm="1">
        <f t="array" ref="T516">_xlfn.IFS(S516&lt;=2,"Excellent",S516=3,"Average",S516&lt;=5,"Poor")</f>
        <v>Average</v>
      </c>
      <c r="U516" s="5">
        <v>45096</v>
      </c>
      <c r="V516" s="7">
        <v>2</v>
      </c>
      <c r="W516" s="7" t="str" cm="1">
        <f t="array" ref="W516">_xlfn.IFS(S516&lt;=2,"High",S516=3,"Moderate",S516&lt;=5,"Low")</f>
        <v>Moderate</v>
      </c>
      <c r="X516" s="7">
        <v>4</v>
      </c>
      <c r="Y516" s="7" t="str" cm="1">
        <f t="array" ref="Y516">_xlfn.IFS(S516&lt;=2,"High",S516=3,"Moderate",S516&lt;=5,"Low")</f>
        <v>Moderate</v>
      </c>
      <c r="Z516" s="7">
        <v>5</v>
      </c>
      <c r="AA516" s="7" t="str" cm="1">
        <f t="array" ref="AA516">_xlfn.IFS(S516&lt;=2,"High",S516=3,"Moderate",S516&lt;=5,"Low")</f>
        <v>Moderate</v>
      </c>
      <c r="AB516" s="5">
        <v>45058</v>
      </c>
      <c r="AC516" s="7" t="s">
        <v>91</v>
      </c>
      <c r="AD516" s="7" t="s">
        <v>50</v>
      </c>
      <c r="AE516" s="7" t="s">
        <v>72</v>
      </c>
      <c r="AF516" s="7">
        <v>4</v>
      </c>
      <c r="AG516" s="8">
        <v>145.99</v>
      </c>
      <c r="AH516" s="7">
        <v>52</v>
      </c>
      <c r="AI516" s="7" t="str" cm="1">
        <f t="array" ref="AI516">_xlfn.IFS(AH516&lt;=25,"Young",AH516&lt;=50,"Adult",AH516&gt;50,"Old")</f>
        <v>Old</v>
      </c>
    </row>
    <row r="517" spans="1:35" x14ac:dyDescent="0.35">
      <c r="A517" s="11">
        <v>1006</v>
      </c>
      <c r="B517" s="9">
        <v>44423</v>
      </c>
      <c r="C517" s="10">
        <f t="shared" ca="1" si="8"/>
        <v>4.7638888888888893</v>
      </c>
      <c r="D517" s="11" t="s">
        <v>127</v>
      </c>
      <c r="E517" s="11" t="s">
        <v>86</v>
      </c>
      <c r="F517" s="11" t="s">
        <v>29</v>
      </c>
      <c r="G517" s="11" t="s">
        <v>54</v>
      </c>
      <c r="H517" s="11" t="s">
        <v>31</v>
      </c>
      <c r="I517" s="11" t="s">
        <v>45</v>
      </c>
      <c r="J517" s="11" t="s">
        <v>128</v>
      </c>
      <c r="K517" s="11" t="s">
        <v>78</v>
      </c>
      <c r="L517" s="9">
        <v>21600</v>
      </c>
      <c r="M517" s="11" t="s">
        <v>35</v>
      </c>
      <c r="N517" s="11" t="s">
        <v>36</v>
      </c>
      <c r="O517" s="11" t="s">
        <v>37</v>
      </c>
      <c r="P517" s="11" t="s">
        <v>38</v>
      </c>
      <c r="Q517" s="11" t="s">
        <v>39</v>
      </c>
      <c r="R517" s="11" cm="1">
        <f t="array" ref="R517">_xlfn.IFS(Table3[[#This Row],[Performance Levels]]="Exceeds",4,Table3[[#This Row],[Performance Levels]]="Fully Meets",3,Table3[[#This Row],[Performance Levels]]="PIP",1,Table3[[#This Row],[Performance Levels]]="Needs Improvement",2)</f>
        <v>3</v>
      </c>
      <c r="S517" s="11">
        <v>3</v>
      </c>
      <c r="T517" s="11" t="str" cm="1">
        <f t="array" ref="T517">_xlfn.IFS(S517&lt;=2,"Excellent",S517=3,"Average",S517&lt;=5,"Poor")</f>
        <v>Average</v>
      </c>
      <c r="U517" s="9">
        <v>45049</v>
      </c>
      <c r="V517" s="11">
        <v>5</v>
      </c>
      <c r="W517" s="11" t="str" cm="1">
        <f t="array" ref="W517">_xlfn.IFS(S517&lt;=2,"High",S517=3,"Moderate",S517&lt;=5,"Low")</f>
        <v>Moderate</v>
      </c>
      <c r="X517" s="11">
        <v>2</v>
      </c>
      <c r="Y517" s="11" t="str" cm="1">
        <f t="array" ref="Y517">_xlfn.IFS(S517&lt;=2,"High",S517=3,"Moderate",S517&lt;=5,"Low")</f>
        <v>Moderate</v>
      </c>
      <c r="Z517" s="11">
        <v>1</v>
      </c>
      <c r="AA517" s="11" t="str" cm="1">
        <f t="array" ref="AA517">_xlfn.IFS(S517&lt;=2,"High",S517=3,"Moderate",S517&lt;=5,"Low")</f>
        <v>Moderate</v>
      </c>
      <c r="AB517" s="9">
        <v>45054</v>
      </c>
      <c r="AC517" s="11" t="s">
        <v>61</v>
      </c>
      <c r="AD517" s="11" t="s">
        <v>41</v>
      </c>
      <c r="AE517" s="11" t="s">
        <v>42</v>
      </c>
      <c r="AF517" s="11">
        <v>2</v>
      </c>
      <c r="AG517" s="12">
        <v>838.07</v>
      </c>
      <c r="AH517" s="11">
        <v>62</v>
      </c>
      <c r="AI517" s="11" t="str" cm="1">
        <f t="array" ref="AI517">_xlfn.IFS(AH517&lt;=25,"Young",AH517&lt;=50,"Adult",AH517&gt;50,"Old")</f>
        <v>Old</v>
      </c>
    </row>
    <row r="518" spans="1:35" x14ac:dyDescent="0.35">
      <c r="A518" s="7">
        <v>1007</v>
      </c>
      <c r="B518" s="5">
        <v>44129</v>
      </c>
      <c r="C518" s="6">
        <f t="shared" ca="1" si="8"/>
        <v>5.5694444444444446</v>
      </c>
      <c r="D518" s="7" t="s">
        <v>127</v>
      </c>
      <c r="E518" s="7" t="s">
        <v>84</v>
      </c>
      <c r="F518" s="7" t="s">
        <v>107</v>
      </c>
      <c r="G518" s="7" t="s">
        <v>45</v>
      </c>
      <c r="H518" s="7" t="s">
        <v>44</v>
      </c>
      <c r="I518" s="7" t="s">
        <v>45</v>
      </c>
      <c r="J518" s="7" t="s">
        <v>128</v>
      </c>
      <c r="K518" s="7" t="s">
        <v>64</v>
      </c>
      <c r="L518" s="5">
        <v>36603</v>
      </c>
      <c r="M518" s="7" t="s">
        <v>35</v>
      </c>
      <c r="N518" s="7" t="s">
        <v>47</v>
      </c>
      <c r="O518" s="7" t="s">
        <v>71</v>
      </c>
      <c r="P518" s="7" t="s">
        <v>38</v>
      </c>
      <c r="Q518" s="7" t="s">
        <v>39</v>
      </c>
      <c r="R518" s="7" cm="1">
        <f t="array" ref="R518">_xlfn.IFS(Table3[[#This Row],[Performance Levels]]="Exceeds",4,Table3[[#This Row],[Performance Levels]]="Fully Meets",3,Table3[[#This Row],[Performance Levels]]="PIP",1,Table3[[#This Row],[Performance Levels]]="Needs Improvement",2)</f>
        <v>3</v>
      </c>
      <c r="S518" s="7">
        <v>3</v>
      </c>
      <c r="T518" s="7" t="str" cm="1">
        <f t="array" ref="T518">_xlfn.IFS(S518&lt;=2,"Excellent",S518=3,"Average",S518&lt;=5,"Poor")</f>
        <v>Average</v>
      </c>
      <c r="U518" s="5">
        <v>45125</v>
      </c>
      <c r="V518" s="7">
        <v>2</v>
      </c>
      <c r="W518" s="7" t="str" cm="1">
        <f t="array" ref="W518">_xlfn.IFS(S518&lt;=2,"High",S518=3,"Moderate",S518&lt;=5,"Low")</f>
        <v>Moderate</v>
      </c>
      <c r="X518" s="7">
        <v>1</v>
      </c>
      <c r="Y518" s="7" t="str" cm="1">
        <f t="array" ref="Y518">_xlfn.IFS(S518&lt;=2,"High",S518=3,"Moderate",S518&lt;=5,"Low")</f>
        <v>Moderate</v>
      </c>
      <c r="Z518" s="7">
        <v>5</v>
      </c>
      <c r="AA518" s="7" t="str" cm="1">
        <f t="array" ref="AA518">_xlfn.IFS(S518&lt;=2,"High",S518=3,"Moderate",S518&lt;=5,"Low")</f>
        <v>Moderate</v>
      </c>
      <c r="AB518" s="5">
        <v>45060</v>
      </c>
      <c r="AC518" s="7" t="s">
        <v>40</v>
      </c>
      <c r="AD518" s="7" t="s">
        <v>50</v>
      </c>
      <c r="AE518" s="7" t="s">
        <v>42</v>
      </c>
      <c r="AF518" s="7">
        <v>2</v>
      </c>
      <c r="AG518" s="8">
        <v>667.32</v>
      </c>
      <c r="AH518" s="7">
        <v>20</v>
      </c>
      <c r="AI518" s="7" t="str" cm="1">
        <f t="array" ref="AI518">_xlfn.IFS(AH518&lt;=25,"Young",AH518&lt;=50,"Adult",AH518&gt;50,"Old")</f>
        <v>Young</v>
      </c>
    </row>
    <row r="519" spans="1:35" x14ac:dyDescent="0.35">
      <c r="A519" s="11">
        <v>1008</v>
      </c>
      <c r="B519" s="9">
        <v>43705</v>
      </c>
      <c r="C519" s="10">
        <f t="shared" ca="1" si="8"/>
        <v>6.7277777777777779</v>
      </c>
      <c r="D519" s="11" t="s">
        <v>127</v>
      </c>
      <c r="E519" s="11" t="s">
        <v>68</v>
      </c>
      <c r="F519" s="11" t="s">
        <v>29</v>
      </c>
      <c r="G519" s="11" t="s">
        <v>30</v>
      </c>
      <c r="H519" s="11" t="s">
        <v>55</v>
      </c>
      <c r="I519" s="11" t="s">
        <v>32</v>
      </c>
      <c r="J519" s="11" t="s">
        <v>128</v>
      </c>
      <c r="K519" s="11" t="s">
        <v>64</v>
      </c>
      <c r="L519" s="9">
        <v>29941</v>
      </c>
      <c r="M519" s="11" t="s">
        <v>35</v>
      </c>
      <c r="N519" s="11" t="s">
        <v>36</v>
      </c>
      <c r="O519" s="11" t="s">
        <v>48</v>
      </c>
      <c r="P519" s="11" t="s">
        <v>66</v>
      </c>
      <c r="Q519" s="11" t="s">
        <v>39</v>
      </c>
      <c r="R519" s="11" cm="1">
        <f t="array" ref="R519">_xlfn.IFS(Table3[[#This Row],[Performance Levels]]="Exceeds",4,Table3[[#This Row],[Performance Levels]]="Fully Meets",3,Table3[[#This Row],[Performance Levels]]="PIP",1,Table3[[#This Row],[Performance Levels]]="Needs Improvement",2)</f>
        <v>3</v>
      </c>
      <c r="S519" s="11">
        <v>3</v>
      </c>
      <c r="T519" s="11" t="str" cm="1">
        <f t="array" ref="T519">_xlfn.IFS(S519&lt;=2,"Excellent",S519=3,"Average",S519&lt;=5,"Poor")</f>
        <v>Average</v>
      </c>
      <c r="U519" s="9">
        <v>45098</v>
      </c>
      <c r="V519" s="11">
        <v>5</v>
      </c>
      <c r="W519" s="11" t="str" cm="1">
        <f t="array" ref="W519">_xlfn.IFS(S519&lt;=2,"High",S519=3,"Moderate",S519&lt;=5,"Low")</f>
        <v>Moderate</v>
      </c>
      <c r="X519" s="11">
        <v>2</v>
      </c>
      <c r="Y519" s="11" t="str" cm="1">
        <f t="array" ref="Y519">_xlfn.IFS(S519&lt;=2,"High",S519=3,"Moderate",S519&lt;=5,"Low")</f>
        <v>Moderate</v>
      </c>
      <c r="Z519" s="11">
        <v>2</v>
      </c>
      <c r="AA519" s="11" t="str" cm="1">
        <f t="array" ref="AA519">_xlfn.IFS(S519&lt;=2,"High",S519=3,"Moderate",S519&lt;=5,"Low")</f>
        <v>Moderate</v>
      </c>
      <c r="AB519" s="9">
        <v>45140</v>
      </c>
      <c r="AC519" s="11" t="s">
        <v>67</v>
      </c>
      <c r="AD519" s="11" t="s">
        <v>50</v>
      </c>
      <c r="AE519" s="11" t="s">
        <v>51</v>
      </c>
      <c r="AF519" s="11">
        <v>2</v>
      </c>
      <c r="AG519" s="12">
        <v>758.18</v>
      </c>
      <c r="AH519" s="11">
        <v>38</v>
      </c>
      <c r="AI519" s="11" t="str" cm="1">
        <f t="array" ref="AI519">_xlfn.IFS(AH519&lt;=25,"Young",AH519&lt;=50,"Adult",AH519&gt;50,"Old")</f>
        <v>Adult</v>
      </c>
    </row>
    <row r="520" spans="1:35" x14ac:dyDescent="0.35">
      <c r="A520" s="7">
        <v>1009</v>
      </c>
      <c r="B520" s="5">
        <v>43629</v>
      </c>
      <c r="C520" s="6">
        <f t="shared" ca="1" si="8"/>
        <v>6.9361111111111109</v>
      </c>
      <c r="D520" s="7" t="s">
        <v>127</v>
      </c>
      <c r="E520" s="7" t="s">
        <v>80</v>
      </c>
      <c r="F520" s="7" t="s">
        <v>29</v>
      </c>
      <c r="G520" s="7" t="s">
        <v>45</v>
      </c>
      <c r="H520" s="7" t="s">
        <v>31</v>
      </c>
      <c r="I520" s="7" t="s">
        <v>32</v>
      </c>
      <c r="J520" s="7" t="s">
        <v>128</v>
      </c>
      <c r="K520" s="7" t="s">
        <v>64</v>
      </c>
      <c r="L520" s="5">
        <v>31837</v>
      </c>
      <c r="M520" s="7" t="s">
        <v>35</v>
      </c>
      <c r="N520" s="7" t="s">
        <v>36</v>
      </c>
      <c r="O520" s="7" t="s">
        <v>59</v>
      </c>
      <c r="P520" s="7" t="s">
        <v>60</v>
      </c>
      <c r="Q520" s="7" t="s">
        <v>39</v>
      </c>
      <c r="R520" s="7" cm="1">
        <f t="array" ref="R520">_xlfn.IFS(Table3[[#This Row],[Performance Levels]]="Exceeds",4,Table3[[#This Row],[Performance Levels]]="Fully Meets",3,Table3[[#This Row],[Performance Levels]]="PIP",1,Table3[[#This Row],[Performance Levels]]="Needs Improvement",2)</f>
        <v>3</v>
      </c>
      <c r="S520" s="7">
        <v>3</v>
      </c>
      <c r="T520" s="7" t="str" cm="1">
        <f t="array" ref="T520">_xlfn.IFS(S520&lt;=2,"Excellent",S520=3,"Average",S520&lt;=5,"Poor")</f>
        <v>Average</v>
      </c>
      <c r="U520" s="5">
        <v>45083</v>
      </c>
      <c r="V520" s="7">
        <v>2</v>
      </c>
      <c r="W520" s="7" t="str" cm="1">
        <f t="array" ref="W520">_xlfn.IFS(S520&lt;=2,"High",S520=3,"Moderate",S520&lt;=5,"Low")</f>
        <v>Moderate</v>
      </c>
      <c r="X520" s="7">
        <v>5</v>
      </c>
      <c r="Y520" s="7" t="str" cm="1">
        <f t="array" ref="Y520">_xlfn.IFS(S520&lt;=2,"High",S520=3,"Moderate",S520&lt;=5,"Low")</f>
        <v>Moderate</v>
      </c>
      <c r="Z520" s="7">
        <v>1</v>
      </c>
      <c r="AA520" s="7" t="str" cm="1">
        <f t="array" ref="AA520">_xlfn.IFS(S520&lt;=2,"High",S520=3,"Moderate",S520&lt;=5,"Low")</f>
        <v>Moderate</v>
      </c>
      <c r="AB520" s="5">
        <v>44794</v>
      </c>
      <c r="AC520" s="7" t="s">
        <v>49</v>
      </c>
      <c r="AD520" s="7" t="s">
        <v>41</v>
      </c>
      <c r="AE520" s="7" t="s">
        <v>51</v>
      </c>
      <c r="AF520" s="7">
        <v>2</v>
      </c>
      <c r="AG520" s="8">
        <v>101.21</v>
      </c>
      <c r="AH520" s="7">
        <v>32</v>
      </c>
      <c r="AI520" s="7" t="str" cm="1">
        <f t="array" ref="AI520">_xlfn.IFS(AH520&lt;=25,"Young",AH520&lt;=50,"Adult",AH520&gt;50,"Old")</f>
        <v>Adult</v>
      </c>
    </row>
    <row r="521" spans="1:35" x14ac:dyDescent="0.35">
      <c r="A521" s="11">
        <v>1010</v>
      </c>
      <c r="B521" s="9">
        <v>44208</v>
      </c>
      <c r="C521" s="10">
        <f t="shared" ca="1" si="8"/>
        <v>5.3555555555555552</v>
      </c>
      <c r="D521" s="11" t="s">
        <v>127</v>
      </c>
      <c r="E521" s="11" t="s">
        <v>43</v>
      </c>
      <c r="F521" s="11" t="s">
        <v>107</v>
      </c>
      <c r="G521" s="11" t="s">
        <v>45</v>
      </c>
      <c r="H521" s="11" t="s">
        <v>31</v>
      </c>
      <c r="I521" s="11" t="s">
        <v>32</v>
      </c>
      <c r="J521" s="11" t="s">
        <v>128</v>
      </c>
      <c r="K521" s="11" t="s">
        <v>69</v>
      </c>
      <c r="L521" s="9">
        <v>33898</v>
      </c>
      <c r="M521" s="11" t="s">
        <v>35</v>
      </c>
      <c r="N521" s="11" t="s">
        <v>47</v>
      </c>
      <c r="O521" s="11" t="s">
        <v>48</v>
      </c>
      <c r="P521" s="11" t="s">
        <v>76</v>
      </c>
      <c r="Q521" s="11" t="s">
        <v>39</v>
      </c>
      <c r="R521" s="11" cm="1">
        <f t="array" ref="R521">_xlfn.IFS(Table3[[#This Row],[Performance Levels]]="Exceeds",4,Table3[[#This Row],[Performance Levels]]="Fully Meets",3,Table3[[#This Row],[Performance Levels]]="PIP",1,Table3[[#This Row],[Performance Levels]]="Needs Improvement",2)</f>
        <v>3</v>
      </c>
      <c r="S521" s="11">
        <v>3</v>
      </c>
      <c r="T521" s="11" t="str" cm="1">
        <f t="array" ref="T521">_xlfn.IFS(S521&lt;=2,"Excellent",S521=3,"Average",S521&lt;=5,"Poor")</f>
        <v>Average</v>
      </c>
      <c r="U521" s="9">
        <v>44819</v>
      </c>
      <c r="V521" s="11">
        <v>2</v>
      </c>
      <c r="W521" s="11" t="str" cm="1">
        <f t="array" ref="W521">_xlfn.IFS(S521&lt;=2,"High",S521=3,"Moderate",S521&lt;=5,"Low")</f>
        <v>Moderate</v>
      </c>
      <c r="X521" s="11">
        <v>4</v>
      </c>
      <c r="Y521" s="11" t="str" cm="1">
        <f t="array" ref="Y521">_xlfn.IFS(S521&lt;=2,"High",S521=3,"Moderate",S521&lt;=5,"Low")</f>
        <v>Moderate</v>
      </c>
      <c r="Z521" s="11">
        <v>2</v>
      </c>
      <c r="AA521" s="11" t="str" cm="1">
        <f t="array" ref="AA521">_xlfn.IFS(S521&lt;=2,"High",S521=3,"Moderate",S521&lt;=5,"Low")</f>
        <v>Moderate</v>
      </c>
      <c r="AB521" s="9">
        <v>44792</v>
      </c>
      <c r="AC521" s="11" t="s">
        <v>91</v>
      </c>
      <c r="AD521" s="11" t="s">
        <v>50</v>
      </c>
      <c r="AE521" s="11" t="s">
        <v>51</v>
      </c>
      <c r="AF521" s="11">
        <v>5</v>
      </c>
      <c r="AG521" s="12">
        <v>332.25</v>
      </c>
      <c r="AH521" s="11">
        <v>29</v>
      </c>
      <c r="AI521" s="11" t="str" cm="1">
        <f t="array" ref="AI521">_xlfn.IFS(AH521&lt;=25,"Young",AH521&lt;=50,"Adult",AH521&gt;50,"Old")</f>
        <v>Adult</v>
      </c>
    </row>
    <row r="522" spans="1:35" x14ac:dyDescent="0.35">
      <c r="A522" s="7">
        <v>1011</v>
      </c>
      <c r="B522" s="5">
        <v>44599</v>
      </c>
      <c r="C522" s="6">
        <f t="shared" ca="1" si="8"/>
        <v>4.2861111111111114</v>
      </c>
      <c r="D522" s="7" t="s">
        <v>127</v>
      </c>
      <c r="E522" s="7" t="s">
        <v>86</v>
      </c>
      <c r="F522" s="7" t="s">
        <v>107</v>
      </c>
      <c r="G522" s="7" t="s">
        <v>30</v>
      </c>
      <c r="H522" s="7" t="s">
        <v>44</v>
      </c>
      <c r="I522" s="7" t="s">
        <v>32</v>
      </c>
      <c r="J522" s="7" t="s">
        <v>128</v>
      </c>
      <c r="K522" s="7" t="s">
        <v>64</v>
      </c>
      <c r="L522" s="5">
        <v>54110</v>
      </c>
      <c r="M522" s="7" t="s">
        <v>35</v>
      </c>
      <c r="N522" s="7" t="s">
        <v>47</v>
      </c>
      <c r="O522" s="7" t="s">
        <v>48</v>
      </c>
      <c r="P522" s="7" t="s">
        <v>66</v>
      </c>
      <c r="Q522" s="7" t="s">
        <v>39</v>
      </c>
      <c r="R522" s="7" cm="1">
        <f t="array" ref="R522">_xlfn.IFS(Table3[[#This Row],[Performance Levels]]="Exceeds",4,Table3[[#This Row],[Performance Levels]]="Fully Meets",3,Table3[[#This Row],[Performance Levels]]="PIP",1,Table3[[#This Row],[Performance Levels]]="Needs Improvement",2)</f>
        <v>3</v>
      </c>
      <c r="S522" s="7">
        <v>3</v>
      </c>
      <c r="T522" s="7" t="str" cm="1">
        <f t="array" ref="T522">_xlfn.IFS(S522&lt;=2,"Excellent",S522=3,"Average",S522&lt;=5,"Poor")</f>
        <v>Average</v>
      </c>
      <c r="U522" s="5">
        <v>44903</v>
      </c>
      <c r="V522" s="7">
        <v>1</v>
      </c>
      <c r="W522" s="7" t="str" cm="1">
        <f t="array" ref="W522">_xlfn.IFS(S522&lt;=2,"High",S522=3,"Moderate",S522&lt;=5,"Low")</f>
        <v>Moderate</v>
      </c>
      <c r="X522" s="7">
        <v>2</v>
      </c>
      <c r="Y522" s="7" t="str" cm="1">
        <f t="array" ref="Y522">_xlfn.IFS(S522&lt;=2,"High",S522=3,"Moderate",S522&lt;=5,"Low")</f>
        <v>Moderate</v>
      </c>
      <c r="Z522" s="7">
        <v>3</v>
      </c>
      <c r="AA522" s="7" t="str" cm="1">
        <f t="array" ref="AA522">_xlfn.IFS(S522&lt;=2,"High",S522=3,"Moderate",S522&lt;=5,"Low")</f>
        <v>Moderate</v>
      </c>
      <c r="AB522" s="5">
        <v>44871</v>
      </c>
      <c r="AC522" s="7" t="s">
        <v>91</v>
      </c>
      <c r="AD522" s="7" t="s">
        <v>41</v>
      </c>
      <c r="AE522" s="7" t="s">
        <v>62</v>
      </c>
      <c r="AF522" s="7">
        <v>1</v>
      </c>
      <c r="AG522" s="8">
        <v>803.98</v>
      </c>
      <c r="AH522" s="7">
        <v>74</v>
      </c>
      <c r="AI522" s="7" t="str" cm="1">
        <f t="array" ref="AI522">_xlfn.IFS(AH522&lt;=25,"Young",AH522&lt;=50,"Adult",AH522&gt;50,"Old")</f>
        <v>Old</v>
      </c>
    </row>
    <row r="523" spans="1:35" x14ac:dyDescent="0.35">
      <c r="A523" s="11">
        <v>1012</v>
      </c>
      <c r="B523" s="9">
        <v>44144</v>
      </c>
      <c r="C523" s="10">
        <f t="shared" ca="1" si="8"/>
        <v>5.5305555555555559</v>
      </c>
      <c r="D523" s="11" t="s">
        <v>127</v>
      </c>
      <c r="E523" s="11" t="s">
        <v>63</v>
      </c>
      <c r="F523" s="11" t="s">
        <v>107</v>
      </c>
      <c r="G523" s="11" t="s">
        <v>30</v>
      </c>
      <c r="H523" s="11" t="s">
        <v>44</v>
      </c>
      <c r="I523" s="11" t="s">
        <v>32</v>
      </c>
      <c r="J523" s="11" t="s">
        <v>128</v>
      </c>
      <c r="K523" s="11" t="s">
        <v>74</v>
      </c>
      <c r="L523" s="9">
        <v>28766</v>
      </c>
      <c r="M523" s="11" t="s">
        <v>35</v>
      </c>
      <c r="N523" s="11" t="s">
        <v>47</v>
      </c>
      <c r="O523" s="11" t="s">
        <v>37</v>
      </c>
      <c r="P523" s="11" t="s">
        <v>60</v>
      </c>
      <c r="Q523" s="11" t="s">
        <v>39</v>
      </c>
      <c r="R523" s="11" cm="1">
        <f t="array" ref="R523">_xlfn.IFS(Table3[[#This Row],[Performance Levels]]="Exceeds",4,Table3[[#This Row],[Performance Levels]]="Fully Meets",3,Table3[[#This Row],[Performance Levels]]="PIP",1,Table3[[#This Row],[Performance Levels]]="Needs Improvement",2)</f>
        <v>3</v>
      </c>
      <c r="S523" s="11">
        <v>3</v>
      </c>
      <c r="T523" s="11" t="str" cm="1">
        <f t="array" ref="T523">_xlfn.IFS(S523&lt;=2,"Excellent",S523=3,"Average",S523&lt;=5,"Poor")</f>
        <v>Average</v>
      </c>
      <c r="U523" s="9">
        <v>44939</v>
      </c>
      <c r="V523" s="11">
        <v>3</v>
      </c>
      <c r="W523" s="11" t="str" cm="1">
        <f t="array" ref="W523">_xlfn.IFS(S523&lt;=2,"High",S523=3,"Moderate",S523&lt;=5,"Low")</f>
        <v>Moderate</v>
      </c>
      <c r="X523" s="11">
        <v>5</v>
      </c>
      <c r="Y523" s="11" t="str" cm="1">
        <f t="array" ref="Y523">_xlfn.IFS(S523&lt;=2,"High",S523=3,"Moderate",S523&lt;=5,"Low")</f>
        <v>Moderate</v>
      </c>
      <c r="Z523" s="11">
        <v>4</v>
      </c>
      <c r="AA523" s="11" t="str" cm="1">
        <f t="array" ref="AA523">_xlfn.IFS(S523&lt;=2,"High",S523=3,"Moderate",S523&lt;=5,"Low")</f>
        <v>Moderate</v>
      </c>
      <c r="AB523" s="9">
        <v>45013</v>
      </c>
      <c r="AC523" s="11" t="s">
        <v>67</v>
      </c>
      <c r="AD523" s="11" t="s">
        <v>50</v>
      </c>
      <c r="AE523" s="11" t="s">
        <v>42</v>
      </c>
      <c r="AF523" s="11">
        <v>3</v>
      </c>
      <c r="AG523" s="12">
        <v>887.08</v>
      </c>
      <c r="AH523" s="11">
        <v>42</v>
      </c>
      <c r="AI523" s="11" t="str" cm="1">
        <f t="array" ref="AI523">_xlfn.IFS(AH523&lt;=25,"Young",AH523&lt;=50,"Adult",AH523&gt;50,"Old")</f>
        <v>Adult</v>
      </c>
    </row>
    <row r="524" spans="1:35" x14ac:dyDescent="0.35">
      <c r="A524" s="7">
        <v>1013</v>
      </c>
      <c r="B524" s="5">
        <v>43964</v>
      </c>
      <c r="C524" s="6">
        <f t="shared" ca="1" si="8"/>
        <v>6.0194444444444448</v>
      </c>
      <c r="D524" s="7" t="s">
        <v>127</v>
      </c>
      <c r="E524" s="7" t="s">
        <v>93</v>
      </c>
      <c r="F524" s="7" t="s">
        <v>29</v>
      </c>
      <c r="G524" s="7" t="s">
        <v>45</v>
      </c>
      <c r="H524" s="7" t="s">
        <v>55</v>
      </c>
      <c r="I524" s="7" t="s">
        <v>54</v>
      </c>
      <c r="J524" s="7" t="s">
        <v>128</v>
      </c>
      <c r="K524" s="7" t="s">
        <v>78</v>
      </c>
      <c r="L524" s="5">
        <v>27352</v>
      </c>
      <c r="M524" s="7" t="s">
        <v>35</v>
      </c>
      <c r="N524" s="7" t="s">
        <v>47</v>
      </c>
      <c r="O524" s="7" t="s">
        <v>83</v>
      </c>
      <c r="P524" s="7" t="s">
        <v>60</v>
      </c>
      <c r="Q524" s="7" t="s">
        <v>39</v>
      </c>
      <c r="R524" s="7" cm="1">
        <f t="array" ref="R524">_xlfn.IFS(Table3[[#This Row],[Performance Levels]]="Exceeds",4,Table3[[#This Row],[Performance Levels]]="Fully Meets",3,Table3[[#This Row],[Performance Levels]]="PIP",1,Table3[[#This Row],[Performance Levels]]="Needs Improvement",2)</f>
        <v>3</v>
      </c>
      <c r="S524" s="7">
        <v>3</v>
      </c>
      <c r="T524" s="7" t="str" cm="1">
        <f t="array" ref="T524">_xlfn.IFS(S524&lt;=2,"Excellent",S524=3,"Average",S524&lt;=5,"Poor")</f>
        <v>Average</v>
      </c>
      <c r="U524" s="5">
        <v>44908</v>
      </c>
      <c r="V524" s="7">
        <v>5</v>
      </c>
      <c r="W524" s="7" t="str" cm="1">
        <f t="array" ref="W524">_xlfn.IFS(S524&lt;=2,"High",S524=3,"Moderate",S524&lt;=5,"Low")</f>
        <v>Moderate</v>
      </c>
      <c r="X524" s="7">
        <v>4</v>
      </c>
      <c r="Y524" s="7" t="str" cm="1">
        <f t="array" ref="Y524">_xlfn.IFS(S524&lt;=2,"High",S524=3,"Moderate",S524&lt;=5,"Low")</f>
        <v>Moderate</v>
      </c>
      <c r="Z524" s="7">
        <v>3</v>
      </c>
      <c r="AA524" s="7" t="str" cm="1">
        <f t="array" ref="AA524">_xlfn.IFS(S524&lt;=2,"High",S524=3,"Moderate",S524&lt;=5,"Low")</f>
        <v>Moderate</v>
      </c>
      <c r="AB524" s="5">
        <v>45024</v>
      </c>
      <c r="AC524" s="7" t="s">
        <v>61</v>
      </c>
      <c r="AD524" s="7" t="s">
        <v>50</v>
      </c>
      <c r="AE524" s="7" t="s">
        <v>51</v>
      </c>
      <c r="AF524" s="7">
        <v>2</v>
      </c>
      <c r="AG524" s="8">
        <v>657.85</v>
      </c>
      <c r="AH524" s="7">
        <v>46</v>
      </c>
      <c r="AI524" s="7" t="str" cm="1">
        <f t="array" ref="AI524">_xlfn.IFS(AH524&lt;=25,"Young",AH524&lt;=50,"Adult",AH524&gt;50,"Old")</f>
        <v>Adult</v>
      </c>
    </row>
    <row r="525" spans="1:35" x14ac:dyDescent="0.35">
      <c r="A525" s="11">
        <v>1014</v>
      </c>
      <c r="B525" s="9">
        <v>44926</v>
      </c>
      <c r="C525" s="10">
        <f t="shared" ca="1" si="8"/>
        <v>3.3888888888888888</v>
      </c>
      <c r="D525" s="11" t="s">
        <v>129</v>
      </c>
      <c r="E525" s="11" t="s">
        <v>73</v>
      </c>
      <c r="F525" s="11" t="s">
        <v>29</v>
      </c>
      <c r="G525" s="11" t="s">
        <v>45</v>
      </c>
      <c r="H525" s="11" t="s">
        <v>44</v>
      </c>
      <c r="I525" s="11" t="s">
        <v>54</v>
      </c>
      <c r="J525" s="11" t="s">
        <v>128</v>
      </c>
      <c r="K525" s="11" t="s">
        <v>101</v>
      </c>
      <c r="L525" s="9">
        <v>19553</v>
      </c>
      <c r="M525" s="11" t="s">
        <v>35</v>
      </c>
      <c r="N525" s="11" t="s">
        <v>47</v>
      </c>
      <c r="O525" s="11" t="s">
        <v>59</v>
      </c>
      <c r="P525" s="11" t="s">
        <v>60</v>
      </c>
      <c r="Q525" s="11" t="s">
        <v>39</v>
      </c>
      <c r="R525" s="11" cm="1">
        <f t="array" ref="R525">_xlfn.IFS(Table3[[#This Row],[Performance Levels]]="Exceeds",4,Table3[[#This Row],[Performance Levels]]="Fully Meets",3,Table3[[#This Row],[Performance Levels]]="PIP",1,Table3[[#This Row],[Performance Levels]]="Needs Improvement",2)</f>
        <v>3</v>
      </c>
      <c r="S525" s="11">
        <v>3</v>
      </c>
      <c r="T525" s="11" t="str" cm="1">
        <f t="array" ref="T525">_xlfn.IFS(S525&lt;=2,"Excellent",S525=3,"Average",S525&lt;=5,"Poor")</f>
        <v>Average</v>
      </c>
      <c r="U525" s="9">
        <v>45105</v>
      </c>
      <c r="V525" s="11">
        <v>4</v>
      </c>
      <c r="W525" s="11" t="str" cm="1">
        <f t="array" ref="W525">_xlfn.IFS(S525&lt;=2,"High",S525=3,"Moderate",S525&lt;=5,"Low")</f>
        <v>Moderate</v>
      </c>
      <c r="X525" s="11">
        <v>4</v>
      </c>
      <c r="Y525" s="11" t="str" cm="1">
        <f t="array" ref="Y525">_xlfn.IFS(S525&lt;=2,"High",S525=3,"Moderate",S525&lt;=5,"Low")</f>
        <v>Moderate</v>
      </c>
      <c r="Z525" s="11">
        <v>1</v>
      </c>
      <c r="AA525" s="11" t="str" cm="1">
        <f t="array" ref="AA525">_xlfn.IFS(S525&lt;=2,"High",S525=3,"Moderate",S525&lt;=5,"Low")</f>
        <v>Moderate</v>
      </c>
      <c r="AB525" s="9">
        <v>44978</v>
      </c>
      <c r="AC525" s="11" t="s">
        <v>49</v>
      </c>
      <c r="AD525" s="11" t="s">
        <v>50</v>
      </c>
      <c r="AE525" s="11" t="s">
        <v>51</v>
      </c>
      <c r="AF525" s="11">
        <v>2</v>
      </c>
      <c r="AG525" s="12">
        <v>895.49</v>
      </c>
      <c r="AH525" s="11">
        <v>69</v>
      </c>
      <c r="AI525" s="11" t="str" cm="1">
        <f t="array" ref="AI525">_xlfn.IFS(AH525&lt;=25,"Young",AH525&lt;=50,"Adult",AH525&gt;50,"Old")</f>
        <v>Old</v>
      </c>
    </row>
    <row r="526" spans="1:35" x14ac:dyDescent="0.35">
      <c r="A526" s="7">
        <v>1015</v>
      </c>
      <c r="B526" s="5">
        <v>43437</v>
      </c>
      <c r="C526" s="6">
        <f t="shared" ca="1" si="8"/>
        <v>7.4638888888888886</v>
      </c>
      <c r="D526" s="7" t="s">
        <v>129</v>
      </c>
      <c r="E526" s="7" t="s">
        <v>80</v>
      </c>
      <c r="F526" s="7" t="s">
        <v>29</v>
      </c>
      <c r="G526" s="7" t="s">
        <v>30</v>
      </c>
      <c r="H526" s="7" t="s">
        <v>44</v>
      </c>
      <c r="I526" s="7" t="s">
        <v>45</v>
      </c>
      <c r="J526" s="7" t="s">
        <v>128</v>
      </c>
      <c r="K526" s="7" t="s">
        <v>103</v>
      </c>
      <c r="L526" s="5">
        <v>22619</v>
      </c>
      <c r="M526" s="7" t="s">
        <v>35</v>
      </c>
      <c r="N526" s="7" t="s">
        <v>36</v>
      </c>
      <c r="O526" s="7" t="s">
        <v>37</v>
      </c>
      <c r="P526" s="7" t="s">
        <v>66</v>
      </c>
      <c r="Q526" s="7" t="s">
        <v>39</v>
      </c>
      <c r="R526" s="7" cm="1">
        <f t="array" ref="R526">_xlfn.IFS(Table3[[#This Row],[Performance Levels]]="Exceeds",4,Table3[[#This Row],[Performance Levels]]="Fully Meets",3,Table3[[#This Row],[Performance Levels]]="PIP",1,Table3[[#This Row],[Performance Levels]]="Needs Improvement",2)</f>
        <v>3</v>
      </c>
      <c r="S526" s="7">
        <v>3</v>
      </c>
      <c r="T526" s="7" t="str" cm="1">
        <f t="array" ref="T526">_xlfn.IFS(S526&lt;=2,"Excellent",S526=3,"Average",S526&lt;=5,"Poor")</f>
        <v>Average</v>
      </c>
      <c r="U526" s="5">
        <v>45118</v>
      </c>
      <c r="V526" s="7">
        <v>1</v>
      </c>
      <c r="W526" s="7" t="str" cm="1">
        <f t="array" ref="W526">_xlfn.IFS(S526&lt;=2,"High",S526=3,"Moderate",S526&lt;=5,"Low")</f>
        <v>Moderate</v>
      </c>
      <c r="X526" s="7">
        <v>1</v>
      </c>
      <c r="Y526" s="7" t="str" cm="1">
        <f t="array" ref="Y526">_xlfn.IFS(S526&lt;=2,"High",S526=3,"Moderate",S526&lt;=5,"Low")</f>
        <v>Moderate</v>
      </c>
      <c r="Z526" s="7">
        <v>3</v>
      </c>
      <c r="AA526" s="7" t="str" cm="1">
        <f t="array" ref="AA526">_xlfn.IFS(S526&lt;=2,"High",S526=3,"Moderate",S526&lt;=5,"Low")</f>
        <v>Moderate</v>
      </c>
      <c r="AB526" s="5">
        <v>45059</v>
      </c>
      <c r="AC526" s="7" t="s">
        <v>40</v>
      </c>
      <c r="AD526" s="7" t="s">
        <v>50</v>
      </c>
      <c r="AE526" s="7" t="s">
        <v>72</v>
      </c>
      <c r="AF526" s="7">
        <v>1</v>
      </c>
      <c r="AG526" s="8">
        <v>539</v>
      </c>
      <c r="AH526" s="7">
        <v>57</v>
      </c>
      <c r="AI526" s="7" t="str" cm="1">
        <f t="array" ref="AI526">_xlfn.IFS(AH526&lt;=25,"Young",AH526&lt;=50,"Adult",AH526&gt;50,"Old")</f>
        <v>Old</v>
      </c>
    </row>
    <row r="527" spans="1:35" x14ac:dyDescent="0.35">
      <c r="A527" s="11">
        <v>1016</v>
      </c>
      <c r="B527" s="9">
        <v>43882</v>
      </c>
      <c r="C527" s="10">
        <f t="shared" ca="1" si="8"/>
        <v>6.2472222222222218</v>
      </c>
      <c r="D527" s="11" t="s">
        <v>130</v>
      </c>
      <c r="E527" s="11" t="s">
        <v>53</v>
      </c>
      <c r="F527" s="11" t="s">
        <v>29</v>
      </c>
      <c r="G527" s="11" t="s">
        <v>45</v>
      </c>
      <c r="H527" s="11" t="s">
        <v>55</v>
      </c>
      <c r="I527" s="11" t="s">
        <v>45</v>
      </c>
      <c r="J527" s="11" t="s">
        <v>131</v>
      </c>
      <c r="K527" s="11" t="s">
        <v>99</v>
      </c>
      <c r="L527" s="9">
        <v>20522</v>
      </c>
      <c r="M527" s="11" t="s">
        <v>35</v>
      </c>
      <c r="N527" s="11" t="s">
        <v>36</v>
      </c>
      <c r="O527" s="11" t="s">
        <v>37</v>
      </c>
      <c r="P527" s="11" t="s">
        <v>60</v>
      </c>
      <c r="Q527" s="11" t="s">
        <v>39</v>
      </c>
      <c r="R527" s="11" cm="1">
        <f t="array" ref="R527">_xlfn.IFS(Table3[[#This Row],[Performance Levels]]="Exceeds",4,Table3[[#This Row],[Performance Levels]]="Fully Meets",3,Table3[[#This Row],[Performance Levels]]="PIP",1,Table3[[#This Row],[Performance Levels]]="Needs Improvement",2)</f>
        <v>3</v>
      </c>
      <c r="S527" s="11">
        <v>3</v>
      </c>
      <c r="T527" s="11" t="str" cm="1">
        <f t="array" ref="T527">_xlfn.IFS(S527&lt;=2,"Excellent",S527=3,"Average",S527&lt;=5,"Poor")</f>
        <v>Average</v>
      </c>
      <c r="U527" s="9">
        <v>44904</v>
      </c>
      <c r="V527" s="11">
        <v>2</v>
      </c>
      <c r="W527" s="11" t="str" cm="1">
        <f t="array" ref="W527">_xlfn.IFS(S527&lt;=2,"High",S527=3,"Moderate",S527&lt;=5,"Low")</f>
        <v>Moderate</v>
      </c>
      <c r="X527" s="11">
        <v>3</v>
      </c>
      <c r="Y527" s="11" t="str" cm="1">
        <f t="array" ref="Y527">_xlfn.IFS(S527&lt;=2,"High",S527=3,"Moderate",S527&lt;=5,"Low")</f>
        <v>Moderate</v>
      </c>
      <c r="Z527" s="11">
        <v>2</v>
      </c>
      <c r="AA527" s="11" t="str" cm="1">
        <f t="array" ref="AA527">_xlfn.IFS(S527&lt;=2,"High",S527=3,"Moderate",S527&lt;=5,"Low")</f>
        <v>Moderate</v>
      </c>
      <c r="AB527" s="9">
        <v>45046</v>
      </c>
      <c r="AC527" s="11" t="s">
        <v>91</v>
      </c>
      <c r="AD527" s="11" t="s">
        <v>50</v>
      </c>
      <c r="AE527" s="11" t="s">
        <v>62</v>
      </c>
      <c r="AF527" s="11">
        <v>2</v>
      </c>
      <c r="AG527" s="12">
        <v>606.67999999999995</v>
      </c>
      <c r="AH527" s="11">
        <v>64</v>
      </c>
      <c r="AI527" s="11" t="str" cm="1">
        <f t="array" ref="AI527">_xlfn.IFS(AH527&lt;=25,"Young",AH527&lt;=50,"Adult",AH527&gt;50,"Old")</f>
        <v>Old</v>
      </c>
    </row>
    <row r="528" spans="1:35" x14ac:dyDescent="0.35">
      <c r="A528" s="7">
        <v>1017</v>
      </c>
      <c r="B528" s="5">
        <v>44081</v>
      </c>
      <c r="C528" s="6">
        <f t="shared" ca="1" si="8"/>
        <v>5.7027777777777775</v>
      </c>
      <c r="D528" s="7" t="s">
        <v>130</v>
      </c>
      <c r="E528" s="7" t="s">
        <v>68</v>
      </c>
      <c r="F528" s="7" t="s">
        <v>29</v>
      </c>
      <c r="G528" s="7" t="s">
        <v>54</v>
      </c>
      <c r="H528" s="7" t="s">
        <v>55</v>
      </c>
      <c r="I528" s="7" t="s">
        <v>54</v>
      </c>
      <c r="J528" s="7" t="s">
        <v>131</v>
      </c>
      <c r="K528" s="7" t="s">
        <v>69</v>
      </c>
      <c r="L528" s="5">
        <v>53878</v>
      </c>
      <c r="M528" s="7" t="s">
        <v>35</v>
      </c>
      <c r="N528" s="7" t="s">
        <v>36</v>
      </c>
      <c r="O528" s="7" t="s">
        <v>71</v>
      </c>
      <c r="P528" s="7" t="s">
        <v>60</v>
      </c>
      <c r="Q528" s="7" t="s">
        <v>39</v>
      </c>
      <c r="R528" s="7" cm="1">
        <f t="array" ref="R528">_xlfn.IFS(Table3[[#This Row],[Performance Levels]]="Exceeds",4,Table3[[#This Row],[Performance Levels]]="Fully Meets",3,Table3[[#This Row],[Performance Levels]]="PIP",1,Table3[[#This Row],[Performance Levels]]="Needs Improvement",2)</f>
        <v>3</v>
      </c>
      <c r="S528" s="7">
        <v>3</v>
      </c>
      <c r="T528" s="7" t="str" cm="1">
        <f t="array" ref="T528">_xlfn.IFS(S528&lt;=2,"Excellent",S528=3,"Average",S528&lt;=5,"Poor")</f>
        <v>Average</v>
      </c>
      <c r="U528" s="5">
        <v>45123</v>
      </c>
      <c r="V528" s="7">
        <v>4</v>
      </c>
      <c r="W528" s="7" t="str" cm="1">
        <f t="array" ref="W528">_xlfn.IFS(S528&lt;=2,"High",S528=3,"Moderate",S528&lt;=5,"Low")</f>
        <v>Moderate</v>
      </c>
      <c r="X528" s="7">
        <v>1</v>
      </c>
      <c r="Y528" s="7" t="str" cm="1">
        <f t="array" ref="Y528">_xlfn.IFS(S528&lt;=2,"High",S528=3,"Moderate",S528&lt;=5,"Low")</f>
        <v>Moderate</v>
      </c>
      <c r="Z528" s="7">
        <v>3</v>
      </c>
      <c r="AA528" s="7" t="str" cm="1">
        <f t="array" ref="AA528">_xlfn.IFS(S528&lt;=2,"High",S528=3,"Moderate",S528&lt;=5,"Low")</f>
        <v>Moderate</v>
      </c>
      <c r="AB528" s="5">
        <v>44879</v>
      </c>
      <c r="AC528" s="7" t="s">
        <v>67</v>
      </c>
      <c r="AD528" s="7" t="s">
        <v>50</v>
      </c>
      <c r="AE528" s="7" t="s">
        <v>72</v>
      </c>
      <c r="AF528" s="7">
        <v>3</v>
      </c>
      <c r="AG528" s="8">
        <v>265.73</v>
      </c>
      <c r="AH528" s="7">
        <v>73</v>
      </c>
      <c r="AI528" s="7" t="str" cm="1">
        <f t="array" ref="AI528">_xlfn.IFS(AH528&lt;=25,"Young",AH528&lt;=50,"Adult",AH528&gt;50,"Old")</f>
        <v>Old</v>
      </c>
    </row>
    <row r="529" spans="1:35" x14ac:dyDescent="0.35">
      <c r="A529" s="11">
        <v>1018</v>
      </c>
      <c r="B529" s="9">
        <v>44001</v>
      </c>
      <c r="C529" s="10">
        <f t="shared" ca="1" si="8"/>
        <v>5.9194444444444443</v>
      </c>
      <c r="D529" s="11" t="s">
        <v>130</v>
      </c>
      <c r="E529" s="11" t="s">
        <v>28</v>
      </c>
      <c r="F529" s="11" t="s">
        <v>29</v>
      </c>
      <c r="G529" s="11" t="s">
        <v>45</v>
      </c>
      <c r="H529" s="11" t="s">
        <v>44</v>
      </c>
      <c r="I529" s="11" t="s">
        <v>45</v>
      </c>
      <c r="J529" s="11" t="s">
        <v>131</v>
      </c>
      <c r="K529" s="11" t="s">
        <v>64</v>
      </c>
      <c r="L529" s="9">
        <v>51921</v>
      </c>
      <c r="M529" s="11" t="s">
        <v>35</v>
      </c>
      <c r="N529" s="11" t="s">
        <v>36</v>
      </c>
      <c r="O529" s="11" t="s">
        <v>37</v>
      </c>
      <c r="P529" s="11" t="s">
        <v>66</v>
      </c>
      <c r="Q529" s="11" t="s">
        <v>39</v>
      </c>
      <c r="R529" s="11" cm="1">
        <f t="array" ref="R529">_xlfn.IFS(Table3[[#This Row],[Performance Levels]]="Exceeds",4,Table3[[#This Row],[Performance Levels]]="Fully Meets",3,Table3[[#This Row],[Performance Levels]]="PIP",1,Table3[[#This Row],[Performance Levels]]="Needs Improvement",2)</f>
        <v>3</v>
      </c>
      <c r="S529" s="11">
        <v>3</v>
      </c>
      <c r="T529" s="11" t="str" cm="1">
        <f t="array" ref="T529">_xlfn.IFS(S529&lt;=2,"Excellent",S529=3,"Average",S529&lt;=5,"Poor")</f>
        <v>Average</v>
      </c>
      <c r="U529" s="9">
        <v>45098</v>
      </c>
      <c r="V529" s="11">
        <v>4</v>
      </c>
      <c r="W529" s="11" t="str" cm="1">
        <f t="array" ref="W529">_xlfn.IFS(S529&lt;=2,"High",S529=3,"Moderate",S529&lt;=5,"Low")</f>
        <v>Moderate</v>
      </c>
      <c r="X529" s="11">
        <v>1</v>
      </c>
      <c r="Y529" s="11" t="str" cm="1">
        <f t="array" ref="Y529">_xlfn.IFS(S529&lt;=2,"High",S529=3,"Moderate",S529&lt;=5,"Low")</f>
        <v>Moderate</v>
      </c>
      <c r="Z529" s="11">
        <v>4</v>
      </c>
      <c r="AA529" s="11" t="str" cm="1">
        <f t="array" ref="AA529">_xlfn.IFS(S529&lt;=2,"High",S529=3,"Moderate",S529&lt;=5,"Low")</f>
        <v>Moderate</v>
      </c>
      <c r="AB529" s="9">
        <v>45010</v>
      </c>
      <c r="AC529" s="11" t="s">
        <v>61</v>
      </c>
      <c r="AD529" s="11" t="s">
        <v>41</v>
      </c>
      <c r="AE529" s="11" t="s">
        <v>51</v>
      </c>
      <c r="AF529" s="11">
        <v>2</v>
      </c>
      <c r="AG529" s="12">
        <v>673.29</v>
      </c>
      <c r="AH529" s="11">
        <v>78</v>
      </c>
      <c r="AI529" s="11" t="str" cm="1">
        <f t="array" ref="AI529">_xlfn.IFS(AH529&lt;=25,"Young",AH529&lt;=50,"Adult",AH529&gt;50,"Old")</f>
        <v>Old</v>
      </c>
    </row>
    <row r="530" spans="1:35" x14ac:dyDescent="0.35">
      <c r="A530" s="7">
        <v>1019</v>
      </c>
      <c r="B530" s="5">
        <v>44848</v>
      </c>
      <c r="C530" s="6">
        <f t="shared" ca="1" si="8"/>
        <v>3.6</v>
      </c>
      <c r="D530" s="7" t="s">
        <v>127</v>
      </c>
      <c r="E530" s="7" t="s">
        <v>43</v>
      </c>
      <c r="F530" s="7" t="s">
        <v>107</v>
      </c>
      <c r="G530" s="7" t="s">
        <v>54</v>
      </c>
      <c r="H530" s="7" t="s">
        <v>44</v>
      </c>
      <c r="I530" s="7" t="s">
        <v>32</v>
      </c>
      <c r="J530" s="7" t="s">
        <v>128</v>
      </c>
      <c r="K530" s="7" t="s">
        <v>96</v>
      </c>
      <c r="L530" s="5">
        <v>28822</v>
      </c>
      <c r="M530" s="7" t="s">
        <v>35</v>
      </c>
      <c r="N530" s="7" t="s">
        <v>47</v>
      </c>
      <c r="O530" s="7" t="s">
        <v>48</v>
      </c>
      <c r="P530" s="7" t="s">
        <v>38</v>
      </c>
      <c r="Q530" s="7" t="s">
        <v>39</v>
      </c>
      <c r="R530" s="7" cm="1">
        <f t="array" ref="R530">_xlfn.IFS(Table3[[#This Row],[Performance Levels]]="Exceeds",4,Table3[[#This Row],[Performance Levels]]="Fully Meets",3,Table3[[#This Row],[Performance Levels]]="PIP",1,Table3[[#This Row],[Performance Levels]]="Needs Improvement",2)</f>
        <v>3</v>
      </c>
      <c r="S530" s="7">
        <v>3</v>
      </c>
      <c r="T530" s="7" t="str" cm="1">
        <f t="array" ref="T530">_xlfn.IFS(S530&lt;=2,"Excellent",S530=3,"Average",S530&lt;=5,"Poor")</f>
        <v>Average</v>
      </c>
      <c r="U530" s="5">
        <v>45098</v>
      </c>
      <c r="V530" s="7">
        <v>1</v>
      </c>
      <c r="W530" s="7" t="str" cm="1">
        <f t="array" ref="W530">_xlfn.IFS(S530&lt;=2,"High",S530=3,"Moderate",S530&lt;=5,"Low")</f>
        <v>Moderate</v>
      </c>
      <c r="X530" s="7">
        <v>3</v>
      </c>
      <c r="Y530" s="7" t="str" cm="1">
        <f t="array" ref="Y530">_xlfn.IFS(S530&lt;=2,"High",S530=3,"Moderate",S530&lt;=5,"Low")</f>
        <v>Moderate</v>
      </c>
      <c r="Z530" s="7">
        <v>5</v>
      </c>
      <c r="AA530" s="7" t="str" cm="1">
        <f t="array" ref="AA530">_xlfn.IFS(S530&lt;=2,"High",S530=3,"Moderate",S530&lt;=5,"Low")</f>
        <v>Moderate</v>
      </c>
      <c r="AB530" s="5">
        <v>44860</v>
      </c>
      <c r="AC530" s="7" t="s">
        <v>61</v>
      </c>
      <c r="AD530" s="7" t="s">
        <v>50</v>
      </c>
      <c r="AE530" s="7" t="s">
        <v>72</v>
      </c>
      <c r="AF530" s="7">
        <v>5</v>
      </c>
      <c r="AG530" s="8">
        <v>436.98</v>
      </c>
      <c r="AH530" s="7">
        <v>44</v>
      </c>
      <c r="AI530" s="7" t="str" cm="1">
        <f t="array" ref="AI530">_xlfn.IFS(AH530&lt;=25,"Young",AH530&lt;=50,"Adult",AH530&gt;50,"Old")</f>
        <v>Adult</v>
      </c>
    </row>
    <row r="531" spans="1:35" x14ac:dyDescent="0.35">
      <c r="A531" s="11">
        <v>1020</v>
      </c>
      <c r="B531" s="9">
        <v>45097</v>
      </c>
      <c r="C531" s="10">
        <f t="shared" ca="1" si="8"/>
        <v>2.9166666666666665</v>
      </c>
      <c r="D531" s="11" t="s">
        <v>127</v>
      </c>
      <c r="E531" s="11" t="s">
        <v>86</v>
      </c>
      <c r="F531" s="11" t="s">
        <v>107</v>
      </c>
      <c r="G531" s="11" t="s">
        <v>30</v>
      </c>
      <c r="H531" s="11" t="s">
        <v>31</v>
      </c>
      <c r="I531" s="11" t="s">
        <v>54</v>
      </c>
      <c r="J531" s="11" t="s">
        <v>128</v>
      </c>
      <c r="K531" s="11" t="s">
        <v>69</v>
      </c>
      <c r="L531" s="9">
        <v>33227</v>
      </c>
      <c r="M531" s="11" t="s">
        <v>35</v>
      </c>
      <c r="N531" s="11" t="s">
        <v>36</v>
      </c>
      <c r="O531" s="11" t="s">
        <v>71</v>
      </c>
      <c r="P531" s="11" t="s">
        <v>38</v>
      </c>
      <c r="Q531" s="11" t="s">
        <v>39</v>
      </c>
      <c r="R531" s="11" cm="1">
        <f t="array" ref="R531">_xlfn.IFS(Table3[[#This Row],[Performance Levels]]="Exceeds",4,Table3[[#This Row],[Performance Levels]]="Fully Meets",3,Table3[[#This Row],[Performance Levels]]="PIP",1,Table3[[#This Row],[Performance Levels]]="Needs Improvement",2)</f>
        <v>3</v>
      </c>
      <c r="S531" s="11">
        <v>3</v>
      </c>
      <c r="T531" s="11" t="str" cm="1">
        <f t="array" ref="T531">_xlfn.IFS(S531&lt;=2,"Excellent",S531=3,"Average",S531&lt;=5,"Poor")</f>
        <v>Average</v>
      </c>
      <c r="U531" s="9">
        <v>45139</v>
      </c>
      <c r="V531" s="11">
        <v>2</v>
      </c>
      <c r="W531" s="11" t="str" cm="1">
        <f t="array" ref="W531">_xlfn.IFS(S531&lt;=2,"High",S531=3,"Moderate",S531&lt;=5,"Low")</f>
        <v>Moderate</v>
      </c>
      <c r="X531" s="11">
        <v>1</v>
      </c>
      <c r="Y531" s="11" t="str" cm="1">
        <f t="array" ref="Y531">_xlfn.IFS(S531&lt;=2,"High",S531=3,"Moderate",S531&lt;=5,"Low")</f>
        <v>Moderate</v>
      </c>
      <c r="Z531" s="11">
        <v>2</v>
      </c>
      <c r="AA531" s="11" t="str" cm="1">
        <f t="array" ref="AA531">_xlfn.IFS(S531&lt;=2,"High",S531=3,"Moderate",S531&lt;=5,"Low")</f>
        <v>Moderate</v>
      </c>
      <c r="AB531" s="9">
        <v>44925</v>
      </c>
      <c r="AC531" s="11" t="s">
        <v>67</v>
      </c>
      <c r="AD531" s="11" t="s">
        <v>50</v>
      </c>
      <c r="AE531" s="11" t="s">
        <v>72</v>
      </c>
      <c r="AF531" s="11">
        <v>4</v>
      </c>
      <c r="AG531" s="12">
        <v>578.58000000000004</v>
      </c>
      <c r="AH531" s="11">
        <v>33</v>
      </c>
      <c r="AI531" s="11" t="str" cm="1">
        <f t="array" ref="AI531">_xlfn.IFS(AH531&lt;=25,"Young",AH531&lt;=50,"Adult",AH531&gt;50,"Old")</f>
        <v>Adult</v>
      </c>
    </row>
    <row r="532" spans="1:35" x14ac:dyDescent="0.35">
      <c r="A532" s="7">
        <v>1021</v>
      </c>
      <c r="B532" s="5">
        <v>44144</v>
      </c>
      <c r="C532" s="6">
        <f t="shared" ca="1" si="8"/>
        <v>5.5305555555555559</v>
      </c>
      <c r="D532" s="7" t="s">
        <v>127</v>
      </c>
      <c r="E532" s="7" t="s">
        <v>63</v>
      </c>
      <c r="F532" s="7" t="s">
        <v>107</v>
      </c>
      <c r="G532" s="7" t="s">
        <v>54</v>
      </c>
      <c r="H532" s="7" t="s">
        <v>31</v>
      </c>
      <c r="I532" s="7" t="s">
        <v>54</v>
      </c>
      <c r="J532" s="7" t="s">
        <v>128</v>
      </c>
      <c r="K532" s="7" t="s">
        <v>74</v>
      </c>
      <c r="L532" s="5">
        <v>32533</v>
      </c>
      <c r="M532" s="7" t="s">
        <v>35</v>
      </c>
      <c r="N532" s="7" t="s">
        <v>47</v>
      </c>
      <c r="O532" s="7" t="s">
        <v>48</v>
      </c>
      <c r="P532" s="7" t="s">
        <v>60</v>
      </c>
      <c r="Q532" s="7" t="s">
        <v>39</v>
      </c>
      <c r="R532" s="7" cm="1">
        <f t="array" ref="R532">_xlfn.IFS(Table3[[#This Row],[Performance Levels]]="Exceeds",4,Table3[[#This Row],[Performance Levels]]="Fully Meets",3,Table3[[#This Row],[Performance Levels]]="PIP",1,Table3[[#This Row],[Performance Levels]]="Needs Improvement",2)</f>
        <v>3</v>
      </c>
      <c r="S532" s="7">
        <v>3</v>
      </c>
      <c r="T532" s="7" t="str" cm="1">
        <f t="array" ref="T532">_xlfn.IFS(S532&lt;=2,"Excellent",S532=3,"Average",S532&lt;=5,"Poor")</f>
        <v>Average</v>
      </c>
      <c r="U532" s="5">
        <v>44994</v>
      </c>
      <c r="V532" s="7">
        <v>5</v>
      </c>
      <c r="W532" s="7" t="str" cm="1">
        <f t="array" ref="W532">_xlfn.IFS(S532&lt;=2,"High",S532=3,"Moderate",S532&lt;=5,"Low")</f>
        <v>Moderate</v>
      </c>
      <c r="X532" s="7">
        <v>1</v>
      </c>
      <c r="Y532" s="7" t="str" cm="1">
        <f t="array" ref="Y532">_xlfn.IFS(S532&lt;=2,"High",S532=3,"Moderate",S532&lt;=5,"Low")</f>
        <v>Moderate</v>
      </c>
      <c r="Z532" s="7">
        <v>4</v>
      </c>
      <c r="AA532" s="7" t="str" cm="1">
        <f t="array" ref="AA532">_xlfn.IFS(S532&lt;=2,"High",S532=3,"Moderate",S532&lt;=5,"Low")</f>
        <v>Moderate</v>
      </c>
      <c r="AB532" s="5">
        <v>44995</v>
      </c>
      <c r="AC532" s="7" t="s">
        <v>67</v>
      </c>
      <c r="AD532" s="7" t="s">
        <v>41</v>
      </c>
      <c r="AE532" s="7" t="s">
        <v>42</v>
      </c>
      <c r="AF532" s="7">
        <v>1</v>
      </c>
      <c r="AG532" s="8">
        <v>647.16</v>
      </c>
      <c r="AH532" s="7">
        <v>31</v>
      </c>
      <c r="AI532" s="7" t="str" cm="1">
        <f t="array" ref="AI532">_xlfn.IFS(AH532&lt;=25,"Young",AH532&lt;=50,"Adult",AH532&gt;50,"Old")</f>
        <v>Adult</v>
      </c>
    </row>
    <row r="533" spans="1:35" x14ac:dyDescent="0.35">
      <c r="A533" s="11">
        <v>1022</v>
      </c>
      <c r="B533" s="9">
        <v>44823</v>
      </c>
      <c r="C533" s="10">
        <f t="shared" ca="1" si="8"/>
        <v>3.6694444444444443</v>
      </c>
      <c r="D533" s="11" t="s">
        <v>127</v>
      </c>
      <c r="E533" s="11" t="s">
        <v>93</v>
      </c>
      <c r="F533" s="11" t="s">
        <v>29</v>
      </c>
      <c r="G533" s="11" t="s">
        <v>45</v>
      </c>
      <c r="H533" s="11" t="s">
        <v>44</v>
      </c>
      <c r="I533" s="11" t="s">
        <v>32</v>
      </c>
      <c r="J533" s="11" t="s">
        <v>128</v>
      </c>
      <c r="K533" s="11" t="s">
        <v>69</v>
      </c>
      <c r="L533" s="9">
        <v>22808</v>
      </c>
      <c r="M533" s="11" t="s">
        <v>35</v>
      </c>
      <c r="N533" s="11" t="s">
        <v>47</v>
      </c>
      <c r="O533" s="11" t="s">
        <v>71</v>
      </c>
      <c r="P533" s="11" t="s">
        <v>76</v>
      </c>
      <c r="Q533" s="11" t="s">
        <v>39</v>
      </c>
      <c r="R533" s="11" cm="1">
        <f t="array" ref="R533">_xlfn.IFS(Table3[[#This Row],[Performance Levels]]="Exceeds",4,Table3[[#This Row],[Performance Levels]]="Fully Meets",3,Table3[[#This Row],[Performance Levels]]="PIP",1,Table3[[#This Row],[Performance Levels]]="Needs Improvement",2)</f>
        <v>3</v>
      </c>
      <c r="S533" s="11">
        <v>3</v>
      </c>
      <c r="T533" s="11" t="str" cm="1">
        <f t="array" ref="T533">_xlfn.IFS(S533&lt;=2,"Excellent",S533=3,"Average",S533&lt;=5,"Poor")</f>
        <v>Average</v>
      </c>
      <c r="U533" s="9">
        <v>44969</v>
      </c>
      <c r="V533" s="11">
        <v>1</v>
      </c>
      <c r="W533" s="11" t="str" cm="1">
        <f t="array" ref="W533">_xlfn.IFS(S533&lt;=2,"High",S533=3,"Moderate",S533&lt;=5,"Low")</f>
        <v>Moderate</v>
      </c>
      <c r="X533" s="11">
        <v>4</v>
      </c>
      <c r="Y533" s="11" t="str" cm="1">
        <f t="array" ref="Y533">_xlfn.IFS(S533&lt;=2,"High",S533=3,"Moderate",S533&lt;=5,"Low")</f>
        <v>Moderate</v>
      </c>
      <c r="Z533" s="11">
        <v>4</v>
      </c>
      <c r="AA533" s="11" t="str" cm="1">
        <f t="array" ref="AA533">_xlfn.IFS(S533&lt;=2,"High",S533=3,"Moderate",S533&lt;=5,"Low")</f>
        <v>Moderate</v>
      </c>
      <c r="AB533" s="9">
        <v>44938</v>
      </c>
      <c r="AC533" s="11" t="s">
        <v>61</v>
      </c>
      <c r="AD533" s="11" t="s">
        <v>41</v>
      </c>
      <c r="AE533" s="11" t="s">
        <v>42</v>
      </c>
      <c r="AF533" s="11">
        <v>1</v>
      </c>
      <c r="AG533" s="12">
        <v>664.23</v>
      </c>
      <c r="AH533" s="11">
        <v>60</v>
      </c>
      <c r="AI533" s="11" t="str" cm="1">
        <f t="array" ref="AI533">_xlfn.IFS(AH533&lt;=25,"Young",AH533&lt;=50,"Adult",AH533&gt;50,"Old")</f>
        <v>Old</v>
      </c>
    </row>
    <row r="534" spans="1:35" x14ac:dyDescent="0.35">
      <c r="A534" s="7">
        <v>1023</v>
      </c>
      <c r="B534" s="5">
        <v>43413</v>
      </c>
      <c r="C534" s="6">
        <f t="shared" ca="1" si="8"/>
        <v>7.5305555555555559</v>
      </c>
      <c r="D534" s="7" t="s">
        <v>129</v>
      </c>
      <c r="E534" s="7" t="s">
        <v>73</v>
      </c>
      <c r="F534" s="7" t="s">
        <v>29</v>
      </c>
      <c r="G534" s="7" t="s">
        <v>30</v>
      </c>
      <c r="H534" s="7" t="s">
        <v>31</v>
      </c>
      <c r="I534" s="7" t="s">
        <v>45</v>
      </c>
      <c r="J534" s="7" t="s">
        <v>128</v>
      </c>
      <c r="K534" s="7" t="s">
        <v>64</v>
      </c>
      <c r="L534" s="5">
        <v>33699</v>
      </c>
      <c r="M534" s="7" t="s">
        <v>35</v>
      </c>
      <c r="N534" s="7" t="s">
        <v>47</v>
      </c>
      <c r="O534" s="7" t="s">
        <v>48</v>
      </c>
      <c r="P534" s="7" t="s">
        <v>76</v>
      </c>
      <c r="Q534" s="7" t="s">
        <v>39</v>
      </c>
      <c r="R534" s="7" cm="1">
        <f t="array" ref="R534">_xlfn.IFS(Table3[[#This Row],[Performance Levels]]="Exceeds",4,Table3[[#This Row],[Performance Levels]]="Fully Meets",3,Table3[[#This Row],[Performance Levels]]="PIP",1,Table3[[#This Row],[Performance Levels]]="Needs Improvement",2)</f>
        <v>3</v>
      </c>
      <c r="S534" s="7">
        <v>3</v>
      </c>
      <c r="T534" s="7" t="str" cm="1">
        <f t="array" ref="T534">_xlfn.IFS(S534&lt;=2,"Excellent",S534=3,"Average",S534&lt;=5,"Poor")</f>
        <v>Average</v>
      </c>
      <c r="U534" s="5">
        <v>44943</v>
      </c>
      <c r="V534" s="7">
        <v>4</v>
      </c>
      <c r="W534" s="7" t="str" cm="1">
        <f t="array" ref="W534">_xlfn.IFS(S534&lt;=2,"High",S534=3,"Moderate",S534&lt;=5,"Low")</f>
        <v>Moderate</v>
      </c>
      <c r="X534" s="7">
        <v>4</v>
      </c>
      <c r="Y534" s="7" t="str" cm="1">
        <f t="array" ref="Y534">_xlfn.IFS(S534&lt;=2,"High",S534=3,"Moderate",S534&lt;=5,"Low")</f>
        <v>Moderate</v>
      </c>
      <c r="Z534" s="7">
        <v>3</v>
      </c>
      <c r="AA534" s="7" t="str" cm="1">
        <f t="array" ref="AA534">_xlfn.IFS(S534&lt;=2,"High",S534=3,"Moderate",S534&lt;=5,"Low")</f>
        <v>Moderate</v>
      </c>
      <c r="AB534" s="5">
        <v>44853</v>
      </c>
      <c r="AC534" s="7" t="s">
        <v>61</v>
      </c>
      <c r="AD534" s="7" t="s">
        <v>41</v>
      </c>
      <c r="AE534" s="7" t="s">
        <v>42</v>
      </c>
      <c r="AF534" s="7">
        <v>4</v>
      </c>
      <c r="AG534" s="8">
        <v>893.07</v>
      </c>
      <c r="AH534" s="7">
        <v>26</v>
      </c>
      <c r="AI534" s="7" t="str" cm="1">
        <f t="array" ref="AI534">_xlfn.IFS(AH534&lt;=25,"Young",AH534&lt;=50,"Adult",AH534&gt;50,"Old")</f>
        <v>Adult</v>
      </c>
    </row>
    <row r="535" spans="1:35" x14ac:dyDescent="0.35">
      <c r="A535" s="11">
        <v>1024</v>
      </c>
      <c r="B535" s="9">
        <v>43464</v>
      </c>
      <c r="C535" s="10">
        <f t="shared" ca="1" si="8"/>
        <v>7.3888888888888893</v>
      </c>
      <c r="D535" s="11" t="s">
        <v>129</v>
      </c>
      <c r="E535" s="11" t="s">
        <v>80</v>
      </c>
      <c r="F535" s="11" t="s">
        <v>29</v>
      </c>
      <c r="G535" s="11" t="s">
        <v>30</v>
      </c>
      <c r="H535" s="11" t="s">
        <v>44</v>
      </c>
      <c r="I535" s="11" t="s">
        <v>45</v>
      </c>
      <c r="J535" s="11" t="s">
        <v>128</v>
      </c>
      <c r="K535" s="11" t="s">
        <v>96</v>
      </c>
      <c r="L535" s="9">
        <v>31866</v>
      </c>
      <c r="M535" s="11" t="s">
        <v>35</v>
      </c>
      <c r="N535" s="11" t="s">
        <v>36</v>
      </c>
      <c r="O535" s="11" t="s">
        <v>59</v>
      </c>
      <c r="P535" s="11" t="s">
        <v>76</v>
      </c>
      <c r="Q535" s="11" t="s">
        <v>39</v>
      </c>
      <c r="R535" s="11" cm="1">
        <f t="array" ref="R535">_xlfn.IFS(Table3[[#This Row],[Performance Levels]]="Exceeds",4,Table3[[#This Row],[Performance Levels]]="Fully Meets",3,Table3[[#This Row],[Performance Levels]]="PIP",1,Table3[[#This Row],[Performance Levels]]="Needs Improvement",2)</f>
        <v>3</v>
      </c>
      <c r="S535" s="11">
        <v>3</v>
      </c>
      <c r="T535" s="11" t="str" cm="1">
        <f t="array" ref="T535">_xlfn.IFS(S535&lt;=2,"Excellent",S535=3,"Average",S535&lt;=5,"Poor")</f>
        <v>Average</v>
      </c>
      <c r="U535" s="9">
        <v>44846</v>
      </c>
      <c r="V535" s="11">
        <v>5</v>
      </c>
      <c r="W535" s="11" t="str" cm="1">
        <f t="array" ref="W535">_xlfn.IFS(S535&lt;=2,"High",S535=3,"Moderate",S535&lt;=5,"Low")</f>
        <v>Moderate</v>
      </c>
      <c r="X535" s="11">
        <v>3</v>
      </c>
      <c r="Y535" s="11" t="str" cm="1">
        <f t="array" ref="Y535">_xlfn.IFS(S535&lt;=2,"High",S535=3,"Moderate",S535&lt;=5,"Low")</f>
        <v>Moderate</v>
      </c>
      <c r="Z535" s="11">
        <v>1</v>
      </c>
      <c r="AA535" s="11" t="str" cm="1">
        <f t="array" ref="AA535">_xlfn.IFS(S535&lt;=2,"High",S535=3,"Moderate",S535&lt;=5,"Low")</f>
        <v>Moderate</v>
      </c>
      <c r="AB535" s="9">
        <v>44845</v>
      </c>
      <c r="AC535" s="11" t="s">
        <v>61</v>
      </c>
      <c r="AD535" s="11" t="s">
        <v>50</v>
      </c>
      <c r="AE535" s="11" t="s">
        <v>62</v>
      </c>
      <c r="AF535" s="11">
        <v>5</v>
      </c>
      <c r="AG535" s="12">
        <v>868.98</v>
      </c>
      <c r="AH535" s="11">
        <v>31</v>
      </c>
      <c r="AI535" s="11" t="str" cm="1">
        <f t="array" ref="AI535">_xlfn.IFS(AH535&lt;=25,"Young",AH535&lt;=50,"Adult",AH535&gt;50,"Old")</f>
        <v>Adult</v>
      </c>
    </row>
    <row r="536" spans="1:35" x14ac:dyDescent="0.35">
      <c r="A536" s="7">
        <v>1025</v>
      </c>
      <c r="B536" s="5">
        <v>45057</v>
      </c>
      <c r="C536" s="6">
        <f t="shared" ca="1" si="8"/>
        <v>3.0249999999999999</v>
      </c>
      <c r="D536" s="7" t="s">
        <v>130</v>
      </c>
      <c r="E536" s="7" t="s">
        <v>53</v>
      </c>
      <c r="F536" s="7" t="s">
        <v>29</v>
      </c>
      <c r="G536" s="7" t="s">
        <v>54</v>
      </c>
      <c r="H536" s="7" t="s">
        <v>44</v>
      </c>
      <c r="I536" s="7" t="s">
        <v>32</v>
      </c>
      <c r="J536" s="7" t="s">
        <v>131</v>
      </c>
      <c r="K536" s="7" t="s">
        <v>69</v>
      </c>
      <c r="L536" s="5">
        <v>22233</v>
      </c>
      <c r="M536" s="7" t="s">
        <v>35</v>
      </c>
      <c r="N536" s="7" t="s">
        <v>36</v>
      </c>
      <c r="O536" s="7" t="s">
        <v>59</v>
      </c>
      <c r="P536" s="7" t="s">
        <v>76</v>
      </c>
      <c r="Q536" s="7" t="s">
        <v>39</v>
      </c>
      <c r="R536" s="7" cm="1">
        <f t="array" ref="R536">_xlfn.IFS(Table3[[#This Row],[Performance Levels]]="Exceeds",4,Table3[[#This Row],[Performance Levels]]="Fully Meets",3,Table3[[#This Row],[Performance Levels]]="PIP",1,Table3[[#This Row],[Performance Levels]]="Needs Improvement",2)</f>
        <v>3</v>
      </c>
      <c r="S536" s="7">
        <v>3</v>
      </c>
      <c r="T536" s="7" t="str" cm="1">
        <f t="array" ref="T536">_xlfn.IFS(S536&lt;=2,"Excellent",S536=3,"Average",S536&lt;=5,"Poor")</f>
        <v>Average</v>
      </c>
      <c r="U536" s="5">
        <v>44950</v>
      </c>
      <c r="V536" s="7">
        <v>4</v>
      </c>
      <c r="W536" s="7" t="str" cm="1">
        <f t="array" ref="W536">_xlfn.IFS(S536&lt;=2,"High",S536=3,"Moderate",S536&lt;=5,"Low")</f>
        <v>Moderate</v>
      </c>
      <c r="X536" s="7">
        <v>1</v>
      </c>
      <c r="Y536" s="7" t="str" cm="1">
        <f t="array" ref="Y536">_xlfn.IFS(S536&lt;=2,"High",S536=3,"Moderate",S536&lt;=5,"Low")</f>
        <v>Moderate</v>
      </c>
      <c r="Z536" s="7">
        <v>4</v>
      </c>
      <c r="AA536" s="7" t="str" cm="1">
        <f t="array" ref="AA536">_xlfn.IFS(S536&lt;=2,"High",S536=3,"Moderate",S536&lt;=5,"Low")</f>
        <v>Moderate</v>
      </c>
      <c r="AB536" s="5">
        <v>44939</v>
      </c>
      <c r="AC536" s="7" t="s">
        <v>61</v>
      </c>
      <c r="AD536" s="7" t="s">
        <v>41</v>
      </c>
      <c r="AE536" s="7" t="s">
        <v>51</v>
      </c>
      <c r="AF536" s="7">
        <v>5</v>
      </c>
      <c r="AG536" s="8">
        <v>761.95</v>
      </c>
      <c r="AH536" s="7">
        <v>63</v>
      </c>
      <c r="AI536" s="7" t="str" cm="1">
        <f t="array" ref="AI536">_xlfn.IFS(AH536&lt;=25,"Young",AH536&lt;=50,"Adult",AH536&gt;50,"Old")</f>
        <v>Old</v>
      </c>
    </row>
    <row r="537" spans="1:35" x14ac:dyDescent="0.35">
      <c r="A537" s="11">
        <v>1026</v>
      </c>
      <c r="B537" s="9">
        <v>44868</v>
      </c>
      <c r="C537" s="10">
        <f t="shared" ca="1" si="8"/>
        <v>3.5472222222222221</v>
      </c>
      <c r="D537" s="11" t="s">
        <v>130</v>
      </c>
      <c r="E537" s="11" t="s">
        <v>68</v>
      </c>
      <c r="F537" s="11" t="s">
        <v>29</v>
      </c>
      <c r="G537" s="11" t="s">
        <v>30</v>
      </c>
      <c r="H537" s="11" t="s">
        <v>44</v>
      </c>
      <c r="I537" s="11" t="s">
        <v>45</v>
      </c>
      <c r="J537" s="11" t="s">
        <v>131</v>
      </c>
      <c r="K537" s="11" t="s">
        <v>78</v>
      </c>
      <c r="L537" s="9">
        <v>18574</v>
      </c>
      <c r="M537" s="11" t="s">
        <v>35</v>
      </c>
      <c r="N537" s="11" t="s">
        <v>36</v>
      </c>
      <c r="O537" s="11" t="s">
        <v>59</v>
      </c>
      <c r="P537" s="11" t="s">
        <v>38</v>
      </c>
      <c r="Q537" s="11" t="s">
        <v>39</v>
      </c>
      <c r="R537" s="11" cm="1">
        <f t="array" ref="R537">_xlfn.IFS(Table3[[#This Row],[Performance Levels]]="Exceeds",4,Table3[[#This Row],[Performance Levels]]="Fully Meets",3,Table3[[#This Row],[Performance Levels]]="PIP",1,Table3[[#This Row],[Performance Levels]]="Needs Improvement",2)</f>
        <v>3</v>
      </c>
      <c r="S537" s="11">
        <v>3</v>
      </c>
      <c r="T537" s="11" t="str" cm="1">
        <f t="array" ref="T537">_xlfn.IFS(S537&lt;=2,"Excellent",S537=3,"Average",S537&lt;=5,"Poor")</f>
        <v>Average</v>
      </c>
      <c r="U537" s="9">
        <v>44843</v>
      </c>
      <c r="V537" s="11">
        <v>5</v>
      </c>
      <c r="W537" s="11" t="str" cm="1">
        <f t="array" ref="W537">_xlfn.IFS(S537&lt;=2,"High",S537=3,"Moderate",S537&lt;=5,"Low")</f>
        <v>Moderate</v>
      </c>
      <c r="X537" s="11">
        <v>2</v>
      </c>
      <c r="Y537" s="11" t="str" cm="1">
        <f t="array" ref="Y537">_xlfn.IFS(S537&lt;=2,"High",S537=3,"Moderate",S537&lt;=5,"Low")</f>
        <v>Moderate</v>
      </c>
      <c r="Z537" s="11">
        <v>5</v>
      </c>
      <c r="AA537" s="11" t="str" cm="1">
        <f t="array" ref="AA537">_xlfn.IFS(S537&lt;=2,"High",S537=3,"Moderate",S537&lt;=5,"Low")</f>
        <v>Moderate</v>
      </c>
      <c r="AB537" s="9">
        <v>45033</v>
      </c>
      <c r="AC537" s="11" t="s">
        <v>91</v>
      </c>
      <c r="AD537" s="11" t="s">
        <v>50</v>
      </c>
      <c r="AE537" s="11" t="s">
        <v>51</v>
      </c>
      <c r="AF537" s="11">
        <v>4</v>
      </c>
      <c r="AG537" s="12">
        <v>431.57</v>
      </c>
      <c r="AH537" s="11">
        <v>72</v>
      </c>
      <c r="AI537" s="11" t="str" cm="1">
        <f t="array" ref="AI537">_xlfn.IFS(AH537&lt;=25,"Young",AH537&lt;=50,"Adult",AH537&gt;50,"Old")</f>
        <v>Old</v>
      </c>
    </row>
    <row r="538" spans="1:35" x14ac:dyDescent="0.35">
      <c r="A538" s="7">
        <v>1027</v>
      </c>
      <c r="B538" s="5">
        <v>43996</v>
      </c>
      <c r="C538" s="6">
        <f t="shared" ca="1" si="8"/>
        <v>5.9333333333333336</v>
      </c>
      <c r="D538" s="7" t="s">
        <v>130</v>
      </c>
      <c r="E538" s="7" t="s">
        <v>28</v>
      </c>
      <c r="F538" s="7" t="s">
        <v>29</v>
      </c>
      <c r="G538" s="7" t="s">
        <v>45</v>
      </c>
      <c r="H538" s="7" t="s">
        <v>44</v>
      </c>
      <c r="I538" s="7" t="s">
        <v>54</v>
      </c>
      <c r="J538" s="7" t="s">
        <v>131</v>
      </c>
      <c r="K538" s="7" t="s">
        <v>64</v>
      </c>
      <c r="L538" s="5">
        <v>23001</v>
      </c>
      <c r="M538" s="7" t="s">
        <v>35</v>
      </c>
      <c r="N538" s="7" t="s">
        <v>47</v>
      </c>
      <c r="O538" s="7" t="s">
        <v>59</v>
      </c>
      <c r="P538" s="7" t="s">
        <v>60</v>
      </c>
      <c r="Q538" s="7" t="s">
        <v>39</v>
      </c>
      <c r="R538" s="7" cm="1">
        <f t="array" ref="R538">_xlfn.IFS(Table3[[#This Row],[Performance Levels]]="Exceeds",4,Table3[[#This Row],[Performance Levels]]="Fully Meets",3,Table3[[#This Row],[Performance Levels]]="PIP",1,Table3[[#This Row],[Performance Levels]]="Needs Improvement",2)</f>
        <v>3</v>
      </c>
      <c r="S538" s="7">
        <v>3</v>
      </c>
      <c r="T538" s="7" t="str" cm="1">
        <f t="array" ref="T538">_xlfn.IFS(S538&lt;=2,"Excellent",S538=3,"Average",S538&lt;=5,"Poor")</f>
        <v>Average</v>
      </c>
      <c r="U538" s="5">
        <v>45021</v>
      </c>
      <c r="V538" s="7">
        <v>2</v>
      </c>
      <c r="W538" s="7" t="str" cm="1">
        <f t="array" ref="W538">_xlfn.IFS(S538&lt;=2,"High",S538=3,"Moderate",S538&lt;=5,"Low")</f>
        <v>Moderate</v>
      </c>
      <c r="X538" s="7">
        <v>3</v>
      </c>
      <c r="Y538" s="7" t="str" cm="1">
        <f t="array" ref="Y538">_xlfn.IFS(S538&lt;=2,"High",S538=3,"Moderate",S538&lt;=5,"Low")</f>
        <v>Moderate</v>
      </c>
      <c r="Z538" s="7">
        <v>5</v>
      </c>
      <c r="AA538" s="7" t="str" cm="1">
        <f t="array" ref="AA538">_xlfn.IFS(S538&lt;=2,"High",S538=3,"Moderate",S538&lt;=5,"Low")</f>
        <v>Moderate</v>
      </c>
      <c r="AB538" s="5">
        <v>45001</v>
      </c>
      <c r="AC538" s="7" t="s">
        <v>91</v>
      </c>
      <c r="AD538" s="7" t="s">
        <v>50</v>
      </c>
      <c r="AE538" s="7" t="s">
        <v>51</v>
      </c>
      <c r="AF538" s="7">
        <v>4</v>
      </c>
      <c r="AG538" s="8">
        <v>357.57</v>
      </c>
      <c r="AH538" s="7">
        <v>58</v>
      </c>
      <c r="AI538" s="7" t="str" cm="1">
        <f t="array" ref="AI538">_xlfn.IFS(AH538&lt;=25,"Young",AH538&lt;=50,"Adult",AH538&gt;50,"Old")</f>
        <v>Old</v>
      </c>
    </row>
    <row r="539" spans="1:35" x14ac:dyDescent="0.35">
      <c r="A539" s="11">
        <v>1028</v>
      </c>
      <c r="B539" s="9">
        <v>43753</v>
      </c>
      <c r="C539" s="10">
        <f t="shared" ca="1" si="8"/>
        <v>6.5972222222222223</v>
      </c>
      <c r="D539" s="11" t="s">
        <v>127</v>
      </c>
      <c r="E539" s="11" t="s">
        <v>93</v>
      </c>
      <c r="F539" s="11" t="s">
        <v>107</v>
      </c>
      <c r="G539" s="11" t="s">
        <v>54</v>
      </c>
      <c r="H539" s="11" t="s">
        <v>31</v>
      </c>
      <c r="I539" s="11" t="s">
        <v>45</v>
      </c>
      <c r="J539" s="11" t="s">
        <v>128</v>
      </c>
      <c r="K539" s="11" t="s">
        <v>64</v>
      </c>
      <c r="L539" s="9">
        <v>36821</v>
      </c>
      <c r="M539" s="11" t="s">
        <v>35</v>
      </c>
      <c r="N539" s="11" t="s">
        <v>47</v>
      </c>
      <c r="O539" s="11" t="s">
        <v>83</v>
      </c>
      <c r="P539" s="11" t="s">
        <v>60</v>
      </c>
      <c r="Q539" s="11" t="s">
        <v>39</v>
      </c>
      <c r="R539" s="11" cm="1">
        <f t="array" ref="R539">_xlfn.IFS(Table3[[#This Row],[Performance Levels]]="Exceeds",4,Table3[[#This Row],[Performance Levels]]="Fully Meets",3,Table3[[#This Row],[Performance Levels]]="PIP",1,Table3[[#This Row],[Performance Levels]]="Needs Improvement",2)</f>
        <v>3</v>
      </c>
      <c r="S539" s="11">
        <v>3</v>
      </c>
      <c r="T539" s="11" t="str" cm="1">
        <f t="array" ref="T539">_xlfn.IFS(S539&lt;=2,"Excellent",S539=3,"Average",S539&lt;=5,"Poor")</f>
        <v>Average</v>
      </c>
      <c r="U539" s="9">
        <v>45011</v>
      </c>
      <c r="V539" s="11">
        <v>5</v>
      </c>
      <c r="W539" s="11" t="str" cm="1">
        <f t="array" ref="W539">_xlfn.IFS(S539&lt;=2,"High",S539=3,"Moderate",S539&lt;=5,"Low")</f>
        <v>Moderate</v>
      </c>
      <c r="X539" s="11">
        <v>5</v>
      </c>
      <c r="Y539" s="11" t="str" cm="1">
        <f t="array" ref="Y539">_xlfn.IFS(S539&lt;=2,"High",S539=3,"Moderate",S539&lt;=5,"Low")</f>
        <v>Moderate</v>
      </c>
      <c r="Z539" s="11">
        <v>4</v>
      </c>
      <c r="AA539" s="11" t="str" cm="1">
        <f t="array" ref="AA539">_xlfn.IFS(S539&lt;=2,"High",S539=3,"Moderate",S539&lt;=5,"Low")</f>
        <v>Moderate</v>
      </c>
      <c r="AB539" s="9">
        <v>44945</v>
      </c>
      <c r="AC539" s="11" t="s">
        <v>67</v>
      </c>
      <c r="AD539" s="11" t="s">
        <v>41</v>
      </c>
      <c r="AE539" s="11" t="s">
        <v>51</v>
      </c>
      <c r="AF539" s="11">
        <v>3</v>
      </c>
      <c r="AG539" s="12">
        <v>804.06</v>
      </c>
      <c r="AH539" s="11">
        <v>19</v>
      </c>
      <c r="AI539" s="11" t="str" cm="1">
        <f t="array" ref="AI539">_xlfn.IFS(AH539&lt;=25,"Young",AH539&lt;=50,"Adult",AH539&gt;50,"Old")</f>
        <v>Young</v>
      </c>
    </row>
    <row r="540" spans="1:35" x14ac:dyDescent="0.35">
      <c r="A540" s="7">
        <v>1029</v>
      </c>
      <c r="B540" s="5">
        <v>43949</v>
      </c>
      <c r="C540" s="6">
        <f t="shared" ca="1" si="8"/>
        <v>6.0611111111111109</v>
      </c>
      <c r="D540" s="7" t="s">
        <v>127</v>
      </c>
      <c r="E540" s="7" t="s">
        <v>84</v>
      </c>
      <c r="F540" s="7" t="s">
        <v>29</v>
      </c>
      <c r="G540" s="7" t="s">
        <v>45</v>
      </c>
      <c r="H540" s="7" t="s">
        <v>55</v>
      </c>
      <c r="I540" s="7" t="s">
        <v>45</v>
      </c>
      <c r="J540" s="7" t="s">
        <v>128</v>
      </c>
      <c r="K540" s="7" t="s">
        <v>69</v>
      </c>
      <c r="L540" s="5">
        <v>29007</v>
      </c>
      <c r="M540" s="7" t="s">
        <v>35</v>
      </c>
      <c r="N540" s="7" t="s">
        <v>36</v>
      </c>
      <c r="O540" s="7" t="s">
        <v>83</v>
      </c>
      <c r="P540" s="7" t="s">
        <v>76</v>
      </c>
      <c r="Q540" s="7" t="s">
        <v>39</v>
      </c>
      <c r="R540" s="7" cm="1">
        <f t="array" ref="R540">_xlfn.IFS(Table3[[#This Row],[Performance Levels]]="Exceeds",4,Table3[[#This Row],[Performance Levels]]="Fully Meets",3,Table3[[#This Row],[Performance Levels]]="PIP",1,Table3[[#This Row],[Performance Levels]]="Needs Improvement",2)</f>
        <v>3</v>
      </c>
      <c r="S540" s="7">
        <v>3</v>
      </c>
      <c r="T540" s="7" t="str" cm="1">
        <f t="array" ref="T540">_xlfn.IFS(S540&lt;=2,"Excellent",S540=3,"Average",S540&lt;=5,"Poor")</f>
        <v>Average</v>
      </c>
      <c r="U540" s="5">
        <v>44872</v>
      </c>
      <c r="V540" s="7">
        <v>3</v>
      </c>
      <c r="W540" s="7" t="str" cm="1">
        <f t="array" ref="W540">_xlfn.IFS(S540&lt;=2,"High",S540=3,"Moderate",S540&lt;=5,"Low")</f>
        <v>Moderate</v>
      </c>
      <c r="X540" s="7">
        <v>5</v>
      </c>
      <c r="Y540" s="7" t="str" cm="1">
        <f t="array" ref="Y540">_xlfn.IFS(S540&lt;=2,"High",S540=3,"Moderate",S540&lt;=5,"Low")</f>
        <v>Moderate</v>
      </c>
      <c r="Z540" s="7">
        <v>4</v>
      </c>
      <c r="AA540" s="7" t="str" cm="1">
        <f t="array" ref="AA540">_xlfn.IFS(S540&lt;=2,"High",S540=3,"Moderate",S540&lt;=5,"Low")</f>
        <v>Moderate</v>
      </c>
      <c r="AB540" s="5">
        <v>44982</v>
      </c>
      <c r="AC540" s="7" t="s">
        <v>61</v>
      </c>
      <c r="AD540" s="7" t="s">
        <v>41</v>
      </c>
      <c r="AE540" s="7" t="s">
        <v>42</v>
      </c>
      <c r="AF540" s="7">
        <v>5</v>
      </c>
      <c r="AG540" s="8">
        <v>729.41</v>
      </c>
      <c r="AH540" s="7">
        <v>41</v>
      </c>
      <c r="AI540" s="7" t="str" cm="1">
        <f t="array" ref="AI540">_xlfn.IFS(AH540&lt;=25,"Young",AH540&lt;=50,"Adult",AH540&gt;50,"Old")</f>
        <v>Adult</v>
      </c>
    </row>
    <row r="541" spans="1:35" x14ac:dyDescent="0.35">
      <c r="A541" s="11">
        <v>1030</v>
      </c>
      <c r="B541" s="9">
        <v>43767</v>
      </c>
      <c r="C541" s="10">
        <f t="shared" ca="1" si="8"/>
        <v>6.5583333333333336</v>
      </c>
      <c r="D541" s="11" t="s">
        <v>127</v>
      </c>
      <c r="E541" s="11" t="s">
        <v>63</v>
      </c>
      <c r="F541" s="11" t="s">
        <v>29</v>
      </c>
      <c r="G541" s="11" t="s">
        <v>30</v>
      </c>
      <c r="H541" s="11" t="s">
        <v>31</v>
      </c>
      <c r="I541" s="11" t="s">
        <v>32</v>
      </c>
      <c r="J541" s="11" t="s">
        <v>128</v>
      </c>
      <c r="K541" s="11" t="s">
        <v>69</v>
      </c>
      <c r="L541" s="9">
        <v>20276</v>
      </c>
      <c r="M541" s="11" t="s">
        <v>35</v>
      </c>
      <c r="N541" s="11" t="s">
        <v>47</v>
      </c>
      <c r="O541" s="11" t="s">
        <v>71</v>
      </c>
      <c r="P541" s="11" t="s">
        <v>60</v>
      </c>
      <c r="Q541" s="11" t="s">
        <v>39</v>
      </c>
      <c r="R541" s="11" cm="1">
        <f t="array" ref="R541">_xlfn.IFS(Table3[[#This Row],[Performance Levels]]="Exceeds",4,Table3[[#This Row],[Performance Levels]]="Fully Meets",3,Table3[[#This Row],[Performance Levels]]="PIP",1,Table3[[#This Row],[Performance Levels]]="Needs Improvement",2)</f>
        <v>3</v>
      </c>
      <c r="S541" s="11">
        <v>3</v>
      </c>
      <c r="T541" s="11" t="str" cm="1">
        <f t="array" ref="T541">_xlfn.IFS(S541&lt;=2,"Excellent",S541=3,"Average",S541&lt;=5,"Poor")</f>
        <v>Average</v>
      </c>
      <c r="U541" s="9">
        <v>44929</v>
      </c>
      <c r="V541" s="11">
        <v>4</v>
      </c>
      <c r="W541" s="11" t="str" cm="1">
        <f t="array" ref="W541">_xlfn.IFS(S541&lt;=2,"High",S541=3,"Moderate",S541&lt;=5,"Low")</f>
        <v>Moderate</v>
      </c>
      <c r="X541" s="11">
        <v>4</v>
      </c>
      <c r="Y541" s="11" t="str" cm="1">
        <f t="array" ref="Y541">_xlfn.IFS(S541&lt;=2,"High",S541=3,"Moderate",S541&lt;=5,"Low")</f>
        <v>Moderate</v>
      </c>
      <c r="Z541" s="11">
        <v>1</v>
      </c>
      <c r="AA541" s="11" t="str" cm="1">
        <f t="array" ref="AA541">_xlfn.IFS(S541&lt;=2,"High",S541=3,"Moderate",S541&lt;=5,"Low")</f>
        <v>Moderate</v>
      </c>
      <c r="AB541" s="9">
        <v>44930</v>
      </c>
      <c r="AC541" s="11" t="s">
        <v>91</v>
      </c>
      <c r="AD541" s="11" t="s">
        <v>41</v>
      </c>
      <c r="AE541" s="11" t="s">
        <v>62</v>
      </c>
      <c r="AF541" s="11">
        <v>1</v>
      </c>
      <c r="AG541" s="12">
        <v>169.46</v>
      </c>
      <c r="AH541" s="11">
        <v>64</v>
      </c>
      <c r="AI541" s="11" t="str" cm="1">
        <f t="array" ref="AI541">_xlfn.IFS(AH541&lt;=25,"Young",AH541&lt;=50,"Adult",AH541&gt;50,"Old")</f>
        <v>Old</v>
      </c>
    </row>
    <row r="542" spans="1:35" x14ac:dyDescent="0.35">
      <c r="A542" s="7">
        <v>1031</v>
      </c>
      <c r="B542" s="5">
        <v>44314</v>
      </c>
      <c r="C542" s="6">
        <f t="shared" ca="1" si="8"/>
        <v>5.0611111111111109</v>
      </c>
      <c r="D542" s="7" t="s">
        <v>127</v>
      </c>
      <c r="E542" s="7" t="s">
        <v>73</v>
      </c>
      <c r="F542" s="7" t="s">
        <v>29</v>
      </c>
      <c r="G542" s="7" t="s">
        <v>45</v>
      </c>
      <c r="H542" s="7" t="s">
        <v>55</v>
      </c>
      <c r="I542" s="7" t="s">
        <v>32</v>
      </c>
      <c r="J542" s="7" t="s">
        <v>128</v>
      </c>
      <c r="K542" s="7" t="s">
        <v>64</v>
      </c>
      <c r="L542" s="5">
        <v>26601</v>
      </c>
      <c r="M542" s="7" t="s">
        <v>35</v>
      </c>
      <c r="N542" s="7" t="s">
        <v>47</v>
      </c>
      <c r="O542" s="7" t="s">
        <v>37</v>
      </c>
      <c r="P542" s="7" t="s">
        <v>38</v>
      </c>
      <c r="Q542" s="7" t="s">
        <v>39</v>
      </c>
      <c r="R542" s="7" cm="1">
        <f t="array" ref="R542">_xlfn.IFS(Table3[[#This Row],[Performance Levels]]="Exceeds",4,Table3[[#This Row],[Performance Levels]]="Fully Meets",3,Table3[[#This Row],[Performance Levels]]="PIP",1,Table3[[#This Row],[Performance Levels]]="Needs Improvement",2)</f>
        <v>3</v>
      </c>
      <c r="S542" s="7">
        <v>3</v>
      </c>
      <c r="T542" s="7" t="str" cm="1">
        <f t="array" ref="T542">_xlfn.IFS(S542&lt;=2,"Excellent",S542=3,"Average",S542&lt;=5,"Poor")</f>
        <v>Average</v>
      </c>
      <c r="U542" s="5">
        <v>44984</v>
      </c>
      <c r="V542" s="7">
        <v>5</v>
      </c>
      <c r="W542" s="7" t="str" cm="1">
        <f t="array" ref="W542">_xlfn.IFS(S542&lt;=2,"High",S542=3,"Moderate",S542&lt;=5,"Low")</f>
        <v>Moderate</v>
      </c>
      <c r="X542" s="7">
        <v>3</v>
      </c>
      <c r="Y542" s="7" t="str" cm="1">
        <f t="array" ref="Y542">_xlfn.IFS(S542&lt;=2,"High",S542=3,"Moderate",S542&lt;=5,"Low")</f>
        <v>Moderate</v>
      </c>
      <c r="Z542" s="7">
        <v>2</v>
      </c>
      <c r="AA542" s="7" t="str" cm="1">
        <f t="array" ref="AA542">_xlfn.IFS(S542&lt;=2,"High",S542=3,"Moderate",S542&lt;=5,"Low")</f>
        <v>Moderate</v>
      </c>
      <c r="AB542" s="5">
        <v>44921</v>
      </c>
      <c r="AC542" s="7" t="s">
        <v>91</v>
      </c>
      <c r="AD542" s="7" t="s">
        <v>41</v>
      </c>
      <c r="AE542" s="7" t="s">
        <v>42</v>
      </c>
      <c r="AF542" s="7">
        <v>1</v>
      </c>
      <c r="AG542" s="8">
        <v>833.28</v>
      </c>
      <c r="AH542" s="7">
        <v>49</v>
      </c>
      <c r="AI542" s="7" t="str" cm="1">
        <f t="array" ref="AI542">_xlfn.IFS(AH542&lt;=25,"Young",AH542&lt;=50,"Adult",AH542&gt;50,"Old")</f>
        <v>Adult</v>
      </c>
    </row>
    <row r="543" spans="1:35" x14ac:dyDescent="0.35">
      <c r="A543" s="11">
        <v>1032</v>
      </c>
      <c r="B543" s="9">
        <v>44670</v>
      </c>
      <c r="C543" s="10">
        <f t="shared" ca="1" si="8"/>
        <v>4.0861111111111112</v>
      </c>
      <c r="D543" s="11" t="s">
        <v>127</v>
      </c>
      <c r="E543" s="11" t="s">
        <v>93</v>
      </c>
      <c r="F543" s="11" t="s">
        <v>29</v>
      </c>
      <c r="G543" s="11" t="s">
        <v>54</v>
      </c>
      <c r="H543" s="11" t="s">
        <v>31</v>
      </c>
      <c r="I543" s="11" t="s">
        <v>45</v>
      </c>
      <c r="J543" s="11" t="s">
        <v>128</v>
      </c>
      <c r="K543" s="11" t="s">
        <v>46</v>
      </c>
      <c r="L543" s="9">
        <v>19906</v>
      </c>
      <c r="M543" s="11" t="s">
        <v>35</v>
      </c>
      <c r="N543" s="11" t="s">
        <v>47</v>
      </c>
      <c r="O543" s="11" t="s">
        <v>83</v>
      </c>
      <c r="P543" s="11" t="s">
        <v>38</v>
      </c>
      <c r="Q543" s="11" t="s">
        <v>39</v>
      </c>
      <c r="R543" s="11" cm="1">
        <f t="array" ref="R543">_xlfn.IFS(Table3[[#This Row],[Performance Levels]]="Exceeds",4,Table3[[#This Row],[Performance Levels]]="Fully Meets",3,Table3[[#This Row],[Performance Levels]]="PIP",1,Table3[[#This Row],[Performance Levels]]="Needs Improvement",2)</f>
        <v>3</v>
      </c>
      <c r="S543" s="11">
        <v>3</v>
      </c>
      <c r="T543" s="11" t="str" cm="1">
        <f t="array" ref="T543">_xlfn.IFS(S543&lt;=2,"Excellent",S543=3,"Average",S543&lt;=5,"Poor")</f>
        <v>Average</v>
      </c>
      <c r="U543" s="9">
        <v>45068</v>
      </c>
      <c r="V543" s="11">
        <v>5</v>
      </c>
      <c r="W543" s="11" t="str" cm="1">
        <f t="array" ref="W543">_xlfn.IFS(S543&lt;=2,"High",S543=3,"Moderate",S543&lt;=5,"Low")</f>
        <v>Moderate</v>
      </c>
      <c r="X543" s="11">
        <v>4</v>
      </c>
      <c r="Y543" s="11" t="str" cm="1">
        <f t="array" ref="Y543">_xlfn.IFS(S543&lt;=2,"High",S543=3,"Moderate",S543&lt;=5,"Low")</f>
        <v>Moderate</v>
      </c>
      <c r="Z543" s="11">
        <v>4</v>
      </c>
      <c r="AA543" s="11" t="str" cm="1">
        <f t="array" ref="AA543">_xlfn.IFS(S543&lt;=2,"High",S543=3,"Moderate",S543&lt;=5,"Low")</f>
        <v>Moderate</v>
      </c>
      <c r="AB543" s="9">
        <v>44902</v>
      </c>
      <c r="AC543" s="11" t="s">
        <v>67</v>
      </c>
      <c r="AD543" s="11" t="s">
        <v>50</v>
      </c>
      <c r="AE543" s="11" t="s">
        <v>62</v>
      </c>
      <c r="AF543" s="11">
        <v>3</v>
      </c>
      <c r="AG543" s="12">
        <v>482.23</v>
      </c>
      <c r="AH543" s="11">
        <v>68</v>
      </c>
      <c r="AI543" s="11" t="str" cm="1">
        <f t="array" ref="AI543">_xlfn.IFS(AH543&lt;=25,"Young",AH543&lt;=50,"Adult",AH543&gt;50,"Old")</f>
        <v>Old</v>
      </c>
    </row>
    <row r="544" spans="1:35" x14ac:dyDescent="0.35">
      <c r="A544" s="7">
        <v>1033</v>
      </c>
      <c r="B544" s="5">
        <v>45013</v>
      </c>
      <c r="C544" s="6">
        <f t="shared" ca="1" si="8"/>
        <v>3.1444444444444444</v>
      </c>
      <c r="D544" s="7" t="s">
        <v>129</v>
      </c>
      <c r="E544" s="7" t="s">
        <v>73</v>
      </c>
      <c r="F544" s="7" t="s">
        <v>29</v>
      </c>
      <c r="G544" s="7" t="s">
        <v>30</v>
      </c>
      <c r="H544" s="7" t="s">
        <v>55</v>
      </c>
      <c r="I544" s="7" t="s">
        <v>54</v>
      </c>
      <c r="J544" s="7" t="s">
        <v>128</v>
      </c>
      <c r="K544" s="7" t="s">
        <v>69</v>
      </c>
      <c r="L544" s="5">
        <v>35517</v>
      </c>
      <c r="M544" s="7" t="s">
        <v>35</v>
      </c>
      <c r="N544" s="7" t="s">
        <v>47</v>
      </c>
      <c r="O544" s="7" t="s">
        <v>59</v>
      </c>
      <c r="P544" s="7" t="s">
        <v>60</v>
      </c>
      <c r="Q544" s="7" t="s">
        <v>39</v>
      </c>
      <c r="R544" s="7" cm="1">
        <f t="array" ref="R544">_xlfn.IFS(Table3[[#This Row],[Performance Levels]]="Exceeds",4,Table3[[#This Row],[Performance Levels]]="Fully Meets",3,Table3[[#This Row],[Performance Levels]]="PIP",1,Table3[[#This Row],[Performance Levels]]="Needs Improvement",2)</f>
        <v>3</v>
      </c>
      <c r="S544" s="7">
        <v>3</v>
      </c>
      <c r="T544" s="7" t="str" cm="1">
        <f t="array" ref="T544">_xlfn.IFS(S544&lt;=2,"Excellent",S544=3,"Average",S544&lt;=5,"Poor")</f>
        <v>Average</v>
      </c>
      <c r="U544" s="5">
        <v>45109</v>
      </c>
      <c r="V544" s="7">
        <v>3</v>
      </c>
      <c r="W544" s="7" t="str" cm="1">
        <f t="array" ref="W544">_xlfn.IFS(S544&lt;=2,"High",S544=3,"Moderate",S544&lt;=5,"Low")</f>
        <v>Moderate</v>
      </c>
      <c r="X544" s="7">
        <v>1</v>
      </c>
      <c r="Y544" s="7" t="str" cm="1">
        <f t="array" ref="Y544">_xlfn.IFS(S544&lt;=2,"High",S544=3,"Moderate",S544&lt;=5,"Low")</f>
        <v>Moderate</v>
      </c>
      <c r="Z544" s="7">
        <v>3</v>
      </c>
      <c r="AA544" s="7" t="str" cm="1">
        <f t="array" ref="AA544">_xlfn.IFS(S544&lt;=2,"High",S544=3,"Moderate",S544&lt;=5,"Low")</f>
        <v>Moderate</v>
      </c>
      <c r="AB544" s="5">
        <v>45097</v>
      </c>
      <c r="AC544" s="7" t="s">
        <v>91</v>
      </c>
      <c r="AD544" s="7" t="s">
        <v>41</v>
      </c>
      <c r="AE544" s="7" t="s">
        <v>51</v>
      </c>
      <c r="AF544" s="7">
        <v>4</v>
      </c>
      <c r="AG544" s="8">
        <v>169.85</v>
      </c>
      <c r="AH544" s="7">
        <v>26</v>
      </c>
      <c r="AI544" s="7" t="str" cm="1">
        <f t="array" ref="AI544">_xlfn.IFS(AH544&lt;=25,"Young",AH544&lt;=50,"Adult",AH544&gt;50,"Old")</f>
        <v>Adult</v>
      </c>
    </row>
    <row r="545" spans="1:35" x14ac:dyDescent="0.35">
      <c r="A545" s="11">
        <v>1034</v>
      </c>
      <c r="B545" s="9">
        <v>43591</v>
      </c>
      <c r="C545" s="10">
        <f t="shared" ca="1" si="8"/>
        <v>7.0388888888888888</v>
      </c>
      <c r="D545" s="11" t="s">
        <v>129</v>
      </c>
      <c r="E545" s="11" t="s">
        <v>80</v>
      </c>
      <c r="F545" s="11" t="s">
        <v>29</v>
      </c>
      <c r="G545" s="11" t="s">
        <v>54</v>
      </c>
      <c r="H545" s="11" t="s">
        <v>31</v>
      </c>
      <c r="I545" s="11" t="s">
        <v>45</v>
      </c>
      <c r="J545" s="11" t="s">
        <v>128</v>
      </c>
      <c r="K545" s="11" t="s">
        <v>95</v>
      </c>
      <c r="L545" s="9">
        <v>28467</v>
      </c>
      <c r="M545" s="11" t="s">
        <v>35</v>
      </c>
      <c r="N545" s="11" t="s">
        <v>36</v>
      </c>
      <c r="O545" s="11" t="s">
        <v>71</v>
      </c>
      <c r="P545" s="11" t="s">
        <v>60</v>
      </c>
      <c r="Q545" s="11" t="s">
        <v>39</v>
      </c>
      <c r="R545" s="11" cm="1">
        <f t="array" ref="R545">_xlfn.IFS(Table3[[#This Row],[Performance Levels]]="Exceeds",4,Table3[[#This Row],[Performance Levels]]="Fully Meets",3,Table3[[#This Row],[Performance Levels]]="PIP",1,Table3[[#This Row],[Performance Levels]]="Needs Improvement",2)</f>
        <v>3</v>
      </c>
      <c r="S545" s="11">
        <v>3</v>
      </c>
      <c r="T545" s="11" t="str" cm="1">
        <f t="array" ref="T545">_xlfn.IFS(S545&lt;=2,"Excellent",S545=3,"Average",S545&lt;=5,"Poor")</f>
        <v>Average</v>
      </c>
      <c r="U545" s="9">
        <v>45116</v>
      </c>
      <c r="V545" s="11">
        <v>2</v>
      </c>
      <c r="W545" s="11" t="str" cm="1">
        <f t="array" ref="W545">_xlfn.IFS(S545&lt;=2,"High",S545=3,"Moderate",S545&lt;=5,"Low")</f>
        <v>Moderate</v>
      </c>
      <c r="X545" s="11">
        <v>5</v>
      </c>
      <c r="Y545" s="11" t="str" cm="1">
        <f t="array" ref="Y545">_xlfn.IFS(S545&lt;=2,"High",S545=3,"Moderate",S545&lt;=5,"Low")</f>
        <v>Moderate</v>
      </c>
      <c r="Z545" s="11">
        <v>1</v>
      </c>
      <c r="AA545" s="11" t="str" cm="1">
        <f t="array" ref="AA545">_xlfn.IFS(S545&lt;=2,"High",S545=3,"Moderate",S545&lt;=5,"Low")</f>
        <v>Moderate</v>
      </c>
      <c r="AB545" s="9">
        <v>44875</v>
      </c>
      <c r="AC545" s="11" t="s">
        <v>40</v>
      </c>
      <c r="AD545" s="11" t="s">
        <v>41</v>
      </c>
      <c r="AE545" s="11" t="s">
        <v>42</v>
      </c>
      <c r="AF545" s="11">
        <v>1</v>
      </c>
      <c r="AG545" s="12">
        <v>570.62</v>
      </c>
      <c r="AH545" s="11">
        <v>42</v>
      </c>
      <c r="AI545" s="11" t="str" cm="1">
        <f t="array" ref="AI545">_xlfn.IFS(AH545&lt;=25,"Young",AH545&lt;=50,"Adult",AH545&gt;50,"Old")</f>
        <v>Adult</v>
      </c>
    </row>
    <row r="546" spans="1:35" x14ac:dyDescent="0.35">
      <c r="A546" s="7">
        <v>1035</v>
      </c>
      <c r="B546" s="5">
        <v>44117</v>
      </c>
      <c r="C546" s="6">
        <f t="shared" ca="1" si="8"/>
        <v>5.6027777777777779</v>
      </c>
      <c r="D546" s="7" t="s">
        <v>130</v>
      </c>
      <c r="E546" s="7" t="s">
        <v>53</v>
      </c>
      <c r="F546" s="7" t="s">
        <v>29</v>
      </c>
      <c r="G546" s="7" t="s">
        <v>54</v>
      </c>
      <c r="H546" s="7" t="s">
        <v>44</v>
      </c>
      <c r="I546" s="7" t="s">
        <v>32</v>
      </c>
      <c r="J546" s="7" t="s">
        <v>131</v>
      </c>
      <c r="K546" s="7" t="s">
        <v>110</v>
      </c>
      <c r="L546" s="5">
        <v>28902</v>
      </c>
      <c r="M546" s="7" t="s">
        <v>35</v>
      </c>
      <c r="N546" s="7" t="s">
        <v>36</v>
      </c>
      <c r="O546" s="7" t="s">
        <v>83</v>
      </c>
      <c r="P546" s="7" t="s">
        <v>76</v>
      </c>
      <c r="Q546" s="7" t="s">
        <v>39</v>
      </c>
      <c r="R546" s="7" cm="1">
        <f t="array" ref="R546">_xlfn.IFS(Table3[[#This Row],[Performance Levels]]="Exceeds",4,Table3[[#This Row],[Performance Levels]]="Fully Meets",3,Table3[[#This Row],[Performance Levels]]="PIP",1,Table3[[#This Row],[Performance Levels]]="Needs Improvement",2)</f>
        <v>3</v>
      </c>
      <c r="S546" s="7">
        <v>3</v>
      </c>
      <c r="T546" s="7" t="str" cm="1">
        <f t="array" ref="T546">_xlfn.IFS(S546&lt;=2,"Excellent",S546=3,"Average",S546&lt;=5,"Poor")</f>
        <v>Average</v>
      </c>
      <c r="U546" s="5">
        <v>45126</v>
      </c>
      <c r="V546" s="7">
        <v>1</v>
      </c>
      <c r="W546" s="7" t="str" cm="1">
        <f t="array" ref="W546">_xlfn.IFS(S546&lt;=2,"High",S546=3,"Moderate",S546&lt;=5,"Low")</f>
        <v>Moderate</v>
      </c>
      <c r="X546" s="7">
        <v>5</v>
      </c>
      <c r="Y546" s="7" t="str" cm="1">
        <f t="array" ref="Y546">_xlfn.IFS(S546&lt;=2,"High",S546=3,"Moderate",S546&lt;=5,"Low")</f>
        <v>Moderate</v>
      </c>
      <c r="Z546" s="7">
        <v>5</v>
      </c>
      <c r="AA546" s="7" t="str" cm="1">
        <f t="array" ref="AA546">_xlfn.IFS(S546&lt;=2,"High",S546=3,"Moderate",S546&lt;=5,"Low")</f>
        <v>Moderate</v>
      </c>
      <c r="AB546" s="5">
        <v>44996</v>
      </c>
      <c r="AC546" s="7" t="s">
        <v>91</v>
      </c>
      <c r="AD546" s="7" t="s">
        <v>41</v>
      </c>
      <c r="AE546" s="7" t="s">
        <v>62</v>
      </c>
      <c r="AF546" s="7">
        <v>2</v>
      </c>
      <c r="AG546" s="8">
        <v>724.14</v>
      </c>
      <c r="AH546" s="7">
        <v>41</v>
      </c>
      <c r="AI546" s="7" t="str" cm="1">
        <f t="array" ref="AI546">_xlfn.IFS(AH546&lt;=25,"Young",AH546&lt;=50,"Adult",AH546&gt;50,"Old")</f>
        <v>Adult</v>
      </c>
    </row>
    <row r="547" spans="1:35" x14ac:dyDescent="0.35">
      <c r="A547" s="11">
        <v>1036</v>
      </c>
      <c r="B547" s="9">
        <v>44383</v>
      </c>
      <c r="C547" s="10">
        <f t="shared" ca="1" si="8"/>
        <v>4.8722222222222218</v>
      </c>
      <c r="D547" s="11" t="s">
        <v>130</v>
      </c>
      <c r="E547" s="11" t="s">
        <v>68</v>
      </c>
      <c r="F547" s="11" t="s">
        <v>29</v>
      </c>
      <c r="G547" s="11" t="s">
        <v>45</v>
      </c>
      <c r="H547" s="11" t="s">
        <v>44</v>
      </c>
      <c r="I547" s="11" t="s">
        <v>45</v>
      </c>
      <c r="J547" s="11" t="s">
        <v>131</v>
      </c>
      <c r="K547" s="11" t="s">
        <v>69</v>
      </c>
      <c r="L547" s="9">
        <v>34189</v>
      </c>
      <c r="M547" s="11" t="s">
        <v>35</v>
      </c>
      <c r="N547" s="11" t="s">
        <v>47</v>
      </c>
      <c r="O547" s="11" t="s">
        <v>83</v>
      </c>
      <c r="P547" s="11" t="s">
        <v>60</v>
      </c>
      <c r="Q547" s="11" t="s">
        <v>39</v>
      </c>
      <c r="R547" s="11" cm="1">
        <f t="array" ref="R547">_xlfn.IFS(Table3[[#This Row],[Performance Levels]]="Exceeds",4,Table3[[#This Row],[Performance Levels]]="Fully Meets",3,Table3[[#This Row],[Performance Levels]]="PIP",1,Table3[[#This Row],[Performance Levels]]="Needs Improvement",2)</f>
        <v>3</v>
      </c>
      <c r="S547" s="11">
        <v>3</v>
      </c>
      <c r="T547" s="11" t="str" cm="1">
        <f t="array" ref="T547">_xlfn.IFS(S547&lt;=2,"Excellent",S547=3,"Average",S547&lt;=5,"Poor")</f>
        <v>Average</v>
      </c>
      <c r="U547" s="9">
        <v>44782</v>
      </c>
      <c r="V547" s="11">
        <v>5</v>
      </c>
      <c r="W547" s="11" t="str" cm="1">
        <f t="array" ref="W547">_xlfn.IFS(S547&lt;=2,"High",S547=3,"Moderate",S547&lt;=5,"Low")</f>
        <v>Moderate</v>
      </c>
      <c r="X547" s="11">
        <v>2</v>
      </c>
      <c r="Y547" s="11" t="str" cm="1">
        <f t="array" ref="Y547">_xlfn.IFS(S547&lt;=2,"High",S547=3,"Moderate",S547&lt;=5,"Low")</f>
        <v>Moderate</v>
      </c>
      <c r="Z547" s="11">
        <v>1</v>
      </c>
      <c r="AA547" s="11" t="str" cm="1">
        <f t="array" ref="AA547">_xlfn.IFS(S547&lt;=2,"High",S547=3,"Moderate",S547&lt;=5,"Low")</f>
        <v>Moderate</v>
      </c>
      <c r="AB547" s="9">
        <v>44905</v>
      </c>
      <c r="AC547" s="11" t="s">
        <v>49</v>
      </c>
      <c r="AD547" s="11" t="s">
        <v>50</v>
      </c>
      <c r="AE547" s="11" t="s">
        <v>42</v>
      </c>
      <c r="AF547" s="11">
        <v>3</v>
      </c>
      <c r="AG547" s="12">
        <v>305.98</v>
      </c>
      <c r="AH547" s="11">
        <v>28</v>
      </c>
      <c r="AI547" s="11" t="str" cm="1">
        <f t="array" ref="AI547">_xlfn.IFS(AH547&lt;=25,"Young",AH547&lt;=50,"Adult",AH547&gt;50,"Old")</f>
        <v>Adult</v>
      </c>
    </row>
    <row r="548" spans="1:35" x14ac:dyDescent="0.35">
      <c r="A548" s="7">
        <v>1037</v>
      </c>
      <c r="B548" s="5">
        <v>44098</v>
      </c>
      <c r="C548" s="6">
        <f t="shared" ca="1" si="8"/>
        <v>5.6555555555555559</v>
      </c>
      <c r="D548" s="7" t="s">
        <v>127</v>
      </c>
      <c r="E548" s="7" t="s">
        <v>28</v>
      </c>
      <c r="F548" s="7" t="s">
        <v>107</v>
      </c>
      <c r="G548" s="7" t="s">
        <v>45</v>
      </c>
      <c r="H548" s="7" t="s">
        <v>31</v>
      </c>
      <c r="I548" s="7" t="s">
        <v>54</v>
      </c>
      <c r="J548" s="7" t="s">
        <v>128</v>
      </c>
      <c r="K548" s="7" t="s">
        <v>96</v>
      </c>
      <c r="L548" s="5">
        <v>34177</v>
      </c>
      <c r="M548" s="7" t="s">
        <v>35</v>
      </c>
      <c r="N548" s="7" t="s">
        <v>47</v>
      </c>
      <c r="O548" s="7" t="s">
        <v>59</v>
      </c>
      <c r="P548" s="7" t="s">
        <v>38</v>
      </c>
      <c r="Q548" s="7" t="s">
        <v>39</v>
      </c>
      <c r="R548" s="7" cm="1">
        <f t="array" ref="R548">_xlfn.IFS(Table3[[#This Row],[Performance Levels]]="Exceeds",4,Table3[[#This Row],[Performance Levels]]="Fully Meets",3,Table3[[#This Row],[Performance Levels]]="PIP",1,Table3[[#This Row],[Performance Levels]]="Needs Improvement",2)</f>
        <v>3</v>
      </c>
      <c r="S548" s="7">
        <v>3</v>
      </c>
      <c r="T548" s="7" t="str" cm="1">
        <f t="array" ref="T548">_xlfn.IFS(S548&lt;=2,"Excellent",S548=3,"Average",S548&lt;=5,"Poor")</f>
        <v>Average</v>
      </c>
      <c r="U548" s="5">
        <v>44890</v>
      </c>
      <c r="V548" s="7">
        <v>5</v>
      </c>
      <c r="W548" s="7" t="str" cm="1">
        <f t="array" ref="W548">_xlfn.IFS(S548&lt;=2,"High",S548=3,"Moderate",S548&lt;=5,"Low")</f>
        <v>Moderate</v>
      </c>
      <c r="X548" s="7">
        <v>1</v>
      </c>
      <c r="Y548" s="7" t="str" cm="1">
        <f t="array" ref="Y548">_xlfn.IFS(S548&lt;=2,"High",S548=3,"Moderate",S548&lt;=5,"Low")</f>
        <v>Moderate</v>
      </c>
      <c r="Z548" s="7">
        <v>4</v>
      </c>
      <c r="AA548" s="7" t="str" cm="1">
        <f t="array" ref="AA548">_xlfn.IFS(S548&lt;=2,"High",S548=3,"Moderate",S548&lt;=5,"Low")</f>
        <v>Moderate</v>
      </c>
      <c r="AB548" s="5">
        <v>44859</v>
      </c>
      <c r="AC548" s="7" t="s">
        <v>40</v>
      </c>
      <c r="AD548" s="7" t="s">
        <v>41</v>
      </c>
      <c r="AE548" s="7" t="s">
        <v>42</v>
      </c>
      <c r="AF548" s="7">
        <v>2</v>
      </c>
      <c r="AG548" s="8">
        <v>646.76</v>
      </c>
      <c r="AH548" s="7">
        <v>27</v>
      </c>
      <c r="AI548" s="7" t="str" cm="1">
        <f t="array" ref="AI548">_xlfn.IFS(AH548&lt;=25,"Young",AH548&lt;=50,"Adult",AH548&gt;50,"Old")</f>
        <v>Adult</v>
      </c>
    </row>
    <row r="549" spans="1:35" x14ac:dyDescent="0.35">
      <c r="A549" s="11">
        <v>1038</v>
      </c>
      <c r="B549" s="9">
        <v>44944</v>
      </c>
      <c r="C549" s="10">
        <f t="shared" ca="1" si="8"/>
        <v>3.338888888888889</v>
      </c>
      <c r="D549" s="11" t="s">
        <v>127</v>
      </c>
      <c r="E549" s="11" t="s">
        <v>84</v>
      </c>
      <c r="F549" s="11" t="s">
        <v>29</v>
      </c>
      <c r="G549" s="11" t="s">
        <v>30</v>
      </c>
      <c r="H549" s="11" t="s">
        <v>55</v>
      </c>
      <c r="I549" s="11" t="s">
        <v>45</v>
      </c>
      <c r="J549" s="11" t="s">
        <v>128</v>
      </c>
      <c r="K549" s="11" t="s">
        <v>69</v>
      </c>
      <c r="L549" s="9">
        <v>26057</v>
      </c>
      <c r="M549" s="11" t="s">
        <v>35</v>
      </c>
      <c r="N549" s="11" t="s">
        <v>47</v>
      </c>
      <c r="O549" s="11" t="s">
        <v>48</v>
      </c>
      <c r="P549" s="11" t="s">
        <v>66</v>
      </c>
      <c r="Q549" s="11" t="s">
        <v>39</v>
      </c>
      <c r="R549" s="11" cm="1">
        <f t="array" ref="R549">_xlfn.IFS(Table3[[#This Row],[Performance Levels]]="Exceeds",4,Table3[[#This Row],[Performance Levels]]="Fully Meets",3,Table3[[#This Row],[Performance Levels]]="PIP",1,Table3[[#This Row],[Performance Levels]]="Needs Improvement",2)</f>
        <v>3</v>
      </c>
      <c r="S549" s="11">
        <v>3</v>
      </c>
      <c r="T549" s="11" t="str" cm="1">
        <f t="array" ref="T549">_xlfn.IFS(S549&lt;=2,"Excellent",S549=3,"Average",S549&lt;=5,"Poor")</f>
        <v>Average</v>
      </c>
      <c r="U549" s="9">
        <v>44995</v>
      </c>
      <c r="V549" s="11">
        <v>5</v>
      </c>
      <c r="W549" s="11" t="str" cm="1">
        <f t="array" ref="W549">_xlfn.IFS(S549&lt;=2,"High",S549=3,"Moderate",S549&lt;=5,"Low")</f>
        <v>Moderate</v>
      </c>
      <c r="X549" s="11">
        <v>1</v>
      </c>
      <c r="Y549" s="11" t="str" cm="1">
        <f t="array" ref="Y549">_xlfn.IFS(S549&lt;=2,"High",S549=3,"Moderate",S549&lt;=5,"Low")</f>
        <v>Moderate</v>
      </c>
      <c r="Z549" s="11">
        <v>2</v>
      </c>
      <c r="AA549" s="11" t="str" cm="1">
        <f t="array" ref="AA549">_xlfn.IFS(S549&lt;=2,"High",S549=3,"Moderate",S549&lt;=5,"Low")</f>
        <v>Moderate</v>
      </c>
      <c r="AB549" s="9">
        <v>45135</v>
      </c>
      <c r="AC549" s="11" t="s">
        <v>49</v>
      </c>
      <c r="AD549" s="11" t="s">
        <v>50</v>
      </c>
      <c r="AE549" s="11" t="s">
        <v>42</v>
      </c>
      <c r="AF549" s="11">
        <v>2</v>
      </c>
      <c r="AG549" s="12">
        <v>516.89</v>
      </c>
      <c r="AH549" s="11">
        <v>52</v>
      </c>
      <c r="AI549" s="11" t="str" cm="1">
        <f t="array" ref="AI549">_xlfn.IFS(AH549&lt;=25,"Young",AH549&lt;=50,"Adult",AH549&gt;50,"Old")</f>
        <v>Old</v>
      </c>
    </row>
    <row r="550" spans="1:35" x14ac:dyDescent="0.35">
      <c r="A550" s="7">
        <v>1039</v>
      </c>
      <c r="B550" s="5">
        <v>43699</v>
      </c>
      <c r="C550" s="6">
        <f t="shared" ca="1" si="8"/>
        <v>6.7444444444444445</v>
      </c>
      <c r="D550" s="7" t="s">
        <v>127</v>
      </c>
      <c r="E550" s="7" t="s">
        <v>43</v>
      </c>
      <c r="F550" s="7" t="s">
        <v>107</v>
      </c>
      <c r="G550" s="7" t="s">
        <v>45</v>
      </c>
      <c r="H550" s="7" t="s">
        <v>55</v>
      </c>
      <c r="I550" s="7" t="s">
        <v>45</v>
      </c>
      <c r="J550" s="7" t="s">
        <v>128</v>
      </c>
      <c r="K550" s="7" t="s">
        <v>34</v>
      </c>
      <c r="L550" s="5">
        <v>30272</v>
      </c>
      <c r="M550" s="7" t="s">
        <v>35</v>
      </c>
      <c r="N550" s="7" t="s">
        <v>36</v>
      </c>
      <c r="O550" s="7" t="s">
        <v>59</v>
      </c>
      <c r="P550" s="7" t="s">
        <v>38</v>
      </c>
      <c r="Q550" s="7" t="s">
        <v>39</v>
      </c>
      <c r="R550" s="7" cm="1">
        <f t="array" ref="R550">_xlfn.IFS(Table3[[#This Row],[Performance Levels]]="Exceeds",4,Table3[[#This Row],[Performance Levels]]="Fully Meets",3,Table3[[#This Row],[Performance Levels]]="PIP",1,Table3[[#This Row],[Performance Levels]]="Needs Improvement",2)</f>
        <v>3</v>
      </c>
      <c r="S550" s="7">
        <v>3</v>
      </c>
      <c r="T550" s="7" t="str" cm="1">
        <f t="array" ref="T550">_xlfn.IFS(S550&lt;=2,"Excellent",S550=3,"Average",S550&lt;=5,"Poor")</f>
        <v>Average</v>
      </c>
      <c r="U550" s="5">
        <v>44898</v>
      </c>
      <c r="V550" s="7">
        <v>2</v>
      </c>
      <c r="W550" s="7" t="str" cm="1">
        <f t="array" ref="W550">_xlfn.IFS(S550&lt;=2,"High",S550=3,"Moderate",S550&lt;=5,"Low")</f>
        <v>Moderate</v>
      </c>
      <c r="X550" s="7">
        <v>4</v>
      </c>
      <c r="Y550" s="7" t="str" cm="1">
        <f t="array" ref="Y550">_xlfn.IFS(S550&lt;=2,"High",S550=3,"Moderate",S550&lt;=5,"Low")</f>
        <v>Moderate</v>
      </c>
      <c r="Z550" s="7">
        <v>5</v>
      </c>
      <c r="AA550" s="7" t="str" cm="1">
        <f t="array" ref="AA550">_xlfn.IFS(S550&lt;=2,"High",S550=3,"Moderate",S550&lt;=5,"Low")</f>
        <v>Moderate</v>
      </c>
      <c r="AB550" s="5">
        <v>44950</v>
      </c>
      <c r="AC550" s="7" t="s">
        <v>49</v>
      </c>
      <c r="AD550" s="7" t="s">
        <v>50</v>
      </c>
      <c r="AE550" s="7" t="s">
        <v>72</v>
      </c>
      <c r="AF550" s="7">
        <v>5</v>
      </c>
      <c r="AG550" s="8">
        <v>520.41</v>
      </c>
      <c r="AH550" s="7">
        <v>37</v>
      </c>
      <c r="AI550" s="7" t="str" cm="1">
        <f t="array" ref="AI550">_xlfn.IFS(AH550&lt;=25,"Young",AH550&lt;=50,"Adult",AH550&gt;50,"Old")</f>
        <v>Adult</v>
      </c>
    </row>
    <row r="551" spans="1:35" x14ac:dyDescent="0.35">
      <c r="A551" s="11">
        <v>1040</v>
      </c>
      <c r="B551" s="9">
        <v>43671</v>
      </c>
      <c r="C551" s="10">
        <f t="shared" ca="1" si="8"/>
        <v>6.8194444444444446</v>
      </c>
      <c r="D551" s="11" t="s">
        <v>127</v>
      </c>
      <c r="E551" s="11" t="s">
        <v>86</v>
      </c>
      <c r="F551" s="11" t="s">
        <v>107</v>
      </c>
      <c r="G551" s="11" t="s">
        <v>30</v>
      </c>
      <c r="H551" s="11" t="s">
        <v>44</v>
      </c>
      <c r="I551" s="11" t="s">
        <v>45</v>
      </c>
      <c r="J551" s="11" t="s">
        <v>128</v>
      </c>
      <c r="K551" s="11" t="s">
        <v>69</v>
      </c>
      <c r="L551" s="9">
        <v>26414</v>
      </c>
      <c r="M551" s="11" t="s">
        <v>35</v>
      </c>
      <c r="N551" s="11" t="s">
        <v>47</v>
      </c>
      <c r="O551" s="11" t="s">
        <v>37</v>
      </c>
      <c r="P551" s="11" t="s">
        <v>76</v>
      </c>
      <c r="Q551" s="11" t="s">
        <v>39</v>
      </c>
      <c r="R551" s="11" cm="1">
        <f t="array" ref="R551">_xlfn.IFS(Table3[[#This Row],[Performance Levels]]="Exceeds",4,Table3[[#This Row],[Performance Levels]]="Fully Meets",3,Table3[[#This Row],[Performance Levels]]="PIP",1,Table3[[#This Row],[Performance Levels]]="Needs Improvement",2)</f>
        <v>3</v>
      </c>
      <c r="S551" s="11">
        <v>3</v>
      </c>
      <c r="T551" s="11" t="str" cm="1">
        <f t="array" ref="T551">_xlfn.IFS(S551&lt;=2,"Excellent",S551=3,"Average",S551&lt;=5,"Poor")</f>
        <v>Average</v>
      </c>
      <c r="U551" s="9">
        <v>44831</v>
      </c>
      <c r="V551" s="11">
        <v>5</v>
      </c>
      <c r="W551" s="11" t="str" cm="1">
        <f t="array" ref="W551">_xlfn.IFS(S551&lt;=2,"High",S551=3,"Moderate",S551&lt;=5,"Low")</f>
        <v>Moderate</v>
      </c>
      <c r="X551" s="11">
        <v>3</v>
      </c>
      <c r="Y551" s="11" t="str" cm="1">
        <f t="array" ref="Y551">_xlfn.IFS(S551&lt;=2,"High",S551=3,"Moderate",S551&lt;=5,"Low")</f>
        <v>Moderate</v>
      </c>
      <c r="Z551" s="11">
        <v>1</v>
      </c>
      <c r="AA551" s="11" t="str" cm="1">
        <f t="array" ref="AA551">_xlfn.IFS(S551&lt;=2,"High",S551=3,"Moderate",S551&lt;=5,"Low")</f>
        <v>Moderate</v>
      </c>
      <c r="AB551" s="9">
        <v>44896</v>
      </c>
      <c r="AC551" s="11" t="s">
        <v>67</v>
      </c>
      <c r="AD551" s="11" t="s">
        <v>41</v>
      </c>
      <c r="AE551" s="11" t="s">
        <v>62</v>
      </c>
      <c r="AF551" s="11">
        <v>5</v>
      </c>
      <c r="AG551" s="12">
        <v>712.84</v>
      </c>
      <c r="AH551" s="11">
        <v>47</v>
      </c>
      <c r="AI551" s="11" t="str" cm="1">
        <f t="array" ref="AI551">_xlfn.IFS(AH551&lt;=25,"Young",AH551&lt;=50,"Adult",AH551&gt;50,"Old")</f>
        <v>Adult</v>
      </c>
    </row>
    <row r="552" spans="1:35" x14ac:dyDescent="0.35">
      <c r="A552" s="7">
        <v>1041</v>
      </c>
      <c r="B552" s="5">
        <v>43780</v>
      </c>
      <c r="C552" s="6">
        <f t="shared" ca="1" si="8"/>
        <v>6.5250000000000004</v>
      </c>
      <c r="D552" s="7" t="s">
        <v>127</v>
      </c>
      <c r="E552" s="7" t="s">
        <v>63</v>
      </c>
      <c r="F552" s="7" t="s">
        <v>107</v>
      </c>
      <c r="G552" s="7" t="s">
        <v>54</v>
      </c>
      <c r="H552" s="7" t="s">
        <v>44</v>
      </c>
      <c r="I552" s="7" t="s">
        <v>54</v>
      </c>
      <c r="J552" s="7" t="s">
        <v>128</v>
      </c>
      <c r="K552" s="7" t="s">
        <v>78</v>
      </c>
      <c r="L552" s="5">
        <v>28068</v>
      </c>
      <c r="M552" s="7" t="s">
        <v>35</v>
      </c>
      <c r="N552" s="7" t="s">
        <v>47</v>
      </c>
      <c r="O552" s="7" t="s">
        <v>37</v>
      </c>
      <c r="P552" s="7" t="s">
        <v>60</v>
      </c>
      <c r="Q552" s="7" t="s">
        <v>39</v>
      </c>
      <c r="R552" s="7" cm="1">
        <f t="array" ref="R552">_xlfn.IFS(Table3[[#This Row],[Performance Levels]]="Exceeds",4,Table3[[#This Row],[Performance Levels]]="Fully Meets",3,Table3[[#This Row],[Performance Levels]]="PIP",1,Table3[[#This Row],[Performance Levels]]="Needs Improvement",2)</f>
        <v>3</v>
      </c>
      <c r="S552" s="7">
        <v>3</v>
      </c>
      <c r="T552" s="7" t="str" cm="1">
        <f t="array" ref="T552">_xlfn.IFS(S552&lt;=2,"Excellent",S552=3,"Average",S552&lt;=5,"Poor")</f>
        <v>Average</v>
      </c>
      <c r="U552" s="5">
        <v>44945</v>
      </c>
      <c r="V552" s="7">
        <v>3</v>
      </c>
      <c r="W552" s="7" t="str" cm="1">
        <f t="array" ref="W552">_xlfn.IFS(S552&lt;=2,"High",S552=3,"Moderate",S552&lt;=5,"Low")</f>
        <v>Moderate</v>
      </c>
      <c r="X552" s="7">
        <v>1</v>
      </c>
      <c r="Y552" s="7" t="str" cm="1">
        <f t="array" ref="Y552">_xlfn.IFS(S552&lt;=2,"High",S552=3,"Moderate",S552&lt;=5,"Low")</f>
        <v>Moderate</v>
      </c>
      <c r="Z552" s="7">
        <v>4</v>
      </c>
      <c r="AA552" s="7" t="str" cm="1">
        <f t="array" ref="AA552">_xlfn.IFS(S552&lt;=2,"High",S552=3,"Moderate",S552&lt;=5,"Low")</f>
        <v>Moderate</v>
      </c>
      <c r="AB552" s="5">
        <v>44992</v>
      </c>
      <c r="AC552" s="7" t="s">
        <v>49</v>
      </c>
      <c r="AD552" s="7" t="s">
        <v>41</v>
      </c>
      <c r="AE552" s="7" t="s">
        <v>62</v>
      </c>
      <c r="AF552" s="7">
        <v>3</v>
      </c>
      <c r="AG552" s="8">
        <v>871.12</v>
      </c>
      <c r="AH552" s="7">
        <v>43</v>
      </c>
      <c r="AI552" s="7" t="str" cm="1">
        <f t="array" ref="AI552">_xlfn.IFS(AH552&lt;=25,"Young",AH552&lt;=50,"Adult",AH552&gt;50,"Old")</f>
        <v>Adult</v>
      </c>
    </row>
    <row r="553" spans="1:35" x14ac:dyDescent="0.35">
      <c r="A553" s="11">
        <v>1042</v>
      </c>
      <c r="B553" s="9">
        <v>44758</v>
      </c>
      <c r="C553" s="10">
        <f t="shared" ca="1" si="8"/>
        <v>3.8444444444444446</v>
      </c>
      <c r="D553" s="11" t="s">
        <v>127</v>
      </c>
      <c r="E553" s="11" t="s">
        <v>93</v>
      </c>
      <c r="F553" s="11" t="s">
        <v>29</v>
      </c>
      <c r="G553" s="11" t="s">
        <v>30</v>
      </c>
      <c r="H553" s="11" t="s">
        <v>55</v>
      </c>
      <c r="I553" s="11" t="s">
        <v>32</v>
      </c>
      <c r="J553" s="11" t="s">
        <v>128</v>
      </c>
      <c r="K553" s="11" t="s">
        <v>69</v>
      </c>
      <c r="L553" s="9">
        <v>52096</v>
      </c>
      <c r="M553" s="11" t="s">
        <v>35</v>
      </c>
      <c r="N553" s="11" t="s">
        <v>47</v>
      </c>
      <c r="O553" s="11" t="s">
        <v>71</v>
      </c>
      <c r="P553" s="11" t="s">
        <v>38</v>
      </c>
      <c r="Q553" s="11" t="s">
        <v>39</v>
      </c>
      <c r="R553" s="11" cm="1">
        <f t="array" ref="R553">_xlfn.IFS(Table3[[#This Row],[Performance Levels]]="Exceeds",4,Table3[[#This Row],[Performance Levels]]="Fully Meets",3,Table3[[#This Row],[Performance Levels]]="PIP",1,Table3[[#This Row],[Performance Levels]]="Needs Improvement",2)</f>
        <v>3</v>
      </c>
      <c r="S553" s="11">
        <v>3</v>
      </c>
      <c r="T553" s="11" t="str" cm="1">
        <f t="array" ref="T553">_xlfn.IFS(S553&lt;=2,"Excellent",S553=3,"Average",S553&lt;=5,"Poor")</f>
        <v>Average</v>
      </c>
      <c r="U553" s="9">
        <v>44974</v>
      </c>
      <c r="V553" s="11">
        <v>1</v>
      </c>
      <c r="W553" s="11" t="str" cm="1">
        <f t="array" ref="W553">_xlfn.IFS(S553&lt;=2,"High",S553=3,"Moderate",S553&lt;=5,"Low")</f>
        <v>Moderate</v>
      </c>
      <c r="X553" s="11">
        <v>3</v>
      </c>
      <c r="Y553" s="11" t="str" cm="1">
        <f t="array" ref="Y553">_xlfn.IFS(S553&lt;=2,"High",S553=3,"Moderate",S553&lt;=5,"Low")</f>
        <v>Moderate</v>
      </c>
      <c r="Z553" s="11">
        <v>4</v>
      </c>
      <c r="AA553" s="11" t="str" cm="1">
        <f t="array" ref="AA553">_xlfn.IFS(S553&lt;=2,"High",S553=3,"Moderate",S553&lt;=5,"Low")</f>
        <v>Moderate</v>
      </c>
      <c r="AB553" s="9">
        <v>44839</v>
      </c>
      <c r="AC553" s="11" t="s">
        <v>61</v>
      </c>
      <c r="AD553" s="11" t="s">
        <v>41</v>
      </c>
      <c r="AE553" s="11" t="s">
        <v>72</v>
      </c>
      <c r="AF553" s="11">
        <v>1</v>
      </c>
      <c r="AG553" s="12">
        <v>228.11</v>
      </c>
      <c r="AH553" s="11">
        <v>80</v>
      </c>
      <c r="AI553" s="11" t="str" cm="1">
        <f t="array" ref="AI553">_xlfn.IFS(AH553&lt;=25,"Young",AH553&lt;=50,"Adult",AH553&gt;50,"Old")</f>
        <v>Old</v>
      </c>
    </row>
    <row r="554" spans="1:35" x14ac:dyDescent="0.35">
      <c r="A554" s="7">
        <v>1043</v>
      </c>
      <c r="B554" s="5">
        <v>44914</v>
      </c>
      <c r="C554" s="6">
        <f t="shared" ca="1" si="8"/>
        <v>3.4194444444444443</v>
      </c>
      <c r="D554" s="7" t="s">
        <v>129</v>
      </c>
      <c r="E554" s="7" t="s">
        <v>73</v>
      </c>
      <c r="F554" s="7" t="s">
        <v>29</v>
      </c>
      <c r="G554" s="7" t="s">
        <v>54</v>
      </c>
      <c r="H554" s="7" t="s">
        <v>31</v>
      </c>
      <c r="I554" s="7" t="s">
        <v>45</v>
      </c>
      <c r="J554" s="7" t="s">
        <v>128</v>
      </c>
      <c r="K554" s="7" t="s">
        <v>88</v>
      </c>
      <c r="L554" s="5">
        <v>20439</v>
      </c>
      <c r="M554" s="7" t="s">
        <v>35</v>
      </c>
      <c r="N554" s="7" t="s">
        <v>36</v>
      </c>
      <c r="O554" s="7" t="s">
        <v>37</v>
      </c>
      <c r="P554" s="7" t="s">
        <v>66</v>
      </c>
      <c r="Q554" s="7" t="s">
        <v>39</v>
      </c>
      <c r="R554" s="7" cm="1">
        <f t="array" ref="R554">_xlfn.IFS(Table3[[#This Row],[Performance Levels]]="Exceeds",4,Table3[[#This Row],[Performance Levels]]="Fully Meets",3,Table3[[#This Row],[Performance Levels]]="PIP",1,Table3[[#This Row],[Performance Levels]]="Needs Improvement",2)</f>
        <v>3</v>
      </c>
      <c r="S554" s="7">
        <v>3</v>
      </c>
      <c r="T554" s="7" t="str" cm="1">
        <f t="array" ref="T554">_xlfn.IFS(S554&lt;=2,"Excellent",S554=3,"Average",S554&lt;=5,"Poor")</f>
        <v>Average</v>
      </c>
      <c r="U554" s="5">
        <v>44982</v>
      </c>
      <c r="V554" s="7">
        <v>1</v>
      </c>
      <c r="W554" s="7" t="str" cm="1">
        <f t="array" ref="W554">_xlfn.IFS(S554&lt;=2,"High",S554=3,"Moderate",S554&lt;=5,"Low")</f>
        <v>Moderate</v>
      </c>
      <c r="X554" s="7">
        <v>1</v>
      </c>
      <c r="Y554" s="7" t="str" cm="1">
        <f t="array" ref="Y554">_xlfn.IFS(S554&lt;=2,"High",S554=3,"Moderate",S554&lt;=5,"Low")</f>
        <v>Moderate</v>
      </c>
      <c r="Z554" s="7">
        <v>3</v>
      </c>
      <c r="AA554" s="7" t="str" cm="1">
        <f t="array" ref="AA554">_xlfn.IFS(S554&lt;=2,"High",S554=3,"Moderate",S554&lt;=5,"Low")</f>
        <v>Moderate</v>
      </c>
      <c r="AB554" s="5">
        <v>44783</v>
      </c>
      <c r="AC554" s="7" t="s">
        <v>91</v>
      </c>
      <c r="AD554" s="7" t="s">
        <v>50</v>
      </c>
      <c r="AE554" s="7" t="s">
        <v>62</v>
      </c>
      <c r="AF554" s="7">
        <v>2</v>
      </c>
      <c r="AG554" s="8">
        <v>289.93</v>
      </c>
      <c r="AH554" s="7">
        <v>67</v>
      </c>
      <c r="AI554" s="7" t="str" cm="1">
        <f t="array" ref="AI554">_xlfn.IFS(AH554&lt;=25,"Young",AH554&lt;=50,"Adult",AH554&gt;50,"Old")</f>
        <v>Old</v>
      </c>
    </row>
    <row r="555" spans="1:35" x14ac:dyDescent="0.35">
      <c r="A555" s="11">
        <v>1044</v>
      </c>
      <c r="B555" s="9">
        <v>44089</v>
      </c>
      <c r="C555" s="10">
        <f t="shared" ca="1" si="8"/>
        <v>5.6805555555555554</v>
      </c>
      <c r="D555" s="11" t="s">
        <v>129</v>
      </c>
      <c r="E555" s="11" t="s">
        <v>80</v>
      </c>
      <c r="F555" s="11" t="s">
        <v>29</v>
      </c>
      <c r="G555" s="11" t="s">
        <v>30</v>
      </c>
      <c r="H555" s="11" t="s">
        <v>44</v>
      </c>
      <c r="I555" s="11" t="s">
        <v>32</v>
      </c>
      <c r="J555" s="11" t="s">
        <v>128</v>
      </c>
      <c r="K555" s="11" t="s">
        <v>69</v>
      </c>
      <c r="L555" s="9">
        <v>20714</v>
      </c>
      <c r="M555" s="11" t="s">
        <v>35</v>
      </c>
      <c r="N555" s="11" t="s">
        <v>36</v>
      </c>
      <c r="O555" s="11" t="s">
        <v>48</v>
      </c>
      <c r="P555" s="11" t="s">
        <v>76</v>
      </c>
      <c r="Q555" s="11" t="s">
        <v>39</v>
      </c>
      <c r="R555" s="11" cm="1">
        <f t="array" ref="R555">_xlfn.IFS(Table3[[#This Row],[Performance Levels]]="Exceeds",4,Table3[[#This Row],[Performance Levels]]="Fully Meets",3,Table3[[#This Row],[Performance Levels]]="PIP",1,Table3[[#This Row],[Performance Levels]]="Needs Improvement",2)</f>
        <v>3</v>
      </c>
      <c r="S555" s="11">
        <v>3</v>
      </c>
      <c r="T555" s="11" t="str" cm="1">
        <f t="array" ref="T555">_xlfn.IFS(S555&lt;=2,"Excellent",S555=3,"Average",S555&lt;=5,"Poor")</f>
        <v>Average</v>
      </c>
      <c r="U555" s="9">
        <v>44891</v>
      </c>
      <c r="V555" s="11">
        <v>2</v>
      </c>
      <c r="W555" s="11" t="str" cm="1">
        <f t="array" ref="W555">_xlfn.IFS(S555&lt;=2,"High",S555=3,"Moderate",S555&lt;=5,"Low")</f>
        <v>Moderate</v>
      </c>
      <c r="X555" s="11">
        <v>4</v>
      </c>
      <c r="Y555" s="11" t="str" cm="1">
        <f t="array" ref="Y555">_xlfn.IFS(S555&lt;=2,"High",S555=3,"Moderate",S555&lt;=5,"Low")</f>
        <v>Moderate</v>
      </c>
      <c r="Z555" s="11">
        <v>5</v>
      </c>
      <c r="AA555" s="11" t="str" cm="1">
        <f t="array" ref="AA555">_xlfn.IFS(S555&lt;=2,"High",S555=3,"Moderate",S555&lt;=5,"Low")</f>
        <v>Moderate</v>
      </c>
      <c r="AB555" s="9">
        <v>44817</v>
      </c>
      <c r="AC555" s="11" t="s">
        <v>67</v>
      </c>
      <c r="AD555" s="11" t="s">
        <v>50</v>
      </c>
      <c r="AE555" s="11" t="s">
        <v>51</v>
      </c>
      <c r="AF555" s="11">
        <v>4</v>
      </c>
      <c r="AG555" s="12">
        <v>920.78</v>
      </c>
      <c r="AH555" s="11">
        <v>64</v>
      </c>
      <c r="AI555" s="11" t="str" cm="1">
        <f t="array" ref="AI555">_xlfn.IFS(AH555&lt;=25,"Young",AH555&lt;=50,"Adult",AH555&gt;50,"Old")</f>
        <v>Old</v>
      </c>
    </row>
    <row r="556" spans="1:35" x14ac:dyDescent="0.35">
      <c r="A556" s="7">
        <v>1045</v>
      </c>
      <c r="B556" s="5">
        <v>44108</v>
      </c>
      <c r="C556" s="6">
        <f t="shared" ca="1" si="8"/>
        <v>5.6277777777777782</v>
      </c>
      <c r="D556" s="7" t="s">
        <v>130</v>
      </c>
      <c r="E556" s="7" t="s">
        <v>53</v>
      </c>
      <c r="F556" s="7" t="s">
        <v>29</v>
      </c>
      <c r="G556" s="7" t="s">
        <v>54</v>
      </c>
      <c r="H556" s="7" t="s">
        <v>31</v>
      </c>
      <c r="I556" s="7" t="s">
        <v>32</v>
      </c>
      <c r="J556" s="7" t="s">
        <v>131</v>
      </c>
      <c r="K556" s="7" t="s">
        <v>101</v>
      </c>
      <c r="L556" s="5">
        <v>23172</v>
      </c>
      <c r="M556" s="7" t="s">
        <v>35</v>
      </c>
      <c r="N556" s="7" t="s">
        <v>36</v>
      </c>
      <c r="O556" s="7" t="s">
        <v>71</v>
      </c>
      <c r="P556" s="7" t="s">
        <v>60</v>
      </c>
      <c r="Q556" s="7" t="s">
        <v>39</v>
      </c>
      <c r="R556" s="7" cm="1">
        <f t="array" ref="R556">_xlfn.IFS(Table3[[#This Row],[Performance Levels]]="Exceeds",4,Table3[[#This Row],[Performance Levels]]="Fully Meets",3,Table3[[#This Row],[Performance Levels]]="PIP",1,Table3[[#This Row],[Performance Levels]]="Needs Improvement",2)</f>
        <v>3</v>
      </c>
      <c r="S556" s="7">
        <v>3</v>
      </c>
      <c r="T556" s="7" t="str" cm="1">
        <f t="array" ref="T556">_xlfn.IFS(S556&lt;=2,"Excellent",S556=3,"Average",S556&lt;=5,"Poor")</f>
        <v>Average</v>
      </c>
      <c r="U556" s="5">
        <v>44781</v>
      </c>
      <c r="V556" s="7">
        <v>1</v>
      </c>
      <c r="W556" s="7" t="str" cm="1">
        <f t="array" ref="W556">_xlfn.IFS(S556&lt;=2,"High",S556=3,"Moderate",S556&lt;=5,"Low")</f>
        <v>Moderate</v>
      </c>
      <c r="X556" s="7">
        <v>4</v>
      </c>
      <c r="Y556" s="7" t="str" cm="1">
        <f t="array" ref="Y556">_xlfn.IFS(S556&lt;=2,"High",S556=3,"Moderate",S556&lt;=5,"Low")</f>
        <v>Moderate</v>
      </c>
      <c r="Z556" s="7">
        <v>1</v>
      </c>
      <c r="AA556" s="7" t="str" cm="1">
        <f t="array" ref="AA556">_xlfn.IFS(S556&lt;=2,"High",S556=3,"Moderate",S556&lt;=5,"Low")</f>
        <v>Moderate</v>
      </c>
      <c r="AB556" s="5">
        <v>45088</v>
      </c>
      <c r="AC556" s="7" t="s">
        <v>49</v>
      </c>
      <c r="AD556" s="7" t="s">
        <v>50</v>
      </c>
      <c r="AE556" s="7" t="s">
        <v>62</v>
      </c>
      <c r="AF556" s="7">
        <v>2</v>
      </c>
      <c r="AG556" s="8">
        <v>690.41</v>
      </c>
      <c r="AH556" s="7">
        <v>57</v>
      </c>
      <c r="AI556" s="7" t="str" cm="1">
        <f t="array" ref="AI556">_xlfn.IFS(AH556&lt;=25,"Young",AH556&lt;=50,"Adult",AH556&gt;50,"Old")</f>
        <v>Old</v>
      </c>
    </row>
    <row r="557" spans="1:35" x14ac:dyDescent="0.35">
      <c r="A557" s="11">
        <v>1046</v>
      </c>
      <c r="B557" s="9">
        <v>44674</v>
      </c>
      <c r="C557" s="10">
        <f t="shared" ca="1" si="8"/>
        <v>4.0750000000000002</v>
      </c>
      <c r="D557" s="11" t="s">
        <v>127</v>
      </c>
      <c r="E557" s="11" t="s">
        <v>28</v>
      </c>
      <c r="F557" s="11" t="s">
        <v>107</v>
      </c>
      <c r="G557" s="11" t="s">
        <v>54</v>
      </c>
      <c r="H557" s="11" t="s">
        <v>44</v>
      </c>
      <c r="I557" s="11" t="s">
        <v>32</v>
      </c>
      <c r="J557" s="11" t="s">
        <v>128</v>
      </c>
      <c r="K557" s="11" t="s">
        <v>110</v>
      </c>
      <c r="L557" s="9">
        <v>22967</v>
      </c>
      <c r="M557" s="11" t="s">
        <v>35</v>
      </c>
      <c r="N557" s="11" t="s">
        <v>47</v>
      </c>
      <c r="O557" s="11" t="s">
        <v>37</v>
      </c>
      <c r="P557" s="11" t="s">
        <v>60</v>
      </c>
      <c r="Q557" s="11" t="s">
        <v>39</v>
      </c>
      <c r="R557" s="11" cm="1">
        <f t="array" ref="R557">_xlfn.IFS(Table3[[#This Row],[Performance Levels]]="Exceeds",4,Table3[[#This Row],[Performance Levels]]="Fully Meets",3,Table3[[#This Row],[Performance Levels]]="PIP",1,Table3[[#This Row],[Performance Levels]]="Needs Improvement",2)</f>
        <v>3</v>
      </c>
      <c r="S557" s="11">
        <v>3</v>
      </c>
      <c r="T557" s="11" t="str" cm="1">
        <f t="array" ref="T557">_xlfn.IFS(S557&lt;=2,"Excellent",S557=3,"Average",S557&lt;=5,"Poor")</f>
        <v>Average</v>
      </c>
      <c r="U557" s="9">
        <v>44975</v>
      </c>
      <c r="V557" s="11">
        <v>3</v>
      </c>
      <c r="W557" s="11" t="str" cm="1">
        <f t="array" ref="W557">_xlfn.IFS(S557&lt;=2,"High",S557=3,"Moderate",S557&lt;=5,"Low")</f>
        <v>Moderate</v>
      </c>
      <c r="X557" s="11">
        <v>5</v>
      </c>
      <c r="Y557" s="11" t="str" cm="1">
        <f t="array" ref="Y557">_xlfn.IFS(S557&lt;=2,"High",S557=3,"Moderate",S557&lt;=5,"Low")</f>
        <v>Moderate</v>
      </c>
      <c r="Z557" s="11">
        <v>4</v>
      </c>
      <c r="AA557" s="11" t="str" cm="1">
        <f t="array" ref="AA557">_xlfn.IFS(S557&lt;=2,"High",S557=3,"Moderate",S557&lt;=5,"Low")</f>
        <v>Moderate</v>
      </c>
      <c r="AB557" s="9">
        <v>45135</v>
      </c>
      <c r="AC557" s="11" t="s">
        <v>40</v>
      </c>
      <c r="AD557" s="11" t="s">
        <v>41</v>
      </c>
      <c r="AE557" s="11" t="s">
        <v>42</v>
      </c>
      <c r="AF557" s="11">
        <v>2</v>
      </c>
      <c r="AG557" s="12">
        <v>211.39</v>
      </c>
      <c r="AH557" s="11">
        <v>60</v>
      </c>
      <c r="AI557" s="11" t="str" cm="1">
        <f t="array" ref="AI557">_xlfn.IFS(AH557&lt;=25,"Young",AH557&lt;=50,"Adult",AH557&gt;50,"Old")</f>
        <v>Old</v>
      </c>
    </row>
    <row r="558" spans="1:35" x14ac:dyDescent="0.35">
      <c r="A558" s="7">
        <v>1047</v>
      </c>
      <c r="B558" s="5">
        <v>44527</v>
      </c>
      <c r="C558" s="6">
        <f t="shared" ca="1" si="8"/>
        <v>4.4805555555555552</v>
      </c>
      <c r="D558" s="7" t="s">
        <v>127</v>
      </c>
      <c r="E558" s="7" t="s">
        <v>84</v>
      </c>
      <c r="F558" s="7" t="s">
        <v>29</v>
      </c>
      <c r="G558" s="7" t="s">
        <v>30</v>
      </c>
      <c r="H558" s="7" t="s">
        <v>44</v>
      </c>
      <c r="I558" s="7" t="s">
        <v>45</v>
      </c>
      <c r="J558" s="7" t="s">
        <v>128</v>
      </c>
      <c r="K558" s="7" t="s">
        <v>69</v>
      </c>
      <c r="L558" s="5">
        <v>54020</v>
      </c>
      <c r="M558" s="7" t="s">
        <v>35</v>
      </c>
      <c r="N558" s="7" t="s">
        <v>36</v>
      </c>
      <c r="O558" s="7" t="s">
        <v>48</v>
      </c>
      <c r="P558" s="7" t="s">
        <v>60</v>
      </c>
      <c r="Q558" s="7" t="s">
        <v>39</v>
      </c>
      <c r="R558" s="7" cm="1">
        <f t="array" ref="R558">_xlfn.IFS(Table3[[#This Row],[Performance Levels]]="Exceeds",4,Table3[[#This Row],[Performance Levels]]="Fully Meets",3,Table3[[#This Row],[Performance Levels]]="PIP",1,Table3[[#This Row],[Performance Levels]]="Needs Improvement",2)</f>
        <v>3</v>
      </c>
      <c r="S558" s="7">
        <v>3</v>
      </c>
      <c r="T558" s="7" t="str" cm="1">
        <f t="array" ref="T558">_xlfn.IFS(S558&lt;=2,"Excellent",S558=3,"Average",S558&lt;=5,"Poor")</f>
        <v>Average</v>
      </c>
      <c r="U558" s="5">
        <v>45058</v>
      </c>
      <c r="V558" s="7">
        <v>4</v>
      </c>
      <c r="W558" s="7" t="str" cm="1">
        <f t="array" ref="W558">_xlfn.IFS(S558&lt;=2,"High",S558=3,"Moderate",S558&lt;=5,"Low")</f>
        <v>Moderate</v>
      </c>
      <c r="X558" s="7">
        <v>2</v>
      </c>
      <c r="Y558" s="7" t="str" cm="1">
        <f t="array" ref="Y558">_xlfn.IFS(S558&lt;=2,"High",S558=3,"Moderate",S558&lt;=5,"Low")</f>
        <v>Moderate</v>
      </c>
      <c r="Z558" s="7">
        <v>3</v>
      </c>
      <c r="AA558" s="7" t="str" cm="1">
        <f t="array" ref="AA558">_xlfn.IFS(S558&lt;=2,"High",S558=3,"Moderate",S558&lt;=5,"Low")</f>
        <v>Moderate</v>
      </c>
      <c r="AB558" s="5">
        <v>44892</v>
      </c>
      <c r="AC558" s="7" t="s">
        <v>61</v>
      </c>
      <c r="AD558" s="7" t="s">
        <v>41</v>
      </c>
      <c r="AE558" s="7" t="s">
        <v>72</v>
      </c>
      <c r="AF558" s="7">
        <v>2</v>
      </c>
      <c r="AG558" s="8">
        <v>606.63</v>
      </c>
      <c r="AH558" s="7">
        <v>74</v>
      </c>
      <c r="AI558" s="7" t="str" cm="1">
        <f t="array" ref="AI558">_xlfn.IFS(AH558&lt;=25,"Young",AH558&lt;=50,"Adult",AH558&gt;50,"Old")</f>
        <v>Old</v>
      </c>
    </row>
    <row r="559" spans="1:35" x14ac:dyDescent="0.35">
      <c r="A559" s="11">
        <v>1048</v>
      </c>
      <c r="B559" s="9">
        <v>43798</v>
      </c>
      <c r="C559" s="10">
        <f t="shared" ca="1" si="8"/>
        <v>6.4749999999999996</v>
      </c>
      <c r="D559" s="11" t="s">
        <v>127</v>
      </c>
      <c r="E559" s="11" t="s">
        <v>43</v>
      </c>
      <c r="F559" s="11" t="s">
        <v>29</v>
      </c>
      <c r="G559" s="11" t="s">
        <v>45</v>
      </c>
      <c r="H559" s="11" t="s">
        <v>44</v>
      </c>
      <c r="I559" s="11" t="s">
        <v>32</v>
      </c>
      <c r="J559" s="11" t="s">
        <v>128</v>
      </c>
      <c r="K559" s="11" t="s">
        <v>64</v>
      </c>
      <c r="L559" s="9">
        <v>20655</v>
      </c>
      <c r="M559" s="11" t="s">
        <v>35</v>
      </c>
      <c r="N559" s="11" t="s">
        <v>47</v>
      </c>
      <c r="O559" s="11" t="s">
        <v>83</v>
      </c>
      <c r="P559" s="11" t="s">
        <v>38</v>
      </c>
      <c r="Q559" s="11" t="s">
        <v>39</v>
      </c>
      <c r="R559" s="11" cm="1">
        <f t="array" ref="R559">_xlfn.IFS(Table3[[#This Row],[Performance Levels]]="Exceeds",4,Table3[[#This Row],[Performance Levels]]="Fully Meets",3,Table3[[#This Row],[Performance Levels]]="PIP",1,Table3[[#This Row],[Performance Levels]]="Needs Improvement",2)</f>
        <v>3</v>
      </c>
      <c r="S559" s="11">
        <v>3</v>
      </c>
      <c r="T559" s="11" t="str" cm="1">
        <f t="array" ref="T559">_xlfn.IFS(S559&lt;=2,"Excellent",S559=3,"Average",S559&lt;=5,"Poor")</f>
        <v>Average</v>
      </c>
      <c r="U559" s="9">
        <v>44853</v>
      </c>
      <c r="V559" s="11">
        <v>3</v>
      </c>
      <c r="W559" s="11" t="str" cm="1">
        <f t="array" ref="W559">_xlfn.IFS(S559&lt;=2,"High",S559=3,"Moderate",S559&lt;=5,"Low")</f>
        <v>Moderate</v>
      </c>
      <c r="X559" s="11">
        <v>1</v>
      </c>
      <c r="Y559" s="11" t="str" cm="1">
        <f t="array" ref="Y559">_xlfn.IFS(S559&lt;=2,"High",S559=3,"Moderate",S559&lt;=5,"Low")</f>
        <v>Moderate</v>
      </c>
      <c r="Z559" s="11">
        <v>4</v>
      </c>
      <c r="AA559" s="11" t="str" cm="1">
        <f t="array" ref="AA559">_xlfn.IFS(S559&lt;=2,"High",S559=3,"Moderate",S559&lt;=5,"Low")</f>
        <v>Moderate</v>
      </c>
      <c r="AB559" s="9">
        <v>44897</v>
      </c>
      <c r="AC559" s="11" t="s">
        <v>40</v>
      </c>
      <c r="AD559" s="11" t="s">
        <v>41</v>
      </c>
      <c r="AE559" s="11" t="s">
        <v>62</v>
      </c>
      <c r="AF559" s="11">
        <v>5</v>
      </c>
      <c r="AG559" s="12">
        <v>503.99</v>
      </c>
      <c r="AH559" s="11">
        <v>63</v>
      </c>
      <c r="AI559" s="11" t="str" cm="1">
        <f t="array" ref="AI559">_xlfn.IFS(AH559&lt;=25,"Young",AH559&lt;=50,"Adult",AH559&gt;50,"Old")</f>
        <v>Old</v>
      </c>
    </row>
    <row r="560" spans="1:35" x14ac:dyDescent="0.35">
      <c r="A560" s="7">
        <v>1049</v>
      </c>
      <c r="B560" s="5">
        <v>43615</v>
      </c>
      <c r="C560" s="6">
        <f t="shared" ca="1" si="8"/>
        <v>6.9722222222222223</v>
      </c>
      <c r="D560" s="7" t="s">
        <v>127</v>
      </c>
      <c r="E560" s="7" t="s">
        <v>86</v>
      </c>
      <c r="F560" s="7" t="s">
        <v>107</v>
      </c>
      <c r="G560" s="7" t="s">
        <v>45</v>
      </c>
      <c r="H560" s="7" t="s">
        <v>55</v>
      </c>
      <c r="I560" s="7" t="s">
        <v>45</v>
      </c>
      <c r="J560" s="7" t="s">
        <v>128</v>
      </c>
      <c r="K560" s="7" t="s">
        <v>69</v>
      </c>
      <c r="L560" s="5">
        <v>19993</v>
      </c>
      <c r="M560" s="7" t="s">
        <v>35</v>
      </c>
      <c r="N560" s="7" t="s">
        <v>47</v>
      </c>
      <c r="O560" s="7" t="s">
        <v>37</v>
      </c>
      <c r="P560" s="7" t="s">
        <v>66</v>
      </c>
      <c r="Q560" s="7" t="s">
        <v>39</v>
      </c>
      <c r="R560" s="7" cm="1">
        <f t="array" ref="R560">_xlfn.IFS(Table3[[#This Row],[Performance Levels]]="Exceeds",4,Table3[[#This Row],[Performance Levels]]="Fully Meets",3,Table3[[#This Row],[Performance Levels]]="PIP",1,Table3[[#This Row],[Performance Levels]]="Needs Improvement",2)</f>
        <v>3</v>
      </c>
      <c r="S560" s="7">
        <v>3</v>
      </c>
      <c r="T560" s="7" t="str" cm="1">
        <f t="array" ref="T560">_xlfn.IFS(S560&lt;=2,"Excellent",S560=3,"Average",S560&lt;=5,"Poor")</f>
        <v>Average</v>
      </c>
      <c r="U560" s="5">
        <v>45134</v>
      </c>
      <c r="V560" s="7">
        <v>3</v>
      </c>
      <c r="W560" s="7" t="str" cm="1">
        <f t="array" ref="W560">_xlfn.IFS(S560&lt;=2,"High",S560=3,"Moderate",S560&lt;=5,"Low")</f>
        <v>Moderate</v>
      </c>
      <c r="X560" s="7">
        <v>5</v>
      </c>
      <c r="Y560" s="7" t="str" cm="1">
        <f t="array" ref="Y560">_xlfn.IFS(S560&lt;=2,"High",S560=3,"Moderate",S560&lt;=5,"Low")</f>
        <v>Moderate</v>
      </c>
      <c r="Z560" s="7">
        <v>2</v>
      </c>
      <c r="AA560" s="7" t="str" cm="1">
        <f t="array" ref="AA560">_xlfn.IFS(S560&lt;=2,"High",S560=3,"Moderate",S560&lt;=5,"Low")</f>
        <v>Moderate</v>
      </c>
      <c r="AB560" s="5">
        <v>44885</v>
      </c>
      <c r="AC560" s="7" t="s">
        <v>40</v>
      </c>
      <c r="AD560" s="7" t="s">
        <v>41</v>
      </c>
      <c r="AE560" s="7" t="s">
        <v>62</v>
      </c>
      <c r="AF560" s="7">
        <v>2</v>
      </c>
      <c r="AG560" s="8">
        <v>518.54</v>
      </c>
      <c r="AH560" s="7">
        <v>65</v>
      </c>
      <c r="AI560" s="7" t="str" cm="1">
        <f t="array" ref="AI560">_xlfn.IFS(AH560&lt;=25,"Young",AH560&lt;=50,"Adult",AH560&gt;50,"Old")</f>
        <v>Old</v>
      </c>
    </row>
    <row r="561" spans="1:35" x14ac:dyDescent="0.35">
      <c r="A561" s="11">
        <v>1050</v>
      </c>
      <c r="B561" s="9">
        <v>44158</v>
      </c>
      <c r="C561" s="10">
        <f t="shared" ca="1" si="8"/>
        <v>5.4916666666666663</v>
      </c>
      <c r="D561" s="11" t="s">
        <v>127</v>
      </c>
      <c r="E561" s="11" t="s">
        <v>63</v>
      </c>
      <c r="F561" s="11" t="s">
        <v>29</v>
      </c>
      <c r="G561" s="11" t="s">
        <v>30</v>
      </c>
      <c r="H561" s="11" t="s">
        <v>55</v>
      </c>
      <c r="I561" s="11" t="s">
        <v>32</v>
      </c>
      <c r="J561" s="11" t="s">
        <v>128</v>
      </c>
      <c r="K561" s="11" t="s">
        <v>34</v>
      </c>
      <c r="L561" s="9">
        <v>34154</v>
      </c>
      <c r="M561" s="11" t="s">
        <v>35</v>
      </c>
      <c r="N561" s="11" t="s">
        <v>47</v>
      </c>
      <c r="O561" s="11" t="s">
        <v>71</v>
      </c>
      <c r="P561" s="11" t="s">
        <v>38</v>
      </c>
      <c r="Q561" s="11" t="s">
        <v>39</v>
      </c>
      <c r="R561" s="11" cm="1">
        <f t="array" ref="R561">_xlfn.IFS(Table3[[#This Row],[Performance Levels]]="Exceeds",4,Table3[[#This Row],[Performance Levels]]="Fully Meets",3,Table3[[#This Row],[Performance Levels]]="PIP",1,Table3[[#This Row],[Performance Levels]]="Needs Improvement",2)</f>
        <v>3</v>
      </c>
      <c r="S561" s="11">
        <v>3</v>
      </c>
      <c r="T561" s="11" t="str" cm="1">
        <f t="array" ref="T561">_xlfn.IFS(S561&lt;=2,"Excellent",S561=3,"Average",S561&lt;=5,"Poor")</f>
        <v>Average</v>
      </c>
      <c r="U561" s="9">
        <v>45110</v>
      </c>
      <c r="V561" s="11">
        <v>4</v>
      </c>
      <c r="W561" s="11" t="str" cm="1">
        <f t="array" ref="W561">_xlfn.IFS(S561&lt;=2,"High",S561=3,"Moderate",S561&lt;=5,"Low")</f>
        <v>Moderate</v>
      </c>
      <c r="X561" s="11">
        <v>5</v>
      </c>
      <c r="Y561" s="11" t="str" cm="1">
        <f t="array" ref="Y561">_xlfn.IFS(S561&lt;=2,"High",S561=3,"Moderate",S561&lt;=5,"Low")</f>
        <v>Moderate</v>
      </c>
      <c r="Z561" s="11">
        <v>1</v>
      </c>
      <c r="AA561" s="11" t="str" cm="1">
        <f t="array" ref="AA561">_xlfn.IFS(S561&lt;=2,"High",S561=3,"Moderate",S561&lt;=5,"Low")</f>
        <v>Moderate</v>
      </c>
      <c r="AB561" s="9">
        <v>45141</v>
      </c>
      <c r="AC561" s="11" t="s">
        <v>49</v>
      </c>
      <c r="AD561" s="11" t="s">
        <v>41</v>
      </c>
      <c r="AE561" s="11" t="s">
        <v>62</v>
      </c>
      <c r="AF561" s="11">
        <v>1</v>
      </c>
      <c r="AG561" s="12">
        <v>846.43</v>
      </c>
      <c r="AH561" s="11">
        <v>27</v>
      </c>
      <c r="AI561" s="11" t="str" cm="1">
        <f t="array" ref="AI561">_xlfn.IFS(AH561&lt;=25,"Young",AH561&lt;=50,"Adult",AH561&gt;50,"Old")</f>
        <v>Adult</v>
      </c>
    </row>
    <row r="562" spans="1:35" x14ac:dyDescent="0.35">
      <c r="A562" s="7">
        <v>1051</v>
      </c>
      <c r="B562" s="5">
        <v>44659</v>
      </c>
      <c r="C562" s="6">
        <f t="shared" ca="1" si="8"/>
        <v>4.1166666666666663</v>
      </c>
      <c r="D562" s="7" t="s">
        <v>127</v>
      </c>
      <c r="E562" s="7" t="s">
        <v>93</v>
      </c>
      <c r="F562" s="7" t="s">
        <v>29</v>
      </c>
      <c r="G562" s="7" t="s">
        <v>54</v>
      </c>
      <c r="H562" s="7" t="s">
        <v>31</v>
      </c>
      <c r="I562" s="7" t="s">
        <v>45</v>
      </c>
      <c r="J562" s="7" t="s">
        <v>128</v>
      </c>
      <c r="K562" s="7" t="s">
        <v>69</v>
      </c>
      <c r="L562" s="5">
        <v>29705</v>
      </c>
      <c r="M562" s="7" t="s">
        <v>35</v>
      </c>
      <c r="N562" s="7" t="s">
        <v>47</v>
      </c>
      <c r="O562" s="7" t="s">
        <v>37</v>
      </c>
      <c r="P562" s="7" t="s">
        <v>76</v>
      </c>
      <c r="Q562" s="7" t="s">
        <v>39</v>
      </c>
      <c r="R562" s="7" cm="1">
        <f t="array" ref="R562">_xlfn.IFS(Table3[[#This Row],[Performance Levels]]="Exceeds",4,Table3[[#This Row],[Performance Levels]]="Fully Meets",3,Table3[[#This Row],[Performance Levels]]="PIP",1,Table3[[#This Row],[Performance Levels]]="Needs Improvement",2)</f>
        <v>3</v>
      </c>
      <c r="S562" s="7">
        <v>3</v>
      </c>
      <c r="T562" s="7" t="str" cm="1">
        <f t="array" ref="T562">_xlfn.IFS(S562&lt;=2,"Excellent",S562=3,"Average",S562&lt;=5,"Poor")</f>
        <v>Average</v>
      </c>
      <c r="U562" s="5">
        <v>44927</v>
      </c>
      <c r="V562" s="7">
        <v>2</v>
      </c>
      <c r="W562" s="7" t="str" cm="1">
        <f t="array" ref="W562">_xlfn.IFS(S562&lt;=2,"High",S562=3,"Moderate",S562&lt;=5,"Low")</f>
        <v>Moderate</v>
      </c>
      <c r="X562" s="7">
        <v>4</v>
      </c>
      <c r="Y562" s="7" t="str" cm="1">
        <f t="array" ref="Y562">_xlfn.IFS(S562&lt;=2,"High",S562=3,"Moderate",S562&lt;=5,"Low")</f>
        <v>Moderate</v>
      </c>
      <c r="Z562" s="7">
        <v>5</v>
      </c>
      <c r="AA562" s="7" t="str" cm="1">
        <f t="array" ref="AA562">_xlfn.IFS(S562&lt;=2,"High",S562=3,"Moderate",S562&lt;=5,"Low")</f>
        <v>Moderate</v>
      </c>
      <c r="AB562" s="5">
        <v>44847</v>
      </c>
      <c r="AC562" s="7" t="s">
        <v>40</v>
      </c>
      <c r="AD562" s="7" t="s">
        <v>41</v>
      </c>
      <c r="AE562" s="7" t="s">
        <v>72</v>
      </c>
      <c r="AF562" s="7">
        <v>3</v>
      </c>
      <c r="AG562" s="8">
        <v>572.94000000000005</v>
      </c>
      <c r="AH562" s="7">
        <v>41</v>
      </c>
      <c r="AI562" s="7" t="str" cm="1">
        <f t="array" ref="AI562">_xlfn.IFS(AH562&lt;=25,"Young",AH562&lt;=50,"Adult",AH562&gt;50,"Old")</f>
        <v>Adult</v>
      </c>
    </row>
    <row r="563" spans="1:35" x14ac:dyDescent="0.35">
      <c r="A563" s="11">
        <v>1052</v>
      </c>
      <c r="B563" s="9">
        <v>44252</v>
      </c>
      <c r="C563" s="10">
        <f t="shared" ca="1" si="8"/>
        <v>5.2361111111111107</v>
      </c>
      <c r="D563" s="11" t="s">
        <v>129</v>
      </c>
      <c r="E563" s="11" t="s">
        <v>73</v>
      </c>
      <c r="F563" s="11" t="s">
        <v>29</v>
      </c>
      <c r="G563" s="11" t="s">
        <v>30</v>
      </c>
      <c r="H563" s="11" t="s">
        <v>55</v>
      </c>
      <c r="I563" s="11" t="s">
        <v>45</v>
      </c>
      <c r="J563" s="11" t="s">
        <v>128</v>
      </c>
      <c r="K563" s="11" t="s">
        <v>64</v>
      </c>
      <c r="L563" s="9">
        <v>29393</v>
      </c>
      <c r="M563" s="11" t="s">
        <v>35</v>
      </c>
      <c r="N563" s="11" t="s">
        <v>36</v>
      </c>
      <c r="O563" s="11" t="s">
        <v>48</v>
      </c>
      <c r="P563" s="11" t="s">
        <v>60</v>
      </c>
      <c r="Q563" s="11" t="s">
        <v>39</v>
      </c>
      <c r="R563" s="11" cm="1">
        <f t="array" ref="R563">_xlfn.IFS(Table3[[#This Row],[Performance Levels]]="Exceeds",4,Table3[[#This Row],[Performance Levels]]="Fully Meets",3,Table3[[#This Row],[Performance Levels]]="PIP",1,Table3[[#This Row],[Performance Levels]]="Needs Improvement",2)</f>
        <v>3</v>
      </c>
      <c r="S563" s="11">
        <v>3</v>
      </c>
      <c r="T563" s="11" t="str" cm="1">
        <f t="array" ref="T563">_xlfn.IFS(S563&lt;=2,"Excellent",S563=3,"Average",S563&lt;=5,"Poor")</f>
        <v>Average</v>
      </c>
      <c r="U563" s="9">
        <v>44884</v>
      </c>
      <c r="V563" s="11">
        <v>1</v>
      </c>
      <c r="W563" s="11" t="str" cm="1">
        <f t="array" ref="W563">_xlfn.IFS(S563&lt;=2,"High",S563=3,"Moderate",S563&lt;=5,"Low")</f>
        <v>Moderate</v>
      </c>
      <c r="X563" s="11">
        <v>4</v>
      </c>
      <c r="Y563" s="11" t="str" cm="1">
        <f t="array" ref="Y563">_xlfn.IFS(S563&lt;=2,"High",S563=3,"Moderate",S563&lt;=5,"Low")</f>
        <v>Moderate</v>
      </c>
      <c r="Z563" s="11">
        <v>4</v>
      </c>
      <c r="AA563" s="11" t="str" cm="1">
        <f t="array" ref="AA563">_xlfn.IFS(S563&lt;=2,"High",S563=3,"Moderate",S563&lt;=5,"Low")</f>
        <v>Moderate</v>
      </c>
      <c r="AB563" s="9">
        <v>44859</v>
      </c>
      <c r="AC563" s="11" t="s">
        <v>91</v>
      </c>
      <c r="AD563" s="11" t="s">
        <v>41</v>
      </c>
      <c r="AE563" s="11" t="s">
        <v>51</v>
      </c>
      <c r="AF563" s="11">
        <v>4</v>
      </c>
      <c r="AG563" s="12">
        <v>234.76</v>
      </c>
      <c r="AH563" s="11">
        <v>41</v>
      </c>
      <c r="AI563" s="11" t="str" cm="1">
        <f t="array" ref="AI563">_xlfn.IFS(AH563&lt;=25,"Young",AH563&lt;=50,"Adult",AH563&gt;50,"Old")</f>
        <v>Adult</v>
      </c>
    </row>
    <row r="564" spans="1:35" x14ac:dyDescent="0.35">
      <c r="A564" s="7">
        <v>1053</v>
      </c>
      <c r="B564" s="5">
        <v>43537</v>
      </c>
      <c r="C564" s="6">
        <f t="shared" ca="1" si="8"/>
        <v>7.1861111111111109</v>
      </c>
      <c r="D564" s="7" t="s">
        <v>129</v>
      </c>
      <c r="E564" s="7" t="s">
        <v>80</v>
      </c>
      <c r="F564" s="7" t="s">
        <v>29</v>
      </c>
      <c r="G564" s="7" t="s">
        <v>30</v>
      </c>
      <c r="H564" s="7" t="s">
        <v>31</v>
      </c>
      <c r="I564" s="7" t="s">
        <v>54</v>
      </c>
      <c r="J564" s="7" t="s">
        <v>128</v>
      </c>
      <c r="K564" s="7" t="s">
        <v>95</v>
      </c>
      <c r="L564" s="5">
        <v>53898</v>
      </c>
      <c r="M564" s="7" t="s">
        <v>35</v>
      </c>
      <c r="N564" s="7" t="s">
        <v>36</v>
      </c>
      <c r="O564" s="7" t="s">
        <v>48</v>
      </c>
      <c r="P564" s="7" t="s">
        <v>76</v>
      </c>
      <c r="Q564" s="7" t="s">
        <v>39</v>
      </c>
      <c r="R564" s="7" cm="1">
        <f t="array" ref="R564">_xlfn.IFS(Table3[[#This Row],[Performance Levels]]="Exceeds",4,Table3[[#This Row],[Performance Levels]]="Fully Meets",3,Table3[[#This Row],[Performance Levels]]="PIP",1,Table3[[#This Row],[Performance Levels]]="Needs Improvement",2)</f>
        <v>3</v>
      </c>
      <c r="S564" s="7">
        <v>3</v>
      </c>
      <c r="T564" s="7" t="str" cm="1">
        <f t="array" ref="T564">_xlfn.IFS(S564&lt;=2,"Excellent",S564=3,"Average",S564&lt;=5,"Poor")</f>
        <v>Average</v>
      </c>
      <c r="U564" s="5">
        <v>44846</v>
      </c>
      <c r="V564" s="7">
        <v>2</v>
      </c>
      <c r="W564" s="7" t="str" cm="1">
        <f t="array" ref="W564">_xlfn.IFS(S564&lt;=2,"High",S564=3,"Moderate",S564&lt;=5,"Low")</f>
        <v>Moderate</v>
      </c>
      <c r="X564" s="7">
        <v>1</v>
      </c>
      <c r="Y564" s="7" t="str" cm="1">
        <f t="array" ref="Y564">_xlfn.IFS(S564&lt;=2,"High",S564=3,"Moderate",S564&lt;=5,"Low")</f>
        <v>Moderate</v>
      </c>
      <c r="Z564" s="7">
        <v>4</v>
      </c>
      <c r="AA564" s="7" t="str" cm="1">
        <f t="array" ref="AA564">_xlfn.IFS(S564&lt;=2,"High",S564=3,"Moderate",S564&lt;=5,"Low")</f>
        <v>Moderate</v>
      </c>
      <c r="AB564" s="5">
        <v>44914</v>
      </c>
      <c r="AC564" s="7" t="s">
        <v>91</v>
      </c>
      <c r="AD564" s="7" t="s">
        <v>50</v>
      </c>
      <c r="AE564" s="7" t="s">
        <v>72</v>
      </c>
      <c r="AF564" s="7">
        <v>4</v>
      </c>
      <c r="AG564" s="8">
        <v>704.7</v>
      </c>
      <c r="AH564" s="7">
        <v>72</v>
      </c>
      <c r="AI564" s="7" t="str" cm="1">
        <f t="array" ref="AI564">_xlfn.IFS(AH564&lt;=25,"Young",AH564&lt;=50,"Adult",AH564&gt;50,"Old")</f>
        <v>Old</v>
      </c>
    </row>
    <row r="565" spans="1:35" x14ac:dyDescent="0.35">
      <c r="A565" s="11">
        <v>1054</v>
      </c>
      <c r="B565" s="9">
        <v>44969</v>
      </c>
      <c r="C565" s="10">
        <f t="shared" ca="1" si="8"/>
        <v>3.2722222222222221</v>
      </c>
      <c r="D565" s="11" t="s">
        <v>127</v>
      </c>
      <c r="E565" s="11" t="s">
        <v>53</v>
      </c>
      <c r="F565" s="11" t="s">
        <v>29</v>
      </c>
      <c r="G565" s="11" t="s">
        <v>45</v>
      </c>
      <c r="H565" s="11" t="s">
        <v>44</v>
      </c>
      <c r="I565" s="11" t="s">
        <v>54</v>
      </c>
      <c r="J565" s="11" t="s">
        <v>128</v>
      </c>
      <c r="K565" s="11" t="s">
        <v>78</v>
      </c>
      <c r="L565" s="9">
        <v>34099</v>
      </c>
      <c r="M565" s="11" t="s">
        <v>35</v>
      </c>
      <c r="N565" s="11" t="s">
        <v>47</v>
      </c>
      <c r="O565" s="11" t="s">
        <v>37</v>
      </c>
      <c r="P565" s="11" t="s">
        <v>60</v>
      </c>
      <c r="Q565" s="11" t="s">
        <v>39</v>
      </c>
      <c r="R565" s="11" cm="1">
        <f t="array" ref="R565">_xlfn.IFS(Table3[[#This Row],[Performance Levels]]="Exceeds",4,Table3[[#This Row],[Performance Levels]]="Fully Meets",3,Table3[[#This Row],[Performance Levels]]="PIP",1,Table3[[#This Row],[Performance Levels]]="Needs Improvement",2)</f>
        <v>3</v>
      </c>
      <c r="S565" s="11">
        <v>3</v>
      </c>
      <c r="T565" s="11" t="str" cm="1">
        <f t="array" ref="T565">_xlfn.IFS(S565&lt;=2,"Excellent",S565=3,"Average",S565&lt;=5,"Poor")</f>
        <v>Average</v>
      </c>
      <c r="U565" s="9">
        <v>45112</v>
      </c>
      <c r="V565" s="11">
        <v>1</v>
      </c>
      <c r="W565" s="11" t="str" cm="1">
        <f t="array" ref="W565">_xlfn.IFS(S565&lt;=2,"High",S565=3,"Moderate",S565&lt;=5,"Low")</f>
        <v>Moderate</v>
      </c>
      <c r="X565" s="11">
        <v>5</v>
      </c>
      <c r="Y565" s="11" t="str" cm="1">
        <f t="array" ref="Y565">_xlfn.IFS(S565&lt;=2,"High",S565=3,"Moderate",S565&lt;=5,"Low")</f>
        <v>Moderate</v>
      </c>
      <c r="Z565" s="11">
        <v>2</v>
      </c>
      <c r="AA565" s="11" t="str" cm="1">
        <f t="array" ref="AA565">_xlfn.IFS(S565&lt;=2,"High",S565=3,"Moderate",S565&lt;=5,"Low")</f>
        <v>Moderate</v>
      </c>
      <c r="AB565" s="9">
        <v>44869</v>
      </c>
      <c r="AC565" s="11" t="s">
        <v>67</v>
      </c>
      <c r="AD565" s="11" t="s">
        <v>50</v>
      </c>
      <c r="AE565" s="11" t="s">
        <v>42</v>
      </c>
      <c r="AF565" s="11">
        <v>3</v>
      </c>
      <c r="AG565" s="12">
        <v>533.97</v>
      </c>
      <c r="AH565" s="11">
        <v>30</v>
      </c>
      <c r="AI565" s="11" t="str" cm="1">
        <f t="array" ref="AI565">_xlfn.IFS(AH565&lt;=25,"Young",AH565&lt;=50,"Adult",AH565&gt;50,"Old")</f>
        <v>Adult</v>
      </c>
    </row>
    <row r="566" spans="1:35" x14ac:dyDescent="0.35">
      <c r="A566" s="7">
        <v>1055</v>
      </c>
      <c r="B566" s="5">
        <v>43351</v>
      </c>
      <c r="C566" s="6">
        <f t="shared" ca="1" si="8"/>
        <v>7.7</v>
      </c>
      <c r="D566" s="7" t="s">
        <v>127</v>
      </c>
      <c r="E566" s="7" t="s">
        <v>93</v>
      </c>
      <c r="F566" s="7" t="s">
        <v>29</v>
      </c>
      <c r="G566" s="7" t="s">
        <v>30</v>
      </c>
      <c r="H566" s="7" t="s">
        <v>31</v>
      </c>
      <c r="I566" s="7" t="s">
        <v>54</v>
      </c>
      <c r="J566" s="7" t="s">
        <v>128</v>
      </c>
      <c r="K566" s="7" t="s">
        <v>69</v>
      </c>
      <c r="L566" s="5">
        <v>35027</v>
      </c>
      <c r="M566" s="7" t="s">
        <v>35</v>
      </c>
      <c r="N566" s="7" t="s">
        <v>36</v>
      </c>
      <c r="O566" s="7" t="s">
        <v>37</v>
      </c>
      <c r="P566" s="7" t="s">
        <v>38</v>
      </c>
      <c r="Q566" s="7" t="s">
        <v>39</v>
      </c>
      <c r="R566" s="7" cm="1">
        <f t="array" ref="R566">_xlfn.IFS(Table3[[#This Row],[Performance Levels]]="Exceeds",4,Table3[[#This Row],[Performance Levels]]="Fully Meets",3,Table3[[#This Row],[Performance Levels]]="PIP",1,Table3[[#This Row],[Performance Levels]]="Needs Improvement",2)</f>
        <v>3</v>
      </c>
      <c r="S566" s="7">
        <v>3</v>
      </c>
      <c r="T566" s="7" t="str" cm="1">
        <f t="array" ref="T566">_xlfn.IFS(S566&lt;=2,"Excellent",S566=3,"Average",S566&lt;=5,"Poor")</f>
        <v>Average</v>
      </c>
      <c r="U566" s="5">
        <v>44827</v>
      </c>
      <c r="V566" s="7">
        <v>3</v>
      </c>
      <c r="W566" s="7" t="str" cm="1">
        <f t="array" ref="W566">_xlfn.IFS(S566&lt;=2,"High",S566=3,"Moderate",S566&lt;=5,"Low")</f>
        <v>Moderate</v>
      </c>
      <c r="X566" s="7">
        <v>4</v>
      </c>
      <c r="Y566" s="7" t="str" cm="1">
        <f t="array" ref="Y566">_xlfn.IFS(S566&lt;=2,"High",S566=3,"Moderate",S566&lt;=5,"Low")</f>
        <v>Moderate</v>
      </c>
      <c r="Z566" s="7">
        <v>1</v>
      </c>
      <c r="AA566" s="7" t="str" cm="1">
        <f t="array" ref="AA566">_xlfn.IFS(S566&lt;=2,"High",S566=3,"Moderate",S566&lt;=5,"Low")</f>
        <v>Moderate</v>
      </c>
      <c r="AB566" s="5">
        <v>44880</v>
      </c>
      <c r="AC566" s="7" t="s">
        <v>49</v>
      </c>
      <c r="AD566" s="7" t="s">
        <v>41</v>
      </c>
      <c r="AE566" s="7" t="s">
        <v>72</v>
      </c>
      <c r="AF566" s="7">
        <v>2</v>
      </c>
      <c r="AG566" s="8">
        <v>125.7</v>
      </c>
      <c r="AH566" s="7">
        <v>23</v>
      </c>
      <c r="AI566" s="7" t="str" cm="1">
        <f t="array" ref="AI566">_xlfn.IFS(AH566&lt;=25,"Young",AH566&lt;=50,"Adult",AH566&gt;50,"Old")</f>
        <v>Young</v>
      </c>
    </row>
    <row r="567" spans="1:35" x14ac:dyDescent="0.35">
      <c r="A567" s="11">
        <v>1056</v>
      </c>
      <c r="B567" s="9">
        <v>44518</v>
      </c>
      <c r="C567" s="10">
        <f t="shared" ca="1" si="8"/>
        <v>4.5055555555555555</v>
      </c>
      <c r="D567" s="11" t="s">
        <v>127</v>
      </c>
      <c r="E567" s="11" t="s">
        <v>84</v>
      </c>
      <c r="F567" s="11" t="s">
        <v>29</v>
      </c>
      <c r="G567" s="11" t="s">
        <v>30</v>
      </c>
      <c r="H567" s="11" t="s">
        <v>31</v>
      </c>
      <c r="I567" s="11" t="s">
        <v>32</v>
      </c>
      <c r="J567" s="11" t="s">
        <v>128</v>
      </c>
      <c r="K567" s="11" t="s">
        <v>100</v>
      </c>
      <c r="L567" s="9">
        <v>52475</v>
      </c>
      <c r="M567" s="11" t="s">
        <v>35</v>
      </c>
      <c r="N567" s="11" t="s">
        <v>47</v>
      </c>
      <c r="O567" s="11" t="s">
        <v>48</v>
      </c>
      <c r="P567" s="11" t="s">
        <v>38</v>
      </c>
      <c r="Q567" s="11" t="s">
        <v>39</v>
      </c>
      <c r="R567" s="11" cm="1">
        <f t="array" ref="R567">_xlfn.IFS(Table3[[#This Row],[Performance Levels]]="Exceeds",4,Table3[[#This Row],[Performance Levels]]="Fully Meets",3,Table3[[#This Row],[Performance Levels]]="PIP",1,Table3[[#This Row],[Performance Levels]]="Needs Improvement",2)</f>
        <v>3</v>
      </c>
      <c r="S567" s="11">
        <v>3</v>
      </c>
      <c r="T567" s="11" t="str" cm="1">
        <f t="array" ref="T567">_xlfn.IFS(S567&lt;=2,"Excellent",S567=3,"Average",S567&lt;=5,"Poor")</f>
        <v>Average</v>
      </c>
      <c r="U567" s="9">
        <v>44943</v>
      </c>
      <c r="V567" s="11">
        <v>4</v>
      </c>
      <c r="W567" s="11" t="str" cm="1">
        <f t="array" ref="W567">_xlfn.IFS(S567&lt;=2,"High",S567=3,"Moderate",S567&lt;=5,"Low")</f>
        <v>Moderate</v>
      </c>
      <c r="X567" s="11">
        <v>2</v>
      </c>
      <c r="Y567" s="11" t="str" cm="1">
        <f t="array" ref="Y567">_xlfn.IFS(S567&lt;=2,"High",S567=3,"Moderate",S567&lt;=5,"Low")</f>
        <v>Moderate</v>
      </c>
      <c r="Z567" s="11">
        <v>2</v>
      </c>
      <c r="AA567" s="11" t="str" cm="1">
        <f t="array" ref="AA567">_xlfn.IFS(S567&lt;=2,"High",S567=3,"Moderate",S567&lt;=5,"Low")</f>
        <v>Moderate</v>
      </c>
      <c r="AB567" s="9">
        <v>44973</v>
      </c>
      <c r="AC567" s="11" t="s">
        <v>40</v>
      </c>
      <c r="AD567" s="11" t="s">
        <v>41</v>
      </c>
      <c r="AE567" s="11" t="s">
        <v>62</v>
      </c>
      <c r="AF567" s="11">
        <v>2</v>
      </c>
      <c r="AG567" s="12">
        <v>442.06</v>
      </c>
      <c r="AH567" s="11">
        <v>78</v>
      </c>
      <c r="AI567" s="11" t="str" cm="1">
        <f t="array" ref="AI567">_xlfn.IFS(AH567&lt;=25,"Young",AH567&lt;=50,"Adult",AH567&gt;50,"Old")</f>
        <v>Old</v>
      </c>
    </row>
    <row r="568" spans="1:35" x14ac:dyDescent="0.35">
      <c r="A568" s="7">
        <v>1057</v>
      </c>
      <c r="B568" s="5">
        <v>45108</v>
      </c>
      <c r="C568" s="6">
        <f t="shared" ca="1" si="8"/>
        <v>2.8861111111111111</v>
      </c>
      <c r="D568" s="7" t="s">
        <v>127</v>
      </c>
      <c r="E568" s="7" t="s">
        <v>63</v>
      </c>
      <c r="F568" s="7" t="s">
        <v>29</v>
      </c>
      <c r="G568" s="7" t="s">
        <v>54</v>
      </c>
      <c r="H568" s="7" t="s">
        <v>44</v>
      </c>
      <c r="I568" s="7" t="s">
        <v>54</v>
      </c>
      <c r="J568" s="7" t="s">
        <v>128</v>
      </c>
      <c r="K568" s="7" t="s">
        <v>100</v>
      </c>
      <c r="L568" s="5">
        <v>36095</v>
      </c>
      <c r="M568" s="7" t="s">
        <v>35</v>
      </c>
      <c r="N568" s="7" t="s">
        <v>47</v>
      </c>
      <c r="O568" s="7" t="s">
        <v>83</v>
      </c>
      <c r="P568" s="7" t="s">
        <v>38</v>
      </c>
      <c r="Q568" s="7" t="s">
        <v>39</v>
      </c>
      <c r="R568" s="7" cm="1">
        <f t="array" ref="R568">_xlfn.IFS(Table3[[#This Row],[Performance Levels]]="Exceeds",4,Table3[[#This Row],[Performance Levels]]="Fully Meets",3,Table3[[#This Row],[Performance Levels]]="PIP",1,Table3[[#This Row],[Performance Levels]]="Needs Improvement",2)</f>
        <v>3</v>
      </c>
      <c r="S568" s="7">
        <v>3</v>
      </c>
      <c r="T568" s="7" t="str" cm="1">
        <f t="array" ref="T568">_xlfn.IFS(S568&lt;=2,"Excellent",S568=3,"Average",S568&lt;=5,"Poor")</f>
        <v>Average</v>
      </c>
      <c r="U568" s="5">
        <v>44997</v>
      </c>
      <c r="V568" s="7">
        <v>3</v>
      </c>
      <c r="W568" s="7" t="str" cm="1">
        <f t="array" ref="W568">_xlfn.IFS(S568&lt;=2,"High",S568=3,"Moderate",S568&lt;=5,"Low")</f>
        <v>Moderate</v>
      </c>
      <c r="X568" s="7">
        <v>2</v>
      </c>
      <c r="Y568" s="7" t="str" cm="1">
        <f t="array" ref="Y568">_xlfn.IFS(S568&lt;=2,"High",S568=3,"Moderate",S568&lt;=5,"Low")</f>
        <v>Moderate</v>
      </c>
      <c r="Z568" s="7">
        <v>5</v>
      </c>
      <c r="AA568" s="7" t="str" cm="1">
        <f t="array" ref="AA568">_xlfn.IFS(S568&lt;=2,"High",S568=3,"Moderate",S568&lt;=5,"Low")</f>
        <v>Moderate</v>
      </c>
      <c r="AB568" s="5">
        <v>44857</v>
      </c>
      <c r="AC568" s="7" t="s">
        <v>61</v>
      </c>
      <c r="AD568" s="7" t="s">
        <v>41</v>
      </c>
      <c r="AE568" s="7" t="s">
        <v>42</v>
      </c>
      <c r="AF568" s="7">
        <v>4</v>
      </c>
      <c r="AG568" s="8">
        <v>649.23</v>
      </c>
      <c r="AH568" s="7">
        <v>25</v>
      </c>
      <c r="AI568" s="7" t="str" cm="1">
        <f t="array" ref="AI568">_xlfn.IFS(AH568&lt;=25,"Young",AH568&lt;=50,"Adult",AH568&gt;50,"Old")</f>
        <v>Young</v>
      </c>
    </row>
    <row r="569" spans="1:35" x14ac:dyDescent="0.35">
      <c r="A569" s="11">
        <v>1058</v>
      </c>
      <c r="B569" s="9">
        <v>44669</v>
      </c>
      <c r="C569" s="10">
        <f t="shared" ca="1" si="8"/>
        <v>4.0888888888888886</v>
      </c>
      <c r="D569" s="11" t="s">
        <v>127</v>
      </c>
      <c r="E569" s="11" t="s">
        <v>73</v>
      </c>
      <c r="F569" s="11" t="s">
        <v>29</v>
      </c>
      <c r="G569" s="11" t="s">
        <v>30</v>
      </c>
      <c r="H569" s="11" t="s">
        <v>31</v>
      </c>
      <c r="I569" s="11" t="s">
        <v>32</v>
      </c>
      <c r="J569" s="11" t="s">
        <v>128</v>
      </c>
      <c r="K569" s="11" t="s">
        <v>108</v>
      </c>
      <c r="L569" s="9">
        <v>51938</v>
      </c>
      <c r="M569" s="11" t="s">
        <v>35</v>
      </c>
      <c r="N569" s="11" t="s">
        <v>47</v>
      </c>
      <c r="O569" s="11" t="s">
        <v>48</v>
      </c>
      <c r="P569" s="11" t="s">
        <v>66</v>
      </c>
      <c r="Q569" s="11" t="s">
        <v>39</v>
      </c>
      <c r="R569" s="11" cm="1">
        <f t="array" ref="R569">_xlfn.IFS(Table3[[#This Row],[Performance Levels]]="Exceeds",4,Table3[[#This Row],[Performance Levels]]="Fully Meets",3,Table3[[#This Row],[Performance Levels]]="PIP",1,Table3[[#This Row],[Performance Levels]]="Needs Improvement",2)</f>
        <v>3</v>
      </c>
      <c r="S569" s="11">
        <v>3</v>
      </c>
      <c r="T569" s="11" t="str" cm="1">
        <f t="array" ref="T569">_xlfn.IFS(S569&lt;=2,"Excellent",S569=3,"Average",S569&lt;=5,"Poor")</f>
        <v>Average</v>
      </c>
      <c r="U569" s="9">
        <v>44991</v>
      </c>
      <c r="V569" s="11">
        <v>4</v>
      </c>
      <c r="W569" s="11" t="str" cm="1">
        <f t="array" ref="W569">_xlfn.IFS(S569&lt;=2,"High",S569=3,"Moderate",S569&lt;=5,"Low")</f>
        <v>Moderate</v>
      </c>
      <c r="X569" s="11">
        <v>2</v>
      </c>
      <c r="Y569" s="11" t="str" cm="1">
        <f t="array" ref="Y569">_xlfn.IFS(S569&lt;=2,"High",S569=3,"Moderate",S569&lt;=5,"Low")</f>
        <v>Moderate</v>
      </c>
      <c r="Z569" s="11">
        <v>1</v>
      </c>
      <c r="AA569" s="11" t="str" cm="1">
        <f t="array" ref="AA569">_xlfn.IFS(S569&lt;=2,"High",S569=3,"Moderate",S569&lt;=5,"Low")</f>
        <v>Moderate</v>
      </c>
      <c r="AB569" s="9">
        <v>45017</v>
      </c>
      <c r="AC569" s="11" t="s">
        <v>61</v>
      </c>
      <c r="AD569" s="11" t="s">
        <v>50</v>
      </c>
      <c r="AE569" s="11" t="s">
        <v>51</v>
      </c>
      <c r="AF569" s="11">
        <v>1</v>
      </c>
      <c r="AG569" s="12">
        <v>855.67</v>
      </c>
      <c r="AH569" s="11">
        <v>80</v>
      </c>
      <c r="AI569" s="11" t="str" cm="1">
        <f t="array" ref="AI569">_xlfn.IFS(AH569&lt;=25,"Young",AH569&lt;=50,"Adult",AH569&gt;50,"Old")</f>
        <v>Old</v>
      </c>
    </row>
    <row r="570" spans="1:35" x14ac:dyDescent="0.35">
      <c r="A570" s="7">
        <v>1059</v>
      </c>
      <c r="B570" s="5">
        <v>45045</v>
      </c>
      <c r="C570" s="6">
        <f t="shared" ca="1" si="8"/>
        <v>3.0583333333333331</v>
      </c>
      <c r="D570" s="7" t="s">
        <v>127</v>
      </c>
      <c r="E570" s="7" t="s">
        <v>68</v>
      </c>
      <c r="F570" s="7" t="s">
        <v>29</v>
      </c>
      <c r="G570" s="7" t="s">
        <v>45</v>
      </c>
      <c r="H570" s="7" t="s">
        <v>31</v>
      </c>
      <c r="I570" s="7" t="s">
        <v>54</v>
      </c>
      <c r="J570" s="7" t="s">
        <v>128</v>
      </c>
      <c r="K570" s="7" t="s">
        <v>78</v>
      </c>
      <c r="L570" s="5">
        <v>27172</v>
      </c>
      <c r="M570" s="7" t="s">
        <v>35</v>
      </c>
      <c r="N570" s="7" t="s">
        <v>36</v>
      </c>
      <c r="O570" s="7" t="s">
        <v>83</v>
      </c>
      <c r="P570" s="7" t="s">
        <v>38</v>
      </c>
      <c r="Q570" s="7" t="s">
        <v>39</v>
      </c>
      <c r="R570" s="7" cm="1">
        <f t="array" ref="R570">_xlfn.IFS(Table3[[#This Row],[Performance Levels]]="Exceeds",4,Table3[[#This Row],[Performance Levels]]="Fully Meets",3,Table3[[#This Row],[Performance Levels]]="PIP",1,Table3[[#This Row],[Performance Levels]]="Needs Improvement",2)</f>
        <v>3</v>
      </c>
      <c r="S570" s="7">
        <v>3</v>
      </c>
      <c r="T570" s="7" t="str" cm="1">
        <f t="array" ref="T570">_xlfn.IFS(S570&lt;=2,"Excellent",S570=3,"Average",S570&lt;=5,"Poor")</f>
        <v>Average</v>
      </c>
      <c r="U570" s="5">
        <v>45014</v>
      </c>
      <c r="V570" s="7">
        <v>4</v>
      </c>
      <c r="W570" s="7" t="str" cm="1">
        <f t="array" ref="W570">_xlfn.IFS(S570&lt;=2,"High",S570=3,"Moderate",S570&lt;=5,"Low")</f>
        <v>Moderate</v>
      </c>
      <c r="X570" s="7">
        <v>3</v>
      </c>
      <c r="Y570" s="7" t="str" cm="1">
        <f t="array" ref="Y570">_xlfn.IFS(S570&lt;=2,"High",S570=3,"Moderate",S570&lt;=5,"Low")</f>
        <v>Moderate</v>
      </c>
      <c r="Z570" s="7">
        <v>3</v>
      </c>
      <c r="AA570" s="7" t="str" cm="1">
        <f t="array" ref="AA570">_xlfn.IFS(S570&lt;=2,"High",S570=3,"Moderate",S570&lt;=5,"Low")</f>
        <v>Moderate</v>
      </c>
      <c r="AB570" s="5">
        <v>44820</v>
      </c>
      <c r="AC570" s="7" t="s">
        <v>67</v>
      </c>
      <c r="AD570" s="7" t="s">
        <v>41</v>
      </c>
      <c r="AE570" s="7" t="s">
        <v>51</v>
      </c>
      <c r="AF570" s="7">
        <v>3</v>
      </c>
      <c r="AG570" s="8">
        <v>256.82</v>
      </c>
      <c r="AH570" s="7">
        <v>49</v>
      </c>
      <c r="AI570" s="7" t="str" cm="1">
        <f t="array" ref="AI570">_xlfn.IFS(AH570&lt;=25,"Young",AH570&lt;=50,"Adult",AH570&gt;50,"Old")</f>
        <v>Adult</v>
      </c>
    </row>
    <row r="571" spans="1:35" x14ac:dyDescent="0.35">
      <c r="A571" s="11">
        <v>1060</v>
      </c>
      <c r="B571" s="9">
        <v>43383</v>
      </c>
      <c r="C571" s="10">
        <f t="shared" ca="1" si="8"/>
        <v>7.6111111111111107</v>
      </c>
      <c r="D571" s="11" t="s">
        <v>129</v>
      </c>
      <c r="E571" s="11" t="s">
        <v>28</v>
      </c>
      <c r="F571" s="11" t="s">
        <v>29</v>
      </c>
      <c r="G571" s="11" t="s">
        <v>45</v>
      </c>
      <c r="H571" s="11" t="s">
        <v>55</v>
      </c>
      <c r="I571" s="11" t="s">
        <v>54</v>
      </c>
      <c r="J571" s="11" t="s">
        <v>128</v>
      </c>
      <c r="K571" s="11" t="s">
        <v>64</v>
      </c>
      <c r="L571" s="9">
        <v>27795</v>
      </c>
      <c r="M571" s="11" t="s">
        <v>35</v>
      </c>
      <c r="N571" s="11" t="s">
        <v>36</v>
      </c>
      <c r="O571" s="11" t="s">
        <v>71</v>
      </c>
      <c r="P571" s="11" t="s">
        <v>60</v>
      </c>
      <c r="Q571" s="11" t="s">
        <v>39</v>
      </c>
      <c r="R571" s="11" cm="1">
        <f t="array" ref="R571">_xlfn.IFS(Table3[[#This Row],[Performance Levels]]="Exceeds",4,Table3[[#This Row],[Performance Levels]]="Fully Meets",3,Table3[[#This Row],[Performance Levels]]="PIP",1,Table3[[#This Row],[Performance Levels]]="Needs Improvement",2)</f>
        <v>3</v>
      </c>
      <c r="S571" s="11">
        <v>3</v>
      </c>
      <c r="T571" s="11" t="str" cm="1">
        <f t="array" ref="T571">_xlfn.IFS(S571&lt;=2,"Excellent",S571=3,"Average",S571&lt;=5,"Poor")</f>
        <v>Average</v>
      </c>
      <c r="U571" s="9">
        <v>45108</v>
      </c>
      <c r="V571" s="11">
        <v>5</v>
      </c>
      <c r="W571" s="11" t="str" cm="1">
        <f t="array" ref="W571">_xlfn.IFS(S571&lt;=2,"High",S571=3,"Moderate",S571&lt;=5,"Low")</f>
        <v>Moderate</v>
      </c>
      <c r="X571" s="11">
        <v>5</v>
      </c>
      <c r="Y571" s="11" t="str" cm="1">
        <f t="array" ref="Y571">_xlfn.IFS(S571&lt;=2,"High",S571=3,"Moderate",S571&lt;=5,"Low")</f>
        <v>Moderate</v>
      </c>
      <c r="Z571" s="11">
        <v>4</v>
      </c>
      <c r="AA571" s="11" t="str" cm="1">
        <f t="array" ref="AA571">_xlfn.IFS(S571&lt;=2,"High",S571=3,"Moderate",S571&lt;=5,"Low")</f>
        <v>Moderate</v>
      </c>
      <c r="AB571" s="9">
        <v>44810</v>
      </c>
      <c r="AC571" s="11" t="s">
        <v>61</v>
      </c>
      <c r="AD571" s="11" t="s">
        <v>41</v>
      </c>
      <c r="AE571" s="11" t="s">
        <v>62</v>
      </c>
      <c r="AF571" s="11">
        <v>1</v>
      </c>
      <c r="AG571" s="12">
        <v>770.84</v>
      </c>
      <c r="AH571" s="11">
        <v>42</v>
      </c>
      <c r="AI571" s="11" t="str" cm="1">
        <f t="array" ref="AI571">_xlfn.IFS(AH571&lt;=25,"Young",AH571&lt;=50,"Adult",AH571&gt;50,"Old")</f>
        <v>Adult</v>
      </c>
    </row>
    <row r="572" spans="1:35" x14ac:dyDescent="0.35">
      <c r="A572" s="7">
        <v>1061</v>
      </c>
      <c r="B572" s="5">
        <v>44885</v>
      </c>
      <c r="C572" s="6">
        <f t="shared" ca="1" si="8"/>
        <v>3.5</v>
      </c>
      <c r="D572" s="7" t="s">
        <v>129</v>
      </c>
      <c r="E572" s="7" t="s">
        <v>43</v>
      </c>
      <c r="F572" s="7" t="s">
        <v>29</v>
      </c>
      <c r="G572" s="7" t="s">
        <v>45</v>
      </c>
      <c r="H572" s="7" t="s">
        <v>31</v>
      </c>
      <c r="I572" s="7" t="s">
        <v>45</v>
      </c>
      <c r="J572" s="7" t="s">
        <v>128</v>
      </c>
      <c r="K572" s="7" t="s">
        <v>57</v>
      </c>
      <c r="L572" s="5">
        <v>34110</v>
      </c>
      <c r="M572" s="7" t="s">
        <v>35</v>
      </c>
      <c r="N572" s="7" t="s">
        <v>36</v>
      </c>
      <c r="O572" s="7" t="s">
        <v>59</v>
      </c>
      <c r="P572" s="7" t="s">
        <v>60</v>
      </c>
      <c r="Q572" s="7" t="s">
        <v>39</v>
      </c>
      <c r="R572" s="7" cm="1">
        <f t="array" ref="R572">_xlfn.IFS(Table3[[#This Row],[Performance Levels]]="Exceeds",4,Table3[[#This Row],[Performance Levels]]="Fully Meets",3,Table3[[#This Row],[Performance Levels]]="PIP",1,Table3[[#This Row],[Performance Levels]]="Needs Improvement",2)</f>
        <v>3</v>
      </c>
      <c r="S572" s="7">
        <v>3</v>
      </c>
      <c r="T572" s="7" t="str" cm="1">
        <f t="array" ref="T572">_xlfn.IFS(S572&lt;=2,"Excellent",S572=3,"Average",S572&lt;=5,"Poor")</f>
        <v>Average</v>
      </c>
      <c r="U572" s="5">
        <v>44962</v>
      </c>
      <c r="V572" s="7">
        <v>3</v>
      </c>
      <c r="W572" s="7" t="str" cm="1">
        <f t="array" ref="W572">_xlfn.IFS(S572&lt;=2,"High",S572=3,"Moderate",S572&lt;=5,"Low")</f>
        <v>Moderate</v>
      </c>
      <c r="X572" s="7">
        <v>3</v>
      </c>
      <c r="Y572" s="7" t="str" cm="1">
        <f t="array" ref="Y572">_xlfn.IFS(S572&lt;=2,"High",S572=3,"Moderate",S572&lt;=5,"Low")</f>
        <v>Moderate</v>
      </c>
      <c r="Z572" s="7">
        <v>1</v>
      </c>
      <c r="AA572" s="7" t="str" cm="1">
        <f t="array" ref="AA572">_xlfn.IFS(S572&lt;=2,"High",S572=3,"Moderate",S572&lt;=5,"Low")</f>
        <v>Moderate</v>
      </c>
      <c r="AB572" s="5">
        <v>45139</v>
      </c>
      <c r="AC572" s="7" t="s">
        <v>61</v>
      </c>
      <c r="AD572" s="7" t="s">
        <v>41</v>
      </c>
      <c r="AE572" s="7" t="s">
        <v>51</v>
      </c>
      <c r="AF572" s="7">
        <v>2</v>
      </c>
      <c r="AG572" s="8">
        <v>862.33</v>
      </c>
      <c r="AH572" s="7">
        <v>29</v>
      </c>
      <c r="AI572" s="7" t="str" cm="1">
        <f t="array" ref="AI572">_xlfn.IFS(AH572&lt;=25,"Young",AH572&lt;=50,"Adult",AH572&gt;50,"Old")</f>
        <v>Adult</v>
      </c>
    </row>
    <row r="573" spans="1:35" x14ac:dyDescent="0.35">
      <c r="A573" s="11">
        <v>1062</v>
      </c>
      <c r="B573" s="9">
        <v>43603</v>
      </c>
      <c r="C573" s="10">
        <f t="shared" ca="1" si="8"/>
        <v>7.0055555555555555</v>
      </c>
      <c r="D573" s="11" t="s">
        <v>127</v>
      </c>
      <c r="E573" s="11" t="s">
        <v>68</v>
      </c>
      <c r="F573" s="11" t="s">
        <v>107</v>
      </c>
      <c r="G573" s="11" t="s">
        <v>45</v>
      </c>
      <c r="H573" s="11" t="s">
        <v>44</v>
      </c>
      <c r="I573" s="11" t="s">
        <v>45</v>
      </c>
      <c r="J573" s="11" t="s">
        <v>128</v>
      </c>
      <c r="K573" s="11" t="s">
        <v>78</v>
      </c>
      <c r="L573" s="9">
        <v>25510</v>
      </c>
      <c r="M573" s="11" t="s">
        <v>35</v>
      </c>
      <c r="N573" s="11" t="s">
        <v>47</v>
      </c>
      <c r="O573" s="11" t="s">
        <v>48</v>
      </c>
      <c r="P573" s="11" t="s">
        <v>66</v>
      </c>
      <c r="Q573" s="11" t="s">
        <v>39</v>
      </c>
      <c r="R573" s="11" cm="1">
        <f t="array" ref="R573">_xlfn.IFS(Table3[[#This Row],[Performance Levels]]="Exceeds",4,Table3[[#This Row],[Performance Levels]]="Fully Meets",3,Table3[[#This Row],[Performance Levels]]="PIP",1,Table3[[#This Row],[Performance Levels]]="Needs Improvement",2)</f>
        <v>3</v>
      </c>
      <c r="S573" s="11">
        <v>3</v>
      </c>
      <c r="T573" s="11" t="str" cm="1">
        <f t="array" ref="T573">_xlfn.IFS(S573&lt;=2,"Excellent",S573=3,"Average",S573&lt;=5,"Poor")</f>
        <v>Average</v>
      </c>
      <c r="U573" s="9">
        <v>44929</v>
      </c>
      <c r="V573" s="11">
        <v>3</v>
      </c>
      <c r="W573" s="11" t="str" cm="1">
        <f t="array" ref="W573">_xlfn.IFS(S573&lt;=2,"High",S573=3,"Moderate",S573&lt;=5,"Low")</f>
        <v>Moderate</v>
      </c>
      <c r="X573" s="11">
        <v>2</v>
      </c>
      <c r="Y573" s="11" t="str" cm="1">
        <f t="array" ref="Y573">_xlfn.IFS(S573&lt;=2,"High",S573=3,"Moderate",S573&lt;=5,"Low")</f>
        <v>Moderate</v>
      </c>
      <c r="Z573" s="11">
        <v>1</v>
      </c>
      <c r="AA573" s="11" t="str" cm="1">
        <f t="array" ref="AA573">_xlfn.IFS(S573&lt;=2,"High",S573=3,"Moderate",S573&lt;=5,"Low")</f>
        <v>Moderate</v>
      </c>
      <c r="AB573" s="9">
        <v>44892</v>
      </c>
      <c r="AC573" s="11" t="s">
        <v>67</v>
      </c>
      <c r="AD573" s="11" t="s">
        <v>41</v>
      </c>
      <c r="AE573" s="11" t="s">
        <v>42</v>
      </c>
      <c r="AF573" s="11">
        <v>5</v>
      </c>
      <c r="AG573" s="12">
        <v>702.84</v>
      </c>
      <c r="AH573" s="11">
        <v>50</v>
      </c>
      <c r="AI573" s="11" t="str" cm="1">
        <f t="array" ref="AI573">_xlfn.IFS(AH573&lt;=25,"Young",AH573&lt;=50,"Adult",AH573&gt;50,"Old")</f>
        <v>Adult</v>
      </c>
    </row>
    <row r="574" spans="1:35" x14ac:dyDescent="0.35">
      <c r="A574" s="7">
        <v>1063</v>
      </c>
      <c r="B574" s="5">
        <v>44369</v>
      </c>
      <c r="C574" s="6">
        <f t="shared" ca="1" si="8"/>
        <v>4.9111111111111114</v>
      </c>
      <c r="D574" s="7" t="s">
        <v>127</v>
      </c>
      <c r="E574" s="7" t="s">
        <v>28</v>
      </c>
      <c r="F574" s="7" t="s">
        <v>29</v>
      </c>
      <c r="G574" s="7" t="s">
        <v>54</v>
      </c>
      <c r="H574" s="7" t="s">
        <v>55</v>
      </c>
      <c r="I574" s="7" t="s">
        <v>32</v>
      </c>
      <c r="J574" s="7" t="s">
        <v>128</v>
      </c>
      <c r="K574" s="7" t="s">
        <v>46</v>
      </c>
      <c r="L574" s="5">
        <v>53071</v>
      </c>
      <c r="M574" s="7" t="s">
        <v>35</v>
      </c>
      <c r="N574" s="7" t="s">
        <v>36</v>
      </c>
      <c r="O574" s="7" t="s">
        <v>71</v>
      </c>
      <c r="P574" s="7" t="s">
        <v>60</v>
      </c>
      <c r="Q574" s="7" t="s">
        <v>39</v>
      </c>
      <c r="R574" s="7" cm="1">
        <f t="array" ref="R574">_xlfn.IFS(Table3[[#This Row],[Performance Levels]]="Exceeds",4,Table3[[#This Row],[Performance Levels]]="Fully Meets",3,Table3[[#This Row],[Performance Levels]]="PIP",1,Table3[[#This Row],[Performance Levels]]="Needs Improvement",2)</f>
        <v>3</v>
      </c>
      <c r="S574" s="7">
        <v>3</v>
      </c>
      <c r="T574" s="7" t="str" cm="1">
        <f t="array" ref="T574">_xlfn.IFS(S574&lt;=2,"Excellent",S574=3,"Average",S574&lt;=5,"Poor")</f>
        <v>Average</v>
      </c>
      <c r="U574" s="5">
        <v>45132</v>
      </c>
      <c r="V574" s="7">
        <v>5</v>
      </c>
      <c r="W574" s="7" t="str" cm="1">
        <f t="array" ref="W574">_xlfn.IFS(S574&lt;=2,"High",S574=3,"Moderate",S574&lt;=5,"Low")</f>
        <v>Moderate</v>
      </c>
      <c r="X574" s="7">
        <v>2</v>
      </c>
      <c r="Y574" s="7" t="str" cm="1">
        <f t="array" ref="Y574">_xlfn.IFS(S574&lt;=2,"High",S574=3,"Moderate",S574&lt;=5,"Low")</f>
        <v>Moderate</v>
      </c>
      <c r="Z574" s="7">
        <v>4</v>
      </c>
      <c r="AA574" s="7" t="str" cm="1">
        <f t="array" ref="AA574">_xlfn.IFS(S574&lt;=2,"High",S574=3,"Moderate",S574&lt;=5,"Low")</f>
        <v>Moderate</v>
      </c>
      <c r="AB574" s="5">
        <v>44849</v>
      </c>
      <c r="AC574" s="7" t="s">
        <v>67</v>
      </c>
      <c r="AD574" s="7" t="s">
        <v>41</v>
      </c>
      <c r="AE574" s="7" t="s">
        <v>62</v>
      </c>
      <c r="AF574" s="7">
        <v>1</v>
      </c>
      <c r="AG574" s="8">
        <v>523.82000000000005</v>
      </c>
      <c r="AH574" s="7">
        <v>76</v>
      </c>
      <c r="AI574" s="7" t="str" cm="1">
        <f t="array" ref="AI574">_xlfn.IFS(AH574&lt;=25,"Young",AH574&lt;=50,"Adult",AH574&gt;50,"Old")</f>
        <v>Old</v>
      </c>
    </row>
    <row r="575" spans="1:35" x14ac:dyDescent="0.35">
      <c r="A575" s="11">
        <v>1064</v>
      </c>
      <c r="B575" s="9">
        <v>44650</v>
      </c>
      <c r="C575" s="10">
        <f t="shared" ca="1" si="8"/>
        <v>4.1388888888888893</v>
      </c>
      <c r="D575" s="11" t="s">
        <v>127</v>
      </c>
      <c r="E575" s="11" t="s">
        <v>84</v>
      </c>
      <c r="F575" s="11" t="s">
        <v>107</v>
      </c>
      <c r="G575" s="11" t="s">
        <v>45</v>
      </c>
      <c r="H575" s="11" t="s">
        <v>44</v>
      </c>
      <c r="I575" s="11" t="s">
        <v>45</v>
      </c>
      <c r="J575" s="11" t="s">
        <v>128</v>
      </c>
      <c r="K575" s="11" t="s">
        <v>69</v>
      </c>
      <c r="L575" s="9">
        <v>31832</v>
      </c>
      <c r="M575" s="11" t="s">
        <v>35</v>
      </c>
      <c r="N575" s="11" t="s">
        <v>47</v>
      </c>
      <c r="O575" s="11" t="s">
        <v>37</v>
      </c>
      <c r="P575" s="11" t="s">
        <v>76</v>
      </c>
      <c r="Q575" s="11" t="s">
        <v>39</v>
      </c>
      <c r="R575" s="11" cm="1">
        <f t="array" ref="R575">_xlfn.IFS(Table3[[#This Row],[Performance Levels]]="Exceeds",4,Table3[[#This Row],[Performance Levels]]="Fully Meets",3,Table3[[#This Row],[Performance Levels]]="PIP",1,Table3[[#This Row],[Performance Levels]]="Needs Improvement",2)</f>
        <v>3</v>
      </c>
      <c r="S575" s="11">
        <v>3</v>
      </c>
      <c r="T575" s="11" t="str" cm="1">
        <f t="array" ref="T575">_xlfn.IFS(S575&lt;=2,"Excellent",S575=3,"Average",S575&lt;=5,"Poor")</f>
        <v>Average</v>
      </c>
      <c r="U575" s="9">
        <v>44909</v>
      </c>
      <c r="V575" s="11">
        <v>5</v>
      </c>
      <c r="W575" s="11" t="str" cm="1">
        <f t="array" ref="W575">_xlfn.IFS(S575&lt;=2,"High",S575=3,"Moderate",S575&lt;=5,"Low")</f>
        <v>Moderate</v>
      </c>
      <c r="X575" s="11">
        <v>4</v>
      </c>
      <c r="Y575" s="11" t="str" cm="1">
        <f t="array" ref="Y575">_xlfn.IFS(S575&lt;=2,"High",S575=3,"Moderate",S575&lt;=5,"Low")</f>
        <v>Moderate</v>
      </c>
      <c r="Z575" s="11">
        <v>4</v>
      </c>
      <c r="AA575" s="11" t="str" cm="1">
        <f t="array" ref="AA575">_xlfn.IFS(S575&lt;=2,"High",S575=3,"Moderate",S575&lt;=5,"Low")</f>
        <v>Moderate</v>
      </c>
      <c r="AB575" s="9">
        <v>44840</v>
      </c>
      <c r="AC575" s="11" t="s">
        <v>40</v>
      </c>
      <c r="AD575" s="11" t="s">
        <v>50</v>
      </c>
      <c r="AE575" s="11" t="s">
        <v>72</v>
      </c>
      <c r="AF575" s="11">
        <v>1</v>
      </c>
      <c r="AG575" s="12">
        <v>819.86</v>
      </c>
      <c r="AH575" s="11">
        <v>35</v>
      </c>
      <c r="AI575" s="11" t="str" cm="1">
        <f t="array" ref="AI575">_xlfn.IFS(AH575&lt;=25,"Young",AH575&lt;=50,"Adult",AH575&gt;50,"Old")</f>
        <v>Adult</v>
      </c>
    </row>
    <row r="576" spans="1:35" x14ac:dyDescent="0.35">
      <c r="A576" s="7">
        <v>1065</v>
      </c>
      <c r="B576" s="5">
        <v>43340</v>
      </c>
      <c r="C576" s="6">
        <f t="shared" ca="1" si="8"/>
        <v>7.7277777777777779</v>
      </c>
      <c r="D576" s="7" t="s">
        <v>127</v>
      </c>
      <c r="E576" s="7" t="s">
        <v>43</v>
      </c>
      <c r="F576" s="7" t="s">
        <v>29</v>
      </c>
      <c r="G576" s="7" t="s">
        <v>30</v>
      </c>
      <c r="H576" s="7" t="s">
        <v>31</v>
      </c>
      <c r="I576" s="7" t="s">
        <v>32</v>
      </c>
      <c r="J576" s="7" t="s">
        <v>128</v>
      </c>
      <c r="K576" s="7" t="s">
        <v>78</v>
      </c>
      <c r="L576" s="5">
        <v>34876</v>
      </c>
      <c r="M576" s="7" t="s">
        <v>35</v>
      </c>
      <c r="N576" s="7" t="s">
        <v>47</v>
      </c>
      <c r="O576" s="7" t="s">
        <v>59</v>
      </c>
      <c r="P576" s="7" t="s">
        <v>38</v>
      </c>
      <c r="Q576" s="7" t="s">
        <v>39</v>
      </c>
      <c r="R576" s="7" cm="1">
        <f t="array" ref="R576">_xlfn.IFS(Table3[[#This Row],[Performance Levels]]="Exceeds",4,Table3[[#This Row],[Performance Levels]]="Fully Meets",3,Table3[[#This Row],[Performance Levels]]="PIP",1,Table3[[#This Row],[Performance Levels]]="Needs Improvement",2)</f>
        <v>3</v>
      </c>
      <c r="S576" s="7">
        <v>3</v>
      </c>
      <c r="T576" s="7" t="str" cm="1">
        <f t="array" ref="T576">_xlfn.IFS(S576&lt;=2,"Excellent",S576=3,"Average",S576&lt;=5,"Poor")</f>
        <v>Average</v>
      </c>
      <c r="U576" s="5">
        <v>44946</v>
      </c>
      <c r="V576" s="7">
        <v>5</v>
      </c>
      <c r="W576" s="7" t="str" cm="1">
        <f t="array" ref="W576">_xlfn.IFS(S576&lt;=2,"High",S576=3,"Moderate",S576&lt;=5,"Low")</f>
        <v>Moderate</v>
      </c>
      <c r="X576" s="7">
        <v>3</v>
      </c>
      <c r="Y576" s="7" t="str" cm="1">
        <f t="array" ref="Y576">_xlfn.IFS(S576&lt;=2,"High",S576=3,"Moderate",S576&lt;=5,"Low")</f>
        <v>Moderate</v>
      </c>
      <c r="Z576" s="7">
        <v>4</v>
      </c>
      <c r="AA576" s="7" t="str" cm="1">
        <f t="array" ref="AA576">_xlfn.IFS(S576&lt;=2,"High",S576=3,"Moderate",S576&lt;=5,"Low")</f>
        <v>Moderate</v>
      </c>
      <c r="AB576" s="5">
        <v>44904</v>
      </c>
      <c r="AC576" s="7" t="s">
        <v>67</v>
      </c>
      <c r="AD576" s="7" t="s">
        <v>50</v>
      </c>
      <c r="AE576" s="7" t="s">
        <v>72</v>
      </c>
      <c r="AF576" s="7">
        <v>4</v>
      </c>
      <c r="AG576" s="8">
        <v>486.01</v>
      </c>
      <c r="AH576" s="7">
        <v>23</v>
      </c>
      <c r="AI576" s="7" t="str" cm="1">
        <f t="array" ref="AI576">_xlfn.IFS(AH576&lt;=25,"Young",AH576&lt;=50,"Adult",AH576&gt;50,"Old")</f>
        <v>Young</v>
      </c>
    </row>
    <row r="577" spans="1:35" x14ac:dyDescent="0.35">
      <c r="A577" s="11">
        <v>1066</v>
      </c>
      <c r="B577" s="9">
        <v>44557</v>
      </c>
      <c r="C577" s="10">
        <f t="shared" ca="1" si="8"/>
        <v>4.3972222222222221</v>
      </c>
      <c r="D577" s="11" t="s">
        <v>127</v>
      </c>
      <c r="E577" s="11" t="s">
        <v>86</v>
      </c>
      <c r="F577" s="11" t="s">
        <v>29</v>
      </c>
      <c r="G577" s="11" t="s">
        <v>54</v>
      </c>
      <c r="H577" s="11" t="s">
        <v>31</v>
      </c>
      <c r="I577" s="11" t="s">
        <v>32</v>
      </c>
      <c r="J577" s="11" t="s">
        <v>128</v>
      </c>
      <c r="K577" s="11" t="s">
        <v>101</v>
      </c>
      <c r="L577" s="9">
        <v>29699</v>
      </c>
      <c r="M577" s="11" t="s">
        <v>35</v>
      </c>
      <c r="N577" s="11" t="s">
        <v>47</v>
      </c>
      <c r="O577" s="11" t="s">
        <v>48</v>
      </c>
      <c r="P577" s="11" t="s">
        <v>60</v>
      </c>
      <c r="Q577" s="11" t="s">
        <v>39</v>
      </c>
      <c r="R577" s="11" cm="1">
        <f t="array" ref="R577">_xlfn.IFS(Table3[[#This Row],[Performance Levels]]="Exceeds",4,Table3[[#This Row],[Performance Levels]]="Fully Meets",3,Table3[[#This Row],[Performance Levels]]="PIP",1,Table3[[#This Row],[Performance Levels]]="Needs Improvement",2)</f>
        <v>3</v>
      </c>
      <c r="S577" s="11">
        <v>3</v>
      </c>
      <c r="T577" s="11" t="str" cm="1">
        <f t="array" ref="T577">_xlfn.IFS(S577&lt;=2,"Excellent",S577=3,"Average",S577&lt;=5,"Poor")</f>
        <v>Average</v>
      </c>
      <c r="U577" s="9">
        <v>45122</v>
      </c>
      <c r="V577" s="11">
        <v>4</v>
      </c>
      <c r="W577" s="11" t="str" cm="1">
        <f t="array" ref="W577">_xlfn.IFS(S577&lt;=2,"High",S577=3,"Moderate",S577&lt;=5,"Low")</f>
        <v>Moderate</v>
      </c>
      <c r="X577" s="11">
        <v>3</v>
      </c>
      <c r="Y577" s="11" t="str" cm="1">
        <f t="array" ref="Y577">_xlfn.IFS(S577&lt;=2,"High",S577=3,"Moderate",S577&lt;=5,"Low")</f>
        <v>Moderate</v>
      </c>
      <c r="Z577" s="11">
        <v>5</v>
      </c>
      <c r="AA577" s="11" t="str" cm="1">
        <f t="array" ref="AA577">_xlfn.IFS(S577&lt;=2,"High",S577=3,"Moderate",S577&lt;=5,"Low")</f>
        <v>Moderate</v>
      </c>
      <c r="AB577" s="9">
        <v>45091</v>
      </c>
      <c r="AC577" s="11" t="s">
        <v>91</v>
      </c>
      <c r="AD577" s="11" t="s">
        <v>41</v>
      </c>
      <c r="AE577" s="11" t="s">
        <v>62</v>
      </c>
      <c r="AF577" s="11">
        <v>5</v>
      </c>
      <c r="AG577" s="12">
        <v>769.42</v>
      </c>
      <c r="AH577" s="11">
        <v>40</v>
      </c>
      <c r="AI577" s="11" t="str" cm="1">
        <f t="array" ref="AI577">_xlfn.IFS(AH577&lt;=25,"Young",AH577&lt;=50,"Adult",AH577&gt;50,"Old")</f>
        <v>Adult</v>
      </c>
    </row>
    <row r="578" spans="1:35" x14ac:dyDescent="0.35">
      <c r="A578" s="7">
        <v>1067</v>
      </c>
      <c r="B578" s="5">
        <v>44149</v>
      </c>
      <c r="C578" s="6">
        <f t="shared" ca="1" si="8"/>
        <v>5.5166666666666666</v>
      </c>
      <c r="D578" s="7" t="s">
        <v>127</v>
      </c>
      <c r="E578" s="7" t="s">
        <v>63</v>
      </c>
      <c r="F578" s="7" t="s">
        <v>29</v>
      </c>
      <c r="G578" s="7" t="s">
        <v>45</v>
      </c>
      <c r="H578" s="7" t="s">
        <v>44</v>
      </c>
      <c r="I578" s="7" t="s">
        <v>32</v>
      </c>
      <c r="J578" s="7" t="s">
        <v>128</v>
      </c>
      <c r="K578" s="7" t="s">
        <v>69</v>
      </c>
      <c r="L578" s="5">
        <v>54399</v>
      </c>
      <c r="M578" s="7" t="s">
        <v>35</v>
      </c>
      <c r="N578" s="7" t="s">
        <v>36</v>
      </c>
      <c r="O578" s="7" t="s">
        <v>37</v>
      </c>
      <c r="P578" s="7" t="s">
        <v>66</v>
      </c>
      <c r="Q578" s="7" t="s">
        <v>39</v>
      </c>
      <c r="R578" s="7" cm="1">
        <f t="array" ref="R578">_xlfn.IFS(Table3[[#This Row],[Performance Levels]]="Exceeds",4,Table3[[#This Row],[Performance Levels]]="Fully Meets",3,Table3[[#This Row],[Performance Levels]]="PIP",1,Table3[[#This Row],[Performance Levels]]="Needs Improvement",2)</f>
        <v>3</v>
      </c>
      <c r="S578" s="7">
        <v>3</v>
      </c>
      <c r="T578" s="7" t="str" cm="1">
        <f t="array" ref="T578">_xlfn.IFS(S578&lt;=2,"Excellent",S578=3,"Average",S578&lt;=5,"Poor")</f>
        <v>Average</v>
      </c>
      <c r="U578" s="5">
        <v>45087</v>
      </c>
      <c r="V578" s="7">
        <v>3</v>
      </c>
      <c r="W578" s="7" t="str" cm="1">
        <f t="array" ref="W578">_xlfn.IFS(S578&lt;=2,"High",S578=3,"Moderate",S578&lt;=5,"Low")</f>
        <v>Moderate</v>
      </c>
      <c r="X578" s="7">
        <v>2</v>
      </c>
      <c r="Y578" s="7" t="str" cm="1">
        <f t="array" ref="Y578">_xlfn.IFS(S578&lt;=2,"High",S578=3,"Moderate",S578&lt;=5,"Low")</f>
        <v>Moderate</v>
      </c>
      <c r="Z578" s="7">
        <v>5</v>
      </c>
      <c r="AA578" s="7" t="str" cm="1">
        <f t="array" ref="AA578">_xlfn.IFS(S578&lt;=2,"High",S578=3,"Moderate",S578&lt;=5,"Low")</f>
        <v>Moderate</v>
      </c>
      <c r="AB578" s="5">
        <v>45101</v>
      </c>
      <c r="AC578" s="7" t="s">
        <v>61</v>
      </c>
      <c r="AD578" s="7" t="s">
        <v>50</v>
      </c>
      <c r="AE578" s="7" t="s">
        <v>62</v>
      </c>
      <c r="AF578" s="7">
        <v>5</v>
      </c>
      <c r="AG578" s="8">
        <v>857.65</v>
      </c>
      <c r="AH578" s="7">
        <v>72</v>
      </c>
      <c r="AI578" s="7" t="str" cm="1">
        <f t="array" ref="AI578">_xlfn.IFS(AH578&lt;=25,"Young",AH578&lt;=50,"Adult",AH578&gt;50,"Old")</f>
        <v>Old</v>
      </c>
    </row>
    <row r="579" spans="1:35" x14ac:dyDescent="0.35">
      <c r="A579" s="11">
        <v>1068</v>
      </c>
      <c r="B579" s="9">
        <v>44470</v>
      </c>
      <c r="C579" s="10">
        <f t="shared" ref="C579:C642" ca="1" si="9">YEARFRAC(B579,TODAY())</f>
        <v>4.6361111111111111</v>
      </c>
      <c r="D579" s="11" t="s">
        <v>127</v>
      </c>
      <c r="E579" s="11" t="s">
        <v>93</v>
      </c>
      <c r="F579" s="11" t="s">
        <v>29</v>
      </c>
      <c r="G579" s="11" t="s">
        <v>54</v>
      </c>
      <c r="H579" s="11" t="s">
        <v>55</v>
      </c>
      <c r="I579" s="11" t="s">
        <v>45</v>
      </c>
      <c r="J579" s="11" t="s">
        <v>128</v>
      </c>
      <c r="K579" s="11" t="s">
        <v>100</v>
      </c>
      <c r="L579" s="9">
        <v>36153</v>
      </c>
      <c r="M579" s="11" t="s">
        <v>35</v>
      </c>
      <c r="N579" s="11" t="s">
        <v>36</v>
      </c>
      <c r="O579" s="11" t="s">
        <v>71</v>
      </c>
      <c r="P579" s="11" t="s">
        <v>38</v>
      </c>
      <c r="Q579" s="11" t="s">
        <v>39</v>
      </c>
      <c r="R579" s="11" cm="1">
        <f t="array" ref="R579">_xlfn.IFS(Table3[[#This Row],[Performance Levels]]="Exceeds",4,Table3[[#This Row],[Performance Levels]]="Fully Meets",3,Table3[[#This Row],[Performance Levels]]="PIP",1,Table3[[#This Row],[Performance Levels]]="Needs Improvement",2)</f>
        <v>3</v>
      </c>
      <c r="S579" s="11">
        <v>3</v>
      </c>
      <c r="T579" s="11" t="str" cm="1">
        <f t="array" ref="T579">_xlfn.IFS(S579&lt;=2,"Excellent",S579=3,"Average",S579&lt;=5,"Poor")</f>
        <v>Average</v>
      </c>
      <c r="U579" s="9">
        <v>44843</v>
      </c>
      <c r="V579" s="11">
        <v>3</v>
      </c>
      <c r="W579" s="11" t="str" cm="1">
        <f t="array" ref="W579">_xlfn.IFS(S579&lt;=2,"High",S579=3,"Moderate",S579&lt;=5,"Low")</f>
        <v>Moderate</v>
      </c>
      <c r="X579" s="11">
        <v>2</v>
      </c>
      <c r="Y579" s="11" t="str" cm="1">
        <f t="array" ref="Y579">_xlfn.IFS(S579&lt;=2,"High",S579=3,"Moderate",S579&lt;=5,"Low")</f>
        <v>Moderate</v>
      </c>
      <c r="Z579" s="11">
        <v>2</v>
      </c>
      <c r="AA579" s="11" t="str" cm="1">
        <f t="array" ref="AA579">_xlfn.IFS(S579&lt;=2,"High",S579=3,"Moderate",S579&lt;=5,"Low")</f>
        <v>Moderate</v>
      </c>
      <c r="AB579" s="9">
        <v>44871</v>
      </c>
      <c r="AC579" s="11" t="s">
        <v>91</v>
      </c>
      <c r="AD579" s="11" t="s">
        <v>50</v>
      </c>
      <c r="AE579" s="11" t="s">
        <v>62</v>
      </c>
      <c r="AF579" s="11">
        <v>1</v>
      </c>
      <c r="AG579" s="12">
        <v>238.27</v>
      </c>
      <c r="AH579" s="11">
        <v>23</v>
      </c>
      <c r="AI579" s="11" t="str" cm="1">
        <f t="array" ref="AI579">_xlfn.IFS(AH579&lt;=25,"Young",AH579&lt;=50,"Adult",AH579&gt;50,"Old")</f>
        <v>Young</v>
      </c>
    </row>
    <row r="580" spans="1:35" x14ac:dyDescent="0.35">
      <c r="A580" s="7">
        <v>1069</v>
      </c>
      <c r="B580" s="5">
        <v>43386</v>
      </c>
      <c r="C580" s="6">
        <f t="shared" ca="1" si="9"/>
        <v>7.6027777777777779</v>
      </c>
      <c r="D580" s="7" t="s">
        <v>129</v>
      </c>
      <c r="E580" s="7" t="s">
        <v>73</v>
      </c>
      <c r="F580" s="7" t="s">
        <v>29</v>
      </c>
      <c r="G580" s="7" t="s">
        <v>54</v>
      </c>
      <c r="H580" s="7" t="s">
        <v>55</v>
      </c>
      <c r="I580" s="7" t="s">
        <v>45</v>
      </c>
      <c r="J580" s="7" t="s">
        <v>128</v>
      </c>
      <c r="K580" s="7" t="s">
        <v>64</v>
      </c>
      <c r="L580" s="5">
        <v>27650</v>
      </c>
      <c r="M580" s="7" t="s">
        <v>35</v>
      </c>
      <c r="N580" s="7" t="s">
        <v>36</v>
      </c>
      <c r="O580" s="7" t="s">
        <v>59</v>
      </c>
      <c r="P580" s="7" t="s">
        <v>38</v>
      </c>
      <c r="Q580" s="7" t="s">
        <v>39</v>
      </c>
      <c r="R580" s="7" cm="1">
        <f t="array" ref="R580">_xlfn.IFS(Table3[[#This Row],[Performance Levels]]="Exceeds",4,Table3[[#This Row],[Performance Levels]]="Fully Meets",3,Table3[[#This Row],[Performance Levels]]="PIP",1,Table3[[#This Row],[Performance Levels]]="Needs Improvement",2)</f>
        <v>3</v>
      </c>
      <c r="S580" s="7">
        <v>3</v>
      </c>
      <c r="T580" s="7" t="str" cm="1">
        <f t="array" ref="T580">_xlfn.IFS(S580&lt;=2,"Excellent",S580=3,"Average",S580&lt;=5,"Poor")</f>
        <v>Average</v>
      </c>
      <c r="U580" s="5">
        <v>44961</v>
      </c>
      <c r="V580" s="7">
        <v>3</v>
      </c>
      <c r="W580" s="7" t="str" cm="1">
        <f t="array" ref="W580">_xlfn.IFS(S580&lt;=2,"High",S580=3,"Moderate",S580&lt;=5,"Low")</f>
        <v>Moderate</v>
      </c>
      <c r="X580" s="7">
        <v>1</v>
      </c>
      <c r="Y580" s="7" t="str" cm="1">
        <f t="array" ref="Y580">_xlfn.IFS(S580&lt;=2,"High",S580=3,"Moderate",S580&lt;=5,"Low")</f>
        <v>Moderate</v>
      </c>
      <c r="Z580" s="7">
        <v>2</v>
      </c>
      <c r="AA580" s="7" t="str" cm="1">
        <f t="array" ref="AA580">_xlfn.IFS(S580&lt;=2,"High",S580=3,"Moderate",S580&lt;=5,"Low")</f>
        <v>Moderate</v>
      </c>
      <c r="AB580" s="5">
        <v>44795</v>
      </c>
      <c r="AC580" s="7" t="s">
        <v>91</v>
      </c>
      <c r="AD580" s="7" t="s">
        <v>41</v>
      </c>
      <c r="AE580" s="7" t="s">
        <v>42</v>
      </c>
      <c r="AF580" s="7">
        <v>5</v>
      </c>
      <c r="AG580" s="8">
        <v>886.06</v>
      </c>
      <c r="AH580" s="7">
        <v>43</v>
      </c>
      <c r="AI580" s="7" t="str" cm="1">
        <f t="array" ref="AI580">_xlfn.IFS(AH580&lt;=25,"Young",AH580&lt;=50,"Adult",AH580&gt;50,"Old")</f>
        <v>Adult</v>
      </c>
    </row>
    <row r="581" spans="1:35" x14ac:dyDescent="0.35">
      <c r="A581" s="11">
        <v>1070</v>
      </c>
      <c r="B581" s="9">
        <v>43449</v>
      </c>
      <c r="C581" s="10">
        <f t="shared" ca="1" si="9"/>
        <v>7.4305555555555554</v>
      </c>
      <c r="D581" s="11" t="s">
        <v>129</v>
      </c>
      <c r="E581" s="11" t="s">
        <v>80</v>
      </c>
      <c r="F581" s="11" t="s">
        <v>29</v>
      </c>
      <c r="G581" s="11" t="s">
        <v>54</v>
      </c>
      <c r="H581" s="11" t="s">
        <v>31</v>
      </c>
      <c r="I581" s="11" t="s">
        <v>32</v>
      </c>
      <c r="J581" s="11" t="s">
        <v>128</v>
      </c>
      <c r="K581" s="11" t="s">
        <v>57</v>
      </c>
      <c r="L581" s="9">
        <v>36103</v>
      </c>
      <c r="M581" s="11" t="s">
        <v>35</v>
      </c>
      <c r="N581" s="11" t="s">
        <v>47</v>
      </c>
      <c r="O581" s="11" t="s">
        <v>71</v>
      </c>
      <c r="P581" s="11" t="s">
        <v>66</v>
      </c>
      <c r="Q581" s="11" t="s">
        <v>39</v>
      </c>
      <c r="R581" s="11" cm="1">
        <f t="array" ref="R581">_xlfn.IFS(Table3[[#This Row],[Performance Levels]]="Exceeds",4,Table3[[#This Row],[Performance Levels]]="Fully Meets",3,Table3[[#This Row],[Performance Levels]]="PIP",1,Table3[[#This Row],[Performance Levels]]="Needs Improvement",2)</f>
        <v>3</v>
      </c>
      <c r="S581" s="11">
        <v>3</v>
      </c>
      <c r="T581" s="11" t="str" cm="1">
        <f t="array" ref="T581">_xlfn.IFS(S581&lt;=2,"Excellent",S581=3,"Average",S581&lt;=5,"Poor")</f>
        <v>Average</v>
      </c>
      <c r="U581" s="9">
        <v>44990</v>
      </c>
      <c r="V581" s="11">
        <v>3</v>
      </c>
      <c r="W581" s="11" t="str" cm="1">
        <f t="array" ref="W581">_xlfn.IFS(S581&lt;=2,"High",S581=3,"Moderate",S581&lt;=5,"Low")</f>
        <v>Moderate</v>
      </c>
      <c r="X581" s="11">
        <v>1</v>
      </c>
      <c r="Y581" s="11" t="str" cm="1">
        <f t="array" ref="Y581">_xlfn.IFS(S581&lt;=2,"High",S581=3,"Moderate",S581&lt;=5,"Low")</f>
        <v>Moderate</v>
      </c>
      <c r="Z581" s="11">
        <v>2</v>
      </c>
      <c r="AA581" s="11" t="str" cm="1">
        <f t="array" ref="AA581">_xlfn.IFS(S581&lt;=2,"High",S581=3,"Moderate",S581&lt;=5,"Low")</f>
        <v>Moderate</v>
      </c>
      <c r="AB581" s="9">
        <v>44940</v>
      </c>
      <c r="AC581" s="11" t="s">
        <v>67</v>
      </c>
      <c r="AD581" s="11" t="s">
        <v>41</v>
      </c>
      <c r="AE581" s="11" t="s">
        <v>42</v>
      </c>
      <c r="AF581" s="11">
        <v>1</v>
      </c>
      <c r="AG581" s="12">
        <v>943.8</v>
      </c>
      <c r="AH581" s="11">
        <v>20</v>
      </c>
      <c r="AI581" s="11" t="str" cm="1">
        <f t="array" ref="AI581">_xlfn.IFS(AH581&lt;=25,"Young",AH581&lt;=50,"Adult",AH581&gt;50,"Old")</f>
        <v>Young</v>
      </c>
    </row>
    <row r="582" spans="1:35" x14ac:dyDescent="0.35">
      <c r="A582" s="7">
        <v>1071</v>
      </c>
      <c r="B582" s="5">
        <v>43552</v>
      </c>
      <c r="C582" s="6">
        <f t="shared" ca="1" si="9"/>
        <v>7.1444444444444448</v>
      </c>
      <c r="D582" s="7" t="s">
        <v>127</v>
      </c>
      <c r="E582" s="7" t="s">
        <v>53</v>
      </c>
      <c r="F582" s="7" t="s">
        <v>107</v>
      </c>
      <c r="G582" s="7" t="s">
        <v>30</v>
      </c>
      <c r="H582" s="7" t="s">
        <v>44</v>
      </c>
      <c r="I582" s="7" t="s">
        <v>45</v>
      </c>
      <c r="J582" s="7" t="s">
        <v>128</v>
      </c>
      <c r="K582" s="7" t="s">
        <v>69</v>
      </c>
      <c r="L582" s="5">
        <v>25012</v>
      </c>
      <c r="M582" s="7" t="s">
        <v>35</v>
      </c>
      <c r="N582" s="7" t="s">
        <v>47</v>
      </c>
      <c r="O582" s="7" t="s">
        <v>71</v>
      </c>
      <c r="P582" s="7" t="s">
        <v>66</v>
      </c>
      <c r="Q582" s="7" t="s">
        <v>39</v>
      </c>
      <c r="R582" s="7" cm="1">
        <f t="array" ref="R582">_xlfn.IFS(Table3[[#This Row],[Performance Levels]]="Exceeds",4,Table3[[#This Row],[Performance Levels]]="Fully Meets",3,Table3[[#This Row],[Performance Levels]]="PIP",1,Table3[[#This Row],[Performance Levels]]="Needs Improvement",2)</f>
        <v>3</v>
      </c>
      <c r="S582" s="7">
        <v>3</v>
      </c>
      <c r="T582" s="7" t="str" cm="1">
        <f t="array" ref="T582">_xlfn.IFS(S582&lt;=2,"Excellent",S582=3,"Average",S582&lt;=5,"Poor")</f>
        <v>Average</v>
      </c>
      <c r="U582" s="5">
        <v>45061</v>
      </c>
      <c r="V582" s="7">
        <v>1</v>
      </c>
      <c r="W582" s="7" t="str" cm="1">
        <f t="array" ref="W582">_xlfn.IFS(S582&lt;=2,"High",S582=3,"Moderate",S582&lt;=5,"Low")</f>
        <v>Moderate</v>
      </c>
      <c r="X582" s="7">
        <v>2</v>
      </c>
      <c r="Y582" s="7" t="str" cm="1">
        <f t="array" ref="Y582">_xlfn.IFS(S582&lt;=2,"High",S582=3,"Moderate",S582&lt;=5,"Low")</f>
        <v>Moderate</v>
      </c>
      <c r="Z582" s="7">
        <v>2</v>
      </c>
      <c r="AA582" s="7" t="str" cm="1">
        <f t="array" ref="AA582">_xlfn.IFS(S582&lt;=2,"High",S582=3,"Moderate",S582&lt;=5,"Low")</f>
        <v>Moderate</v>
      </c>
      <c r="AB582" s="5">
        <v>45001</v>
      </c>
      <c r="AC582" s="7" t="s">
        <v>91</v>
      </c>
      <c r="AD582" s="7" t="s">
        <v>41</v>
      </c>
      <c r="AE582" s="7" t="s">
        <v>62</v>
      </c>
      <c r="AF582" s="7">
        <v>5</v>
      </c>
      <c r="AG582" s="8">
        <v>234.26</v>
      </c>
      <c r="AH582" s="7">
        <v>51</v>
      </c>
      <c r="AI582" s="7" t="str" cm="1">
        <f t="array" ref="AI582">_xlfn.IFS(AH582&lt;=25,"Young",AH582&lt;=50,"Adult",AH582&gt;50,"Old")</f>
        <v>Old</v>
      </c>
    </row>
    <row r="583" spans="1:35" x14ac:dyDescent="0.35">
      <c r="A583" s="11">
        <v>1072</v>
      </c>
      <c r="B583" s="9">
        <v>43461</v>
      </c>
      <c r="C583" s="10">
        <f t="shared" ca="1" si="9"/>
        <v>7.3972222222222221</v>
      </c>
      <c r="D583" s="11" t="s">
        <v>127</v>
      </c>
      <c r="E583" s="11" t="s">
        <v>68</v>
      </c>
      <c r="F583" s="11" t="s">
        <v>29</v>
      </c>
      <c r="G583" s="11" t="s">
        <v>45</v>
      </c>
      <c r="H583" s="11" t="s">
        <v>31</v>
      </c>
      <c r="I583" s="11" t="s">
        <v>45</v>
      </c>
      <c r="J583" s="11" t="s">
        <v>128</v>
      </c>
      <c r="K583" s="11" t="s">
        <v>69</v>
      </c>
      <c r="L583" s="9">
        <v>28145</v>
      </c>
      <c r="M583" s="11" t="s">
        <v>35</v>
      </c>
      <c r="N583" s="11" t="s">
        <v>36</v>
      </c>
      <c r="O583" s="11" t="s">
        <v>83</v>
      </c>
      <c r="P583" s="11" t="s">
        <v>38</v>
      </c>
      <c r="Q583" s="11" t="s">
        <v>39</v>
      </c>
      <c r="R583" s="11" cm="1">
        <f t="array" ref="R583">_xlfn.IFS(Table3[[#This Row],[Performance Levels]]="Exceeds",4,Table3[[#This Row],[Performance Levels]]="Fully Meets",3,Table3[[#This Row],[Performance Levels]]="PIP",1,Table3[[#This Row],[Performance Levels]]="Needs Improvement",2)</f>
        <v>3</v>
      </c>
      <c r="S583" s="11">
        <v>3</v>
      </c>
      <c r="T583" s="11" t="str" cm="1">
        <f t="array" ref="T583">_xlfn.IFS(S583&lt;=2,"Excellent",S583=3,"Average",S583&lt;=5,"Poor")</f>
        <v>Average</v>
      </c>
      <c r="U583" s="9">
        <v>44975</v>
      </c>
      <c r="V583" s="11">
        <v>2</v>
      </c>
      <c r="W583" s="11" t="str" cm="1">
        <f t="array" ref="W583">_xlfn.IFS(S583&lt;=2,"High",S583=3,"Moderate",S583&lt;=5,"Low")</f>
        <v>Moderate</v>
      </c>
      <c r="X583" s="11">
        <v>2</v>
      </c>
      <c r="Y583" s="11" t="str" cm="1">
        <f t="array" ref="Y583">_xlfn.IFS(S583&lt;=2,"High",S583=3,"Moderate",S583&lt;=5,"Low")</f>
        <v>Moderate</v>
      </c>
      <c r="Z583" s="11">
        <v>3</v>
      </c>
      <c r="AA583" s="11" t="str" cm="1">
        <f t="array" ref="AA583">_xlfn.IFS(S583&lt;=2,"High",S583=3,"Moderate",S583&lt;=5,"Low")</f>
        <v>Moderate</v>
      </c>
      <c r="AB583" s="9">
        <v>45065</v>
      </c>
      <c r="AC583" s="11" t="s">
        <v>67</v>
      </c>
      <c r="AD583" s="11" t="s">
        <v>41</v>
      </c>
      <c r="AE583" s="11" t="s">
        <v>72</v>
      </c>
      <c r="AF583" s="11">
        <v>5</v>
      </c>
      <c r="AG583" s="12">
        <v>179.91</v>
      </c>
      <c r="AH583" s="11">
        <v>41</v>
      </c>
      <c r="AI583" s="11" t="str" cm="1">
        <f t="array" ref="AI583">_xlfn.IFS(AH583&lt;=25,"Young",AH583&lt;=50,"Adult",AH583&gt;50,"Old")</f>
        <v>Adult</v>
      </c>
    </row>
    <row r="584" spans="1:35" x14ac:dyDescent="0.35">
      <c r="A584" s="7">
        <v>1073</v>
      </c>
      <c r="B584" s="5">
        <v>43596</v>
      </c>
      <c r="C584" s="6">
        <f t="shared" ca="1" si="9"/>
        <v>7.0250000000000004</v>
      </c>
      <c r="D584" s="7" t="s">
        <v>127</v>
      </c>
      <c r="E584" s="7" t="s">
        <v>28</v>
      </c>
      <c r="F584" s="7" t="s">
        <v>29</v>
      </c>
      <c r="G584" s="7" t="s">
        <v>54</v>
      </c>
      <c r="H584" s="7" t="s">
        <v>44</v>
      </c>
      <c r="I584" s="7" t="s">
        <v>54</v>
      </c>
      <c r="J584" s="7" t="s">
        <v>128</v>
      </c>
      <c r="K584" s="7" t="s">
        <v>69</v>
      </c>
      <c r="L584" s="5">
        <v>36062</v>
      </c>
      <c r="M584" s="7" t="s">
        <v>35</v>
      </c>
      <c r="N584" s="7" t="s">
        <v>47</v>
      </c>
      <c r="O584" s="7" t="s">
        <v>37</v>
      </c>
      <c r="P584" s="7" t="s">
        <v>60</v>
      </c>
      <c r="Q584" s="7" t="s">
        <v>39</v>
      </c>
      <c r="R584" s="7" cm="1">
        <f t="array" ref="R584">_xlfn.IFS(Table3[[#This Row],[Performance Levels]]="Exceeds",4,Table3[[#This Row],[Performance Levels]]="Fully Meets",3,Table3[[#This Row],[Performance Levels]]="PIP",1,Table3[[#This Row],[Performance Levels]]="Needs Improvement",2)</f>
        <v>3</v>
      </c>
      <c r="S584" s="7">
        <v>3</v>
      </c>
      <c r="T584" s="7" t="str" cm="1">
        <f t="array" ref="T584">_xlfn.IFS(S584&lt;=2,"Excellent",S584=3,"Average",S584&lt;=5,"Poor")</f>
        <v>Average</v>
      </c>
      <c r="U584" s="5">
        <v>44973</v>
      </c>
      <c r="V584" s="7">
        <v>4</v>
      </c>
      <c r="W584" s="7" t="str" cm="1">
        <f t="array" ref="W584">_xlfn.IFS(S584&lt;=2,"High",S584=3,"Moderate",S584&lt;=5,"Low")</f>
        <v>Moderate</v>
      </c>
      <c r="X584" s="7">
        <v>4</v>
      </c>
      <c r="Y584" s="7" t="str" cm="1">
        <f t="array" ref="Y584">_xlfn.IFS(S584&lt;=2,"High",S584=3,"Moderate",S584&lt;=5,"Low")</f>
        <v>Moderate</v>
      </c>
      <c r="Z584" s="7">
        <v>2</v>
      </c>
      <c r="AA584" s="7" t="str" cm="1">
        <f t="array" ref="AA584">_xlfn.IFS(S584&lt;=2,"High",S584=3,"Moderate",S584&lt;=5,"Low")</f>
        <v>Moderate</v>
      </c>
      <c r="AB584" s="5">
        <v>44837</v>
      </c>
      <c r="AC584" s="7" t="s">
        <v>61</v>
      </c>
      <c r="AD584" s="7" t="s">
        <v>41</v>
      </c>
      <c r="AE584" s="7" t="s">
        <v>42</v>
      </c>
      <c r="AF584" s="7">
        <v>4</v>
      </c>
      <c r="AG584" s="8">
        <v>306.3</v>
      </c>
      <c r="AH584" s="7">
        <v>21</v>
      </c>
      <c r="AI584" s="7" t="str" cm="1">
        <f t="array" ref="AI584">_xlfn.IFS(AH584&lt;=25,"Young",AH584&lt;=50,"Adult",AH584&gt;50,"Old")</f>
        <v>Young</v>
      </c>
    </row>
    <row r="585" spans="1:35" x14ac:dyDescent="0.35">
      <c r="A585" s="11">
        <v>1074</v>
      </c>
      <c r="B585" s="9">
        <v>44246</v>
      </c>
      <c r="C585" s="10">
        <f t="shared" ca="1" si="9"/>
        <v>5.2527777777777782</v>
      </c>
      <c r="D585" s="11" t="s">
        <v>127</v>
      </c>
      <c r="E585" s="11" t="s">
        <v>84</v>
      </c>
      <c r="F585" s="11" t="s">
        <v>107</v>
      </c>
      <c r="G585" s="11" t="s">
        <v>54</v>
      </c>
      <c r="H585" s="11" t="s">
        <v>44</v>
      </c>
      <c r="I585" s="11" t="s">
        <v>32</v>
      </c>
      <c r="J585" s="11" t="s">
        <v>128</v>
      </c>
      <c r="K585" s="11" t="s">
        <v>64</v>
      </c>
      <c r="L585" s="9">
        <v>30505</v>
      </c>
      <c r="M585" s="11" t="s">
        <v>35</v>
      </c>
      <c r="N585" s="11" t="s">
        <v>47</v>
      </c>
      <c r="O585" s="11" t="s">
        <v>83</v>
      </c>
      <c r="P585" s="11" t="s">
        <v>76</v>
      </c>
      <c r="Q585" s="11" t="s">
        <v>39</v>
      </c>
      <c r="R585" s="11" cm="1">
        <f t="array" ref="R585">_xlfn.IFS(Table3[[#This Row],[Performance Levels]]="Exceeds",4,Table3[[#This Row],[Performance Levels]]="Fully Meets",3,Table3[[#This Row],[Performance Levels]]="PIP",1,Table3[[#This Row],[Performance Levels]]="Needs Improvement",2)</f>
        <v>3</v>
      </c>
      <c r="S585" s="11">
        <v>3</v>
      </c>
      <c r="T585" s="11" t="str" cm="1">
        <f t="array" ref="T585">_xlfn.IFS(S585&lt;=2,"Excellent",S585=3,"Average",S585&lt;=5,"Poor")</f>
        <v>Average</v>
      </c>
      <c r="U585" s="9">
        <v>44967</v>
      </c>
      <c r="V585" s="11">
        <v>3</v>
      </c>
      <c r="W585" s="11" t="str" cm="1">
        <f t="array" ref="W585">_xlfn.IFS(S585&lt;=2,"High",S585=3,"Moderate",S585&lt;=5,"Low")</f>
        <v>Moderate</v>
      </c>
      <c r="X585" s="11">
        <v>4</v>
      </c>
      <c r="Y585" s="11" t="str" cm="1">
        <f t="array" ref="Y585">_xlfn.IFS(S585&lt;=2,"High",S585=3,"Moderate",S585&lt;=5,"Low")</f>
        <v>Moderate</v>
      </c>
      <c r="Z585" s="11">
        <v>1</v>
      </c>
      <c r="AA585" s="11" t="str" cm="1">
        <f t="array" ref="AA585">_xlfn.IFS(S585&lt;=2,"High",S585=3,"Moderate",S585&lt;=5,"Low")</f>
        <v>Moderate</v>
      </c>
      <c r="AB585" s="9">
        <v>45114</v>
      </c>
      <c r="AC585" s="11" t="s">
        <v>61</v>
      </c>
      <c r="AD585" s="11" t="s">
        <v>41</v>
      </c>
      <c r="AE585" s="11" t="s">
        <v>72</v>
      </c>
      <c r="AF585" s="11">
        <v>5</v>
      </c>
      <c r="AG585" s="12">
        <v>103.42</v>
      </c>
      <c r="AH585" s="11">
        <v>38</v>
      </c>
      <c r="AI585" s="11" t="str" cm="1">
        <f t="array" ref="AI585">_xlfn.IFS(AH585&lt;=25,"Young",AH585&lt;=50,"Adult",AH585&gt;50,"Old")</f>
        <v>Adult</v>
      </c>
    </row>
    <row r="586" spans="1:35" x14ac:dyDescent="0.35">
      <c r="A586" s="7">
        <v>1075</v>
      </c>
      <c r="B586" s="5">
        <v>44870</v>
      </c>
      <c r="C586" s="6">
        <f t="shared" ca="1" si="9"/>
        <v>3.5416666666666665</v>
      </c>
      <c r="D586" s="7" t="s">
        <v>127</v>
      </c>
      <c r="E586" s="7" t="s">
        <v>43</v>
      </c>
      <c r="F586" s="7" t="s">
        <v>29</v>
      </c>
      <c r="G586" s="7" t="s">
        <v>45</v>
      </c>
      <c r="H586" s="7" t="s">
        <v>55</v>
      </c>
      <c r="I586" s="7" t="s">
        <v>54</v>
      </c>
      <c r="J586" s="7" t="s">
        <v>128</v>
      </c>
      <c r="K586" s="7" t="s">
        <v>78</v>
      </c>
      <c r="L586" s="5">
        <v>24951</v>
      </c>
      <c r="M586" s="7" t="s">
        <v>35</v>
      </c>
      <c r="N586" s="7" t="s">
        <v>47</v>
      </c>
      <c r="O586" s="7" t="s">
        <v>83</v>
      </c>
      <c r="P586" s="7" t="s">
        <v>66</v>
      </c>
      <c r="Q586" s="7" t="s">
        <v>39</v>
      </c>
      <c r="R586" s="7" cm="1">
        <f t="array" ref="R586">_xlfn.IFS(Table3[[#This Row],[Performance Levels]]="Exceeds",4,Table3[[#This Row],[Performance Levels]]="Fully Meets",3,Table3[[#This Row],[Performance Levels]]="PIP",1,Table3[[#This Row],[Performance Levels]]="Needs Improvement",2)</f>
        <v>3</v>
      </c>
      <c r="S586" s="7">
        <v>3</v>
      </c>
      <c r="T586" s="7" t="str" cm="1">
        <f t="array" ref="T586">_xlfn.IFS(S586&lt;=2,"Excellent",S586=3,"Average",S586&lt;=5,"Poor")</f>
        <v>Average</v>
      </c>
      <c r="U586" s="5">
        <v>45026</v>
      </c>
      <c r="V586" s="7">
        <v>1</v>
      </c>
      <c r="W586" s="7" t="str" cm="1">
        <f t="array" ref="W586">_xlfn.IFS(S586&lt;=2,"High",S586=3,"Moderate",S586&lt;=5,"Low")</f>
        <v>Moderate</v>
      </c>
      <c r="X586" s="7">
        <v>2</v>
      </c>
      <c r="Y586" s="7" t="str" cm="1">
        <f t="array" ref="Y586">_xlfn.IFS(S586&lt;=2,"High",S586=3,"Moderate",S586&lt;=5,"Low")</f>
        <v>Moderate</v>
      </c>
      <c r="Z586" s="7">
        <v>3</v>
      </c>
      <c r="AA586" s="7" t="str" cm="1">
        <f t="array" ref="AA586">_xlfn.IFS(S586&lt;=2,"High",S586=3,"Moderate",S586&lt;=5,"Low")</f>
        <v>Moderate</v>
      </c>
      <c r="AB586" s="5">
        <v>45062</v>
      </c>
      <c r="AC586" s="7" t="s">
        <v>61</v>
      </c>
      <c r="AD586" s="7" t="s">
        <v>41</v>
      </c>
      <c r="AE586" s="7" t="s">
        <v>72</v>
      </c>
      <c r="AF586" s="7">
        <v>4</v>
      </c>
      <c r="AG586" s="8">
        <v>573.29</v>
      </c>
      <c r="AH586" s="7">
        <v>54</v>
      </c>
      <c r="AI586" s="7" t="str" cm="1">
        <f t="array" ref="AI586">_xlfn.IFS(AH586&lt;=25,"Young",AH586&lt;=50,"Adult",AH586&gt;50,"Old")</f>
        <v>Old</v>
      </c>
    </row>
    <row r="587" spans="1:35" x14ac:dyDescent="0.35">
      <c r="A587" s="11">
        <v>1076</v>
      </c>
      <c r="B587" s="9">
        <v>43912</v>
      </c>
      <c r="C587" s="10">
        <f t="shared" ca="1" si="9"/>
        <v>6.1611111111111114</v>
      </c>
      <c r="D587" s="11" t="s">
        <v>127</v>
      </c>
      <c r="E587" s="11" t="s">
        <v>86</v>
      </c>
      <c r="F587" s="11" t="s">
        <v>29</v>
      </c>
      <c r="G587" s="11" t="s">
        <v>30</v>
      </c>
      <c r="H587" s="11" t="s">
        <v>31</v>
      </c>
      <c r="I587" s="11" t="s">
        <v>45</v>
      </c>
      <c r="J587" s="11" t="s">
        <v>128</v>
      </c>
      <c r="K587" s="11" t="s">
        <v>74</v>
      </c>
      <c r="L587" s="9">
        <v>52259</v>
      </c>
      <c r="M587" s="11" t="s">
        <v>35</v>
      </c>
      <c r="N587" s="11" t="s">
        <v>36</v>
      </c>
      <c r="O587" s="11" t="s">
        <v>37</v>
      </c>
      <c r="P587" s="11" t="s">
        <v>38</v>
      </c>
      <c r="Q587" s="11" t="s">
        <v>39</v>
      </c>
      <c r="R587" s="11" cm="1">
        <f t="array" ref="R587">_xlfn.IFS(Table3[[#This Row],[Performance Levels]]="Exceeds",4,Table3[[#This Row],[Performance Levels]]="Fully Meets",3,Table3[[#This Row],[Performance Levels]]="PIP",1,Table3[[#This Row],[Performance Levels]]="Needs Improvement",2)</f>
        <v>3</v>
      </c>
      <c r="S587" s="11">
        <v>3</v>
      </c>
      <c r="T587" s="11" t="str" cm="1">
        <f t="array" ref="T587">_xlfn.IFS(S587&lt;=2,"Excellent",S587=3,"Average",S587&lt;=5,"Poor")</f>
        <v>Average</v>
      </c>
      <c r="U587" s="9">
        <v>45027</v>
      </c>
      <c r="V587" s="11">
        <v>1</v>
      </c>
      <c r="W587" s="11" t="str" cm="1">
        <f t="array" ref="W587">_xlfn.IFS(S587&lt;=2,"High",S587=3,"Moderate",S587&lt;=5,"Low")</f>
        <v>Moderate</v>
      </c>
      <c r="X587" s="11">
        <v>3</v>
      </c>
      <c r="Y587" s="11" t="str" cm="1">
        <f t="array" ref="Y587">_xlfn.IFS(S587&lt;=2,"High",S587=3,"Moderate",S587&lt;=5,"Low")</f>
        <v>Moderate</v>
      </c>
      <c r="Z587" s="11">
        <v>1</v>
      </c>
      <c r="AA587" s="11" t="str" cm="1">
        <f t="array" ref="AA587">_xlfn.IFS(S587&lt;=2,"High",S587=3,"Moderate",S587&lt;=5,"Low")</f>
        <v>Moderate</v>
      </c>
      <c r="AB587" s="9">
        <v>44872</v>
      </c>
      <c r="AC587" s="11" t="s">
        <v>67</v>
      </c>
      <c r="AD587" s="11" t="s">
        <v>50</v>
      </c>
      <c r="AE587" s="11" t="s">
        <v>51</v>
      </c>
      <c r="AF587" s="11">
        <v>4</v>
      </c>
      <c r="AG587" s="12">
        <v>619.61</v>
      </c>
      <c r="AH587" s="11">
        <v>77</v>
      </c>
      <c r="AI587" s="11" t="str" cm="1">
        <f t="array" ref="AI587">_xlfn.IFS(AH587&lt;=25,"Young",AH587&lt;=50,"Adult",AH587&gt;50,"Old")</f>
        <v>Old</v>
      </c>
    </row>
    <row r="588" spans="1:35" x14ac:dyDescent="0.35">
      <c r="A588" s="7">
        <v>1077</v>
      </c>
      <c r="B588" s="5">
        <v>43498</v>
      </c>
      <c r="C588" s="6">
        <f t="shared" ca="1" si="9"/>
        <v>7.3</v>
      </c>
      <c r="D588" s="7" t="s">
        <v>127</v>
      </c>
      <c r="E588" s="7" t="s">
        <v>63</v>
      </c>
      <c r="F588" s="7" t="s">
        <v>29</v>
      </c>
      <c r="G588" s="7" t="s">
        <v>30</v>
      </c>
      <c r="H588" s="7" t="s">
        <v>55</v>
      </c>
      <c r="I588" s="7" t="s">
        <v>32</v>
      </c>
      <c r="J588" s="7" t="s">
        <v>128</v>
      </c>
      <c r="K588" s="7" t="s">
        <v>102</v>
      </c>
      <c r="L588" s="5">
        <v>33734</v>
      </c>
      <c r="M588" s="7" t="s">
        <v>35</v>
      </c>
      <c r="N588" s="7" t="s">
        <v>36</v>
      </c>
      <c r="O588" s="7" t="s">
        <v>71</v>
      </c>
      <c r="P588" s="7" t="s">
        <v>60</v>
      </c>
      <c r="Q588" s="7" t="s">
        <v>39</v>
      </c>
      <c r="R588" s="7" cm="1">
        <f t="array" ref="R588">_xlfn.IFS(Table3[[#This Row],[Performance Levels]]="Exceeds",4,Table3[[#This Row],[Performance Levels]]="Fully Meets",3,Table3[[#This Row],[Performance Levels]]="PIP",1,Table3[[#This Row],[Performance Levels]]="Needs Improvement",2)</f>
        <v>3</v>
      </c>
      <c r="S588" s="7">
        <v>3</v>
      </c>
      <c r="T588" s="7" t="str" cm="1">
        <f t="array" ref="T588">_xlfn.IFS(S588&lt;=2,"Excellent",S588=3,"Average",S588&lt;=5,"Poor")</f>
        <v>Average</v>
      </c>
      <c r="U588" s="5">
        <v>44846</v>
      </c>
      <c r="V588" s="7">
        <v>5</v>
      </c>
      <c r="W588" s="7" t="str" cm="1">
        <f t="array" ref="W588">_xlfn.IFS(S588&lt;=2,"High",S588=3,"Moderate",S588&lt;=5,"Low")</f>
        <v>Moderate</v>
      </c>
      <c r="X588" s="7">
        <v>2</v>
      </c>
      <c r="Y588" s="7" t="str" cm="1">
        <f t="array" ref="Y588">_xlfn.IFS(S588&lt;=2,"High",S588=3,"Moderate",S588&lt;=5,"Low")</f>
        <v>Moderate</v>
      </c>
      <c r="Z588" s="7">
        <v>4</v>
      </c>
      <c r="AA588" s="7" t="str" cm="1">
        <f t="array" ref="AA588">_xlfn.IFS(S588&lt;=2,"High",S588=3,"Moderate",S588&lt;=5,"Low")</f>
        <v>Moderate</v>
      </c>
      <c r="AB588" s="5">
        <v>44916</v>
      </c>
      <c r="AC588" s="7" t="s">
        <v>61</v>
      </c>
      <c r="AD588" s="7" t="s">
        <v>41</v>
      </c>
      <c r="AE588" s="7" t="s">
        <v>51</v>
      </c>
      <c r="AF588" s="7">
        <v>1</v>
      </c>
      <c r="AG588" s="8">
        <v>947.17</v>
      </c>
      <c r="AH588" s="7">
        <v>27</v>
      </c>
      <c r="AI588" s="7" t="str" cm="1">
        <f t="array" ref="AI588">_xlfn.IFS(AH588&lt;=25,"Young",AH588&lt;=50,"Adult",AH588&gt;50,"Old")</f>
        <v>Adult</v>
      </c>
    </row>
    <row r="589" spans="1:35" x14ac:dyDescent="0.35">
      <c r="A589" s="11">
        <v>1078</v>
      </c>
      <c r="B589" s="9">
        <v>43885</v>
      </c>
      <c r="C589" s="10">
        <f t="shared" ca="1" si="9"/>
        <v>6.2388888888888889</v>
      </c>
      <c r="D589" s="11" t="s">
        <v>127</v>
      </c>
      <c r="E589" s="11" t="s">
        <v>93</v>
      </c>
      <c r="F589" s="11" t="s">
        <v>29</v>
      </c>
      <c r="G589" s="11" t="s">
        <v>30</v>
      </c>
      <c r="H589" s="11" t="s">
        <v>31</v>
      </c>
      <c r="I589" s="11" t="s">
        <v>32</v>
      </c>
      <c r="J589" s="11" t="s">
        <v>128</v>
      </c>
      <c r="K589" s="11" t="s">
        <v>46</v>
      </c>
      <c r="L589" s="9">
        <v>35508</v>
      </c>
      <c r="M589" s="11" t="s">
        <v>35</v>
      </c>
      <c r="N589" s="11" t="s">
        <v>36</v>
      </c>
      <c r="O589" s="11" t="s">
        <v>83</v>
      </c>
      <c r="P589" s="11" t="s">
        <v>76</v>
      </c>
      <c r="Q589" s="11" t="s">
        <v>39</v>
      </c>
      <c r="R589" s="11" cm="1">
        <f t="array" ref="R589">_xlfn.IFS(Table3[[#This Row],[Performance Levels]]="Exceeds",4,Table3[[#This Row],[Performance Levels]]="Fully Meets",3,Table3[[#This Row],[Performance Levels]]="PIP",1,Table3[[#This Row],[Performance Levels]]="Needs Improvement",2)</f>
        <v>3</v>
      </c>
      <c r="S589" s="11">
        <v>3</v>
      </c>
      <c r="T589" s="11" t="str" cm="1">
        <f t="array" ref="T589">_xlfn.IFS(S589&lt;=2,"Excellent",S589=3,"Average",S589&lt;=5,"Poor")</f>
        <v>Average</v>
      </c>
      <c r="U589" s="9">
        <v>45135</v>
      </c>
      <c r="V589" s="11">
        <v>3</v>
      </c>
      <c r="W589" s="11" t="str" cm="1">
        <f t="array" ref="W589">_xlfn.IFS(S589&lt;=2,"High",S589=3,"Moderate",S589&lt;=5,"Low")</f>
        <v>Moderate</v>
      </c>
      <c r="X589" s="11">
        <v>3</v>
      </c>
      <c r="Y589" s="11" t="str" cm="1">
        <f t="array" ref="Y589">_xlfn.IFS(S589&lt;=2,"High",S589=3,"Moderate",S589&lt;=5,"Low")</f>
        <v>Moderate</v>
      </c>
      <c r="Z589" s="11">
        <v>4</v>
      </c>
      <c r="AA589" s="11" t="str" cm="1">
        <f t="array" ref="AA589">_xlfn.IFS(S589&lt;=2,"High",S589=3,"Moderate",S589&lt;=5,"Low")</f>
        <v>Moderate</v>
      </c>
      <c r="AB589" s="9">
        <v>45009</v>
      </c>
      <c r="AC589" s="11" t="s">
        <v>61</v>
      </c>
      <c r="AD589" s="11" t="s">
        <v>50</v>
      </c>
      <c r="AE589" s="11" t="s">
        <v>72</v>
      </c>
      <c r="AF589" s="11">
        <v>1</v>
      </c>
      <c r="AG589" s="12">
        <v>597.64</v>
      </c>
      <c r="AH589" s="11">
        <v>23</v>
      </c>
      <c r="AI589" s="11" t="str" cm="1">
        <f t="array" ref="AI589">_xlfn.IFS(AH589&lt;=25,"Young",AH589&lt;=50,"Adult",AH589&gt;50,"Old")</f>
        <v>Young</v>
      </c>
    </row>
    <row r="590" spans="1:35" x14ac:dyDescent="0.35">
      <c r="A590" s="7">
        <v>1079</v>
      </c>
      <c r="B590" s="5">
        <v>44293</v>
      </c>
      <c r="C590" s="6">
        <f t="shared" ca="1" si="9"/>
        <v>5.1194444444444445</v>
      </c>
      <c r="D590" s="7" t="s">
        <v>129</v>
      </c>
      <c r="E590" s="7" t="s">
        <v>73</v>
      </c>
      <c r="F590" s="7" t="s">
        <v>29</v>
      </c>
      <c r="G590" s="7" t="s">
        <v>45</v>
      </c>
      <c r="H590" s="7" t="s">
        <v>55</v>
      </c>
      <c r="I590" s="7" t="s">
        <v>54</v>
      </c>
      <c r="J590" s="7" t="s">
        <v>128</v>
      </c>
      <c r="K590" s="7" t="s">
        <v>98</v>
      </c>
      <c r="L590" s="5">
        <v>36627</v>
      </c>
      <c r="M590" s="7" t="s">
        <v>35</v>
      </c>
      <c r="N590" s="7" t="s">
        <v>36</v>
      </c>
      <c r="O590" s="7" t="s">
        <v>48</v>
      </c>
      <c r="P590" s="7" t="s">
        <v>76</v>
      </c>
      <c r="Q590" s="7" t="s">
        <v>39</v>
      </c>
      <c r="R590" s="7" cm="1">
        <f t="array" ref="R590">_xlfn.IFS(Table3[[#This Row],[Performance Levels]]="Exceeds",4,Table3[[#This Row],[Performance Levels]]="Fully Meets",3,Table3[[#This Row],[Performance Levels]]="PIP",1,Table3[[#This Row],[Performance Levels]]="Needs Improvement",2)</f>
        <v>3</v>
      </c>
      <c r="S590" s="7">
        <v>3</v>
      </c>
      <c r="T590" s="7" t="str" cm="1">
        <f t="array" ref="T590">_xlfn.IFS(S590&lt;=2,"Excellent",S590=3,"Average",S590&lt;=5,"Poor")</f>
        <v>Average</v>
      </c>
      <c r="U590" s="5">
        <v>44842</v>
      </c>
      <c r="V590" s="7">
        <v>2</v>
      </c>
      <c r="W590" s="7" t="str" cm="1">
        <f t="array" ref="W590">_xlfn.IFS(S590&lt;=2,"High",S590=3,"Moderate",S590&lt;=5,"Low")</f>
        <v>Moderate</v>
      </c>
      <c r="X590" s="7">
        <v>2</v>
      </c>
      <c r="Y590" s="7" t="str" cm="1">
        <f t="array" ref="Y590">_xlfn.IFS(S590&lt;=2,"High",S590=3,"Moderate",S590&lt;=5,"Low")</f>
        <v>Moderate</v>
      </c>
      <c r="Z590" s="7">
        <v>1</v>
      </c>
      <c r="AA590" s="7" t="str" cm="1">
        <f t="array" ref="AA590">_xlfn.IFS(S590&lt;=2,"High",S590=3,"Moderate",S590&lt;=5,"Low")</f>
        <v>Moderate</v>
      </c>
      <c r="AB590" s="5">
        <v>45031</v>
      </c>
      <c r="AC590" s="7" t="s">
        <v>91</v>
      </c>
      <c r="AD590" s="7" t="s">
        <v>50</v>
      </c>
      <c r="AE590" s="7" t="s">
        <v>51</v>
      </c>
      <c r="AF590" s="7">
        <v>5</v>
      </c>
      <c r="AG590" s="8">
        <v>861.1</v>
      </c>
      <c r="AH590" s="7">
        <v>21</v>
      </c>
      <c r="AI590" s="7" t="str" cm="1">
        <f t="array" ref="AI590">_xlfn.IFS(AH590&lt;=25,"Young",AH590&lt;=50,"Adult",AH590&gt;50,"Old")</f>
        <v>Young</v>
      </c>
    </row>
    <row r="591" spans="1:35" x14ac:dyDescent="0.35">
      <c r="A591" s="11">
        <v>1080</v>
      </c>
      <c r="B591" s="9">
        <v>44149</v>
      </c>
      <c r="C591" s="10">
        <f t="shared" ca="1" si="9"/>
        <v>5.5166666666666666</v>
      </c>
      <c r="D591" s="11" t="s">
        <v>129</v>
      </c>
      <c r="E591" s="11" t="s">
        <v>80</v>
      </c>
      <c r="F591" s="11" t="s">
        <v>29</v>
      </c>
      <c r="G591" s="11" t="s">
        <v>45</v>
      </c>
      <c r="H591" s="11" t="s">
        <v>31</v>
      </c>
      <c r="I591" s="11" t="s">
        <v>54</v>
      </c>
      <c r="J591" s="11" t="s">
        <v>128</v>
      </c>
      <c r="K591" s="11" t="s">
        <v>96</v>
      </c>
      <c r="L591" s="9">
        <v>32359</v>
      </c>
      <c r="M591" s="11" t="s">
        <v>35</v>
      </c>
      <c r="N591" s="11" t="s">
        <v>47</v>
      </c>
      <c r="O591" s="11" t="s">
        <v>71</v>
      </c>
      <c r="P591" s="11" t="s">
        <v>38</v>
      </c>
      <c r="Q591" s="11" t="s">
        <v>39</v>
      </c>
      <c r="R591" s="11" cm="1">
        <f t="array" ref="R591">_xlfn.IFS(Table3[[#This Row],[Performance Levels]]="Exceeds",4,Table3[[#This Row],[Performance Levels]]="Fully Meets",3,Table3[[#This Row],[Performance Levels]]="PIP",1,Table3[[#This Row],[Performance Levels]]="Needs Improvement",2)</f>
        <v>3</v>
      </c>
      <c r="S591" s="11">
        <v>3</v>
      </c>
      <c r="T591" s="11" t="str" cm="1">
        <f t="array" ref="T591">_xlfn.IFS(S591&lt;=2,"Excellent",S591=3,"Average",S591&lt;=5,"Poor")</f>
        <v>Average</v>
      </c>
      <c r="U591" s="9">
        <v>44989</v>
      </c>
      <c r="V591" s="11">
        <v>3</v>
      </c>
      <c r="W591" s="11" t="str" cm="1">
        <f t="array" ref="W591">_xlfn.IFS(S591&lt;=2,"High",S591=3,"Moderate",S591&lt;=5,"Low")</f>
        <v>Moderate</v>
      </c>
      <c r="X591" s="11">
        <v>1</v>
      </c>
      <c r="Y591" s="11" t="str" cm="1">
        <f t="array" ref="Y591">_xlfn.IFS(S591&lt;=2,"High",S591=3,"Moderate",S591&lt;=5,"Low")</f>
        <v>Moderate</v>
      </c>
      <c r="Z591" s="11">
        <v>3</v>
      </c>
      <c r="AA591" s="11" t="str" cm="1">
        <f t="array" ref="AA591">_xlfn.IFS(S591&lt;=2,"High",S591=3,"Moderate",S591&lt;=5,"Low")</f>
        <v>Moderate</v>
      </c>
      <c r="AB591" s="9">
        <v>45038</v>
      </c>
      <c r="AC591" s="11" t="s">
        <v>49</v>
      </c>
      <c r="AD591" s="11" t="s">
        <v>50</v>
      </c>
      <c r="AE591" s="11" t="s">
        <v>72</v>
      </c>
      <c r="AF591" s="11">
        <v>4</v>
      </c>
      <c r="AG591" s="12">
        <v>199.14</v>
      </c>
      <c r="AH591" s="11">
        <v>32</v>
      </c>
      <c r="AI591" s="11" t="str" cm="1">
        <f t="array" ref="AI591">_xlfn.IFS(AH591&lt;=25,"Young",AH591&lt;=50,"Adult",AH591&gt;50,"Old")</f>
        <v>Adult</v>
      </c>
    </row>
    <row r="592" spans="1:35" x14ac:dyDescent="0.35">
      <c r="A592" s="7">
        <v>1081</v>
      </c>
      <c r="B592" s="5">
        <v>44578</v>
      </c>
      <c r="C592" s="6">
        <f t="shared" ca="1" si="9"/>
        <v>4.3416666666666668</v>
      </c>
      <c r="D592" s="7" t="s">
        <v>127</v>
      </c>
      <c r="E592" s="7" t="s">
        <v>43</v>
      </c>
      <c r="F592" s="7" t="s">
        <v>107</v>
      </c>
      <c r="G592" s="7" t="s">
        <v>30</v>
      </c>
      <c r="H592" s="7" t="s">
        <v>55</v>
      </c>
      <c r="I592" s="7" t="s">
        <v>45</v>
      </c>
      <c r="J592" s="7" t="s">
        <v>128</v>
      </c>
      <c r="K592" s="7" t="s">
        <v>64</v>
      </c>
      <c r="L592" s="5">
        <v>23978</v>
      </c>
      <c r="M592" s="7" t="s">
        <v>35</v>
      </c>
      <c r="N592" s="7" t="s">
        <v>47</v>
      </c>
      <c r="O592" s="7" t="s">
        <v>83</v>
      </c>
      <c r="P592" s="7" t="s">
        <v>76</v>
      </c>
      <c r="Q592" s="7" t="s">
        <v>39</v>
      </c>
      <c r="R592" s="7" cm="1">
        <f t="array" ref="R592">_xlfn.IFS(Table3[[#This Row],[Performance Levels]]="Exceeds",4,Table3[[#This Row],[Performance Levels]]="Fully Meets",3,Table3[[#This Row],[Performance Levels]]="PIP",1,Table3[[#This Row],[Performance Levels]]="Needs Improvement",2)</f>
        <v>3</v>
      </c>
      <c r="S592" s="7">
        <v>3</v>
      </c>
      <c r="T592" s="7" t="str" cm="1">
        <f t="array" ref="T592">_xlfn.IFS(S592&lt;=2,"Excellent",S592=3,"Average",S592&lt;=5,"Poor")</f>
        <v>Average</v>
      </c>
      <c r="U592" s="5">
        <v>44988</v>
      </c>
      <c r="V592" s="7">
        <v>1</v>
      </c>
      <c r="W592" s="7" t="str" cm="1">
        <f t="array" ref="W592">_xlfn.IFS(S592&lt;=2,"High",S592=3,"Moderate",S592&lt;=5,"Low")</f>
        <v>Moderate</v>
      </c>
      <c r="X592" s="7">
        <v>3</v>
      </c>
      <c r="Y592" s="7" t="str" cm="1">
        <f t="array" ref="Y592">_xlfn.IFS(S592&lt;=2,"High",S592=3,"Moderate",S592&lt;=5,"Low")</f>
        <v>Moderate</v>
      </c>
      <c r="Z592" s="7">
        <v>3</v>
      </c>
      <c r="AA592" s="7" t="str" cm="1">
        <f t="array" ref="AA592">_xlfn.IFS(S592&lt;=2,"High",S592=3,"Moderate",S592&lt;=5,"Low")</f>
        <v>Moderate</v>
      </c>
      <c r="AB592" s="5">
        <v>45082</v>
      </c>
      <c r="AC592" s="7" t="s">
        <v>91</v>
      </c>
      <c r="AD592" s="7" t="s">
        <v>50</v>
      </c>
      <c r="AE592" s="7" t="s">
        <v>42</v>
      </c>
      <c r="AF592" s="7">
        <v>3</v>
      </c>
      <c r="AG592" s="8">
        <v>526.08000000000004</v>
      </c>
      <c r="AH592" s="7">
        <v>57</v>
      </c>
      <c r="AI592" s="7" t="str" cm="1">
        <f t="array" ref="AI592">_xlfn.IFS(AH592&lt;=25,"Young",AH592&lt;=50,"Adult",AH592&gt;50,"Old")</f>
        <v>Old</v>
      </c>
    </row>
    <row r="593" spans="1:35" x14ac:dyDescent="0.35">
      <c r="A593" s="11">
        <v>1082</v>
      </c>
      <c r="B593" s="9">
        <v>44441</v>
      </c>
      <c r="C593" s="10">
        <f t="shared" ca="1" si="9"/>
        <v>4.7166666666666668</v>
      </c>
      <c r="D593" s="11" t="s">
        <v>127</v>
      </c>
      <c r="E593" s="11" t="s">
        <v>86</v>
      </c>
      <c r="F593" s="11" t="s">
        <v>29</v>
      </c>
      <c r="G593" s="11" t="s">
        <v>45</v>
      </c>
      <c r="H593" s="11" t="s">
        <v>55</v>
      </c>
      <c r="I593" s="11" t="s">
        <v>45</v>
      </c>
      <c r="J593" s="11" t="s">
        <v>128</v>
      </c>
      <c r="K593" s="11" t="s">
        <v>64</v>
      </c>
      <c r="L593" s="9">
        <v>27822</v>
      </c>
      <c r="M593" s="11" t="s">
        <v>35</v>
      </c>
      <c r="N593" s="11" t="s">
        <v>47</v>
      </c>
      <c r="O593" s="11" t="s">
        <v>59</v>
      </c>
      <c r="P593" s="11" t="s">
        <v>66</v>
      </c>
      <c r="Q593" s="11" t="s">
        <v>39</v>
      </c>
      <c r="R593" s="11" cm="1">
        <f t="array" ref="R593">_xlfn.IFS(Table3[[#This Row],[Performance Levels]]="Exceeds",4,Table3[[#This Row],[Performance Levels]]="Fully Meets",3,Table3[[#This Row],[Performance Levels]]="PIP",1,Table3[[#This Row],[Performance Levels]]="Needs Improvement",2)</f>
        <v>3</v>
      </c>
      <c r="S593" s="11">
        <v>3</v>
      </c>
      <c r="T593" s="11" t="str" cm="1">
        <f t="array" ref="T593">_xlfn.IFS(S593&lt;=2,"Excellent",S593=3,"Average",S593&lt;=5,"Poor")</f>
        <v>Average</v>
      </c>
      <c r="U593" s="9">
        <v>44984</v>
      </c>
      <c r="V593" s="11">
        <v>1</v>
      </c>
      <c r="W593" s="11" t="str" cm="1">
        <f t="array" ref="W593">_xlfn.IFS(S593&lt;=2,"High",S593=3,"Moderate",S593&lt;=5,"Low")</f>
        <v>Moderate</v>
      </c>
      <c r="X593" s="11">
        <v>4</v>
      </c>
      <c r="Y593" s="11" t="str" cm="1">
        <f t="array" ref="Y593">_xlfn.IFS(S593&lt;=2,"High",S593=3,"Moderate",S593&lt;=5,"Low")</f>
        <v>Moderate</v>
      </c>
      <c r="Z593" s="11">
        <v>1</v>
      </c>
      <c r="AA593" s="11" t="str" cm="1">
        <f t="array" ref="AA593">_xlfn.IFS(S593&lt;=2,"High",S593=3,"Moderate",S593&lt;=5,"Low")</f>
        <v>Moderate</v>
      </c>
      <c r="AB593" s="9">
        <v>45038</v>
      </c>
      <c r="AC593" s="11" t="s">
        <v>49</v>
      </c>
      <c r="AD593" s="11" t="s">
        <v>50</v>
      </c>
      <c r="AE593" s="11" t="s">
        <v>51</v>
      </c>
      <c r="AF593" s="11">
        <v>5</v>
      </c>
      <c r="AG593" s="12">
        <v>662.15</v>
      </c>
      <c r="AH593" s="11">
        <v>45</v>
      </c>
      <c r="AI593" s="11" t="str" cm="1">
        <f t="array" ref="AI593">_xlfn.IFS(AH593&lt;=25,"Young",AH593&lt;=50,"Adult",AH593&gt;50,"Old")</f>
        <v>Adult</v>
      </c>
    </row>
    <row r="594" spans="1:35" x14ac:dyDescent="0.35">
      <c r="A594" s="7">
        <v>1083</v>
      </c>
      <c r="B594" s="5">
        <v>45137</v>
      </c>
      <c r="C594" s="6">
        <f t="shared" ca="1" si="9"/>
        <v>2.8055555555555554</v>
      </c>
      <c r="D594" s="7" t="s">
        <v>127</v>
      </c>
      <c r="E594" s="7" t="s">
        <v>80</v>
      </c>
      <c r="F594" s="7" t="s">
        <v>29</v>
      </c>
      <c r="G594" s="7" t="s">
        <v>45</v>
      </c>
      <c r="H594" s="7" t="s">
        <v>44</v>
      </c>
      <c r="I594" s="7" t="s">
        <v>54</v>
      </c>
      <c r="J594" s="7" t="s">
        <v>128</v>
      </c>
      <c r="K594" s="7" t="s">
        <v>46</v>
      </c>
      <c r="L594" s="5">
        <v>23020</v>
      </c>
      <c r="M594" s="7" t="s">
        <v>35</v>
      </c>
      <c r="N594" s="7" t="s">
        <v>36</v>
      </c>
      <c r="O594" s="7" t="s">
        <v>83</v>
      </c>
      <c r="P594" s="7" t="s">
        <v>76</v>
      </c>
      <c r="Q594" s="7" t="s">
        <v>39</v>
      </c>
      <c r="R594" s="7" cm="1">
        <f t="array" ref="R594">_xlfn.IFS(Table3[[#This Row],[Performance Levels]]="Exceeds",4,Table3[[#This Row],[Performance Levels]]="Fully Meets",3,Table3[[#This Row],[Performance Levels]]="PIP",1,Table3[[#This Row],[Performance Levels]]="Needs Improvement",2)</f>
        <v>3</v>
      </c>
      <c r="S594" s="7">
        <v>3</v>
      </c>
      <c r="T594" s="7" t="str" cm="1">
        <f t="array" ref="T594">_xlfn.IFS(S594&lt;=2,"Excellent",S594=3,"Average",S594&lt;=5,"Poor")</f>
        <v>Average</v>
      </c>
      <c r="U594" s="5">
        <v>44935</v>
      </c>
      <c r="V594" s="7">
        <v>5</v>
      </c>
      <c r="W594" s="7" t="str" cm="1">
        <f t="array" ref="W594">_xlfn.IFS(S594&lt;=2,"High",S594=3,"Moderate",S594&lt;=5,"Low")</f>
        <v>Moderate</v>
      </c>
      <c r="X594" s="7">
        <v>5</v>
      </c>
      <c r="Y594" s="7" t="str" cm="1">
        <f t="array" ref="Y594">_xlfn.IFS(S594&lt;=2,"High",S594=3,"Moderate",S594&lt;=5,"Low")</f>
        <v>Moderate</v>
      </c>
      <c r="Z594" s="7">
        <v>3</v>
      </c>
      <c r="AA594" s="7" t="str" cm="1">
        <f t="array" ref="AA594">_xlfn.IFS(S594&lt;=2,"High",S594=3,"Moderate",S594&lt;=5,"Low")</f>
        <v>Moderate</v>
      </c>
      <c r="AB594" s="5">
        <v>44883</v>
      </c>
      <c r="AC594" s="7" t="s">
        <v>61</v>
      </c>
      <c r="AD594" s="7" t="s">
        <v>50</v>
      </c>
      <c r="AE594" s="7" t="s">
        <v>62</v>
      </c>
      <c r="AF594" s="7">
        <v>4</v>
      </c>
      <c r="AG594" s="8">
        <v>869.89</v>
      </c>
      <c r="AH594" s="7">
        <v>60</v>
      </c>
      <c r="AI594" s="7" t="str" cm="1">
        <f t="array" ref="AI594">_xlfn.IFS(AH594&lt;=25,"Young",AH594&lt;=50,"Adult",AH594&gt;50,"Old")</f>
        <v>Old</v>
      </c>
    </row>
    <row r="595" spans="1:35" x14ac:dyDescent="0.35">
      <c r="A595" s="11">
        <v>1084</v>
      </c>
      <c r="B595" s="9">
        <v>45104</v>
      </c>
      <c r="C595" s="10">
        <f t="shared" ca="1" si="9"/>
        <v>2.8972222222222221</v>
      </c>
      <c r="D595" s="11" t="s">
        <v>127</v>
      </c>
      <c r="E595" s="11" t="s">
        <v>53</v>
      </c>
      <c r="F595" s="11" t="s">
        <v>29</v>
      </c>
      <c r="G595" s="11" t="s">
        <v>30</v>
      </c>
      <c r="H595" s="11" t="s">
        <v>31</v>
      </c>
      <c r="I595" s="11" t="s">
        <v>45</v>
      </c>
      <c r="J595" s="11" t="s">
        <v>128</v>
      </c>
      <c r="K595" s="11" t="s">
        <v>81</v>
      </c>
      <c r="L595" s="9">
        <v>32732</v>
      </c>
      <c r="M595" s="11" t="s">
        <v>35</v>
      </c>
      <c r="N595" s="11" t="s">
        <v>47</v>
      </c>
      <c r="O595" s="11" t="s">
        <v>37</v>
      </c>
      <c r="P595" s="11" t="s">
        <v>60</v>
      </c>
      <c r="Q595" s="11" t="s">
        <v>39</v>
      </c>
      <c r="R595" s="11" cm="1">
        <f t="array" ref="R595">_xlfn.IFS(Table3[[#This Row],[Performance Levels]]="Exceeds",4,Table3[[#This Row],[Performance Levels]]="Fully Meets",3,Table3[[#This Row],[Performance Levels]]="PIP",1,Table3[[#This Row],[Performance Levels]]="Needs Improvement",2)</f>
        <v>3</v>
      </c>
      <c r="S595" s="11">
        <v>3</v>
      </c>
      <c r="T595" s="11" t="str" cm="1">
        <f t="array" ref="T595">_xlfn.IFS(S595&lt;=2,"Excellent",S595=3,"Average",S595&lt;=5,"Poor")</f>
        <v>Average</v>
      </c>
      <c r="U595" s="9">
        <v>44976</v>
      </c>
      <c r="V595" s="11">
        <v>1</v>
      </c>
      <c r="W595" s="11" t="str" cm="1">
        <f t="array" ref="W595">_xlfn.IFS(S595&lt;=2,"High",S595=3,"Moderate",S595&lt;=5,"Low")</f>
        <v>Moderate</v>
      </c>
      <c r="X595" s="11">
        <v>2</v>
      </c>
      <c r="Y595" s="11" t="str" cm="1">
        <f t="array" ref="Y595">_xlfn.IFS(S595&lt;=2,"High",S595=3,"Moderate",S595&lt;=5,"Low")</f>
        <v>Moderate</v>
      </c>
      <c r="Z595" s="11">
        <v>4</v>
      </c>
      <c r="AA595" s="11" t="str" cm="1">
        <f t="array" ref="AA595">_xlfn.IFS(S595&lt;=2,"High",S595=3,"Moderate",S595&lt;=5,"Low")</f>
        <v>Moderate</v>
      </c>
      <c r="AB595" s="9">
        <v>44912</v>
      </c>
      <c r="AC595" s="11" t="s">
        <v>40</v>
      </c>
      <c r="AD595" s="11" t="s">
        <v>50</v>
      </c>
      <c r="AE595" s="11" t="s">
        <v>62</v>
      </c>
      <c r="AF595" s="11">
        <v>3</v>
      </c>
      <c r="AG595" s="12">
        <v>295.39999999999998</v>
      </c>
      <c r="AH595" s="11">
        <v>34</v>
      </c>
      <c r="AI595" s="11" t="str" cm="1">
        <f t="array" ref="AI595">_xlfn.IFS(AH595&lt;=25,"Young",AH595&lt;=50,"Adult",AH595&gt;50,"Old")</f>
        <v>Adult</v>
      </c>
    </row>
    <row r="596" spans="1:35" x14ac:dyDescent="0.35">
      <c r="A596" s="7">
        <v>1085</v>
      </c>
      <c r="B596" s="5">
        <v>44647</v>
      </c>
      <c r="C596" s="6">
        <f t="shared" ca="1" si="9"/>
        <v>4.1472222222222221</v>
      </c>
      <c r="D596" s="7" t="s">
        <v>127</v>
      </c>
      <c r="E596" s="7" t="s">
        <v>93</v>
      </c>
      <c r="F596" s="7" t="s">
        <v>29</v>
      </c>
      <c r="G596" s="7" t="s">
        <v>30</v>
      </c>
      <c r="H596" s="7" t="s">
        <v>55</v>
      </c>
      <c r="I596" s="7" t="s">
        <v>54</v>
      </c>
      <c r="J596" s="7" t="s">
        <v>128</v>
      </c>
      <c r="K596" s="7" t="s">
        <v>64</v>
      </c>
      <c r="L596" s="5">
        <v>19063</v>
      </c>
      <c r="M596" s="7" t="s">
        <v>35</v>
      </c>
      <c r="N596" s="7" t="s">
        <v>47</v>
      </c>
      <c r="O596" s="7" t="s">
        <v>59</v>
      </c>
      <c r="P596" s="7" t="s">
        <v>76</v>
      </c>
      <c r="Q596" s="7" t="s">
        <v>39</v>
      </c>
      <c r="R596" s="7" cm="1">
        <f t="array" ref="R596">_xlfn.IFS(Table3[[#This Row],[Performance Levels]]="Exceeds",4,Table3[[#This Row],[Performance Levels]]="Fully Meets",3,Table3[[#This Row],[Performance Levels]]="PIP",1,Table3[[#This Row],[Performance Levels]]="Needs Improvement",2)</f>
        <v>3</v>
      </c>
      <c r="S596" s="7">
        <v>3</v>
      </c>
      <c r="T596" s="7" t="str" cm="1">
        <f t="array" ref="T596">_xlfn.IFS(S596&lt;=2,"Excellent",S596=3,"Average",S596&lt;=5,"Poor")</f>
        <v>Average</v>
      </c>
      <c r="U596" s="5">
        <v>44935</v>
      </c>
      <c r="V596" s="7">
        <v>5</v>
      </c>
      <c r="W596" s="7" t="str" cm="1">
        <f t="array" ref="W596">_xlfn.IFS(S596&lt;=2,"High",S596=3,"Moderate",S596&lt;=5,"Low")</f>
        <v>Moderate</v>
      </c>
      <c r="X596" s="7">
        <v>5</v>
      </c>
      <c r="Y596" s="7" t="str" cm="1">
        <f t="array" ref="Y596">_xlfn.IFS(S596&lt;=2,"High",S596=3,"Moderate",S596&lt;=5,"Low")</f>
        <v>Moderate</v>
      </c>
      <c r="Z596" s="7">
        <v>3</v>
      </c>
      <c r="AA596" s="7" t="str" cm="1">
        <f t="array" ref="AA596">_xlfn.IFS(S596&lt;=2,"High",S596=3,"Moderate",S596&lt;=5,"Low")</f>
        <v>Moderate</v>
      </c>
      <c r="AB596" s="5">
        <v>44866</v>
      </c>
      <c r="AC596" s="7" t="s">
        <v>49</v>
      </c>
      <c r="AD596" s="7" t="s">
        <v>50</v>
      </c>
      <c r="AE596" s="7" t="s">
        <v>72</v>
      </c>
      <c r="AF596" s="7">
        <v>5</v>
      </c>
      <c r="AG596" s="8">
        <v>993.13</v>
      </c>
      <c r="AH596" s="7">
        <v>70</v>
      </c>
      <c r="AI596" s="7" t="str" cm="1">
        <f t="array" ref="AI596">_xlfn.IFS(AH596&lt;=25,"Young",AH596&lt;=50,"Adult",AH596&gt;50,"Old")</f>
        <v>Old</v>
      </c>
    </row>
    <row r="597" spans="1:35" x14ac:dyDescent="0.35">
      <c r="A597" s="11">
        <v>1086</v>
      </c>
      <c r="B597" s="9">
        <v>44785</v>
      </c>
      <c r="C597" s="10">
        <f t="shared" ca="1" si="9"/>
        <v>3.7722222222222221</v>
      </c>
      <c r="D597" s="11" t="s">
        <v>127</v>
      </c>
      <c r="E597" s="11" t="s">
        <v>84</v>
      </c>
      <c r="F597" s="11" t="s">
        <v>29</v>
      </c>
      <c r="G597" s="11" t="s">
        <v>30</v>
      </c>
      <c r="H597" s="11" t="s">
        <v>44</v>
      </c>
      <c r="I597" s="11" t="s">
        <v>32</v>
      </c>
      <c r="J597" s="11" t="s">
        <v>128</v>
      </c>
      <c r="K597" s="11" t="s">
        <v>69</v>
      </c>
      <c r="L597" s="9">
        <v>26875</v>
      </c>
      <c r="M597" s="11" t="s">
        <v>35</v>
      </c>
      <c r="N597" s="11" t="s">
        <v>36</v>
      </c>
      <c r="O597" s="11" t="s">
        <v>71</v>
      </c>
      <c r="P597" s="11" t="s">
        <v>60</v>
      </c>
      <c r="Q597" s="11" t="s">
        <v>39</v>
      </c>
      <c r="R597" s="11" cm="1">
        <f t="array" ref="R597">_xlfn.IFS(Table3[[#This Row],[Performance Levels]]="Exceeds",4,Table3[[#This Row],[Performance Levels]]="Fully Meets",3,Table3[[#This Row],[Performance Levels]]="PIP",1,Table3[[#This Row],[Performance Levels]]="Needs Improvement",2)</f>
        <v>3</v>
      </c>
      <c r="S597" s="11">
        <v>3</v>
      </c>
      <c r="T597" s="11" t="str" cm="1">
        <f t="array" ref="T597">_xlfn.IFS(S597&lt;=2,"Excellent",S597=3,"Average",S597&lt;=5,"Poor")</f>
        <v>Average</v>
      </c>
      <c r="U597" s="9">
        <v>44999</v>
      </c>
      <c r="V597" s="11">
        <v>1</v>
      </c>
      <c r="W597" s="11" t="str" cm="1">
        <f t="array" ref="W597">_xlfn.IFS(S597&lt;=2,"High",S597=3,"Moderate",S597&lt;=5,"Low")</f>
        <v>Moderate</v>
      </c>
      <c r="X597" s="11">
        <v>1</v>
      </c>
      <c r="Y597" s="11" t="str" cm="1">
        <f t="array" ref="Y597">_xlfn.IFS(S597&lt;=2,"High",S597=3,"Moderate",S597&lt;=5,"Low")</f>
        <v>Moderate</v>
      </c>
      <c r="Z597" s="11">
        <v>5</v>
      </c>
      <c r="AA597" s="11" t="str" cm="1">
        <f t="array" ref="AA597">_xlfn.IFS(S597&lt;=2,"High",S597=3,"Moderate",S597&lt;=5,"Low")</f>
        <v>Moderate</v>
      </c>
      <c r="AB597" s="9">
        <v>45122</v>
      </c>
      <c r="AC597" s="11" t="s">
        <v>40</v>
      </c>
      <c r="AD597" s="11" t="s">
        <v>50</v>
      </c>
      <c r="AE597" s="11" t="s">
        <v>62</v>
      </c>
      <c r="AF597" s="11">
        <v>2</v>
      </c>
      <c r="AG597" s="12">
        <v>641.69000000000005</v>
      </c>
      <c r="AH597" s="11">
        <v>49</v>
      </c>
      <c r="AI597" s="11" t="str" cm="1">
        <f t="array" ref="AI597">_xlfn.IFS(AH597&lt;=25,"Young",AH597&lt;=50,"Adult",AH597&gt;50,"Old")</f>
        <v>Adult</v>
      </c>
    </row>
    <row r="598" spans="1:35" x14ac:dyDescent="0.35">
      <c r="A598" s="7">
        <v>1087</v>
      </c>
      <c r="B598" s="5">
        <v>44750</v>
      </c>
      <c r="C598" s="6">
        <f t="shared" ca="1" si="9"/>
        <v>3.8666666666666667</v>
      </c>
      <c r="D598" s="7" t="s">
        <v>127</v>
      </c>
      <c r="E598" s="7" t="s">
        <v>63</v>
      </c>
      <c r="F598" s="7" t="s">
        <v>29</v>
      </c>
      <c r="G598" s="7" t="s">
        <v>45</v>
      </c>
      <c r="H598" s="7" t="s">
        <v>44</v>
      </c>
      <c r="I598" s="7" t="s">
        <v>45</v>
      </c>
      <c r="J598" s="7" t="s">
        <v>128</v>
      </c>
      <c r="K598" s="7" t="s">
        <v>69</v>
      </c>
      <c r="L598" s="5">
        <v>27246</v>
      </c>
      <c r="M598" s="7" t="s">
        <v>35</v>
      </c>
      <c r="N598" s="7" t="s">
        <v>36</v>
      </c>
      <c r="O598" s="7" t="s">
        <v>59</v>
      </c>
      <c r="P598" s="7" t="s">
        <v>66</v>
      </c>
      <c r="Q598" s="7" t="s">
        <v>39</v>
      </c>
      <c r="R598" s="7" cm="1">
        <f t="array" ref="R598">_xlfn.IFS(Table3[[#This Row],[Performance Levels]]="Exceeds",4,Table3[[#This Row],[Performance Levels]]="Fully Meets",3,Table3[[#This Row],[Performance Levels]]="PIP",1,Table3[[#This Row],[Performance Levels]]="Needs Improvement",2)</f>
        <v>3</v>
      </c>
      <c r="S598" s="7">
        <v>3</v>
      </c>
      <c r="T598" s="7" t="str" cm="1">
        <f t="array" ref="T598">_xlfn.IFS(S598&lt;=2,"Excellent",S598=3,"Average",S598&lt;=5,"Poor")</f>
        <v>Average</v>
      </c>
      <c r="U598" s="5">
        <v>45049</v>
      </c>
      <c r="V598" s="7">
        <v>1</v>
      </c>
      <c r="W598" s="7" t="str" cm="1">
        <f t="array" ref="W598">_xlfn.IFS(S598&lt;=2,"High",S598=3,"Moderate",S598&lt;=5,"Low")</f>
        <v>Moderate</v>
      </c>
      <c r="X598" s="7">
        <v>5</v>
      </c>
      <c r="Y598" s="7" t="str" cm="1">
        <f t="array" ref="Y598">_xlfn.IFS(S598&lt;=2,"High",S598=3,"Moderate",S598&lt;=5,"Low")</f>
        <v>Moderate</v>
      </c>
      <c r="Z598" s="7">
        <v>2</v>
      </c>
      <c r="AA598" s="7" t="str" cm="1">
        <f t="array" ref="AA598">_xlfn.IFS(S598&lt;=2,"High",S598=3,"Moderate",S598&lt;=5,"Low")</f>
        <v>Moderate</v>
      </c>
      <c r="AB598" s="5">
        <v>45056</v>
      </c>
      <c r="AC598" s="7" t="s">
        <v>67</v>
      </c>
      <c r="AD598" s="7" t="s">
        <v>41</v>
      </c>
      <c r="AE598" s="7" t="s">
        <v>51</v>
      </c>
      <c r="AF598" s="7">
        <v>5</v>
      </c>
      <c r="AG598" s="8">
        <v>197.34</v>
      </c>
      <c r="AH598" s="7">
        <v>48</v>
      </c>
      <c r="AI598" s="7" t="str" cm="1">
        <f t="array" ref="AI598">_xlfn.IFS(AH598&lt;=25,"Young",AH598&lt;=50,"Adult",AH598&gt;50,"Old")</f>
        <v>Adult</v>
      </c>
    </row>
    <row r="599" spans="1:35" x14ac:dyDescent="0.35">
      <c r="A599" s="11">
        <v>1088</v>
      </c>
      <c r="B599" s="9">
        <v>44058</v>
      </c>
      <c r="C599" s="10">
        <f t="shared" ca="1" si="9"/>
        <v>5.7638888888888893</v>
      </c>
      <c r="D599" s="11" t="s">
        <v>127</v>
      </c>
      <c r="E599" s="11" t="s">
        <v>73</v>
      </c>
      <c r="F599" s="11" t="s">
        <v>29</v>
      </c>
      <c r="G599" s="11" t="s">
        <v>30</v>
      </c>
      <c r="H599" s="11" t="s">
        <v>55</v>
      </c>
      <c r="I599" s="11" t="s">
        <v>45</v>
      </c>
      <c r="J599" s="11" t="s">
        <v>128</v>
      </c>
      <c r="K599" s="11" t="s">
        <v>64</v>
      </c>
      <c r="L599" s="9">
        <v>33336</v>
      </c>
      <c r="M599" s="11" t="s">
        <v>35</v>
      </c>
      <c r="N599" s="11" t="s">
        <v>36</v>
      </c>
      <c r="O599" s="11" t="s">
        <v>37</v>
      </c>
      <c r="P599" s="11" t="s">
        <v>38</v>
      </c>
      <c r="Q599" s="11" t="s">
        <v>39</v>
      </c>
      <c r="R599" s="11" cm="1">
        <f t="array" ref="R599">_xlfn.IFS(Table3[[#This Row],[Performance Levels]]="Exceeds",4,Table3[[#This Row],[Performance Levels]]="Fully Meets",3,Table3[[#This Row],[Performance Levels]]="PIP",1,Table3[[#This Row],[Performance Levels]]="Needs Improvement",2)</f>
        <v>3</v>
      </c>
      <c r="S599" s="11">
        <v>3</v>
      </c>
      <c r="T599" s="11" t="str" cm="1">
        <f t="array" ref="T599">_xlfn.IFS(S599&lt;=2,"Excellent",S599=3,"Average",S599&lt;=5,"Poor")</f>
        <v>Average</v>
      </c>
      <c r="U599" s="9">
        <v>45036</v>
      </c>
      <c r="V599" s="11">
        <v>4</v>
      </c>
      <c r="W599" s="11" t="str" cm="1">
        <f t="array" ref="W599">_xlfn.IFS(S599&lt;=2,"High",S599=3,"Moderate",S599&lt;=5,"Low")</f>
        <v>Moderate</v>
      </c>
      <c r="X599" s="11">
        <v>3</v>
      </c>
      <c r="Y599" s="11" t="str" cm="1">
        <f t="array" ref="Y599">_xlfn.IFS(S599&lt;=2,"High",S599=3,"Moderate",S599&lt;=5,"Low")</f>
        <v>Moderate</v>
      </c>
      <c r="Z599" s="11">
        <v>1</v>
      </c>
      <c r="AA599" s="11" t="str" cm="1">
        <f t="array" ref="AA599">_xlfn.IFS(S599&lt;=2,"High",S599=3,"Moderate",S599&lt;=5,"Low")</f>
        <v>Moderate</v>
      </c>
      <c r="AB599" s="9">
        <v>45063</v>
      </c>
      <c r="AC599" s="11" t="s">
        <v>40</v>
      </c>
      <c r="AD599" s="11" t="s">
        <v>50</v>
      </c>
      <c r="AE599" s="11" t="s">
        <v>42</v>
      </c>
      <c r="AF599" s="11">
        <v>2</v>
      </c>
      <c r="AG599" s="12">
        <v>235.15</v>
      </c>
      <c r="AH599" s="11">
        <v>29</v>
      </c>
      <c r="AI599" s="11" t="str" cm="1">
        <f t="array" ref="AI599">_xlfn.IFS(AH599&lt;=25,"Young",AH599&lt;=50,"Adult",AH599&gt;50,"Old")</f>
        <v>Adult</v>
      </c>
    </row>
    <row r="600" spans="1:35" x14ac:dyDescent="0.35">
      <c r="A600" s="7">
        <v>1089</v>
      </c>
      <c r="B600" s="5">
        <v>45073</v>
      </c>
      <c r="C600" s="6">
        <f t="shared" ca="1" si="9"/>
        <v>2.9805555555555556</v>
      </c>
      <c r="D600" s="7" t="s">
        <v>127</v>
      </c>
      <c r="E600" s="7" t="s">
        <v>68</v>
      </c>
      <c r="F600" s="7" t="s">
        <v>29</v>
      </c>
      <c r="G600" s="7" t="s">
        <v>54</v>
      </c>
      <c r="H600" s="7" t="s">
        <v>44</v>
      </c>
      <c r="I600" s="7" t="s">
        <v>32</v>
      </c>
      <c r="J600" s="7" t="s">
        <v>128</v>
      </c>
      <c r="K600" s="7" t="s">
        <v>100</v>
      </c>
      <c r="L600" s="5">
        <v>19478</v>
      </c>
      <c r="M600" s="7" t="s">
        <v>35</v>
      </c>
      <c r="N600" s="7" t="s">
        <v>36</v>
      </c>
      <c r="O600" s="7" t="s">
        <v>71</v>
      </c>
      <c r="P600" s="7" t="s">
        <v>66</v>
      </c>
      <c r="Q600" s="7" t="s">
        <v>39</v>
      </c>
      <c r="R600" s="7" cm="1">
        <f t="array" ref="R600">_xlfn.IFS(Table3[[#This Row],[Performance Levels]]="Exceeds",4,Table3[[#This Row],[Performance Levels]]="Fully Meets",3,Table3[[#This Row],[Performance Levels]]="PIP",1,Table3[[#This Row],[Performance Levels]]="Needs Improvement",2)</f>
        <v>3</v>
      </c>
      <c r="S600" s="7">
        <v>3</v>
      </c>
      <c r="T600" s="7" t="str" cm="1">
        <f t="array" ref="T600">_xlfn.IFS(S600&lt;=2,"Excellent",S600=3,"Average",S600&lt;=5,"Poor")</f>
        <v>Average</v>
      </c>
      <c r="U600" s="5">
        <v>45035</v>
      </c>
      <c r="V600" s="7">
        <v>3</v>
      </c>
      <c r="W600" s="7" t="str" cm="1">
        <f t="array" ref="W600">_xlfn.IFS(S600&lt;=2,"High",S600=3,"Moderate",S600&lt;=5,"Low")</f>
        <v>Moderate</v>
      </c>
      <c r="X600" s="7">
        <v>1</v>
      </c>
      <c r="Y600" s="7" t="str" cm="1">
        <f t="array" ref="Y600">_xlfn.IFS(S600&lt;=2,"High",S600=3,"Moderate",S600&lt;=5,"Low")</f>
        <v>Moderate</v>
      </c>
      <c r="Z600" s="7">
        <v>5</v>
      </c>
      <c r="AA600" s="7" t="str" cm="1">
        <f t="array" ref="AA600">_xlfn.IFS(S600&lt;=2,"High",S600=3,"Moderate",S600&lt;=5,"Low")</f>
        <v>Moderate</v>
      </c>
      <c r="AB600" s="5">
        <v>45073</v>
      </c>
      <c r="AC600" s="7" t="s">
        <v>67</v>
      </c>
      <c r="AD600" s="7" t="s">
        <v>41</v>
      </c>
      <c r="AE600" s="7" t="s">
        <v>72</v>
      </c>
      <c r="AF600" s="7">
        <v>2</v>
      </c>
      <c r="AG600" s="8">
        <v>697.28</v>
      </c>
      <c r="AH600" s="7">
        <v>70</v>
      </c>
      <c r="AI600" s="7" t="str" cm="1">
        <f t="array" ref="AI600">_xlfn.IFS(AH600&lt;=25,"Young",AH600&lt;=50,"Adult",AH600&gt;50,"Old")</f>
        <v>Old</v>
      </c>
    </row>
    <row r="601" spans="1:35" x14ac:dyDescent="0.35">
      <c r="A601" s="11">
        <v>1090</v>
      </c>
      <c r="B601" s="9">
        <v>44928</v>
      </c>
      <c r="C601" s="10">
        <f t="shared" ca="1" si="9"/>
        <v>3.3833333333333333</v>
      </c>
      <c r="D601" s="11" t="s">
        <v>129</v>
      </c>
      <c r="E601" s="11" t="s">
        <v>28</v>
      </c>
      <c r="F601" s="11" t="s">
        <v>29</v>
      </c>
      <c r="G601" s="11" t="s">
        <v>45</v>
      </c>
      <c r="H601" s="11" t="s">
        <v>31</v>
      </c>
      <c r="I601" s="11" t="s">
        <v>54</v>
      </c>
      <c r="J601" s="11" t="s">
        <v>128</v>
      </c>
      <c r="K601" s="11" t="s">
        <v>69</v>
      </c>
      <c r="L601" s="9">
        <v>23982</v>
      </c>
      <c r="M601" s="11" t="s">
        <v>35</v>
      </c>
      <c r="N601" s="11" t="s">
        <v>36</v>
      </c>
      <c r="O601" s="11" t="s">
        <v>71</v>
      </c>
      <c r="P601" s="11" t="s">
        <v>76</v>
      </c>
      <c r="Q601" s="11" t="s">
        <v>39</v>
      </c>
      <c r="R601" s="11" cm="1">
        <f t="array" ref="R601">_xlfn.IFS(Table3[[#This Row],[Performance Levels]]="Exceeds",4,Table3[[#This Row],[Performance Levels]]="Fully Meets",3,Table3[[#This Row],[Performance Levels]]="PIP",1,Table3[[#This Row],[Performance Levels]]="Needs Improvement",2)</f>
        <v>3</v>
      </c>
      <c r="S601" s="11">
        <v>3</v>
      </c>
      <c r="T601" s="11" t="str" cm="1">
        <f t="array" ref="T601">_xlfn.IFS(S601&lt;=2,"Excellent",S601=3,"Average",S601&lt;=5,"Poor")</f>
        <v>Average</v>
      </c>
      <c r="U601" s="9">
        <v>45062</v>
      </c>
      <c r="V601" s="11">
        <v>4</v>
      </c>
      <c r="W601" s="11" t="str" cm="1">
        <f t="array" ref="W601">_xlfn.IFS(S601&lt;=2,"High",S601=3,"Moderate",S601&lt;=5,"Low")</f>
        <v>Moderate</v>
      </c>
      <c r="X601" s="11">
        <v>3</v>
      </c>
      <c r="Y601" s="11" t="str" cm="1">
        <f t="array" ref="Y601">_xlfn.IFS(S601&lt;=2,"High",S601=3,"Moderate",S601&lt;=5,"Low")</f>
        <v>Moderate</v>
      </c>
      <c r="Z601" s="11">
        <v>4</v>
      </c>
      <c r="AA601" s="11" t="str" cm="1">
        <f t="array" ref="AA601">_xlfn.IFS(S601&lt;=2,"High",S601=3,"Moderate",S601&lt;=5,"Low")</f>
        <v>Moderate</v>
      </c>
      <c r="AB601" s="9">
        <v>45006</v>
      </c>
      <c r="AC601" s="11" t="s">
        <v>91</v>
      </c>
      <c r="AD601" s="11" t="s">
        <v>50</v>
      </c>
      <c r="AE601" s="11" t="s">
        <v>62</v>
      </c>
      <c r="AF601" s="11">
        <v>1</v>
      </c>
      <c r="AG601" s="12">
        <v>910.33</v>
      </c>
      <c r="AH601" s="11">
        <v>58</v>
      </c>
      <c r="AI601" s="11" t="str" cm="1">
        <f t="array" ref="AI601">_xlfn.IFS(AH601&lt;=25,"Young",AH601&lt;=50,"Adult",AH601&gt;50,"Old")</f>
        <v>Old</v>
      </c>
    </row>
    <row r="602" spans="1:35" x14ac:dyDescent="0.35">
      <c r="A602" s="7">
        <v>1091</v>
      </c>
      <c r="B602" s="5">
        <v>43420</v>
      </c>
      <c r="C602" s="6">
        <f t="shared" ca="1" si="9"/>
        <v>7.5111111111111111</v>
      </c>
      <c r="D602" s="7" t="s">
        <v>27</v>
      </c>
      <c r="E602" s="7" t="s">
        <v>93</v>
      </c>
      <c r="F602" s="7" t="s">
        <v>29</v>
      </c>
      <c r="G602" s="7" t="s">
        <v>30</v>
      </c>
      <c r="H602" s="7" t="s">
        <v>55</v>
      </c>
      <c r="I602" s="7" t="s">
        <v>32</v>
      </c>
      <c r="J602" s="7" t="s">
        <v>33</v>
      </c>
      <c r="K602" s="7" t="s">
        <v>57</v>
      </c>
      <c r="L602" s="5">
        <v>31650</v>
      </c>
      <c r="M602" s="7" t="s">
        <v>35</v>
      </c>
      <c r="N602" s="7" t="s">
        <v>47</v>
      </c>
      <c r="O602" s="7" t="s">
        <v>83</v>
      </c>
      <c r="P602" s="7" t="s">
        <v>60</v>
      </c>
      <c r="Q602" s="7" t="s">
        <v>39</v>
      </c>
      <c r="R602" s="7" cm="1">
        <f t="array" ref="R602">_xlfn.IFS(Table3[[#This Row],[Performance Levels]]="Exceeds",4,Table3[[#This Row],[Performance Levels]]="Fully Meets",3,Table3[[#This Row],[Performance Levels]]="PIP",1,Table3[[#This Row],[Performance Levels]]="Needs Improvement",2)</f>
        <v>3</v>
      </c>
      <c r="S602" s="7">
        <v>3</v>
      </c>
      <c r="T602" s="7" t="str" cm="1">
        <f t="array" ref="T602">_xlfn.IFS(S602&lt;=2,"Excellent",S602=3,"Average",S602&lt;=5,"Poor")</f>
        <v>Average</v>
      </c>
      <c r="U602" s="5">
        <v>45038</v>
      </c>
      <c r="V602" s="7">
        <v>2</v>
      </c>
      <c r="W602" s="7" t="str" cm="1">
        <f t="array" ref="W602">_xlfn.IFS(S602&lt;=2,"High",S602=3,"Moderate",S602&lt;=5,"Low")</f>
        <v>Moderate</v>
      </c>
      <c r="X602" s="7">
        <v>4</v>
      </c>
      <c r="Y602" s="7" t="str" cm="1">
        <f t="array" ref="Y602">_xlfn.IFS(S602&lt;=2,"High",S602=3,"Moderate",S602&lt;=5,"Low")</f>
        <v>Moderate</v>
      </c>
      <c r="Z602" s="7">
        <v>3</v>
      </c>
      <c r="AA602" s="7" t="str" cm="1">
        <f t="array" ref="AA602">_xlfn.IFS(S602&lt;=2,"High",S602=3,"Moderate",S602&lt;=5,"Low")</f>
        <v>Moderate</v>
      </c>
      <c r="AB602" s="5">
        <v>44854</v>
      </c>
      <c r="AC602" s="7" t="s">
        <v>49</v>
      </c>
      <c r="AD602" s="7" t="s">
        <v>41</v>
      </c>
      <c r="AE602" s="7" t="s">
        <v>51</v>
      </c>
      <c r="AF602" s="7">
        <v>2</v>
      </c>
      <c r="AG602" s="8">
        <v>213.91</v>
      </c>
      <c r="AH602" s="7">
        <v>32</v>
      </c>
      <c r="AI602" s="7" t="str" cm="1">
        <f t="array" ref="AI602">_xlfn.IFS(AH602&lt;=25,"Young",AH602&lt;=50,"Adult",AH602&gt;50,"Old")</f>
        <v>Adult</v>
      </c>
    </row>
    <row r="603" spans="1:35" x14ac:dyDescent="0.35">
      <c r="A603" s="11">
        <v>1092</v>
      </c>
      <c r="B603" s="9">
        <v>44754</v>
      </c>
      <c r="C603" s="10">
        <f t="shared" ca="1" si="9"/>
        <v>3.8555555555555556</v>
      </c>
      <c r="D603" s="11" t="s">
        <v>27</v>
      </c>
      <c r="E603" s="11" t="s">
        <v>93</v>
      </c>
      <c r="F603" s="11" t="s">
        <v>29</v>
      </c>
      <c r="G603" s="11" t="s">
        <v>45</v>
      </c>
      <c r="H603" s="11" t="s">
        <v>31</v>
      </c>
      <c r="I603" s="11" t="s">
        <v>54</v>
      </c>
      <c r="J603" s="11" t="s">
        <v>33</v>
      </c>
      <c r="K603" s="11" t="s">
        <v>69</v>
      </c>
      <c r="L603" s="9">
        <v>25595</v>
      </c>
      <c r="M603" s="11" t="s">
        <v>35</v>
      </c>
      <c r="N603" s="11" t="s">
        <v>36</v>
      </c>
      <c r="O603" s="11" t="s">
        <v>48</v>
      </c>
      <c r="P603" s="11" t="s">
        <v>76</v>
      </c>
      <c r="Q603" s="11" t="s">
        <v>39</v>
      </c>
      <c r="R603" s="11" cm="1">
        <f t="array" ref="R603">_xlfn.IFS(Table3[[#This Row],[Performance Levels]]="Exceeds",4,Table3[[#This Row],[Performance Levels]]="Fully Meets",3,Table3[[#This Row],[Performance Levels]]="PIP",1,Table3[[#This Row],[Performance Levels]]="Needs Improvement",2)</f>
        <v>3</v>
      </c>
      <c r="S603" s="11">
        <v>3</v>
      </c>
      <c r="T603" s="11" t="str" cm="1">
        <f t="array" ref="T603">_xlfn.IFS(S603&lt;=2,"Excellent",S603=3,"Average",S603&lt;=5,"Poor")</f>
        <v>Average</v>
      </c>
      <c r="U603" s="9">
        <v>44993</v>
      </c>
      <c r="V603" s="11">
        <v>1</v>
      </c>
      <c r="W603" s="11" t="str" cm="1">
        <f t="array" ref="W603">_xlfn.IFS(S603&lt;=2,"High",S603=3,"Moderate",S603&lt;=5,"Low")</f>
        <v>Moderate</v>
      </c>
      <c r="X603" s="11">
        <v>4</v>
      </c>
      <c r="Y603" s="11" t="str" cm="1">
        <f t="array" ref="Y603">_xlfn.IFS(S603&lt;=2,"High",S603=3,"Moderate",S603&lt;=5,"Low")</f>
        <v>Moderate</v>
      </c>
      <c r="Z603" s="11">
        <v>1</v>
      </c>
      <c r="AA603" s="11" t="str" cm="1">
        <f t="array" ref="AA603">_xlfn.IFS(S603&lt;=2,"High",S603=3,"Moderate",S603&lt;=5,"Low")</f>
        <v>Moderate</v>
      </c>
      <c r="AB603" s="9">
        <v>44824</v>
      </c>
      <c r="AC603" s="11" t="s">
        <v>91</v>
      </c>
      <c r="AD603" s="11" t="s">
        <v>41</v>
      </c>
      <c r="AE603" s="11" t="s">
        <v>62</v>
      </c>
      <c r="AF603" s="11">
        <v>5</v>
      </c>
      <c r="AG603" s="12">
        <v>971.46</v>
      </c>
      <c r="AH603" s="11">
        <v>52</v>
      </c>
      <c r="AI603" s="11" t="str" cm="1">
        <f t="array" ref="AI603">_xlfn.IFS(AH603&lt;=25,"Young",AH603&lt;=50,"Adult",AH603&gt;50,"Old")</f>
        <v>Old</v>
      </c>
    </row>
    <row r="604" spans="1:35" x14ac:dyDescent="0.35">
      <c r="A604" s="7">
        <v>1093</v>
      </c>
      <c r="B604" s="5">
        <v>44911</v>
      </c>
      <c r="C604" s="6">
        <f t="shared" ca="1" si="9"/>
        <v>3.4277777777777776</v>
      </c>
      <c r="D604" s="7" t="s">
        <v>27</v>
      </c>
      <c r="E604" s="7" t="s">
        <v>80</v>
      </c>
      <c r="F604" s="7" t="s">
        <v>29</v>
      </c>
      <c r="G604" s="7" t="s">
        <v>30</v>
      </c>
      <c r="H604" s="7" t="s">
        <v>55</v>
      </c>
      <c r="I604" s="7" t="s">
        <v>45</v>
      </c>
      <c r="J604" s="7" t="s">
        <v>33</v>
      </c>
      <c r="K604" s="7" t="s">
        <v>78</v>
      </c>
      <c r="L604" s="5">
        <v>28971</v>
      </c>
      <c r="M604" s="7" t="s">
        <v>35</v>
      </c>
      <c r="N604" s="7" t="s">
        <v>36</v>
      </c>
      <c r="O604" s="7" t="s">
        <v>83</v>
      </c>
      <c r="P604" s="7" t="s">
        <v>38</v>
      </c>
      <c r="Q604" s="7" t="s">
        <v>39</v>
      </c>
      <c r="R604" s="7" cm="1">
        <f t="array" ref="R604">_xlfn.IFS(Table3[[#This Row],[Performance Levels]]="Exceeds",4,Table3[[#This Row],[Performance Levels]]="Fully Meets",3,Table3[[#This Row],[Performance Levels]]="PIP",1,Table3[[#This Row],[Performance Levels]]="Needs Improvement",2)</f>
        <v>3</v>
      </c>
      <c r="S604" s="7">
        <v>3</v>
      </c>
      <c r="T604" s="7" t="str" cm="1">
        <f t="array" ref="T604">_xlfn.IFS(S604&lt;=2,"Excellent",S604=3,"Average",S604&lt;=5,"Poor")</f>
        <v>Average</v>
      </c>
      <c r="U604" s="5">
        <v>44990</v>
      </c>
      <c r="V604" s="7">
        <v>3</v>
      </c>
      <c r="W604" s="7" t="str" cm="1">
        <f t="array" ref="W604">_xlfn.IFS(S604&lt;=2,"High",S604=3,"Moderate",S604&lt;=5,"Low")</f>
        <v>Moderate</v>
      </c>
      <c r="X604" s="7">
        <v>1</v>
      </c>
      <c r="Y604" s="7" t="str" cm="1">
        <f t="array" ref="Y604">_xlfn.IFS(S604&lt;=2,"High",S604=3,"Moderate",S604&lt;=5,"Low")</f>
        <v>Moderate</v>
      </c>
      <c r="Z604" s="7">
        <v>4</v>
      </c>
      <c r="AA604" s="7" t="str" cm="1">
        <f t="array" ref="AA604">_xlfn.IFS(S604&lt;=2,"High",S604=3,"Moderate",S604&lt;=5,"Low")</f>
        <v>Moderate</v>
      </c>
      <c r="AB604" s="5">
        <v>45114</v>
      </c>
      <c r="AC604" s="7" t="s">
        <v>49</v>
      </c>
      <c r="AD604" s="7" t="s">
        <v>50</v>
      </c>
      <c r="AE604" s="7" t="s">
        <v>42</v>
      </c>
      <c r="AF604" s="7">
        <v>5</v>
      </c>
      <c r="AG604" s="8">
        <v>995.52</v>
      </c>
      <c r="AH604" s="7">
        <v>43</v>
      </c>
      <c r="AI604" s="7" t="str" cm="1">
        <f t="array" ref="AI604">_xlfn.IFS(AH604&lt;=25,"Young",AH604&lt;=50,"Adult",AH604&gt;50,"Old")</f>
        <v>Adult</v>
      </c>
    </row>
    <row r="605" spans="1:35" x14ac:dyDescent="0.35">
      <c r="A605" s="11">
        <v>1094</v>
      </c>
      <c r="B605" s="9">
        <v>45054</v>
      </c>
      <c r="C605" s="10">
        <f t="shared" ca="1" si="9"/>
        <v>3.0333333333333332</v>
      </c>
      <c r="D605" s="11" t="s">
        <v>105</v>
      </c>
      <c r="E605" s="11" t="s">
        <v>43</v>
      </c>
      <c r="F605" s="11" t="s">
        <v>29</v>
      </c>
      <c r="G605" s="11" t="s">
        <v>45</v>
      </c>
      <c r="H605" s="11" t="s">
        <v>44</v>
      </c>
      <c r="I605" s="11" t="s">
        <v>54</v>
      </c>
      <c r="J605" s="11" t="s">
        <v>33</v>
      </c>
      <c r="K605" s="11" t="s">
        <v>69</v>
      </c>
      <c r="L605" s="9">
        <v>34411</v>
      </c>
      <c r="M605" s="11" t="s">
        <v>35</v>
      </c>
      <c r="N605" s="11" t="s">
        <v>36</v>
      </c>
      <c r="O605" s="11" t="s">
        <v>59</v>
      </c>
      <c r="P605" s="11" t="s">
        <v>60</v>
      </c>
      <c r="Q605" s="11" t="s">
        <v>39</v>
      </c>
      <c r="R605" s="11" cm="1">
        <f t="array" ref="R605">_xlfn.IFS(Table3[[#This Row],[Performance Levels]]="Exceeds",4,Table3[[#This Row],[Performance Levels]]="Fully Meets",3,Table3[[#This Row],[Performance Levels]]="PIP",1,Table3[[#This Row],[Performance Levels]]="Needs Improvement",2)</f>
        <v>3</v>
      </c>
      <c r="S605" s="11">
        <v>3</v>
      </c>
      <c r="T605" s="11" t="str" cm="1">
        <f t="array" ref="T605">_xlfn.IFS(S605&lt;=2,"Excellent",S605=3,"Average",S605&lt;=5,"Poor")</f>
        <v>Average</v>
      </c>
      <c r="U605" s="9">
        <v>44948</v>
      </c>
      <c r="V605" s="11">
        <v>5</v>
      </c>
      <c r="W605" s="11" t="str" cm="1">
        <f t="array" ref="W605">_xlfn.IFS(S605&lt;=2,"High",S605=3,"Moderate",S605&lt;=5,"Low")</f>
        <v>Moderate</v>
      </c>
      <c r="X605" s="11">
        <v>4</v>
      </c>
      <c r="Y605" s="11" t="str" cm="1">
        <f t="array" ref="Y605">_xlfn.IFS(S605&lt;=2,"High",S605=3,"Moderate",S605&lt;=5,"Low")</f>
        <v>Moderate</v>
      </c>
      <c r="Z605" s="11">
        <v>5</v>
      </c>
      <c r="AA605" s="11" t="str" cm="1">
        <f t="array" ref="AA605">_xlfn.IFS(S605&lt;=2,"High",S605=3,"Moderate",S605&lt;=5,"Low")</f>
        <v>Moderate</v>
      </c>
      <c r="AB605" s="9">
        <v>44791</v>
      </c>
      <c r="AC605" s="11" t="s">
        <v>91</v>
      </c>
      <c r="AD605" s="11" t="s">
        <v>41</v>
      </c>
      <c r="AE605" s="11" t="s">
        <v>42</v>
      </c>
      <c r="AF605" s="11">
        <v>4</v>
      </c>
      <c r="AG605" s="12">
        <v>161.4</v>
      </c>
      <c r="AH605" s="11">
        <v>29</v>
      </c>
      <c r="AI605" s="11" t="str" cm="1">
        <f t="array" ref="AI605">_xlfn.IFS(AH605&lt;=25,"Young",AH605&lt;=50,"Adult",AH605&gt;50,"Old")</f>
        <v>Adult</v>
      </c>
    </row>
    <row r="606" spans="1:35" x14ac:dyDescent="0.35">
      <c r="A606" s="7">
        <v>1095</v>
      </c>
      <c r="B606" s="5">
        <v>45023</v>
      </c>
      <c r="C606" s="6">
        <f t="shared" ca="1" si="9"/>
        <v>3.1194444444444445</v>
      </c>
      <c r="D606" s="7" t="s">
        <v>105</v>
      </c>
      <c r="E606" s="7" t="s">
        <v>73</v>
      </c>
      <c r="F606" s="7" t="s">
        <v>29</v>
      </c>
      <c r="G606" s="7" t="s">
        <v>54</v>
      </c>
      <c r="H606" s="7" t="s">
        <v>44</v>
      </c>
      <c r="I606" s="7" t="s">
        <v>32</v>
      </c>
      <c r="J606" s="7" t="s">
        <v>33</v>
      </c>
      <c r="K606" s="7" t="s">
        <v>78</v>
      </c>
      <c r="L606" s="5">
        <v>51833</v>
      </c>
      <c r="M606" s="7" t="s">
        <v>35</v>
      </c>
      <c r="N606" s="7" t="s">
        <v>36</v>
      </c>
      <c r="O606" s="7" t="s">
        <v>48</v>
      </c>
      <c r="P606" s="7" t="s">
        <v>76</v>
      </c>
      <c r="Q606" s="7" t="s">
        <v>39</v>
      </c>
      <c r="R606" s="7" cm="1">
        <f t="array" ref="R606">_xlfn.IFS(Table3[[#This Row],[Performance Levels]]="Exceeds",4,Table3[[#This Row],[Performance Levels]]="Fully Meets",3,Table3[[#This Row],[Performance Levels]]="PIP",1,Table3[[#This Row],[Performance Levels]]="Needs Improvement",2)</f>
        <v>3</v>
      </c>
      <c r="S606" s="7">
        <v>3</v>
      </c>
      <c r="T606" s="7" t="str" cm="1">
        <f t="array" ref="T606">_xlfn.IFS(S606&lt;=2,"Excellent",S606=3,"Average",S606&lt;=5,"Poor")</f>
        <v>Average</v>
      </c>
      <c r="U606" s="5">
        <v>45002</v>
      </c>
      <c r="V606" s="7">
        <v>1</v>
      </c>
      <c r="W606" s="7" t="str" cm="1">
        <f t="array" ref="W606">_xlfn.IFS(S606&lt;=2,"High",S606=3,"Moderate",S606&lt;=5,"Low")</f>
        <v>Moderate</v>
      </c>
      <c r="X606" s="7">
        <v>2</v>
      </c>
      <c r="Y606" s="7" t="str" cm="1">
        <f t="array" ref="Y606">_xlfn.IFS(S606&lt;=2,"High",S606=3,"Moderate",S606&lt;=5,"Low")</f>
        <v>Moderate</v>
      </c>
      <c r="Z606" s="7">
        <v>1</v>
      </c>
      <c r="AA606" s="7" t="str" cm="1">
        <f t="array" ref="AA606">_xlfn.IFS(S606&lt;=2,"High",S606=3,"Moderate",S606&lt;=5,"Low")</f>
        <v>Moderate</v>
      </c>
      <c r="AB606" s="5">
        <v>44790</v>
      </c>
      <c r="AC606" s="7" t="s">
        <v>49</v>
      </c>
      <c r="AD606" s="7" t="s">
        <v>41</v>
      </c>
      <c r="AE606" s="7" t="s">
        <v>72</v>
      </c>
      <c r="AF606" s="7">
        <v>4</v>
      </c>
      <c r="AG606" s="8">
        <v>715.87</v>
      </c>
      <c r="AH606" s="7">
        <v>82</v>
      </c>
      <c r="AI606" s="7" t="str" cm="1">
        <f t="array" ref="AI606">_xlfn.IFS(AH606&lt;=25,"Young",AH606&lt;=50,"Adult",AH606&gt;50,"Old")</f>
        <v>Old</v>
      </c>
    </row>
    <row r="607" spans="1:35" x14ac:dyDescent="0.35">
      <c r="A607" s="11">
        <v>1096</v>
      </c>
      <c r="B607" s="9">
        <v>44607</v>
      </c>
      <c r="C607" s="10">
        <f t="shared" ca="1" si="9"/>
        <v>4.2638888888888893</v>
      </c>
      <c r="D607" s="11" t="s">
        <v>27</v>
      </c>
      <c r="E607" s="11" t="s">
        <v>93</v>
      </c>
      <c r="F607" s="11" t="s">
        <v>29</v>
      </c>
      <c r="G607" s="11" t="s">
        <v>45</v>
      </c>
      <c r="H607" s="11" t="s">
        <v>31</v>
      </c>
      <c r="I607" s="11" t="s">
        <v>45</v>
      </c>
      <c r="J607" s="11" t="s">
        <v>33</v>
      </c>
      <c r="K607" s="11" t="s">
        <v>99</v>
      </c>
      <c r="L607" s="9">
        <v>26675</v>
      </c>
      <c r="M607" s="11" t="s">
        <v>35</v>
      </c>
      <c r="N607" s="11" t="s">
        <v>36</v>
      </c>
      <c r="O607" s="11" t="s">
        <v>83</v>
      </c>
      <c r="P607" s="11" t="s">
        <v>66</v>
      </c>
      <c r="Q607" s="11" t="s">
        <v>39</v>
      </c>
      <c r="R607" s="11" cm="1">
        <f t="array" ref="R607">_xlfn.IFS(Table3[[#This Row],[Performance Levels]]="Exceeds",4,Table3[[#This Row],[Performance Levels]]="Fully Meets",3,Table3[[#This Row],[Performance Levels]]="PIP",1,Table3[[#This Row],[Performance Levels]]="Needs Improvement",2)</f>
        <v>3</v>
      </c>
      <c r="S607" s="11">
        <v>3</v>
      </c>
      <c r="T607" s="11" t="str" cm="1">
        <f t="array" ref="T607">_xlfn.IFS(S607&lt;=2,"Excellent",S607=3,"Average",S607&lt;=5,"Poor")</f>
        <v>Average</v>
      </c>
      <c r="U607" s="9">
        <v>44912</v>
      </c>
      <c r="V607" s="11">
        <v>1</v>
      </c>
      <c r="W607" s="11" t="str" cm="1">
        <f t="array" ref="W607">_xlfn.IFS(S607&lt;=2,"High",S607=3,"Moderate",S607&lt;=5,"Low")</f>
        <v>Moderate</v>
      </c>
      <c r="X607" s="11">
        <v>3</v>
      </c>
      <c r="Y607" s="11" t="str" cm="1">
        <f t="array" ref="Y607">_xlfn.IFS(S607&lt;=2,"High",S607=3,"Moderate",S607&lt;=5,"Low")</f>
        <v>Moderate</v>
      </c>
      <c r="Z607" s="11">
        <v>2</v>
      </c>
      <c r="AA607" s="11" t="str" cm="1">
        <f t="array" ref="AA607">_xlfn.IFS(S607&lt;=2,"High",S607=3,"Moderate",S607&lt;=5,"Low")</f>
        <v>Moderate</v>
      </c>
      <c r="AB607" s="9">
        <v>44829</v>
      </c>
      <c r="AC607" s="11" t="s">
        <v>67</v>
      </c>
      <c r="AD607" s="11" t="s">
        <v>50</v>
      </c>
      <c r="AE607" s="11" t="s">
        <v>51</v>
      </c>
      <c r="AF607" s="11">
        <v>5</v>
      </c>
      <c r="AG607" s="12">
        <v>778.25</v>
      </c>
      <c r="AH607" s="11">
        <v>49</v>
      </c>
      <c r="AI607" s="11" t="str" cm="1">
        <f t="array" ref="AI607">_xlfn.IFS(AH607&lt;=25,"Young",AH607&lt;=50,"Adult",AH607&gt;50,"Old")</f>
        <v>Adult</v>
      </c>
    </row>
    <row r="608" spans="1:35" x14ac:dyDescent="0.35">
      <c r="A608" s="7">
        <v>1097</v>
      </c>
      <c r="B608" s="5">
        <v>45124</v>
      </c>
      <c r="C608" s="6">
        <f t="shared" ca="1" si="9"/>
        <v>2.8416666666666668</v>
      </c>
      <c r="D608" s="7" t="s">
        <v>27</v>
      </c>
      <c r="E608" s="7" t="s">
        <v>84</v>
      </c>
      <c r="F608" s="7" t="s">
        <v>29</v>
      </c>
      <c r="G608" s="7" t="s">
        <v>30</v>
      </c>
      <c r="H608" s="7" t="s">
        <v>55</v>
      </c>
      <c r="I608" s="7" t="s">
        <v>45</v>
      </c>
      <c r="J608" s="7" t="s">
        <v>33</v>
      </c>
      <c r="K608" s="7" t="s">
        <v>69</v>
      </c>
      <c r="L608" s="5">
        <v>36374</v>
      </c>
      <c r="M608" s="7" t="s">
        <v>35</v>
      </c>
      <c r="N608" s="7" t="s">
        <v>47</v>
      </c>
      <c r="O608" s="7" t="s">
        <v>48</v>
      </c>
      <c r="P608" s="7" t="s">
        <v>76</v>
      </c>
      <c r="Q608" s="7" t="s">
        <v>39</v>
      </c>
      <c r="R608" s="7" cm="1">
        <f t="array" ref="R608">_xlfn.IFS(Table3[[#This Row],[Performance Levels]]="Exceeds",4,Table3[[#This Row],[Performance Levels]]="Fully Meets",3,Table3[[#This Row],[Performance Levels]]="PIP",1,Table3[[#This Row],[Performance Levels]]="Needs Improvement",2)</f>
        <v>3</v>
      </c>
      <c r="S608" s="7">
        <v>3</v>
      </c>
      <c r="T608" s="7" t="str" cm="1">
        <f t="array" ref="T608">_xlfn.IFS(S608&lt;=2,"Excellent",S608=3,"Average",S608&lt;=5,"Poor")</f>
        <v>Average</v>
      </c>
      <c r="U608" s="5">
        <v>44865</v>
      </c>
      <c r="V608" s="7">
        <v>1</v>
      </c>
      <c r="W608" s="7" t="str" cm="1">
        <f t="array" ref="W608">_xlfn.IFS(S608&lt;=2,"High",S608=3,"Moderate",S608&lt;=5,"Low")</f>
        <v>Moderate</v>
      </c>
      <c r="X608" s="7">
        <v>2</v>
      </c>
      <c r="Y608" s="7" t="str" cm="1">
        <f t="array" ref="Y608">_xlfn.IFS(S608&lt;=2,"High",S608=3,"Moderate",S608&lt;=5,"Low")</f>
        <v>Moderate</v>
      </c>
      <c r="Z608" s="7">
        <v>5</v>
      </c>
      <c r="AA608" s="7" t="str" cm="1">
        <f t="array" ref="AA608">_xlfn.IFS(S608&lt;=2,"High",S608=3,"Moderate",S608&lt;=5,"Low")</f>
        <v>Moderate</v>
      </c>
      <c r="AB608" s="5">
        <v>44784</v>
      </c>
      <c r="AC608" s="7" t="s">
        <v>49</v>
      </c>
      <c r="AD608" s="7" t="s">
        <v>41</v>
      </c>
      <c r="AE608" s="7" t="s">
        <v>62</v>
      </c>
      <c r="AF608" s="7">
        <v>1</v>
      </c>
      <c r="AG608" s="8">
        <v>609.5</v>
      </c>
      <c r="AH608" s="7">
        <v>24</v>
      </c>
      <c r="AI608" s="7" t="str" cm="1">
        <f t="array" ref="AI608">_xlfn.IFS(AH608&lt;=25,"Young",AH608&lt;=50,"Adult",AH608&gt;50,"Old")</f>
        <v>Young</v>
      </c>
    </row>
    <row r="609" spans="1:35" x14ac:dyDescent="0.35">
      <c r="A609" s="11">
        <v>1098</v>
      </c>
      <c r="B609" s="9">
        <v>43588</v>
      </c>
      <c r="C609" s="10">
        <f t="shared" ca="1" si="9"/>
        <v>7.0472222222222225</v>
      </c>
      <c r="D609" s="11" t="s">
        <v>27</v>
      </c>
      <c r="E609" s="11" t="s">
        <v>53</v>
      </c>
      <c r="F609" s="11" t="s">
        <v>107</v>
      </c>
      <c r="G609" s="11" t="s">
        <v>45</v>
      </c>
      <c r="H609" s="11" t="s">
        <v>44</v>
      </c>
      <c r="I609" s="11" t="s">
        <v>32</v>
      </c>
      <c r="J609" s="11" t="s">
        <v>33</v>
      </c>
      <c r="K609" s="11" t="s">
        <v>74</v>
      </c>
      <c r="L609" s="9">
        <v>33979</v>
      </c>
      <c r="M609" s="11" t="s">
        <v>35</v>
      </c>
      <c r="N609" s="11" t="s">
        <v>47</v>
      </c>
      <c r="O609" s="11" t="s">
        <v>83</v>
      </c>
      <c r="P609" s="11" t="s">
        <v>38</v>
      </c>
      <c r="Q609" s="11" t="s">
        <v>39</v>
      </c>
      <c r="R609" s="11" cm="1">
        <f t="array" ref="R609">_xlfn.IFS(Table3[[#This Row],[Performance Levels]]="Exceeds",4,Table3[[#This Row],[Performance Levels]]="Fully Meets",3,Table3[[#This Row],[Performance Levels]]="PIP",1,Table3[[#This Row],[Performance Levels]]="Needs Improvement",2)</f>
        <v>3</v>
      </c>
      <c r="S609" s="11">
        <v>3</v>
      </c>
      <c r="T609" s="11" t="str" cm="1">
        <f t="array" ref="T609">_xlfn.IFS(S609&lt;=2,"Excellent",S609=3,"Average",S609&lt;=5,"Poor")</f>
        <v>Average</v>
      </c>
      <c r="U609" s="9">
        <v>44923</v>
      </c>
      <c r="V609" s="11">
        <v>2</v>
      </c>
      <c r="W609" s="11" t="str" cm="1">
        <f t="array" ref="W609">_xlfn.IFS(S609&lt;=2,"High",S609=3,"Moderate",S609&lt;=5,"Low")</f>
        <v>Moderate</v>
      </c>
      <c r="X609" s="11">
        <v>2</v>
      </c>
      <c r="Y609" s="11" t="str" cm="1">
        <f t="array" ref="Y609">_xlfn.IFS(S609&lt;=2,"High",S609=3,"Moderate",S609&lt;=5,"Low")</f>
        <v>Moderate</v>
      </c>
      <c r="Z609" s="11">
        <v>2</v>
      </c>
      <c r="AA609" s="11" t="str" cm="1">
        <f t="array" ref="AA609">_xlfn.IFS(S609&lt;=2,"High",S609=3,"Moderate",S609&lt;=5,"Low")</f>
        <v>Moderate</v>
      </c>
      <c r="AB609" s="9">
        <v>45059</v>
      </c>
      <c r="AC609" s="11" t="s">
        <v>40</v>
      </c>
      <c r="AD609" s="11" t="s">
        <v>50</v>
      </c>
      <c r="AE609" s="11" t="s">
        <v>42</v>
      </c>
      <c r="AF609" s="11">
        <v>5</v>
      </c>
      <c r="AG609" s="12">
        <v>666.67</v>
      </c>
      <c r="AH609" s="11">
        <v>26</v>
      </c>
      <c r="AI609" s="11" t="str" cm="1">
        <f t="array" ref="AI609">_xlfn.IFS(AH609&lt;=25,"Young",AH609&lt;=50,"Adult",AH609&gt;50,"Old")</f>
        <v>Adult</v>
      </c>
    </row>
    <row r="610" spans="1:35" x14ac:dyDescent="0.35">
      <c r="A610" s="7">
        <v>1099</v>
      </c>
      <c r="B610" s="5">
        <v>44645</v>
      </c>
      <c r="C610" s="6">
        <f t="shared" ca="1" si="9"/>
        <v>4.1527777777777777</v>
      </c>
      <c r="D610" s="7" t="s">
        <v>27</v>
      </c>
      <c r="E610" s="7" t="s">
        <v>84</v>
      </c>
      <c r="F610" s="7" t="s">
        <v>29</v>
      </c>
      <c r="G610" s="7" t="s">
        <v>45</v>
      </c>
      <c r="H610" s="7" t="s">
        <v>44</v>
      </c>
      <c r="I610" s="7" t="s">
        <v>45</v>
      </c>
      <c r="J610" s="7" t="s">
        <v>33</v>
      </c>
      <c r="K610" s="7" t="s">
        <v>69</v>
      </c>
      <c r="L610" s="5">
        <v>26291</v>
      </c>
      <c r="M610" s="7" t="s">
        <v>35</v>
      </c>
      <c r="N610" s="7" t="s">
        <v>36</v>
      </c>
      <c r="O610" s="7" t="s">
        <v>59</v>
      </c>
      <c r="P610" s="7" t="s">
        <v>60</v>
      </c>
      <c r="Q610" s="7" t="s">
        <v>39</v>
      </c>
      <c r="R610" s="7" cm="1">
        <f t="array" ref="R610">_xlfn.IFS(Table3[[#This Row],[Performance Levels]]="Exceeds",4,Table3[[#This Row],[Performance Levels]]="Fully Meets",3,Table3[[#This Row],[Performance Levels]]="PIP",1,Table3[[#This Row],[Performance Levels]]="Needs Improvement",2)</f>
        <v>3</v>
      </c>
      <c r="S610" s="7">
        <v>3</v>
      </c>
      <c r="T610" s="7" t="str" cm="1">
        <f t="array" ref="T610">_xlfn.IFS(S610&lt;=2,"Excellent",S610=3,"Average",S610&lt;=5,"Poor")</f>
        <v>Average</v>
      </c>
      <c r="U610" s="5">
        <v>45142</v>
      </c>
      <c r="V610" s="7">
        <v>1</v>
      </c>
      <c r="W610" s="7" t="str" cm="1">
        <f t="array" ref="W610">_xlfn.IFS(S610&lt;=2,"High",S610=3,"Moderate",S610&lt;=5,"Low")</f>
        <v>Moderate</v>
      </c>
      <c r="X610" s="7">
        <v>5</v>
      </c>
      <c r="Y610" s="7" t="str" cm="1">
        <f t="array" ref="Y610">_xlfn.IFS(S610&lt;=2,"High",S610=3,"Moderate",S610&lt;=5,"Low")</f>
        <v>Moderate</v>
      </c>
      <c r="Z610" s="7">
        <v>5</v>
      </c>
      <c r="AA610" s="7" t="str" cm="1">
        <f t="array" ref="AA610">_xlfn.IFS(S610&lt;=2,"High",S610=3,"Moderate",S610&lt;=5,"Low")</f>
        <v>Moderate</v>
      </c>
      <c r="AB610" s="5">
        <v>44864</v>
      </c>
      <c r="AC610" s="7" t="s">
        <v>61</v>
      </c>
      <c r="AD610" s="7" t="s">
        <v>50</v>
      </c>
      <c r="AE610" s="7" t="s">
        <v>51</v>
      </c>
      <c r="AF610" s="7">
        <v>5</v>
      </c>
      <c r="AG610" s="8">
        <v>797.05</v>
      </c>
      <c r="AH610" s="7">
        <v>51</v>
      </c>
      <c r="AI610" s="7" t="str" cm="1">
        <f t="array" ref="AI610">_xlfn.IFS(AH610&lt;=25,"Young",AH610&lt;=50,"Adult",AH610&gt;50,"Old")</f>
        <v>Old</v>
      </c>
    </row>
    <row r="611" spans="1:35" x14ac:dyDescent="0.35">
      <c r="A611" s="11">
        <v>1100</v>
      </c>
      <c r="B611" s="9">
        <v>43928</v>
      </c>
      <c r="C611" s="10">
        <f t="shared" ca="1" si="9"/>
        <v>6.1194444444444445</v>
      </c>
      <c r="D611" s="11" t="s">
        <v>27</v>
      </c>
      <c r="E611" s="11" t="s">
        <v>43</v>
      </c>
      <c r="F611" s="11" t="s">
        <v>29</v>
      </c>
      <c r="G611" s="11" t="s">
        <v>54</v>
      </c>
      <c r="H611" s="11" t="s">
        <v>31</v>
      </c>
      <c r="I611" s="11" t="s">
        <v>32</v>
      </c>
      <c r="J611" s="11" t="s">
        <v>33</v>
      </c>
      <c r="K611" s="11" t="s">
        <v>69</v>
      </c>
      <c r="L611" s="9">
        <v>23507</v>
      </c>
      <c r="M611" s="11" t="s">
        <v>35</v>
      </c>
      <c r="N611" s="11" t="s">
        <v>47</v>
      </c>
      <c r="O611" s="11" t="s">
        <v>37</v>
      </c>
      <c r="P611" s="11" t="s">
        <v>76</v>
      </c>
      <c r="Q611" s="11" t="s">
        <v>39</v>
      </c>
      <c r="R611" s="11" cm="1">
        <f t="array" ref="R611">_xlfn.IFS(Table3[[#This Row],[Performance Levels]]="Exceeds",4,Table3[[#This Row],[Performance Levels]]="Fully Meets",3,Table3[[#This Row],[Performance Levels]]="PIP",1,Table3[[#This Row],[Performance Levels]]="Needs Improvement",2)</f>
        <v>3</v>
      </c>
      <c r="S611" s="11">
        <v>3</v>
      </c>
      <c r="T611" s="11" t="str" cm="1">
        <f t="array" ref="T611">_xlfn.IFS(S611&lt;=2,"Excellent",S611=3,"Average",S611&lt;=5,"Poor")</f>
        <v>Average</v>
      </c>
      <c r="U611" s="9">
        <v>44814</v>
      </c>
      <c r="V611" s="11">
        <v>1</v>
      </c>
      <c r="W611" s="11" t="str" cm="1">
        <f t="array" ref="W611">_xlfn.IFS(S611&lt;=2,"High",S611=3,"Moderate",S611&lt;=5,"Low")</f>
        <v>Moderate</v>
      </c>
      <c r="X611" s="11">
        <v>4</v>
      </c>
      <c r="Y611" s="11" t="str" cm="1">
        <f t="array" ref="Y611">_xlfn.IFS(S611&lt;=2,"High",S611=3,"Moderate",S611&lt;=5,"Low")</f>
        <v>Moderate</v>
      </c>
      <c r="Z611" s="11">
        <v>5</v>
      </c>
      <c r="AA611" s="11" t="str" cm="1">
        <f t="array" ref="AA611">_xlfn.IFS(S611&lt;=2,"High",S611=3,"Moderate",S611&lt;=5,"Low")</f>
        <v>Moderate</v>
      </c>
      <c r="AB611" s="9">
        <v>44982</v>
      </c>
      <c r="AC611" s="11" t="s">
        <v>91</v>
      </c>
      <c r="AD611" s="11" t="s">
        <v>50</v>
      </c>
      <c r="AE611" s="11" t="s">
        <v>62</v>
      </c>
      <c r="AF611" s="11">
        <v>3</v>
      </c>
      <c r="AG611" s="12">
        <v>518.55999999999995</v>
      </c>
      <c r="AH611" s="11">
        <v>56</v>
      </c>
      <c r="AI611" s="11" t="str" cm="1">
        <f t="array" ref="AI611">_xlfn.IFS(AH611&lt;=25,"Young",AH611&lt;=50,"Adult",AH611&gt;50,"Old")</f>
        <v>Old</v>
      </c>
    </row>
    <row r="612" spans="1:35" x14ac:dyDescent="0.35">
      <c r="A612" s="7">
        <v>1101</v>
      </c>
      <c r="B612" s="5">
        <v>44265</v>
      </c>
      <c r="C612" s="6">
        <f t="shared" ca="1" si="9"/>
        <v>5.1944444444444446</v>
      </c>
      <c r="D612" s="7" t="s">
        <v>27</v>
      </c>
      <c r="E612" s="7" t="s">
        <v>63</v>
      </c>
      <c r="F612" s="7" t="s">
        <v>29</v>
      </c>
      <c r="G612" s="7" t="s">
        <v>54</v>
      </c>
      <c r="H612" s="7" t="s">
        <v>44</v>
      </c>
      <c r="I612" s="7" t="s">
        <v>45</v>
      </c>
      <c r="J612" s="7" t="s">
        <v>33</v>
      </c>
      <c r="K612" s="7" t="s">
        <v>78</v>
      </c>
      <c r="L612" s="5">
        <v>52675</v>
      </c>
      <c r="M612" s="7" t="s">
        <v>35</v>
      </c>
      <c r="N612" s="7" t="s">
        <v>36</v>
      </c>
      <c r="O612" s="7" t="s">
        <v>37</v>
      </c>
      <c r="P612" s="7" t="s">
        <v>38</v>
      </c>
      <c r="Q612" s="7" t="s">
        <v>39</v>
      </c>
      <c r="R612" s="7" cm="1">
        <f t="array" ref="R612">_xlfn.IFS(Table3[[#This Row],[Performance Levels]]="Exceeds",4,Table3[[#This Row],[Performance Levels]]="Fully Meets",3,Table3[[#This Row],[Performance Levels]]="PIP",1,Table3[[#This Row],[Performance Levels]]="Needs Improvement",2)</f>
        <v>3</v>
      </c>
      <c r="S612" s="7">
        <v>3</v>
      </c>
      <c r="T612" s="7" t="str" cm="1">
        <f t="array" ref="T612">_xlfn.IFS(S612&lt;=2,"Excellent",S612=3,"Average",S612&lt;=5,"Poor")</f>
        <v>Average</v>
      </c>
      <c r="U612" s="5">
        <v>45006</v>
      </c>
      <c r="V612" s="7">
        <v>1</v>
      </c>
      <c r="W612" s="7" t="str" cm="1">
        <f t="array" ref="W612">_xlfn.IFS(S612&lt;=2,"High",S612=3,"Moderate",S612&lt;=5,"Low")</f>
        <v>Moderate</v>
      </c>
      <c r="X612" s="7">
        <v>1</v>
      </c>
      <c r="Y612" s="7" t="str" cm="1">
        <f t="array" ref="Y612">_xlfn.IFS(S612&lt;=2,"High",S612=3,"Moderate",S612&lt;=5,"Low")</f>
        <v>Moderate</v>
      </c>
      <c r="Z612" s="7">
        <v>3</v>
      </c>
      <c r="AA612" s="7" t="str" cm="1">
        <f t="array" ref="AA612">_xlfn.IFS(S612&lt;=2,"High",S612=3,"Moderate",S612&lt;=5,"Low")</f>
        <v>Moderate</v>
      </c>
      <c r="AB612" s="5">
        <v>45016</v>
      </c>
      <c r="AC612" s="7" t="s">
        <v>91</v>
      </c>
      <c r="AD612" s="7" t="s">
        <v>41</v>
      </c>
      <c r="AE612" s="7" t="s">
        <v>72</v>
      </c>
      <c r="AF612" s="7">
        <v>5</v>
      </c>
      <c r="AG612" s="8">
        <v>426.82</v>
      </c>
      <c r="AH612" s="7">
        <v>77</v>
      </c>
      <c r="AI612" s="7" t="str" cm="1">
        <f t="array" ref="AI612">_xlfn.IFS(AH612&lt;=25,"Young",AH612&lt;=50,"Adult",AH612&gt;50,"Old")</f>
        <v>Old</v>
      </c>
    </row>
    <row r="613" spans="1:35" x14ac:dyDescent="0.35">
      <c r="A613" s="11">
        <v>1102</v>
      </c>
      <c r="B613" s="9">
        <v>43681</v>
      </c>
      <c r="C613" s="10">
        <f t="shared" ca="1" si="9"/>
        <v>6.7944444444444443</v>
      </c>
      <c r="D613" s="11" t="s">
        <v>105</v>
      </c>
      <c r="E613" s="11" t="s">
        <v>43</v>
      </c>
      <c r="F613" s="11" t="s">
        <v>29</v>
      </c>
      <c r="G613" s="11" t="s">
        <v>45</v>
      </c>
      <c r="H613" s="11" t="s">
        <v>44</v>
      </c>
      <c r="I613" s="11" t="s">
        <v>45</v>
      </c>
      <c r="J613" s="11" t="s">
        <v>33</v>
      </c>
      <c r="K613" s="11" t="s">
        <v>64</v>
      </c>
      <c r="L613" s="9">
        <v>19621</v>
      </c>
      <c r="M613" s="11" t="s">
        <v>35</v>
      </c>
      <c r="N613" s="11" t="s">
        <v>36</v>
      </c>
      <c r="O613" s="11" t="s">
        <v>71</v>
      </c>
      <c r="P613" s="11" t="s">
        <v>60</v>
      </c>
      <c r="Q613" s="11" t="s">
        <v>39</v>
      </c>
      <c r="R613" s="11" cm="1">
        <f t="array" ref="R613">_xlfn.IFS(Table3[[#This Row],[Performance Levels]]="Exceeds",4,Table3[[#This Row],[Performance Levels]]="Fully Meets",3,Table3[[#This Row],[Performance Levels]]="PIP",1,Table3[[#This Row],[Performance Levels]]="Needs Improvement",2)</f>
        <v>3</v>
      </c>
      <c r="S613" s="11">
        <v>3</v>
      </c>
      <c r="T613" s="11" t="str" cm="1">
        <f t="array" ref="T613">_xlfn.IFS(S613&lt;=2,"Excellent",S613=3,"Average",S613&lt;=5,"Poor")</f>
        <v>Average</v>
      </c>
      <c r="U613" s="9">
        <v>44987</v>
      </c>
      <c r="V613" s="11">
        <v>5</v>
      </c>
      <c r="W613" s="11" t="str" cm="1">
        <f t="array" ref="W613">_xlfn.IFS(S613&lt;=2,"High",S613=3,"Moderate",S613&lt;=5,"Low")</f>
        <v>Moderate</v>
      </c>
      <c r="X613" s="11">
        <v>1</v>
      </c>
      <c r="Y613" s="11" t="str" cm="1">
        <f t="array" ref="Y613">_xlfn.IFS(S613&lt;=2,"High",S613=3,"Moderate",S613&lt;=5,"Low")</f>
        <v>Moderate</v>
      </c>
      <c r="Z613" s="11">
        <v>4</v>
      </c>
      <c r="AA613" s="11" t="str" cm="1">
        <f t="array" ref="AA613">_xlfn.IFS(S613&lt;=2,"High",S613=3,"Moderate",S613&lt;=5,"Low")</f>
        <v>Moderate</v>
      </c>
      <c r="AB613" s="9">
        <v>44926</v>
      </c>
      <c r="AC613" s="11" t="s">
        <v>61</v>
      </c>
      <c r="AD613" s="11" t="s">
        <v>50</v>
      </c>
      <c r="AE613" s="11" t="s">
        <v>42</v>
      </c>
      <c r="AF613" s="11">
        <v>2</v>
      </c>
      <c r="AG613" s="12">
        <v>150.04</v>
      </c>
      <c r="AH613" s="11">
        <v>66</v>
      </c>
      <c r="AI613" s="11" t="str" cm="1">
        <f t="array" ref="AI613">_xlfn.IFS(AH613&lt;=25,"Young",AH613&lt;=50,"Adult",AH613&gt;50,"Old")</f>
        <v>Old</v>
      </c>
    </row>
    <row r="614" spans="1:35" x14ac:dyDescent="0.35">
      <c r="A614" s="7">
        <v>1103</v>
      </c>
      <c r="B614" s="5">
        <v>44297</v>
      </c>
      <c r="C614" s="6">
        <f t="shared" ca="1" si="9"/>
        <v>5.1083333333333334</v>
      </c>
      <c r="D614" s="7" t="s">
        <v>27</v>
      </c>
      <c r="E614" s="7" t="s">
        <v>68</v>
      </c>
      <c r="F614" s="7" t="s">
        <v>107</v>
      </c>
      <c r="G614" s="7" t="s">
        <v>54</v>
      </c>
      <c r="H614" s="7" t="s">
        <v>31</v>
      </c>
      <c r="I614" s="7" t="s">
        <v>32</v>
      </c>
      <c r="J614" s="7" t="s">
        <v>33</v>
      </c>
      <c r="K614" s="7" t="s">
        <v>88</v>
      </c>
      <c r="L614" s="5">
        <v>20912</v>
      </c>
      <c r="M614" s="7" t="s">
        <v>35</v>
      </c>
      <c r="N614" s="7" t="s">
        <v>47</v>
      </c>
      <c r="O614" s="7" t="s">
        <v>83</v>
      </c>
      <c r="P614" s="7" t="s">
        <v>38</v>
      </c>
      <c r="Q614" s="7" t="s">
        <v>39</v>
      </c>
      <c r="R614" s="7" cm="1">
        <f t="array" ref="R614">_xlfn.IFS(Table3[[#This Row],[Performance Levels]]="Exceeds",4,Table3[[#This Row],[Performance Levels]]="Fully Meets",3,Table3[[#This Row],[Performance Levels]]="PIP",1,Table3[[#This Row],[Performance Levels]]="Needs Improvement",2)</f>
        <v>3</v>
      </c>
      <c r="S614" s="7">
        <v>3</v>
      </c>
      <c r="T614" s="7" t="str" cm="1">
        <f t="array" ref="T614">_xlfn.IFS(S614&lt;=2,"Excellent",S614=3,"Average",S614&lt;=5,"Poor")</f>
        <v>Average</v>
      </c>
      <c r="U614" s="5">
        <v>44871</v>
      </c>
      <c r="V614" s="7">
        <v>5</v>
      </c>
      <c r="W614" s="7" t="str" cm="1">
        <f t="array" ref="W614">_xlfn.IFS(S614&lt;=2,"High",S614=3,"Moderate",S614&lt;=5,"Low")</f>
        <v>Moderate</v>
      </c>
      <c r="X614" s="7">
        <v>3</v>
      </c>
      <c r="Y614" s="7" t="str" cm="1">
        <f t="array" ref="Y614">_xlfn.IFS(S614&lt;=2,"High",S614=3,"Moderate",S614&lt;=5,"Low")</f>
        <v>Moderate</v>
      </c>
      <c r="Z614" s="7">
        <v>1</v>
      </c>
      <c r="AA614" s="7" t="str" cm="1">
        <f t="array" ref="AA614">_xlfn.IFS(S614&lt;=2,"High",S614=3,"Moderate",S614&lt;=5,"Low")</f>
        <v>Moderate</v>
      </c>
      <c r="AB614" s="5">
        <v>45112</v>
      </c>
      <c r="AC614" s="7" t="s">
        <v>40</v>
      </c>
      <c r="AD614" s="7" t="s">
        <v>50</v>
      </c>
      <c r="AE614" s="7" t="s">
        <v>72</v>
      </c>
      <c r="AF614" s="7">
        <v>3</v>
      </c>
      <c r="AG614" s="8">
        <v>308.20999999999998</v>
      </c>
      <c r="AH614" s="7">
        <v>64</v>
      </c>
      <c r="AI614" s="7" t="str" cm="1">
        <f t="array" ref="AI614">_xlfn.IFS(AH614&lt;=25,"Young",AH614&lt;=50,"Adult",AH614&gt;50,"Old")</f>
        <v>Old</v>
      </c>
    </row>
    <row r="615" spans="1:35" x14ac:dyDescent="0.35">
      <c r="A615" s="11">
        <v>1104</v>
      </c>
      <c r="B615" s="9">
        <v>43632</v>
      </c>
      <c r="C615" s="10">
        <f t="shared" ca="1" si="9"/>
        <v>6.927777777777778</v>
      </c>
      <c r="D615" s="11" t="s">
        <v>27</v>
      </c>
      <c r="E615" s="11" t="s">
        <v>93</v>
      </c>
      <c r="F615" s="11" t="s">
        <v>29</v>
      </c>
      <c r="G615" s="11" t="s">
        <v>45</v>
      </c>
      <c r="H615" s="11" t="s">
        <v>31</v>
      </c>
      <c r="I615" s="11" t="s">
        <v>32</v>
      </c>
      <c r="J615" s="11" t="s">
        <v>33</v>
      </c>
      <c r="K615" s="11" t="s">
        <v>74</v>
      </c>
      <c r="L615" s="9">
        <v>34956</v>
      </c>
      <c r="M615" s="11" t="s">
        <v>35</v>
      </c>
      <c r="N615" s="11" t="s">
        <v>47</v>
      </c>
      <c r="O615" s="11" t="s">
        <v>83</v>
      </c>
      <c r="P615" s="11" t="s">
        <v>76</v>
      </c>
      <c r="Q615" s="11" t="s">
        <v>39</v>
      </c>
      <c r="R615" s="11" cm="1">
        <f t="array" ref="R615">_xlfn.IFS(Table3[[#This Row],[Performance Levels]]="Exceeds",4,Table3[[#This Row],[Performance Levels]]="Fully Meets",3,Table3[[#This Row],[Performance Levels]]="PIP",1,Table3[[#This Row],[Performance Levels]]="Needs Improvement",2)</f>
        <v>3</v>
      </c>
      <c r="S615" s="11">
        <v>3</v>
      </c>
      <c r="T615" s="11" t="str" cm="1">
        <f t="array" ref="T615">_xlfn.IFS(S615&lt;=2,"Excellent",S615=3,"Average",S615&lt;=5,"Poor")</f>
        <v>Average</v>
      </c>
      <c r="U615" s="9">
        <v>44916</v>
      </c>
      <c r="V615" s="11">
        <v>1</v>
      </c>
      <c r="W615" s="11" t="str" cm="1">
        <f t="array" ref="W615">_xlfn.IFS(S615&lt;=2,"High",S615=3,"Moderate",S615&lt;=5,"Low")</f>
        <v>Moderate</v>
      </c>
      <c r="X615" s="11">
        <v>4</v>
      </c>
      <c r="Y615" s="11" t="str" cm="1">
        <f t="array" ref="Y615">_xlfn.IFS(S615&lt;=2,"High",S615=3,"Moderate",S615&lt;=5,"Low")</f>
        <v>Moderate</v>
      </c>
      <c r="Z615" s="11">
        <v>2</v>
      </c>
      <c r="AA615" s="11" t="str" cm="1">
        <f t="array" ref="AA615">_xlfn.IFS(S615&lt;=2,"High",S615=3,"Moderate",S615&lt;=5,"Low")</f>
        <v>Moderate</v>
      </c>
      <c r="AB615" s="9">
        <v>44784</v>
      </c>
      <c r="AC615" s="11" t="s">
        <v>91</v>
      </c>
      <c r="AD615" s="11" t="s">
        <v>41</v>
      </c>
      <c r="AE615" s="11" t="s">
        <v>62</v>
      </c>
      <c r="AF615" s="11">
        <v>4</v>
      </c>
      <c r="AG615" s="12">
        <v>766.77</v>
      </c>
      <c r="AH615" s="11">
        <v>24</v>
      </c>
      <c r="AI615" s="11" t="str" cm="1">
        <f t="array" ref="AI615">_xlfn.IFS(AH615&lt;=25,"Young",AH615&lt;=50,"Adult",AH615&gt;50,"Old")</f>
        <v>Young</v>
      </c>
    </row>
    <row r="616" spans="1:35" x14ac:dyDescent="0.35">
      <c r="A616" s="7">
        <v>1105</v>
      </c>
      <c r="B616" s="5">
        <v>44112</v>
      </c>
      <c r="C616" s="6">
        <f t="shared" ca="1" si="9"/>
        <v>5.6166666666666663</v>
      </c>
      <c r="D616" s="7" t="s">
        <v>27</v>
      </c>
      <c r="E616" s="7" t="s">
        <v>53</v>
      </c>
      <c r="F616" s="7" t="s">
        <v>107</v>
      </c>
      <c r="G616" s="7" t="s">
        <v>30</v>
      </c>
      <c r="H616" s="7" t="s">
        <v>44</v>
      </c>
      <c r="I616" s="7" t="s">
        <v>54</v>
      </c>
      <c r="J616" s="7" t="s">
        <v>33</v>
      </c>
      <c r="K616" s="7" t="s">
        <v>64</v>
      </c>
      <c r="L616" s="5">
        <v>54342</v>
      </c>
      <c r="M616" s="7" t="s">
        <v>35</v>
      </c>
      <c r="N616" s="7" t="s">
        <v>36</v>
      </c>
      <c r="O616" s="7" t="s">
        <v>48</v>
      </c>
      <c r="P616" s="7" t="s">
        <v>60</v>
      </c>
      <c r="Q616" s="7" t="s">
        <v>39</v>
      </c>
      <c r="R616" s="7" cm="1">
        <f t="array" ref="R616">_xlfn.IFS(Table3[[#This Row],[Performance Levels]]="Exceeds",4,Table3[[#This Row],[Performance Levels]]="Fully Meets",3,Table3[[#This Row],[Performance Levels]]="PIP",1,Table3[[#This Row],[Performance Levels]]="Needs Improvement",2)</f>
        <v>3</v>
      </c>
      <c r="S616" s="7">
        <v>3</v>
      </c>
      <c r="T616" s="7" t="str" cm="1">
        <f t="array" ref="T616">_xlfn.IFS(S616&lt;=2,"Excellent",S616=3,"Average",S616&lt;=5,"Poor")</f>
        <v>Average</v>
      </c>
      <c r="U616" s="5">
        <v>44972</v>
      </c>
      <c r="V616" s="7">
        <v>1</v>
      </c>
      <c r="W616" s="7" t="str" cm="1">
        <f t="array" ref="W616">_xlfn.IFS(S616&lt;=2,"High",S616=3,"Moderate",S616&lt;=5,"Low")</f>
        <v>Moderate</v>
      </c>
      <c r="X616" s="7">
        <v>4</v>
      </c>
      <c r="Y616" s="7" t="str" cm="1">
        <f t="array" ref="Y616">_xlfn.IFS(S616&lt;=2,"High",S616=3,"Moderate",S616&lt;=5,"Low")</f>
        <v>Moderate</v>
      </c>
      <c r="Z616" s="7">
        <v>1</v>
      </c>
      <c r="AA616" s="7" t="str" cm="1">
        <f t="array" ref="AA616">_xlfn.IFS(S616&lt;=2,"High",S616=3,"Moderate",S616&lt;=5,"Low")</f>
        <v>Moderate</v>
      </c>
      <c r="AB616" s="5">
        <v>44943</v>
      </c>
      <c r="AC616" s="7" t="s">
        <v>67</v>
      </c>
      <c r="AD616" s="7" t="s">
        <v>41</v>
      </c>
      <c r="AE616" s="7" t="s">
        <v>51</v>
      </c>
      <c r="AF616" s="7">
        <v>4</v>
      </c>
      <c r="AG616" s="8">
        <v>172.19</v>
      </c>
      <c r="AH616" s="7">
        <v>72</v>
      </c>
      <c r="AI616" s="7" t="str" cm="1">
        <f t="array" ref="AI616">_xlfn.IFS(AH616&lt;=25,"Young",AH616&lt;=50,"Adult",AH616&gt;50,"Old")</f>
        <v>Old</v>
      </c>
    </row>
    <row r="617" spans="1:35" x14ac:dyDescent="0.35">
      <c r="A617" s="11">
        <v>1106</v>
      </c>
      <c r="B617" s="9">
        <v>44426</v>
      </c>
      <c r="C617" s="10">
        <f t="shared" ca="1" si="9"/>
        <v>4.7555555555555555</v>
      </c>
      <c r="D617" s="11" t="s">
        <v>105</v>
      </c>
      <c r="E617" s="11" t="s">
        <v>68</v>
      </c>
      <c r="F617" s="11" t="s">
        <v>29</v>
      </c>
      <c r="G617" s="11" t="s">
        <v>54</v>
      </c>
      <c r="H617" s="11" t="s">
        <v>55</v>
      </c>
      <c r="I617" s="11" t="s">
        <v>32</v>
      </c>
      <c r="J617" s="11" t="s">
        <v>33</v>
      </c>
      <c r="K617" s="11" t="s">
        <v>46</v>
      </c>
      <c r="L617" s="9">
        <v>34700</v>
      </c>
      <c r="M617" s="11" t="s">
        <v>35</v>
      </c>
      <c r="N617" s="11" t="s">
        <v>47</v>
      </c>
      <c r="O617" s="11" t="s">
        <v>59</v>
      </c>
      <c r="P617" s="11" t="s">
        <v>60</v>
      </c>
      <c r="Q617" s="11" t="s">
        <v>39</v>
      </c>
      <c r="R617" s="11" cm="1">
        <f t="array" ref="R617">_xlfn.IFS(Table3[[#This Row],[Performance Levels]]="Exceeds",4,Table3[[#This Row],[Performance Levels]]="Fully Meets",3,Table3[[#This Row],[Performance Levels]]="PIP",1,Table3[[#This Row],[Performance Levels]]="Needs Improvement",2)</f>
        <v>3</v>
      </c>
      <c r="S617" s="11">
        <v>3</v>
      </c>
      <c r="T617" s="11" t="str" cm="1">
        <f t="array" ref="T617">_xlfn.IFS(S617&lt;=2,"Excellent",S617=3,"Average",S617&lt;=5,"Poor")</f>
        <v>Average</v>
      </c>
      <c r="U617" s="9">
        <v>44957</v>
      </c>
      <c r="V617" s="11">
        <v>2</v>
      </c>
      <c r="W617" s="11" t="str" cm="1">
        <f t="array" ref="W617">_xlfn.IFS(S617&lt;=2,"High",S617=3,"Moderate",S617&lt;=5,"Low")</f>
        <v>Moderate</v>
      </c>
      <c r="X617" s="11">
        <v>3</v>
      </c>
      <c r="Y617" s="11" t="str" cm="1">
        <f t="array" ref="Y617">_xlfn.IFS(S617&lt;=2,"High",S617=3,"Moderate",S617&lt;=5,"Low")</f>
        <v>Moderate</v>
      </c>
      <c r="Z617" s="11">
        <v>3</v>
      </c>
      <c r="AA617" s="11" t="str" cm="1">
        <f t="array" ref="AA617">_xlfn.IFS(S617&lt;=2,"High",S617=3,"Moderate",S617&lt;=5,"Low")</f>
        <v>Moderate</v>
      </c>
      <c r="AB617" s="9">
        <v>44865</v>
      </c>
      <c r="AC617" s="11" t="s">
        <v>61</v>
      </c>
      <c r="AD617" s="11" t="s">
        <v>41</v>
      </c>
      <c r="AE617" s="11" t="s">
        <v>62</v>
      </c>
      <c r="AF617" s="11">
        <v>1</v>
      </c>
      <c r="AG617" s="12">
        <v>742.55</v>
      </c>
      <c r="AH617" s="11">
        <v>26</v>
      </c>
      <c r="AI617" s="11" t="str" cm="1">
        <f t="array" ref="AI617">_xlfn.IFS(AH617&lt;=25,"Young",AH617&lt;=50,"Adult",AH617&gt;50,"Old")</f>
        <v>Adult</v>
      </c>
    </row>
    <row r="618" spans="1:35" x14ac:dyDescent="0.35">
      <c r="A618" s="7">
        <v>1107</v>
      </c>
      <c r="B618" s="5">
        <v>43906</v>
      </c>
      <c r="C618" s="6">
        <f t="shared" ca="1" si="9"/>
        <v>6.177777777777778</v>
      </c>
      <c r="D618" s="7" t="s">
        <v>105</v>
      </c>
      <c r="E618" s="7" t="s">
        <v>68</v>
      </c>
      <c r="F618" s="7" t="s">
        <v>29</v>
      </c>
      <c r="G618" s="7" t="s">
        <v>30</v>
      </c>
      <c r="H618" s="7" t="s">
        <v>44</v>
      </c>
      <c r="I618" s="7" t="s">
        <v>45</v>
      </c>
      <c r="J618" s="7" t="s">
        <v>33</v>
      </c>
      <c r="K618" s="7" t="s">
        <v>100</v>
      </c>
      <c r="L618" s="5">
        <v>33643</v>
      </c>
      <c r="M618" s="7" t="s">
        <v>35</v>
      </c>
      <c r="N618" s="7" t="s">
        <v>36</v>
      </c>
      <c r="O618" s="7" t="s">
        <v>59</v>
      </c>
      <c r="P618" s="7" t="s">
        <v>60</v>
      </c>
      <c r="Q618" s="7" t="s">
        <v>39</v>
      </c>
      <c r="R618" s="7" cm="1">
        <f t="array" ref="R618">_xlfn.IFS(Table3[[#This Row],[Performance Levels]]="Exceeds",4,Table3[[#This Row],[Performance Levels]]="Fully Meets",3,Table3[[#This Row],[Performance Levels]]="PIP",1,Table3[[#This Row],[Performance Levels]]="Needs Improvement",2)</f>
        <v>3</v>
      </c>
      <c r="S618" s="7">
        <v>3</v>
      </c>
      <c r="T618" s="7" t="str" cm="1">
        <f t="array" ref="T618">_xlfn.IFS(S618&lt;=2,"Excellent",S618=3,"Average",S618&lt;=5,"Poor")</f>
        <v>Average</v>
      </c>
      <c r="U618" s="5">
        <v>44852</v>
      </c>
      <c r="V618" s="7">
        <v>4</v>
      </c>
      <c r="W618" s="7" t="str" cm="1">
        <f t="array" ref="W618">_xlfn.IFS(S618&lt;=2,"High",S618=3,"Moderate",S618&lt;=5,"Low")</f>
        <v>Moderate</v>
      </c>
      <c r="X618" s="7">
        <v>5</v>
      </c>
      <c r="Y618" s="7" t="str" cm="1">
        <f t="array" ref="Y618">_xlfn.IFS(S618&lt;=2,"High",S618=3,"Moderate",S618&lt;=5,"Low")</f>
        <v>Moderate</v>
      </c>
      <c r="Z618" s="7">
        <v>1</v>
      </c>
      <c r="AA618" s="7" t="str" cm="1">
        <f t="array" ref="AA618">_xlfn.IFS(S618&lt;=2,"High",S618=3,"Moderate",S618&lt;=5,"Low")</f>
        <v>Moderate</v>
      </c>
      <c r="AB618" s="5">
        <v>44952</v>
      </c>
      <c r="AC618" s="7" t="s">
        <v>67</v>
      </c>
      <c r="AD618" s="7" t="s">
        <v>41</v>
      </c>
      <c r="AE618" s="7" t="s">
        <v>42</v>
      </c>
      <c r="AF618" s="7">
        <v>2</v>
      </c>
      <c r="AG618" s="8">
        <v>231.28</v>
      </c>
      <c r="AH618" s="7">
        <v>28</v>
      </c>
      <c r="AI618" s="7" t="str" cm="1">
        <f t="array" ref="AI618">_xlfn.IFS(AH618&lt;=25,"Young",AH618&lt;=50,"Adult",AH618&gt;50,"Old")</f>
        <v>Adult</v>
      </c>
    </row>
    <row r="619" spans="1:35" x14ac:dyDescent="0.35">
      <c r="A619" s="11">
        <v>1108</v>
      </c>
      <c r="B619" s="9">
        <v>43489</v>
      </c>
      <c r="C619" s="10">
        <f t="shared" ca="1" si="9"/>
        <v>7.322222222222222</v>
      </c>
      <c r="D619" s="11" t="s">
        <v>27</v>
      </c>
      <c r="E619" s="11" t="s">
        <v>63</v>
      </c>
      <c r="F619" s="11" t="s">
        <v>29</v>
      </c>
      <c r="G619" s="11" t="s">
        <v>54</v>
      </c>
      <c r="H619" s="11" t="s">
        <v>44</v>
      </c>
      <c r="I619" s="11" t="s">
        <v>54</v>
      </c>
      <c r="J619" s="11" t="s">
        <v>33</v>
      </c>
      <c r="K619" s="11" t="s">
        <v>64</v>
      </c>
      <c r="L619" s="9">
        <v>25311</v>
      </c>
      <c r="M619" s="11" t="s">
        <v>35</v>
      </c>
      <c r="N619" s="11" t="s">
        <v>47</v>
      </c>
      <c r="O619" s="11" t="s">
        <v>37</v>
      </c>
      <c r="P619" s="11" t="s">
        <v>66</v>
      </c>
      <c r="Q619" s="11" t="s">
        <v>39</v>
      </c>
      <c r="R619" s="11" cm="1">
        <f t="array" ref="R619">_xlfn.IFS(Table3[[#This Row],[Performance Levels]]="Exceeds",4,Table3[[#This Row],[Performance Levels]]="Fully Meets",3,Table3[[#This Row],[Performance Levels]]="PIP",1,Table3[[#This Row],[Performance Levels]]="Needs Improvement",2)</f>
        <v>3</v>
      </c>
      <c r="S619" s="11">
        <v>3</v>
      </c>
      <c r="T619" s="11" t="str" cm="1">
        <f t="array" ref="T619">_xlfn.IFS(S619&lt;=2,"Excellent",S619=3,"Average",S619&lt;=5,"Poor")</f>
        <v>Average</v>
      </c>
      <c r="U619" s="9">
        <v>45131</v>
      </c>
      <c r="V619" s="11">
        <v>4</v>
      </c>
      <c r="W619" s="11" t="str" cm="1">
        <f t="array" ref="W619">_xlfn.IFS(S619&lt;=2,"High",S619=3,"Moderate",S619&lt;=5,"Low")</f>
        <v>Moderate</v>
      </c>
      <c r="X619" s="11">
        <v>5</v>
      </c>
      <c r="Y619" s="11" t="str" cm="1">
        <f t="array" ref="Y619">_xlfn.IFS(S619&lt;=2,"High",S619=3,"Moderate",S619&lt;=5,"Low")</f>
        <v>Moderate</v>
      </c>
      <c r="Z619" s="11">
        <v>3</v>
      </c>
      <c r="AA619" s="11" t="str" cm="1">
        <f t="array" ref="AA619">_xlfn.IFS(S619&lt;=2,"High",S619=3,"Moderate",S619&lt;=5,"Low")</f>
        <v>Moderate</v>
      </c>
      <c r="AB619" s="9">
        <v>45069</v>
      </c>
      <c r="AC619" s="11" t="s">
        <v>49</v>
      </c>
      <c r="AD619" s="11" t="s">
        <v>41</v>
      </c>
      <c r="AE619" s="11" t="s">
        <v>62</v>
      </c>
      <c r="AF619" s="11">
        <v>5</v>
      </c>
      <c r="AG619" s="12">
        <v>124.54</v>
      </c>
      <c r="AH619" s="11">
        <v>50</v>
      </c>
      <c r="AI619" s="11" t="str" cm="1">
        <f t="array" ref="AI619">_xlfn.IFS(AH619&lt;=25,"Young",AH619&lt;=50,"Adult",AH619&gt;50,"Old")</f>
        <v>Adult</v>
      </c>
    </row>
    <row r="620" spans="1:35" x14ac:dyDescent="0.35">
      <c r="A620" s="7">
        <v>1109</v>
      </c>
      <c r="B620" s="5">
        <v>44723</v>
      </c>
      <c r="C620" s="6">
        <f t="shared" ca="1" si="9"/>
        <v>3.9416666666666669</v>
      </c>
      <c r="D620" s="7" t="s">
        <v>27</v>
      </c>
      <c r="E620" s="7" t="s">
        <v>43</v>
      </c>
      <c r="F620" s="7" t="s">
        <v>107</v>
      </c>
      <c r="G620" s="7" t="s">
        <v>54</v>
      </c>
      <c r="H620" s="7" t="s">
        <v>31</v>
      </c>
      <c r="I620" s="7" t="s">
        <v>45</v>
      </c>
      <c r="J620" s="7" t="s">
        <v>33</v>
      </c>
      <c r="K620" s="7" t="s">
        <v>69</v>
      </c>
      <c r="L620" s="5">
        <v>29860</v>
      </c>
      <c r="M620" s="7" t="s">
        <v>35</v>
      </c>
      <c r="N620" s="7" t="s">
        <v>36</v>
      </c>
      <c r="O620" s="7" t="s">
        <v>37</v>
      </c>
      <c r="P620" s="7" t="s">
        <v>76</v>
      </c>
      <c r="Q620" s="7" t="s">
        <v>39</v>
      </c>
      <c r="R620" s="7" cm="1">
        <f t="array" ref="R620">_xlfn.IFS(Table3[[#This Row],[Performance Levels]]="Exceeds",4,Table3[[#This Row],[Performance Levels]]="Fully Meets",3,Table3[[#This Row],[Performance Levels]]="PIP",1,Table3[[#This Row],[Performance Levels]]="Needs Improvement",2)</f>
        <v>3</v>
      </c>
      <c r="S620" s="7">
        <v>3</v>
      </c>
      <c r="T620" s="7" t="str" cm="1">
        <f t="array" ref="T620">_xlfn.IFS(S620&lt;=2,"Excellent",S620=3,"Average",S620&lt;=5,"Poor")</f>
        <v>Average</v>
      </c>
      <c r="U620" s="5">
        <v>44850</v>
      </c>
      <c r="V620" s="7">
        <v>4</v>
      </c>
      <c r="W620" s="7" t="str" cm="1">
        <f t="array" ref="W620">_xlfn.IFS(S620&lt;=2,"High",S620=3,"Moderate",S620&lt;=5,"Low")</f>
        <v>Moderate</v>
      </c>
      <c r="X620" s="7">
        <v>5</v>
      </c>
      <c r="Y620" s="7" t="str" cm="1">
        <f t="array" ref="Y620">_xlfn.IFS(S620&lt;=2,"High",S620=3,"Moderate",S620&lt;=5,"Low")</f>
        <v>Moderate</v>
      </c>
      <c r="Z620" s="7">
        <v>4</v>
      </c>
      <c r="AA620" s="7" t="str" cm="1">
        <f t="array" ref="AA620">_xlfn.IFS(S620&lt;=2,"High",S620=3,"Moderate",S620&lt;=5,"Low")</f>
        <v>Moderate</v>
      </c>
      <c r="AB620" s="5">
        <v>44947</v>
      </c>
      <c r="AC620" s="7" t="s">
        <v>40</v>
      </c>
      <c r="AD620" s="7" t="s">
        <v>50</v>
      </c>
      <c r="AE620" s="7" t="s">
        <v>62</v>
      </c>
      <c r="AF620" s="7">
        <v>5</v>
      </c>
      <c r="AG620" s="8">
        <v>898.37</v>
      </c>
      <c r="AH620" s="7">
        <v>41</v>
      </c>
      <c r="AI620" s="7" t="str" cm="1">
        <f t="array" ref="AI620">_xlfn.IFS(AH620&lt;=25,"Young",AH620&lt;=50,"Adult",AH620&gt;50,"Old")</f>
        <v>Adult</v>
      </c>
    </row>
    <row r="621" spans="1:35" x14ac:dyDescent="0.35">
      <c r="A621" s="11">
        <v>1110</v>
      </c>
      <c r="B621" s="9">
        <v>44744</v>
      </c>
      <c r="C621" s="10">
        <f t="shared" ca="1" si="9"/>
        <v>3.8833333333333333</v>
      </c>
      <c r="D621" s="11" t="s">
        <v>105</v>
      </c>
      <c r="E621" s="11" t="s">
        <v>80</v>
      </c>
      <c r="F621" s="11" t="s">
        <v>29</v>
      </c>
      <c r="G621" s="11" t="s">
        <v>54</v>
      </c>
      <c r="H621" s="11" t="s">
        <v>55</v>
      </c>
      <c r="I621" s="11" t="s">
        <v>32</v>
      </c>
      <c r="J621" s="11" t="s">
        <v>33</v>
      </c>
      <c r="K621" s="11" t="s">
        <v>64</v>
      </c>
      <c r="L621" s="9">
        <v>31902</v>
      </c>
      <c r="M621" s="11" t="s">
        <v>35</v>
      </c>
      <c r="N621" s="11" t="s">
        <v>36</v>
      </c>
      <c r="O621" s="11" t="s">
        <v>83</v>
      </c>
      <c r="P621" s="11" t="s">
        <v>60</v>
      </c>
      <c r="Q621" s="11" t="s">
        <v>39</v>
      </c>
      <c r="R621" s="11" cm="1">
        <f t="array" ref="R621">_xlfn.IFS(Table3[[#This Row],[Performance Levels]]="Exceeds",4,Table3[[#This Row],[Performance Levels]]="Fully Meets",3,Table3[[#This Row],[Performance Levels]]="PIP",1,Table3[[#This Row],[Performance Levels]]="Needs Improvement",2)</f>
        <v>3</v>
      </c>
      <c r="S621" s="11">
        <v>3</v>
      </c>
      <c r="T621" s="11" t="str" cm="1">
        <f t="array" ref="T621">_xlfn.IFS(S621&lt;=2,"Excellent",S621=3,"Average",S621&lt;=5,"Poor")</f>
        <v>Average</v>
      </c>
      <c r="U621" s="9">
        <v>44980</v>
      </c>
      <c r="V621" s="11">
        <v>1</v>
      </c>
      <c r="W621" s="11" t="str" cm="1">
        <f t="array" ref="W621">_xlfn.IFS(S621&lt;=2,"High",S621=3,"Moderate",S621&lt;=5,"Low")</f>
        <v>Moderate</v>
      </c>
      <c r="X621" s="11">
        <v>1</v>
      </c>
      <c r="Y621" s="11" t="str" cm="1">
        <f t="array" ref="Y621">_xlfn.IFS(S621&lt;=2,"High",S621=3,"Moderate",S621&lt;=5,"Low")</f>
        <v>Moderate</v>
      </c>
      <c r="Z621" s="11">
        <v>4</v>
      </c>
      <c r="AA621" s="11" t="str" cm="1">
        <f t="array" ref="AA621">_xlfn.IFS(S621&lt;=2,"High",S621=3,"Moderate",S621&lt;=5,"Low")</f>
        <v>Moderate</v>
      </c>
      <c r="AB621" s="9">
        <v>44847</v>
      </c>
      <c r="AC621" s="11" t="s">
        <v>49</v>
      </c>
      <c r="AD621" s="11" t="s">
        <v>41</v>
      </c>
      <c r="AE621" s="11" t="s">
        <v>72</v>
      </c>
      <c r="AF621" s="11">
        <v>2</v>
      </c>
      <c r="AG621" s="12">
        <v>764.36</v>
      </c>
      <c r="AH621" s="11">
        <v>35</v>
      </c>
      <c r="AI621" s="11" t="str" cm="1">
        <f t="array" ref="AI621">_xlfn.IFS(AH621&lt;=25,"Young",AH621&lt;=50,"Adult",AH621&gt;50,"Old")</f>
        <v>Adult</v>
      </c>
    </row>
    <row r="622" spans="1:35" x14ac:dyDescent="0.35">
      <c r="A622" s="7">
        <v>1111</v>
      </c>
      <c r="B622" s="5">
        <v>43716</v>
      </c>
      <c r="C622" s="6">
        <f t="shared" ca="1" si="9"/>
        <v>6.7</v>
      </c>
      <c r="D622" s="7" t="s">
        <v>27</v>
      </c>
      <c r="E622" s="7" t="s">
        <v>68</v>
      </c>
      <c r="F622" s="7" t="s">
        <v>107</v>
      </c>
      <c r="G622" s="7" t="s">
        <v>54</v>
      </c>
      <c r="H622" s="7" t="s">
        <v>44</v>
      </c>
      <c r="I622" s="7" t="s">
        <v>45</v>
      </c>
      <c r="J622" s="7" t="s">
        <v>33</v>
      </c>
      <c r="K622" s="7" t="s">
        <v>88</v>
      </c>
      <c r="L622" s="5">
        <v>19145</v>
      </c>
      <c r="M622" s="7" t="s">
        <v>35</v>
      </c>
      <c r="N622" s="7" t="s">
        <v>36</v>
      </c>
      <c r="O622" s="7" t="s">
        <v>37</v>
      </c>
      <c r="P622" s="7" t="s">
        <v>38</v>
      </c>
      <c r="Q622" s="7" t="s">
        <v>39</v>
      </c>
      <c r="R622" s="7" cm="1">
        <f t="array" ref="R622">_xlfn.IFS(Table3[[#This Row],[Performance Levels]]="Exceeds",4,Table3[[#This Row],[Performance Levels]]="Fully Meets",3,Table3[[#This Row],[Performance Levels]]="PIP",1,Table3[[#This Row],[Performance Levels]]="Needs Improvement",2)</f>
        <v>3</v>
      </c>
      <c r="S622" s="7">
        <v>3</v>
      </c>
      <c r="T622" s="7" t="str" cm="1">
        <f t="array" ref="T622">_xlfn.IFS(S622&lt;=2,"Excellent",S622=3,"Average",S622&lt;=5,"Poor")</f>
        <v>Average</v>
      </c>
      <c r="U622" s="5">
        <v>45057</v>
      </c>
      <c r="V622" s="7">
        <v>4</v>
      </c>
      <c r="W622" s="7" t="str" cm="1">
        <f t="array" ref="W622">_xlfn.IFS(S622&lt;=2,"High",S622=3,"Moderate",S622&lt;=5,"Low")</f>
        <v>Moderate</v>
      </c>
      <c r="X622" s="7">
        <v>1</v>
      </c>
      <c r="Y622" s="7" t="str" cm="1">
        <f t="array" ref="Y622">_xlfn.IFS(S622&lt;=2,"High",S622=3,"Moderate",S622&lt;=5,"Low")</f>
        <v>Moderate</v>
      </c>
      <c r="Z622" s="7">
        <v>1</v>
      </c>
      <c r="AA622" s="7" t="str" cm="1">
        <f t="array" ref="AA622">_xlfn.IFS(S622&lt;=2,"High",S622=3,"Moderate",S622&lt;=5,"Low")</f>
        <v>Moderate</v>
      </c>
      <c r="AB622" s="5">
        <v>44900</v>
      </c>
      <c r="AC622" s="7" t="s">
        <v>61</v>
      </c>
      <c r="AD622" s="7" t="s">
        <v>41</v>
      </c>
      <c r="AE622" s="7" t="s">
        <v>42</v>
      </c>
      <c r="AF622" s="7">
        <v>5</v>
      </c>
      <c r="AG622" s="8">
        <v>786.57</v>
      </c>
      <c r="AH622" s="7">
        <v>67</v>
      </c>
      <c r="AI622" s="7" t="str" cm="1">
        <f t="array" ref="AI622">_xlfn.IFS(AH622&lt;=25,"Young",AH622&lt;=50,"Adult",AH622&gt;50,"Old")</f>
        <v>Old</v>
      </c>
    </row>
    <row r="623" spans="1:35" x14ac:dyDescent="0.35">
      <c r="A623" s="11">
        <v>1112</v>
      </c>
      <c r="B623" s="9">
        <v>44752</v>
      </c>
      <c r="C623" s="10">
        <f t="shared" ca="1" si="9"/>
        <v>3.8611111111111112</v>
      </c>
      <c r="D623" s="11" t="s">
        <v>27</v>
      </c>
      <c r="E623" s="11" t="s">
        <v>86</v>
      </c>
      <c r="F623" s="11" t="s">
        <v>29</v>
      </c>
      <c r="G623" s="11" t="s">
        <v>54</v>
      </c>
      <c r="H623" s="11" t="s">
        <v>44</v>
      </c>
      <c r="I623" s="11" t="s">
        <v>45</v>
      </c>
      <c r="J623" s="11" t="s">
        <v>33</v>
      </c>
      <c r="K623" s="11" t="s">
        <v>78</v>
      </c>
      <c r="L623" s="9">
        <v>27590</v>
      </c>
      <c r="M623" s="11" t="s">
        <v>35</v>
      </c>
      <c r="N623" s="11" t="s">
        <v>36</v>
      </c>
      <c r="O623" s="11" t="s">
        <v>37</v>
      </c>
      <c r="P623" s="11" t="s">
        <v>60</v>
      </c>
      <c r="Q623" s="11" t="s">
        <v>39</v>
      </c>
      <c r="R623" s="11" cm="1">
        <f t="array" ref="R623">_xlfn.IFS(Table3[[#This Row],[Performance Levels]]="Exceeds",4,Table3[[#This Row],[Performance Levels]]="Fully Meets",3,Table3[[#This Row],[Performance Levels]]="PIP",1,Table3[[#This Row],[Performance Levels]]="Needs Improvement",2)</f>
        <v>3</v>
      </c>
      <c r="S623" s="11">
        <v>3</v>
      </c>
      <c r="T623" s="11" t="str" cm="1">
        <f t="array" ref="T623">_xlfn.IFS(S623&lt;=2,"Excellent",S623=3,"Average",S623&lt;=5,"Poor")</f>
        <v>Average</v>
      </c>
      <c r="U623" s="9">
        <v>45113</v>
      </c>
      <c r="V623" s="11">
        <v>4</v>
      </c>
      <c r="W623" s="11" t="str" cm="1">
        <f t="array" ref="W623">_xlfn.IFS(S623&lt;=2,"High",S623=3,"Moderate",S623&lt;=5,"Low")</f>
        <v>Moderate</v>
      </c>
      <c r="X623" s="11">
        <v>1</v>
      </c>
      <c r="Y623" s="11" t="str" cm="1">
        <f t="array" ref="Y623">_xlfn.IFS(S623&lt;=2,"High",S623=3,"Moderate",S623&lt;=5,"Low")</f>
        <v>Moderate</v>
      </c>
      <c r="Z623" s="11">
        <v>1</v>
      </c>
      <c r="AA623" s="11" t="str" cm="1">
        <f t="array" ref="AA623">_xlfn.IFS(S623&lt;=2,"High",S623=3,"Moderate",S623&lt;=5,"Low")</f>
        <v>Moderate</v>
      </c>
      <c r="AB623" s="9">
        <v>44834</v>
      </c>
      <c r="AC623" s="11" t="s">
        <v>91</v>
      </c>
      <c r="AD623" s="11" t="s">
        <v>41</v>
      </c>
      <c r="AE623" s="11" t="s">
        <v>42</v>
      </c>
      <c r="AF623" s="11">
        <v>3</v>
      </c>
      <c r="AG623" s="12">
        <v>668.05</v>
      </c>
      <c r="AH623" s="11">
        <v>47</v>
      </c>
      <c r="AI623" s="11" t="str" cm="1">
        <f t="array" ref="AI623">_xlfn.IFS(AH623&lt;=25,"Young",AH623&lt;=50,"Adult",AH623&gt;50,"Old")</f>
        <v>Adult</v>
      </c>
    </row>
    <row r="624" spans="1:35" x14ac:dyDescent="0.35">
      <c r="A624" s="7">
        <v>1113</v>
      </c>
      <c r="B624" s="5">
        <v>44675</v>
      </c>
      <c r="C624" s="6">
        <f t="shared" ca="1" si="9"/>
        <v>4.072222222222222</v>
      </c>
      <c r="D624" s="7" t="s">
        <v>27</v>
      </c>
      <c r="E624" s="7" t="s">
        <v>80</v>
      </c>
      <c r="F624" s="7" t="s">
        <v>29</v>
      </c>
      <c r="G624" s="7" t="s">
        <v>30</v>
      </c>
      <c r="H624" s="7" t="s">
        <v>55</v>
      </c>
      <c r="I624" s="7" t="s">
        <v>45</v>
      </c>
      <c r="J624" s="7" t="s">
        <v>33</v>
      </c>
      <c r="K624" s="7" t="s">
        <v>64</v>
      </c>
      <c r="L624" s="5">
        <v>28006</v>
      </c>
      <c r="M624" s="7" t="s">
        <v>35</v>
      </c>
      <c r="N624" s="7" t="s">
        <v>36</v>
      </c>
      <c r="O624" s="7" t="s">
        <v>83</v>
      </c>
      <c r="P624" s="7" t="s">
        <v>76</v>
      </c>
      <c r="Q624" s="7" t="s">
        <v>39</v>
      </c>
      <c r="R624" s="7" cm="1">
        <f t="array" ref="R624">_xlfn.IFS(Table3[[#This Row],[Performance Levels]]="Exceeds",4,Table3[[#This Row],[Performance Levels]]="Fully Meets",3,Table3[[#This Row],[Performance Levels]]="PIP",1,Table3[[#This Row],[Performance Levels]]="Needs Improvement",2)</f>
        <v>3</v>
      </c>
      <c r="S624" s="7">
        <v>3</v>
      </c>
      <c r="T624" s="7" t="str" cm="1">
        <f t="array" ref="T624">_xlfn.IFS(S624&lt;=2,"Excellent",S624=3,"Average",S624&lt;=5,"Poor")</f>
        <v>Average</v>
      </c>
      <c r="U624" s="5">
        <v>45025</v>
      </c>
      <c r="V624" s="7">
        <v>3</v>
      </c>
      <c r="W624" s="7" t="str" cm="1">
        <f t="array" ref="W624">_xlfn.IFS(S624&lt;=2,"High",S624=3,"Moderate",S624&lt;=5,"Low")</f>
        <v>Moderate</v>
      </c>
      <c r="X624" s="7">
        <v>3</v>
      </c>
      <c r="Y624" s="7" t="str" cm="1">
        <f t="array" ref="Y624">_xlfn.IFS(S624&lt;=2,"High",S624=3,"Moderate",S624&lt;=5,"Low")</f>
        <v>Moderate</v>
      </c>
      <c r="Z624" s="7">
        <v>5</v>
      </c>
      <c r="AA624" s="7" t="str" cm="1">
        <f t="array" ref="AA624">_xlfn.IFS(S624&lt;=2,"High",S624=3,"Moderate",S624&lt;=5,"Low")</f>
        <v>Moderate</v>
      </c>
      <c r="AB624" s="5">
        <v>44946</v>
      </c>
      <c r="AC624" s="7" t="s">
        <v>67</v>
      </c>
      <c r="AD624" s="7" t="s">
        <v>50</v>
      </c>
      <c r="AE624" s="7" t="s">
        <v>51</v>
      </c>
      <c r="AF624" s="7">
        <v>2</v>
      </c>
      <c r="AG624" s="8">
        <v>956.92</v>
      </c>
      <c r="AH624" s="7">
        <v>46</v>
      </c>
      <c r="AI624" s="7" t="str" cm="1">
        <f t="array" ref="AI624">_xlfn.IFS(AH624&lt;=25,"Young",AH624&lt;=50,"Adult",AH624&gt;50,"Old")</f>
        <v>Adult</v>
      </c>
    </row>
    <row r="625" spans="1:35" x14ac:dyDescent="0.35">
      <c r="A625" s="11">
        <v>1114</v>
      </c>
      <c r="B625" s="9">
        <v>43921</v>
      </c>
      <c r="C625" s="10">
        <f t="shared" ca="1" si="9"/>
        <v>6.1388888888888893</v>
      </c>
      <c r="D625" s="11" t="s">
        <v>27</v>
      </c>
      <c r="E625" s="11" t="s">
        <v>53</v>
      </c>
      <c r="F625" s="11" t="s">
        <v>29</v>
      </c>
      <c r="G625" s="11" t="s">
        <v>54</v>
      </c>
      <c r="H625" s="11" t="s">
        <v>31</v>
      </c>
      <c r="I625" s="11" t="s">
        <v>45</v>
      </c>
      <c r="J625" s="11" t="s">
        <v>33</v>
      </c>
      <c r="K625" s="11" t="s">
        <v>64</v>
      </c>
      <c r="L625" s="9">
        <v>22281</v>
      </c>
      <c r="M625" s="11" t="s">
        <v>35</v>
      </c>
      <c r="N625" s="11" t="s">
        <v>36</v>
      </c>
      <c r="O625" s="11" t="s">
        <v>48</v>
      </c>
      <c r="P625" s="11" t="s">
        <v>38</v>
      </c>
      <c r="Q625" s="11" t="s">
        <v>39</v>
      </c>
      <c r="R625" s="11" cm="1">
        <f t="array" ref="R625">_xlfn.IFS(Table3[[#This Row],[Performance Levels]]="Exceeds",4,Table3[[#This Row],[Performance Levels]]="Fully Meets",3,Table3[[#This Row],[Performance Levels]]="PIP",1,Table3[[#This Row],[Performance Levels]]="Needs Improvement",2)</f>
        <v>3</v>
      </c>
      <c r="S625" s="11">
        <v>3</v>
      </c>
      <c r="T625" s="11" t="str" cm="1">
        <f t="array" ref="T625">_xlfn.IFS(S625&lt;=2,"Excellent",S625=3,"Average",S625&lt;=5,"Poor")</f>
        <v>Average</v>
      </c>
      <c r="U625" s="9">
        <v>44988</v>
      </c>
      <c r="V625" s="11">
        <v>1</v>
      </c>
      <c r="W625" s="11" t="str" cm="1">
        <f t="array" ref="W625">_xlfn.IFS(S625&lt;=2,"High",S625=3,"Moderate",S625&lt;=5,"Low")</f>
        <v>Moderate</v>
      </c>
      <c r="X625" s="11">
        <v>3</v>
      </c>
      <c r="Y625" s="11" t="str" cm="1">
        <f t="array" ref="Y625">_xlfn.IFS(S625&lt;=2,"High",S625=3,"Moderate",S625&lt;=5,"Low")</f>
        <v>Moderate</v>
      </c>
      <c r="Z625" s="11">
        <v>3</v>
      </c>
      <c r="AA625" s="11" t="str" cm="1">
        <f t="array" ref="AA625">_xlfn.IFS(S625&lt;=2,"High",S625=3,"Moderate",S625&lt;=5,"Low")</f>
        <v>Moderate</v>
      </c>
      <c r="AB625" s="9">
        <v>44982</v>
      </c>
      <c r="AC625" s="11" t="s">
        <v>91</v>
      </c>
      <c r="AD625" s="11" t="s">
        <v>41</v>
      </c>
      <c r="AE625" s="11" t="s">
        <v>51</v>
      </c>
      <c r="AF625" s="11">
        <v>1</v>
      </c>
      <c r="AG625" s="12">
        <v>912.27</v>
      </c>
      <c r="AH625" s="11">
        <v>60</v>
      </c>
      <c r="AI625" s="11" t="str" cm="1">
        <f t="array" ref="AI625">_xlfn.IFS(AH625&lt;=25,"Young",AH625&lt;=50,"Adult",AH625&gt;50,"Old")</f>
        <v>Old</v>
      </c>
    </row>
    <row r="626" spans="1:35" x14ac:dyDescent="0.35">
      <c r="A626" s="7">
        <v>1115</v>
      </c>
      <c r="B626" s="5">
        <v>43547</v>
      </c>
      <c r="C626" s="6">
        <f t="shared" ca="1" si="9"/>
        <v>7.1583333333333332</v>
      </c>
      <c r="D626" s="7" t="s">
        <v>27</v>
      </c>
      <c r="E626" s="7" t="s">
        <v>93</v>
      </c>
      <c r="F626" s="7" t="s">
        <v>29</v>
      </c>
      <c r="G626" s="7" t="s">
        <v>30</v>
      </c>
      <c r="H626" s="7" t="s">
        <v>44</v>
      </c>
      <c r="I626" s="7" t="s">
        <v>45</v>
      </c>
      <c r="J626" s="7" t="s">
        <v>33</v>
      </c>
      <c r="K626" s="7" t="s">
        <v>69</v>
      </c>
      <c r="L626" s="5">
        <v>35480</v>
      </c>
      <c r="M626" s="7" t="s">
        <v>35</v>
      </c>
      <c r="N626" s="7" t="s">
        <v>47</v>
      </c>
      <c r="O626" s="7" t="s">
        <v>71</v>
      </c>
      <c r="P626" s="7" t="s">
        <v>38</v>
      </c>
      <c r="Q626" s="7" t="s">
        <v>39</v>
      </c>
      <c r="R626" s="7" cm="1">
        <f t="array" ref="R626">_xlfn.IFS(Table3[[#This Row],[Performance Levels]]="Exceeds",4,Table3[[#This Row],[Performance Levels]]="Fully Meets",3,Table3[[#This Row],[Performance Levels]]="PIP",1,Table3[[#This Row],[Performance Levels]]="Needs Improvement",2)</f>
        <v>3</v>
      </c>
      <c r="S626" s="7">
        <v>3</v>
      </c>
      <c r="T626" s="7" t="str" cm="1">
        <f t="array" ref="T626">_xlfn.IFS(S626&lt;=2,"Excellent",S626=3,"Average",S626&lt;=5,"Poor")</f>
        <v>Average</v>
      </c>
      <c r="U626" s="5">
        <v>44996</v>
      </c>
      <c r="V626" s="7">
        <v>4</v>
      </c>
      <c r="W626" s="7" t="str" cm="1">
        <f t="array" ref="W626">_xlfn.IFS(S626&lt;=2,"High",S626=3,"Moderate",S626&lt;=5,"Low")</f>
        <v>Moderate</v>
      </c>
      <c r="X626" s="7">
        <v>1</v>
      </c>
      <c r="Y626" s="7" t="str" cm="1">
        <f t="array" ref="Y626">_xlfn.IFS(S626&lt;=2,"High",S626=3,"Moderate",S626&lt;=5,"Low")</f>
        <v>Moderate</v>
      </c>
      <c r="Z626" s="7">
        <v>3</v>
      </c>
      <c r="AA626" s="7" t="str" cm="1">
        <f t="array" ref="AA626">_xlfn.IFS(S626&lt;=2,"High",S626=3,"Moderate",S626&lt;=5,"Low")</f>
        <v>Moderate</v>
      </c>
      <c r="AB626" s="5">
        <v>45065</v>
      </c>
      <c r="AC626" s="7" t="s">
        <v>49</v>
      </c>
      <c r="AD626" s="7" t="s">
        <v>41</v>
      </c>
      <c r="AE626" s="7" t="s">
        <v>51</v>
      </c>
      <c r="AF626" s="7">
        <v>4</v>
      </c>
      <c r="AG626" s="8">
        <v>881.71</v>
      </c>
      <c r="AH626" s="7">
        <v>22</v>
      </c>
      <c r="AI626" s="7" t="str" cm="1">
        <f t="array" ref="AI626">_xlfn.IFS(AH626&lt;=25,"Young",AH626&lt;=50,"Adult",AH626&gt;50,"Old")</f>
        <v>Young</v>
      </c>
    </row>
    <row r="627" spans="1:35" x14ac:dyDescent="0.35">
      <c r="A627" s="11">
        <v>1116</v>
      </c>
      <c r="B627" s="9">
        <v>43533</v>
      </c>
      <c r="C627" s="10">
        <f t="shared" ca="1" si="9"/>
        <v>7.197222222222222</v>
      </c>
      <c r="D627" s="11" t="s">
        <v>27</v>
      </c>
      <c r="E627" s="11" t="s">
        <v>84</v>
      </c>
      <c r="F627" s="11" t="s">
        <v>107</v>
      </c>
      <c r="G627" s="11" t="s">
        <v>54</v>
      </c>
      <c r="H627" s="11" t="s">
        <v>44</v>
      </c>
      <c r="I627" s="11" t="s">
        <v>54</v>
      </c>
      <c r="J627" s="11" t="s">
        <v>33</v>
      </c>
      <c r="K627" s="11" t="s">
        <v>69</v>
      </c>
      <c r="L627" s="9">
        <v>30904</v>
      </c>
      <c r="M627" s="11" t="s">
        <v>35</v>
      </c>
      <c r="N627" s="11" t="s">
        <v>47</v>
      </c>
      <c r="O627" s="11" t="s">
        <v>37</v>
      </c>
      <c r="P627" s="11" t="s">
        <v>76</v>
      </c>
      <c r="Q627" s="11" t="s">
        <v>39</v>
      </c>
      <c r="R627" s="11" cm="1">
        <f t="array" ref="R627">_xlfn.IFS(Table3[[#This Row],[Performance Levels]]="Exceeds",4,Table3[[#This Row],[Performance Levels]]="Fully Meets",3,Table3[[#This Row],[Performance Levels]]="PIP",1,Table3[[#This Row],[Performance Levels]]="Needs Improvement",2)</f>
        <v>3</v>
      </c>
      <c r="S627" s="11">
        <v>3</v>
      </c>
      <c r="T627" s="11" t="str" cm="1">
        <f t="array" ref="T627">_xlfn.IFS(S627&lt;=2,"Excellent",S627=3,"Average",S627&lt;=5,"Poor")</f>
        <v>Average</v>
      </c>
      <c r="U627" s="9">
        <v>44911</v>
      </c>
      <c r="V627" s="11">
        <v>3</v>
      </c>
      <c r="W627" s="11" t="str" cm="1">
        <f t="array" ref="W627">_xlfn.IFS(S627&lt;=2,"High",S627=3,"Moderate",S627&lt;=5,"Low")</f>
        <v>Moderate</v>
      </c>
      <c r="X627" s="11">
        <v>4</v>
      </c>
      <c r="Y627" s="11" t="str" cm="1">
        <f t="array" ref="Y627">_xlfn.IFS(S627&lt;=2,"High",S627=3,"Moderate",S627&lt;=5,"Low")</f>
        <v>Moderate</v>
      </c>
      <c r="Z627" s="11">
        <v>4</v>
      </c>
      <c r="AA627" s="11" t="str" cm="1">
        <f t="array" ref="AA627">_xlfn.IFS(S627&lt;=2,"High",S627=3,"Moderate",S627&lt;=5,"Low")</f>
        <v>Moderate</v>
      </c>
      <c r="AB627" s="9">
        <v>45062</v>
      </c>
      <c r="AC627" s="11" t="s">
        <v>91</v>
      </c>
      <c r="AD627" s="11" t="s">
        <v>41</v>
      </c>
      <c r="AE627" s="11" t="s">
        <v>51</v>
      </c>
      <c r="AF627" s="11">
        <v>4</v>
      </c>
      <c r="AG627" s="12">
        <v>557.67999999999995</v>
      </c>
      <c r="AH627" s="11">
        <v>35</v>
      </c>
      <c r="AI627" s="11" t="str" cm="1">
        <f t="array" ref="AI627">_xlfn.IFS(AH627&lt;=25,"Young",AH627&lt;=50,"Adult",AH627&gt;50,"Old")</f>
        <v>Adult</v>
      </c>
    </row>
    <row r="628" spans="1:35" x14ac:dyDescent="0.35">
      <c r="A628" s="7">
        <v>1117</v>
      </c>
      <c r="B628" s="5">
        <v>43517</v>
      </c>
      <c r="C628" s="6">
        <f t="shared" ca="1" si="9"/>
        <v>7.2472222222222218</v>
      </c>
      <c r="D628" s="7" t="s">
        <v>27</v>
      </c>
      <c r="E628" s="7" t="s">
        <v>63</v>
      </c>
      <c r="F628" s="7" t="s">
        <v>107</v>
      </c>
      <c r="G628" s="7" t="s">
        <v>54</v>
      </c>
      <c r="H628" s="7" t="s">
        <v>31</v>
      </c>
      <c r="I628" s="7" t="s">
        <v>32</v>
      </c>
      <c r="J628" s="7" t="s">
        <v>33</v>
      </c>
      <c r="K628" s="7" t="s">
        <v>64</v>
      </c>
      <c r="L628" s="5">
        <v>35665</v>
      </c>
      <c r="M628" s="7" t="s">
        <v>35</v>
      </c>
      <c r="N628" s="7" t="s">
        <v>47</v>
      </c>
      <c r="O628" s="7" t="s">
        <v>59</v>
      </c>
      <c r="P628" s="7" t="s">
        <v>76</v>
      </c>
      <c r="Q628" s="7" t="s">
        <v>39</v>
      </c>
      <c r="R628" s="7" cm="1">
        <f t="array" ref="R628">_xlfn.IFS(Table3[[#This Row],[Performance Levels]]="Exceeds",4,Table3[[#This Row],[Performance Levels]]="Fully Meets",3,Table3[[#This Row],[Performance Levels]]="PIP",1,Table3[[#This Row],[Performance Levels]]="Needs Improvement",2)</f>
        <v>3</v>
      </c>
      <c r="S628" s="7">
        <v>3</v>
      </c>
      <c r="T628" s="7" t="str" cm="1">
        <f t="array" ref="T628">_xlfn.IFS(S628&lt;=2,"Excellent",S628=3,"Average",S628&lt;=5,"Poor")</f>
        <v>Average</v>
      </c>
      <c r="U628" s="5">
        <v>45136</v>
      </c>
      <c r="V628" s="7">
        <v>4</v>
      </c>
      <c r="W628" s="7" t="str" cm="1">
        <f t="array" ref="W628">_xlfn.IFS(S628&lt;=2,"High",S628=3,"Moderate",S628&lt;=5,"Low")</f>
        <v>Moderate</v>
      </c>
      <c r="X628" s="7">
        <v>5</v>
      </c>
      <c r="Y628" s="7" t="str" cm="1">
        <f t="array" ref="Y628">_xlfn.IFS(S628&lt;=2,"High",S628=3,"Moderate",S628&lt;=5,"Low")</f>
        <v>Moderate</v>
      </c>
      <c r="Z628" s="7">
        <v>1</v>
      </c>
      <c r="AA628" s="7" t="str" cm="1">
        <f t="array" ref="AA628">_xlfn.IFS(S628&lt;=2,"High",S628=3,"Moderate",S628&lt;=5,"Low")</f>
        <v>Moderate</v>
      </c>
      <c r="AB628" s="5">
        <v>44938</v>
      </c>
      <c r="AC628" s="7" t="s">
        <v>91</v>
      </c>
      <c r="AD628" s="7" t="s">
        <v>41</v>
      </c>
      <c r="AE628" s="7" t="s">
        <v>62</v>
      </c>
      <c r="AF628" s="7">
        <v>4</v>
      </c>
      <c r="AG628" s="8">
        <v>271.68</v>
      </c>
      <c r="AH628" s="7">
        <v>22</v>
      </c>
      <c r="AI628" s="7" t="str" cm="1">
        <f t="array" ref="AI628">_xlfn.IFS(AH628&lt;=25,"Young",AH628&lt;=50,"Adult",AH628&gt;50,"Old")</f>
        <v>Young</v>
      </c>
    </row>
    <row r="629" spans="1:35" x14ac:dyDescent="0.35">
      <c r="A629" s="11">
        <v>1118</v>
      </c>
      <c r="B629" s="9">
        <v>43742</v>
      </c>
      <c r="C629" s="10">
        <f t="shared" ca="1" si="9"/>
        <v>6.6277777777777782</v>
      </c>
      <c r="D629" s="11" t="s">
        <v>27</v>
      </c>
      <c r="E629" s="11" t="s">
        <v>73</v>
      </c>
      <c r="F629" s="11" t="s">
        <v>29</v>
      </c>
      <c r="G629" s="11" t="s">
        <v>54</v>
      </c>
      <c r="H629" s="11" t="s">
        <v>55</v>
      </c>
      <c r="I629" s="11" t="s">
        <v>32</v>
      </c>
      <c r="J629" s="11" t="s">
        <v>33</v>
      </c>
      <c r="K629" s="11" t="s">
        <v>78</v>
      </c>
      <c r="L629" s="9">
        <v>27819</v>
      </c>
      <c r="M629" s="11" t="s">
        <v>35</v>
      </c>
      <c r="N629" s="11" t="s">
        <v>47</v>
      </c>
      <c r="O629" s="11" t="s">
        <v>83</v>
      </c>
      <c r="P629" s="11" t="s">
        <v>76</v>
      </c>
      <c r="Q629" s="11" t="s">
        <v>39</v>
      </c>
      <c r="R629" s="11" cm="1">
        <f t="array" ref="R629">_xlfn.IFS(Table3[[#This Row],[Performance Levels]]="Exceeds",4,Table3[[#This Row],[Performance Levels]]="Fully Meets",3,Table3[[#This Row],[Performance Levels]]="PIP",1,Table3[[#This Row],[Performance Levels]]="Needs Improvement",2)</f>
        <v>3</v>
      </c>
      <c r="S629" s="11">
        <v>3</v>
      </c>
      <c r="T629" s="11" t="str" cm="1">
        <f t="array" ref="T629">_xlfn.IFS(S629&lt;=2,"Excellent",S629=3,"Average",S629&lt;=5,"Poor")</f>
        <v>Average</v>
      </c>
      <c r="U629" s="9">
        <v>44979</v>
      </c>
      <c r="V629" s="11">
        <v>1</v>
      </c>
      <c r="W629" s="11" t="str" cm="1">
        <f t="array" ref="W629">_xlfn.IFS(S629&lt;=2,"High",S629=3,"Moderate",S629&lt;=5,"Low")</f>
        <v>Moderate</v>
      </c>
      <c r="X629" s="11">
        <v>5</v>
      </c>
      <c r="Y629" s="11" t="str" cm="1">
        <f t="array" ref="Y629">_xlfn.IFS(S629&lt;=2,"High",S629=3,"Moderate",S629&lt;=5,"Low")</f>
        <v>Moderate</v>
      </c>
      <c r="Z629" s="11">
        <v>3</v>
      </c>
      <c r="AA629" s="11" t="str" cm="1">
        <f t="array" ref="AA629">_xlfn.IFS(S629&lt;=2,"High",S629=3,"Moderate",S629&lt;=5,"Low")</f>
        <v>Moderate</v>
      </c>
      <c r="AB629" s="9">
        <v>44911</v>
      </c>
      <c r="AC629" s="11" t="s">
        <v>91</v>
      </c>
      <c r="AD629" s="11" t="s">
        <v>50</v>
      </c>
      <c r="AE629" s="11" t="s">
        <v>62</v>
      </c>
      <c r="AF629" s="11">
        <v>2</v>
      </c>
      <c r="AG629" s="12">
        <v>299.68</v>
      </c>
      <c r="AH629" s="11">
        <v>43</v>
      </c>
      <c r="AI629" s="11" t="str" cm="1">
        <f t="array" ref="AI629">_xlfn.IFS(AH629&lt;=25,"Young",AH629&lt;=50,"Adult",AH629&gt;50,"Old")</f>
        <v>Adult</v>
      </c>
    </row>
    <row r="630" spans="1:35" x14ac:dyDescent="0.35">
      <c r="A630" s="7">
        <v>1119</v>
      </c>
      <c r="B630" s="5">
        <v>43793</v>
      </c>
      <c r="C630" s="6">
        <f t="shared" ca="1" si="9"/>
        <v>6.4888888888888889</v>
      </c>
      <c r="D630" s="7" t="s">
        <v>27</v>
      </c>
      <c r="E630" s="7" t="s">
        <v>68</v>
      </c>
      <c r="F630" s="7" t="s">
        <v>29</v>
      </c>
      <c r="G630" s="7" t="s">
        <v>45</v>
      </c>
      <c r="H630" s="7" t="s">
        <v>31</v>
      </c>
      <c r="I630" s="7" t="s">
        <v>45</v>
      </c>
      <c r="J630" s="7" t="s">
        <v>33</v>
      </c>
      <c r="K630" s="7" t="s">
        <v>69</v>
      </c>
      <c r="L630" s="5">
        <v>34699</v>
      </c>
      <c r="M630" s="7" t="s">
        <v>35</v>
      </c>
      <c r="N630" s="7" t="s">
        <v>36</v>
      </c>
      <c r="O630" s="7" t="s">
        <v>37</v>
      </c>
      <c r="P630" s="7" t="s">
        <v>60</v>
      </c>
      <c r="Q630" s="7" t="s">
        <v>39</v>
      </c>
      <c r="R630" s="7" cm="1">
        <f t="array" ref="R630">_xlfn.IFS(Table3[[#This Row],[Performance Levels]]="Exceeds",4,Table3[[#This Row],[Performance Levels]]="Fully Meets",3,Table3[[#This Row],[Performance Levels]]="PIP",1,Table3[[#This Row],[Performance Levels]]="Needs Improvement",2)</f>
        <v>3</v>
      </c>
      <c r="S630" s="7">
        <v>3</v>
      </c>
      <c r="T630" s="7" t="str" cm="1">
        <f t="array" ref="T630">_xlfn.IFS(S630&lt;=2,"Excellent",S630=3,"Average",S630&lt;=5,"Poor")</f>
        <v>Average</v>
      </c>
      <c r="U630" s="5">
        <v>45032</v>
      </c>
      <c r="V630" s="7">
        <v>4</v>
      </c>
      <c r="W630" s="7" t="str" cm="1">
        <f t="array" ref="W630">_xlfn.IFS(S630&lt;=2,"High",S630=3,"Moderate",S630&lt;=5,"Low")</f>
        <v>Moderate</v>
      </c>
      <c r="X630" s="7">
        <v>4</v>
      </c>
      <c r="Y630" s="7" t="str" cm="1">
        <f t="array" ref="Y630">_xlfn.IFS(S630&lt;=2,"High",S630=3,"Moderate",S630&lt;=5,"Low")</f>
        <v>Moderate</v>
      </c>
      <c r="Z630" s="7">
        <v>5</v>
      </c>
      <c r="AA630" s="7" t="str" cm="1">
        <f t="array" ref="AA630">_xlfn.IFS(S630&lt;=2,"High",S630=3,"Moderate",S630&lt;=5,"Low")</f>
        <v>Moderate</v>
      </c>
      <c r="AB630" s="5">
        <v>45115</v>
      </c>
      <c r="AC630" s="7" t="s">
        <v>91</v>
      </c>
      <c r="AD630" s="7" t="s">
        <v>41</v>
      </c>
      <c r="AE630" s="7" t="s">
        <v>51</v>
      </c>
      <c r="AF630" s="7">
        <v>5</v>
      </c>
      <c r="AG630" s="8">
        <v>440.28</v>
      </c>
      <c r="AH630" s="7">
        <v>25</v>
      </c>
      <c r="AI630" s="7" t="str" cm="1">
        <f t="array" ref="AI630">_xlfn.IFS(AH630&lt;=25,"Young",AH630&lt;=50,"Adult",AH630&gt;50,"Old")</f>
        <v>Young</v>
      </c>
    </row>
    <row r="631" spans="1:35" x14ac:dyDescent="0.35">
      <c r="A631" s="11">
        <v>1120</v>
      </c>
      <c r="B631" s="9">
        <v>44060</v>
      </c>
      <c r="C631" s="10">
        <f t="shared" ca="1" si="9"/>
        <v>5.7583333333333337</v>
      </c>
      <c r="D631" s="11" t="s">
        <v>27</v>
      </c>
      <c r="E631" s="11" t="s">
        <v>28</v>
      </c>
      <c r="F631" s="11" t="s">
        <v>29</v>
      </c>
      <c r="G631" s="11" t="s">
        <v>45</v>
      </c>
      <c r="H631" s="11" t="s">
        <v>55</v>
      </c>
      <c r="I631" s="11" t="s">
        <v>32</v>
      </c>
      <c r="J631" s="11" t="s">
        <v>33</v>
      </c>
      <c r="K631" s="11" t="s">
        <v>103</v>
      </c>
      <c r="L631" s="9">
        <v>25101</v>
      </c>
      <c r="M631" s="11" t="s">
        <v>35</v>
      </c>
      <c r="N631" s="11" t="s">
        <v>36</v>
      </c>
      <c r="O631" s="11" t="s">
        <v>71</v>
      </c>
      <c r="P631" s="11" t="s">
        <v>76</v>
      </c>
      <c r="Q631" s="11" t="s">
        <v>39</v>
      </c>
      <c r="R631" s="11" cm="1">
        <f t="array" ref="R631">_xlfn.IFS(Table3[[#This Row],[Performance Levels]]="Exceeds",4,Table3[[#This Row],[Performance Levels]]="Fully Meets",3,Table3[[#This Row],[Performance Levels]]="PIP",1,Table3[[#This Row],[Performance Levels]]="Needs Improvement",2)</f>
        <v>3</v>
      </c>
      <c r="S631" s="11">
        <v>3</v>
      </c>
      <c r="T631" s="11" t="str" cm="1">
        <f t="array" ref="T631">_xlfn.IFS(S631&lt;=2,"Excellent",S631=3,"Average",S631&lt;=5,"Poor")</f>
        <v>Average</v>
      </c>
      <c r="U631" s="9">
        <v>45082</v>
      </c>
      <c r="V631" s="11">
        <v>3</v>
      </c>
      <c r="W631" s="11" t="str" cm="1">
        <f t="array" ref="W631">_xlfn.IFS(S631&lt;=2,"High",S631=3,"Moderate",S631&lt;=5,"Low")</f>
        <v>Moderate</v>
      </c>
      <c r="X631" s="11">
        <v>3</v>
      </c>
      <c r="Y631" s="11" t="str" cm="1">
        <f t="array" ref="Y631">_xlfn.IFS(S631&lt;=2,"High",S631=3,"Moderate",S631&lt;=5,"Low")</f>
        <v>Moderate</v>
      </c>
      <c r="Z631" s="11">
        <v>4</v>
      </c>
      <c r="AA631" s="11" t="str" cm="1">
        <f t="array" ref="AA631">_xlfn.IFS(S631&lt;=2,"High",S631=3,"Moderate",S631&lt;=5,"Low")</f>
        <v>Moderate</v>
      </c>
      <c r="AB631" s="9">
        <v>44995</v>
      </c>
      <c r="AC631" s="11" t="s">
        <v>40</v>
      </c>
      <c r="AD631" s="11" t="s">
        <v>41</v>
      </c>
      <c r="AE631" s="11" t="s">
        <v>51</v>
      </c>
      <c r="AF631" s="11">
        <v>4</v>
      </c>
      <c r="AG631" s="12">
        <v>553.83000000000004</v>
      </c>
      <c r="AH631" s="11">
        <v>52</v>
      </c>
      <c r="AI631" s="11" t="str" cm="1">
        <f t="array" ref="AI631">_xlfn.IFS(AH631&lt;=25,"Young",AH631&lt;=50,"Adult",AH631&gt;50,"Old")</f>
        <v>Old</v>
      </c>
    </row>
    <row r="632" spans="1:35" x14ac:dyDescent="0.35">
      <c r="A632" s="7">
        <v>1121</v>
      </c>
      <c r="B632" s="5">
        <v>44271</v>
      </c>
      <c r="C632" s="6">
        <f t="shared" ca="1" si="9"/>
        <v>5.177777777777778</v>
      </c>
      <c r="D632" s="7" t="s">
        <v>132</v>
      </c>
      <c r="E632" s="7" t="s">
        <v>43</v>
      </c>
      <c r="F632" s="7" t="s">
        <v>29</v>
      </c>
      <c r="G632" s="7" t="s">
        <v>45</v>
      </c>
      <c r="H632" s="7" t="s">
        <v>31</v>
      </c>
      <c r="I632" s="7" t="s">
        <v>54</v>
      </c>
      <c r="J632" s="7" t="s">
        <v>33</v>
      </c>
      <c r="K632" s="7" t="s">
        <v>46</v>
      </c>
      <c r="L632" s="5">
        <v>29735</v>
      </c>
      <c r="M632" s="7" t="s">
        <v>35</v>
      </c>
      <c r="N632" s="7" t="s">
        <v>36</v>
      </c>
      <c r="O632" s="7" t="s">
        <v>48</v>
      </c>
      <c r="P632" s="7" t="s">
        <v>38</v>
      </c>
      <c r="Q632" s="7" t="s">
        <v>39</v>
      </c>
      <c r="R632" s="7" cm="1">
        <f t="array" ref="R632">_xlfn.IFS(Table3[[#This Row],[Performance Levels]]="Exceeds",4,Table3[[#This Row],[Performance Levels]]="Fully Meets",3,Table3[[#This Row],[Performance Levels]]="PIP",1,Table3[[#This Row],[Performance Levels]]="Needs Improvement",2)</f>
        <v>3</v>
      </c>
      <c r="S632" s="7">
        <v>3</v>
      </c>
      <c r="T632" s="7" t="str" cm="1">
        <f t="array" ref="T632">_xlfn.IFS(S632&lt;=2,"Excellent",S632=3,"Average",S632&lt;=5,"Poor")</f>
        <v>Average</v>
      </c>
      <c r="U632" s="5">
        <v>44947</v>
      </c>
      <c r="V632" s="7">
        <v>1</v>
      </c>
      <c r="W632" s="7" t="str" cm="1">
        <f t="array" ref="W632">_xlfn.IFS(S632&lt;=2,"High",S632=3,"Moderate",S632&lt;=5,"Low")</f>
        <v>Moderate</v>
      </c>
      <c r="X632" s="7">
        <v>1</v>
      </c>
      <c r="Y632" s="7" t="str" cm="1">
        <f t="array" ref="Y632">_xlfn.IFS(S632&lt;=2,"High",S632=3,"Moderate",S632&lt;=5,"Low")</f>
        <v>Moderate</v>
      </c>
      <c r="Z632" s="7">
        <v>4</v>
      </c>
      <c r="AA632" s="7" t="str" cm="1">
        <f t="array" ref="AA632">_xlfn.IFS(S632&lt;=2,"High",S632=3,"Moderate",S632&lt;=5,"Low")</f>
        <v>Moderate</v>
      </c>
      <c r="AB632" s="5">
        <v>44823</v>
      </c>
      <c r="AC632" s="7" t="s">
        <v>40</v>
      </c>
      <c r="AD632" s="7" t="s">
        <v>41</v>
      </c>
      <c r="AE632" s="7" t="s">
        <v>42</v>
      </c>
      <c r="AF632" s="7">
        <v>1</v>
      </c>
      <c r="AG632" s="8">
        <v>428.9</v>
      </c>
      <c r="AH632" s="7">
        <v>40</v>
      </c>
      <c r="AI632" s="7" t="str" cm="1">
        <f t="array" ref="AI632">_xlfn.IFS(AH632&lt;=25,"Young",AH632&lt;=50,"Adult",AH632&gt;50,"Old")</f>
        <v>Adult</v>
      </c>
    </row>
    <row r="633" spans="1:35" x14ac:dyDescent="0.35">
      <c r="A633" s="11">
        <v>1122</v>
      </c>
      <c r="B633" s="9">
        <v>44516</v>
      </c>
      <c r="C633" s="10">
        <f t="shared" ca="1" si="9"/>
        <v>4.5111111111111111</v>
      </c>
      <c r="D633" s="11" t="s">
        <v>132</v>
      </c>
      <c r="E633" s="11" t="s">
        <v>86</v>
      </c>
      <c r="F633" s="11" t="s">
        <v>29</v>
      </c>
      <c r="G633" s="11" t="s">
        <v>30</v>
      </c>
      <c r="H633" s="11" t="s">
        <v>31</v>
      </c>
      <c r="I633" s="11" t="s">
        <v>45</v>
      </c>
      <c r="J633" s="11" t="s">
        <v>33</v>
      </c>
      <c r="K633" s="11" t="s">
        <v>64</v>
      </c>
      <c r="L633" s="9">
        <v>27711</v>
      </c>
      <c r="M633" s="11" t="s">
        <v>35</v>
      </c>
      <c r="N633" s="11" t="s">
        <v>36</v>
      </c>
      <c r="O633" s="11" t="s">
        <v>37</v>
      </c>
      <c r="P633" s="11" t="s">
        <v>66</v>
      </c>
      <c r="Q633" s="11" t="s">
        <v>39</v>
      </c>
      <c r="R633" s="11" cm="1">
        <f t="array" ref="R633">_xlfn.IFS(Table3[[#This Row],[Performance Levels]]="Exceeds",4,Table3[[#This Row],[Performance Levels]]="Fully Meets",3,Table3[[#This Row],[Performance Levels]]="PIP",1,Table3[[#This Row],[Performance Levels]]="Needs Improvement",2)</f>
        <v>3</v>
      </c>
      <c r="S633" s="11">
        <v>3</v>
      </c>
      <c r="T633" s="11" t="str" cm="1">
        <f t="array" ref="T633">_xlfn.IFS(S633&lt;=2,"Excellent",S633=3,"Average",S633&lt;=5,"Poor")</f>
        <v>Average</v>
      </c>
      <c r="U633" s="9">
        <v>44899</v>
      </c>
      <c r="V633" s="11">
        <v>2</v>
      </c>
      <c r="W633" s="11" t="str" cm="1">
        <f t="array" ref="W633">_xlfn.IFS(S633&lt;=2,"High",S633=3,"Moderate",S633&lt;=5,"Low")</f>
        <v>Moderate</v>
      </c>
      <c r="X633" s="11">
        <v>1</v>
      </c>
      <c r="Y633" s="11" t="str" cm="1">
        <f t="array" ref="Y633">_xlfn.IFS(S633&lt;=2,"High",S633=3,"Moderate",S633&lt;=5,"Low")</f>
        <v>Moderate</v>
      </c>
      <c r="Z633" s="11">
        <v>2</v>
      </c>
      <c r="AA633" s="11" t="str" cm="1">
        <f t="array" ref="AA633">_xlfn.IFS(S633&lt;=2,"High",S633=3,"Moderate",S633&lt;=5,"Low")</f>
        <v>Moderate</v>
      </c>
      <c r="AB633" s="9">
        <v>44947</v>
      </c>
      <c r="AC633" s="11" t="s">
        <v>91</v>
      </c>
      <c r="AD633" s="11" t="s">
        <v>41</v>
      </c>
      <c r="AE633" s="11" t="s">
        <v>72</v>
      </c>
      <c r="AF633" s="11">
        <v>3</v>
      </c>
      <c r="AG633" s="12">
        <v>444.4</v>
      </c>
      <c r="AH633" s="11">
        <v>46</v>
      </c>
      <c r="AI633" s="11" t="str" cm="1">
        <f t="array" ref="AI633">_xlfn.IFS(AH633&lt;=25,"Young",AH633&lt;=50,"Adult",AH633&gt;50,"Old")</f>
        <v>Adult</v>
      </c>
    </row>
    <row r="634" spans="1:35" x14ac:dyDescent="0.35">
      <c r="A634" s="7">
        <v>1123</v>
      </c>
      <c r="B634" s="5">
        <v>44684</v>
      </c>
      <c r="C634" s="6">
        <f t="shared" ca="1" si="9"/>
        <v>4.0472222222222225</v>
      </c>
      <c r="D634" s="7" t="s">
        <v>132</v>
      </c>
      <c r="E634" s="7" t="s">
        <v>80</v>
      </c>
      <c r="F634" s="7" t="s">
        <v>29</v>
      </c>
      <c r="G634" s="7" t="s">
        <v>54</v>
      </c>
      <c r="H634" s="7" t="s">
        <v>55</v>
      </c>
      <c r="I634" s="7" t="s">
        <v>54</v>
      </c>
      <c r="J634" s="7" t="s">
        <v>33</v>
      </c>
      <c r="K634" s="7" t="s">
        <v>69</v>
      </c>
      <c r="L634" s="5">
        <v>24052</v>
      </c>
      <c r="M634" s="7" t="s">
        <v>35</v>
      </c>
      <c r="N634" s="7" t="s">
        <v>36</v>
      </c>
      <c r="O634" s="7" t="s">
        <v>59</v>
      </c>
      <c r="P634" s="7" t="s">
        <v>66</v>
      </c>
      <c r="Q634" s="7" t="s">
        <v>39</v>
      </c>
      <c r="R634" s="7" cm="1">
        <f t="array" ref="R634">_xlfn.IFS(Table3[[#This Row],[Performance Levels]]="Exceeds",4,Table3[[#This Row],[Performance Levels]]="Fully Meets",3,Table3[[#This Row],[Performance Levels]]="PIP",1,Table3[[#This Row],[Performance Levels]]="Needs Improvement",2)</f>
        <v>3</v>
      </c>
      <c r="S634" s="7">
        <v>3</v>
      </c>
      <c r="T634" s="7" t="str" cm="1">
        <f t="array" ref="T634">_xlfn.IFS(S634&lt;=2,"Excellent",S634=3,"Average",S634&lt;=5,"Poor")</f>
        <v>Average</v>
      </c>
      <c r="U634" s="5">
        <v>45087</v>
      </c>
      <c r="V634" s="7">
        <v>2</v>
      </c>
      <c r="W634" s="7" t="str" cm="1">
        <f t="array" ref="W634">_xlfn.IFS(S634&lt;=2,"High",S634=3,"Moderate",S634&lt;=5,"Low")</f>
        <v>Moderate</v>
      </c>
      <c r="X634" s="7">
        <v>3</v>
      </c>
      <c r="Y634" s="7" t="str" cm="1">
        <f t="array" ref="Y634">_xlfn.IFS(S634&lt;=2,"High",S634=3,"Moderate",S634&lt;=5,"Low")</f>
        <v>Moderate</v>
      </c>
      <c r="Z634" s="7">
        <v>1</v>
      </c>
      <c r="AA634" s="7" t="str" cm="1">
        <f t="array" ref="AA634">_xlfn.IFS(S634&lt;=2,"High",S634=3,"Moderate",S634&lt;=5,"Low")</f>
        <v>Moderate</v>
      </c>
      <c r="AB634" s="5">
        <v>44957</v>
      </c>
      <c r="AC634" s="7" t="s">
        <v>61</v>
      </c>
      <c r="AD634" s="7" t="s">
        <v>41</v>
      </c>
      <c r="AE634" s="7" t="s">
        <v>62</v>
      </c>
      <c r="AF634" s="7">
        <v>4</v>
      </c>
      <c r="AG634" s="8">
        <v>254.38</v>
      </c>
      <c r="AH634" s="7">
        <v>57</v>
      </c>
      <c r="AI634" s="7" t="str" cm="1">
        <f t="array" ref="AI634">_xlfn.IFS(AH634&lt;=25,"Young",AH634&lt;=50,"Adult",AH634&gt;50,"Old")</f>
        <v>Old</v>
      </c>
    </row>
    <row r="635" spans="1:35" x14ac:dyDescent="0.35">
      <c r="A635" s="11">
        <v>1124</v>
      </c>
      <c r="B635" s="9">
        <v>43823</v>
      </c>
      <c r="C635" s="10">
        <f t="shared" ca="1" si="9"/>
        <v>6.4055555555555559</v>
      </c>
      <c r="D635" s="11" t="s">
        <v>132</v>
      </c>
      <c r="E635" s="11" t="s">
        <v>53</v>
      </c>
      <c r="F635" s="11" t="s">
        <v>29</v>
      </c>
      <c r="G635" s="11" t="s">
        <v>54</v>
      </c>
      <c r="H635" s="11" t="s">
        <v>44</v>
      </c>
      <c r="I635" s="11" t="s">
        <v>54</v>
      </c>
      <c r="J635" s="11" t="s">
        <v>33</v>
      </c>
      <c r="K635" s="11" t="s">
        <v>78</v>
      </c>
      <c r="L635" s="9">
        <v>31580</v>
      </c>
      <c r="M635" s="11" t="s">
        <v>35</v>
      </c>
      <c r="N635" s="11" t="s">
        <v>36</v>
      </c>
      <c r="O635" s="11" t="s">
        <v>59</v>
      </c>
      <c r="P635" s="11" t="s">
        <v>66</v>
      </c>
      <c r="Q635" s="11" t="s">
        <v>39</v>
      </c>
      <c r="R635" s="11" cm="1">
        <f t="array" ref="R635">_xlfn.IFS(Table3[[#This Row],[Performance Levels]]="Exceeds",4,Table3[[#This Row],[Performance Levels]]="Fully Meets",3,Table3[[#This Row],[Performance Levels]]="PIP",1,Table3[[#This Row],[Performance Levels]]="Needs Improvement",2)</f>
        <v>3</v>
      </c>
      <c r="S635" s="11">
        <v>3</v>
      </c>
      <c r="T635" s="11" t="str" cm="1">
        <f t="array" ref="T635">_xlfn.IFS(S635&lt;=2,"Excellent",S635=3,"Average",S635&lt;=5,"Poor")</f>
        <v>Average</v>
      </c>
      <c r="U635" s="9">
        <v>44984</v>
      </c>
      <c r="V635" s="11">
        <v>3</v>
      </c>
      <c r="W635" s="11" t="str" cm="1">
        <f t="array" ref="W635">_xlfn.IFS(S635&lt;=2,"High",S635=3,"Moderate",S635&lt;=5,"Low")</f>
        <v>Moderate</v>
      </c>
      <c r="X635" s="11">
        <v>2</v>
      </c>
      <c r="Y635" s="11" t="str" cm="1">
        <f t="array" ref="Y635">_xlfn.IFS(S635&lt;=2,"High",S635=3,"Moderate",S635&lt;=5,"Low")</f>
        <v>Moderate</v>
      </c>
      <c r="Z635" s="11">
        <v>3</v>
      </c>
      <c r="AA635" s="11" t="str" cm="1">
        <f t="array" ref="AA635">_xlfn.IFS(S635&lt;=2,"High",S635=3,"Moderate",S635&lt;=5,"Low")</f>
        <v>Moderate</v>
      </c>
      <c r="AB635" s="9">
        <v>44868</v>
      </c>
      <c r="AC635" s="11" t="s">
        <v>91</v>
      </c>
      <c r="AD635" s="11" t="s">
        <v>41</v>
      </c>
      <c r="AE635" s="11" t="s">
        <v>42</v>
      </c>
      <c r="AF635" s="11">
        <v>1</v>
      </c>
      <c r="AG635" s="12">
        <v>256.20999999999998</v>
      </c>
      <c r="AH635" s="11">
        <v>33</v>
      </c>
      <c r="AI635" s="11" t="str" cm="1">
        <f t="array" ref="AI635">_xlfn.IFS(AH635&lt;=25,"Young",AH635&lt;=50,"Adult",AH635&gt;50,"Old")</f>
        <v>Adult</v>
      </c>
    </row>
    <row r="636" spans="1:35" x14ac:dyDescent="0.35">
      <c r="A636" s="7">
        <v>1125</v>
      </c>
      <c r="B636" s="5">
        <v>44490</v>
      </c>
      <c r="C636" s="6">
        <f t="shared" ca="1" si="9"/>
        <v>4.5805555555555557</v>
      </c>
      <c r="D636" s="7" t="s">
        <v>105</v>
      </c>
      <c r="E636" s="7" t="s">
        <v>73</v>
      </c>
      <c r="F636" s="7" t="s">
        <v>29</v>
      </c>
      <c r="G636" s="7" t="s">
        <v>30</v>
      </c>
      <c r="H636" s="7" t="s">
        <v>55</v>
      </c>
      <c r="I636" s="7" t="s">
        <v>45</v>
      </c>
      <c r="J636" s="7" t="s">
        <v>33</v>
      </c>
      <c r="K636" s="7" t="s">
        <v>46</v>
      </c>
      <c r="L636" s="5">
        <v>33363</v>
      </c>
      <c r="M636" s="7" t="s">
        <v>35</v>
      </c>
      <c r="N636" s="7" t="s">
        <v>47</v>
      </c>
      <c r="O636" s="7" t="s">
        <v>48</v>
      </c>
      <c r="P636" s="7" t="s">
        <v>66</v>
      </c>
      <c r="Q636" s="7" t="s">
        <v>39</v>
      </c>
      <c r="R636" s="7" cm="1">
        <f t="array" ref="R636">_xlfn.IFS(Table3[[#This Row],[Performance Levels]]="Exceeds",4,Table3[[#This Row],[Performance Levels]]="Fully Meets",3,Table3[[#This Row],[Performance Levels]]="PIP",1,Table3[[#This Row],[Performance Levels]]="Needs Improvement",2)</f>
        <v>3</v>
      </c>
      <c r="S636" s="7">
        <v>3</v>
      </c>
      <c r="T636" s="7" t="str" cm="1">
        <f t="array" ref="T636">_xlfn.IFS(S636&lt;=2,"Excellent",S636=3,"Average",S636&lt;=5,"Poor")</f>
        <v>Average</v>
      </c>
      <c r="U636" s="5">
        <v>45002</v>
      </c>
      <c r="V636" s="7">
        <v>4</v>
      </c>
      <c r="W636" s="7" t="str" cm="1">
        <f t="array" ref="W636">_xlfn.IFS(S636&lt;=2,"High",S636=3,"Moderate",S636&lt;=5,"Low")</f>
        <v>Moderate</v>
      </c>
      <c r="X636" s="7">
        <v>3</v>
      </c>
      <c r="Y636" s="7" t="str" cm="1">
        <f t="array" ref="Y636">_xlfn.IFS(S636&lt;=2,"High",S636=3,"Moderate",S636&lt;=5,"Low")</f>
        <v>Moderate</v>
      </c>
      <c r="Z636" s="7">
        <v>4</v>
      </c>
      <c r="AA636" s="7" t="str" cm="1">
        <f t="array" ref="AA636">_xlfn.IFS(S636&lt;=2,"High",S636=3,"Moderate",S636&lt;=5,"Low")</f>
        <v>Moderate</v>
      </c>
      <c r="AB636" s="5">
        <v>44909</v>
      </c>
      <c r="AC636" s="7" t="s">
        <v>91</v>
      </c>
      <c r="AD636" s="7" t="s">
        <v>41</v>
      </c>
      <c r="AE636" s="7" t="s">
        <v>51</v>
      </c>
      <c r="AF636" s="7">
        <v>2</v>
      </c>
      <c r="AG636" s="8">
        <v>756.19</v>
      </c>
      <c r="AH636" s="7">
        <v>30</v>
      </c>
      <c r="AI636" s="7" t="str" cm="1">
        <f t="array" ref="AI636">_xlfn.IFS(AH636&lt;=25,"Young",AH636&lt;=50,"Adult",AH636&gt;50,"Old")</f>
        <v>Adult</v>
      </c>
    </row>
    <row r="637" spans="1:35" x14ac:dyDescent="0.35">
      <c r="A637" s="11">
        <v>1126</v>
      </c>
      <c r="B637" s="9">
        <v>43351</v>
      </c>
      <c r="C637" s="10">
        <f t="shared" ca="1" si="9"/>
        <v>7.7</v>
      </c>
      <c r="D637" s="11" t="s">
        <v>105</v>
      </c>
      <c r="E637" s="11" t="s">
        <v>80</v>
      </c>
      <c r="F637" s="11" t="s">
        <v>107</v>
      </c>
      <c r="G637" s="11" t="s">
        <v>45</v>
      </c>
      <c r="H637" s="11" t="s">
        <v>31</v>
      </c>
      <c r="I637" s="11" t="s">
        <v>32</v>
      </c>
      <c r="J637" s="11" t="s">
        <v>33</v>
      </c>
      <c r="K637" s="11" t="s">
        <v>78</v>
      </c>
      <c r="L637" s="9">
        <v>21850</v>
      </c>
      <c r="M637" s="11" t="s">
        <v>35</v>
      </c>
      <c r="N637" s="11" t="s">
        <v>47</v>
      </c>
      <c r="O637" s="11" t="s">
        <v>37</v>
      </c>
      <c r="P637" s="11" t="s">
        <v>76</v>
      </c>
      <c r="Q637" s="11" t="s">
        <v>39</v>
      </c>
      <c r="R637" s="11" cm="1">
        <f t="array" ref="R637">_xlfn.IFS(Table3[[#This Row],[Performance Levels]]="Exceeds",4,Table3[[#This Row],[Performance Levels]]="Fully Meets",3,Table3[[#This Row],[Performance Levels]]="PIP",1,Table3[[#This Row],[Performance Levels]]="Needs Improvement",2)</f>
        <v>3</v>
      </c>
      <c r="S637" s="11">
        <v>3</v>
      </c>
      <c r="T637" s="11" t="str" cm="1">
        <f t="array" ref="T637">_xlfn.IFS(S637&lt;=2,"Excellent",S637=3,"Average",S637&lt;=5,"Poor")</f>
        <v>Average</v>
      </c>
      <c r="U637" s="9">
        <v>45039</v>
      </c>
      <c r="V637" s="11">
        <v>3</v>
      </c>
      <c r="W637" s="11" t="str" cm="1">
        <f t="array" ref="W637">_xlfn.IFS(S637&lt;=2,"High",S637=3,"Moderate",S637&lt;=5,"Low")</f>
        <v>Moderate</v>
      </c>
      <c r="X637" s="11">
        <v>3</v>
      </c>
      <c r="Y637" s="11" t="str" cm="1">
        <f t="array" ref="Y637">_xlfn.IFS(S637&lt;=2,"High",S637=3,"Moderate",S637&lt;=5,"Low")</f>
        <v>Moderate</v>
      </c>
      <c r="Z637" s="11">
        <v>2</v>
      </c>
      <c r="AA637" s="11" t="str" cm="1">
        <f t="array" ref="AA637">_xlfn.IFS(S637&lt;=2,"High",S637=3,"Moderate",S637&lt;=5,"Low")</f>
        <v>Moderate</v>
      </c>
      <c r="AB637" s="9">
        <v>45136</v>
      </c>
      <c r="AC637" s="11" t="s">
        <v>67</v>
      </c>
      <c r="AD637" s="11" t="s">
        <v>41</v>
      </c>
      <c r="AE637" s="11" t="s">
        <v>42</v>
      </c>
      <c r="AF637" s="11">
        <v>4</v>
      </c>
      <c r="AG637" s="12">
        <v>500.45</v>
      </c>
      <c r="AH637" s="11">
        <v>59</v>
      </c>
      <c r="AI637" s="11" t="str" cm="1">
        <f t="array" ref="AI637">_xlfn.IFS(AH637&lt;=25,"Young",AH637&lt;=50,"Adult",AH637&gt;50,"Old")</f>
        <v>Old</v>
      </c>
    </row>
    <row r="638" spans="1:35" x14ac:dyDescent="0.35">
      <c r="A638" s="7">
        <v>1127</v>
      </c>
      <c r="B638" s="5">
        <v>43522</v>
      </c>
      <c r="C638" s="6">
        <f t="shared" ca="1" si="9"/>
        <v>7.2333333333333334</v>
      </c>
      <c r="D638" s="7" t="s">
        <v>105</v>
      </c>
      <c r="E638" s="7" t="s">
        <v>53</v>
      </c>
      <c r="F638" s="7" t="s">
        <v>29</v>
      </c>
      <c r="G638" s="7" t="s">
        <v>54</v>
      </c>
      <c r="H638" s="7" t="s">
        <v>44</v>
      </c>
      <c r="I638" s="7" t="s">
        <v>54</v>
      </c>
      <c r="J638" s="7" t="s">
        <v>33</v>
      </c>
      <c r="K638" s="7" t="s">
        <v>64</v>
      </c>
      <c r="L638" s="5">
        <v>36978</v>
      </c>
      <c r="M638" s="7" t="s">
        <v>35</v>
      </c>
      <c r="N638" s="7" t="s">
        <v>47</v>
      </c>
      <c r="O638" s="7" t="s">
        <v>37</v>
      </c>
      <c r="P638" s="7" t="s">
        <v>66</v>
      </c>
      <c r="Q638" s="7" t="s">
        <v>39</v>
      </c>
      <c r="R638" s="7" cm="1">
        <f t="array" ref="R638">_xlfn.IFS(Table3[[#This Row],[Performance Levels]]="Exceeds",4,Table3[[#This Row],[Performance Levels]]="Fully Meets",3,Table3[[#This Row],[Performance Levels]]="PIP",1,Table3[[#This Row],[Performance Levels]]="Needs Improvement",2)</f>
        <v>3</v>
      </c>
      <c r="S638" s="7">
        <v>3</v>
      </c>
      <c r="T638" s="7" t="str" cm="1">
        <f t="array" ref="T638">_xlfn.IFS(S638&lt;=2,"Excellent",S638=3,"Average",S638&lt;=5,"Poor")</f>
        <v>Average</v>
      </c>
      <c r="U638" s="5">
        <v>44953</v>
      </c>
      <c r="V638" s="7">
        <v>5</v>
      </c>
      <c r="W638" s="7" t="str" cm="1">
        <f t="array" ref="W638">_xlfn.IFS(S638&lt;=2,"High",S638=3,"Moderate",S638&lt;=5,"Low")</f>
        <v>Moderate</v>
      </c>
      <c r="X638" s="7">
        <v>1</v>
      </c>
      <c r="Y638" s="7" t="str" cm="1">
        <f t="array" ref="Y638">_xlfn.IFS(S638&lt;=2,"High",S638=3,"Moderate",S638&lt;=5,"Low")</f>
        <v>Moderate</v>
      </c>
      <c r="Z638" s="7">
        <v>3</v>
      </c>
      <c r="AA638" s="7" t="str" cm="1">
        <f t="array" ref="AA638">_xlfn.IFS(S638&lt;=2,"High",S638=3,"Moderate",S638&lt;=5,"Low")</f>
        <v>Moderate</v>
      </c>
      <c r="AB638" s="5">
        <v>44808</v>
      </c>
      <c r="AC638" s="7" t="s">
        <v>91</v>
      </c>
      <c r="AD638" s="7" t="s">
        <v>50</v>
      </c>
      <c r="AE638" s="7" t="s">
        <v>51</v>
      </c>
      <c r="AF638" s="7">
        <v>2</v>
      </c>
      <c r="AG638" s="8">
        <v>500.83</v>
      </c>
      <c r="AH638" s="7">
        <v>18</v>
      </c>
      <c r="AI638" s="7" t="str" cm="1">
        <f t="array" ref="AI638">_xlfn.IFS(AH638&lt;=25,"Young",AH638&lt;=50,"Adult",AH638&gt;50,"Old")</f>
        <v>Young</v>
      </c>
    </row>
    <row r="639" spans="1:35" x14ac:dyDescent="0.35">
      <c r="A639" s="11">
        <v>1128</v>
      </c>
      <c r="B639" s="9">
        <v>45037</v>
      </c>
      <c r="C639" s="10">
        <f t="shared" ca="1" si="9"/>
        <v>3.0805555555555557</v>
      </c>
      <c r="D639" s="11" t="s">
        <v>105</v>
      </c>
      <c r="E639" s="11" t="s">
        <v>68</v>
      </c>
      <c r="F639" s="11" t="s">
        <v>29</v>
      </c>
      <c r="G639" s="11" t="s">
        <v>45</v>
      </c>
      <c r="H639" s="11" t="s">
        <v>55</v>
      </c>
      <c r="I639" s="11" t="s">
        <v>45</v>
      </c>
      <c r="J639" s="11" t="s">
        <v>33</v>
      </c>
      <c r="K639" s="11" t="s">
        <v>64</v>
      </c>
      <c r="L639" s="9">
        <v>20991</v>
      </c>
      <c r="M639" s="11" t="s">
        <v>35</v>
      </c>
      <c r="N639" s="11" t="s">
        <v>36</v>
      </c>
      <c r="O639" s="11" t="s">
        <v>48</v>
      </c>
      <c r="P639" s="11" t="s">
        <v>66</v>
      </c>
      <c r="Q639" s="11" t="s">
        <v>39</v>
      </c>
      <c r="R639" s="11" cm="1">
        <f t="array" ref="R639">_xlfn.IFS(Table3[[#This Row],[Performance Levels]]="Exceeds",4,Table3[[#This Row],[Performance Levels]]="Fully Meets",3,Table3[[#This Row],[Performance Levels]]="PIP",1,Table3[[#This Row],[Performance Levels]]="Needs Improvement",2)</f>
        <v>3</v>
      </c>
      <c r="S639" s="11">
        <v>3</v>
      </c>
      <c r="T639" s="11" t="str" cm="1">
        <f t="array" ref="T639">_xlfn.IFS(S639&lt;=2,"Excellent",S639=3,"Average",S639&lt;=5,"Poor")</f>
        <v>Average</v>
      </c>
      <c r="U639" s="9">
        <v>44975</v>
      </c>
      <c r="V639" s="11">
        <v>4</v>
      </c>
      <c r="W639" s="11" t="str" cm="1">
        <f t="array" ref="W639">_xlfn.IFS(S639&lt;=2,"High",S639=3,"Moderate",S639&lt;=5,"Low")</f>
        <v>Moderate</v>
      </c>
      <c r="X639" s="11">
        <v>2</v>
      </c>
      <c r="Y639" s="11" t="str" cm="1">
        <f t="array" ref="Y639">_xlfn.IFS(S639&lt;=2,"High",S639=3,"Moderate",S639&lt;=5,"Low")</f>
        <v>Moderate</v>
      </c>
      <c r="Z639" s="11">
        <v>4</v>
      </c>
      <c r="AA639" s="11" t="str" cm="1">
        <f t="array" ref="AA639">_xlfn.IFS(S639&lt;=2,"High",S639=3,"Moderate",S639&lt;=5,"Low")</f>
        <v>Moderate</v>
      </c>
      <c r="AB639" s="9">
        <v>45063</v>
      </c>
      <c r="AC639" s="11" t="s">
        <v>91</v>
      </c>
      <c r="AD639" s="11" t="s">
        <v>41</v>
      </c>
      <c r="AE639" s="11" t="s">
        <v>51</v>
      </c>
      <c r="AF639" s="11">
        <v>1</v>
      </c>
      <c r="AG639" s="12">
        <v>773.8</v>
      </c>
      <c r="AH639" s="11">
        <v>66</v>
      </c>
      <c r="AI639" s="11" t="str" cm="1">
        <f t="array" ref="AI639">_xlfn.IFS(AH639&lt;=25,"Young",AH639&lt;=50,"Adult",AH639&gt;50,"Old")</f>
        <v>Old</v>
      </c>
    </row>
    <row r="640" spans="1:35" x14ac:dyDescent="0.35">
      <c r="A640" s="7">
        <v>1129</v>
      </c>
      <c r="B640" s="5">
        <v>43727</v>
      </c>
      <c r="C640" s="6">
        <f t="shared" ca="1" si="9"/>
        <v>6.6694444444444443</v>
      </c>
      <c r="D640" s="7" t="s">
        <v>105</v>
      </c>
      <c r="E640" s="7" t="s">
        <v>28</v>
      </c>
      <c r="F640" s="7" t="s">
        <v>107</v>
      </c>
      <c r="G640" s="7" t="s">
        <v>54</v>
      </c>
      <c r="H640" s="7" t="s">
        <v>55</v>
      </c>
      <c r="I640" s="7" t="s">
        <v>45</v>
      </c>
      <c r="J640" s="7" t="s">
        <v>33</v>
      </c>
      <c r="K640" s="7" t="s">
        <v>69</v>
      </c>
      <c r="L640" s="5">
        <v>20592</v>
      </c>
      <c r="M640" s="7" t="s">
        <v>35</v>
      </c>
      <c r="N640" s="7" t="s">
        <v>36</v>
      </c>
      <c r="O640" s="7" t="s">
        <v>59</v>
      </c>
      <c r="P640" s="7" t="s">
        <v>66</v>
      </c>
      <c r="Q640" s="7" t="s">
        <v>39</v>
      </c>
      <c r="R640" s="7" cm="1">
        <f t="array" ref="R640">_xlfn.IFS(Table3[[#This Row],[Performance Levels]]="Exceeds",4,Table3[[#This Row],[Performance Levels]]="Fully Meets",3,Table3[[#This Row],[Performance Levels]]="PIP",1,Table3[[#This Row],[Performance Levels]]="Needs Improvement",2)</f>
        <v>3</v>
      </c>
      <c r="S640" s="7">
        <v>3</v>
      </c>
      <c r="T640" s="7" t="str" cm="1">
        <f t="array" ref="T640">_xlfn.IFS(S640&lt;=2,"Excellent",S640=3,"Average",S640&lt;=5,"Poor")</f>
        <v>Average</v>
      </c>
      <c r="U640" s="5">
        <v>44865</v>
      </c>
      <c r="V640" s="7">
        <v>1</v>
      </c>
      <c r="W640" s="7" t="str" cm="1">
        <f t="array" ref="W640">_xlfn.IFS(S640&lt;=2,"High",S640=3,"Moderate",S640&lt;=5,"Low")</f>
        <v>Moderate</v>
      </c>
      <c r="X640" s="7">
        <v>1</v>
      </c>
      <c r="Y640" s="7" t="str" cm="1">
        <f t="array" ref="Y640">_xlfn.IFS(S640&lt;=2,"High",S640=3,"Moderate",S640&lt;=5,"Low")</f>
        <v>Moderate</v>
      </c>
      <c r="Z640" s="7">
        <v>1</v>
      </c>
      <c r="AA640" s="7" t="str" cm="1">
        <f t="array" ref="AA640">_xlfn.IFS(S640&lt;=2,"High",S640=3,"Moderate",S640&lt;=5,"Low")</f>
        <v>Moderate</v>
      </c>
      <c r="AB640" s="5">
        <v>44815</v>
      </c>
      <c r="AC640" s="7" t="s">
        <v>67</v>
      </c>
      <c r="AD640" s="7" t="s">
        <v>41</v>
      </c>
      <c r="AE640" s="7" t="s">
        <v>72</v>
      </c>
      <c r="AF640" s="7">
        <v>2</v>
      </c>
      <c r="AG640" s="8">
        <v>768.06</v>
      </c>
      <c r="AH640" s="7">
        <v>63</v>
      </c>
      <c r="AI640" s="7" t="str" cm="1">
        <f t="array" ref="AI640">_xlfn.IFS(AH640&lt;=25,"Young",AH640&lt;=50,"Adult",AH640&gt;50,"Old")</f>
        <v>Old</v>
      </c>
    </row>
    <row r="641" spans="1:35" x14ac:dyDescent="0.35">
      <c r="A641" s="11">
        <v>1130</v>
      </c>
      <c r="B641" s="9">
        <v>44188</v>
      </c>
      <c r="C641" s="10">
        <f t="shared" ca="1" si="9"/>
        <v>5.4083333333333332</v>
      </c>
      <c r="D641" s="11" t="s">
        <v>27</v>
      </c>
      <c r="E641" s="11" t="s">
        <v>84</v>
      </c>
      <c r="F641" s="11" t="s">
        <v>29</v>
      </c>
      <c r="G641" s="11" t="s">
        <v>30</v>
      </c>
      <c r="H641" s="11" t="s">
        <v>44</v>
      </c>
      <c r="I641" s="11" t="s">
        <v>45</v>
      </c>
      <c r="J641" s="11" t="s">
        <v>33</v>
      </c>
      <c r="K641" s="11" t="s">
        <v>109</v>
      </c>
      <c r="L641" s="9">
        <v>35478</v>
      </c>
      <c r="M641" s="11" t="s">
        <v>35</v>
      </c>
      <c r="N641" s="11" t="s">
        <v>36</v>
      </c>
      <c r="O641" s="11" t="s">
        <v>48</v>
      </c>
      <c r="P641" s="11" t="s">
        <v>76</v>
      </c>
      <c r="Q641" s="11" t="s">
        <v>39</v>
      </c>
      <c r="R641" s="11" cm="1">
        <f t="array" ref="R641">_xlfn.IFS(Table3[[#This Row],[Performance Levels]]="Exceeds",4,Table3[[#This Row],[Performance Levels]]="Fully Meets",3,Table3[[#This Row],[Performance Levels]]="PIP",1,Table3[[#This Row],[Performance Levels]]="Needs Improvement",2)</f>
        <v>3</v>
      </c>
      <c r="S641" s="11">
        <v>3</v>
      </c>
      <c r="T641" s="11" t="str" cm="1">
        <f t="array" ref="T641">_xlfn.IFS(S641&lt;=2,"Excellent",S641=3,"Average",S641&lt;=5,"Poor")</f>
        <v>Average</v>
      </c>
      <c r="U641" s="9">
        <v>45053</v>
      </c>
      <c r="V641" s="11">
        <v>1</v>
      </c>
      <c r="W641" s="11" t="str" cm="1">
        <f t="array" ref="W641">_xlfn.IFS(S641&lt;=2,"High",S641=3,"Moderate",S641&lt;=5,"Low")</f>
        <v>Moderate</v>
      </c>
      <c r="X641" s="11">
        <v>5</v>
      </c>
      <c r="Y641" s="11" t="str" cm="1">
        <f t="array" ref="Y641">_xlfn.IFS(S641&lt;=2,"High",S641=3,"Moderate",S641&lt;=5,"Low")</f>
        <v>Moderate</v>
      </c>
      <c r="Z641" s="11">
        <v>4</v>
      </c>
      <c r="AA641" s="11" t="str" cm="1">
        <f t="array" ref="AA641">_xlfn.IFS(S641&lt;=2,"High",S641=3,"Moderate",S641&lt;=5,"Low")</f>
        <v>Moderate</v>
      </c>
      <c r="AB641" s="9">
        <v>44874</v>
      </c>
      <c r="AC641" s="11" t="s">
        <v>40</v>
      </c>
      <c r="AD641" s="11" t="s">
        <v>50</v>
      </c>
      <c r="AE641" s="11" t="s">
        <v>62</v>
      </c>
      <c r="AF641" s="11">
        <v>3</v>
      </c>
      <c r="AG641" s="12">
        <v>777.7</v>
      </c>
      <c r="AH641" s="11">
        <v>23</v>
      </c>
      <c r="AI641" s="11" t="str" cm="1">
        <f t="array" ref="AI641">_xlfn.IFS(AH641&lt;=25,"Young",AH641&lt;=50,"Adult",AH641&gt;50,"Old")</f>
        <v>Young</v>
      </c>
    </row>
    <row r="642" spans="1:35" x14ac:dyDescent="0.35">
      <c r="A642" s="7">
        <v>1131</v>
      </c>
      <c r="B642" s="5">
        <v>43553</v>
      </c>
      <c r="C642" s="6">
        <f t="shared" ca="1" si="9"/>
        <v>7.1416666666666666</v>
      </c>
      <c r="D642" s="7" t="s">
        <v>27</v>
      </c>
      <c r="E642" s="7" t="s">
        <v>43</v>
      </c>
      <c r="F642" s="7" t="s">
        <v>29</v>
      </c>
      <c r="G642" s="7" t="s">
        <v>45</v>
      </c>
      <c r="H642" s="7" t="s">
        <v>55</v>
      </c>
      <c r="I642" s="7" t="s">
        <v>45</v>
      </c>
      <c r="J642" s="7" t="s">
        <v>33</v>
      </c>
      <c r="K642" s="7" t="s">
        <v>88</v>
      </c>
      <c r="L642" s="5">
        <v>34780</v>
      </c>
      <c r="M642" s="7" t="s">
        <v>35</v>
      </c>
      <c r="N642" s="7" t="s">
        <v>36</v>
      </c>
      <c r="O642" s="7" t="s">
        <v>71</v>
      </c>
      <c r="P642" s="7" t="s">
        <v>60</v>
      </c>
      <c r="Q642" s="7" t="s">
        <v>39</v>
      </c>
      <c r="R642" s="7" cm="1">
        <f t="array" ref="R642">_xlfn.IFS(Table3[[#This Row],[Performance Levels]]="Exceeds",4,Table3[[#This Row],[Performance Levels]]="Fully Meets",3,Table3[[#This Row],[Performance Levels]]="PIP",1,Table3[[#This Row],[Performance Levels]]="Needs Improvement",2)</f>
        <v>3</v>
      </c>
      <c r="S642" s="7">
        <v>3</v>
      </c>
      <c r="T642" s="7" t="str" cm="1">
        <f t="array" ref="T642">_xlfn.IFS(S642&lt;=2,"Excellent",S642=3,"Average",S642&lt;=5,"Poor")</f>
        <v>Average</v>
      </c>
      <c r="U642" s="5">
        <v>45057</v>
      </c>
      <c r="V642" s="7">
        <v>4</v>
      </c>
      <c r="W642" s="7" t="str" cm="1">
        <f t="array" ref="W642">_xlfn.IFS(S642&lt;=2,"High",S642=3,"Moderate",S642&lt;=5,"Low")</f>
        <v>Moderate</v>
      </c>
      <c r="X642" s="7">
        <v>4</v>
      </c>
      <c r="Y642" s="7" t="str" cm="1">
        <f t="array" ref="Y642">_xlfn.IFS(S642&lt;=2,"High",S642=3,"Moderate",S642&lt;=5,"Low")</f>
        <v>Moderate</v>
      </c>
      <c r="Z642" s="7">
        <v>4</v>
      </c>
      <c r="AA642" s="7" t="str" cm="1">
        <f t="array" ref="AA642">_xlfn.IFS(S642&lt;=2,"High",S642=3,"Moderate",S642&lt;=5,"Low")</f>
        <v>Moderate</v>
      </c>
      <c r="AB642" s="5">
        <v>45016</v>
      </c>
      <c r="AC642" s="7" t="s">
        <v>49</v>
      </c>
      <c r="AD642" s="7" t="s">
        <v>41</v>
      </c>
      <c r="AE642" s="7" t="s">
        <v>51</v>
      </c>
      <c r="AF642" s="7">
        <v>2</v>
      </c>
      <c r="AG642" s="8">
        <v>943.05</v>
      </c>
      <c r="AH642" s="7">
        <v>24</v>
      </c>
      <c r="AI642" s="7" t="str" cm="1">
        <f t="array" ref="AI642">_xlfn.IFS(AH642&lt;=25,"Young",AH642&lt;=50,"Adult",AH642&gt;50,"Old")</f>
        <v>Young</v>
      </c>
    </row>
    <row r="643" spans="1:35" x14ac:dyDescent="0.35">
      <c r="A643" s="11">
        <v>1132</v>
      </c>
      <c r="B643" s="9">
        <v>44331</v>
      </c>
      <c r="C643" s="10">
        <f t="shared" ref="C643:C706" ca="1" si="10">YEARFRAC(B643,TODAY())</f>
        <v>5.0138888888888893</v>
      </c>
      <c r="D643" s="11" t="s">
        <v>27</v>
      </c>
      <c r="E643" s="11" t="s">
        <v>80</v>
      </c>
      <c r="F643" s="11" t="s">
        <v>107</v>
      </c>
      <c r="G643" s="11" t="s">
        <v>30</v>
      </c>
      <c r="H643" s="11" t="s">
        <v>55</v>
      </c>
      <c r="I643" s="11" t="s">
        <v>54</v>
      </c>
      <c r="J643" s="11" t="s">
        <v>33</v>
      </c>
      <c r="K643" s="11" t="s">
        <v>46</v>
      </c>
      <c r="L643" s="9">
        <v>23319</v>
      </c>
      <c r="M643" s="11" t="s">
        <v>35</v>
      </c>
      <c r="N643" s="11" t="s">
        <v>36</v>
      </c>
      <c r="O643" s="11" t="s">
        <v>48</v>
      </c>
      <c r="P643" s="11" t="s">
        <v>38</v>
      </c>
      <c r="Q643" s="11" t="s">
        <v>39</v>
      </c>
      <c r="R643" s="11" cm="1">
        <f t="array" ref="R643">_xlfn.IFS(Table3[[#This Row],[Performance Levels]]="Exceeds",4,Table3[[#This Row],[Performance Levels]]="Fully Meets",3,Table3[[#This Row],[Performance Levels]]="PIP",1,Table3[[#This Row],[Performance Levels]]="Needs Improvement",2)</f>
        <v>3</v>
      </c>
      <c r="S643" s="11">
        <v>3</v>
      </c>
      <c r="T643" s="11" t="str" cm="1">
        <f t="array" ref="T643">_xlfn.IFS(S643&lt;=2,"Excellent",S643=3,"Average",S643&lt;=5,"Poor")</f>
        <v>Average</v>
      </c>
      <c r="U643" s="9">
        <v>45122</v>
      </c>
      <c r="V643" s="11">
        <v>1</v>
      </c>
      <c r="W643" s="11" t="str" cm="1">
        <f t="array" ref="W643">_xlfn.IFS(S643&lt;=2,"High",S643=3,"Moderate",S643&lt;=5,"Low")</f>
        <v>Moderate</v>
      </c>
      <c r="X643" s="11">
        <v>5</v>
      </c>
      <c r="Y643" s="11" t="str" cm="1">
        <f t="array" ref="Y643">_xlfn.IFS(S643&lt;=2,"High",S643=3,"Moderate",S643&lt;=5,"Low")</f>
        <v>Moderate</v>
      </c>
      <c r="Z643" s="11">
        <v>5</v>
      </c>
      <c r="AA643" s="11" t="str" cm="1">
        <f t="array" ref="AA643">_xlfn.IFS(S643&lt;=2,"High",S643=3,"Moderate",S643&lt;=5,"Low")</f>
        <v>Moderate</v>
      </c>
      <c r="AB643" s="9">
        <v>44831</v>
      </c>
      <c r="AC643" s="11" t="s">
        <v>91</v>
      </c>
      <c r="AD643" s="11" t="s">
        <v>41</v>
      </c>
      <c r="AE643" s="11" t="s">
        <v>72</v>
      </c>
      <c r="AF643" s="11">
        <v>4</v>
      </c>
      <c r="AG643" s="12">
        <v>475.91</v>
      </c>
      <c r="AH643" s="11">
        <v>58</v>
      </c>
      <c r="AI643" s="11" t="str" cm="1">
        <f t="array" ref="AI643">_xlfn.IFS(AH643&lt;=25,"Young",AH643&lt;=50,"Adult",AH643&gt;50,"Old")</f>
        <v>Old</v>
      </c>
    </row>
    <row r="644" spans="1:35" x14ac:dyDescent="0.35">
      <c r="A644" s="7">
        <v>1133</v>
      </c>
      <c r="B644" s="5">
        <v>44634</v>
      </c>
      <c r="C644" s="6">
        <f t="shared" ca="1" si="10"/>
        <v>4.1833333333333336</v>
      </c>
      <c r="D644" s="7" t="s">
        <v>27</v>
      </c>
      <c r="E644" s="7" t="s">
        <v>53</v>
      </c>
      <c r="F644" s="7" t="s">
        <v>107</v>
      </c>
      <c r="G644" s="7" t="s">
        <v>54</v>
      </c>
      <c r="H644" s="7" t="s">
        <v>55</v>
      </c>
      <c r="I644" s="7" t="s">
        <v>45</v>
      </c>
      <c r="J644" s="7" t="s">
        <v>33</v>
      </c>
      <c r="K644" s="7" t="s">
        <v>46</v>
      </c>
      <c r="L644" s="5">
        <v>54747</v>
      </c>
      <c r="M644" s="7" t="s">
        <v>35</v>
      </c>
      <c r="N644" s="7" t="s">
        <v>36</v>
      </c>
      <c r="O644" s="7" t="s">
        <v>48</v>
      </c>
      <c r="P644" s="7" t="s">
        <v>66</v>
      </c>
      <c r="Q644" s="7" t="s">
        <v>39</v>
      </c>
      <c r="R644" s="7" cm="1">
        <f t="array" ref="R644">_xlfn.IFS(Table3[[#This Row],[Performance Levels]]="Exceeds",4,Table3[[#This Row],[Performance Levels]]="Fully Meets",3,Table3[[#This Row],[Performance Levels]]="PIP",1,Table3[[#This Row],[Performance Levels]]="Needs Improvement",2)</f>
        <v>3</v>
      </c>
      <c r="S644" s="7">
        <v>3</v>
      </c>
      <c r="T644" s="7" t="str" cm="1">
        <f t="array" ref="T644">_xlfn.IFS(S644&lt;=2,"Excellent",S644=3,"Average",S644&lt;=5,"Poor")</f>
        <v>Average</v>
      </c>
      <c r="U644" s="5">
        <v>45092</v>
      </c>
      <c r="V644" s="7">
        <v>1</v>
      </c>
      <c r="W644" s="7" t="str" cm="1">
        <f t="array" ref="W644">_xlfn.IFS(S644&lt;=2,"High",S644=3,"Moderate",S644&lt;=5,"Low")</f>
        <v>Moderate</v>
      </c>
      <c r="X644" s="7">
        <v>2</v>
      </c>
      <c r="Y644" s="7" t="str" cm="1">
        <f t="array" ref="Y644">_xlfn.IFS(S644&lt;=2,"High",S644=3,"Moderate",S644&lt;=5,"Low")</f>
        <v>Moderate</v>
      </c>
      <c r="Z644" s="7">
        <v>4</v>
      </c>
      <c r="AA644" s="7" t="str" cm="1">
        <f t="array" ref="AA644">_xlfn.IFS(S644&lt;=2,"High",S644=3,"Moderate",S644&lt;=5,"Low")</f>
        <v>Moderate</v>
      </c>
      <c r="AB644" s="5">
        <v>44792</v>
      </c>
      <c r="AC644" s="7" t="s">
        <v>49</v>
      </c>
      <c r="AD644" s="7" t="s">
        <v>50</v>
      </c>
      <c r="AE644" s="7" t="s">
        <v>72</v>
      </c>
      <c r="AF644" s="7">
        <v>3</v>
      </c>
      <c r="AG644" s="8">
        <v>107.14</v>
      </c>
      <c r="AH644" s="7">
        <v>73</v>
      </c>
      <c r="AI644" s="7" t="str" cm="1">
        <f t="array" ref="AI644">_xlfn.IFS(AH644&lt;=25,"Young",AH644&lt;=50,"Adult",AH644&gt;50,"Old")</f>
        <v>Old</v>
      </c>
    </row>
    <row r="645" spans="1:35" x14ac:dyDescent="0.35">
      <c r="A645" s="11">
        <v>1134</v>
      </c>
      <c r="B645" s="9">
        <v>44536</v>
      </c>
      <c r="C645" s="10">
        <f t="shared" ca="1" si="10"/>
        <v>4.4555555555555557</v>
      </c>
      <c r="D645" s="11" t="s">
        <v>27</v>
      </c>
      <c r="E645" s="11" t="s">
        <v>68</v>
      </c>
      <c r="F645" s="11" t="s">
        <v>107</v>
      </c>
      <c r="G645" s="11" t="s">
        <v>45</v>
      </c>
      <c r="H645" s="11" t="s">
        <v>31</v>
      </c>
      <c r="I645" s="11" t="s">
        <v>32</v>
      </c>
      <c r="J645" s="11" t="s">
        <v>33</v>
      </c>
      <c r="K645" s="11" t="s">
        <v>64</v>
      </c>
      <c r="L645" s="9">
        <v>35315</v>
      </c>
      <c r="M645" s="11" t="s">
        <v>35</v>
      </c>
      <c r="N645" s="11" t="s">
        <v>36</v>
      </c>
      <c r="O645" s="11" t="s">
        <v>83</v>
      </c>
      <c r="P645" s="11" t="s">
        <v>60</v>
      </c>
      <c r="Q645" s="11" t="s">
        <v>39</v>
      </c>
      <c r="R645" s="11" cm="1">
        <f t="array" ref="R645">_xlfn.IFS(Table3[[#This Row],[Performance Levels]]="Exceeds",4,Table3[[#This Row],[Performance Levels]]="Fully Meets",3,Table3[[#This Row],[Performance Levels]]="PIP",1,Table3[[#This Row],[Performance Levels]]="Needs Improvement",2)</f>
        <v>3</v>
      </c>
      <c r="S645" s="11">
        <v>3</v>
      </c>
      <c r="T645" s="11" t="str" cm="1">
        <f t="array" ref="T645">_xlfn.IFS(S645&lt;=2,"Excellent",S645=3,"Average",S645&lt;=5,"Poor")</f>
        <v>Average</v>
      </c>
      <c r="U645" s="9">
        <v>44924</v>
      </c>
      <c r="V645" s="11">
        <v>4</v>
      </c>
      <c r="W645" s="11" t="str" cm="1">
        <f t="array" ref="W645">_xlfn.IFS(S645&lt;=2,"High",S645=3,"Moderate",S645&lt;=5,"Low")</f>
        <v>Moderate</v>
      </c>
      <c r="X645" s="11">
        <v>1</v>
      </c>
      <c r="Y645" s="11" t="str" cm="1">
        <f t="array" ref="Y645">_xlfn.IFS(S645&lt;=2,"High",S645=3,"Moderate",S645&lt;=5,"Low")</f>
        <v>Moderate</v>
      </c>
      <c r="Z645" s="11">
        <v>2</v>
      </c>
      <c r="AA645" s="11" t="str" cm="1">
        <f t="array" ref="AA645">_xlfn.IFS(S645&lt;=2,"High",S645=3,"Moderate",S645&lt;=5,"Low")</f>
        <v>Moderate</v>
      </c>
      <c r="AB645" s="9">
        <v>44904</v>
      </c>
      <c r="AC645" s="11" t="s">
        <v>91</v>
      </c>
      <c r="AD645" s="11" t="s">
        <v>50</v>
      </c>
      <c r="AE645" s="11" t="s">
        <v>72</v>
      </c>
      <c r="AF645" s="11">
        <v>1</v>
      </c>
      <c r="AG645" s="12">
        <v>271.49</v>
      </c>
      <c r="AH645" s="11">
        <v>25</v>
      </c>
      <c r="AI645" s="11" t="str" cm="1">
        <f t="array" ref="AI645">_xlfn.IFS(AH645&lt;=25,"Young",AH645&lt;=50,"Adult",AH645&gt;50,"Old")</f>
        <v>Young</v>
      </c>
    </row>
    <row r="646" spans="1:35" x14ac:dyDescent="0.35">
      <c r="A646" s="7">
        <v>1135</v>
      </c>
      <c r="B646" s="5">
        <v>44496</v>
      </c>
      <c r="C646" s="6">
        <f t="shared" ca="1" si="10"/>
        <v>4.5638888888888891</v>
      </c>
      <c r="D646" s="7" t="s">
        <v>27</v>
      </c>
      <c r="E646" s="7" t="s">
        <v>28</v>
      </c>
      <c r="F646" s="7" t="s">
        <v>29</v>
      </c>
      <c r="G646" s="7" t="s">
        <v>54</v>
      </c>
      <c r="H646" s="7" t="s">
        <v>44</v>
      </c>
      <c r="I646" s="7" t="s">
        <v>32</v>
      </c>
      <c r="J646" s="7" t="s">
        <v>33</v>
      </c>
      <c r="K646" s="7" t="s">
        <v>78</v>
      </c>
      <c r="L646" s="5">
        <v>23619</v>
      </c>
      <c r="M646" s="7" t="s">
        <v>35</v>
      </c>
      <c r="N646" s="7" t="s">
        <v>47</v>
      </c>
      <c r="O646" s="7" t="s">
        <v>59</v>
      </c>
      <c r="P646" s="7" t="s">
        <v>38</v>
      </c>
      <c r="Q646" s="7" t="s">
        <v>39</v>
      </c>
      <c r="R646" s="7" cm="1">
        <f t="array" ref="R646">_xlfn.IFS(Table3[[#This Row],[Performance Levels]]="Exceeds",4,Table3[[#This Row],[Performance Levels]]="Fully Meets",3,Table3[[#This Row],[Performance Levels]]="PIP",1,Table3[[#This Row],[Performance Levels]]="Needs Improvement",2)</f>
        <v>3</v>
      </c>
      <c r="S646" s="7">
        <v>3</v>
      </c>
      <c r="T646" s="7" t="str" cm="1">
        <f t="array" ref="T646">_xlfn.IFS(S646&lt;=2,"Excellent",S646=3,"Average",S646&lt;=5,"Poor")</f>
        <v>Average</v>
      </c>
      <c r="U646" s="5">
        <v>44980</v>
      </c>
      <c r="V646" s="7">
        <v>5</v>
      </c>
      <c r="W646" s="7" t="str" cm="1">
        <f t="array" ref="W646">_xlfn.IFS(S646&lt;=2,"High",S646=3,"Moderate",S646&lt;=5,"Low")</f>
        <v>Moderate</v>
      </c>
      <c r="X646" s="7">
        <v>4</v>
      </c>
      <c r="Y646" s="7" t="str" cm="1">
        <f t="array" ref="Y646">_xlfn.IFS(S646&lt;=2,"High",S646=3,"Moderate",S646&lt;=5,"Low")</f>
        <v>Moderate</v>
      </c>
      <c r="Z646" s="7">
        <v>4</v>
      </c>
      <c r="AA646" s="7" t="str" cm="1">
        <f t="array" ref="AA646">_xlfn.IFS(S646&lt;=2,"High",S646=3,"Moderate",S646&lt;=5,"Low")</f>
        <v>Moderate</v>
      </c>
      <c r="AB646" s="5">
        <v>45007</v>
      </c>
      <c r="AC646" s="7" t="s">
        <v>61</v>
      </c>
      <c r="AD646" s="7" t="s">
        <v>41</v>
      </c>
      <c r="AE646" s="7" t="s">
        <v>72</v>
      </c>
      <c r="AF646" s="7">
        <v>2</v>
      </c>
      <c r="AG646" s="8">
        <v>524.23</v>
      </c>
      <c r="AH646" s="7">
        <v>57</v>
      </c>
      <c r="AI646" s="7" t="str" cm="1">
        <f t="array" ref="AI646">_xlfn.IFS(AH646&lt;=25,"Young",AH646&lt;=50,"Adult",AH646&gt;50,"Old")</f>
        <v>Old</v>
      </c>
    </row>
    <row r="647" spans="1:35" x14ac:dyDescent="0.35">
      <c r="A647" s="11">
        <v>1136</v>
      </c>
      <c r="B647" s="9">
        <v>45017</v>
      </c>
      <c r="C647" s="10">
        <f t="shared" ca="1" si="10"/>
        <v>3.1361111111111111</v>
      </c>
      <c r="D647" s="11" t="s">
        <v>27</v>
      </c>
      <c r="E647" s="11" t="s">
        <v>84</v>
      </c>
      <c r="F647" s="11" t="s">
        <v>29</v>
      </c>
      <c r="G647" s="11" t="s">
        <v>54</v>
      </c>
      <c r="H647" s="11" t="s">
        <v>44</v>
      </c>
      <c r="I647" s="11" t="s">
        <v>32</v>
      </c>
      <c r="J647" s="11" t="s">
        <v>33</v>
      </c>
      <c r="K647" s="11" t="s">
        <v>69</v>
      </c>
      <c r="L647" s="9">
        <v>53413</v>
      </c>
      <c r="M647" s="11" t="s">
        <v>35</v>
      </c>
      <c r="N647" s="11" t="s">
        <v>47</v>
      </c>
      <c r="O647" s="11" t="s">
        <v>59</v>
      </c>
      <c r="P647" s="11" t="s">
        <v>76</v>
      </c>
      <c r="Q647" s="11" t="s">
        <v>39</v>
      </c>
      <c r="R647" s="11" cm="1">
        <f t="array" ref="R647">_xlfn.IFS(Table3[[#This Row],[Performance Levels]]="Exceeds",4,Table3[[#This Row],[Performance Levels]]="Fully Meets",3,Table3[[#This Row],[Performance Levels]]="PIP",1,Table3[[#This Row],[Performance Levels]]="Needs Improvement",2)</f>
        <v>3</v>
      </c>
      <c r="S647" s="11">
        <v>3</v>
      </c>
      <c r="T647" s="11" t="str" cm="1">
        <f t="array" ref="T647">_xlfn.IFS(S647&lt;=2,"Excellent",S647=3,"Average",S647&lt;=5,"Poor")</f>
        <v>Average</v>
      </c>
      <c r="U647" s="9">
        <v>45025</v>
      </c>
      <c r="V647" s="11">
        <v>2</v>
      </c>
      <c r="W647" s="11" t="str" cm="1">
        <f t="array" ref="W647">_xlfn.IFS(S647&lt;=2,"High",S647=3,"Moderate",S647&lt;=5,"Low")</f>
        <v>Moderate</v>
      </c>
      <c r="X647" s="11">
        <v>5</v>
      </c>
      <c r="Y647" s="11" t="str" cm="1">
        <f t="array" ref="Y647">_xlfn.IFS(S647&lt;=2,"High",S647=3,"Moderate",S647&lt;=5,"Low")</f>
        <v>Moderate</v>
      </c>
      <c r="Z647" s="11">
        <v>2</v>
      </c>
      <c r="AA647" s="11" t="str" cm="1">
        <f t="array" ref="AA647">_xlfn.IFS(S647&lt;=2,"High",S647=3,"Moderate",S647&lt;=5,"Low")</f>
        <v>Moderate</v>
      </c>
      <c r="AB647" s="9">
        <v>44920</v>
      </c>
      <c r="AC647" s="11" t="s">
        <v>49</v>
      </c>
      <c r="AD647" s="11" t="s">
        <v>50</v>
      </c>
      <c r="AE647" s="11" t="s">
        <v>62</v>
      </c>
      <c r="AF647" s="11">
        <v>3</v>
      </c>
      <c r="AG647" s="12">
        <v>535.88</v>
      </c>
      <c r="AH647" s="11">
        <v>77</v>
      </c>
      <c r="AI647" s="11" t="str" cm="1">
        <f t="array" ref="AI647">_xlfn.IFS(AH647&lt;=25,"Young",AH647&lt;=50,"Adult",AH647&gt;50,"Old")</f>
        <v>Old</v>
      </c>
    </row>
    <row r="648" spans="1:35" x14ac:dyDescent="0.35">
      <c r="A648" s="7">
        <v>1137</v>
      </c>
      <c r="B648" s="5">
        <v>43614</v>
      </c>
      <c r="C648" s="6">
        <f t="shared" ca="1" si="10"/>
        <v>6.9749999999999996</v>
      </c>
      <c r="D648" s="7" t="s">
        <v>27</v>
      </c>
      <c r="E648" s="7" t="s">
        <v>43</v>
      </c>
      <c r="F648" s="7" t="s">
        <v>29</v>
      </c>
      <c r="G648" s="7" t="s">
        <v>54</v>
      </c>
      <c r="H648" s="7" t="s">
        <v>31</v>
      </c>
      <c r="I648" s="7" t="s">
        <v>45</v>
      </c>
      <c r="J648" s="7" t="s">
        <v>33</v>
      </c>
      <c r="K648" s="7" t="s">
        <v>69</v>
      </c>
      <c r="L648" s="5">
        <v>19783</v>
      </c>
      <c r="M648" s="7" t="s">
        <v>35</v>
      </c>
      <c r="N648" s="7" t="s">
        <v>47</v>
      </c>
      <c r="O648" s="7" t="s">
        <v>71</v>
      </c>
      <c r="P648" s="7" t="s">
        <v>60</v>
      </c>
      <c r="Q648" s="7" t="s">
        <v>39</v>
      </c>
      <c r="R648" s="7" cm="1">
        <f t="array" ref="R648">_xlfn.IFS(Table3[[#This Row],[Performance Levels]]="Exceeds",4,Table3[[#This Row],[Performance Levels]]="Fully Meets",3,Table3[[#This Row],[Performance Levels]]="PIP",1,Table3[[#This Row],[Performance Levels]]="Needs Improvement",2)</f>
        <v>3</v>
      </c>
      <c r="S648" s="7">
        <v>3</v>
      </c>
      <c r="T648" s="7" t="str" cm="1">
        <f t="array" ref="T648">_xlfn.IFS(S648&lt;=2,"Excellent",S648=3,"Average",S648&lt;=5,"Poor")</f>
        <v>Average</v>
      </c>
      <c r="U648" s="5">
        <v>44877</v>
      </c>
      <c r="V648" s="7">
        <v>3</v>
      </c>
      <c r="W648" s="7" t="str" cm="1">
        <f t="array" ref="W648">_xlfn.IFS(S648&lt;=2,"High",S648=3,"Moderate",S648&lt;=5,"Low")</f>
        <v>Moderate</v>
      </c>
      <c r="X648" s="7">
        <v>3</v>
      </c>
      <c r="Y648" s="7" t="str" cm="1">
        <f t="array" ref="Y648">_xlfn.IFS(S648&lt;=2,"High",S648=3,"Moderate",S648&lt;=5,"Low")</f>
        <v>Moderate</v>
      </c>
      <c r="Z648" s="7">
        <v>5</v>
      </c>
      <c r="AA648" s="7" t="str" cm="1">
        <f t="array" ref="AA648">_xlfn.IFS(S648&lt;=2,"High",S648=3,"Moderate",S648&lt;=5,"Low")</f>
        <v>Moderate</v>
      </c>
      <c r="AB648" s="5">
        <v>44813</v>
      </c>
      <c r="AC648" s="7" t="s">
        <v>91</v>
      </c>
      <c r="AD648" s="7" t="s">
        <v>41</v>
      </c>
      <c r="AE648" s="7" t="s">
        <v>72</v>
      </c>
      <c r="AF648" s="7">
        <v>5</v>
      </c>
      <c r="AG648" s="8">
        <v>270.92</v>
      </c>
      <c r="AH648" s="7">
        <v>65</v>
      </c>
      <c r="AI648" s="7" t="str" cm="1">
        <f t="array" ref="AI648">_xlfn.IFS(AH648&lt;=25,"Young",AH648&lt;=50,"Adult",AH648&gt;50,"Old")</f>
        <v>Old</v>
      </c>
    </row>
    <row r="649" spans="1:35" x14ac:dyDescent="0.35">
      <c r="A649" s="11">
        <v>1138</v>
      </c>
      <c r="B649" s="9">
        <v>43658</v>
      </c>
      <c r="C649" s="10">
        <f t="shared" ca="1" si="10"/>
        <v>6.8555555555555552</v>
      </c>
      <c r="D649" s="11" t="s">
        <v>27</v>
      </c>
      <c r="E649" s="11" t="s">
        <v>86</v>
      </c>
      <c r="F649" s="11" t="s">
        <v>29</v>
      </c>
      <c r="G649" s="11" t="s">
        <v>54</v>
      </c>
      <c r="H649" s="11" t="s">
        <v>55</v>
      </c>
      <c r="I649" s="11" t="s">
        <v>32</v>
      </c>
      <c r="J649" s="11" t="s">
        <v>33</v>
      </c>
      <c r="K649" s="11" t="s">
        <v>74</v>
      </c>
      <c r="L649" s="9">
        <v>30530</v>
      </c>
      <c r="M649" s="11" t="s">
        <v>35</v>
      </c>
      <c r="N649" s="11" t="s">
        <v>47</v>
      </c>
      <c r="O649" s="11" t="s">
        <v>71</v>
      </c>
      <c r="P649" s="11" t="s">
        <v>76</v>
      </c>
      <c r="Q649" s="11" t="s">
        <v>39</v>
      </c>
      <c r="R649" s="11" cm="1">
        <f t="array" ref="R649">_xlfn.IFS(Table3[[#This Row],[Performance Levels]]="Exceeds",4,Table3[[#This Row],[Performance Levels]]="Fully Meets",3,Table3[[#This Row],[Performance Levels]]="PIP",1,Table3[[#This Row],[Performance Levels]]="Needs Improvement",2)</f>
        <v>3</v>
      </c>
      <c r="S649" s="11">
        <v>3</v>
      </c>
      <c r="T649" s="11" t="str" cm="1">
        <f t="array" ref="T649">_xlfn.IFS(S649&lt;=2,"Excellent",S649=3,"Average",S649&lt;=5,"Poor")</f>
        <v>Average</v>
      </c>
      <c r="U649" s="9">
        <v>44853</v>
      </c>
      <c r="V649" s="11">
        <v>4</v>
      </c>
      <c r="W649" s="11" t="str" cm="1">
        <f t="array" ref="W649">_xlfn.IFS(S649&lt;=2,"High",S649=3,"Moderate",S649&lt;=5,"Low")</f>
        <v>Moderate</v>
      </c>
      <c r="X649" s="11">
        <v>5</v>
      </c>
      <c r="Y649" s="11" t="str" cm="1">
        <f t="array" ref="Y649">_xlfn.IFS(S649&lt;=2,"High",S649=3,"Moderate",S649&lt;=5,"Low")</f>
        <v>Moderate</v>
      </c>
      <c r="Z649" s="11">
        <v>1</v>
      </c>
      <c r="AA649" s="11" t="str" cm="1">
        <f t="array" ref="AA649">_xlfn.IFS(S649&lt;=2,"High",S649=3,"Moderate",S649&lt;=5,"Low")</f>
        <v>Moderate</v>
      </c>
      <c r="AB649" s="9">
        <v>44814</v>
      </c>
      <c r="AC649" s="11" t="s">
        <v>49</v>
      </c>
      <c r="AD649" s="11" t="s">
        <v>41</v>
      </c>
      <c r="AE649" s="11" t="s">
        <v>42</v>
      </c>
      <c r="AF649" s="11">
        <v>4</v>
      </c>
      <c r="AG649" s="12">
        <v>155.13999999999999</v>
      </c>
      <c r="AH649" s="11">
        <v>36</v>
      </c>
      <c r="AI649" s="11" t="str" cm="1">
        <f t="array" ref="AI649">_xlfn.IFS(AH649&lt;=25,"Young",AH649&lt;=50,"Adult",AH649&gt;50,"Old")</f>
        <v>Adult</v>
      </c>
    </row>
    <row r="650" spans="1:35" x14ac:dyDescent="0.35">
      <c r="A650" s="7">
        <v>1139</v>
      </c>
      <c r="B650" s="5">
        <v>43322</v>
      </c>
      <c r="C650" s="6">
        <f t="shared" ca="1" si="10"/>
        <v>7.7777777777777777</v>
      </c>
      <c r="D650" s="7" t="s">
        <v>27</v>
      </c>
      <c r="E650" s="7" t="s">
        <v>63</v>
      </c>
      <c r="F650" s="7" t="s">
        <v>29</v>
      </c>
      <c r="G650" s="7" t="s">
        <v>30</v>
      </c>
      <c r="H650" s="7" t="s">
        <v>44</v>
      </c>
      <c r="I650" s="7" t="s">
        <v>32</v>
      </c>
      <c r="J650" s="7" t="s">
        <v>33</v>
      </c>
      <c r="K650" s="7" t="s">
        <v>88</v>
      </c>
      <c r="L650" s="5">
        <v>19460</v>
      </c>
      <c r="M650" s="7" t="s">
        <v>35</v>
      </c>
      <c r="N650" s="7" t="s">
        <v>47</v>
      </c>
      <c r="O650" s="7" t="s">
        <v>48</v>
      </c>
      <c r="P650" s="7" t="s">
        <v>66</v>
      </c>
      <c r="Q650" s="7" t="s">
        <v>39</v>
      </c>
      <c r="R650" s="7" cm="1">
        <f t="array" ref="R650">_xlfn.IFS(Table3[[#This Row],[Performance Levels]]="Exceeds",4,Table3[[#This Row],[Performance Levels]]="Fully Meets",3,Table3[[#This Row],[Performance Levels]]="PIP",1,Table3[[#This Row],[Performance Levels]]="Needs Improvement",2)</f>
        <v>3</v>
      </c>
      <c r="S650" s="7">
        <v>3</v>
      </c>
      <c r="T650" s="7" t="str" cm="1">
        <f t="array" ref="T650">_xlfn.IFS(S650&lt;=2,"Excellent",S650=3,"Average",S650&lt;=5,"Poor")</f>
        <v>Average</v>
      </c>
      <c r="U650" s="5">
        <v>44800</v>
      </c>
      <c r="V650" s="7">
        <v>2</v>
      </c>
      <c r="W650" s="7" t="str" cm="1">
        <f t="array" ref="W650">_xlfn.IFS(S650&lt;=2,"High",S650=3,"Moderate",S650&lt;=5,"Low")</f>
        <v>Moderate</v>
      </c>
      <c r="X650" s="7">
        <v>4</v>
      </c>
      <c r="Y650" s="7" t="str" cm="1">
        <f t="array" ref="Y650">_xlfn.IFS(S650&lt;=2,"High",S650=3,"Moderate",S650&lt;=5,"Low")</f>
        <v>Moderate</v>
      </c>
      <c r="Z650" s="7">
        <v>2</v>
      </c>
      <c r="AA650" s="7" t="str" cm="1">
        <f t="array" ref="AA650">_xlfn.IFS(S650&lt;=2,"High",S650=3,"Moderate",S650&lt;=5,"Low")</f>
        <v>Moderate</v>
      </c>
      <c r="AB650" s="5">
        <v>44835</v>
      </c>
      <c r="AC650" s="7" t="s">
        <v>49</v>
      </c>
      <c r="AD650" s="7" t="s">
        <v>50</v>
      </c>
      <c r="AE650" s="7" t="s">
        <v>62</v>
      </c>
      <c r="AF650" s="7">
        <v>1</v>
      </c>
      <c r="AG650" s="8">
        <v>930.06</v>
      </c>
      <c r="AH650" s="7">
        <v>65</v>
      </c>
      <c r="AI650" s="7" t="str" cm="1">
        <f t="array" ref="AI650">_xlfn.IFS(AH650&lt;=25,"Young",AH650&lt;=50,"Adult",AH650&gt;50,"Old")</f>
        <v>Old</v>
      </c>
    </row>
    <row r="651" spans="1:35" x14ac:dyDescent="0.35">
      <c r="A651" s="11">
        <v>1140</v>
      </c>
      <c r="B651" s="9">
        <v>44468</v>
      </c>
      <c r="C651" s="10">
        <f t="shared" ca="1" si="10"/>
        <v>4.6416666666666666</v>
      </c>
      <c r="D651" s="11" t="s">
        <v>27</v>
      </c>
      <c r="E651" s="11" t="s">
        <v>93</v>
      </c>
      <c r="F651" s="11" t="s">
        <v>29</v>
      </c>
      <c r="G651" s="11" t="s">
        <v>45</v>
      </c>
      <c r="H651" s="11" t="s">
        <v>31</v>
      </c>
      <c r="I651" s="11" t="s">
        <v>54</v>
      </c>
      <c r="J651" s="11" t="s">
        <v>33</v>
      </c>
      <c r="K651" s="11" t="s">
        <v>78</v>
      </c>
      <c r="L651" s="9">
        <v>32366</v>
      </c>
      <c r="M651" s="11" t="s">
        <v>35</v>
      </c>
      <c r="N651" s="11" t="s">
        <v>36</v>
      </c>
      <c r="O651" s="11" t="s">
        <v>71</v>
      </c>
      <c r="P651" s="11" t="s">
        <v>60</v>
      </c>
      <c r="Q651" s="11" t="s">
        <v>39</v>
      </c>
      <c r="R651" s="11" cm="1">
        <f t="array" ref="R651">_xlfn.IFS(Table3[[#This Row],[Performance Levels]]="Exceeds",4,Table3[[#This Row],[Performance Levels]]="Fully Meets",3,Table3[[#This Row],[Performance Levels]]="PIP",1,Table3[[#This Row],[Performance Levels]]="Needs Improvement",2)</f>
        <v>3</v>
      </c>
      <c r="S651" s="11">
        <v>3</v>
      </c>
      <c r="T651" s="11" t="str" cm="1">
        <f t="array" ref="T651">_xlfn.IFS(S651&lt;=2,"Excellent",S651=3,"Average",S651&lt;=5,"Poor")</f>
        <v>Average</v>
      </c>
      <c r="U651" s="9">
        <v>45050</v>
      </c>
      <c r="V651" s="11">
        <v>5</v>
      </c>
      <c r="W651" s="11" t="str" cm="1">
        <f t="array" ref="W651">_xlfn.IFS(S651&lt;=2,"High",S651=3,"Moderate",S651&lt;=5,"Low")</f>
        <v>Moderate</v>
      </c>
      <c r="X651" s="11">
        <v>3</v>
      </c>
      <c r="Y651" s="11" t="str" cm="1">
        <f t="array" ref="Y651">_xlfn.IFS(S651&lt;=2,"High",S651=3,"Moderate",S651&lt;=5,"Low")</f>
        <v>Moderate</v>
      </c>
      <c r="Z651" s="11">
        <v>2</v>
      </c>
      <c r="AA651" s="11" t="str" cm="1">
        <f t="array" ref="AA651">_xlfn.IFS(S651&lt;=2,"High",S651=3,"Moderate",S651&lt;=5,"Low")</f>
        <v>Moderate</v>
      </c>
      <c r="AB651" s="9">
        <v>44831</v>
      </c>
      <c r="AC651" s="11" t="s">
        <v>49</v>
      </c>
      <c r="AD651" s="11" t="s">
        <v>41</v>
      </c>
      <c r="AE651" s="11" t="s">
        <v>72</v>
      </c>
      <c r="AF651" s="11">
        <v>1</v>
      </c>
      <c r="AG651" s="12">
        <v>949.81</v>
      </c>
      <c r="AH651" s="11">
        <v>33</v>
      </c>
      <c r="AI651" s="11" t="str" cm="1">
        <f t="array" ref="AI651">_xlfn.IFS(AH651&lt;=25,"Young",AH651&lt;=50,"Adult",AH651&gt;50,"Old")</f>
        <v>Adult</v>
      </c>
    </row>
    <row r="652" spans="1:35" x14ac:dyDescent="0.35">
      <c r="A652" s="7">
        <v>1141</v>
      </c>
      <c r="B652" s="5">
        <v>44413</v>
      </c>
      <c r="C652" s="6">
        <f t="shared" ca="1" si="10"/>
        <v>4.791666666666667</v>
      </c>
      <c r="D652" s="7" t="s">
        <v>27</v>
      </c>
      <c r="E652" s="7" t="s">
        <v>73</v>
      </c>
      <c r="F652" s="7" t="s">
        <v>29</v>
      </c>
      <c r="G652" s="7" t="s">
        <v>30</v>
      </c>
      <c r="H652" s="7" t="s">
        <v>44</v>
      </c>
      <c r="I652" s="7" t="s">
        <v>54</v>
      </c>
      <c r="J652" s="7" t="s">
        <v>33</v>
      </c>
      <c r="K652" s="7" t="s">
        <v>69</v>
      </c>
      <c r="L652" s="5">
        <v>51727</v>
      </c>
      <c r="M652" s="7" t="s">
        <v>35</v>
      </c>
      <c r="N652" s="7" t="s">
        <v>36</v>
      </c>
      <c r="O652" s="7" t="s">
        <v>71</v>
      </c>
      <c r="P652" s="7" t="s">
        <v>76</v>
      </c>
      <c r="Q652" s="7" t="s">
        <v>39</v>
      </c>
      <c r="R652" s="7" cm="1">
        <f t="array" ref="R652">_xlfn.IFS(Table3[[#This Row],[Performance Levels]]="Exceeds",4,Table3[[#This Row],[Performance Levels]]="Fully Meets",3,Table3[[#This Row],[Performance Levels]]="PIP",1,Table3[[#This Row],[Performance Levels]]="Needs Improvement",2)</f>
        <v>3</v>
      </c>
      <c r="S652" s="7">
        <v>3</v>
      </c>
      <c r="T652" s="7" t="str" cm="1">
        <f t="array" ref="T652">_xlfn.IFS(S652&lt;=2,"Excellent",S652=3,"Average",S652&lt;=5,"Poor")</f>
        <v>Average</v>
      </c>
      <c r="U652" s="5">
        <v>44921</v>
      </c>
      <c r="V652" s="7">
        <v>5</v>
      </c>
      <c r="W652" s="7" t="str" cm="1">
        <f t="array" ref="W652">_xlfn.IFS(S652&lt;=2,"High",S652=3,"Moderate",S652&lt;=5,"Low")</f>
        <v>Moderate</v>
      </c>
      <c r="X652" s="7">
        <v>5</v>
      </c>
      <c r="Y652" s="7" t="str" cm="1">
        <f t="array" ref="Y652">_xlfn.IFS(S652&lt;=2,"High",S652=3,"Moderate",S652&lt;=5,"Low")</f>
        <v>Moderate</v>
      </c>
      <c r="Z652" s="7">
        <v>2</v>
      </c>
      <c r="AA652" s="7" t="str" cm="1">
        <f t="array" ref="AA652">_xlfn.IFS(S652&lt;=2,"High",S652=3,"Moderate",S652&lt;=5,"Low")</f>
        <v>Moderate</v>
      </c>
      <c r="AB652" s="5">
        <v>45063</v>
      </c>
      <c r="AC652" s="7" t="s">
        <v>67</v>
      </c>
      <c r="AD652" s="7" t="s">
        <v>41</v>
      </c>
      <c r="AE652" s="7" t="s">
        <v>51</v>
      </c>
      <c r="AF652" s="7">
        <v>1</v>
      </c>
      <c r="AG652" s="8">
        <v>635.30999999999995</v>
      </c>
      <c r="AH652" s="7">
        <v>80</v>
      </c>
      <c r="AI652" s="7" t="str" cm="1">
        <f t="array" ref="AI652">_xlfn.IFS(AH652&lt;=25,"Young",AH652&lt;=50,"Adult",AH652&gt;50,"Old")</f>
        <v>Old</v>
      </c>
    </row>
    <row r="653" spans="1:35" x14ac:dyDescent="0.35">
      <c r="A653" s="11">
        <v>1142</v>
      </c>
      <c r="B653" s="9">
        <v>45140</v>
      </c>
      <c r="C653" s="10">
        <f t="shared" ca="1" si="10"/>
        <v>2.8</v>
      </c>
      <c r="D653" s="11" t="s">
        <v>132</v>
      </c>
      <c r="E653" s="11" t="s">
        <v>80</v>
      </c>
      <c r="F653" s="11" t="s">
        <v>29</v>
      </c>
      <c r="G653" s="11" t="s">
        <v>54</v>
      </c>
      <c r="H653" s="11" t="s">
        <v>55</v>
      </c>
      <c r="I653" s="11" t="s">
        <v>32</v>
      </c>
      <c r="J653" s="11" t="s">
        <v>33</v>
      </c>
      <c r="K653" s="11" t="s">
        <v>95</v>
      </c>
      <c r="L653" s="9">
        <v>33918</v>
      </c>
      <c r="M653" s="11" t="s">
        <v>35</v>
      </c>
      <c r="N653" s="11" t="s">
        <v>36</v>
      </c>
      <c r="O653" s="11" t="s">
        <v>83</v>
      </c>
      <c r="P653" s="11" t="s">
        <v>66</v>
      </c>
      <c r="Q653" s="11" t="s">
        <v>39</v>
      </c>
      <c r="R653" s="11" cm="1">
        <f t="array" ref="R653">_xlfn.IFS(Table3[[#This Row],[Performance Levels]]="Exceeds",4,Table3[[#This Row],[Performance Levels]]="Fully Meets",3,Table3[[#This Row],[Performance Levels]]="PIP",1,Table3[[#This Row],[Performance Levels]]="Needs Improvement",2)</f>
        <v>3</v>
      </c>
      <c r="S653" s="11">
        <v>3</v>
      </c>
      <c r="T653" s="11" t="str" cm="1">
        <f t="array" ref="T653">_xlfn.IFS(S653&lt;=2,"Excellent",S653=3,"Average",S653&lt;=5,"Poor")</f>
        <v>Average</v>
      </c>
      <c r="U653" s="9">
        <v>45098</v>
      </c>
      <c r="V653" s="11">
        <v>4</v>
      </c>
      <c r="W653" s="11" t="str" cm="1">
        <f t="array" ref="W653">_xlfn.IFS(S653&lt;=2,"High",S653=3,"Moderate",S653&lt;=5,"Low")</f>
        <v>Moderate</v>
      </c>
      <c r="X653" s="11">
        <v>4</v>
      </c>
      <c r="Y653" s="11" t="str" cm="1">
        <f t="array" ref="Y653">_xlfn.IFS(S653&lt;=2,"High",S653=3,"Moderate",S653&lt;=5,"Low")</f>
        <v>Moderate</v>
      </c>
      <c r="Z653" s="11">
        <v>4</v>
      </c>
      <c r="AA653" s="11" t="str" cm="1">
        <f t="array" ref="AA653">_xlfn.IFS(S653&lt;=2,"High",S653=3,"Moderate",S653&lt;=5,"Low")</f>
        <v>Moderate</v>
      </c>
      <c r="AB653" s="9">
        <v>45124</v>
      </c>
      <c r="AC653" s="11" t="s">
        <v>40</v>
      </c>
      <c r="AD653" s="11" t="s">
        <v>50</v>
      </c>
      <c r="AE653" s="11" t="s">
        <v>62</v>
      </c>
      <c r="AF653" s="11">
        <v>3</v>
      </c>
      <c r="AG653" s="12">
        <v>675.04</v>
      </c>
      <c r="AH653" s="11">
        <v>31</v>
      </c>
      <c r="AI653" s="11" t="str" cm="1">
        <f t="array" ref="AI653">_xlfn.IFS(AH653&lt;=25,"Young",AH653&lt;=50,"Adult",AH653&gt;50,"Old")</f>
        <v>Adult</v>
      </c>
    </row>
    <row r="654" spans="1:35" x14ac:dyDescent="0.35">
      <c r="A654" s="7">
        <v>1143</v>
      </c>
      <c r="B654" s="5">
        <v>43345</v>
      </c>
      <c r="C654" s="6">
        <f t="shared" ca="1" si="10"/>
        <v>7.7166666666666668</v>
      </c>
      <c r="D654" s="7" t="s">
        <v>132</v>
      </c>
      <c r="E654" s="7" t="s">
        <v>53</v>
      </c>
      <c r="F654" s="7" t="s">
        <v>29</v>
      </c>
      <c r="G654" s="7" t="s">
        <v>30</v>
      </c>
      <c r="H654" s="7" t="s">
        <v>44</v>
      </c>
      <c r="I654" s="7" t="s">
        <v>54</v>
      </c>
      <c r="J654" s="7" t="s">
        <v>33</v>
      </c>
      <c r="K654" s="7" t="s">
        <v>69</v>
      </c>
      <c r="L654" s="5">
        <v>52037</v>
      </c>
      <c r="M654" s="7" t="s">
        <v>35</v>
      </c>
      <c r="N654" s="7" t="s">
        <v>36</v>
      </c>
      <c r="O654" s="7" t="s">
        <v>48</v>
      </c>
      <c r="P654" s="7" t="s">
        <v>38</v>
      </c>
      <c r="Q654" s="7" t="s">
        <v>39</v>
      </c>
      <c r="R654" s="7" cm="1">
        <f t="array" ref="R654">_xlfn.IFS(Table3[[#This Row],[Performance Levels]]="Exceeds",4,Table3[[#This Row],[Performance Levels]]="Fully Meets",3,Table3[[#This Row],[Performance Levels]]="PIP",1,Table3[[#This Row],[Performance Levels]]="Needs Improvement",2)</f>
        <v>3</v>
      </c>
      <c r="S654" s="7">
        <v>3</v>
      </c>
      <c r="T654" s="7" t="str" cm="1">
        <f t="array" ref="T654">_xlfn.IFS(S654&lt;=2,"Excellent",S654=3,"Average",S654&lt;=5,"Poor")</f>
        <v>Average</v>
      </c>
      <c r="U654" s="5">
        <v>44908</v>
      </c>
      <c r="V654" s="7">
        <v>2</v>
      </c>
      <c r="W654" s="7" t="str" cm="1">
        <f t="array" ref="W654">_xlfn.IFS(S654&lt;=2,"High",S654=3,"Moderate",S654&lt;=5,"Low")</f>
        <v>Moderate</v>
      </c>
      <c r="X654" s="7">
        <v>4</v>
      </c>
      <c r="Y654" s="7" t="str" cm="1">
        <f t="array" ref="Y654">_xlfn.IFS(S654&lt;=2,"High",S654=3,"Moderate",S654&lt;=5,"Low")</f>
        <v>Moderate</v>
      </c>
      <c r="Z654" s="7">
        <v>2</v>
      </c>
      <c r="AA654" s="7" t="str" cm="1">
        <f t="array" ref="AA654">_xlfn.IFS(S654&lt;=2,"High",S654=3,"Moderate",S654&lt;=5,"Low")</f>
        <v>Moderate</v>
      </c>
      <c r="AB654" s="5">
        <v>44915</v>
      </c>
      <c r="AC654" s="7" t="s">
        <v>49</v>
      </c>
      <c r="AD654" s="7" t="s">
        <v>41</v>
      </c>
      <c r="AE654" s="7" t="s">
        <v>42</v>
      </c>
      <c r="AF654" s="7">
        <v>3</v>
      </c>
      <c r="AG654" s="8">
        <v>563.38</v>
      </c>
      <c r="AH654" s="7">
        <v>76</v>
      </c>
      <c r="AI654" s="7" t="str" cm="1">
        <f t="array" ref="AI654">_xlfn.IFS(AH654&lt;=25,"Young",AH654&lt;=50,"Adult",AH654&gt;50,"Old")</f>
        <v>Old</v>
      </c>
    </row>
    <row r="655" spans="1:35" x14ac:dyDescent="0.35">
      <c r="A655" s="11">
        <v>1144</v>
      </c>
      <c r="B655" s="9">
        <v>43751</v>
      </c>
      <c r="C655" s="10">
        <f t="shared" ca="1" si="10"/>
        <v>6.6027777777777779</v>
      </c>
      <c r="D655" s="11" t="s">
        <v>132</v>
      </c>
      <c r="E655" s="11" t="s">
        <v>68</v>
      </c>
      <c r="F655" s="11" t="s">
        <v>29</v>
      </c>
      <c r="G655" s="11" t="s">
        <v>45</v>
      </c>
      <c r="H655" s="11" t="s">
        <v>55</v>
      </c>
      <c r="I655" s="11" t="s">
        <v>45</v>
      </c>
      <c r="J655" s="11" t="s">
        <v>33</v>
      </c>
      <c r="K655" s="11" t="s">
        <v>100</v>
      </c>
      <c r="L655" s="9">
        <v>23117</v>
      </c>
      <c r="M655" s="11" t="s">
        <v>35</v>
      </c>
      <c r="N655" s="11" t="s">
        <v>36</v>
      </c>
      <c r="O655" s="11" t="s">
        <v>83</v>
      </c>
      <c r="P655" s="11" t="s">
        <v>60</v>
      </c>
      <c r="Q655" s="11" t="s">
        <v>39</v>
      </c>
      <c r="R655" s="11" cm="1">
        <f t="array" ref="R655">_xlfn.IFS(Table3[[#This Row],[Performance Levels]]="Exceeds",4,Table3[[#This Row],[Performance Levels]]="Fully Meets",3,Table3[[#This Row],[Performance Levels]]="PIP",1,Table3[[#This Row],[Performance Levels]]="Needs Improvement",2)</f>
        <v>3</v>
      </c>
      <c r="S655" s="11">
        <v>3</v>
      </c>
      <c r="T655" s="11" t="str" cm="1">
        <f t="array" ref="T655">_xlfn.IFS(S655&lt;=2,"Excellent",S655=3,"Average",S655&lt;=5,"Poor")</f>
        <v>Average</v>
      </c>
      <c r="U655" s="9">
        <v>44868</v>
      </c>
      <c r="V655" s="11">
        <v>5</v>
      </c>
      <c r="W655" s="11" t="str" cm="1">
        <f t="array" ref="W655">_xlfn.IFS(S655&lt;=2,"High",S655=3,"Moderate",S655&lt;=5,"Low")</f>
        <v>Moderate</v>
      </c>
      <c r="X655" s="11">
        <v>3</v>
      </c>
      <c r="Y655" s="11" t="str" cm="1">
        <f t="array" ref="Y655">_xlfn.IFS(S655&lt;=2,"High",S655=3,"Moderate",S655&lt;=5,"Low")</f>
        <v>Moderate</v>
      </c>
      <c r="Z655" s="11">
        <v>2</v>
      </c>
      <c r="AA655" s="11" t="str" cm="1">
        <f t="array" ref="AA655">_xlfn.IFS(S655&lt;=2,"High",S655=3,"Moderate",S655&lt;=5,"Low")</f>
        <v>Moderate</v>
      </c>
      <c r="AB655" s="9">
        <v>44936</v>
      </c>
      <c r="AC655" s="11" t="s">
        <v>91</v>
      </c>
      <c r="AD655" s="11" t="s">
        <v>50</v>
      </c>
      <c r="AE655" s="11" t="s">
        <v>62</v>
      </c>
      <c r="AF655" s="11">
        <v>4</v>
      </c>
      <c r="AG655" s="12">
        <v>750.25</v>
      </c>
      <c r="AH655" s="11">
        <v>56</v>
      </c>
      <c r="AI655" s="11" t="str" cm="1">
        <f t="array" ref="AI655">_xlfn.IFS(AH655&lt;=25,"Young",AH655&lt;=50,"Adult",AH655&gt;50,"Old")</f>
        <v>Old</v>
      </c>
    </row>
    <row r="656" spans="1:35" x14ac:dyDescent="0.35">
      <c r="A656" s="7">
        <v>1145</v>
      </c>
      <c r="B656" s="5">
        <v>44098</v>
      </c>
      <c r="C656" s="6">
        <f t="shared" ca="1" si="10"/>
        <v>5.6555555555555559</v>
      </c>
      <c r="D656" s="7" t="s">
        <v>105</v>
      </c>
      <c r="E656" s="7" t="s">
        <v>63</v>
      </c>
      <c r="F656" s="7" t="s">
        <v>29</v>
      </c>
      <c r="G656" s="7" t="s">
        <v>30</v>
      </c>
      <c r="H656" s="7" t="s">
        <v>55</v>
      </c>
      <c r="I656" s="7" t="s">
        <v>54</v>
      </c>
      <c r="J656" s="7" t="s">
        <v>33</v>
      </c>
      <c r="K656" s="7" t="s">
        <v>99</v>
      </c>
      <c r="L656" s="5">
        <v>54121</v>
      </c>
      <c r="M656" s="7" t="s">
        <v>35</v>
      </c>
      <c r="N656" s="7" t="s">
        <v>47</v>
      </c>
      <c r="O656" s="7" t="s">
        <v>48</v>
      </c>
      <c r="P656" s="7" t="s">
        <v>66</v>
      </c>
      <c r="Q656" s="7" t="s">
        <v>39</v>
      </c>
      <c r="R656" s="7" cm="1">
        <f t="array" ref="R656">_xlfn.IFS(Table3[[#This Row],[Performance Levels]]="Exceeds",4,Table3[[#This Row],[Performance Levels]]="Fully Meets",3,Table3[[#This Row],[Performance Levels]]="PIP",1,Table3[[#This Row],[Performance Levels]]="Needs Improvement",2)</f>
        <v>3</v>
      </c>
      <c r="S656" s="7">
        <v>3</v>
      </c>
      <c r="T656" s="7" t="str" cm="1">
        <f t="array" ref="T656">_xlfn.IFS(S656&lt;=2,"Excellent",S656=3,"Average",S656&lt;=5,"Poor")</f>
        <v>Average</v>
      </c>
      <c r="U656" s="5">
        <v>44858</v>
      </c>
      <c r="V656" s="7">
        <v>3</v>
      </c>
      <c r="W656" s="7" t="str" cm="1">
        <f t="array" ref="W656">_xlfn.IFS(S656&lt;=2,"High",S656=3,"Moderate",S656&lt;=5,"Low")</f>
        <v>Moderate</v>
      </c>
      <c r="X656" s="7">
        <v>3</v>
      </c>
      <c r="Y656" s="7" t="str" cm="1">
        <f t="array" ref="Y656">_xlfn.IFS(S656&lt;=2,"High",S656=3,"Moderate",S656&lt;=5,"Low")</f>
        <v>Moderate</v>
      </c>
      <c r="Z656" s="7">
        <v>4</v>
      </c>
      <c r="AA656" s="7" t="str" cm="1">
        <f t="array" ref="AA656">_xlfn.IFS(S656&lt;=2,"High",S656=3,"Moderate",S656&lt;=5,"Low")</f>
        <v>Moderate</v>
      </c>
      <c r="AB656" s="5">
        <v>44880</v>
      </c>
      <c r="AC656" s="7" t="s">
        <v>67</v>
      </c>
      <c r="AD656" s="7" t="s">
        <v>41</v>
      </c>
      <c r="AE656" s="7" t="s">
        <v>51</v>
      </c>
      <c r="AF656" s="7">
        <v>2</v>
      </c>
      <c r="AG656" s="8">
        <v>401.53</v>
      </c>
      <c r="AH656" s="7">
        <v>72</v>
      </c>
      <c r="AI656" s="7" t="str" cm="1">
        <f t="array" ref="AI656">_xlfn.IFS(AH656&lt;=25,"Young",AH656&lt;=50,"Adult",AH656&gt;50,"Old")</f>
        <v>Old</v>
      </c>
    </row>
    <row r="657" spans="1:35" x14ac:dyDescent="0.35">
      <c r="A657" s="11">
        <v>1146</v>
      </c>
      <c r="B657" s="9">
        <v>45144</v>
      </c>
      <c r="C657" s="10">
        <f t="shared" ca="1" si="10"/>
        <v>2.7888888888888888</v>
      </c>
      <c r="D657" s="11" t="s">
        <v>105</v>
      </c>
      <c r="E657" s="11" t="s">
        <v>84</v>
      </c>
      <c r="F657" s="11" t="s">
        <v>29</v>
      </c>
      <c r="G657" s="11" t="s">
        <v>30</v>
      </c>
      <c r="H657" s="11" t="s">
        <v>31</v>
      </c>
      <c r="I657" s="11" t="s">
        <v>45</v>
      </c>
      <c r="J657" s="11" t="s">
        <v>33</v>
      </c>
      <c r="K657" s="11" t="s">
        <v>69</v>
      </c>
      <c r="L657" s="9">
        <v>23325</v>
      </c>
      <c r="M657" s="11" t="s">
        <v>35</v>
      </c>
      <c r="N657" s="11" t="s">
        <v>47</v>
      </c>
      <c r="O657" s="11" t="s">
        <v>48</v>
      </c>
      <c r="P657" s="11" t="s">
        <v>76</v>
      </c>
      <c r="Q657" s="11" t="s">
        <v>39</v>
      </c>
      <c r="R657" s="11" cm="1">
        <f t="array" ref="R657">_xlfn.IFS(Table3[[#This Row],[Performance Levels]]="Exceeds",4,Table3[[#This Row],[Performance Levels]]="Fully Meets",3,Table3[[#This Row],[Performance Levels]]="PIP",1,Table3[[#This Row],[Performance Levels]]="Needs Improvement",2)</f>
        <v>3</v>
      </c>
      <c r="S657" s="11">
        <v>3</v>
      </c>
      <c r="T657" s="11" t="str" cm="1">
        <f t="array" ref="T657">_xlfn.IFS(S657&lt;=2,"Excellent",S657=3,"Average",S657&lt;=5,"Poor")</f>
        <v>Average</v>
      </c>
      <c r="U657" s="9">
        <v>44825</v>
      </c>
      <c r="V657" s="11">
        <v>3</v>
      </c>
      <c r="W657" s="11" t="str" cm="1">
        <f t="array" ref="W657">_xlfn.IFS(S657&lt;=2,"High",S657=3,"Moderate",S657&lt;=5,"Low")</f>
        <v>Moderate</v>
      </c>
      <c r="X657" s="11">
        <v>2</v>
      </c>
      <c r="Y657" s="11" t="str" cm="1">
        <f t="array" ref="Y657">_xlfn.IFS(S657&lt;=2,"High",S657=3,"Moderate",S657&lt;=5,"Low")</f>
        <v>Moderate</v>
      </c>
      <c r="Z657" s="11">
        <v>2</v>
      </c>
      <c r="AA657" s="11" t="str" cm="1">
        <f t="array" ref="AA657">_xlfn.IFS(S657&lt;=2,"High",S657=3,"Moderate",S657&lt;=5,"Low")</f>
        <v>Moderate</v>
      </c>
      <c r="AB657" s="9">
        <v>45105</v>
      </c>
      <c r="AC657" s="11" t="s">
        <v>67</v>
      </c>
      <c r="AD657" s="11" t="s">
        <v>50</v>
      </c>
      <c r="AE657" s="11" t="s">
        <v>42</v>
      </c>
      <c r="AF657" s="11">
        <v>3</v>
      </c>
      <c r="AG657" s="12">
        <v>894.88</v>
      </c>
      <c r="AH657" s="11">
        <v>60</v>
      </c>
      <c r="AI657" s="11" t="str" cm="1">
        <f t="array" ref="AI657">_xlfn.IFS(AH657&lt;=25,"Young",AH657&lt;=50,"Adult",AH657&gt;50,"Old")</f>
        <v>Old</v>
      </c>
    </row>
    <row r="658" spans="1:35" x14ac:dyDescent="0.35">
      <c r="A658" s="7">
        <v>1147</v>
      </c>
      <c r="B658" s="5">
        <v>43627</v>
      </c>
      <c r="C658" s="6">
        <f t="shared" ca="1" si="10"/>
        <v>6.9416666666666664</v>
      </c>
      <c r="D658" s="7" t="s">
        <v>105</v>
      </c>
      <c r="E658" s="7" t="s">
        <v>93</v>
      </c>
      <c r="F658" s="7" t="s">
        <v>107</v>
      </c>
      <c r="G658" s="7" t="s">
        <v>54</v>
      </c>
      <c r="H658" s="7" t="s">
        <v>55</v>
      </c>
      <c r="I658" s="7" t="s">
        <v>54</v>
      </c>
      <c r="J658" s="7" t="s">
        <v>33</v>
      </c>
      <c r="K658" s="7" t="s">
        <v>64</v>
      </c>
      <c r="L658" s="5">
        <v>52504</v>
      </c>
      <c r="M658" s="7" t="s">
        <v>35</v>
      </c>
      <c r="N658" s="7" t="s">
        <v>36</v>
      </c>
      <c r="O658" s="7" t="s">
        <v>71</v>
      </c>
      <c r="P658" s="7" t="s">
        <v>60</v>
      </c>
      <c r="Q658" s="7" t="s">
        <v>39</v>
      </c>
      <c r="R658" s="7" cm="1">
        <f t="array" ref="R658">_xlfn.IFS(Table3[[#This Row],[Performance Levels]]="Exceeds",4,Table3[[#This Row],[Performance Levels]]="Fully Meets",3,Table3[[#This Row],[Performance Levels]]="PIP",1,Table3[[#This Row],[Performance Levels]]="Needs Improvement",2)</f>
        <v>3</v>
      </c>
      <c r="S658" s="7">
        <v>3</v>
      </c>
      <c r="T658" s="7" t="str" cm="1">
        <f t="array" ref="T658">_xlfn.IFS(S658&lt;=2,"Excellent",S658=3,"Average",S658&lt;=5,"Poor")</f>
        <v>Average</v>
      </c>
      <c r="U658" s="5">
        <v>45004</v>
      </c>
      <c r="V658" s="7">
        <v>1</v>
      </c>
      <c r="W658" s="7" t="str" cm="1">
        <f t="array" ref="W658">_xlfn.IFS(S658&lt;=2,"High",S658=3,"Moderate",S658&lt;=5,"Low")</f>
        <v>Moderate</v>
      </c>
      <c r="X658" s="7">
        <v>3</v>
      </c>
      <c r="Y658" s="7" t="str" cm="1">
        <f t="array" ref="Y658">_xlfn.IFS(S658&lt;=2,"High",S658=3,"Moderate",S658&lt;=5,"Low")</f>
        <v>Moderate</v>
      </c>
      <c r="Z658" s="7">
        <v>5</v>
      </c>
      <c r="AA658" s="7" t="str" cm="1">
        <f t="array" ref="AA658">_xlfn.IFS(S658&lt;=2,"High",S658=3,"Moderate",S658&lt;=5,"Low")</f>
        <v>Moderate</v>
      </c>
      <c r="AB658" s="5">
        <v>44951</v>
      </c>
      <c r="AC658" s="7" t="s">
        <v>40</v>
      </c>
      <c r="AD658" s="7" t="s">
        <v>41</v>
      </c>
      <c r="AE658" s="7" t="s">
        <v>42</v>
      </c>
      <c r="AF658" s="7">
        <v>2</v>
      </c>
      <c r="AG658" s="8">
        <v>247.58</v>
      </c>
      <c r="AH658" s="7">
        <v>76</v>
      </c>
      <c r="AI658" s="7" t="str" cm="1">
        <f t="array" ref="AI658">_xlfn.IFS(AH658&lt;=25,"Young",AH658&lt;=50,"Adult",AH658&gt;50,"Old")</f>
        <v>Old</v>
      </c>
    </row>
    <row r="659" spans="1:35" x14ac:dyDescent="0.35">
      <c r="A659" s="11">
        <v>1148</v>
      </c>
      <c r="B659" s="9">
        <v>43510</v>
      </c>
      <c r="C659" s="10">
        <f t="shared" ca="1" si="10"/>
        <v>7.2666666666666666</v>
      </c>
      <c r="D659" s="11" t="s">
        <v>105</v>
      </c>
      <c r="E659" s="11" t="s">
        <v>53</v>
      </c>
      <c r="F659" s="11" t="s">
        <v>29</v>
      </c>
      <c r="G659" s="11" t="s">
        <v>45</v>
      </c>
      <c r="H659" s="11" t="s">
        <v>44</v>
      </c>
      <c r="I659" s="11" t="s">
        <v>32</v>
      </c>
      <c r="J659" s="11" t="s">
        <v>33</v>
      </c>
      <c r="K659" s="11" t="s">
        <v>100</v>
      </c>
      <c r="L659" s="9">
        <v>52404</v>
      </c>
      <c r="M659" s="11" t="s">
        <v>35</v>
      </c>
      <c r="N659" s="11" t="s">
        <v>36</v>
      </c>
      <c r="O659" s="11" t="s">
        <v>71</v>
      </c>
      <c r="P659" s="11" t="s">
        <v>66</v>
      </c>
      <c r="Q659" s="11" t="s">
        <v>39</v>
      </c>
      <c r="R659" s="11" cm="1">
        <f t="array" ref="R659">_xlfn.IFS(Table3[[#This Row],[Performance Levels]]="Exceeds",4,Table3[[#This Row],[Performance Levels]]="Fully Meets",3,Table3[[#This Row],[Performance Levels]]="PIP",1,Table3[[#This Row],[Performance Levels]]="Needs Improvement",2)</f>
        <v>3</v>
      </c>
      <c r="S659" s="11">
        <v>3</v>
      </c>
      <c r="T659" s="11" t="str" cm="1">
        <f t="array" ref="T659">_xlfn.IFS(S659&lt;=2,"Excellent",S659=3,"Average",S659&lt;=5,"Poor")</f>
        <v>Average</v>
      </c>
      <c r="U659" s="9">
        <v>45018</v>
      </c>
      <c r="V659" s="11">
        <v>4</v>
      </c>
      <c r="W659" s="11" t="str" cm="1">
        <f t="array" ref="W659">_xlfn.IFS(S659&lt;=2,"High",S659=3,"Moderate",S659&lt;=5,"Low")</f>
        <v>Moderate</v>
      </c>
      <c r="X659" s="11">
        <v>1</v>
      </c>
      <c r="Y659" s="11" t="str" cm="1">
        <f t="array" ref="Y659">_xlfn.IFS(S659&lt;=2,"High",S659=3,"Moderate",S659&lt;=5,"Low")</f>
        <v>Moderate</v>
      </c>
      <c r="Z659" s="11">
        <v>3</v>
      </c>
      <c r="AA659" s="11" t="str" cm="1">
        <f t="array" ref="AA659">_xlfn.IFS(S659&lt;=2,"High",S659=3,"Moderate",S659&lt;=5,"Low")</f>
        <v>Moderate</v>
      </c>
      <c r="AB659" s="9">
        <v>44805</v>
      </c>
      <c r="AC659" s="11" t="s">
        <v>91</v>
      </c>
      <c r="AD659" s="11" t="s">
        <v>50</v>
      </c>
      <c r="AE659" s="11" t="s">
        <v>72</v>
      </c>
      <c r="AF659" s="11">
        <v>3</v>
      </c>
      <c r="AG659" s="12">
        <v>529</v>
      </c>
      <c r="AH659" s="11">
        <v>76</v>
      </c>
      <c r="AI659" s="11" t="str" cm="1">
        <f t="array" ref="AI659">_xlfn.IFS(AH659&lt;=25,"Young",AH659&lt;=50,"Adult",AH659&gt;50,"Old")</f>
        <v>Old</v>
      </c>
    </row>
    <row r="660" spans="1:35" x14ac:dyDescent="0.35">
      <c r="A660" s="7">
        <v>1149</v>
      </c>
      <c r="B660" s="5">
        <v>44637</v>
      </c>
      <c r="C660" s="6">
        <f t="shared" ca="1" si="10"/>
        <v>4.1749999999999998</v>
      </c>
      <c r="D660" s="7" t="s">
        <v>105</v>
      </c>
      <c r="E660" s="7" t="s">
        <v>80</v>
      </c>
      <c r="F660" s="7" t="s">
        <v>29</v>
      </c>
      <c r="G660" s="7" t="s">
        <v>45</v>
      </c>
      <c r="H660" s="7" t="s">
        <v>31</v>
      </c>
      <c r="I660" s="7" t="s">
        <v>32</v>
      </c>
      <c r="J660" s="7" t="s">
        <v>33</v>
      </c>
      <c r="K660" s="7" t="s">
        <v>69</v>
      </c>
      <c r="L660" s="5">
        <v>51761</v>
      </c>
      <c r="M660" s="7" t="s">
        <v>35</v>
      </c>
      <c r="N660" s="7" t="s">
        <v>36</v>
      </c>
      <c r="O660" s="7" t="s">
        <v>83</v>
      </c>
      <c r="P660" s="7" t="s">
        <v>66</v>
      </c>
      <c r="Q660" s="7" t="s">
        <v>39</v>
      </c>
      <c r="R660" s="7" cm="1">
        <f t="array" ref="R660">_xlfn.IFS(Table3[[#This Row],[Performance Levels]]="Exceeds",4,Table3[[#This Row],[Performance Levels]]="Fully Meets",3,Table3[[#This Row],[Performance Levels]]="PIP",1,Table3[[#This Row],[Performance Levels]]="Needs Improvement",2)</f>
        <v>3</v>
      </c>
      <c r="S660" s="7">
        <v>3</v>
      </c>
      <c r="T660" s="7" t="str" cm="1">
        <f t="array" ref="T660">_xlfn.IFS(S660&lt;=2,"Excellent",S660=3,"Average",S660&lt;=5,"Poor")</f>
        <v>Average</v>
      </c>
      <c r="U660" s="5">
        <v>44868</v>
      </c>
      <c r="V660" s="7">
        <v>3</v>
      </c>
      <c r="W660" s="7" t="str" cm="1">
        <f t="array" ref="W660">_xlfn.IFS(S660&lt;=2,"High",S660=3,"Moderate",S660&lt;=5,"Low")</f>
        <v>Moderate</v>
      </c>
      <c r="X660" s="7">
        <v>2</v>
      </c>
      <c r="Y660" s="7" t="str" cm="1">
        <f t="array" ref="Y660">_xlfn.IFS(S660&lt;=2,"High",S660=3,"Moderate",S660&lt;=5,"Low")</f>
        <v>Moderate</v>
      </c>
      <c r="Z660" s="7">
        <v>5</v>
      </c>
      <c r="AA660" s="7" t="str" cm="1">
        <f t="array" ref="AA660">_xlfn.IFS(S660&lt;=2,"High",S660=3,"Moderate",S660&lt;=5,"Low")</f>
        <v>Moderate</v>
      </c>
      <c r="AB660" s="5">
        <v>45138</v>
      </c>
      <c r="AC660" s="7" t="s">
        <v>40</v>
      </c>
      <c r="AD660" s="7" t="s">
        <v>50</v>
      </c>
      <c r="AE660" s="7" t="s">
        <v>42</v>
      </c>
      <c r="AF660" s="7">
        <v>5</v>
      </c>
      <c r="AG660" s="8">
        <v>483.99</v>
      </c>
      <c r="AH660" s="7">
        <v>81</v>
      </c>
      <c r="AI660" s="7" t="str" cm="1">
        <f t="array" ref="AI660">_xlfn.IFS(AH660&lt;=25,"Young",AH660&lt;=50,"Adult",AH660&gt;50,"Old")</f>
        <v>Old</v>
      </c>
    </row>
    <row r="661" spans="1:35" x14ac:dyDescent="0.35">
      <c r="A661" s="11">
        <v>1150</v>
      </c>
      <c r="B661" s="9">
        <v>44048</v>
      </c>
      <c r="C661" s="10">
        <f t="shared" ca="1" si="10"/>
        <v>5.791666666666667</v>
      </c>
      <c r="D661" s="11" t="s">
        <v>27</v>
      </c>
      <c r="E661" s="11" t="s">
        <v>86</v>
      </c>
      <c r="F661" s="11" t="s">
        <v>29</v>
      </c>
      <c r="G661" s="11" t="s">
        <v>45</v>
      </c>
      <c r="H661" s="11" t="s">
        <v>44</v>
      </c>
      <c r="I661" s="11" t="s">
        <v>54</v>
      </c>
      <c r="J661" s="11" t="s">
        <v>33</v>
      </c>
      <c r="K661" s="11" t="s">
        <v>46</v>
      </c>
      <c r="L661" s="9">
        <v>29679</v>
      </c>
      <c r="M661" s="11" t="s">
        <v>35</v>
      </c>
      <c r="N661" s="11" t="s">
        <v>36</v>
      </c>
      <c r="O661" s="11" t="s">
        <v>37</v>
      </c>
      <c r="P661" s="11" t="s">
        <v>60</v>
      </c>
      <c r="Q661" s="11" t="s">
        <v>39</v>
      </c>
      <c r="R661" s="11" cm="1">
        <f t="array" ref="R661">_xlfn.IFS(Table3[[#This Row],[Performance Levels]]="Exceeds",4,Table3[[#This Row],[Performance Levels]]="Fully Meets",3,Table3[[#This Row],[Performance Levels]]="PIP",1,Table3[[#This Row],[Performance Levels]]="Needs Improvement",2)</f>
        <v>3</v>
      </c>
      <c r="S661" s="11">
        <v>3</v>
      </c>
      <c r="T661" s="11" t="str" cm="1">
        <f t="array" ref="T661">_xlfn.IFS(S661&lt;=2,"Excellent",S661=3,"Average",S661&lt;=5,"Poor")</f>
        <v>Average</v>
      </c>
      <c r="U661" s="9">
        <v>44923</v>
      </c>
      <c r="V661" s="11">
        <v>3</v>
      </c>
      <c r="W661" s="11" t="str" cm="1">
        <f t="array" ref="W661">_xlfn.IFS(S661&lt;=2,"High",S661=3,"Moderate",S661&lt;=5,"Low")</f>
        <v>Moderate</v>
      </c>
      <c r="X661" s="11">
        <v>4</v>
      </c>
      <c r="Y661" s="11" t="str" cm="1">
        <f t="array" ref="Y661">_xlfn.IFS(S661&lt;=2,"High",S661=3,"Moderate",S661&lt;=5,"Low")</f>
        <v>Moderate</v>
      </c>
      <c r="Z661" s="11">
        <v>4</v>
      </c>
      <c r="AA661" s="11" t="str" cm="1">
        <f t="array" ref="AA661">_xlfn.IFS(S661&lt;=2,"High",S661=3,"Moderate",S661&lt;=5,"Low")</f>
        <v>Moderate</v>
      </c>
      <c r="AB661" s="9">
        <v>45080</v>
      </c>
      <c r="AC661" s="11" t="s">
        <v>61</v>
      </c>
      <c r="AD661" s="11" t="s">
        <v>50</v>
      </c>
      <c r="AE661" s="11" t="s">
        <v>51</v>
      </c>
      <c r="AF661" s="11">
        <v>5</v>
      </c>
      <c r="AG661" s="12">
        <v>797.35</v>
      </c>
      <c r="AH661" s="11">
        <v>39</v>
      </c>
      <c r="AI661" s="11" t="str" cm="1">
        <f t="array" ref="AI661">_xlfn.IFS(AH661&lt;=25,"Young",AH661&lt;=50,"Adult",AH661&gt;50,"Old")</f>
        <v>Adult</v>
      </c>
    </row>
    <row r="662" spans="1:35" x14ac:dyDescent="0.35">
      <c r="A662" s="7">
        <v>1151</v>
      </c>
      <c r="B662" s="5">
        <v>44796</v>
      </c>
      <c r="C662" s="6">
        <f t="shared" ca="1" si="10"/>
        <v>3.7416666666666667</v>
      </c>
      <c r="D662" s="7" t="s">
        <v>27</v>
      </c>
      <c r="E662" s="7" t="s">
        <v>43</v>
      </c>
      <c r="F662" s="7" t="s">
        <v>29</v>
      </c>
      <c r="G662" s="7" t="s">
        <v>45</v>
      </c>
      <c r="H662" s="7" t="s">
        <v>44</v>
      </c>
      <c r="I662" s="7" t="s">
        <v>45</v>
      </c>
      <c r="J662" s="7" t="s">
        <v>33</v>
      </c>
      <c r="K662" s="7" t="s">
        <v>69</v>
      </c>
      <c r="L662" s="5">
        <v>28670</v>
      </c>
      <c r="M662" s="7" t="s">
        <v>35</v>
      </c>
      <c r="N662" s="7" t="s">
        <v>47</v>
      </c>
      <c r="O662" s="7" t="s">
        <v>83</v>
      </c>
      <c r="P662" s="7" t="s">
        <v>38</v>
      </c>
      <c r="Q662" s="7" t="s">
        <v>39</v>
      </c>
      <c r="R662" s="7" cm="1">
        <f t="array" ref="R662">_xlfn.IFS(Table3[[#This Row],[Performance Levels]]="Exceeds",4,Table3[[#This Row],[Performance Levels]]="Fully Meets",3,Table3[[#This Row],[Performance Levels]]="PIP",1,Table3[[#This Row],[Performance Levels]]="Needs Improvement",2)</f>
        <v>3</v>
      </c>
      <c r="S662" s="7">
        <v>3</v>
      </c>
      <c r="T662" s="7" t="str" cm="1">
        <f t="array" ref="T662">_xlfn.IFS(S662&lt;=2,"Excellent",S662=3,"Average",S662&lt;=5,"Poor")</f>
        <v>Average</v>
      </c>
      <c r="U662" s="5">
        <v>44907</v>
      </c>
      <c r="V662" s="7">
        <v>5</v>
      </c>
      <c r="W662" s="7" t="str" cm="1">
        <f t="array" ref="W662">_xlfn.IFS(S662&lt;=2,"High",S662=3,"Moderate",S662&lt;=5,"Low")</f>
        <v>Moderate</v>
      </c>
      <c r="X662" s="7">
        <v>3</v>
      </c>
      <c r="Y662" s="7" t="str" cm="1">
        <f t="array" ref="Y662">_xlfn.IFS(S662&lt;=2,"High",S662=3,"Moderate",S662&lt;=5,"Low")</f>
        <v>Moderate</v>
      </c>
      <c r="Z662" s="7">
        <v>1</v>
      </c>
      <c r="AA662" s="7" t="str" cm="1">
        <f t="array" ref="AA662">_xlfn.IFS(S662&lt;=2,"High",S662=3,"Moderate",S662&lt;=5,"Low")</f>
        <v>Moderate</v>
      </c>
      <c r="AB662" s="5">
        <v>44914</v>
      </c>
      <c r="AC662" s="7" t="s">
        <v>61</v>
      </c>
      <c r="AD662" s="7" t="s">
        <v>50</v>
      </c>
      <c r="AE662" s="7" t="s">
        <v>72</v>
      </c>
      <c r="AF662" s="7">
        <v>4</v>
      </c>
      <c r="AG662" s="8">
        <v>707.59</v>
      </c>
      <c r="AH662" s="7">
        <v>44</v>
      </c>
      <c r="AI662" s="7" t="str" cm="1">
        <f t="array" ref="AI662">_xlfn.IFS(AH662&lt;=25,"Young",AH662&lt;=50,"Adult",AH662&gt;50,"Old")</f>
        <v>Adult</v>
      </c>
    </row>
    <row r="663" spans="1:35" x14ac:dyDescent="0.35">
      <c r="A663" s="11">
        <v>1152</v>
      </c>
      <c r="B663" s="9">
        <v>44938</v>
      </c>
      <c r="C663" s="10">
        <f t="shared" ca="1" si="10"/>
        <v>3.3555555555555556</v>
      </c>
      <c r="D663" s="11" t="s">
        <v>27</v>
      </c>
      <c r="E663" s="11" t="s">
        <v>28</v>
      </c>
      <c r="F663" s="11" t="s">
        <v>29</v>
      </c>
      <c r="G663" s="11" t="s">
        <v>54</v>
      </c>
      <c r="H663" s="11" t="s">
        <v>44</v>
      </c>
      <c r="I663" s="11" t="s">
        <v>54</v>
      </c>
      <c r="J663" s="11" t="s">
        <v>33</v>
      </c>
      <c r="K663" s="11" t="s">
        <v>78</v>
      </c>
      <c r="L663" s="9">
        <v>23286</v>
      </c>
      <c r="M663" s="11" t="s">
        <v>35</v>
      </c>
      <c r="N663" s="11" t="s">
        <v>36</v>
      </c>
      <c r="O663" s="11" t="s">
        <v>59</v>
      </c>
      <c r="P663" s="11" t="s">
        <v>76</v>
      </c>
      <c r="Q663" s="11" t="s">
        <v>39</v>
      </c>
      <c r="R663" s="11" cm="1">
        <f t="array" ref="R663">_xlfn.IFS(Table3[[#This Row],[Performance Levels]]="Exceeds",4,Table3[[#This Row],[Performance Levels]]="Fully Meets",3,Table3[[#This Row],[Performance Levels]]="PIP",1,Table3[[#This Row],[Performance Levels]]="Needs Improvement",2)</f>
        <v>3</v>
      </c>
      <c r="S663" s="11">
        <v>3</v>
      </c>
      <c r="T663" s="11" t="str" cm="1">
        <f t="array" ref="T663">_xlfn.IFS(S663&lt;=2,"Excellent",S663=3,"Average",S663&lt;=5,"Poor")</f>
        <v>Average</v>
      </c>
      <c r="U663" s="9">
        <v>44909</v>
      </c>
      <c r="V663" s="11">
        <v>1</v>
      </c>
      <c r="W663" s="11" t="str" cm="1">
        <f t="array" ref="W663">_xlfn.IFS(S663&lt;=2,"High",S663=3,"Moderate",S663&lt;=5,"Low")</f>
        <v>Moderate</v>
      </c>
      <c r="X663" s="11">
        <v>1</v>
      </c>
      <c r="Y663" s="11" t="str" cm="1">
        <f t="array" ref="Y663">_xlfn.IFS(S663&lt;=2,"High",S663=3,"Moderate",S663&lt;=5,"Low")</f>
        <v>Moderate</v>
      </c>
      <c r="Z663" s="11">
        <v>5</v>
      </c>
      <c r="AA663" s="11" t="str" cm="1">
        <f t="array" ref="AA663">_xlfn.IFS(S663&lt;=2,"High",S663=3,"Moderate",S663&lt;=5,"Low")</f>
        <v>Moderate</v>
      </c>
      <c r="AB663" s="9">
        <v>45014</v>
      </c>
      <c r="AC663" s="11" t="s">
        <v>49</v>
      </c>
      <c r="AD663" s="11" t="s">
        <v>50</v>
      </c>
      <c r="AE663" s="11" t="s">
        <v>51</v>
      </c>
      <c r="AF663" s="11">
        <v>2</v>
      </c>
      <c r="AG663" s="12">
        <v>564.48</v>
      </c>
      <c r="AH663" s="11">
        <v>60</v>
      </c>
      <c r="AI663" s="11" t="str" cm="1">
        <f t="array" ref="AI663">_xlfn.IFS(AH663&lt;=25,"Young",AH663&lt;=50,"Adult",AH663&gt;50,"Old")</f>
        <v>Old</v>
      </c>
    </row>
    <row r="664" spans="1:35" x14ac:dyDescent="0.35">
      <c r="A664" s="7">
        <v>1153</v>
      </c>
      <c r="B664" s="5">
        <v>43935</v>
      </c>
      <c r="C664" s="6">
        <f t="shared" ca="1" si="10"/>
        <v>6.1</v>
      </c>
      <c r="D664" s="7" t="s">
        <v>27</v>
      </c>
      <c r="E664" s="7" t="s">
        <v>43</v>
      </c>
      <c r="F664" s="7" t="s">
        <v>107</v>
      </c>
      <c r="G664" s="7" t="s">
        <v>45</v>
      </c>
      <c r="H664" s="7" t="s">
        <v>44</v>
      </c>
      <c r="I664" s="7" t="s">
        <v>32</v>
      </c>
      <c r="J664" s="7" t="s">
        <v>33</v>
      </c>
      <c r="K664" s="7" t="s">
        <v>69</v>
      </c>
      <c r="L664" s="5">
        <v>51794</v>
      </c>
      <c r="M664" s="7" t="s">
        <v>35</v>
      </c>
      <c r="N664" s="7" t="s">
        <v>36</v>
      </c>
      <c r="O664" s="7" t="s">
        <v>83</v>
      </c>
      <c r="P664" s="7" t="s">
        <v>76</v>
      </c>
      <c r="Q664" s="7" t="s">
        <v>39</v>
      </c>
      <c r="R664" s="7" cm="1">
        <f t="array" ref="R664">_xlfn.IFS(Table3[[#This Row],[Performance Levels]]="Exceeds",4,Table3[[#This Row],[Performance Levels]]="Fully Meets",3,Table3[[#This Row],[Performance Levels]]="PIP",1,Table3[[#This Row],[Performance Levels]]="Needs Improvement",2)</f>
        <v>3</v>
      </c>
      <c r="S664" s="7">
        <v>3</v>
      </c>
      <c r="T664" s="7" t="str" cm="1">
        <f t="array" ref="T664">_xlfn.IFS(S664&lt;=2,"Excellent",S664=3,"Average",S664&lt;=5,"Poor")</f>
        <v>Average</v>
      </c>
      <c r="U664" s="5">
        <v>44985</v>
      </c>
      <c r="V664" s="7">
        <v>3</v>
      </c>
      <c r="W664" s="7" t="str" cm="1">
        <f t="array" ref="W664">_xlfn.IFS(S664&lt;=2,"High",S664=3,"Moderate",S664&lt;=5,"Low")</f>
        <v>Moderate</v>
      </c>
      <c r="X664" s="7">
        <v>4</v>
      </c>
      <c r="Y664" s="7" t="str" cm="1">
        <f t="array" ref="Y664">_xlfn.IFS(S664&lt;=2,"High",S664=3,"Moderate",S664&lt;=5,"Low")</f>
        <v>Moderate</v>
      </c>
      <c r="Z664" s="7">
        <v>2</v>
      </c>
      <c r="AA664" s="7" t="str" cm="1">
        <f t="array" ref="AA664">_xlfn.IFS(S664&lt;=2,"High",S664=3,"Moderate",S664&lt;=5,"Low")</f>
        <v>Moderate</v>
      </c>
      <c r="AB664" s="5">
        <v>44897</v>
      </c>
      <c r="AC664" s="7" t="s">
        <v>91</v>
      </c>
      <c r="AD664" s="7" t="s">
        <v>41</v>
      </c>
      <c r="AE664" s="7" t="s">
        <v>42</v>
      </c>
      <c r="AF664" s="7">
        <v>4</v>
      </c>
      <c r="AG664" s="8">
        <v>555.35</v>
      </c>
      <c r="AH664" s="7">
        <v>79</v>
      </c>
      <c r="AI664" s="7" t="str" cm="1">
        <f t="array" ref="AI664">_xlfn.IFS(AH664&lt;=25,"Young",AH664&lt;=50,"Adult",AH664&gt;50,"Old")</f>
        <v>Old</v>
      </c>
    </row>
    <row r="665" spans="1:35" x14ac:dyDescent="0.35">
      <c r="A665" s="11">
        <v>1154</v>
      </c>
      <c r="B665" s="9">
        <v>44466</v>
      </c>
      <c r="C665" s="10">
        <f t="shared" ca="1" si="10"/>
        <v>4.6472222222222221</v>
      </c>
      <c r="D665" s="11" t="s">
        <v>27</v>
      </c>
      <c r="E665" s="11" t="s">
        <v>86</v>
      </c>
      <c r="F665" s="11" t="s">
        <v>107</v>
      </c>
      <c r="G665" s="11" t="s">
        <v>54</v>
      </c>
      <c r="H665" s="11" t="s">
        <v>31</v>
      </c>
      <c r="I665" s="11" t="s">
        <v>45</v>
      </c>
      <c r="J665" s="11" t="s">
        <v>33</v>
      </c>
      <c r="K665" s="11" t="s">
        <v>69</v>
      </c>
      <c r="L665" s="9">
        <v>32082</v>
      </c>
      <c r="M665" s="11" t="s">
        <v>35</v>
      </c>
      <c r="N665" s="11" t="s">
        <v>36</v>
      </c>
      <c r="O665" s="11" t="s">
        <v>37</v>
      </c>
      <c r="P665" s="11" t="s">
        <v>66</v>
      </c>
      <c r="Q665" s="11" t="s">
        <v>39</v>
      </c>
      <c r="R665" s="11" cm="1">
        <f t="array" ref="R665">_xlfn.IFS(Table3[[#This Row],[Performance Levels]]="Exceeds",4,Table3[[#This Row],[Performance Levels]]="Fully Meets",3,Table3[[#This Row],[Performance Levels]]="PIP",1,Table3[[#This Row],[Performance Levels]]="Needs Improvement",2)</f>
        <v>3</v>
      </c>
      <c r="S665" s="11">
        <v>3</v>
      </c>
      <c r="T665" s="11" t="str" cm="1">
        <f t="array" ref="T665">_xlfn.IFS(S665&lt;=2,"Excellent",S665=3,"Average",S665&lt;=5,"Poor")</f>
        <v>Average</v>
      </c>
      <c r="U665" s="9">
        <v>45086</v>
      </c>
      <c r="V665" s="11">
        <v>1</v>
      </c>
      <c r="W665" s="11" t="str" cm="1">
        <f t="array" ref="W665">_xlfn.IFS(S665&lt;=2,"High",S665=3,"Moderate",S665&lt;=5,"Low")</f>
        <v>Moderate</v>
      </c>
      <c r="X665" s="11">
        <v>3</v>
      </c>
      <c r="Y665" s="11" t="str" cm="1">
        <f t="array" ref="Y665">_xlfn.IFS(S665&lt;=2,"High",S665=3,"Moderate",S665&lt;=5,"Low")</f>
        <v>Moderate</v>
      </c>
      <c r="Z665" s="11">
        <v>2</v>
      </c>
      <c r="AA665" s="11" t="str" cm="1">
        <f t="array" ref="AA665">_xlfn.IFS(S665&lt;=2,"High",S665=3,"Moderate",S665&lt;=5,"Low")</f>
        <v>Moderate</v>
      </c>
      <c r="AB665" s="9">
        <v>44785</v>
      </c>
      <c r="AC665" s="11" t="s">
        <v>49</v>
      </c>
      <c r="AD665" s="11" t="s">
        <v>41</v>
      </c>
      <c r="AE665" s="11" t="s">
        <v>51</v>
      </c>
      <c r="AF665" s="11">
        <v>3</v>
      </c>
      <c r="AG665" s="12">
        <v>338.48</v>
      </c>
      <c r="AH665" s="11">
        <v>34</v>
      </c>
      <c r="AI665" s="11" t="str" cm="1">
        <f t="array" ref="AI665">_xlfn.IFS(AH665&lt;=25,"Young",AH665&lt;=50,"Adult",AH665&gt;50,"Old")</f>
        <v>Adult</v>
      </c>
    </row>
    <row r="666" spans="1:35" x14ac:dyDescent="0.35">
      <c r="A666" s="7">
        <v>1155</v>
      </c>
      <c r="B666" s="5">
        <v>43421</v>
      </c>
      <c r="C666" s="6">
        <f t="shared" ca="1" si="10"/>
        <v>7.5083333333333337</v>
      </c>
      <c r="D666" s="7" t="s">
        <v>27</v>
      </c>
      <c r="E666" s="7" t="s">
        <v>80</v>
      </c>
      <c r="F666" s="7" t="s">
        <v>107</v>
      </c>
      <c r="G666" s="7" t="s">
        <v>30</v>
      </c>
      <c r="H666" s="7" t="s">
        <v>44</v>
      </c>
      <c r="I666" s="7" t="s">
        <v>32</v>
      </c>
      <c r="J666" s="7" t="s">
        <v>33</v>
      </c>
      <c r="K666" s="7" t="s">
        <v>34</v>
      </c>
      <c r="L666" s="5">
        <v>18938</v>
      </c>
      <c r="M666" s="7" t="s">
        <v>35</v>
      </c>
      <c r="N666" s="7" t="s">
        <v>36</v>
      </c>
      <c r="O666" s="7" t="s">
        <v>59</v>
      </c>
      <c r="P666" s="7" t="s">
        <v>66</v>
      </c>
      <c r="Q666" s="7" t="s">
        <v>39</v>
      </c>
      <c r="R666" s="7" cm="1">
        <f t="array" ref="R666">_xlfn.IFS(Table3[[#This Row],[Performance Levels]]="Exceeds",4,Table3[[#This Row],[Performance Levels]]="Fully Meets",3,Table3[[#This Row],[Performance Levels]]="PIP",1,Table3[[#This Row],[Performance Levels]]="Needs Improvement",2)</f>
        <v>3</v>
      </c>
      <c r="S666" s="7">
        <v>3</v>
      </c>
      <c r="T666" s="7" t="str" cm="1">
        <f t="array" ref="T666">_xlfn.IFS(S666&lt;=2,"Excellent",S666=3,"Average",S666&lt;=5,"Poor")</f>
        <v>Average</v>
      </c>
      <c r="U666" s="5">
        <v>44798</v>
      </c>
      <c r="V666" s="7">
        <v>2</v>
      </c>
      <c r="W666" s="7" t="str" cm="1">
        <f t="array" ref="W666">_xlfn.IFS(S666&lt;=2,"High",S666=3,"Moderate",S666&lt;=5,"Low")</f>
        <v>Moderate</v>
      </c>
      <c r="X666" s="7">
        <v>3</v>
      </c>
      <c r="Y666" s="7" t="str" cm="1">
        <f t="array" ref="Y666">_xlfn.IFS(S666&lt;=2,"High",S666=3,"Moderate",S666&lt;=5,"Low")</f>
        <v>Moderate</v>
      </c>
      <c r="Z666" s="7">
        <v>1</v>
      </c>
      <c r="AA666" s="7" t="str" cm="1">
        <f t="array" ref="AA666">_xlfn.IFS(S666&lt;=2,"High",S666=3,"Moderate",S666&lt;=5,"Low")</f>
        <v>Moderate</v>
      </c>
      <c r="AB666" s="5">
        <v>44814</v>
      </c>
      <c r="AC666" s="7" t="s">
        <v>67</v>
      </c>
      <c r="AD666" s="7" t="s">
        <v>41</v>
      </c>
      <c r="AE666" s="7" t="s">
        <v>42</v>
      </c>
      <c r="AF666" s="7">
        <v>1</v>
      </c>
      <c r="AG666" s="8">
        <v>339.01</v>
      </c>
      <c r="AH666" s="7">
        <v>67</v>
      </c>
      <c r="AI666" s="7" t="str" cm="1">
        <f t="array" ref="AI666">_xlfn.IFS(AH666&lt;=25,"Young",AH666&lt;=50,"Adult",AH666&gt;50,"Old")</f>
        <v>Old</v>
      </c>
    </row>
    <row r="667" spans="1:35" x14ac:dyDescent="0.35">
      <c r="A667" s="11">
        <v>1156</v>
      </c>
      <c r="B667" s="9">
        <v>43668</v>
      </c>
      <c r="C667" s="10">
        <f t="shared" ca="1" si="10"/>
        <v>6.8277777777777775</v>
      </c>
      <c r="D667" s="11" t="s">
        <v>27</v>
      </c>
      <c r="E667" s="11" t="s">
        <v>53</v>
      </c>
      <c r="F667" s="11" t="s">
        <v>107</v>
      </c>
      <c r="G667" s="11" t="s">
        <v>30</v>
      </c>
      <c r="H667" s="11" t="s">
        <v>44</v>
      </c>
      <c r="I667" s="11" t="s">
        <v>54</v>
      </c>
      <c r="J667" s="11" t="s">
        <v>33</v>
      </c>
      <c r="K667" s="11" t="s">
        <v>108</v>
      </c>
      <c r="L667" s="9">
        <v>29331</v>
      </c>
      <c r="M667" s="11" t="s">
        <v>35</v>
      </c>
      <c r="N667" s="11" t="s">
        <v>47</v>
      </c>
      <c r="O667" s="11" t="s">
        <v>48</v>
      </c>
      <c r="P667" s="11" t="s">
        <v>66</v>
      </c>
      <c r="Q667" s="11" t="s">
        <v>39</v>
      </c>
      <c r="R667" s="11" cm="1">
        <f t="array" ref="R667">_xlfn.IFS(Table3[[#This Row],[Performance Levels]]="Exceeds",4,Table3[[#This Row],[Performance Levels]]="Fully Meets",3,Table3[[#This Row],[Performance Levels]]="PIP",1,Table3[[#This Row],[Performance Levels]]="Needs Improvement",2)</f>
        <v>3</v>
      </c>
      <c r="S667" s="11">
        <v>3</v>
      </c>
      <c r="T667" s="11" t="str" cm="1">
        <f t="array" ref="T667">_xlfn.IFS(S667&lt;=2,"Excellent",S667=3,"Average",S667&lt;=5,"Poor")</f>
        <v>Average</v>
      </c>
      <c r="U667" s="9">
        <v>45058</v>
      </c>
      <c r="V667" s="11">
        <v>1</v>
      </c>
      <c r="W667" s="11" t="str" cm="1">
        <f t="array" ref="W667">_xlfn.IFS(S667&lt;=2,"High",S667=3,"Moderate",S667&lt;=5,"Low")</f>
        <v>Moderate</v>
      </c>
      <c r="X667" s="11">
        <v>5</v>
      </c>
      <c r="Y667" s="11" t="str" cm="1">
        <f t="array" ref="Y667">_xlfn.IFS(S667&lt;=2,"High",S667=3,"Moderate",S667&lt;=5,"Low")</f>
        <v>Moderate</v>
      </c>
      <c r="Z667" s="11">
        <v>2</v>
      </c>
      <c r="AA667" s="11" t="str" cm="1">
        <f t="array" ref="AA667">_xlfn.IFS(S667&lt;=2,"High",S667=3,"Moderate",S667&lt;=5,"Low")</f>
        <v>Moderate</v>
      </c>
      <c r="AB667" s="9">
        <v>44808</v>
      </c>
      <c r="AC667" s="11" t="s">
        <v>49</v>
      </c>
      <c r="AD667" s="11" t="s">
        <v>41</v>
      </c>
      <c r="AE667" s="11" t="s">
        <v>51</v>
      </c>
      <c r="AF667" s="11">
        <v>5</v>
      </c>
      <c r="AG667" s="12">
        <v>939.49</v>
      </c>
      <c r="AH667" s="11">
        <v>39</v>
      </c>
      <c r="AI667" s="11" t="str" cm="1">
        <f t="array" ref="AI667">_xlfn.IFS(AH667&lt;=25,"Young",AH667&lt;=50,"Adult",AH667&gt;50,"Old")</f>
        <v>Adult</v>
      </c>
    </row>
    <row r="668" spans="1:35" x14ac:dyDescent="0.35">
      <c r="A668" s="7">
        <v>1157</v>
      </c>
      <c r="B668" s="5">
        <v>43506</v>
      </c>
      <c r="C668" s="6">
        <f t="shared" ca="1" si="10"/>
        <v>7.2777777777777777</v>
      </c>
      <c r="D668" s="7" t="s">
        <v>27</v>
      </c>
      <c r="E668" s="7" t="s">
        <v>93</v>
      </c>
      <c r="F668" s="7" t="s">
        <v>29</v>
      </c>
      <c r="G668" s="7" t="s">
        <v>45</v>
      </c>
      <c r="H668" s="7" t="s">
        <v>44</v>
      </c>
      <c r="I668" s="7" t="s">
        <v>32</v>
      </c>
      <c r="J668" s="7" t="s">
        <v>33</v>
      </c>
      <c r="K668" s="7" t="s">
        <v>100</v>
      </c>
      <c r="L668" s="5">
        <v>35142</v>
      </c>
      <c r="M668" s="7" t="s">
        <v>35</v>
      </c>
      <c r="N668" s="7" t="s">
        <v>47</v>
      </c>
      <c r="O668" s="7" t="s">
        <v>48</v>
      </c>
      <c r="P668" s="7" t="s">
        <v>66</v>
      </c>
      <c r="Q668" s="7" t="s">
        <v>39</v>
      </c>
      <c r="R668" s="7" cm="1">
        <f t="array" ref="R668">_xlfn.IFS(Table3[[#This Row],[Performance Levels]]="Exceeds",4,Table3[[#This Row],[Performance Levels]]="Fully Meets",3,Table3[[#This Row],[Performance Levels]]="PIP",1,Table3[[#This Row],[Performance Levels]]="Needs Improvement",2)</f>
        <v>3</v>
      </c>
      <c r="S668" s="7">
        <v>3</v>
      </c>
      <c r="T668" s="7" t="str" cm="1">
        <f t="array" ref="T668">_xlfn.IFS(S668&lt;=2,"Excellent",S668=3,"Average",S668&lt;=5,"Poor")</f>
        <v>Average</v>
      </c>
      <c r="U668" s="5">
        <v>45083</v>
      </c>
      <c r="V668" s="7">
        <v>1</v>
      </c>
      <c r="W668" s="7" t="str" cm="1">
        <f t="array" ref="W668">_xlfn.IFS(S668&lt;=2,"High",S668=3,"Moderate",S668&lt;=5,"Low")</f>
        <v>Moderate</v>
      </c>
      <c r="X668" s="7">
        <v>4</v>
      </c>
      <c r="Y668" s="7" t="str" cm="1">
        <f t="array" ref="Y668">_xlfn.IFS(S668&lt;=2,"High",S668=3,"Moderate",S668&lt;=5,"Low")</f>
        <v>Moderate</v>
      </c>
      <c r="Z668" s="7">
        <v>2</v>
      </c>
      <c r="AA668" s="7" t="str" cm="1">
        <f t="array" ref="AA668">_xlfn.IFS(S668&lt;=2,"High",S668=3,"Moderate",S668&lt;=5,"Low")</f>
        <v>Moderate</v>
      </c>
      <c r="AB668" s="5">
        <v>44845</v>
      </c>
      <c r="AC668" s="7" t="s">
        <v>67</v>
      </c>
      <c r="AD668" s="7" t="s">
        <v>50</v>
      </c>
      <c r="AE668" s="7" t="s">
        <v>72</v>
      </c>
      <c r="AF668" s="7">
        <v>1</v>
      </c>
      <c r="AG668" s="8">
        <v>276.47000000000003</v>
      </c>
      <c r="AH668" s="7">
        <v>23</v>
      </c>
      <c r="AI668" s="7" t="str" cm="1">
        <f t="array" ref="AI668">_xlfn.IFS(AH668&lt;=25,"Young",AH668&lt;=50,"Adult",AH668&gt;50,"Old")</f>
        <v>Young</v>
      </c>
    </row>
    <row r="669" spans="1:35" x14ac:dyDescent="0.35">
      <c r="A669" s="11">
        <v>1158</v>
      </c>
      <c r="B669" s="9">
        <v>43426</v>
      </c>
      <c r="C669" s="10">
        <f t="shared" ca="1" si="10"/>
        <v>7.4944444444444445</v>
      </c>
      <c r="D669" s="11" t="s">
        <v>27</v>
      </c>
      <c r="E669" s="11" t="s">
        <v>84</v>
      </c>
      <c r="F669" s="11" t="s">
        <v>107</v>
      </c>
      <c r="G669" s="11" t="s">
        <v>54</v>
      </c>
      <c r="H669" s="11" t="s">
        <v>44</v>
      </c>
      <c r="I669" s="11" t="s">
        <v>54</v>
      </c>
      <c r="J669" s="11" t="s">
        <v>33</v>
      </c>
      <c r="K669" s="11" t="s">
        <v>69</v>
      </c>
      <c r="L669" s="9">
        <v>21370</v>
      </c>
      <c r="M669" s="11" t="s">
        <v>35</v>
      </c>
      <c r="N669" s="11" t="s">
        <v>47</v>
      </c>
      <c r="O669" s="11" t="s">
        <v>83</v>
      </c>
      <c r="P669" s="11" t="s">
        <v>38</v>
      </c>
      <c r="Q669" s="11" t="s">
        <v>39</v>
      </c>
      <c r="R669" s="11" cm="1">
        <f t="array" ref="R669">_xlfn.IFS(Table3[[#This Row],[Performance Levels]]="Exceeds",4,Table3[[#This Row],[Performance Levels]]="Fully Meets",3,Table3[[#This Row],[Performance Levels]]="PIP",1,Table3[[#This Row],[Performance Levels]]="Needs Improvement",2)</f>
        <v>3</v>
      </c>
      <c r="S669" s="11">
        <v>3</v>
      </c>
      <c r="T669" s="11" t="str" cm="1">
        <f t="array" ref="T669">_xlfn.IFS(S669&lt;=2,"Excellent",S669=3,"Average",S669&lt;=5,"Poor")</f>
        <v>Average</v>
      </c>
      <c r="U669" s="9">
        <v>45002</v>
      </c>
      <c r="V669" s="11">
        <v>2</v>
      </c>
      <c r="W669" s="11" t="str" cm="1">
        <f t="array" ref="W669">_xlfn.IFS(S669&lt;=2,"High",S669=3,"Moderate",S669&lt;=5,"Low")</f>
        <v>Moderate</v>
      </c>
      <c r="X669" s="11">
        <v>4</v>
      </c>
      <c r="Y669" s="11" t="str" cm="1">
        <f t="array" ref="Y669">_xlfn.IFS(S669&lt;=2,"High",S669=3,"Moderate",S669&lt;=5,"Low")</f>
        <v>Moderate</v>
      </c>
      <c r="Z669" s="11">
        <v>4</v>
      </c>
      <c r="AA669" s="11" t="str" cm="1">
        <f t="array" ref="AA669">_xlfn.IFS(S669&lt;=2,"High",S669=3,"Moderate",S669&lt;=5,"Low")</f>
        <v>Moderate</v>
      </c>
      <c r="AB669" s="9">
        <v>44818</v>
      </c>
      <c r="AC669" s="11" t="s">
        <v>49</v>
      </c>
      <c r="AD669" s="11" t="s">
        <v>50</v>
      </c>
      <c r="AE669" s="11" t="s">
        <v>62</v>
      </c>
      <c r="AF669" s="11">
        <v>3</v>
      </c>
      <c r="AG669" s="12">
        <v>154.71</v>
      </c>
      <c r="AH669" s="11">
        <v>60</v>
      </c>
      <c r="AI669" s="11" t="str" cm="1">
        <f t="array" ref="AI669">_xlfn.IFS(AH669&lt;=25,"Young",AH669&lt;=50,"Adult",AH669&gt;50,"Old")</f>
        <v>Old</v>
      </c>
    </row>
    <row r="670" spans="1:35" x14ac:dyDescent="0.35">
      <c r="A670" s="7">
        <v>1159</v>
      </c>
      <c r="B670" s="5">
        <v>45039</v>
      </c>
      <c r="C670" s="6">
        <f t="shared" ca="1" si="10"/>
        <v>3.0750000000000002</v>
      </c>
      <c r="D670" s="7" t="s">
        <v>27</v>
      </c>
      <c r="E670" s="7" t="s">
        <v>63</v>
      </c>
      <c r="F670" s="7" t="s">
        <v>29</v>
      </c>
      <c r="G670" s="7" t="s">
        <v>45</v>
      </c>
      <c r="H670" s="7" t="s">
        <v>44</v>
      </c>
      <c r="I670" s="7" t="s">
        <v>32</v>
      </c>
      <c r="J670" s="7" t="s">
        <v>33</v>
      </c>
      <c r="K670" s="7" t="s">
        <v>88</v>
      </c>
      <c r="L670" s="5">
        <v>29009</v>
      </c>
      <c r="M670" s="7" t="s">
        <v>35</v>
      </c>
      <c r="N670" s="7" t="s">
        <v>47</v>
      </c>
      <c r="O670" s="7" t="s">
        <v>59</v>
      </c>
      <c r="P670" s="7" t="s">
        <v>76</v>
      </c>
      <c r="Q670" s="7" t="s">
        <v>39</v>
      </c>
      <c r="R670" s="7" cm="1">
        <f t="array" ref="R670">_xlfn.IFS(Table3[[#This Row],[Performance Levels]]="Exceeds",4,Table3[[#This Row],[Performance Levels]]="Fully Meets",3,Table3[[#This Row],[Performance Levels]]="PIP",1,Table3[[#This Row],[Performance Levels]]="Needs Improvement",2)</f>
        <v>3</v>
      </c>
      <c r="S670" s="7">
        <v>3</v>
      </c>
      <c r="T670" s="7" t="str" cm="1">
        <f t="array" ref="T670">_xlfn.IFS(S670&lt;=2,"Excellent",S670=3,"Average",S670&lt;=5,"Poor")</f>
        <v>Average</v>
      </c>
      <c r="U670" s="5">
        <v>44975</v>
      </c>
      <c r="V670" s="7">
        <v>1</v>
      </c>
      <c r="W670" s="7" t="str" cm="1">
        <f t="array" ref="W670">_xlfn.IFS(S670&lt;=2,"High",S670=3,"Moderate",S670&lt;=5,"Low")</f>
        <v>Moderate</v>
      </c>
      <c r="X670" s="7">
        <v>2</v>
      </c>
      <c r="Y670" s="7" t="str" cm="1">
        <f t="array" ref="Y670">_xlfn.IFS(S670&lt;=2,"High",S670=3,"Moderate",S670&lt;=5,"Low")</f>
        <v>Moderate</v>
      </c>
      <c r="Z670" s="7">
        <v>4</v>
      </c>
      <c r="AA670" s="7" t="str" cm="1">
        <f t="array" ref="AA670">_xlfn.IFS(S670&lt;=2,"High",S670=3,"Moderate",S670&lt;=5,"Low")</f>
        <v>Moderate</v>
      </c>
      <c r="AB670" s="5">
        <v>44922</v>
      </c>
      <c r="AC670" s="7" t="s">
        <v>40</v>
      </c>
      <c r="AD670" s="7" t="s">
        <v>50</v>
      </c>
      <c r="AE670" s="7" t="s">
        <v>42</v>
      </c>
      <c r="AF670" s="7">
        <v>3</v>
      </c>
      <c r="AG670" s="8">
        <v>674.24</v>
      </c>
      <c r="AH670" s="7">
        <v>44</v>
      </c>
      <c r="AI670" s="7" t="str" cm="1">
        <f t="array" ref="AI670">_xlfn.IFS(AH670&lt;=25,"Young",AH670&lt;=50,"Adult",AH670&gt;50,"Old")</f>
        <v>Adult</v>
      </c>
    </row>
    <row r="671" spans="1:35" x14ac:dyDescent="0.35">
      <c r="A671" s="11">
        <v>1160</v>
      </c>
      <c r="B671" s="9">
        <v>44921</v>
      </c>
      <c r="C671" s="10">
        <f t="shared" ca="1" si="10"/>
        <v>3.4</v>
      </c>
      <c r="D671" s="11" t="s">
        <v>27</v>
      </c>
      <c r="E671" s="11" t="s">
        <v>73</v>
      </c>
      <c r="F671" s="11" t="s">
        <v>29</v>
      </c>
      <c r="G671" s="11" t="s">
        <v>45</v>
      </c>
      <c r="H671" s="11" t="s">
        <v>55</v>
      </c>
      <c r="I671" s="11" t="s">
        <v>54</v>
      </c>
      <c r="J671" s="11" t="s">
        <v>33</v>
      </c>
      <c r="K671" s="11" t="s">
        <v>64</v>
      </c>
      <c r="L671" s="9">
        <v>28013</v>
      </c>
      <c r="M671" s="11" t="s">
        <v>35</v>
      </c>
      <c r="N671" s="11" t="s">
        <v>36</v>
      </c>
      <c r="O671" s="11" t="s">
        <v>83</v>
      </c>
      <c r="P671" s="11" t="s">
        <v>60</v>
      </c>
      <c r="Q671" s="11" t="s">
        <v>39</v>
      </c>
      <c r="R671" s="11" cm="1">
        <f t="array" ref="R671">_xlfn.IFS(Table3[[#This Row],[Performance Levels]]="Exceeds",4,Table3[[#This Row],[Performance Levels]]="Fully Meets",3,Table3[[#This Row],[Performance Levels]]="PIP",1,Table3[[#This Row],[Performance Levels]]="Needs Improvement",2)</f>
        <v>3</v>
      </c>
      <c r="S671" s="11">
        <v>3</v>
      </c>
      <c r="T671" s="11" t="str" cm="1">
        <f t="array" ref="T671">_xlfn.IFS(S671&lt;=2,"Excellent",S671=3,"Average",S671&lt;=5,"Poor")</f>
        <v>Average</v>
      </c>
      <c r="U671" s="9">
        <v>44793</v>
      </c>
      <c r="V671" s="11">
        <v>4</v>
      </c>
      <c r="W671" s="11" t="str" cm="1">
        <f t="array" ref="W671">_xlfn.IFS(S671&lt;=2,"High",S671=3,"Moderate",S671&lt;=5,"Low")</f>
        <v>Moderate</v>
      </c>
      <c r="X671" s="11">
        <v>2</v>
      </c>
      <c r="Y671" s="11" t="str" cm="1">
        <f t="array" ref="Y671">_xlfn.IFS(S671&lt;=2,"High",S671=3,"Moderate",S671&lt;=5,"Low")</f>
        <v>Moderate</v>
      </c>
      <c r="Z671" s="11">
        <v>3</v>
      </c>
      <c r="AA671" s="11" t="str" cm="1">
        <f t="array" ref="AA671">_xlfn.IFS(S671&lt;=2,"High",S671=3,"Moderate",S671&lt;=5,"Low")</f>
        <v>Moderate</v>
      </c>
      <c r="AB671" s="9">
        <v>44872</v>
      </c>
      <c r="AC671" s="11" t="s">
        <v>40</v>
      </c>
      <c r="AD671" s="11" t="s">
        <v>50</v>
      </c>
      <c r="AE671" s="11" t="s">
        <v>42</v>
      </c>
      <c r="AF671" s="11">
        <v>2</v>
      </c>
      <c r="AG671" s="12">
        <v>137.96</v>
      </c>
      <c r="AH671" s="11">
        <v>46</v>
      </c>
      <c r="AI671" s="11" t="str" cm="1">
        <f t="array" ref="AI671">_xlfn.IFS(AH671&lt;=25,"Young",AH671&lt;=50,"Adult",AH671&gt;50,"Old")</f>
        <v>Adult</v>
      </c>
    </row>
    <row r="672" spans="1:35" x14ac:dyDescent="0.35">
      <c r="A672" s="7">
        <v>1161</v>
      </c>
      <c r="B672" s="5">
        <v>43996</v>
      </c>
      <c r="C672" s="6">
        <f t="shared" ca="1" si="10"/>
        <v>5.9333333333333336</v>
      </c>
      <c r="D672" s="7" t="s">
        <v>27</v>
      </c>
      <c r="E672" s="7" t="s">
        <v>93</v>
      </c>
      <c r="F672" s="7" t="s">
        <v>29</v>
      </c>
      <c r="G672" s="7" t="s">
        <v>30</v>
      </c>
      <c r="H672" s="7" t="s">
        <v>55</v>
      </c>
      <c r="I672" s="7" t="s">
        <v>45</v>
      </c>
      <c r="J672" s="7" t="s">
        <v>33</v>
      </c>
      <c r="K672" s="7" t="s">
        <v>104</v>
      </c>
      <c r="L672" s="5">
        <v>19966</v>
      </c>
      <c r="M672" s="7" t="s">
        <v>35</v>
      </c>
      <c r="N672" s="7" t="s">
        <v>36</v>
      </c>
      <c r="O672" s="7" t="s">
        <v>59</v>
      </c>
      <c r="P672" s="7" t="s">
        <v>38</v>
      </c>
      <c r="Q672" s="7" t="s">
        <v>39</v>
      </c>
      <c r="R672" s="7" cm="1">
        <f t="array" ref="R672">_xlfn.IFS(Table3[[#This Row],[Performance Levels]]="Exceeds",4,Table3[[#This Row],[Performance Levels]]="Fully Meets",3,Table3[[#This Row],[Performance Levels]]="PIP",1,Table3[[#This Row],[Performance Levels]]="Needs Improvement",2)</f>
        <v>3</v>
      </c>
      <c r="S672" s="7">
        <v>3</v>
      </c>
      <c r="T672" s="7" t="str" cm="1">
        <f t="array" ref="T672">_xlfn.IFS(S672&lt;=2,"Excellent",S672=3,"Average",S672&lt;=5,"Poor")</f>
        <v>Average</v>
      </c>
      <c r="U672" s="5">
        <v>45025</v>
      </c>
      <c r="V672" s="7">
        <v>3</v>
      </c>
      <c r="W672" s="7" t="str" cm="1">
        <f t="array" ref="W672">_xlfn.IFS(S672&lt;=2,"High",S672=3,"Moderate",S672&lt;=5,"Low")</f>
        <v>Moderate</v>
      </c>
      <c r="X672" s="7">
        <v>4</v>
      </c>
      <c r="Y672" s="7" t="str" cm="1">
        <f t="array" ref="Y672">_xlfn.IFS(S672&lt;=2,"High",S672=3,"Moderate",S672&lt;=5,"Low")</f>
        <v>Moderate</v>
      </c>
      <c r="Z672" s="7">
        <v>4</v>
      </c>
      <c r="AA672" s="7" t="str" cm="1">
        <f t="array" ref="AA672">_xlfn.IFS(S672&lt;=2,"High",S672=3,"Moderate",S672&lt;=5,"Low")</f>
        <v>Moderate</v>
      </c>
      <c r="AB672" s="5">
        <v>44878</v>
      </c>
      <c r="AC672" s="7" t="s">
        <v>67</v>
      </c>
      <c r="AD672" s="7" t="s">
        <v>41</v>
      </c>
      <c r="AE672" s="7" t="s">
        <v>72</v>
      </c>
      <c r="AF672" s="7">
        <v>5</v>
      </c>
      <c r="AG672" s="8">
        <v>926.85</v>
      </c>
      <c r="AH672" s="7">
        <v>66</v>
      </c>
      <c r="AI672" s="7" t="str" cm="1">
        <f t="array" ref="AI672">_xlfn.IFS(AH672&lt;=25,"Young",AH672&lt;=50,"Adult",AH672&gt;50,"Old")</f>
        <v>Old</v>
      </c>
    </row>
    <row r="673" spans="1:35" x14ac:dyDescent="0.35">
      <c r="A673" s="11">
        <v>1162</v>
      </c>
      <c r="B673" s="9">
        <v>44649</v>
      </c>
      <c r="C673" s="10">
        <f t="shared" ca="1" si="10"/>
        <v>4.1416666666666666</v>
      </c>
      <c r="D673" s="11" t="s">
        <v>27</v>
      </c>
      <c r="E673" s="11" t="s">
        <v>73</v>
      </c>
      <c r="F673" s="11" t="s">
        <v>29</v>
      </c>
      <c r="G673" s="11" t="s">
        <v>54</v>
      </c>
      <c r="H673" s="11" t="s">
        <v>31</v>
      </c>
      <c r="I673" s="11" t="s">
        <v>32</v>
      </c>
      <c r="J673" s="11" t="s">
        <v>33</v>
      </c>
      <c r="K673" s="11" t="s">
        <v>64</v>
      </c>
      <c r="L673" s="9">
        <v>30545</v>
      </c>
      <c r="M673" s="11" t="s">
        <v>35</v>
      </c>
      <c r="N673" s="11" t="s">
        <v>36</v>
      </c>
      <c r="O673" s="11" t="s">
        <v>83</v>
      </c>
      <c r="P673" s="11" t="s">
        <v>38</v>
      </c>
      <c r="Q673" s="11" t="s">
        <v>39</v>
      </c>
      <c r="R673" s="11" cm="1">
        <f t="array" ref="R673">_xlfn.IFS(Table3[[#This Row],[Performance Levels]]="Exceeds",4,Table3[[#This Row],[Performance Levels]]="Fully Meets",3,Table3[[#This Row],[Performance Levels]]="PIP",1,Table3[[#This Row],[Performance Levels]]="Needs Improvement",2)</f>
        <v>3</v>
      </c>
      <c r="S673" s="11">
        <v>3</v>
      </c>
      <c r="T673" s="11" t="str" cm="1">
        <f t="array" ref="T673">_xlfn.IFS(S673&lt;=2,"Excellent",S673=3,"Average",S673&lt;=5,"Poor")</f>
        <v>Average</v>
      </c>
      <c r="U673" s="9">
        <v>44839</v>
      </c>
      <c r="V673" s="11">
        <v>3</v>
      </c>
      <c r="W673" s="11" t="str" cm="1">
        <f t="array" ref="W673">_xlfn.IFS(S673&lt;=2,"High",S673=3,"Moderate",S673&lt;=5,"Low")</f>
        <v>Moderate</v>
      </c>
      <c r="X673" s="11">
        <v>3</v>
      </c>
      <c r="Y673" s="11" t="str" cm="1">
        <f t="array" ref="Y673">_xlfn.IFS(S673&lt;=2,"High",S673=3,"Moderate",S673&lt;=5,"Low")</f>
        <v>Moderate</v>
      </c>
      <c r="Z673" s="11">
        <v>2</v>
      </c>
      <c r="AA673" s="11" t="str" cm="1">
        <f t="array" ref="AA673">_xlfn.IFS(S673&lt;=2,"High",S673=3,"Moderate",S673&lt;=5,"Low")</f>
        <v>Moderate</v>
      </c>
      <c r="AB673" s="9">
        <v>44806</v>
      </c>
      <c r="AC673" s="11" t="s">
        <v>91</v>
      </c>
      <c r="AD673" s="11" t="s">
        <v>50</v>
      </c>
      <c r="AE673" s="11" t="s">
        <v>51</v>
      </c>
      <c r="AF673" s="11">
        <v>1</v>
      </c>
      <c r="AG673" s="12">
        <v>846.55</v>
      </c>
      <c r="AH673" s="11">
        <v>39</v>
      </c>
      <c r="AI673" s="11" t="str" cm="1">
        <f t="array" ref="AI673">_xlfn.IFS(AH673&lt;=25,"Young",AH673&lt;=50,"Adult",AH673&gt;50,"Old")</f>
        <v>Adult</v>
      </c>
    </row>
    <row r="674" spans="1:35" x14ac:dyDescent="0.35">
      <c r="A674" s="7">
        <v>1163</v>
      </c>
      <c r="B674" s="5">
        <v>44913</v>
      </c>
      <c r="C674" s="6">
        <f t="shared" ca="1" si="10"/>
        <v>3.4222222222222221</v>
      </c>
      <c r="D674" s="7" t="s">
        <v>132</v>
      </c>
      <c r="E674" s="7" t="s">
        <v>80</v>
      </c>
      <c r="F674" s="7" t="s">
        <v>29</v>
      </c>
      <c r="G674" s="7" t="s">
        <v>30</v>
      </c>
      <c r="H674" s="7" t="s">
        <v>44</v>
      </c>
      <c r="I674" s="7" t="s">
        <v>45</v>
      </c>
      <c r="J674" s="7" t="s">
        <v>33</v>
      </c>
      <c r="K674" s="7" t="s">
        <v>95</v>
      </c>
      <c r="L674" s="5">
        <v>35102</v>
      </c>
      <c r="M674" s="7" t="s">
        <v>35</v>
      </c>
      <c r="N674" s="7" t="s">
        <v>36</v>
      </c>
      <c r="O674" s="7" t="s">
        <v>37</v>
      </c>
      <c r="P674" s="7" t="s">
        <v>76</v>
      </c>
      <c r="Q674" s="7" t="s">
        <v>39</v>
      </c>
      <c r="R674" s="7" cm="1">
        <f t="array" ref="R674">_xlfn.IFS(Table3[[#This Row],[Performance Levels]]="Exceeds",4,Table3[[#This Row],[Performance Levels]]="Fully Meets",3,Table3[[#This Row],[Performance Levels]]="PIP",1,Table3[[#This Row],[Performance Levels]]="Needs Improvement",2)</f>
        <v>3</v>
      </c>
      <c r="S674" s="7">
        <v>3</v>
      </c>
      <c r="T674" s="7" t="str" cm="1">
        <f t="array" ref="T674">_xlfn.IFS(S674&lt;=2,"Excellent",S674=3,"Average",S674&lt;=5,"Poor")</f>
        <v>Average</v>
      </c>
      <c r="U674" s="5">
        <v>44909</v>
      </c>
      <c r="V674" s="7">
        <v>1</v>
      </c>
      <c r="W674" s="7" t="str" cm="1">
        <f t="array" ref="W674">_xlfn.IFS(S674&lt;=2,"High",S674=3,"Moderate",S674&lt;=5,"Low")</f>
        <v>Moderate</v>
      </c>
      <c r="X674" s="7">
        <v>2</v>
      </c>
      <c r="Y674" s="7" t="str" cm="1">
        <f t="array" ref="Y674">_xlfn.IFS(S674&lt;=2,"High",S674=3,"Moderate",S674&lt;=5,"Low")</f>
        <v>Moderate</v>
      </c>
      <c r="Z674" s="7">
        <v>3</v>
      </c>
      <c r="AA674" s="7" t="str" cm="1">
        <f t="array" ref="AA674">_xlfn.IFS(S674&lt;=2,"High",S674=3,"Moderate",S674&lt;=5,"Low")</f>
        <v>Moderate</v>
      </c>
      <c r="AB674" s="5">
        <v>44980</v>
      </c>
      <c r="AC674" s="7" t="s">
        <v>91</v>
      </c>
      <c r="AD674" s="7" t="s">
        <v>50</v>
      </c>
      <c r="AE674" s="7" t="s">
        <v>72</v>
      </c>
      <c r="AF674" s="7">
        <v>3</v>
      </c>
      <c r="AG674" s="8">
        <v>734.77</v>
      </c>
      <c r="AH674" s="7">
        <v>26</v>
      </c>
      <c r="AI674" s="7" t="str" cm="1">
        <f t="array" ref="AI674">_xlfn.IFS(AH674&lt;=25,"Young",AH674&lt;=50,"Adult",AH674&gt;50,"Old")</f>
        <v>Adult</v>
      </c>
    </row>
    <row r="675" spans="1:35" x14ac:dyDescent="0.35">
      <c r="A675" s="11">
        <v>1164</v>
      </c>
      <c r="B675" s="9">
        <v>43545</v>
      </c>
      <c r="C675" s="10">
        <f t="shared" ca="1" si="10"/>
        <v>7.1638888888888888</v>
      </c>
      <c r="D675" s="11" t="s">
        <v>132</v>
      </c>
      <c r="E675" s="11" t="s">
        <v>53</v>
      </c>
      <c r="F675" s="11" t="s">
        <v>29</v>
      </c>
      <c r="G675" s="11" t="s">
        <v>45</v>
      </c>
      <c r="H675" s="11" t="s">
        <v>44</v>
      </c>
      <c r="I675" s="11" t="s">
        <v>45</v>
      </c>
      <c r="J675" s="11" t="s">
        <v>33</v>
      </c>
      <c r="K675" s="11" t="s">
        <v>57</v>
      </c>
      <c r="L675" s="9">
        <v>18561</v>
      </c>
      <c r="M675" s="11" t="s">
        <v>35</v>
      </c>
      <c r="N675" s="11" t="s">
        <v>36</v>
      </c>
      <c r="O675" s="11" t="s">
        <v>59</v>
      </c>
      <c r="P675" s="11" t="s">
        <v>66</v>
      </c>
      <c r="Q675" s="11" t="s">
        <v>39</v>
      </c>
      <c r="R675" s="11" cm="1">
        <f t="array" ref="R675">_xlfn.IFS(Table3[[#This Row],[Performance Levels]]="Exceeds",4,Table3[[#This Row],[Performance Levels]]="Fully Meets",3,Table3[[#This Row],[Performance Levels]]="PIP",1,Table3[[#This Row],[Performance Levels]]="Needs Improvement",2)</f>
        <v>3</v>
      </c>
      <c r="S675" s="11">
        <v>3</v>
      </c>
      <c r="T675" s="11" t="str" cm="1">
        <f t="array" ref="T675">_xlfn.IFS(S675&lt;=2,"Excellent",S675=3,"Average",S675&lt;=5,"Poor")</f>
        <v>Average</v>
      </c>
      <c r="U675" s="9">
        <v>44857</v>
      </c>
      <c r="V675" s="11">
        <v>5</v>
      </c>
      <c r="W675" s="11" t="str" cm="1">
        <f t="array" ref="W675">_xlfn.IFS(S675&lt;=2,"High",S675=3,"Moderate",S675&lt;=5,"Low")</f>
        <v>Moderate</v>
      </c>
      <c r="X675" s="11">
        <v>5</v>
      </c>
      <c r="Y675" s="11" t="str" cm="1">
        <f t="array" ref="Y675">_xlfn.IFS(S675&lt;=2,"High",S675=3,"Moderate",S675&lt;=5,"Low")</f>
        <v>Moderate</v>
      </c>
      <c r="Z675" s="11">
        <v>5</v>
      </c>
      <c r="AA675" s="11" t="str" cm="1">
        <f t="array" ref="AA675">_xlfn.IFS(S675&lt;=2,"High",S675=3,"Moderate",S675&lt;=5,"Low")</f>
        <v>Moderate</v>
      </c>
      <c r="AB675" s="9">
        <v>44986</v>
      </c>
      <c r="AC675" s="11" t="s">
        <v>67</v>
      </c>
      <c r="AD675" s="11" t="s">
        <v>41</v>
      </c>
      <c r="AE675" s="11" t="s">
        <v>51</v>
      </c>
      <c r="AF675" s="11">
        <v>3</v>
      </c>
      <c r="AG675" s="12">
        <v>315.08999999999997</v>
      </c>
      <c r="AH675" s="11">
        <v>69</v>
      </c>
      <c r="AI675" s="11" t="str" cm="1">
        <f t="array" ref="AI675">_xlfn.IFS(AH675&lt;=25,"Young",AH675&lt;=50,"Adult",AH675&gt;50,"Old")</f>
        <v>Old</v>
      </c>
    </row>
    <row r="676" spans="1:35" x14ac:dyDescent="0.35">
      <c r="A676" s="7">
        <v>1165</v>
      </c>
      <c r="B676" s="5">
        <v>44235</v>
      </c>
      <c r="C676" s="6">
        <f t="shared" ca="1" si="10"/>
        <v>5.2833333333333332</v>
      </c>
      <c r="D676" s="7" t="s">
        <v>132</v>
      </c>
      <c r="E676" s="7" t="s">
        <v>68</v>
      </c>
      <c r="F676" s="7" t="s">
        <v>29</v>
      </c>
      <c r="G676" s="7" t="s">
        <v>54</v>
      </c>
      <c r="H676" s="7" t="s">
        <v>31</v>
      </c>
      <c r="I676" s="7" t="s">
        <v>54</v>
      </c>
      <c r="J676" s="7" t="s">
        <v>33</v>
      </c>
      <c r="K676" s="7" t="s">
        <v>69</v>
      </c>
      <c r="L676" s="5">
        <v>36047</v>
      </c>
      <c r="M676" s="7" t="s">
        <v>35</v>
      </c>
      <c r="N676" s="7" t="s">
        <v>36</v>
      </c>
      <c r="O676" s="7" t="s">
        <v>59</v>
      </c>
      <c r="P676" s="7" t="s">
        <v>38</v>
      </c>
      <c r="Q676" s="7" t="s">
        <v>39</v>
      </c>
      <c r="R676" s="7" cm="1">
        <f t="array" ref="R676">_xlfn.IFS(Table3[[#This Row],[Performance Levels]]="Exceeds",4,Table3[[#This Row],[Performance Levels]]="Fully Meets",3,Table3[[#This Row],[Performance Levels]]="PIP",1,Table3[[#This Row],[Performance Levels]]="Needs Improvement",2)</f>
        <v>3</v>
      </c>
      <c r="S676" s="7">
        <v>3</v>
      </c>
      <c r="T676" s="7" t="str" cm="1">
        <f t="array" ref="T676">_xlfn.IFS(S676&lt;=2,"Excellent",S676=3,"Average",S676&lt;=5,"Poor")</f>
        <v>Average</v>
      </c>
      <c r="U676" s="5">
        <v>44935</v>
      </c>
      <c r="V676" s="7">
        <v>3</v>
      </c>
      <c r="W676" s="7" t="str" cm="1">
        <f t="array" ref="W676">_xlfn.IFS(S676&lt;=2,"High",S676=3,"Moderate",S676&lt;=5,"Low")</f>
        <v>Moderate</v>
      </c>
      <c r="X676" s="7">
        <v>3</v>
      </c>
      <c r="Y676" s="7" t="str" cm="1">
        <f t="array" ref="Y676">_xlfn.IFS(S676&lt;=2,"High",S676=3,"Moderate",S676&lt;=5,"Low")</f>
        <v>Moderate</v>
      </c>
      <c r="Z676" s="7">
        <v>1</v>
      </c>
      <c r="AA676" s="7" t="str" cm="1">
        <f t="array" ref="AA676">_xlfn.IFS(S676&lt;=2,"High",S676=3,"Moderate",S676&lt;=5,"Low")</f>
        <v>Moderate</v>
      </c>
      <c r="AB676" s="5">
        <v>44831</v>
      </c>
      <c r="AC676" s="7" t="s">
        <v>91</v>
      </c>
      <c r="AD676" s="7" t="s">
        <v>41</v>
      </c>
      <c r="AE676" s="7" t="s">
        <v>72</v>
      </c>
      <c r="AF676" s="7">
        <v>3</v>
      </c>
      <c r="AG676" s="8">
        <v>686.05</v>
      </c>
      <c r="AH676" s="7">
        <v>23</v>
      </c>
      <c r="AI676" s="7" t="str" cm="1">
        <f t="array" ref="AI676">_xlfn.IFS(AH676&lt;=25,"Young",AH676&lt;=50,"Adult",AH676&gt;50,"Old")</f>
        <v>Young</v>
      </c>
    </row>
    <row r="677" spans="1:35" x14ac:dyDescent="0.35">
      <c r="A677" s="11">
        <v>1166</v>
      </c>
      <c r="B677" s="9">
        <v>44718</v>
      </c>
      <c r="C677" s="10">
        <f t="shared" ca="1" si="10"/>
        <v>3.9555555555555557</v>
      </c>
      <c r="D677" s="11" t="s">
        <v>105</v>
      </c>
      <c r="E677" s="11" t="s">
        <v>73</v>
      </c>
      <c r="F677" s="11" t="s">
        <v>29</v>
      </c>
      <c r="G677" s="11" t="s">
        <v>54</v>
      </c>
      <c r="H677" s="11" t="s">
        <v>44</v>
      </c>
      <c r="I677" s="11" t="s">
        <v>32</v>
      </c>
      <c r="J677" s="11" t="s">
        <v>33</v>
      </c>
      <c r="K677" s="11" t="s">
        <v>69</v>
      </c>
      <c r="L677" s="9">
        <v>23755</v>
      </c>
      <c r="M677" s="11" t="s">
        <v>35</v>
      </c>
      <c r="N677" s="11" t="s">
        <v>47</v>
      </c>
      <c r="O677" s="11" t="s">
        <v>59</v>
      </c>
      <c r="P677" s="11" t="s">
        <v>66</v>
      </c>
      <c r="Q677" s="11" t="s">
        <v>39</v>
      </c>
      <c r="R677" s="11" cm="1">
        <f t="array" ref="R677">_xlfn.IFS(Table3[[#This Row],[Performance Levels]]="Exceeds",4,Table3[[#This Row],[Performance Levels]]="Fully Meets",3,Table3[[#This Row],[Performance Levels]]="PIP",1,Table3[[#This Row],[Performance Levels]]="Needs Improvement",2)</f>
        <v>3</v>
      </c>
      <c r="S677" s="11">
        <v>3</v>
      </c>
      <c r="T677" s="11" t="str" cm="1">
        <f t="array" ref="T677">_xlfn.IFS(S677&lt;=2,"Excellent",S677=3,"Average",S677&lt;=5,"Poor")</f>
        <v>Average</v>
      </c>
      <c r="U677" s="9">
        <v>44984</v>
      </c>
      <c r="V677" s="11">
        <v>2</v>
      </c>
      <c r="W677" s="11" t="str" cm="1">
        <f t="array" ref="W677">_xlfn.IFS(S677&lt;=2,"High",S677=3,"Moderate",S677&lt;=5,"Low")</f>
        <v>Moderate</v>
      </c>
      <c r="X677" s="11">
        <v>1</v>
      </c>
      <c r="Y677" s="11" t="str" cm="1">
        <f t="array" ref="Y677">_xlfn.IFS(S677&lt;=2,"High",S677=3,"Moderate",S677&lt;=5,"Low")</f>
        <v>Moderate</v>
      </c>
      <c r="Z677" s="11">
        <v>4</v>
      </c>
      <c r="AA677" s="11" t="str" cm="1">
        <f t="array" ref="AA677">_xlfn.IFS(S677&lt;=2,"High",S677=3,"Moderate",S677&lt;=5,"Low")</f>
        <v>Moderate</v>
      </c>
      <c r="AB677" s="9">
        <v>44783</v>
      </c>
      <c r="AC677" s="11" t="s">
        <v>91</v>
      </c>
      <c r="AD677" s="11" t="s">
        <v>50</v>
      </c>
      <c r="AE677" s="11" t="s">
        <v>72</v>
      </c>
      <c r="AF677" s="11">
        <v>4</v>
      </c>
      <c r="AG677" s="12">
        <v>942.51</v>
      </c>
      <c r="AH677" s="11">
        <v>57</v>
      </c>
      <c r="AI677" s="11" t="str" cm="1">
        <f t="array" ref="AI677">_xlfn.IFS(AH677&lt;=25,"Young",AH677&lt;=50,"Adult",AH677&gt;50,"Old")</f>
        <v>Old</v>
      </c>
    </row>
    <row r="678" spans="1:35" x14ac:dyDescent="0.35">
      <c r="A678" s="7">
        <v>1167</v>
      </c>
      <c r="B678" s="5">
        <v>44501</v>
      </c>
      <c r="C678" s="6">
        <f t="shared" ca="1" si="10"/>
        <v>4.552777777777778</v>
      </c>
      <c r="D678" s="7" t="s">
        <v>105</v>
      </c>
      <c r="E678" s="7" t="s">
        <v>80</v>
      </c>
      <c r="F678" s="7" t="s">
        <v>29</v>
      </c>
      <c r="G678" s="7" t="s">
        <v>30</v>
      </c>
      <c r="H678" s="7" t="s">
        <v>55</v>
      </c>
      <c r="I678" s="7" t="s">
        <v>54</v>
      </c>
      <c r="J678" s="7" t="s">
        <v>33</v>
      </c>
      <c r="K678" s="7" t="s">
        <v>69</v>
      </c>
      <c r="L678" s="5">
        <v>20333</v>
      </c>
      <c r="M678" s="7" t="s">
        <v>35</v>
      </c>
      <c r="N678" s="7" t="s">
        <v>36</v>
      </c>
      <c r="O678" s="7" t="s">
        <v>59</v>
      </c>
      <c r="P678" s="7" t="s">
        <v>60</v>
      </c>
      <c r="Q678" s="7" t="s">
        <v>39</v>
      </c>
      <c r="R678" s="7" cm="1">
        <f t="array" ref="R678">_xlfn.IFS(Table3[[#This Row],[Performance Levels]]="Exceeds",4,Table3[[#This Row],[Performance Levels]]="Fully Meets",3,Table3[[#This Row],[Performance Levels]]="PIP",1,Table3[[#This Row],[Performance Levels]]="Needs Improvement",2)</f>
        <v>3</v>
      </c>
      <c r="S678" s="7">
        <v>3</v>
      </c>
      <c r="T678" s="7" t="str" cm="1">
        <f t="array" ref="T678">_xlfn.IFS(S678&lt;=2,"Excellent",S678=3,"Average",S678&lt;=5,"Poor")</f>
        <v>Average</v>
      </c>
      <c r="U678" s="5">
        <v>45068</v>
      </c>
      <c r="V678" s="7">
        <v>2</v>
      </c>
      <c r="W678" s="7" t="str" cm="1">
        <f t="array" ref="W678">_xlfn.IFS(S678&lt;=2,"High",S678=3,"Moderate",S678&lt;=5,"Low")</f>
        <v>Moderate</v>
      </c>
      <c r="X678" s="7">
        <v>3</v>
      </c>
      <c r="Y678" s="7" t="str" cm="1">
        <f t="array" ref="Y678">_xlfn.IFS(S678&lt;=2,"High",S678=3,"Moderate",S678&lt;=5,"Low")</f>
        <v>Moderate</v>
      </c>
      <c r="Z678" s="7">
        <v>4</v>
      </c>
      <c r="AA678" s="7" t="str" cm="1">
        <f t="array" ref="AA678">_xlfn.IFS(S678&lt;=2,"High",S678=3,"Moderate",S678&lt;=5,"Low")</f>
        <v>Moderate</v>
      </c>
      <c r="AB678" s="5">
        <v>44980</v>
      </c>
      <c r="AC678" s="7" t="s">
        <v>61</v>
      </c>
      <c r="AD678" s="7" t="s">
        <v>41</v>
      </c>
      <c r="AE678" s="7" t="s">
        <v>42</v>
      </c>
      <c r="AF678" s="7">
        <v>4</v>
      </c>
      <c r="AG678" s="8">
        <v>782.82</v>
      </c>
      <c r="AH678" s="7">
        <v>66</v>
      </c>
      <c r="AI678" s="7" t="str" cm="1">
        <f t="array" ref="AI678">_xlfn.IFS(AH678&lt;=25,"Young",AH678&lt;=50,"Adult",AH678&gt;50,"Old")</f>
        <v>Old</v>
      </c>
    </row>
    <row r="679" spans="1:35" x14ac:dyDescent="0.35">
      <c r="A679" s="11">
        <v>1168</v>
      </c>
      <c r="B679" s="9">
        <v>44945</v>
      </c>
      <c r="C679" s="10">
        <f t="shared" ca="1" si="10"/>
        <v>3.3361111111111112</v>
      </c>
      <c r="D679" s="11" t="s">
        <v>105</v>
      </c>
      <c r="E679" s="11" t="s">
        <v>53</v>
      </c>
      <c r="F679" s="11" t="s">
        <v>29</v>
      </c>
      <c r="G679" s="11" t="s">
        <v>30</v>
      </c>
      <c r="H679" s="11" t="s">
        <v>44</v>
      </c>
      <c r="I679" s="11" t="s">
        <v>54</v>
      </c>
      <c r="J679" s="11" t="s">
        <v>33</v>
      </c>
      <c r="K679" s="11" t="s">
        <v>69</v>
      </c>
      <c r="L679" s="9">
        <v>18638</v>
      </c>
      <c r="M679" s="11" t="s">
        <v>35</v>
      </c>
      <c r="N679" s="11" t="s">
        <v>36</v>
      </c>
      <c r="O679" s="11" t="s">
        <v>37</v>
      </c>
      <c r="P679" s="11" t="s">
        <v>66</v>
      </c>
      <c r="Q679" s="11" t="s">
        <v>39</v>
      </c>
      <c r="R679" s="11" cm="1">
        <f t="array" ref="R679">_xlfn.IFS(Table3[[#This Row],[Performance Levels]]="Exceeds",4,Table3[[#This Row],[Performance Levels]]="Fully Meets",3,Table3[[#This Row],[Performance Levels]]="PIP",1,Table3[[#This Row],[Performance Levels]]="Needs Improvement",2)</f>
        <v>3</v>
      </c>
      <c r="S679" s="11">
        <v>3</v>
      </c>
      <c r="T679" s="11" t="str" cm="1">
        <f t="array" ref="T679">_xlfn.IFS(S679&lt;=2,"Excellent",S679=3,"Average",S679&lt;=5,"Poor")</f>
        <v>Average</v>
      </c>
      <c r="U679" s="9">
        <v>44801</v>
      </c>
      <c r="V679" s="11">
        <v>2</v>
      </c>
      <c r="W679" s="11" t="str" cm="1">
        <f t="array" ref="W679">_xlfn.IFS(S679&lt;=2,"High",S679=3,"Moderate",S679&lt;=5,"Low")</f>
        <v>Moderate</v>
      </c>
      <c r="X679" s="11">
        <v>2</v>
      </c>
      <c r="Y679" s="11" t="str" cm="1">
        <f t="array" ref="Y679">_xlfn.IFS(S679&lt;=2,"High",S679=3,"Moderate",S679&lt;=5,"Low")</f>
        <v>Moderate</v>
      </c>
      <c r="Z679" s="11">
        <v>2</v>
      </c>
      <c r="AA679" s="11" t="str" cm="1">
        <f t="array" ref="AA679">_xlfn.IFS(S679&lt;=2,"High",S679=3,"Moderate",S679&lt;=5,"Low")</f>
        <v>Moderate</v>
      </c>
      <c r="AB679" s="9">
        <v>44806</v>
      </c>
      <c r="AC679" s="11" t="s">
        <v>61</v>
      </c>
      <c r="AD679" s="11" t="s">
        <v>41</v>
      </c>
      <c r="AE679" s="11" t="s">
        <v>42</v>
      </c>
      <c r="AF679" s="11">
        <v>1</v>
      </c>
      <c r="AG679" s="12">
        <v>370.64</v>
      </c>
      <c r="AH679" s="11">
        <v>72</v>
      </c>
      <c r="AI679" s="11" t="str" cm="1">
        <f t="array" ref="AI679">_xlfn.IFS(AH679&lt;=25,"Young",AH679&lt;=50,"Adult",AH679&gt;50,"Old")</f>
        <v>Old</v>
      </c>
    </row>
    <row r="680" spans="1:35" x14ac:dyDescent="0.35">
      <c r="A680" s="7">
        <v>1169</v>
      </c>
      <c r="B680" s="5">
        <v>44042</v>
      </c>
      <c r="C680" s="6">
        <f t="shared" ca="1" si="10"/>
        <v>5.8055555555555554</v>
      </c>
      <c r="D680" s="7" t="s">
        <v>105</v>
      </c>
      <c r="E680" s="7" t="s">
        <v>68</v>
      </c>
      <c r="F680" s="7" t="s">
        <v>29</v>
      </c>
      <c r="G680" s="7" t="s">
        <v>30</v>
      </c>
      <c r="H680" s="7" t="s">
        <v>55</v>
      </c>
      <c r="I680" s="7" t="s">
        <v>45</v>
      </c>
      <c r="J680" s="7" t="s">
        <v>33</v>
      </c>
      <c r="K680" s="7" t="s">
        <v>69</v>
      </c>
      <c r="L680" s="5">
        <v>22174</v>
      </c>
      <c r="M680" s="7" t="s">
        <v>35</v>
      </c>
      <c r="N680" s="7" t="s">
        <v>36</v>
      </c>
      <c r="O680" s="7" t="s">
        <v>83</v>
      </c>
      <c r="P680" s="7" t="s">
        <v>60</v>
      </c>
      <c r="Q680" s="7" t="s">
        <v>39</v>
      </c>
      <c r="R680" s="7" cm="1">
        <f t="array" ref="R680">_xlfn.IFS(Table3[[#This Row],[Performance Levels]]="Exceeds",4,Table3[[#This Row],[Performance Levels]]="Fully Meets",3,Table3[[#This Row],[Performance Levels]]="PIP",1,Table3[[#This Row],[Performance Levels]]="Needs Improvement",2)</f>
        <v>3</v>
      </c>
      <c r="S680" s="7">
        <v>3</v>
      </c>
      <c r="T680" s="7" t="str" cm="1">
        <f t="array" ref="T680">_xlfn.IFS(S680&lt;=2,"Excellent",S680=3,"Average",S680&lt;=5,"Poor")</f>
        <v>Average</v>
      </c>
      <c r="U680" s="5">
        <v>45141</v>
      </c>
      <c r="V680" s="7">
        <v>1</v>
      </c>
      <c r="W680" s="7" t="str" cm="1">
        <f t="array" ref="W680">_xlfn.IFS(S680&lt;=2,"High",S680=3,"Moderate",S680&lt;=5,"Low")</f>
        <v>Moderate</v>
      </c>
      <c r="X680" s="7">
        <v>3</v>
      </c>
      <c r="Y680" s="7" t="str" cm="1">
        <f t="array" ref="Y680">_xlfn.IFS(S680&lt;=2,"High",S680=3,"Moderate",S680&lt;=5,"Low")</f>
        <v>Moderate</v>
      </c>
      <c r="Z680" s="7">
        <v>2</v>
      </c>
      <c r="AA680" s="7" t="str" cm="1">
        <f t="array" ref="AA680">_xlfn.IFS(S680&lt;=2,"High",S680=3,"Moderate",S680&lt;=5,"Low")</f>
        <v>Moderate</v>
      </c>
      <c r="AB680" s="5">
        <v>45107</v>
      </c>
      <c r="AC680" s="7" t="s">
        <v>67</v>
      </c>
      <c r="AD680" s="7" t="s">
        <v>41</v>
      </c>
      <c r="AE680" s="7" t="s">
        <v>51</v>
      </c>
      <c r="AF680" s="7">
        <v>1</v>
      </c>
      <c r="AG680" s="8">
        <v>487.66</v>
      </c>
      <c r="AH680" s="7">
        <v>60</v>
      </c>
      <c r="AI680" s="7" t="str" cm="1">
        <f t="array" ref="AI680">_xlfn.IFS(AH680&lt;=25,"Young",AH680&lt;=50,"Adult",AH680&gt;50,"Old")</f>
        <v>Old</v>
      </c>
    </row>
    <row r="681" spans="1:35" x14ac:dyDescent="0.35">
      <c r="A681" s="11">
        <v>1170</v>
      </c>
      <c r="B681" s="9">
        <v>45123</v>
      </c>
      <c r="C681" s="10">
        <f t="shared" ca="1" si="10"/>
        <v>2.8444444444444446</v>
      </c>
      <c r="D681" s="11" t="s">
        <v>105</v>
      </c>
      <c r="E681" s="11" t="s">
        <v>28</v>
      </c>
      <c r="F681" s="11" t="s">
        <v>29</v>
      </c>
      <c r="G681" s="11" t="s">
        <v>45</v>
      </c>
      <c r="H681" s="11" t="s">
        <v>31</v>
      </c>
      <c r="I681" s="11" t="s">
        <v>54</v>
      </c>
      <c r="J681" s="11" t="s">
        <v>33</v>
      </c>
      <c r="K681" s="11" t="s">
        <v>110</v>
      </c>
      <c r="L681" s="9">
        <v>18827</v>
      </c>
      <c r="M681" s="11" t="s">
        <v>35</v>
      </c>
      <c r="N681" s="11" t="s">
        <v>36</v>
      </c>
      <c r="O681" s="11" t="s">
        <v>71</v>
      </c>
      <c r="P681" s="11" t="s">
        <v>60</v>
      </c>
      <c r="Q681" s="11" t="s">
        <v>39</v>
      </c>
      <c r="R681" s="11" cm="1">
        <f t="array" ref="R681">_xlfn.IFS(Table3[[#This Row],[Performance Levels]]="Exceeds",4,Table3[[#This Row],[Performance Levels]]="Fully Meets",3,Table3[[#This Row],[Performance Levels]]="PIP",1,Table3[[#This Row],[Performance Levels]]="Needs Improvement",2)</f>
        <v>3</v>
      </c>
      <c r="S681" s="11">
        <v>3</v>
      </c>
      <c r="T681" s="11" t="str" cm="1">
        <f t="array" ref="T681">_xlfn.IFS(S681&lt;=2,"Excellent",S681=3,"Average",S681&lt;=5,"Poor")</f>
        <v>Average</v>
      </c>
      <c r="U681" s="9">
        <v>44962</v>
      </c>
      <c r="V681" s="11">
        <v>1</v>
      </c>
      <c r="W681" s="11" t="str" cm="1">
        <f t="array" ref="W681">_xlfn.IFS(S681&lt;=2,"High",S681=3,"Moderate",S681&lt;=5,"Low")</f>
        <v>Moderate</v>
      </c>
      <c r="X681" s="11">
        <v>5</v>
      </c>
      <c r="Y681" s="11" t="str" cm="1">
        <f t="array" ref="Y681">_xlfn.IFS(S681&lt;=2,"High",S681=3,"Moderate",S681&lt;=5,"Low")</f>
        <v>Moderate</v>
      </c>
      <c r="Z681" s="11">
        <v>4</v>
      </c>
      <c r="AA681" s="11" t="str" cm="1">
        <f t="array" ref="AA681">_xlfn.IFS(S681&lt;=2,"High",S681=3,"Moderate",S681&lt;=5,"Low")</f>
        <v>Moderate</v>
      </c>
      <c r="AB681" s="9">
        <v>45142</v>
      </c>
      <c r="AC681" s="11" t="s">
        <v>91</v>
      </c>
      <c r="AD681" s="11" t="s">
        <v>50</v>
      </c>
      <c r="AE681" s="11" t="s">
        <v>51</v>
      </c>
      <c r="AF681" s="11">
        <v>1</v>
      </c>
      <c r="AG681" s="12">
        <v>179.85</v>
      </c>
      <c r="AH681" s="11">
        <v>72</v>
      </c>
      <c r="AI681" s="11" t="str" cm="1">
        <f t="array" ref="AI681">_xlfn.IFS(AH681&lt;=25,"Young",AH681&lt;=50,"Adult",AH681&gt;50,"Old")</f>
        <v>Old</v>
      </c>
    </row>
    <row r="682" spans="1:35" x14ac:dyDescent="0.35">
      <c r="A682" s="7">
        <v>1171</v>
      </c>
      <c r="B682" s="5">
        <v>44728</v>
      </c>
      <c r="C682" s="6">
        <f t="shared" ca="1" si="10"/>
        <v>3.9277777777777776</v>
      </c>
      <c r="D682" s="7" t="s">
        <v>27</v>
      </c>
      <c r="E682" s="7" t="s">
        <v>84</v>
      </c>
      <c r="F682" s="7" t="s">
        <v>29</v>
      </c>
      <c r="G682" s="7" t="s">
        <v>45</v>
      </c>
      <c r="H682" s="7" t="s">
        <v>44</v>
      </c>
      <c r="I682" s="7" t="s">
        <v>45</v>
      </c>
      <c r="J682" s="7" t="s">
        <v>33</v>
      </c>
      <c r="K682" s="7" t="s">
        <v>69</v>
      </c>
      <c r="L682" s="5">
        <v>19564</v>
      </c>
      <c r="M682" s="7" t="s">
        <v>35</v>
      </c>
      <c r="N682" s="7" t="s">
        <v>36</v>
      </c>
      <c r="O682" s="7" t="s">
        <v>48</v>
      </c>
      <c r="P682" s="7" t="s">
        <v>60</v>
      </c>
      <c r="Q682" s="7" t="s">
        <v>39</v>
      </c>
      <c r="R682" s="7" cm="1">
        <f t="array" ref="R682">_xlfn.IFS(Table3[[#This Row],[Performance Levels]]="Exceeds",4,Table3[[#This Row],[Performance Levels]]="Fully Meets",3,Table3[[#This Row],[Performance Levels]]="PIP",1,Table3[[#This Row],[Performance Levels]]="Needs Improvement",2)</f>
        <v>3</v>
      </c>
      <c r="S682" s="7">
        <v>3</v>
      </c>
      <c r="T682" s="7" t="str" cm="1">
        <f t="array" ref="T682">_xlfn.IFS(S682&lt;=2,"Excellent",S682=3,"Average",S682&lt;=5,"Poor")</f>
        <v>Average</v>
      </c>
      <c r="U682" s="5">
        <v>45101</v>
      </c>
      <c r="V682" s="7">
        <v>4</v>
      </c>
      <c r="W682" s="7" t="str" cm="1">
        <f t="array" ref="W682">_xlfn.IFS(S682&lt;=2,"High",S682=3,"Moderate",S682&lt;=5,"Low")</f>
        <v>Moderate</v>
      </c>
      <c r="X682" s="7">
        <v>1</v>
      </c>
      <c r="Y682" s="7" t="str" cm="1">
        <f t="array" ref="Y682">_xlfn.IFS(S682&lt;=2,"High",S682=3,"Moderate",S682&lt;=5,"Low")</f>
        <v>Moderate</v>
      </c>
      <c r="Z682" s="7">
        <v>4</v>
      </c>
      <c r="AA682" s="7" t="str" cm="1">
        <f t="array" ref="AA682">_xlfn.IFS(S682&lt;=2,"High",S682=3,"Moderate",S682&lt;=5,"Low")</f>
        <v>Moderate</v>
      </c>
      <c r="AB682" s="5">
        <v>44811</v>
      </c>
      <c r="AC682" s="7" t="s">
        <v>61</v>
      </c>
      <c r="AD682" s="7" t="s">
        <v>41</v>
      </c>
      <c r="AE682" s="7" t="s">
        <v>62</v>
      </c>
      <c r="AF682" s="7">
        <v>1</v>
      </c>
      <c r="AG682" s="8">
        <v>294.74</v>
      </c>
      <c r="AH682" s="7">
        <v>69</v>
      </c>
      <c r="AI682" s="7" t="str" cm="1">
        <f t="array" ref="AI682">_xlfn.IFS(AH682&lt;=25,"Young",AH682&lt;=50,"Adult",AH682&gt;50,"Old")</f>
        <v>Old</v>
      </c>
    </row>
    <row r="683" spans="1:35" x14ac:dyDescent="0.35">
      <c r="A683" s="11">
        <v>1172</v>
      </c>
      <c r="B683" s="9">
        <v>44360</v>
      </c>
      <c r="C683" s="10">
        <f t="shared" ca="1" si="10"/>
        <v>4.9361111111111109</v>
      </c>
      <c r="D683" s="11" t="s">
        <v>27</v>
      </c>
      <c r="E683" s="11" t="s">
        <v>43</v>
      </c>
      <c r="F683" s="11" t="s">
        <v>107</v>
      </c>
      <c r="G683" s="11" t="s">
        <v>54</v>
      </c>
      <c r="H683" s="11" t="s">
        <v>31</v>
      </c>
      <c r="I683" s="11" t="s">
        <v>54</v>
      </c>
      <c r="J683" s="11" t="s">
        <v>33</v>
      </c>
      <c r="K683" s="11" t="s">
        <v>78</v>
      </c>
      <c r="L683" s="9">
        <v>19134</v>
      </c>
      <c r="M683" s="11" t="s">
        <v>35</v>
      </c>
      <c r="N683" s="11" t="s">
        <v>47</v>
      </c>
      <c r="O683" s="11" t="s">
        <v>83</v>
      </c>
      <c r="P683" s="11" t="s">
        <v>66</v>
      </c>
      <c r="Q683" s="11" t="s">
        <v>39</v>
      </c>
      <c r="R683" s="11" cm="1">
        <f t="array" ref="R683">_xlfn.IFS(Table3[[#This Row],[Performance Levels]]="Exceeds",4,Table3[[#This Row],[Performance Levels]]="Fully Meets",3,Table3[[#This Row],[Performance Levels]]="PIP",1,Table3[[#This Row],[Performance Levels]]="Needs Improvement",2)</f>
        <v>3</v>
      </c>
      <c r="S683" s="11">
        <v>3</v>
      </c>
      <c r="T683" s="11" t="str" cm="1">
        <f t="array" ref="T683">_xlfn.IFS(S683&lt;=2,"Excellent",S683=3,"Average",S683&lt;=5,"Poor")</f>
        <v>Average</v>
      </c>
      <c r="U683" s="9">
        <v>45096</v>
      </c>
      <c r="V683" s="11">
        <v>1</v>
      </c>
      <c r="W683" s="11" t="str" cm="1">
        <f t="array" ref="W683">_xlfn.IFS(S683&lt;=2,"High",S683=3,"Moderate",S683&lt;=5,"Low")</f>
        <v>Moderate</v>
      </c>
      <c r="X683" s="11">
        <v>3</v>
      </c>
      <c r="Y683" s="11" t="str" cm="1">
        <f t="array" ref="Y683">_xlfn.IFS(S683&lt;=2,"High",S683=3,"Moderate",S683&lt;=5,"Low")</f>
        <v>Moderate</v>
      </c>
      <c r="Z683" s="11">
        <v>2</v>
      </c>
      <c r="AA683" s="11" t="str" cm="1">
        <f t="array" ref="AA683">_xlfn.IFS(S683&lt;=2,"High",S683=3,"Moderate",S683&lt;=5,"Low")</f>
        <v>Moderate</v>
      </c>
      <c r="AB683" s="9">
        <v>45015</v>
      </c>
      <c r="AC683" s="11" t="s">
        <v>91</v>
      </c>
      <c r="AD683" s="11" t="s">
        <v>50</v>
      </c>
      <c r="AE683" s="11" t="s">
        <v>72</v>
      </c>
      <c r="AF683" s="11">
        <v>5</v>
      </c>
      <c r="AG683" s="12">
        <v>202.09</v>
      </c>
      <c r="AH683" s="11">
        <v>69</v>
      </c>
      <c r="AI683" s="11" t="str" cm="1">
        <f t="array" ref="AI683">_xlfn.IFS(AH683&lt;=25,"Young",AH683&lt;=50,"Adult",AH683&gt;50,"Old")</f>
        <v>Old</v>
      </c>
    </row>
    <row r="684" spans="1:35" x14ac:dyDescent="0.35">
      <c r="A684" s="7">
        <v>1173</v>
      </c>
      <c r="B684" s="5">
        <v>44149</v>
      </c>
      <c r="C684" s="6">
        <f t="shared" ca="1" si="10"/>
        <v>5.5166666666666666</v>
      </c>
      <c r="D684" s="7" t="s">
        <v>27</v>
      </c>
      <c r="E684" s="7" t="s">
        <v>68</v>
      </c>
      <c r="F684" s="7" t="s">
        <v>107</v>
      </c>
      <c r="G684" s="7" t="s">
        <v>54</v>
      </c>
      <c r="H684" s="7" t="s">
        <v>31</v>
      </c>
      <c r="I684" s="7" t="s">
        <v>54</v>
      </c>
      <c r="J684" s="7" t="s">
        <v>33</v>
      </c>
      <c r="K684" s="7" t="s">
        <v>133</v>
      </c>
      <c r="L684" s="5">
        <v>24867</v>
      </c>
      <c r="M684" s="7" t="s">
        <v>35</v>
      </c>
      <c r="N684" s="7" t="s">
        <v>36</v>
      </c>
      <c r="O684" s="7" t="s">
        <v>37</v>
      </c>
      <c r="P684" s="7" t="s">
        <v>38</v>
      </c>
      <c r="Q684" s="7" t="s">
        <v>39</v>
      </c>
      <c r="R684" s="7" cm="1">
        <f t="array" ref="R684">_xlfn.IFS(Table3[[#This Row],[Performance Levels]]="Exceeds",4,Table3[[#This Row],[Performance Levels]]="Fully Meets",3,Table3[[#This Row],[Performance Levels]]="PIP",1,Table3[[#This Row],[Performance Levels]]="Needs Improvement",2)</f>
        <v>3</v>
      </c>
      <c r="S684" s="7">
        <v>3</v>
      </c>
      <c r="T684" s="7" t="str" cm="1">
        <f t="array" ref="T684">_xlfn.IFS(S684&lt;=2,"Excellent",S684=3,"Average",S684&lt;=5,"Poor")</f>
        <v>Average</v>
      </c>
      <c r="U684" s="5">
        <v>45093</v>
      </c>
      <c r="V684" s="7">
        <v>5</v>
      </c>
      <c r="W684" s="7" t="str" cm="1">
        <f t="array" ref="W684">_xlfn.IFS(S684&lt;=2,"High",S684=3,"Moderate",S684&lt;=5,"Low")</f>
        <v>Moderate</v>
      </c>
      <c r="X684" s="7">
        <v>5</v>
      </c>
      <c r="Y684" s="7" t="str" cm="1">
        <f t="array" ref="Y684">_xlfn.IFS(S684&lt;=2,"High",S684=3,"Moderate",S684&lt;=5,"Low")</f>
        <v>Moderate</v>
      </c>
      <c r="Z684" s="7">
        <v>2</v>
      </c>
      <c r="AA684" s="7" t="str" cm="1">
        <f t="array" ref="AA684">_xlfn.IFS(S684&lt;=2,"High",S684=3,"Moderate",S684&lt;=5,"Low")</f>
        <v>Moderate</v>
      </c>
      <c r="AB684" s="5">
        <v>44966</v>
      </c>
      <c r="AC684" s="7" t="s">
        <v>49</v>
      </c>
      <c r="AD684" s="7" t="s">
        <v>41</v>
      </c>
      <c r="AE684" s="7" t="s">
        <v>72</v>
      </c>
      <c r="AF684" s="7">
        <v>4</v>
      </c>
      <c r="AG684" s="8">
        <v>901.42</v>
      </c>
      <c r="AH684" s="7">
        <v>52</v>
      </c>
      <c r="AI684" s="7" t="str" cm="1">
        <f t="array" ref="AI684">_xlfn.IFS(AH684&lt;=25,"Young",AH684&lt;=50,"Adult",AH684&gt;50,"Old")</f>
        <v>Old</v>
      </c>
    </row>
    <row r="685" spans="1:35" x14ac:dyDescent="0.35">
      <c r="A685" s="11">
        <v>1174</v>
      </c>
      <c r="B685" s="9">
        <v>43998</v>
      </c>
      <c r="C685" s="10">
        <f t="shared" ca="1" si="10"/>
        <v>5.927777777777778</v>
      </c>
      <c r="D685" s="11" t="s">
        <v>27</v>
      </c>
      <c r="E685" s="11" t="s">
        <v>28</v>
      </c>
      <c r="F685" s="11" t="s">
        <v>107</v>
      </c>
      <c r="G685" s="11" t="s">
        <v>54</v>
      </c>
      <c r="H685" s="11" t="s">
        <v>31</v>
      </c>
      <c r="I685" s="11" t="s">
        <v>32</v>
      </c>
      <c r="J685" s="11" t="s">
        <v>33</v>
      </c>
      <c r="K685" s="11" t="s">
        <v>69</v>
      </c>
      <c r="L685" s="9">
        <v>27008</v>
      </c>
      <c r="M685" s="11" t="s">
        <v>35</v>
      </c>
      <c r="N685" s="11" t="s">
        <v>36</v>
      </c>
      <c r="O685" s="11" t="s">
        <v>59</v>
      </c>
      <c r="P685" s="11" t="s">
        <v>38</v>
      </c>
      <c r="Q685" s="11" t="s">
        <v>39</v>
      </c>
      <c r="R685" s="11" cm="1">
        <f t="array" ref="R685">_xlfn.IFS(Table3[[#This Row],[Performance Levels]]="Exceeds",4,Table3[[#This Row],[Performance Levels]]="Fully Meets",3,Table3[[#This Row],[Performance Levels]]="PIP",1,Table3[[#This Row],[Performance Levels]]="Needs Improvement",2)</f>
        <v>3</v>
      </c>
      <c r="S685" s="11">
        <v>3</v>
      </c>
      <c r="T685" s="11" t="str" cm="1">
        <f t="array" ref="T685">_xlfn.IFS(S685&lt;=2,"Excellent",S685=3,"Average",S685&lt;=5,"Poor")</f>
        <v>Average</v>
      </c>
      <c r="U685" s="9">
        <v>44991</v>
      </c>
      <c r="V685" s="11">
        <v>2</v>
      </c>
      <c r="W685" s="11" t="str" cm="1">
        <f t="array" ref="W685">_xlfn.IFS(S685&lt;=2,"High",S685=3,"Moderate",S685&lt;=5,"Low")</f>
        <v>Moderate</v>
      </c>
      <c r="X685" s="11">
        <v>1</v>
      </c>
      <c r="Y685" s="11" t="str" cm="1">
        <f t="array" ref="Y685">_xlfn.IFS(S685&lt;=2,"High",S685=3,"Moderate",S685&lt;=5,"Low")</f>
        <v>Moderate</v>
      </c>
      <c r="Z685" s="11">
        <v>5</v>
      </c>
      <c r="AA685" s="11" t="str" cm="1">
        <f t="array" ref="AA685">_xlfn.IFS(S685&lt;=2,"High",S685=3,"Moderate",S685&lt;=5,"Low")</f>
        <v>Moderate</v>
      </c>
      <c r="AB685" s="9">
        <v>45058</v>
      </c>
      <c r="AC685" s="11" t="s">
        <v>61</v>
      </c>
      <c r="AD685" s="11" t="s">
        <v>50</v>
      </c>
      <c r="AE685" s="11" t="s">
        <v>51</v>
      </c>
      <c r="AF685" s="11">
        <v>3</v>
      </c>
      <c r="AG685" s="12">
        <v>454.23</v>
      </c>
      <c r="AH685" s="11">
        <v>47</v>
      </c>
      <c r="AI685" s="11" t="str" cm="1">
        <f t="array" ref="AI685">_xlfn.IFS(AH685&lt;=25,"Young",AH685&lt;=50,"Adult",AH685&gt;50,"Old")</f>
        <v>Adult</v>
      </c>
    </row>
    <row r="686" spans="1:35" x14ac:dyDescent="0.35">
      <c r="A686" s="7">
        <v>1175</v>
      </c>
      <c r="B686" s="5">
        <v>43454</v>
      </c>
      <c r="C686" s="6">
        <f t="shared" ca="1" si="10"/>
        <v>7.416666666666667</v>
      </c>
      <c r="D686" s="7" t="s">
        <v>27</v>
      </c>
      <c r="E686" s="7" t="s">
        <v>43</v>
      </c>
      <c r="F686" s="7" t="s">
        <v>107</v>
      </c>
      <c r="G686" s="7" t="s">
        <v>54</v>
      </c>
      <c r="H686" s="7" t="s">
        <v>44</v>
      </c>
      <c r="I686" s="7" t="s">
        <v>45</v>
      </c>
      <c r="J686" s="7" t="s">
        <v>33</v>
      </c>
      <c r="K686" s="7" t="s">
        <v>101</v>
      </c>
      <c r="L686" s="5">
        <v>35281</v>
      </c>
      <c r="M686" s="7" t="s">
        <v>35</v>
      </c>
      <c r="N686" s="7" t="s">
        <v>36</v>
      </c>
      <c r="O686" s="7" t="s">
        <v>83</v>
      </c>
      <c r="P686" s="7" t="s">
        <v>76</v>
      </c>
      <c r="Q686" s="7" t="s">
        <v>39</v>
      </c>
      <c r="R686" s="7" cm="1">
        <f t="array" ref="R686">_xlfn.IFS(Table3[[#This Row],[Performance Levels]]="Exceeds",4,Table3[[#This Row],[Performance Levels]]="Fully Meets",3,Table3[[#This Row],[Performance Levels]]="PIP",1,Table3[[#This Row],[Performance Levels]]="Needs Improvement",2)</f>
        <v>3</v>
      </c>
      <c r="S686" s="7">
        <v>3</v>
      </c>
      <c r="T686" s="7" t="str" cm="1">
        <f t="array" ref="T686">_xlfn.IFS(S686&lt;=2,"Excellent",S686=3,"Average",S686&lt;=5,"Poor")</f>
        <v>Average</v>
      </c>
      <c r="U686" s="5">
        <v>45038</v>
      </c>
      <c r="V686" s="7">
        <v>2</v>
      </c>
      <c r="W686" s="7" t="str" cm="1">
        <f t="array" ref="W686">_xlfn.IFS(S686&lt;=2,"High",S686=3,"Moderate",S686&lt;=5,"Low")</f>
        <v>Moderate</v>
      </c>
      <c r="X686" s="7">
        <v>1</v>
      </c>
      <c r="Y686" s="7" t="str" cm="1">
        <f t="array" ref="Y686">_xlfn.IFS(S686&lt;=2,"High",S686=3,"Moderate",S686&lt;=5,"Low")</f>
        <v>Moderate</v>
      </c>
      <c r="Z686" s="7">
        <v>2</v>
      </c>
      <c r="AA686" s="7" t="str" cm="1">
        <f t="array" ref="AA686">_xlfn.IFS(S686&lt;=2,"High",S686=3,"Moderate",S686&lt;=5,"Low")</f>
        <v>Moderate</v>
      </c>
      <c r="AB686" s="5">
        <v>44930</v>
      </c>
      <c r="AC686" s="7" t="s">
        <v>61</v>
      </c>
      <c r="AD686" s="7" t="s">
        <v>41</v>
      </c>
      <c r="AE686" s="7" t="s">
        <v>72</v>
      </c>
      <c r="AF686" s="7">
        <v>3</v>
      </c>
      <c r="AG686" s="8">
        <v>460.39</v>
      </c>
      <c r="AH686" s="7">
        <v>22</v>
      </c>
      <c r="AI686" s="7" t="str" cm="1">
        <f t="array" ref="AI686">_xlfn.IFS(AH686&lt;=25,"Young",AH686&lt;=50,"Adult",AH686&gt;50,"Old")</f>
        <v>Young</v>
      </c>
    </row>
    <row r="687" spans="1:35" x14ac:dyDescent="0.35">
      <c r="A687" s="11">
        <v>1176</v>
      </c>
      <c r="B687" s="9">
        <v>44863</v>
      </c>
      <c r="C687" s="10">
        <f t="shared" ca="1" si="10"/>
        <v>3.5583333333333331</v>
      </c>
      <c r="D687" s="11" t="s">
        <v>27</v>
      </c>
      <c r="E687" s="11" t="s">
        <v>86</v>
      </c>
      <c r="F687" s="11" t="s">
        <v>29</v>
      </c>
      <c r="G687" s="11" t="s">
        <v>30</v>
      </c>
      <c r="H687" s="11" t="s">
        <v>44</v>
      </c>
      <c r="I687" s="11" t="s">
        <v>45</v>
      </c>
      <c r="J687" s="11" t="s">
        <v>33</v>
      </c>
      <c r="K687" s="11" t="s">
        <v>78</v>
      </c>
      <c r="L687" s="9">
        <v>22277</v>
      </c>
      <c r="M687" s="11" t="s">
        <v>35</v>
      </c>
      <c r="N687" s="11" t="s">
        <v>36</v>
      </c>
      <c r="O687" s="11" t="s">
        <v>37</v>
      </c>
      <c r="P687" s="11" t="s">
        <v>66</v>
      </c>
      <c r="Q687" s="11" t="s">
        <v>39</v>
      </c>
      <c r="R687" s="11" cm="1">
        <f t="array" ref="R687">_xlfn.IFS(Table3[[#This Row],[Performance Levels]]="Exceeds",4,Table3[[#This Row],[Performance Levels]]="Fully Meets",3,Table3[[#This Row],[Performance Levels]]="PIP",1,Table3[[#This Row],[Performance Levels]]="Needs Improvement",2)</f>
        <v>3</v>
      </c>
      <c r="S687" s="11">
        <v>3</v>
      </c>
      <c r="T687" s="11" t="str" cm="1">
        <f t="array" ref="T687">_xlfn.IFS(S687&lt;=2,"Excellent",S687=3,"Average",S687&lt;=5,"Poor")</f>
        <v>Average</v>
      </c>
      <c r="U687" s="9">
        <v>44851</v>
      </c>
      <c r="V687" s="11">
        <v>2</v>
      </c>
      <c r="W687" s="11" t="str" cm="1">
        <f t="array" ref="W687">_xlfn.IFS(S687&lt;=2,"High",S687=3,"Moderate",S687&lt;=5,"Low")</f>
        <v>Moderate</v>
      </c>
      <c r="X687" s="11">
        <v>2</v>
      </c>
      <c r="Y687" s="11" t="str" cm="1">
        <f t="array" ref="Y687">_xlfn.IFS(S687&lt;=2,"High",S687=3,"Moderate",S687&lt;=5,"Low")</f>
        <v>Moderate</v>
      </c>
      <c r="Z687" s="11">
        <v>5</v>
      </c>
      <c r="AA687" s="11" t="str" cm="1">
        <f t="array" ref="AA687">_xlfn.IFS(S687&lt;=2,"High",S687=3,"Moderate",S687&lt;=5,"Low")</f>
        <v>Moderate</v>
      </c>
      <c r="AB687" s="9">
        <v>44971</v>
      </c>
      <c r="AC687" s="11" t="s">
        <v>40</v>
      </c>
      <c r="AD687" s="11" t="s">
        <v>41</v>
      </c>
      <c r="AE687" s="11" t="s">
        <v>62</v>
      </c>
      <c r="AF687" s="11">
        <v>2</v>
      </c>
      <c r="AG687" s="12">
        <v>644.72</v>
      </c>
      <c r="AH687" s="11">
        <v>62</v>
      </c>
      <c r="AI687" s="11" t="str" cm="1">
        <f t="array" ref="AI687">_xlfn.IFS(AH687&lt;=25,"Young",AH687&lt;=50,"Adult",AH687&gt;50,"Old")</f>
        <v>Old</v>
      </c>
    </row>
    <row r="688" spans="1:35" x14ac:dyDescent="0.35">
      <c r="A688" s="7">
        <v>1177</v>
      </c>
      <c r="B688" s="5">
        <v>44032</v>
      </c>
      <c r="C688" s="6">
        <f t="shared" ca="1" si="10"/>
        <v>5.833333333333333</v>
      </c>
      <c r="D688" s="7" t="s">
        <v>27</v>
      </c>
      <c r="E688" s="7" t="s">
        <v>80</v>
      </c>
      <c r="F688" s="7" t="s">
        <v>29</v>
      </c>
      <c r="G688" s="7" t="s">
        <v>30</v>
      </c>
      <c r="H688" s="7" t="s">
        <v>44</v>
      </c>
      <c r="I688" s="7" t="s">
        <v>32</v>
      </c>
      <c r="J688" s="7" t="s">
        <v>33</v>
      </c>
      <c r="K688" s="7" t="s">
        <v>46</v>
      </c>
      <c r="L688" s="5">
        <v>25025</v>
      </c>
      <c r="M688" s="7" t="s">
        <v>35</v>
      </c>
      <c r="N688" s="7" t="s">
        <v>36</v>
      </c>
      <c r="O688" s="7" t="s">
        <v>59</v>
      </c>
      <c r="P688" s="7" t="s">
        <v>66</v>
      </c>
      <c r="Q688" s="7" t="s">
        <v>39</v>
      </c>
      <c r="R688" s="7" cm="1">
        <f t="array" ref="R688">_xlfn.IFS(Table3[[#This Row],[Performance Levels]]="Exceeds",4,Table3[[#This Row],[Performance Levels]]="Fully Meets",3,Table3[[#This Row],[Performance Levels]]="PIP",1,Table3[[#This Row],[Performance Levels]]="Needs Improvement",2)</f>
        <v>3</v>
      </c>
      <c r="S688" s="7">
        <v>3</v>
      </c>
      <c r="T688" s="7" t="str" cm="1">
        <f t="array" ref="T688">_xlfn.IFS(S688&lt;=2,"Excellent",S688=3,"Average",S688&lt;=5,"Poor")</f>
        <v>Average</v>
      </c>
      <c r="U688" s="5">
        <v>44785</v>
      </c>
      <c r="V688" s="7">
        <v>2</v>
      </c>
      <c r="W688" s="7" t="str" cm="1">
        <f t="array" ref="W688">_xlfn.IFS(S688&lt;=2,"High",S688=3,"Moderate",S688&lt;=5,"Low")</f>
        <v>Moderate</v>
      </c>
      <c r="X688" s="7">
        <v>2</v>
      </c>
      <c r="Y688" s="7" t="str" cm="1">
        <f t="array" ref="Y688">_xlfn.IFS(S688&lt;=2,"High",S688=3,"Moderate",S688&lt;=5,"Low")</f>
        <v>Moderate</v>
      </c>
      <c r="Z688" s="7">
        <v>5</v>
      </c>
      <c r="AA688" s="7" t="str" cm="1">
        <f t="array" ref="AA688">_xlfn.IFS(S688&lt;=2,"High",S688=3,"Moderate",S688&lt;=5,"Low")</f>
        <v>Moderate</v>
      </c>
      <c r="AB688" s="5">
        <v>44821</v>
      </c>
      <c r="AC688" s="7" t="s">
        <v>49</v>
      </c>
      <c r="AD688" s="7" t="s">
        <v>50</v>
      </c>
      <c r="AE688" s="7" t="s">
        <v>72</v>
      </c>
      <c r="AF688" s="7">
        <v>3</v>
      </c>
      <c r="AG688" s="8">
        <v>436.86</v>
      </c>
      <c r="AH688" s="7">
        <v>52</v>
      </c>
      <c r="AI688" s="7" t="str" cm="1">
        <f t="array" ref="AI688">_xlfn.IFS(AH688&lt;=25,"Young",AH688&lt;=50,"Adult",AH688&gt;50,"Old")</f>
        <v>Old</v>
      </c>
    </row>
    <row r="689" spans="1:35" x14ac:dyDescent="0.35">
      <c r="A689" s="11">
        <v>1178</v>
      </c>
      <c r="B689" s="9">
        <v>44472</v>
      </c>
      <c r="C689" s="10">
        <f t="shared" ca="1" si="10"/>
        <v>4.6305555555555555</v>
      </c>
      <c r="D689" s="11" t="s">
        <v>27</v>
      </c>
      <c r="E689" s="11" t="s">
        <v>53</v>
      </c>
      <c r="F689" s="11" t="s">
        <v>107</v>
      </c>
      <c r="G689" s="11" t="s">
        <v>30</v>
      </c>
      <c r="H689" s="11" t="s">
        <v>31</v>
      </c>
      <c r="I689" s="11" t="s">
        <v>45</v>
      </c>
      <c r="J689" s="11" t="s">
        <v>33</v>
      </c>
      <c r="K689" s="11" t="s">
        <v>69</v>
      </c>
      <c r="L689" s="9">
        <v>21677</v>
      </c>
      <c r="M689" s="11" t="s">
        <v>35</v>
      </c>
      <c r="N689" s="11" t="s">
        <v>47</v>
      </c>
      <c r="O689" s="11" t="s">
        <v>59</v>
      </c>
      <c r="P689" s="11" t="s">
        <v>60</v>
      </c>
      <c r="Q689" s="11" t="s">
        <v>39</v>
      </c>
      <c r="R689" s="11" cm="1">
        <f t="array" ref="R689">_xlfn.IFS(Table3[[#This Row],[Performance Levels]]="Exceeds",4,Table3[[#This Row],[Performance Levels]]="Fully Meets",3,Table3[[#This Row],[Performance Levels]]="PIP",1,Table3[[#This Row],[Performance Levels]]="Needs Improvement",2)</f>
        <v>3</v>
      </c>
      <c r="S689" s="11">
        <v>3</v>
      </c>
      <c r="T689" s="11" t="str" cm="1">
        <f t="array" ref="T689">_xlfn.IFS(S689&lt;=2,"Excellent",S689=3,"Average",S689&lt;=5,"Poor")</f>
        <v>Average</v>
      </c>
      <c r="U689" s="9">
        <v>45049</v>
      </c>
      <c r="V689" s="11">
        <v>2</v>
      </c>
      <c r="W689" s="11" t="str" cm="1">
        <f t="array" ref="W689">_xlfn.IFS(S689&lt;=2,"High",S689=3,"Moderate",S689&lt;=5,"Low")</f>
        <v>Moderate</v>
      </c>
      <c r="X689" s="11">
        <v>1</v>
      </c>
      <c r="Y689" s="11" t="str" cm="1">
        <f t="array" ref="Y689">_xlfn.IFS(S689&lt;=2,"High",S689=3,"Moderate",S689&lt;=5,"Low")</f>
        <v>Moderate</v>
      </c>
      <c r="Z689" s="11">
        <v>2</v>
      </c>
      <c r="AA689" s="11" t="str" cm="1">
        <f t="array" ref="AA689">_xlfn.IFS(S689&lt;=2,"High",S689=3,"Moderate",S689&lt;=5,"Low")</f>
        <v>Moderate</v>
      </c>
      <c r="AB689" s="9">
        <v>44916</v>
      </c>
      <c r="AC689" s="11" t="s">
        <v>61</v>
      </c>
      <c r="AD689" s="11" t="s">
        <v>50</v>
      </c>
      <c r="AE689" s="11" t="s">
        <v>42</v>
      </c>
      <c r="AF689" s="11">
        <v>1</v>
      </c>
      <c r="AG689" s="12">
        <v>361.52</v>
      </c>
      <c r="AH689" s="11">
        <v>62</v>
      </c>
      <c r="AI689" s="11" t="str" cm="1">
        <f t="array" ref="AI689">_xlfn.IFS(AH689&lt;=25,"Young",AH689&lt;=50,"Adult",AH689&gt;50,"Old")</f>
        <v>Old</v>
      </c>
    </row>
    <row r="690" spans="1:35" x14ac:dyDescent="0.35">
      <c r="A690" s="7">
        <v>1179</v>
      </c>
      <c r="B690" s="5">
        <v>44758</v>
      </c>
      <c r="C690" s="6">
        <f t="shared" ca="1" si="10"/>
        <v>3.8444444444444446</v>
      </c>
      <c r="D690" s="7" t="s">
        <v>27</v>
      </c>
      <c r="E690" s="7" t="s">
        <v>93</v>
      </c>
      <c r="F690" s="7" t="s">
        <v>29</v>
      </c>
      <c r="G690" s="7" t="s">
        <v>45</v>
      </c>
      <c r="H690" s="7" t="s">
        <v>44</v>
      </c>
      <c r="I690" s="7" t="s">
        <v>54</v>
      </c>
      <c r="J690" s="7" t="s">
        <v>33</v>
      </c>
      <c r="K690" s="7" t="s">
        <v>46</v>
      </c>
      <c r="L690" s="5">
        <v>33124</v>
      </c>
      <c r="M690" s="7" t="s">
        <v>35</v>
      </c>
      <c r="N690" s="7" t="s">
        <v>47</v>
      </c>
      <c r="O690" s="7" t="s">
        <v>71</v>
      </c>
      <c r="P690" s="7" t="s">
        <v>76</v>
      </c>
      <c r="Q690" s="7" t="s">
        <v>39</v>
      </c>
      <c r="R690" s="7" cm="1">
        <f t="array" ref="R690">_xlfn.IFS(Table3[[#This Row],[Performance Levels]]="Exceeds",4,Table3[[#This Row],[Performance Levels]]="Fully Meets",3,Table3[[#This Row],[Performance Levels]]="PIP",1,Table3[[#This Row],[Performance Levels]]="Needs Improvement",2)</f>
        <v>3</v>
      </c>
      <c r="S690" s="7">
        <v>3</v>
      </c>
      <c r="T690" s="7" t="str" cm="1">
        <f t="array" ref="T690">_xlfn.IFS(S690&lt;=2,"Excellent",S690=3,"Average",S690&lt;=5,"Poor")</f>
        <v>Average</v>
      </c>
      <c r="U690" s="5">
        <v>45117</v>
      </c>
      <c r="V690" s="7">
        <v>3</v>
      </c>
      <c r="W690" s="7" t="str" cm="1">
        <f t="array" ref="W690">_xlfn.IFS(S690&lt;=2,"High",S690=3,"Moderate",S690&lt;=5,"Low")</f>
        <v>Moderate</v>
      </c>
      <c r="X690" s="7">
        <v>5</v>
      </c>
      <c r="Y690" s="7" t="str" cm="1">
        <f t="array" ref="Y690">_xlfn.IFS(S690&lt;=2,"High",S690=3,"Moderate",S690&lt;=5,"Low")</f>
        <v>Moderate</v>
      </c>
      <c r="Z690" s="7">
        <v>1</v>
      </c>
      <c r="AA690" s="7" t="str" cm="1">
        <f t="array" ref="AA690">_xlfn.IFS(S690&lt;=2,"High",S690=3,"Moderate",S690&lt;=5,"Low")</f>
        <v>Moderate</v>
      </c>
      <c r="AB690" s="5">
        <v>44968</v>
      </c>
      <c r="AC690" s="7" t="s">
        <v>67</v>
      </c>
      <c r="AD690" s="7" t="s">
        <v>41</v>
      </c>
      <c r="AE690" s="7" t="s">
        <v>72</v>
      </c>
      <c r="AF690" s="7">
        <v>2</v>
      </c>
      <c r="AG690" s="8">
        <v>229.05</v>
      </c>
      <c r="AH690" s="7">
        <v>32</v>
      </c>
      <c r="AI690" s="7" t="str" cm="1">
        <f t="array" ref="AI690">_xlfn.IFS(AH690&lt;=25,"Young",AH690&lt;=50,"Adult",AH690&gt;50,"Old")</f>
        <v>Adult</v>
      </c>
    </row>
    <row r="691" spans="1:35" x14ac:dyDescent="0.35">
      <c r="A691" s="11">
        <v>1180</v>
      </c>
      <c r="B691" s="9">
        <v>44012</v>
      </c>
      <c r="C691" s="10">
        <f t="shared" ca="1" si="10"/>
        <v>5.8888888888888893</v>
      </c>
      <c r="D691" s="11" t="s">
        <v>27</v>
      </c>
      <c r="E691" s="11" t="s">
        <v>84</v>
      </c>
      <c r="F691" s="11" t="s">
        <v>29</v>
      </c>
      <c r="G691" s="11" t="s">
        <v>54</v>
      </c>
      <c r="H691" s="11" t="s">
        <v>55</v>
      </c>
      <c r="I691" s="11" t="s">
        <v>54</v>
      </c>
      <c r="J691" s="11" t="s">
        <v>33</v>
      </c>
      <c r="K691" s="11" t="s">
        <v>110</v>
      </c>
      <c r="L691" s="9">
        <v>52931</v>
      </c>
      <c r="M691" s="11" t="s">
        <v>35</v>
      </c>
      <c r="N691" s="11" t="s">
        <v>47</v>
      </c>
      <c r="O691" s="11" t="s">
        <v>48</v>
      </c>
      <c r="P691" s="11" t="s">
        <v>60</v>
      </c>
      <c r="Q691" s="11" t="s">
        <v>39</v>
      </c>
      <c r="R691" s="11" cm="1">
        <f t="array" ref="R691">_xlfn.IFS(Table3[[#This Row],[Performance Levels]]="Exceeds",4,Table3[[#This Row],[Performance Levels]]="Fully Meets",3,Table3[[#This Row],[Performance Levels]]="PIP",1,Table3[[#This Row],[Performance Levels]]="Needs Improvement",2)</f>
        <v>3</v>
      </c>
      <c r="S691" s="11">
        <v>3</v>
      </c>
      <c r="T691" s="11" t="str" cm="1">
        <f t="array" ref="T691">_xlfn.IFS(S691&lt;=2,"Excellent",S691=3,"Average",S691&lt;=5,"Poor")</f>
        <v>Average</v>
      </c>
      <c r="U691" s="9">
        <v>45061</v>
      </c>
      <c r="V691" s="11">
        <v>4</v>
      </c>
      <c r="W691" s="11" t="str" cm="1">
        <f t="array" ref="W691">_xlfn.IFS(S691&lt;=2,"High",S691=3,"Moderate",S691&lt;=5,"Low")</f>
        <v>Moderate</v>
      </c>
      <c r="X691" s="11">
        <v>3</v>
      </c>
      <c r="Y691" s="11" t="str" cm="1">
        <f t="array" ref="Y691">_xlfn.IFS(S691&lt;=2,"High",S691=3,"Moderate",S691&lt;=5,"Low")</f>
        <v>Moderate</v>
      </c>
      <c r="Z691" s="11">
        <v>1</v>
      </c>
      <c r="AA691" s="11" t="str" cm="1">
        <f t="array" ref="AA691">_xlfn.IFS(S691&lt;=2,"High",S691=3,"Moderate",S691&lt;=5,"Low")</f>
        <v>Moderate</v>
      </c>
      <c r="AB691" s="9">
        <v>44882</v>
      </c>
      <c r="AC691" s="11" t="s">
        <v>67</v>
      </c>
      <c r="AD691" s="11" t="s">
        <v>41</v>
      </c>
      <c r="AE691" s="11" t="s">
        <v>62</v>
      </c>
      <c r="AF691" s="11">
        <v>3</v>
      </c>
      <c r="AG691" s="12">
        <v>787.85</v>
      </c>
      <c r="AH691" s="11">
        <v>76</v>
      </c>
      <c r="AI691" s="11" t="str" cm="1">
        <f t="array" ref="AI691">_xlfn.IFS(AH691&lt;=25,"Young",AH691&lt;=50,"Adult",AH691&gt;50,"Old")</f>
        <v>Old</v>
      </c>
    </row>
    <row r="692" spans="1:35" x14ac:dyDescent="0.35">
      <c r="A692" s="7">
        <v>1181</v>
      </c>
      <c r="B692" s="5">
        <v>44360</v>
      </c>
      <c r="C692" s="6">
        <f t="shared" ca="1" si="10"/>
        <v>4.9361111111111109</v>
      </c>
      <c r="D692" s="7" t="s">
        <v>27</v>
      </c>
      <c r="E692" s="7" t="s">
        <v>63</v>
      </c>
      <c r="F692" s="7" t="s">
        <v>29</v>
      </c>
      <c r="G692" s="7" t="s">
        <v>54</v>
      </c>
      <c r="H692" s="7" t="s">
        <v>31</v>
      </c>
      <c r="I692" s="7" t="s">
        <v>45</v>
      </c>
      <c r="J692" s="7" t="s">
        <v>33</v>
      </c>
      <c r="K692" s="7" t="s">
        <v>100</v>
      </c>
      <c r="L692" s="5">
        <v>34136</v>
      </c>
      <c r="M692" s="7" t="s">
        <v>35</v>
      </c>
      <c r="N692" s="7" t="s">
        <v>47</v>
      </c>
      <c r="O692" s="7" t="s">
        <v>59</v>
      </c>
      <c r="P692" s="7" t="s">
        <v>66</v>
      </c>
      <c r="Q692" s="7" t="s">
        <v>39</v>
      </c>
      <c r="R692" s="7" cm="1">
        <f t="array" ref="R692">_xlfn.IFS(Table3[[#This Row],[Performance Levels]]="Exceeds",4,Table3[[#This Row],[Performance Levels]]="Fully Meets",3,Table3[[#This Row],[Performance Levels]]="PIP",1,Table3[[#This Row],[Performance Levels]]="Needs Improvement",2)</f>
        <v>3</v>
      </c>
      <c r="S692" s="7">
        <v>3</v>
      </c>
      <c r="T692" s="7" t="str" cm="1">
        <f t="array" ref="T692">_xlfn.IFS(S692&lt;=2,"Excellent",S692=3,"Average",S692&lt;=5,"Poor")</f>
        <v>Average</v>
      </c>
      <c r="U692" s="5">
        <v>45112</v>
      </c>
      <c r="V692" s="7">
        <v>5</v>
      </c>
      <c r="W692" s="7" t="str" cm="1">
        <f t="array" ref="W692">_xlfn.IFS(S692&lt;=2,"High",S692=3,"Moderate",S692&lt;=5,"Low")</f>
        <v>Moderate</v>
      </c>
      <c r="X692" s="7">
        <v>5</v>
      </c>
      <c r="Y692" s="7" t="str" cm="1">
        <f t="array" ref="Y692">_xlfn.IFS(S692&lt;=2,"High",S692=3,"Moderate",S692&lt;=5,"Low")</f>
        <v>Moderate</v>
      </c>
      <c r="Z692" s="7">
        <v>4</v>
      </c>
      <c r="AA692" s="7" t="str" cm="1">
        <f t="array" ref="AA692">_xlfn.IFS(S692&lt;=2,"High",S692=3,"Moderate",S692&lt;=5,"Low")</f>
        <v>Moderate</v>
      </c>
      <c r="AB692" s="5">
        <v>44926</v>
      </c>
      <c r="AC692" s="7" t="s">
        <v>91</v>
      </c>
      <c r="AD692" s="7" t="s">
        <v>50</v>
      </c>
      <c r="AE692" s="7" t="s">
        <v>51</v>
      </c>
      <c r="AF692" s="7">
        <v>1</v>
      </c>
      <c r="AG692" s="8">
        <v>483.82</v>
      </c>
      <c r="AH692" s="7">
        <v>28</v>
      </c>
      <c r="AI692" s="7" t="str" cm="1">
        <f t="array" ref="AI692">_xlfn.IFS(AH692&lt;=25,"Young",AH692&lt;=50,"Adult",AH692&gt;50,"Old")</f>
        <v>Adult</v>
      </c>
    </row>
    <row r="693" spans="1:35" x14ac:dyDescent="0.35">
      <c r="A693" s="11">
        <v>1182</v>
      </c>
      <c r="B693" s="9">
        <v>44194</v>
      </c>
      <c r="C693" s="10">
        <f t="shared" ca="1" si="10"/>
        <v>5.3916666666666666</v>
      </c>
      <c r="D693" s="11" t="s">
        <v>27</v>
      </c>
      <c r="E693" s="11" t="s">
        <v>73</v>
      </c>
      <c r="F693" s="11" t="s">
        <v>29</v>
      </c>
      <c r="G693" s="11" t="s">
        <v>54</v>
      </c>
      <c r="H693" s="11" t="s">
        <v>31</v>
      </c>
      <c r="I693" s="11" t="s">
        <v>32</v>
      </c>
      <c r="J693" s="11" t="s">
        <v>33</v>
      </c>
      <c r="K693" s="11" t="s">
        <v>88</v>
      </c>
      <c r="L693" s="9">
        <v>27007</v>
      </c>
      <c r="M693" s="11" t="s">
        <v>35</v>
      </c>
      <c r="N693" s="11" t="s">
        <v>36</v>
      </c>
      <c r="O693" s="11" t="s">
        <v>71</v>
      </c>
      <c r="P693" s="11" t="s">
        <v>76</v>
      </c>
      <c r="Q693" s="11" t="s">
        <v>39</v>
      </c>
      <c r="R693" s="11" cm="1">
        <f t="array" ref="R693">_xlfn.IFS(Table3[[#This Row],[Performance Levels]]="Exceeds",4,Table3[[#This Row],[Performance Levels]]="Fully Meets",3,Table3[[#This Row],[Performance Levels]]="PIP",1,Table3[[#This Row],[Performance Levels]]="Needs Improvement",2)</f>
        <v>3</v>
      </c>
      <c r="S693" s="11">
        <v>3</v>
      </c>
      <c r="T693" s="11" t="str" cm="1">
        <f t="array" ref="T693">_xlfn.IFS(S693&lt;=2,"Excellent",S693=3,"Average",S693&lt;=5,"Poor")</f>
        <v>Average</v>
      </c>
      <c r="U693" s="9">
        <v>44798</v>
      </c>
      <c r="V693" s="11">
        <v>2</v>
      </c>
      <c r="W693" s="11" t="str" cm="1">
        <f t="array" ref="W693">_xlfn.IFS(S693&lt;=2,"High",S693=3,"Moderate",S693&lt;=5,"Low")</f>
        <v>Moderate</v>
      </c>
      <c r="X693" s="11">
        <v>4</v>
      </c>
      <c r="Y693" s="11" t="str" cm="1">
        <f t="array" ref="Y693">_xlfn.IFS(S693&lt;=2,"High",S693=3,"Moderate",S693&lt;=5,"Low")</f>
        <v>Moderate</v>
      </c>
      <c r="Z693" s="11">
        <v>5</v>
      </c>
      <c r="AA693" s="11" t="str" cm="1">
        <f t="array" ref="AA693">_xlfn.IFS(S693&lt;=2,"High",S693=3,"Moderate",S693&lt;=5,"Low")</f>
        <v>Moderate</v>
      </c>
      <c r="AB693" s="9">
        <v>44853</v>
      </c>
      <c r="AC693" s="11" t="s">
        <v>91</v>
      </c>
      <c r="AD693" s="11" t="s">
        <v>50</v>
      </c>
      <c r="AE693" s="11" t="s">
        <v>72</v>
      </c>
      <c r="AF693" s="11">
        <v>5</v>
      </c>
      <c r="AG693" s="12">
        <v>623.64</v>
      </c>
      <c r="AH693" s="11">
        <v>47</v>
      </c>
      <c r="AI693" s="11" t="str" cm="1">
        <f t="array" ref="AI693">_xlfn.IFS(AH693&lt;=25,"Young",AH693&lt;=50,"Adult",AH693&gt;50,"Old")</f>
        <v>Adult</v>
      </c>
    </row>
    <row r="694" spans="1:35" x14ac:dyDescent="0.35">
      <c r="A694" s="7">
        <v>1183</v>
      </c>
      <c r="B694" s="5">
        <v>44595</v>
      </c>
      <c r="C694" s="6">
        <f t="shared" ca="1" si="10"/>
        <v>4.2972222222222225</v>
      </c>
      <c r="D694" s="7" t="s">
        <v>27</v>
      </c>
      <c r="E694" s="7" t="s">
        <v>68</v>
      </c>
      <c r="F694" s="7" t="s">
        <v>29</v>
      </c>
      <c r="G694" s="7" t="s">
        <v>45</v>
      </c>
      <c r="H694" s="7" t="s">
        <v>44</v>
      </c>
      <c r="I694" s="7" t="s">
        <v>54</v>
      </c>
      <c r="J694" s="7" t="s">
        <v>33</v>
      </c>
      <c r="K694" s="7" t="s">
        <v>101</v>
      </c>
      <c r="L694" s="5">
        <v>53679</v>
      </c>
      <c r="M694" s="7" t="s">
        <v>35</v>
      </c>
      <c r="N694" s="7" t="s">
        <v>36</v>
      </c>
      <c r="O694" s="7" t="s">
        <v>71</v>
      </c>
      <c r="P694" s="7" t="s">
        <v>66</v>
      </c>
      <c r="Q694" s="7" t="s">
        <v>39</v>
      </c>
      <c r="R694" s="7" cm="1">
        <f t="array" ref="R694">_xlfn.IFS(Table3[[#This Row],[Performance Levels]]="Exceeds",4,Table3[[#This Row],[Performance Levels]]="Fully Meets",3,Table3[[#This Row],[Performance Levels]]="PIP",1,Table3[[#This Row],[Performance Levels]]="Needs Improvement",2)</f>
        <v>3</v>
      </c>
      <c r="S694" s="7">
        <v>3</v>
      </c>
      <c r="T694" s="7" t="str" cm="1">
        <f t="array" ref="T694">_xlfn.IFS(S694&lt;=2,"Excellent",S694=3,"Average",S694&lt;=5,"Poor")</f>
        <v>Average</v>
      </c>
      <c r="U694" s="5">
        <v>44992</v>
      </c>
      <c r="V694" s="7">
        <v>4</v>
      </c>
      <c r="W694" s="7" t="str" cm="1">
        <f t="array" ref="W694">_xlfn.IFS(S694&lt;=2,"High",S694=3,"Moderate",S694&lt;=5,"Low")</f>
        <v>Moderate</v>
      </c>
      <c r="X694" s="7">
        <v>5</v>
      </c>
      <c r="Y694" s="7" t="str" cm="1">
        <f t="array" ref="Y694">_xlfn.IFS(S694&lt;=2,"High",S694=3,"Moderate",S694&lt;=5,"Low")</f>
        <v>Moderate</v>
      </c>
      <c r="Z694" s="7">
        <v>5</v>
      </c>
      <c r="AA694" s="7" t="str" cm="1">
        <f t="array" ref="AA694">_xlfn.IFS(S694&lt;=2,"High",S694=3,"Moderate",S694&lt;=5,"Low")</f>
        <v>Moderate</v>
      </c>
      <c r="AB694" s="5">
        <v>45123</v>
      </c>
      <c r="AC694" s="7" t="s">
        <v>67</v>
      </c>
      <c r="AD694" s="7" t="s">
        <v>41</v>
      </c>
      <c r="AE694" s="7" t="s">
        <v>51</v>
      </c>
      <c r="AF694" s="7">
        <v>4</v>
      </c>
      <c r="AG694" s="8">
        <v>351.35</v>
      </c>
      <c r="AH694" s="7">
        <v>76</v>
      </c>
      <c r="AI694" s="7" t="str" cm="1">
        <f t="array" ref="AI694">_xlfn.IFS(AH694&lt;=25,"Young",AH694&lt;=50,"Adult",AH694&gt;50,"Old")</f>
        <v>Old</v>
      </c>
    </row>
    <row r="695" spans="1:35" x14ac:dyDescent="0.35">
      <c r="A695" s="11">
        <v>1184</v>
      </c>
      <c r="B695" s="9">
        <v>44571</v>
      </c>
      <c r="C695" s="10">
        <f t="shared" ca="1" si="10"/>
        <v>4.3611111111111107</v>
      </c>
      <c r="D695" s="11" t="s">
        <v>27</v>
      </c>
      <c r="E695" s="11" t="s">
        <v>28</v>
      </c>
      <c r="F695" s="11" t="s">
        <v>29</v>
      </c>
      <c r="G695" s="11" t="s">
        <v>54</v>
      </c>
      <c r="H695" s="11" t="s">
        <v>55</v>
      </c>
      <c r="I695" s="11" t="s">
        <v>32</v>
      </c>
      <c r="J695" s="11" t="s">
        <v>33</v>
      </c>
      <c r="K695" s="11" t="s">
        <v>100</v>
      </c>
      <c r="L695" s="9">
        <v>18902</v>
      </c>
      <c r="M695" s="11" t="s">
        <v>35</v>
      </c>
      <c r="N695" s="11" t="s">
        <v>36</v>
      </c>
      <c r="O695" s="11" t="s">
        <v>48</v>
      </c>
      <c r="P695" s="11" t="s">
        <v>76</v>
      </c>
      <c r="Q695" s="11" t="s">
        <v>39</v>
      </c>
      <c r="R695" s="11" cm="1">
        <f t="array" ref="R695">_xlfn.IFS(Table3[[#This Row],[Performance Levels]]="Exceeds",4,Table3[[#This Row],[Performance Levels]]="Fully Meets",3,Table3[[#This Row],[Performance Levels]]="PIP",1,Table3[[#This Row],[Performance Levels]]="Needs Improvement",2)</f>
        <v>3</v>
      </c>
      <c r="S695" s="11">
        <v>3</v>
      </c>
      <c r="T695" s="11" t="str" cm="1">
        <f t="array" ref="T695">_xlfn.IFS(S695&lt;=2,"Excellent",S695=3,"Average",S695&lt;=5,"Poor")</f>
        <v>Average</v>
      </c>
      <c r="U695" s="9">
        <v>44837</v>
      </c>
      <c r="V695" s="11">
        <v>1</v>
      </c>
      <c r="W695" s="11" t="str" cm="1">
        <f t="array" ref="W695">_xlfn.IFS(S695&lt;=2,"High",S695=3,"Moderate",S695&lt;=5,"Low")</f>
        <v>Moderate</v>
      </c>
      <c r="X695" s="11">
        <v>3</v>
      </c>
      <c r="Y695" s="11" t="str" cm="1">
        <f t="array" ref="Y695">_xlfn.IFS(S695&lt;=2,"High",S695=3,"Moderate",S695&lt;=5,"Low")</f>
        <v>Moderate</v>
      </c>
      <c r="Z695" s="11">
        <v>1</v>
      </c>
      <c r="AA695" s="11" t="str" cm="1">
        <f t="array" ref="AA695">_xlfn.IFS(S695&lt;=2,"High",S695=3,"Moderate",S695&lt;=5,"Low")</f>
        <v>Moderate</v>
      </c>
      <c r="AB695" s="9">
        <v>44957</v>
      </c>
      <c r="AC695" s="11" t="s">
        <v>49</v>
      </c>
      <c r="AD695" s="11" t="s">
        <v>41</v>
      </c>
      <c r="AE695" s="11" t="s">
        <v>62</v>
      </c>
      <c r="AF695" s="11">
        <v>3</v>
      </c>
      <c r="AG695" s="12">
        <v>512.51</v>
      </c>
      <c r="AH695" s="11">
        <v>71</v>
      </c>
      <c r="AI695" s="11" t="str" cm="1">
        <f t="array" ref="AI695">_xlfn.IFS(AH695&lt;=25,"Young",AH695&lt;=50,"Adult",AH695&gt;50,"Old")</f>
        <v>Old</v>
      </c>
    </row>
    <row r="696" spans="1:35" x14ac:dyDescent="0.35">
      <c r="A696" s="7">
        <v>1185</v>
      </c>
      <c r="B696" s="5">
        <v>43447</v>
      </c>
      <c r="C696" s="6">
        <f t="shared" ca="1" si="10"/>
        <v>7.4361111111111109</v>
      </c>
      <c r="D696" s="7" t="s">
        <v>132</v>
      </c>
      <c r="E696" s="7" t="s">
        <v>43</v>
      </c>
      <c r="F696" s="7" t="s">
        <v>29</v>
      </c>
      <c r="G696" s="7" t="s">
        <v>45</v>
      </c>
      <c r="H696" s="7" t="s">
        <v>44</v>
      </c>
      <c r="I696" s="7" t="s">
        <v>54</v>
      </c>
      <c r="J696" s="7" t="s">
        <v>33</v>
      </c>
      <c r="K696" s="7" t="s">
        <v>96</v>
      </c>
      <c r="L696" s="5">
        <v>26717</v>
      </c>
      <c r="M696" s="7" t="s">
        <v>35</v>
      </c>
      <c r="N696" s="7" t="s">
        <v>36</v>
      </c>
      <c r="O696" s="7" t="s">
        <v>59</v>
      </c>
      <c r="P696" s="7" t="s">
        <v>38</v>
      </c>
      <c r="Q696" s="7" t="s">
        <v>39</v>
      </c>
      <c r="R696" s="7" cm="1">
        <f t="array" ref="R696">_xlfn.IFS(Table3[[#This Row],[Performance Levels]]="Exceeds",4,Table3[[#This Row],[Performance Levels]]="Fully Meets",3,Table3[[#This Row],[Performance Levels]]="PIP",1,Table3[[#This Row],[Performance Levels]]="Needs Improvement",2)</f>
        <v>3</v>
      </c>
      <c r="S696" s="7">
        <v>3</v>
      </c>
      <c r="T696" s="7" t="str" cm="1">
        <f t="array" ref="T696">_xlfn.IFS(S696&lt;=2,"Excellent",S696=3,"Average",S696&lt;=5,"Poor")</f>
        <v>Average</v>
      </c>
      <c r="U696" s="5">
        <v>44786</v>
      </c>
      <c r="V696" s="7">
        <v>1</v>
      </c>
      <c r="W696" s="7" t="str" cm="1">
        <f t="array" ref="W696">_xlfn.IFS(S696&lt;=2,"High",S696=3,"Moderate",S696&lt;=5,"Low")</f>
        <v>Moderate</v>
      </c>
      <c r="X696" s="7">
        <v>2</v>
      </c>
      <c r="Y696" s="7" t="str" cm="1">
        <f t="array" ref="Y696">_xlfn.IFS(S696&lt;=2,"High",S696=3,"Moderate",S696&lt;=5,"Low")</f>
        <v>Moderate</v>
      </c>
      <c r="Z696" s="7">
        <v>4</v>
      </c>
      <c r="AA696" s="7" t="str" cm="1">
        <f t="array" ref="AA696">_xlfn.IFS(S696&lt;=2,"High",S696=3,"Moderate",S696&lt;=5,"Low")</f>
        <v>Moderate</v>
      </c>
      <c r="AB696" s="5">
        <v>44826</v>
      </c>
      <c r="AC696" s="7" t="s">
        <v>61</v>
      </c>
      <c r="AD696" s="7" t="s">
        <v>41</v>
      </c>
      <c r="AE696" s="7" t="s">
        <v>42</v>
      </c>
      <c r="AF696" s="7">
        <v>5</v>
      </c>
      <c r="AG696" s="8">
        <v>957.9</v>
      </c>
      <c r="AH696" s="7">
        <v>45</v>
      </c>
      <c r="AI696" s="7" t="str" cm="1">
        <f t="array" ref="AI696">_xlfn.IFS(AH696&lt;=25,"Young",AH696&lt;=50,"Adult",AH696&gt;50,"Old")</f>
        <v>Adult</v>
      </c>
    </row>
    <row r="697" spans="1:35" x14ac:dyDescent="0.35">
      <c r="A697" s="11">
        <v>1186</v>
      </c>
      <c r="B697" s="9">
        <v>44258</v>
      </c>
      <c r="C697" s="10">
        <f t="shared" ca="1" si="10"/>
        <v>5.2138888888888886</v>
      </c>
      <c r="D697" s="11" t="s">
        <v>132</v>
      </c>
      <c r="E697" s="11" t="s">
        <v>86</v>
      </c>
      <c r="F697" s="11" t="s">
        <v>29</v>
      </c>
      <c r="G697" s="11" t="s">
        <v>54</v>
      </c>
      <c r="H697" s="11" t="s">
        <v>44</v>
      </c>
      <c r="I697" s="11" t="s">
        <v>32</v>
      </c>
      <c r="J697" s="11" t="s">
        <v>33</v>
      </c>
      <c r="K697" s="11" t="s">
        <v>88</v>
      </c>
      <c r="L697" s="9">
        <v>30553</v>
      </c>
      <c r="M697" s="11" t="s">
        <v>35</v>
      </c>
      <c r="N697" s="11" t="s">
        <v>36</v>
      </c>
      <c r="O697" s="11" t="s">
        <v>48</v>
      </c>
      <c r="P697" s="11" t="s">
        <v>60</v>
      </c>
      <c r="Q697" s="11" t="s">
        <v>39</v>
      </c>
      <c r="R697" s="11" cm="1">
        <f t="array" ref="R697">_xlfn.IFS(Table3[[#This Row],[Performance Levels]]="Exceeds",4,Table3[[#This Row],[Performance Levels]]="Fully Meets",3,Table3[[#This Row],[Performance Levels]]="PIP",1,Table3[[#This Row],[Performance Levels]]="Needs Improvement",2)</f>
        <v>3</v>
      </c>
      <c r="S697" s="11">
        <v>3</v>
      </c>
      <c r="T697" s="11" t="str" cm="1">
        <f t="array" ref="T697">_xlfn.IFS(S697&lt;=2,"Excellent",S697=3,"Average",S697&lt;=5,"Poor")</f>
        <v>Average</v>
      </c>
      <c r="U697" s="9">
        <v>45058</v>
      </c>
      <c r="V697" s="11">
        <v>3</v>
      </c>
      <c r="W697" s="11" t="str" cm="1">
        <f t="array" ref="W697">_xlfn.IFS(S697&lt;=2,"High",S697=3,"Moderate",S697&lt;=5,"Low")</f>
        <v>Moderate</v>
      </c>
      <c r="X697" s="11">
        <v>3</v>
      </c>
      <c r="Y697" s="11" t="str" cm="1">
        <f t="array" ref="Y697">_xlfn.IFS(S697&lt;=2,"High",S697=3,"Moderate",S697&lt;=5,"Low")</f>
        <v>Moderate</v>
      </c>
      <c r="Z697" s="11">
        <v>5</v>
      </c>
      <c r="AA697" s="11" t="str" cm="1">
        <f t="array" ref="AA697">_xlfn.IFS(S697&lt;=2,"High",S697=3,"Moderate",S697&lt;=5,"Low")</f>
        <v>Moderate</v>
      </c>
      <c r="AB697" s="9">
        <v>45089</v>
      </c>
      <c r="AC697" s="11" t="s">
        <v>91</v>
      </c>
      <c r="AD697" s="11" t="s">
        <v>50</v>
      </c>
      <c r="AE697" s="11" t="s">
        <v>42</v>
      </c>
      <c r="AF697" s="11">
        <v>5</v>
      </c>
      <c r="AG697" s="12">
        <v>886.45</v>
      </c>
      <c r="AH697" s="11">
        <v>38</v>
      </c>
      <c r="AI697" s="11" t="str" cm="1">
        <f t="array" ref="AI697">_xlfn.IFS(AH697&lt;=25,"Young",AH697&lt;=50,"Adult",AH697&gt;50,"Old")</f>
        <v>Adult</v>
      </c>
    </row>
    <row r="698" spans="1:35" x14ac:dyDescent="0.35">
      <c r="A698" s="7">
        <v>1187</v>
      </c>
      <c r="B698" s="5">
        <v>44381</v>
      </c>
      <c r="C698" s="6">
        <f t="shared" ca="1" si="10"/>
        <v>4.8777777777777782</v>
      </c>
      <c r="D698" s="7" t="s">
        <v>132</v>
      </c>
      <c r="E698" s="7" t="s">
        <v>80</v>
      </c>
      <c r="F698" s="7" t="s">
        <v>29</v>
      </c>
      <c r="G698" s="7" t="s">
        <v>45</v>
      </c>
      <c r="H698" s="7" t="s">
        <v>44</v>
      </c>
      <c r="I698" s="7" t="s">
        <v>54</v>
      </c>
      <c r="J698" s="7" t="s">
        <v>33</v>
      </c>
      <c r="K698" s="7" t="s">
        <v>46</v>
      </c>
      <c r="L698" s="5">
        <v>35688</v>
      </c>
      <c r="M698" s="7" t="s">
        <v>35</v>
      </c>
      <c r="N698" s="7" t="s">
        <v>36</v>
      </c>
      <c r="O698" s="7" t="s">
        <v>71</v>
      </c>
      <c r="P698" s="7" t="s">
        <v>60</v>
      </c>
      <c r="Q698" s="7" t="s">
        <v>39</v>
      </c>
      <c r="R698" s="7" cm="1">
        <f t="array" ref="R698">_xlfn.IFS(Table3[[#This Row],[Performance Levels]]="Exceeds",4,Table3[[#This Row],[Performance Levels]]="Fully Meets",3,Table3[[#This Row],[Performance Levels]]="PIP",1,Table3[[#This Row],[Performance Levels]]="Needs Improvement",2)</f>
        <v>3</v>
      </c>
      <c r="S698" s="7">
        <v>3</v>
      </c>
      <c r="T698" s="7" t="str" cm="1">
        <f t="array" ref="T698">_xlfn.IFS(S698&lt;=2,"Excellent",S698=3,"Average",S698&lt;=5,"Poor")</f>
        <v>Average</v>
      </c>
      <c r="U698" s="5">
        <v>44884</v>
      </c>
      <c r="V698" s="7">
        <v>4</v>
      </c>
      <c r="W698" s="7" t="str" cm="1">
        <f t="array" ref="W698">_xlfn.IFS(S698&lt;=2,"High",S698=3,"Moderate",S698&lt;=5,"Low")</f>
        <v>Moderate</v>
      </c>
      <c r="X698" s="7">
        <v>1</v>
      </c>
      <c r="Y698" s="7" t="str" cm="1">
        <f t="array" ref="Y698">_xlfn.IFS(S698&lt;=2,"High",S698=3,"Moderate",S698&lt;=5,"Low")</f>
        <v>Moderate</v>
      </c>
      <c r="Z698" s="7">
        <v>1</v>
      </c>
      <c r="AA698" s="7" t="str" cm="1">
        <f t="array" ref="AA698">_xlfn.IFS(S698&lt;=2,"High",S698=3,"Moderate",S698&lt;=5,"Low")</f>
        <v>Moderate</v>
      </c>
      <c r="AB698" s="5">
        <v>44859</v>
      </c>
      <c r="AC698" s="7" t="s">
        <v>91</v>
      </c>
      <c r="AD698" s="7" t="s">
        <v>41</v>
      </c>
      <c r="AE698" s="7" t="s">
        <v>51</v>
      </c>
      <c r="AF698" s="7">
        <v>4</v>
      </c>
      <c r="AG698" s="8">
        <v>443.55</v>
      </c>
      <c r="AH698" s="7">
        <v>24</v>
      </c>
      <c r="AI698" s="7" t="str" cm="1">
        <f t="array" ref="AI698">_xlfn.IFS(AH698&lt;=25,"Young",AH698&lt;=50,"Adult",AH698&gt;50,"Old")</f>
        <v>Young</v>
      </c>
    </row>
    <row r="699" spans="1:35" x14ac:dyDescent="0.35">
      <c r="A699" s="11">
        <v>1188</v>
      </c>
      <c r="B699" s="9">
        <v>43867</v>
      </c>
      <c r="C699" s="10">
        <f t="shared" ca="1" si="10"/>
        <v>6.2888888888888888</v>
      </c>
      <c r="D699" s="11" t="s">
        <v>105</v>
      </c>
      <c r="E699" s="11" t="s">
        <v>73</v>
      </c>
      <c r="F699" s="11" t="s">
        <v>107</v>
      </c>
      <c r="G699" s="11" t="s">
        <v>30</v>
      </c>
      <c r="H699" s="11" t="s">
        <v>55</v>
      </c>
      <c r="I699" s="11" t="s">
        <v>45</v>
      </c>
      <c r="J699" s="11" t="s">
        <v>33</v>
      </c>
      <c r="K699" s="11" t="s">
        <v>57</v>
      </c>
      <c r="L699" s="9">
        <v>29003</v>
      </c>
      <c r="M699" s="11" t="s">
        <v>35</v>
      </c>
      <c r="N699" s="11" t="s">
        <v>47</v>
      </c>
      <c r="O699" s="11" t="s">
        <v>71</v>
      </c>
      <c r="P699" s="11" t="s">
        <v>76</v>
      </c>
      <c r="Q699" s="11" t="s">
        <v>39</v>
      </c>
      <c r="R699" s="11" cm="1">
        <f t="array" ref="R699">_xlfn.IFS(Table3[[#This Row],[Performance Levels]]="Exceeds",4,Table3[[#This Row],[Performance Levels]]="Fully Meets",3,Table3[[#This Row],[Performance Levels]]="PIP",1,Table3[[#This Row],[Performance Levels]]="Needs Improvement",2)</f>
        <v>3</v>
      </c>
      <c r="S699" s="11">
        <v>3</v>
      </c>
      <c r="T699" s="11" t="str" cm="1">
        <f t="array" ref="T699">_xlfn.IFS(S699&lt;=2,"Excellent",S699=3,"Average",S699&lt;=5,"Poor")</f>
        <v>Average</v>
      </c>
      <c r="U699" s="9">
        <v>45123</v>
      </c>
      <c r="V699" s="11">
        <v>4</v>
      </c>
      <c r="W699" s="11" t="str" cm="1">
        <f t="array" ref="W699">_xlfn.IFS(S699&lt;=2,"High",S699=3,"Moderate",S699&lt;=5,"Low")</f>
        <v>Moderate</v>
      </c>
      <c r="X699" s="11">
        <v>1</v>
      </c>
      <c r="Y699" s="11" t="str" cm="1">
        <f t="array" ref="Y699">_xlfn.IFS(S699&lt;=2,"High",S699=3,"Moderate",S699&lt;=5,"Low")</f>
        <v>Moderate</v>
      </c>
      <c r="Z699" s="11">
        <v>1</v>
      </c>
      <c r="AA699" s="11" t="str" cm="1">
        <f t="array" ref="AA699">_xlfn.IFS(S699&lt;=2,"High",S699=3,"Moderate",S699&lt;=5,"Low")</f>
        <v>Moderate</v>
      </c>
      <c r="AB699" s="9">
        <v>44933</v>
      </c>
      <c r="AC699" s="11" t="s">
        <v>67</v>
      </c>
      <c r="AD699" s="11" t="s">
        <v>41</v>
      </c>
      <c r="AE699" s="11" t="s">
        <v>72</v>
      </c>
      <c r="AF699" s="11">
        <v>4</v>
      </c>
      <c r="AG699" s="12">
        <v>899.13</v>
      </c>
      <c r="AH699" s="11">
        <v>41</v>
      </c>
      <c r="AI699" s="11" t="str" cm="1">
        <f t="array" ref="AI699">_xlfn.IFS(AH699&lt;=25,"Young",AH699&lt;=50,"Adult",AH699&gt;50,"Old")</f>
        <v>Adult</v>
      </c>
    </row>
    <row r="700" spans="1:35" x14ac:dyDescent="0.35">
      <c r="A700" s="7">
        <v>1189</v>
      </c>
      <c r="B700" s="5">
        <v>44010</v>
      </c>
      <c r="C700" s="6">
        <f t="shared" ca="1" si="10"/>
        <v>5.8944444444444448</v>
      </c>
      <c r="D700" s="7" t="s">
        <v>105</v>
      </c>
      <c r="E700" s="7" t="s">
        <v>80</v>
      </c>
      <c r="F700" s="7" t="s">
        <v>107</v>
      </c>
      <c r="G700" s="7" t="s">
        <v>30</v>
      </c>
      <c r="H700" s="7" t="s">
        <v>31</v>
      </c>
      <c r="I700" s="7" t="s">
        <v>54</v>
      </c>
      <c r="J700" s="7" t="s">
        <v>33</v>
      </c>
      <c r="K700" s="7" t="s">
        <v>74</v>
      </c>
      <c r="L700" s="5">
        <v>32209</v>
      </c>
      <c r="M700" s="7" t="s">
        <v>35</v>
      </c>
      <c r="N700" s="7" t="s">
        <v>36</v>
      </c>
      <c r="O700" s="7" t="s">
        <v>59</v>
      </c>
      <c r="P700" s="7" t="s">
        <v>66</v>
      </c>
      <c r="Q700" s="7" t="s">
        <v>39</v>
      </c>
      <c r="R700" s="7" cm="1">
        <f t="array" ref="R700">_xlfn.IFS(Table3[[#This Row],[Performance Levels]]="Exceeds",4,Table3[[#This Row],[Performance Levels]]="Fully Meets",3,Table3[[#This Row],[Performance Levels]]="PIP",1,Table3[[#This Row],[Performance Levels]]="Needs Improvement",2)</f>
        <v>3</v>
      </c>
      <c r="S700" s="7">
        <v>3</v>
      </c>
      <c r="T700" s="7" t="str" cm="1">
        <f t="array" ref="T700">_xlfn.IFS(S700&lt;=2,"Excellent",S700=3,"Average",S700&lt;=5,"Poor")</f>
        <v>Average</v>
      </c>
      <c r="U700" s="5">
        <v>45126</v>
      </c>
      <c r="V700" s="7">
        <v>5</v>
      </c>
      <c r="W700" s="7" t="str" cm="1">
        <f t="array" ref="W700">_xlfn.IFS(S700&lt;=2,"High",S700=3,"Moderate",S700&lt;=5,"Low")</f>
        <v>Moderate</v>
      </c>
      <c r="X700" s="7">
        <v>5</v>
      </c>
      <c r="Y700" s="7" t="str" cm="1">
        <f t="array" ref="Y700">_xlfn.IFS(S700&lt;=2,"High",S700=3,"Moderate",S700&lt;=5,"Low")</f>
        <v>Moderate</v>
      </c>
      <c r="Z700" s="7">
        <v>3</v>
      </c>
      <c r="AA700" s="7" t="str" cm="1">
        <f t="array" ref="AA700">_xlfn.IFS(S700&lt;=2,"High",S700=3,"Moderate",S700&lt;=5,"Low")</f>
        <v>Moderate</v>
      </c>
      <c r="AB700" s="5">
        <v>44824</v>
      </c>
      <c r="AC700" s="7" t="s">
        <v>91</v>
      </c>
      <c r="AD700" s="7" t="s">
        <v>50</v>
      </c>
      <c r="AE700" s="7" t="s">
        <v>62</v>
      </c>
      <c r="AF700" s="7">
        <v>1</v>
      </c>
      <c r="AG700" s="8">
        <v>202.74</v>
      </c>
      <c r="AH700" s="7">
        <v>32</v>
      </c>
      <c r="AI700" s="7" t="str" cm="1">
        <f t="array" ref="AI700">_xlfn.IFS(AH700&lt;=25,"Young",AH700&lt;=50,"Adult",AH700&gt;50,"Old")</f>
        <v>Adult</v>
      </c>
    </row>
    <row r="701" spans="1:35" x14ac:dyDescent="0.35">
      <c r="A701" s="11">
        <v>1190</v>
      </c>
      <c r="B701" s="9">
        <v>44187</v>
      </c>
      <c r="C701" s="10">
        <f t="shared" ca="1" si="10"/>
        <v>5.4111111111111114</v>
      </c>
      <c r="D701" s="11" t="s">
        <v>105</v>
      </c>
      <c r="E701" s="11" t="s">
        <v>53</v>
      </c>
      <c r="F701" s="11" t="s">
        <v>107</v>
      </c>
      <c r="G701" s="11" t="s">
        <v>30</v>
      </c>
      <c r="H701" s="11" t="s">
        <v>55</v>
      </c>
      <c r="I701" s="11" t="s">
        <v>54</v>
      </c>
      <c r="J701" s="11" t="s">
        <v>33</v>
      </c>
      <c r="K701" s="11" t="s">
        <v>98</v>
      </c>
      <c r="L701" s="9">
        <v>35905</v>
      </c>
      <c r="M701" s="11" t="s">
        <v>35</v>
      </c>
      <c r="N701" s="11" t="s">
        <v>36</v>
      </c>
      <c r="O701" s="11" t="s">
        <v>48</v>
      </c>
      <c r="P701" s="11" t="s">
        <v>66</v>
      </c>
      <c r="Q701" s="11" t="s">
        <v>39</v>
      </c>
      <c r="R701" s="11" cm="1">
        <f t="array" ref="R701">_xlfn.IFS(Table3[[#This Row],[Performance Levels]]="Exceeds",4,Table3[[#This Row],[Performance Levels]]="Fully Meets",3,Table3[[#This Row],[Performance Levels]]="PIP",1,Table3[[#This Row],[Performance Levels]]="Needs Improvement",2)</f>
        <v>3</v>
      </c>
      <c r="S701" s="11">
        <v>3</v>
      </c>
      <c r="T701" s="11" t="str" cm="1">
        <f t="array" ref="T701">_xlfn.IFS(S701&lt;=2,"Excellent",S701=3,"Average",S701&lt;=5,"Poor")</f>
        <v>Average</v>
      </c>
      <c r="U701" s="9">
        <v>45023</v>
      </c>
      <c r="V701" s="11">
        <v>2</v>
      </c>
      <c r="W701" s="11" t="str" cm="1">
        <f t="array" ref="W701">_xlfn.IFS(S701&lt;=2,"High",S701=3,"Moderate",S701&lt;=5,"Low")</f>
        <v>Moderate</v>
      </c>
      <c r="X701" s="11">
        <v>5</v>
      </c>
      <c r="Y701" s="11" t="str" cm="1">
        <f t="array" ref="Y701">_xlfn.IFS(S701&lt;=2,"High",S701=3,"Moderate",S701&lt;=5,"Low")</f>
        <v>Moderate</v>
      </c>
      <c r="Z701" s="11">
        <v>3</v>
      </c>
      <c r="AA701" s="11" t="str" cm="1">
        <f t="array" ref="AA701">_xlfn.IFS(S701&lt;=2,"High",S701=3,"Moderate",S701&lt;=5,"Low")</f>
        <v>Moderate</v>
      </c>
      <c r="AB701" s="9">
        <v>45067</v>
      </c>
      <c r="AC701" s="11" t="s">
        <v>61</v>
      </c>
      <c r="AD701" s="11" t="s">
        <v>50</v>
      </c>
      <c r="AE701" s="11" t="s">
        <v>42</v>
      </c>
      <c r="AF701" s="11">
        <v>4</v>
      </c>
      <c r="AG701" s="12">
        <v>727.81</v>
      </c>
      <c r="AH701" s="11">
        <v>22</v>
      </c>
      <c r="AI701" s="11" t="str" cm="1">
        <f t="array" ref="AI701">_xlfn.IFS(AH701&lt;=25,"Young",AH701&lt;=50,"Adult",AH701&gt;50,"Old")</f>
        <v>Young</v>
      </c>
    </row>
    <row r="702" spans="1:35" x14ac:dyDescent="0.35">
      <c r="A702" s="7">
        <v>1191</v>
      </c>
      <c r="B702" s="5">
        <v>43793</v>
      </c>
      <c r="C702" s="6">
        <f t="shared" ca="1" si="10"/>
        <v>6.4888888888888889</v>
      </c>
      <c r="D702" s="7" t="s">
        <v>105</v>
      </c>
      <c r="E702" s="7" t="s">
        <v>68</v>
      </c>
      <c r="F702" s="7" t="s">
        <v>29</v>
      </c>
      <c r="G702" s="7" t="s">
        <v>54</v>
      </c>
      <c r="H702" s="7" t="s">
        <v>55</v>
      </c>
      <c r="I702" s="7" t="s">
        <v>54</v>
      </c>
      <c r="J702" s="7" t="s">
        <v>33</v>
      </c>
      <c r="K702" s="7" t="s">
        <v>100</v>
      </c>
      <c r="L702" s="5">
        <v>28605</v>
      </c>
      <c r="M702" s="7" t="s">
        <v>35</v>
      </c>
      <c r="N702" s="7" t="s">
        <v>36</v>
      </c>
      <c r="O702" s="7" t="s">
        <v>71</v>
      </c>
      <c r="P702" s="7" t="s">
        <v>76</v>
      </c>
      <c r="Q702" s="7" t="s">
        <v>39</v>
      </c>
      <c r="R702" s="7" cm="1">
        <f t="array" ref="R702">_xlfn.IFS(Table3[[#This Row],[Performance Levels]]="Exceeds",4,Table3[[#This Row],[Performance Levels]]="Fully Meets",3,Table3[[#This Row],[Performance Levels]]="PIP",1,Table3[[#This Row],[Performance Levels]]="Needs Improvement",2)</f>
        <v>3</v>
      </c>
      <c r="S702" s="7">
        <v>3</v>
      </c>
      <c r="T702" s="7" t="str" cm="1">
        <f t="array" ref="T702">_xlfn.IFS(S702&lt;=2,"Excellent",S702=3,"Average",S702&lt;=5,"Poor")</f>
        <v>Average</v>
      </c>
      <c r="U702" s="5">
        <v>45120</v>
      </c>
      <c r="V702" s="7">
        <v>4</v>
      </c>
      <c r="W702" s="7" t="str" cm="1">
        <f t="array" ref="W702">_xlfn.IFS(S702&lt;=2,"High",S702=3,"Moderate",S702&lt;=5,"Low")</f>
        <v>Moderate</v>
      </c>
      <c r="X702" s="7">
        <v>4</v>
      </c>
      <c r="Y702" s="7" t="str" cm="1">
        <f t="array" ref="Y702">_xlfn.IFS(S702&lt;=2,"High",S702=3,"Moderate",S702&lt;=5,"Low")</f>
        <v>Moderate</v>
      </c>
      <c r="Z702" s="7">
        <v>4</v>
      </c>
      <c r="AA702" s="7" t="str" cm="1">
        <f t="array" ref="AA702">_xlfn.IFS(S702&lt;=2,"High",S702=3,"Moderate",S702&lt;=5,"Low")</f>
        <v>Moderate</v>
      </c>
      <c r="AB702" s="5">
        <v>44827</v>
      </c>
      <c r="AC702" s="7" t="s">
        <v>49</v>
      </c>
      <c r="AD702" s="7" t="s">
        <v>41</v>
      </c>
      <c r="AE702" s="7" t="s">
        <v>62</v>
      </c>
      <c r="AF702" s="7">
        <v>2</v>
      </c>
      <c r="AG702" s="8">
        <v>820.39</v>
      </c>
      <c r="AH702" s="7">
        <v>41</v>
      </c>
      <c r="AI702" s="7" t="str" cm="1">
        <f t="array" ref="AI702">_xlfn.IFS(AH702&lt;=25,"Young",AH702&lt;=50,"Adult",AH702&gt;50,"Old")</f>
        <v>Adult</v>
      </c>
    </row>
    <row r="703" spans="1:35" x14ac:dyDescent="0.35">
      <c r="A703" s="11">
        <v>1192</v>
      </c>
      <c r="B703" s="9">
        <v>44827</v>
      </c>
      <c r="C703" s="10">
        <f t="shared" ca="1" si="10"/>
        <v>3.6583333333333332</v>
      </c>
      <c r="D703" s="11" t="s">
        <v>105</v>
      </c>
      <c r="E703" s="11" t="s">
        <v>28</v>
      </c>
      <c r="F703" s="11" t="s">
        <v>29</v>
      </c>
      <c r="G703" s="11" t="s">
        <v>54</v>
      </c>
      <c r="H703" s="11" t="s">
        <v>31</v>
      </c>
      <c r="I703" s="11" t="s">
        <v>54</v>
      </c>
      <c r="J703" s="11" t="s">
        <v>33</v>
      </c>
      <c r="K703" s="11" t="s">
        <v>64</v>
      </c>
      <c r="L703" s="9">
        <v>32484</v>
      </c>
      <c r="M703" s="11" t="s">
        <v>35</v>
      </c>
      <c r="N703" s="11" t="s">
        <v>36</v>
      </c>
      <c r="O703" s="11" t="s">
        <v>37</v>
      </c>
      <c r="P703" s="11" t="s">
        <v>60</v>
      </c>
      <c r="Q703" s="11" t="s">
        <v>39</v>
      </c>
      <c r="R703" s="11" cm="1">
        <f t="array" ref="R703">_xlfn.IFS(Table3[[#This Row],[Performance Levels]]="Exceeds",4,Table3[[#This Row],[Performance Levels]]="Fully Meets",3,Table3[[#This Row],[Performance Levels]]="PIP",1,Table3[[#This Row],[Performance Levels]]="Needs Improvement",2)</f>
        <v>3</v>
      </c>
      <c r="S703" s="11">
        <v>3</v>
      </c>
      <c r="T703" s="11" t="str" cm="1">
        <f t="array" ref="T703">_xlfn.IFS(S703&lt;=2,"Excellent",S703=3,"Average",S703&lt;=5,"Poor")</f>
        <v>Average</v>
      </c>
      <c r="U703" s="9">
        <v>44919</v>
      </c>
      <c r="V703" s="11">
        <v>3</v>
      </c>
      <c r="W703" s="11" t="str" cm="1">
        <f t="array" ref="W703">_xlfn.IFS(S703&lt;=2,"High",S703=3,"Moderate",S703&lt;=5,"Low")</f>
        <v>Moderate</v>
      </c>
      <c r="X703" s="11">
        <v>1</v>
      </c>
      <c r="Y703" s="11" t="str" cm="1">
        <f t="array" ref="Y703">_xlfn.IFS(S703&lt;=2,"High",S703=3,"Moderate",S703&lt;=5,"Low")</f>
        <v>Moderate</v>
      </c>
      <c r="Z703" s="11">
        <v>1</v>
      </c>
      <c r="AA703" s="11" t="str" cm="1">
        <f t="array" ref="AA703">_xlfn.IFS(S703&lt;=2,"High",S703=3,"Moderate",S703&lt;=5,"Low")</f>
        <v>Moderate</v>
      </c>
      <c r="AB703" s="9">
        <v>44845</v>
      </c>
      <c r="AC703" s="11" t="s">
        <v>40</v>
      </c>
      <c r="AD703" s="11" t="s">
        <v>50</v>
      </c>
      <c r="AE703" s="11" t="s">
        <v>72</v>
      </c>
      <c r="AF703" s="11">
        <v>4</v>
      </c>
      <c r="AG703" s="12">
        <v>111.94</v>
      </c>
      <c r="AH703" s="11">
        <v>34</v>
      </c>
      <c r="AI703" s="11" t="str" cm="1">
        <f t="array" ref="AI703">_xlfn.IFS(AH703&lt;=25,"Young",AH703&lt;=50,"Adult",AH703&gt;50,"Old")</f>
        <v>Adult</v>
      </c>
    </row>
    <row r="704" spans="1:35" x14ac:dyDescent="0.35">
      <c r="A704" s="7">
        <v>1193</v>
      </c>
      <c r="B704" s="5">
        <v>43867</v>
      </c>
      <c r="C704" s="6">
        <f t="shared" ca="1" si="10"/>
        <v>6.2888888888888888</v>
      </c>
      <c r="D704" s="7" t="s">
        <v>27</v>
      </c>
      <c r="E704" s="7" t="s">
        <v>84</v>
      </c>
      <c r="F704" s="7" t="s">
        <v>107</v>
      </c>
      <c r="G704" s="7" t="s">
        <v>54</v>
      </c>
      <c r="H704" s="7" t="s">
        <v>55</v>
      </c>
      <c r="I704" s="7" t="s">
        <v>32</v>
      </c>
      <c r="J704" s="7" t="s">
        <v>33</v>
      </c>
      <c r="K704" s="7" t="s">
        <v>46</v>
      </c>
      <c r="L704" s="5">
        <v>18524</v>
      </c>
      <c r="M704" s="7" t="s">
        <v>35</v>
      </c>
      <c r="N704" s="7" t="s">
        <v>36</v>
      </c>
      <c r="O704" s="7" t="s">
        <v>71</v>
      </c>
      <c r="P704" s="7" t="s">
        <v>66</v>
      </c>
      <c r="Q704" s="7" t="s">
        <v>39</v>
      </c>
      <c r="R704" s="7" cm="1">
        <f t="array" ref="R704">_xlfn.IFS(Table3[[#This Row],[Performance Levels]]="Exceeds",4,Table3[[#This Row],[Performance Levels]]="Fully Meets",3,Table3[[#This Row],[Performance Levels]]="PIP",1,Table3[[#This Row],[Performance Levels]]="Needs Improvement",2)</f>
        <v>3</v>
      </c>
      <c r="S704" s="7">
        <v>3</v>
      </c>
      <c r="T704" s="7" t="str" cm="1">
        <f t="array" ref="T704">_xlfn.IFS(S704&lt;=2,"Excellent",S704=3,"Average",S704&lt;=5,"Poor")</f>
        <v>Average</v>
      </c>
      <c r="U704" s="5">
        <v>44788</v>
      </c>
      <c r="V704" s="7">
        <v>5</v>
      </c>
      <c r="W704" s="7" t="str" cm="1">
        <f t="array" ref="W704">_xlfn.IFS(S704&lt;=2,"High",S704=3,"Moderate",S704&lt;=5,"Low")</f>
        <v>Moderate</v>
      </c>
      <c r="X704" s="7">
        <v>2</v>
      </c>
      <c r="Y704" s="7" t="str" cm="1">
        <f t="array" ref="Y704">_xlfn.IFS(S704&lt;=2,"High",S704=3,"Moderate",S704&lt;=5,"Low")</f>
        <v>Moderate</v>
      </c>
      <c r="Z704" s="7">
        <v>3</v>
      </c>
      <c r="AA704" s="7" t="str" cm="1">
        <f t="array" ref="AA704">_xlfn.IFS(S704&lt;=2,"High",S704=3,"Moderate",S704&lt;=5,"Low")</f>
        <v>Moderate</v>
      </c>
      <c r="AB704" s="5">
        <v>45051</v>
      </c>
      <c r="AC704" s="7" t="s">
        <v>67</v>
      </c>
      <c r="AD704" s="7" t="s">
        <v>50</v>
      </c>
      <c r="AE704" s="7" t="s">
        <v>42</v>
      </c>
      <c r="AF704" s="7">
        <v>1</v>
      </c>
      <c r="AG704" s="8">
        <v>231.96</v>
      </c>
      <c r="AH704" s="7">
        <v>70</v>
      </c>
      <c r="AI704" s="7" t="str" cm="1">
        <f t="array" ref="AI704">_xlfn.IFS(AH704&lt;=25,"Young",AH704&lt;=50,"Adult",AH704&gt;50,"Old")</f>
        <v>Old</v>
      </c>
    </row>
    <row r="705" spans="1:35" x14ac:dyDescent="0.35">
      <c r="A705" s="11">
        <v>1194</v>
      </c>
      <c r="B705" s="9">
        <v>43479</v>
      </c>
      <c r="C705" s="10">
        <f t="shared" ca="1" si="10"/>
        <v>7.35</v>
      </c>
      <c r="D705" s="11" t="s">
        <v>27</v>
      </c>
      <c r="E705" s="11" t="s">
        <v>43</v>
      </c>
      <c r="F705" s="11" t="s">
        <v>107</v>
      </c>
      <c r="G705" s="11" t="s">
        <v>54</v>
      </c>
      <c r="H705" s="11" t="s">
        <v>31</v>
      </c>
      <c r="I705" s="11" t="s">
        <v>32</v>
      </c>
      <c r="J705" s="11" t="s">
        <v>33</v>
      </c>
      <c r="K705" s="11" t="s">
        <v>69</v>
      </c>
      <c r="L705" s="9">
        <v>19426</v>
      </c>
      <c r="M705" s="11" t="s">
        <v>35</v>
      </c>
      <c r="N705" s="11" t="s">
        <v>47</v>
      </c>
      <c r="O705" s="11" t="s">
        <v>83</v>
      </c>
      <c r="P705" s="11" t="s">
        <v>38</v>
      </c>
      <c r="Q705" s="11" t="s">
        <v>39</v>
      </c>
      <c r="R705" s="11" cm="1">
        <f t="array" ref="R705">_xlfn.IFS(Table3[[#This Row],[Performance Levels]]="Exceeds",4,Table3[[#This Row],[Performance Levels]]="Fully Meets",3,Table3[[#This Row],[Performance Levels]]="PIP",1,Table3[[#This Row],[Performance Levels]]="Needs Improvement",2)</f>
        <v>3</v>
      </c>
      <c r="S705" s="11">
        <v>3</v>
      </c>
      <c r="T705" s="11" t="str" cm="1">
        <f t="array" ref="T705">_xlfn.IFS(S705&lt;=2,"Excellent",S705=3,"Average",S705&lt;=5,"Poor")</f>
        <v>Average</v>
      </c>
      <c r="U705" s="9">
        <v>44899</v>
      </c>
      <c r="V705" s="11">
        <v>5</v>
      </c>
      <c r="W705" s="11" t="str" cm="1">
        <f t="array" ref="W705">_xlfn.IFS(S705&lt;=2,"High",S705=3,"Moderate",S705&lt;=5,"Low")</f>
        <v>Moderate</v>
      </c>
      <c r="X705" s="11">
        <v>4</v>
      </c>
      <c r="Y705" s="11" t="str" cm="1">
        <f t="array" ref="Y705">_xlfn.IFS(S705&lt;=2,"High",S705=3,"Moderate",S705&lt;=5,"Low")</f>
        <v>Moderate</v>
      </c>
      <c r="Z705" s="11">
        <v>2</v>
      </c>
      <c r="AA705" s="11" t="str" cm="1">
        <f t="array" ref="AA705">_xlfn.IFS(S705&lt;=2,"High",S705=3,"Moderate",S705&lt;=5,"Low")</f>
        <v>Moderate</v>
      </c>
      <c r="AB705" s="9">
        <v>45053</v>
      </c>
      <c r="AC705" s="11" t="s">
        <v>91</v>
      </c>
      <c r="AD705" s="11" t="s">
        <v>41</v>
      </c>
      <c r="AE705" s="11" t="s">
        <v>62</v>
      </c>
      <c r="AF705" s="11">
        <v>2</v>
      </c>
      <c r="AG705" s="12">
        <v>430.92</v>
      </c>
      <c r="AH705" s="11">
        <v>66</v>
      </c>
      <c r="AI705" s="11" t="str" cm="1">
        <f t="array" ref="AI705">_xlfn.IFS(AH705&lt;=25,"Young",AH705&lt;=50,"Adult",AH705&gt;50,"Old")</f>
        <v>Old</v>
      </c>
    </row>
    <row r="706" spans="1:35" x14ac:dyDescent="0.35">
      <c r="A706" s="7">
        <v>1196</v>
      </c>
      <c r="B706" s="5">
        <v>43533</v>
      </c>
      <c r="C706" s="6">
        <f t="shared" ca="1" si="10"/>
        <v>7.197222222222222</v>
      </c>
      <c r="D706" s="7" t="s">
        <v>27</v>
      </c>
      <c r="E706" s="7" t="s">
        <v>93</v>
      </c>
      <c r="F706" s="7" t="s">
        <v>29</v>
      </c>
      <c r="G706" s="7" t="s">
        <v>45</v>
      </c>
      <c r="H706" s="7" t="s">
        <v>31</v>
      </c>
      <c r="I706" s="7" t="s">
        <v>32</v>
      </c>
      <c r="J706" s="7" t="s">
        <v>33</v>
      </c>
      <c r="K706" s="7" t="s">
        <v>74</v>
      </c>
      <c r="L706" s="5">
        <v>28801</v>
      </c>
      <c r="M706" s="7" t="s">
        <v>35</v>
      </c>
      <c r="N706" s="7" t="s">
        <v>36</v>
      </c>
      <c r="O706" s="7" t="s">
        <v>59</v>
      </c>
      <c r="P706" s="7" t="s">
        <v>66</v>
      </c>
      <c r="Q706" s="7" t="s">
        <v>39</v>
      </c>
      <c r="R706" s="7" cm="1">
        <f t="array" ref="R706">_xlfn.IFS(Table3[[#This Row],[Performance Levels]]="Exceeds",4,Table3[[#This Row],[Performance Levels]]="Fully Meets",3,Table3[[#This Row],[Performance Levels]]="PIP",1,Table3[[#This Row],[Performance Levels]]="Needs Improvement",2)</f>
        <v>3</v>
      </c>
      <c r="S706" s="7">
        <v>3</v>
      </c>
      <c r="T706" s="7" t="str" cm="1">
        <f t="array" ref="T706">_xlfn.IFS(S706&lt;=2,"Excellent",S706=3,"Average",S706&lt;=5,"Poor")</f>
        <v>Average</v>
      </c>
      <c r="U706" s="5">
        <v>45079</v>
      </c>
      <c r="V706" s="7">
        <v>4</v>
      </c>
      <c r="W706" s="7" t="str" cm="1">
        <f t="array" ref="W706">_xlfn.IFS(S706&lt;=2,"High",S706=3,"Moderate",S706&lt;=5,"Low")</f>
        <v>Moderate</v>
      </c>
      <c r="X706" s="7">
        <v>5</v>
      </c>
      <c r="Y706" s="7" t="str" cm="1">
        <f t="array" ref="Y706">_xlfn.IFS(S706&lt;=2,"High",S706=3,"Moderate",S706&lt;=5,"Low")</f>
        <v>Moderate</v>
      </c>
      <c r="Z706" s="7">
        <v>4</v>
      </c>
      <c r="AA706" s="7" t="str" cm="1">
        <f t="array" ref="AA706">_xlfn.IFS(S706&lt;=2,"High",S706=3,"Moderate",S706&lt;=5,"Low")</f>
        <v>Moderate</v>
      </c>
      <c r="AB706" s="5">
        <v>44985</v>
      </c>
      <c r="AC706" s="7" t="s">
        <v>91</v>
      </c>
      <c r="AD706" s="7" t="s">
        <v>41</v>
      </c>
      <c r="AE706" s="7" t="s">
        <v>62</v>
      </c>
      <c r="AF706" s="7">
        <v>5</v>
      </c>
      <c r="AG706" s="8">
        <v>355.3</v>
      </c>
      <c r="AH706" s="7">
        <v>41</v>
      </c>
      <c r="AI706" s="7" t="str" cm="1">
        <f t="array" ref="AI706">_xlfn.IFS(AH706&lt;=25,"Young",AH706&lt;=50,"Adult",AH706&gt;50,"Old")</f>
        <v>Adult</v>
      </c>
    </row>
    <row r="707" spans="1:35" x14ac:dyDescent="0.35">
      <c r="A707" s="11">
        <v>1197</v>
      </c>
      <c r="B707" s="9">
        <v>43995</v>
      </c>
      <c r="C707" s="10">
        <f t="shared" ref="C707:C770" ca="1" si="11">YEARFRAC(B707,TODAY())</f>
        <v>5.9361111111111109</v>
      </c>
      <c r="D707" s="11" t="s">
        <v>27</v>
      </c>
      <c r="E707" s="11" t="s">
        <v>73</v>
      </c>
      <c r="F707" s="11" t="s">
        <v>29</v>
      </c>
      <c r="G707" s="11" t="s">
        <v>54</v>
      </c>
      <c r="H707" s="11" t="s">
        <v>55</v>
      </c>
      <c r="I707" s="11" t="s">
        <v>45</v>
      </c>
      <c r="J707" s="11" t="s">
        <v>33</v>
      </c>
      <c r="K707" s="11" t="s">
        <v>134</v>
      </c>
      <c r="L707" s="9">
        <v>21348</v>
      </c>
      <c r="M707" s="11" t="s">
        <v>35</v>
      </c>
      <c r="N707" s="11" t="s">
        <v>36</v>
      </c>
      <c r="O707" s="11" t="s">
        <v>48</v>
      </c>
      <c r="P707" s="11" t="s">
        <v>76</v>
      </c>
      <c r="Q707" s="11" t="s">
        <v>39</v>
      </c>
      <c r="R707" s="11" cm="1">
        <f t="array" ref="R707">_xlfn.IFS(Table3[[#This Row],[Performance Levels]]="Exceeds",4,Table3[[#This Row],[Performance Levels]]="Fully Meets",3,Table3[[#This Row],[Performance Levels]]="PIP",1,Table3[[#This Row],[Performance Levels]]="Needs Improvement",2)</f>
        <v>3</v>
      </c>
      <c r="S707" s="11">
        <v>3</v>
      </c>
      <c r="T707" s="11" t="str" cm="1">
        <f t="array" ref="T707">_xlfn.IFS(S707&lt;=2,"Excellent",S707=3,"Average",S707&lt;=5,"Poor")</f>
        <v>Average</v>
      </c>
      <c r="U707" s="9">
        <v>44874</v>
      </c>
      <c r="V707" s="11">
        <v>3</v>
      </c>
      <c r="W707" s="11" t="str" cm="1">
        <f t="array" ref="W707">_xlfn.IFS(S707&lt;=2,"High",S707=3,"Moderate",S707&lt;=5,"Low")</f>
        <v>Moderate</v>
      </c>
      <c r="X707" s="11">
        <v>5</v>
      </c>
      <c r="Y707" s="11" t="str" cm="1">
        <f t="array" ref="Y707">_xlfn.IFS(S707&lt;=2,"High",S707=3,"Moderate",S707&lt;=5,"Low")</f>
        <v>Moderate</v>
      </c>
      <c r="Z707" s="11">
        <v>4</v>
      </c>
      <c r="AA707" s="11" t="str" cm="1">
        <f t="array" ref="AA707">_xlfn.IFS(S707&lt;=2,"High",S707=3,"Moderate",S707&lt;=5,"Low")</f>
        <v>Moderate</v>
      </c>
      <c r="AB707" s="9">
        <v>44982</v>
      </c>
      <c r="AC707" s="11" t="s">
        <v>67</v>
      </c>
      <c r="AD707" s="11" t="s">
        <v>41</v>
      </c>
      <c r="AE707" s="11" t="s">
        <v>72</v>
      </c>
      <c r="AF707" s="11">
        <v>5</v>
      </c>
      <c r="AG707" s="12">
        <v>575.1</v>
      </c>
      <c r="AH707" s="11">
        <v>62</v>
      </c>
      <c r="AI707" s="11" t="str" cm="1">
        <f t="array" ref="AI707">_xlfn.IFS(AH707&lt;=25,"Young",AH707&lt;=50,"Adult",AH707&gt;50,"Old")</f>
        <v>Old</v>
      </c>
    </row>
    <row r="708" spans="1:35" x14ac:dyDescent="0.35">
      <c r="A708" s="7">
        <v>1198</v>
      </c>
      <c r="B708" s="5">
        <v>43487</v>
      </c>
      <c r="C708" s="6">
        <f t="shared" ca="1" si="11"/>
        <v>7.3277777777777775</v>
      </c>
      <c r="D708" s="7" t="s">
        <v>27</v>
      </c>
      <c r="E708" s="7" t="s">
        <v>80</v>
      </c>
      <c r="F708" s="7" t="s">
        <v>29</v>
      </c>
      <c r="G708" s="7" t="s">
        <v>30</v>
      </c>
      <c r="H708" s="7" t="s">
        <v>55</v>
      </c>
      <c r="I708" s="7" t="s">
        <v>45</v>
      </c>
      <c r="J708" s="7" t="s">
        <v>33</v>
      </c>
      <c r="K708" s="7" t="s">
        <v>69</v>
      </c>
      <c r="L708" s="5">
        <v>19265</v>
      </c>
      <c r="M708" s="7" t="s">
        <v>35</v>
      </c>
      <c r="N708" s="7" t="s">
        <v>36</v>
      </c>
      <c r="O708" s="7" t="s">
        <v>83</v>
      </c>
      <c r="P708" s="7" t="s">
        <v>66</v>
      </c>
      <c r="Q708" s="7" t="s">
        <v>39</v>
      </c>
      <c r="R708" s="7" cm="1">
        <f t="array" ref="R708">_xlfn.IFS(Table3[[#This Row],[Performance Levels]]="Exceeds",4,Table3[[#This Row],[Performance Levels]]="Fully Meets",3,Table3[[#This Row],[Performance Levels]]="PIP",1,Table3[[#This Row],[Performance Levels]]="Needs Improvement",2)</f>
        <v>3</v>
      </c>
      <c r="S708" s="7">
        <v>3</v>
      </c>
      <c r="T708" s="7" t="str" cm="1">
        <f t="array" ref="T708">_xlfn.IFS(S708&lt;=2,"Excellent",S708=3,"Average",S708&lt;=5,"Poor")</f>
        <v>Average</v>
      </c>
      <c r="U708" s="5">
        <v>44907</v>
      </c>
      <c r="V708" s="7">
        <v>3</v>
      </c>
      <c r="W708" s="7" t="str" cm="1">
        <f t="array" ref="W708">_xlfn.IFS(S708&lt;=2,"High",S708=3,"Moderate",S708&lt;=5,"Low")</f>
        <v>Moderate</v>
      </c>
      <c r="X708" s="7">
        <v>2</v>
      </c>
      <c r="Y708" s="7" t="str" cm="1">
        <f t="array" ref="Y708">_xlfn.IFS(S708&lt;=2,"High",S708=3,"Moderate",S708&lt;=5,"Low")</f>
        <v>Moderate</v>
      </c>
      <c r="Z708" s="7">
        <v>2</v>
      </c>
      <c r="AA708" s="7" t="str" cm="1">
        <f t="array" ref="AA708">_xlfn.IFS(S708&lt;=2,"High",S708=3,"Moderate",S708&lt;=5,"Low")</f>
        <v>Moderate</v>
      </c>
      <c r="AB708" s="5">
        <v>45096</v>
      </c>
      <c r="AC708" s="7" t="s">
        <v>61</v>
      </c>
      <c r="AD708" s="7" t="s">
        <v>41</v>
      </c>
      <c r="AE708" s="7" t="s">
        <v>42</v>
      </c>
      <c r="AF708" s="7">
        <v>1</v>
      </c>
      <c r="AG708" s="8">
        <v>140.82</v>
      </c>
      <c r="AH708" s="7">
        <v>67</v>
      </c>
      <c r="AI708" s="7" t="str" cm="1">
        <f t="array" ref="AI708">_xlfn.IFS(AH708&lt;=25,"Young",AH708&lt;=50,"Adult",AH708&gt;50,"Old")</f>
        <v>Old</v>
      </c>
    </row>
    <row r="709" spans="1:35" x14ac:dyDescent="0.35">
      <c r="A709" s="11">
        <v>1199</v>
      </c>
      <c r="B709" s="9">
        <v>44177</v>
      </c>
      <c r="C709" s="10">
        <f t="shared" ca="1" si="11"/>
        <v>5.4388888888888891</v>
      </c>
      <c r="D709" s="11" t="s">
        <v>27</v>
      </c>
      <c r="E709" s="11" t="s">
        <v>53</v>
      </c>
      <c r="F709" s="11" t="s">
        <v>29</v>
      </c>
      <c r="G709" s="11" t="s">
        <v>54</v>
      </c>
      <c r="H709" s="11" t="s">
        <v>55</v>
      </c>
      <c r="I709" s="11" t="s">
        <v>45</v>
      </c>
      <c r="J709" s="11" t="s">
        <v>33</v>
      </c>
      <c r="K709" s="11" t="s">
        <v>69</v>
      </c>
      <c r="L709" s="9">
        <v>18367</v>
      </c>
      <c r="M709" s="11" t="s">
        <v>35</v>
      </c>
      <c r="N709" s="11" t="s">
        <v>36</v>
      </c>
      <c r="O709" s="11" t="s">
        <v>37</v>
      </c>
      <c r="P709" s="11" t="s">
        <v>38</v>
      </c>
      <c r="Q709" s="11" t="s">
        <v>39</v>
      </c>
      <c r="R709" s="11" cm="1">
        <f t="array" ref="R709">_xlfn.IFS(Table3[[#This Row],[Performance Levels]]="Exceeds",4,Table3[[#This Row],[Performance Levels]]="Fully Meets",3,Table3[[#This Row],[Performance Levels]]="PIP",1,Table3[[#This Row],[Performance Levels]]="Needs Improvement",2)</f>
        <v>3</v>
      </c>
      <c r="S709" s="11">
        <v>3</v>
      </c>
      <c r="T709" s="11" t="str" cm="1">
        <f t="array" ref="T709">_xlfn.IFS(S709&lt;=2,"Excellent",S709=3,"Average",S709&lt;=5,"Poor")</f>
        <v>Average</v>
      </c>
      <c r="U709" s="9">
        <v>45104</v>
      </c>
      <c r="V709" s="11">
        <v>3</v>
      </c>
      <c r="W709" s="11" t="str" cm="1">
        <f t="array" ref="W709">_xlfn.IFS(S709&lt;=2,"High",S709=3,"Moderate",S709&lt;=5,"Low")</f>
        <v>Moderate</v>
      </c>
      <c r="X709" s="11">
        <v>3</v>
      </c>
      <c r="Y709" s="11" t="str" cm="1">
        <f t="array" ref="Y709">_xlfn.IFS(S709&lt;=2,"High",S709=3,"Moderate",S709&lt;=5,"Low")</f>
        <v>Moderate</v>
      </c>
      <c r="Z709" s="11">
        <v>3</v>
      </c>
      <c r="AA709" s="11" t="str" cm="1">
        <f t="array" ref="AA709">_xlfn.IFS(S709&lt;=2,"High",S709=3,"Moderate",S709&lt;=5,"Low")</f>
        <v>Moderate</v>
      </c>
      <c r="AB709" s="9">
        <v>44893</v>
      </c>
      <c r="AC709" s="11" t="s">
        <v>40</v>
      </c>
      <c r="AD709" s="11" t="s">
        <v>50</v>
      </c>
      <c r="AE709" s="11" t="s">
        <v>72</v>
      </c>
      <c r="AF709" s="11">
        <v>2</v>
      </c>
      <c r="AG709" s="12">
        <v>663.19</v>
      </c>
      <c r="AH709" s="11">
        <v>70</v>
      </c>
      <c r="AI709" s="11" t="str" cm="1">
        <f t="array" ref="AI709">_xlfn.IFS(AH709&lt;=25,"Young",AH709&lt;=50,"Adult",AH709&gt;50,"Old")</f>
        <v>Old</v>
      </c>
    </row>
    <row r="710" spans="1:35" x14ac:dyDescent="0.35">
      <c r="A710" s="7">
        <v>1200</v>
      </c>
      <c r="B710" s="5">
        <v>44678</v>
      </c>
      <c r="C710" s="6">
        <f t="shared" ca="1" si="11"/>
        <v>4.0638888888888891</v>
      </c>
      <c r="D710" s="7" t="s">
        <v>27</v>
      </c>
      <c r="E710" s="7" t="s">
        <v>68</v>
      </c>
      <c r="F710" s="7" t="s">
        <v>29</v>
      </c>
      <c r="G710" s="7" t="s">
        <v>45</v>
      </c>
      <c r="H710" s="7" t="s">
        <v>44</v>
      </c>
      <c r="I710" s="7" t="s">
        <v>54</v>
      </c>
      <c r="J710" s="7" t="s">
        <v>33</v>
      </c>
      <c r="K710" s="7" t="s">
        <v>64</v>
      </c>
      <c r="L710" s="5">
        <v>28406</v>
      </c>
      <c r="M710" s="7" t="s">
        <v>35</v>
      </c>
      <c r="N710" s="7" t="s">
        <v>36</v>
      </c>
      <c r="O710" s="7" t="s">
        <v>59</v>
      </c>
      <c r="P710" s="7" t="s">
        <v>66</v>
      </c>
      <c r="Q710" s="7" t="s">
        <v>39</v>
      </c>
      <c r="R710" s="7" cm="1">
        <f t="array" ref="R710">_xlfn.IFS(Table3[[#This Row],[Performance Levels]]="Exceeds",4,Table3[[#This Row],[Performance Levels]]="Fully Meets",3,Table3[[#This Row],[Performance Levels]]="PIP",1,Table3[[#This Row],[Performance Levels]]="Needs Improvement",2)</f>
        <v>3</v>
      </c>
      <c r="S710" s="7">
        <v>3</v>
      </c>
      <c r="T710" s="7" t="str" cm="1">
        <f t="array" ref="T710">_xlfn.IFS(S710&lt;=2,"Excellent",S710=3,"Average",S710&lt;=5,"Poor")</f>
        <v>Average</v>
      </c>
      <c r="U710" s="5">
        <v>45035</v>
      </c>
      <c r="V710" s="7">
        <v>4</v>
      </c>
      <c r="W710" s="7" t="str" cm="1">
        <f t="array" ref="W710">_xlfn.IFS(S710&lt;=2,"High",S710=3,"Moderate",S710&lt;=5,"Low")</f>
        <v>Moderate</v>
      </c>
      <c r="X710" s="7">
        <v>5</v>
      </c>
      <c r="Y710" s="7" t="str" cm="1">
        <f t="array" ref="Y710">_xlfn.IFS(S710&lt;=2,"High",S710=3,"Moderate",S710&lt;=5,"Low")</f>
        <v>Moderate</v>
      </c>
      <c r="Z710" s="7">
        <v>1</v>
      </c>
      <c r="AA710" s="7" t="str" cm="1">
        <f t="array" ref="AA710">_xlfn.IFS(S710&lt;=2,"High",S710=3,"Moderate",S710&lt;=5,"Low")</f>
        <v>Moderate</v>
      </c>
      <c r="AB710" s="5">
        <v>45136</v>
      </c>
      <c r="AC710" s="7" t="s">
        <v>61</v>
      </c>
      <c r="AD710" s="7" t="s">
        <v>41</v>
      </c>
      <c r="AE710" s="7" t="s">
        <v>51</v>
      </c>
      <c r="AF710" s="7">
        <v>2</v>
      </c>
      <c r="AG710" s="8">
        <v>996.77</v>
      </c>
      <c r="AH710" s="7">
        <v>45</v>
      </c>
      <c r="AI710" s="7" t="str" cm="1">
        <f t="array" ref="AI710">_xlfn.IFS(AH710&lt;=25,"Young",AH710&lt;=50,"Adult",AH710&gt;50,"Old")</f>
        <v>Adult</v>
      </c>
    </row>
    <row r="711" spans="1:35" x14ac:dyDescent="0.35">
      <c r="A711" s="11">
        <v>1201</v>
      </c>
      <c r="B711" s="9">
        <v>44662</v>
      </c>
      <c r="C711" s="10">
        <f t="shared" ca="1" si="11"/>
        <v>4.1083333333333334</v>
      </c>
      <c r="D711" s="11" t="s">
        <v>27</v>
      </c>
      <c r="E711" s="11" t="s">
        <v>28</v>
      </c>
      <c r="F711" s="11" t="s">
        <v>107</v>
      </c>
      <c r="G711" s="11" t="s">
        <v>30</v>
      </c>
      <c r="H711" s="11" t="s">
        <v>44</v>
      </c>
      <c r="I711" s="11" t="s">
        <v>45</v>
      </c>
      <c r="J711" s="11" t="s">
        <v>33</v>
      </c>
      <c r="K711" s="11" t="s">
        <v>64</v>
      </c>
      <c r="L711" s="9">
        <v>19751</v>
      </c>
      <c r="M711" s="11" t="s">
        <v>35</v>
      </c>
      <c r="N711" s="11" t="s">
        <v>47</v>
      </c>
      <c r="O711" s="11" t="s">
        <v>59</v>
      </c>
      <c r="P711" s="11" t="s">
        <v>76</v>
      </c>
      <c r="Q711" s="11" t="s">
        <v>39</v>
      </c>
      <c r="R711" s="11" cm="1">
        <f t="array" ref="R711">_xlfn.IFS(Table3[[#This Row],[Performance Levels]]="Exceeds",4,Table3[[#This Row],[Performance Levels]]="Fully Meets",3,Table3[[#This Row],[Performance Levels]]="PIP",1,Table3[[#This Row],[Performance Levels]]="Needs Improvement",2)</f>
        <v>3</v>
      </c>
      <c r="S711" s="11">
        <v>3</v>
      </c>
      <c r="T711" s="11" t="str" cm="1">
        <f t="array" ref="T711">_xlfn.IFS(S711&lt;=2,"Excellent",S711=3,"Average",S711&lt;=5,"Poor")</f>
        <v>Average</v>
      </c>
      <c r="U711" s="9">
        <v>44980</v>
      </c>
      <c r="V711" s="11">
        <v>2</v>
      </c>
      <c r="W711" s="11" t="str" cm="1">
        <f t="array" ref="W711">_xlfn.IFS(S711&lt;=2,"High",S711=3,"Moderate",S711&lt;=5,"Low")</f>
        <v>Moderate</v>
      </c>
      <c r="X711" s="11">
        <v>4</v>
      </c>
      <c r="Y711" s="11" t="str" cm="1">
        <f t="array" ref="Y711">_xlfn.IFS(S711&lt;=2,"High",S711=3,"Moderate",S711&lt;=5,"Low")</f>
        <v>Moderate</v>
      </c>
      <c r="Z711" s="11">
        <v>4</v>
      </c>
      <c r="AA711" s="11" t="str" cm="1">
        <f t="array" ref="AA711">_xlfn.IFS(S711&lt;=2,"High",S711=3,"Moderate",S711&lt;=5,"Low")</f>
        <v>Moderate</v>
      </c>
      <c r="AB711" s="9">
        <v>44844</v>
      </c>
      <c r="AC711" s="11" t="s">
        <v>91</v>
      </c>
      <c r="AD711" s="11" t="s">
        <v>50</v>
      </c>
      <c r="AE711" s="11" t="s">
        <v>72</v>
      </c>
      <c r="AF711" s="11">
        <v>2</v>
      </c>
      <c r="AG711" s="12">
        <v>145.38999999999999</v>
      </c>
      <c r="AH711" s="11">
        <v>68</v>
      </c>
      <c r="AI711" s="11" t="str" cm="1">
        <f t="array" ref="AI711">_xlfn.IFS(AH711&lt;=25,"Young",AH711&lt;=50,"Adult",AH711&gt;50,"Old")</f>
        <v>Old</v>
      </c>
    </row>
    <row r="712" spans="1:35" x14ac:dyDescent="0.35">
      <c r="A712" s="7">
        <v>1202</v>
      </c>
      <c r="B712" s="5">
        <v>44805</v>
      </c>
      <c r="C712" s="6">
        <f t="shared" ca="1" si="11"/>
        <v>3.7194444444444446</v>
      </c>
      <c r="D712" s="7" t="s">
        <v>27</v>
      </c>
      <c r="E712" s="7" t="s">
        <v>84</v>
      </c>
      <c r="F712" s="7" t="s">
        <v>107</v>
      </c>
      <c r="G712" s="7" t="s">
        <v>30</v>
      </c>
      <c r="H712" s="7" t="s">
        <v>55</v>
      </c>
      <c r="I712" s="7" t="s">
        <v>32</v>
      </c>
      <c r="J712" s="7" t="s">
        <v>33</v>
      </c>
      <c r="K712" s="7" t="s">
        <v>100</v>
      </c>
      <c r="L712" s="5">
        <v>30487</v>
      </c>
      <c r="M712" s="7" t="s">
        <v>35</v>
      </c>
      <c r="N712" s="7" t="s">
        <v>47</v>
      </c>
      <c r="O712" s="7" t="s">
        <v>37</v>
      </c>
      <c r="P712" s="7" t="s">
        <v>38</v>
      </c>
      <c r="Q712" s="7" t="s">
        <v>39</v>
      </c>
      <c r="R712" s="7" cm="1">
        <f t="array" ref="R712">_xlfn.IFS(Table3[[#This Row],[Performance Levels]]="Exceeds",4,Table3[[#This Row],[Performance Levels]]="Fully Meets",3,Table3[[#This Row],[Performance Levels]]="PIP",1,Table3[[#This Row],[Performance Levels]]="Needs Improvement",2)</f>
        <v>3</v>
      </c>
      <c r="S712" s="7">
        <v>3</v>
      </c>
      <c r="T712" s="7" t="str" cm="1">
        <f t="array" ref="T712">_xlfn.IFS(S712&lt;=2,"Excellent",S712=3,"Average",S712&lt;=5,"Poor")</f>
        <v>Average</v>
      </c>
      <c r="U712" s="5">
        <v>44787</v>
      </c>
      <c r="V712" s="7">
        <v>1</v>
      </c>
      <c r="W712" s="7" t="str" cm="1">
        <f t="array" ref="W712">_xlfn.IFS(S712&lt;=2,"High",S712=3,"Moderate",S712&lt;=5,"Low")</f>
        <v>Moderate</v>
      </c>
      <c r="X712" s="7">
        <v>3</v>
      </c>
      <c r="Y712" s="7" t="str" cm="1">
        <f t="array" ref="Y712">_xlfn.IFS(S712&lt;=2,"High",S712=3,"Moderate",S712&lt;=5,"Low")</f>
        <v>Moderate</v>
      </c>
      <c r="Z712" s="7">
        <v>2</v>
      </c>
      <c r="AA712" s="7" t="str" cm="1">
        <f t="array" ref="AA712">_xlfn.IFS(S712&lt;=2,"High",S712=3,"Moderate",S712&lt;=5,"Low")</f>
        <v>Moderate</v>
      </c>
      <c r="AB712" s="5">
        <v>44903</v>
      </c>
      <c r="AC712" s="7" t="s">
        <v>67</v>
      </c>
      <c r="AD712" s="7" t="s">
        <v>41</v>
      </c>
      <c r="AE712" s="7" t="s">
        <v>51</v>
      </c>
      <c r="AF712" s="7">
        <v>1</v>
      </c>
      <c r="AG712" s="8">
        <v>344.74</v>
      </c>
      <c r="AH712" s="7">
        <v>39</v>
      </c>
      <c r="AI712" s="7" t="str" cm="1">
        <f t="array" ref="AI712">_xlfn.IFS(AH712&lt;=25,"Young",AH712&lt;=50,"Adult",AH712&gt;50,"Old")</f>
        <v>Adult</v>
      </c>
    </row>
    <row r="713" spans="1:35" x14ac:dyDescent="0.35">
      <c r="A713" s="11">
        <v>1203</v>
      </c>
      <c r="B713" s="9">
        <v>43351</v>
      </c>
      <c r="C713" s="10">
        <f t="shared" ca="1" si="11"/>
        <v>7.7</v>
      </c>
      <c r="D713" s="11" t="s">
        <v>27</v>
      </c>
      <c r="E713" s="11" t="s">
        <v>43</v>
      </c>
      <c r="F713" s="11" t="s">
        <v>29</v>
      </c>
      <c r="G713" s="11" t="s">
        <v>30</v>
      </c>
      <c r="H713" s="11" t="s">
        <v>44</v>
      </c>
      <c r="I713" s="11" t="s">
        <v>45</v>
      </c>
      <c r="J713" s="11" t="s">
        <v>33</v>
      </c>
      <c r="K713" s="11" t="s">
        <v>78</v>
      </c>
      <c r="L713" s="9">
        <v>31793</v>
      </c>
      <c r="M713" s="11" t="s">
        <v>35</v>
      </c>
      <c r="N713" s="11" t="s">
        <v>47</v>
      </c>
      <c r="O713" s="11" t="s">
        <v>37</v>
      </c>
      <c r="P713" s="11" t="s">
        <v>76</v>
      </c>
      <c r="Q713" s="11" t="s">
        <v>39</v>
      </c>
      <c r="R713" s="11" cm="1">
        <f t="array" ref="R713">_xlfn.IFS(Table3[[#This Row],[Performance Levels]]="Exceeds",4,Table3[[#This Row],[Performance Levels]]="Fully Meets",3,Table3[[#This Row],[Performance Levels]]="PIP",1,Table3[[#This Row],[Performance Levels]]="Needs Improvement",2)</f>
        <v>3</v>
      </c>
      <c r="S713" s="11">
        <v>3</v>
      </c>
      <c r="T713" s="11" t="str" cm="1">
        <f t="array" ref="T713">_xlfn.IFS(S713&lt;=2,"Excellent",S713=3,"Average",S713&lt;=5,"Poor")</f>
        <v>Average</v>
      </c>
      <c r="U713" s="9">
        <v>44837</v>
      </c>
      <c r="V713" s="11">
        <v>3</v>
      </c>
      <c r="W713" s="11" t="str" cm="1">
        <f t="array" ref="W713">_xlfn.IFS(S713&lt;=2,"High",S713=3,"Moderate",S713&lt;=5,"Low")</f>
        <v>Moderate</v>
      </c>
      <c r="X713" s="11">
        <v>5</v>
      </c>
      <c r="Y713" s="11" t="str" cm="1">
        <f t="array" ref="Y713">_xlfn.IFS(S713&lt;=2,"High",S713=3,"Moderate",S713&lt;=5,"Low")</f>
        <v>Moderate</v>
      </c>
      <c r="Z713" s="11">
        <v>3</v>
      </c>
      <c r="AA713" s="11" t="str" cm="1">
        <f t="array" ref="AA713">_xlfn.IFS(S713&lt;=2,"High",S713=3,"Moderate",S713&lt;=5,"Low")</f>
        <v>Moderate</v>
      </c>
      <c r="AB713" s="9">
        <v>44846</v>
      </c>
      <c r="AC713" s="11" t="s">
        <v>61</v>
      </c>
      <c r="AD713" s="11" t="s">
        <v>50</v>
      </c>
      <c r="AE713" s="11" t="s">
        <v>51</v>
      </c>
      <c r="AF713" s="11">
        <v>5</v>
      </c>
      <c r="AG713" s="12">
        <v>308.08999999999997</v>
      </c>
      <c r="AH713" s="11">
        <v>31</v>
      </c>
      <c r="AI713" s="11" t="str" cm="1">
        <f t="array" ref="AI713">_xlfn.IFS(AH713&lt;=25,"Young",AH713&lt;=50,"Adult",AH713&gt;50,"Old")</f>
        <v>Adult</v>
      </c>
    </row>
    <row r="714" spans="1:35" x14ac:dyDescent="0.35">
      <c r="A714" s="7">
        <v>1204</v>
      </c>
      <c r="B714" s="5">
        <v>44889</v>
      </c>
      <c r="C714" s="6">
        <f t="shared" ca="1" si="11"/>
        <v>3.4888888888888889</v>
      </c>
      <c r="D714" s="7" t="s">
        <v>27</v>
      </c>
      <c r="E714" s="7" t="s">
        <v>86</v>
      </c>
      <c r="F714" s="7" t="s">
        <v>29</v>
      </c>
      <c r="G714" s="7" t="s">
        <v>54</v>
      </c>
      <c r="H714" s="7" t="s">
        <v>55</v>
      </c>
      <c r="I714" s="7" t="s">
        <v>32</v>
      </c>
      <c r="J714" s="7" t="s">
        <v>33</v>
      </c>
      <c r="K714" s="7" t="s">
        <v>57</v>
      </c>
      <c r="L714" s="5">
        <v>54296</v>
      </c>
      <c r="M714" s="7" t="s">
        <v>35</v>
      </c>
      <c r="N714" s="7" t="s">
        <v>47</v>
      </c>
      <c r="O714" s="7" t="s">
        <v>37</v>
      </c>
      <c r="P714" s="7" t="s">
        <v>66</v>
      </c>
      <c r="Q714" s="7" t="s">
        <v>39</v>
      </c>
      <c r="R714" s="7" cm="1">
        <f t="array" ref="R714">_xlfn.IFS(Table3[[#This Row],[Performance Levels]]="Exceeds",4,Table3[[#This Row],[Performance Levels]]="Fully Meets",3,Table3[[#This Row],[Performance Levels]]="PIP",1,Table3[[#This Row],[Performance Levels]]="Needs Improvement",2)</f>
        <v>3</v>
      </c>
      <c r="S714" s="7">
        <v>3</v>
      </c>
      <c r="T714" s="7" t="str" cm="1">
        <f t="array" ref="T714">_xlfn.IFS(S714&lt;=2,"Excellent",S714=3,"Average",S714&lt;=5,"Poor")</f>
        <v>Average</v>
      </c>
      <c r="U714" s="5">
        <v>45099</v>
      </c>
      <c r="V714" s="7">
        <v>1</v>
      </c>
      <c r="W714" s="7" t="str" cm="1">
        <f t="array" ref="W714">_xlfn.IFS(S714&lt;=2,"High",S714=3,"Moderate",S714&lt;=5,"Low")</f>
        <v>Moderate</v>
      </c>
      <c r="X714" s="7">
        <v>4</v>
      </c>
      <c r="Y714" s="7" t="str" cm="1">
        <f t="array" ref="Y714">_xlfn.IFS(S714&lt;=2,"High",S714=3,"Moderate",S714&lt;=5,"Low")</f>
        <v>Moderate</v>
      </c>
      <c r="Z714" s="7">
        <v>3</v>
      </c>
      <c r="AA714" s="7" t="str" cm="1">
        <f t="array" ref="AA714">_xlfn.IFS(S714&lt;=2,"High",S714=3,"Moderate",S714&lt;=5,"Low")</f>
        <v>Moderate</v>
      </c>
      <c r="AB714" s="5">
        <v>45123</v>
      </c>
      <c r="AC714" s="7" t="s">
        <v>61</v>
      </c>
      <c r="AD714" s="7" t="s">
        <v>50</v>
      </c>
      <c r="AE714" s="7" t="s">
        <v>51</v>
      </c>
      <c r="AF714" s="7">
        <v>1</v>
      </c>
      <c r="AG714" s="8">
        <v>610.96</v>
      </c>
      <c r="AH714" s="7">
        <v>74</v>
      </c>
      <c r="AI714" s="7" t="str" cm="1">
        <f t="array" ref="AI714">_xlfn.IFS(AH714&lt;=25,"Young",AH714&lt;=50,"Adult",AH714&gt;50,"Old")</f>
        <v>Old</v>
      </c>
    </row>
    <row r="715" spans="1:35" x14ac:dyDescent="0.35">
      <c r="A715" s="11">
        <v>1205</v>
      </c>
      <c r="B715" s="9">
        <v>44035</v>
      </c>
      <c r="C715" s="10">
        <f t="shared" ca="1" si="11"/>
        <v>5.8250000000000002</v>
      </c>
      <c r="D715" s="11" t="s">
        <v>27</v>
      </c>
      <c r="E715" s="11" t="s">
        <v>63</v>
      </c>
      <c r="F715" s="11" t="s">
        <v>29</v>
      </c>
      <c r="G715" s="11" t="s">
        <v>54</v>
      </c>
      <c r="H715" s="11" t="s">
        <v>31</v>
      </c>
      <c r="I715" s="11" t="s">
        <v>45</v>
      </c>
      <c r="J715" s="11" t="s">
        <v>33</v>
      </c>
      <c r="K715" s="11" t="s">
        <v>104</v>
      </c>
      <c r="L715" s="9">
        <v>20579</v>
      </c>
      <c r="M715" s="11" t="s">
        <v>35</v>
      </c>
      <c r="N715" s="11" t="s">
        <v>36</v>
      </c>
      <c r="O715" s="11" t="s">
        <v>48</v>
      </c>
      <c r="P715" s="11" t="s">
        <v>60</v>
      </c>
      <c r="Q715" s="11" t="s">
        <v>39</v>
      </c>
      <c r="R715" s="11" cm="1">
        <f t="array" ref="R715">_xlfn.IFS(Table3[[#This Row],[Performance Levels]]="Exceeds",4,Table3[[#This Row],[Performance Levels]]="Fully Meets",3,Table3[[#This Row],[Performance Levels]]="PIP",1,Table3[[#This Row],[Performance Levels]]="Needs Improvement",2)</f>
        <v>3</v>
      </c>
      <c r="S715" s="11">
        <v>3</v>
      </c>
      <c r="T715" s="11" t="str" cm="1">
        <f t="array" ref="T715">_xlfn.IFS(S715&lt;=2,"Excellent",S715=3,"Average",S715&lt;=5,"Poor")</f>
        <v>Average</v>
      </c>
      <c r="U715" s="9">
        <v>45023</v>
      </c>
      <c r="V715" s="11">
        <v>2</v>
      </c>
      <c r="W715" s="11" t="str" cm="1">
        <f t="array" ref="W715">_xlfn.IFS(S715&lt;=2,"High",S715=3,"Moderate",S715&lt;=5,"Low")</f>
        <v>Moderate</v>
      </c>
      <c r="X715" s="11">
        <v>1</v>
      </c>
      <c r="Y715" s="11" t="str" cm="1">
        <f t="array" ref="Y715">_xlfn.IFS(S715&lt;=2,"High",S715=3,"Moderate",S715&lt;=5,"Low")</f>
        <v>Moderate</v>
      </c>
      <c r="Z715" s="11">
        <v>2</v>
      </c>
      <c r="AA715" s="11" t="str" cm="1">
        <f t="array" ref="AA715">_xlfn.IFS(S715&lt;=2,"High",S715=3,"Moderate",S715&lt;=5,"Low")</f>
        <v>Moderate</v>
      </c>
      <c r="AB715" s="9">
        <v>45139</v>
      </c>
      <c r="AC715" s="11" t="s">
        <v>91</v>
      </c>
      <c r="AD715" s="11" t="s">
        <v>50</v>
      </c>
      <c r="AE715" s="11" t="s">
        <v>42</v>
      </c>
      <c r="AF715" s="11">
        <v>3</v>
      </c>
      <c r="AG715" s="12">
        <v>201.83</v>
      </c>
      <c r="AH715" s="11">
        <v>64</v>
      </c>
      <c r="AI715" s="11" t="str" cm="1">
        <f t="array" ref="AI715">_xlfn.IFS(AH715&lt;=25,"Young",AH715&lt;=50,"Adult",AH715&gt;50,"Old")</f>
        <v>Old</v>
      </c>
    </row>
    <row r="716" spans="1:35" x14ac:dyDescent="0.35">
      <c r="A716" s="7">
        <v>1206</v>
      </c>
      <c r="B716" s="5">
        <v>43462</v>
      </c>
      <c r="C716" s="6">
        <f t="shared" ca="1" si="11"/>
        <v>7.3944444444444448</v>
      </c>
      <c r="D716" s="7" t="s">
        <v>27</v>
      </c>
      <c r="E716" s="7" t="s">
        <v>93</v>
      </c>
      <c r="F716" s="7" t="s">
        <v>29</v>
      </c>
      <c r="G716" s="7" t="s">
        <v>45</v>
      </c>
      <c r="H716" s="7" t="s">
        <v>31</v>
      </c>
      <c r="I716" s="7" t="s">
        <v>45</v>
      </c>
      <c r="J716" s="7" t="s">
        <v>33</v>
      </c>
      <c r="K716" s="7" t="s">
        <v>78</v>
      </c>
      <c r="L716" s="5">
        <v>20500</v>
      </c>
      <c r="M716" s="7" t="s">
        <v>35</v>
      </c>
      <c r="N716" s="7" t="s">
        <v>36</v>
      </c>
      <c r="O716" s="7" t="s">
        <v>37</v>
      </c>
      <c r="P716" s="7" t="s">
        <v>76</v>
      </c>
      <c r="Q716" s="7" t="s">
        <v>39</v>
      </c>
      <c r="R716" s="7" cm="1">
        <f t="array" ref="R716">_xlfn.IFS(Table3[[#This Row],[Performance Levels]]="Exceeds",4,Table3[[#This Row],[Performance Levels]]="Fully Meets",3,Table3[[#This Row],[Performance Levels]]="PIP",1,Table3[[#This Row],[Performance Levels]]="Needs Improvement",2)</f>
        <v>3</v>
      </c>
      <c r="S716" s="7">
        <v>3</v>
      </c>
      <c r="T716" s="7" t="str" cm="1">
        <f t="array" ref="T716">_xlfn.IFS(S716&lt;=2,"Excellent",S716=3,"Average",S716&lt;=5,"Poor")</f>
        <v>Average</v>
      </c>
      <c r="U716" s="5">
        <v>44851</v>
      </c>
      <c r="V716" s="7">
        <v>3</v>
      </c>
      <c r="W716" s="7" t="str" cm="1">
        <f t="array" ref="W716">_xlfn.IFS(S716&lt;=2,"High",S716=3,"Moderate",S716&lt;=5,"Low")</f>
        <v>Moderate</v>
      </c>
      <c r="X716" s="7">
        <v>4</v>
      </c>
      <c r="Y716" s="7" t="str" cm="1">
        <f t="array" ref="Y716">_xlfn.IFS(S716&lt;=2,"High",S716=3,"Moderate",S716&lt;=5,"Low")</f>
        <v>Moderate</v>
      </c>
      <c r="Z716" s="7">
        <v>2</v>
      </c>
      <c r="AA716" s="7" t="str" cm="1">
        <f t="array" ref="AA716">_xlfn.IFS(S716&lt;=2,"High",S716=3,"Moderate",S716&lt;=5,"Low")</f>
        <v>Moderate</v>
      </c>
      <c r="AB716" s="5">
        <v>45127</v>
      </c>
      <c r="AC716" s="7" t="s">
        <v>67</v>
      </c>
      <c r="AD716" s="7" t="s">
        <v>41</v>
      </c>
      <c r="AE716" s="7" t="s">
        <v>72</v>
      </c>
      <c r="AF716" s="7">
        <v>5</v>
      </c>
      <c r="AG716" s="8">
        <v>391.85</v>
      </c>
      <c r="AH716" s="7">
        <v>62</v>
      </c>
      <c r="AI716" s="7" t="str" cm="1">
        <f t="array" ref="AI716">_xlfn.IFS(AH716&lt;=25,"Young",AH716&lt;=50,"Adult",AH716&gt;50,"Old")</f>
        <v>Old</v>
      </c>
    </row>
    <row r="717" spans="1:35" x14ac:dyDescent="0.35">
      <c r="A717" s="11">
        <v>1207</v>
      </c>
      <c r="B717" s="9">
        <v>43739</v>
      </c>
      <c r="C717" s="10">
        <f t="shared" ca="1" si="11"/>
        <v>6.6361111111111111</v>
      </c>
      <c r="D717" s="11" t="s">
        <v>27</v>
      </c>
      <c r="E717" s="11" t="s">
        <v>73</v>
      </c>
      <c r="F717" s="11" t="s">
        <v>29</v>
      </c>
      <c r="G717" s="11" t="s">
        <v>30</v>
      </c>
      <c r="H717" s="11" t="s">
        <v>55</v>
      </c>
      <c r="I717" s="11" t="s">
        <v>54</v>
      </c>
      <c r="J717" s="11" t="s">
        <v>33</v>
      </c>
      <c r="K717" s="11" t="s">
        <v>100</v>
      </c>
      <c r="L717" s="9">
        <v>20644</v>
      </c>
      <c r="M717" s="11" t="s">
        <v>35</v>
      </c>
      <c r="N717" s="11" t="s">
        <v>36</v>
      </c>
      <c r="O717" s="11" t="s">
        <v>37</v>
      </c>
      <c r="P717" s="11" t="s">
        <v>76</v>
      </c>
      <c r="Q717" s="11" t="s">
        <v>39</v>
      </c>
      <c r="R717" s="11" cm="1">
        <f t="array" ref="R717">_xlfn.IFS(Table3[[#This Row],[Performance Levels]]="Exceeds",4,Table3[[#This Row],[Performance Levels]]="Fully Meets",3,Table3[[#This Row],[Performance Levels]]="PIP",1,Table3[[#This Row],[Performance Levels]]="Needs Improvement",2)</f>
        <v>3</v>
      </c>
      <c r="S717" s="11">
        <v>3</v>
      </c>
      <c r="T717" s="11" t="str" cm="1">
        <f t="array" ref="T717">_xlfn.IFS(S717&lt;=2,"Excellent",S717=3,"Average",S717&lt;=5,"Poor")</f>
        <v>Average</v>
      </c>
      <c r="U717" s="9">
        <v>44779</v>
      </c>
      <c r="V717" s="11">
        <v>2</v>
      </c>
      <c r="W717" s="11" t="str" cm="1">
        <f t="array" ref="W717">_xlfn.IFS(S717&lt;=2,"High",S717=3,"Moderate",S717&lt;=5,"Low")</f>
        <v>Moderate</v>
      </c>
      <c r="X717" s="11">
        <v>1</v>
      </c>
      <c r="Y717" s="11" t="str" cm="1">
        <f t="array" ref="Y717">_xlfn.IFS(S717&lt;=2,"High",S717=3,"Moderate",S717&lt;=5,"Low")</f>
        <v>Moderate</v>
      </c>
      <c r="Z717" s="11">
        <v>2</v>
      </c>
      <c r="AA717" s="11" t="str" cm="1">
        <f t="array" ref="AA717">_xlfn.IFS(S717&lt;=2,"High",S717=3,"Moderate",S717&lt;=5,"Low")</f>
        <v>Moderate</v>
      </c>
      <c r="AB717" s="9">
        <v>44902</v>
      </c>
      <c r="AC717" s="11" t="s">
        <v>91</v>
      </c>
      <c r="AD717" s="11" t="s">
        <v>41</v>
      </c>
      <c r="AE717" s="11" t="s">
        <v>62</v>
      </c>
      <c r="AF717" s="11">
        <v>5</v>
      </c>
      <c r="AG717" s="12">
        <v>682.36</v>
      </c>
      <c r="AH717" s="11">
        <v>63</v>
      </c>
      <c r="AI717" s="11" t="str" cm="1">
        <f t="array" ref="AI717">_xlfn.IFS(AH717&lt;=25,"Young",AH717&lt;=50,"Adult",AH717&gt;50,"Old")</f>
        <v>Old</v>
      </c>
    </row>
    <row r="718" spans="1:35" x14ac:dyDescent="0.35">
      <c r="A718" s="7">
        <v>1208</v>
      </c>
      <c r="B718" s="5">
        <v>43694</v>
      </c>
      <c r="C718" s="6">
        <f t="shared" ca="1" si="11"/>
        <v>6.7583333333333337</v>
      </c>
      <c r="D718" s="7" t="s">
        <v>132</v>
      </c>
      <c r="E718" s="7" t="s">
        <v>80</v>
      </c>
      <c r="F718" s="7" t="s">
        <v>29</v>
      </c>
      <c r="G718" s="7" t="s">
        <v>30</v>
      </c>
      <c r="H718" s="7" t="s">
        <v>44</v>
      </c>
      <c r="I718" s="7" t="s">
        <v>45</v>
      </c>
      <c r="J718" s="7" t="s">
        <v>33</v>
      </c>
      <c r="K718" s="7" t="s">
        <v>100</v>
      </c>
      <c r="L718" s="5">
        <v>29219</v>
      </c>
      <c r="M718" s="7" t="s">
        <v>35</v>
      </c>
      <c r="N718" s="7" t="s">
        <v>36</v>
      </c>
      <c r="O718" s="7" t="s">
        <v>71</v>
      </c>
      <c r="P718" s="7" t="s">
        <v>60</v>
      </c>
      <c r="Q718" s="7" t="s">
        <v>39</v>
      </c>
      <c r="R718" s="7" cm="1">
        <f t="array" ref="R718">_xlfn.IFS(Table3[[#This Row],[Performance Levels]]="Exceeds",4,Table3[[#This Row],[Performance Levels]]="Fully Meets",3,Table3[[#This Row],[Performance Levels]]="PIP",1,Table3[[#This Row],[Performance Levels]]="Needs Improvement",2)</f>
        <v>3</v>
      </c>
      <c r="S718" s="7">
        <v>3</v>
      </c>
      <c r="T718" s="7" t="str" cm="1">
        <f t="array" ref="T718">_xlfn.IFS(S718&lt;=2,"Excellent",S718=3,"Average",S718&lt;=5,"Poor")</f>
        <v>Average</v>
      </c>
      <c r="U718" s="5">
        <v>44791</v>
      </c>
      <c r="V718" s="7">
        <v>5</v>
      </c>
      <c r="W718" s="7" t="str" cm="1">
        <f t="array" ref="W718">_xlfn.IFS(S718&lt;=2,"High",S718=3,"Moderate",S718&lt;=5,"Low")</f>
        <v>Moderate</v>
      </c>
      <c r="X718" s="7">
        <v>1</v>
      </c>
      <c r="Y718" s="7" t="str" cm="1">
        <f t="array" ref="Y718">_xlfn.IFS(S718&lt;=2,"High",S718=3,"Moderate",S718&lt;=5,"Low")</f>
        <v>Moderate</v>
      </c>
      <c r="Z718" s="7">
        <v>5</v>
      </c>
      <c r="AA718" s="7" t="str" cm="1">
        <f t="array" ref="AA718">_xlfn.IFS(S718&lt;=2,"High",S718=3,"Moderate",S718&lt;=5,"Low")</f>
        <v>Moderate</v>
      </c>
      <c r="AB718" s="5">
        <v>44824</v>
      </c>
      <c r="AC718" s="7" t="s">
        <v>40</v>
      </c>
      <c r="AD718" s="7" t="s">
        <v>41</v>
      </c>
      <c r="AE718" s="7" t="s">
        <v>72</v>
      </c>
      <c r="AF718" s="7">
        <v>3</v>
      </c>
      <c r="AG718" s="8">
        <v>492.39</v>
      </c>
      <c r="AH718" s="7">
        <v>40</v>
      </c>
      <c r="AI718" s="7" t="str" cm="1">
        <f t="array" ref="AI718">_xlfn.IFS(AH718&lt;=25,"Young",AH718&lt;=50,"Adult",AH718&gt;50,"Old")</f>
        <v>Adult</v>
      </c>
    </row>
    <row r="719" spans="1:35" x14ac:dyDescent="0.35">
      <c r="A719" s="11">
        <v>1209</v>
      </c>
      <c r="B719" s="9">
        <v>45077</v>
      </c>
      <c r="C719" s="10">
        <f t="shared" ca="1" si="11"/>
        <v>2.9722222222222223</v>
      </c>
      <c r="D719" s="11" t="s">
        <v>132</v>
      </c>
      <c r="E719" s="11" t="s">
        <v>53</v>
      </c>
      <c r="F719" s="11" t="s">
        <v>29</v>
      </c>
      <c r="G719" s="11" t="s">
        <v>45</v>
      </c>
      <c r="H719" s="11" t="s">
        <v>44</v>
      </c>
      <c r="I719" s="11" t="s">
        <v>45</v>
      </c>
      <c r="J719" s="11" t="s">
        <v>33</v>
      </c>
      <c r="K719" s="11" t="s">
        <v>100</v>
      </c>
      <c r="L719" s="9">
        <v>36315</v>
      </c>
      <c r="M719" s="11" t="s">
        <v>35</v>
      </c>
      <c r="N719" s="11" t="s">
        <v>36</v>
      </c>
      <c r="O719" s="11" t="s">
        <v>59</v>
      </c>
      <c r="P719" s="11" t="s">
        <v>66</v>
      </c>
      <c r="Q719" s="11" t="s">
        <v>39</v>
      </c>
      <c r="R719" s="11" cm="1">
        <f t="array" ref="R719">_xlfn.IFS(Table3[[#This Row],[Performance Levels]]="Exceeds",4,Table3[[#This Row],[Performance Levels]]="Fully Meets",3,Table3[[#This Row],[Performance Levels]]="PIP",1,Table3[[#This Row],[Performance Levels]]="Needs Improvement",2)</f>
        <v>3</v>
      </c>
      <c r="S719" s="11">
        <v>3</v>
      </c>
      <c r="T719" s="11" t="str" cm="1">
        <f t="array" ref="T719">_xlfn.IFS(S719&lt;=2,"Excellent",S719=3,"Average",S719&lt;=5,"Poor")</f>
        <v>Average</v>
      </c>
      <c r="U719" s="9">
        <v>45074</v>
      </c>
      <c r="V719" s="11">
        <v>1</v>
      </c>
      <c r="W719" s="11" t="str" cm="1">
        <f t="array" ref="W719">_xlfn.IFS(S719&lt;=2,"High",S719=3,"Moderate",S719&lt;=5,"Low")</f>
        <v>Moderate</v>
      </c>
      <c r="X719" s="11">
        <v>3</v>
      </c>
      <c r="Y719" s="11" t="str" cm="1">
        <f t="array" ref="Y719">_xlfn.IFS(S719&lt;=2,"High",S719=3,"Moderate",S719&lt;=5,"Low")</f>
        <v>Moderate</v>
      </c>
      <c r="Z719" s="11">
        <v>1</v>
      </c>
      <c r="AA719" s="11" t="str" cm="1">
        <f t="array" ref="AA719">_xlfn.IFS(S719&lt;=2,"High",S719=3,"Moderate",S719&lt;=5,"Low")</f>
        <v>Moderate</v>
      </c>
      <c r="AB719" s="9">
        <v>45095</v>
      </c>
      <c r="AC719" s="11" t="s">
        <v>91</v>
      </c>
      <c r="AD719" s="11" t="s">
        <v>50</v>
      </c>
      <c r="AE719" s="11" t="s">
        <v>42</v>
      </c>
      <c r="AF719" s="11">
        <v>2</v>
      </c>
      <c r="AG719" s="12">
        <v>197.78</v>
      </c>
      <c r="AH719" s="11">
        <v>24</v>
      </c>
      <c r="AI719" s="11" t="str" cm="1">
        <f t="array" ref="AI719">_xlfn.IFS(AH719&lt;=25,"Young",AH719&lt;=50,"Adult",AH719&gt;50,"Old")</f>
        <v>Young</v>
      </c>
    </row>
    <row r="720" spans="1:35" x14ac:dyDescent="0.35">
      <c r="A720" s="7">
        <v>1210</v>
      </c>
      <c r="B720" s="5">
        <v>44173</v>
      </c>
      <c r="C720" s="6">
        <f t="shared" ca="1" si="11"/>
        <v>5.45</v>
      </c>
      <c r="D720" s="7" t="s">
        <v>132</v>
      </c>
      <c r="E720" s="7" t="s">
        <v>68</v>
      </c>
      <c r="F720" s="7" t="s">
        <v>29</v>
      </c>
      <c r="G720" s="7" t="s">
        <v>54</v>
      </c>
      <c r="H720" s="7" t="s">
        <v>55</v>
      </c>
      <c r="I720" s="7" t="s">
        <v>45</v>
      </c>
      <c r="J720" s="7" t="s">
        <v>33</v>
      </c>
      <c r="K720" s="7" t="s">
        <v>69</v>
      </c>
      <c r="L720" s="5">
        <v>54416</v>
      </c>
      <c r="M720" s="7" t="s">
        <v>35</v>
      </c>
      <c r="N720" s="7" t="s">
        <v>36</v>
      </c>
      <c r="O720" s="7" t="s">
        <v>83</v>
      </c>
      <c r="P720" s="7" t="s">
        <v>76</v>
      </c>
      <c r="Q720" s="7" t="s">
        <v>39</v>
      </c>
      <c r="R720" s="7" cm="1">
        <f t="array" ref="R720">_xlfn.IFS(Table3[[#This Row],[Performance Levels]]="Exceeds",4,Table3[[#This Row],[Performance Levels]]="Fully Meets",3,Table3[[#This Row],[Performance Levels]]="PIP",1,Table3[[#This Row],[Performance Levels]]="Needs Improvement",2)</f>
        <v>3</v>
      </c>
      <c r="S720" s="7">
        <v>3</v>
      </c>
      <c r="T720" s="7" t="str" cm="1">
        <f t="array" ref="T720">_xlfn.IFS(S720&lt;=2,"Excellent",S720=3,"Average",S720&lt;=5,"Poor")</f>
        <v>Average</v>
      </c>
      <c r="U720" s="5">
        <v>44858</v>
      </c>
      <c r="V720" s="7">
        <v>4</v>
      </c>
      <c r="W720" s="7" t="str" cm="1">
        <f t="array" ref="W720">_xlfn.IFS(S720&lt;=2,"High",S720=3,"Moderate",S720&lt;=5,"Low")</f>
        <v>Moderate</v>
      </c>
      <c r="X720" s="7">
        <v>5</v>
      </c>
      <c r="Y720" s="7" t="str" cm="1">
        <f t="array" ref="Y720">_xlfn.IFS(S720&lt;=2,"High",S720=3,"Moderate",S720&lt;=5,"Low")</f>
        <v>Moderate</v>
      </c>
      <c r="Z720" s="7">
        <v>1</v>
      </c>
      <c r="AA720" s="7" t="str" cm="1">
        <f t="array" ref="AA720">_xlfn.IFS(S720&lt;=2,"High",S720=3,"Moderate",S720&lt;=5,"Low")</f>
        <v>Moderate</v>
      </c>
      <c r="AB720" s="5">
        <v>44935</v>
      </c>
      <c r="AC720" s="7" t="s">
        <v>40</v>
      </c>
      <c r="AD720" s="7" t="s">
        <v>50</v>
      </c>
      <c r="AE720" s="7" t="s">
        <v>51</v>
      </c>
      <c r="AF720" s="7">
        <v>4</v>
      </c>
      <c r="AG720" s="8">
        <v>485.44</v>
      </c>
      <c r="AH720" s="7">
        <v>72</v>
      </c>
      <c r="AI720" s="7" t="str" cm="1">
        <f t="array" ref="AI720">_xlfn.IFS(AH720&lt;=25,"Young",AH720&lt;=50,"Adult",AH720&gt;50,"Old")</f>
        <v>Old</v>
      </c>
    </row>
    <row r="721" spans="1:35" x14ac:dyDescent="0.35">
      <c r="A721" s="11">
        <v>1211</v>
      </c>
      <c r="B721" s="9">
        <v>43409</v>
      </c>
      <c r="C721" s="10">
        <f t="shared" ca="1" si="11"/>
        <v>7.541666666666667</v>
      </c>
      <c r="D721" s="11" t="s">
        <v>105</v>
      </c>
      <c r="E721" s="11" t="s">
        <v>28</v>
      </c>
      <c r="F721" s="11" t="s">
        <v>107</v>
      </c>
      <c r="G721" s="11" t="s">
        <v>45</v>
      </c>
      <c r="H721" s="11" t="s">
        <v>55</v>
      </c>
      <c r="I721" s="11" t="s">
        <v>45</v>
      </c>
      <c r="J721" s="11" t="s">
        <v>33</v>
      </c>
      <c r="K721" s="11" t="s">
        <v>69</v>
      </c>
      <c r="L721" s="9">
        <v>29931</v>
      </c>
      <c r="M721" s="11" t="s">
        <v>35</v>
      </c>
      <c r="N721" s="11" t="s">
        <v>47</v>
      </c>
      <c r="O721" s="11" t="s">
        <v>59</v>
      </c>
      <c r="P721" s="11" t="s">
        <v>38</v>
      </c>
      <c r="Q721" s="11" t="s">
        <v>39</v>
      </c>
      <c r="R721" s="11" cm="1">
        <f t="array" ref="R721">_xlfn.IFS(Table3[[#This Row],[Performance Levels]]="Exceeds",4,Table3[[#This Row],[Performance Levels]]="Fully Meets",3,Table3[[#This Row],[Performance Levels]]="PIP",1,Table3[[#This Row],[Performance Levels]]="Needs Improvement",2)</f>
        <v>3</v>
      </c>
      <c r="S721" s="11">
        <v>3</v>
      </c>
      <c r="T721" s="11" t="str" cm="1">
        <f t="array" ref="T721">_xlfn.IFS(S721&lt;=2,"Excellent",S721=3,"Average",S721&lt;=5,"Poor")</f>
        <v>Average</v>
      </c>
      <c r="U721" s="9">
        <v>45001</v>
      </c>
      <c r="V721" s="11">
        <v>3</v>
      </c>
      <c r="W721" s="11" t="str" cm="1">
        <f t="array" ref="W721">_xlfn.IFS(S721&lt;=2,"High",S721=3,"Moderate",S721&lt;=5,"Low")</f>
        <v>Moderate</v>
      </c>
      <c r="X721" s="11">
        <v>3</v>
      </c>
      <c r="Y721" s="11" t="str" cm="1">
        <f t="array" ref="Y721">_xlfn.IFS(S721&lt;=2,"High",S721=3,"Moderate",S721&lt;=5,"Low")</f>
        <v>Moderate</v>
      </c>
      <c r="Z721" s="11">
        <v>1</v>
      </c>
      <c r="AA721" s="11" t="str" cm="1">
        <f t="array" ref="AA721">_xlfn.IFS(S721&lt;=2,"High",S721=3,"Moderate",S721&lt;=5,"Low")</f>
        <v>Moderate</v>
      </c>
      <c r="AB721" s="9">
        <v>45137</v>
      </c>
      <c r="AC721" s="11" t="s">
        <v>40</v>
      </c>
      <c r="AD721" s="11" t="s">
        <v>50</v>
      </c>
      <c r="AE721" s="11" t="s">
        <v>72</v>
      </c>
      <c r="AF721" s="11">
        <v>3</v>
      </c>
      <c r="AG721" s="12">
        <v>557.34</v>
      </c>
      <c r="AH721" s="11">
        <v>37</v>
      </c>
      <c r="AI721" s="11" t="str" cm="1">
        <f t="array" ref="AI721">_xlfn.IFS(AH721&lt;=25,"Young",AH721&lt;=50,"Adult",AH721&gt;50,"Old")</f>
        <v>Adult</v>
      </c>
    </row>
    <row r="722" spans="1:35" x14ac:dyDescent="0.35">
      <c r="A722" s="7">
        <v>1212</v>
      </c>
      <c r="B722" s="5">
        <v>44069</v>
      </c>
      <c r="C722" s="6">
        <f t="shared" ca="1" si="11"/>
        <v>5.7333333333333334</v>
      </c>
      <c r="D722" s="7" t="s">
        <v>105</v>
      </c>
      <c r="E722" s="7" t="s">
        <v>43</v>
      </c>
      <c r="F722" s="7" t="s">
        <v>107</v>
      </c>
      <c r="G722" s="7" t="s">
        <v>30</v>
      </c>
      <c r="H722" s="7" t="s">
        <v>31</v>
      </c>
      <c r="I722" s="7" t="s">
        <v>54</v>
      </c>
      <c r="J722" s="7" t="s">
        <v>33</v>
      </c>
      <c r="K722" s="7" t="s">
        <v>78</v>
      </c>
      <c r="L722" s="5">
        <v>30555</v>
      </c>
      <c r="M722" s="7" t="s">
        <v>35</v>
      </c>
      <c r="N722" s="7" t="s">
        <v>36</v>
      </c>
      <c r="O722" s="7" t="s">
        <v>48</v>
      </c>
      <c r="P722" s="7" t="s">
        <v>60</v>
      </c>
      <c r="Q722" s="7" t="s">
        <v>39</v>
      </c>
      <c r="R722" s="7" cm="1">
        <f t="array" ref="R722">_xlfn.IFS(Table3[[#This Row],[Performance Levels]]="Exceeds",4,Table3[[#This Row],[Performance Levels]]="Fully Meets",3,Table3[[#This Row],[Performance Levels]]="PIP",1,Table3[[#This Row],[Performance Levels]]="Needs Improvement",2)</f>
        <v>3</v>
      </c>
      <c r="S722" s="7">
        <v>3</v>
      </c>
      <c r="T722" s="7" t="str" cm="1">
        <f t="array" ref="T722">_xlfn.IFS(S722&lt;=2,"Excellent",S722=3,"Average",S722&lt;=5,"Poor")</f>
        <v>Average</v>
      </c>
      <c r="U722" s="5">
        <v>44957</v>
      </c>
      <c r="V722" s="7">
        <v>4</v>
      </c>
      <c r="W722" s="7" t="str" cm="1">
        <f t="array" ref="W722">_xlfn.IFS(S722&lt;=2,"High",S722=3,"Moderate",S722&lt;=5,"Low")</f>
        <v>Moderate</v>
      </c>
      <c r="X722" s="7">
        <v>5</v>
      </c>
      <c r="Y722" s="7" t="str" cm="1">
        <f t="array" ref="Y722">_xlfn.IFS(S722&lt;=2,"High",S722=3,"Moderate",S722&lt;=5,"Low")</f>
        <v>Moderate</v>
      </c>
      <c r="Z722" s="7">
        <v>4</v>
      </c>
      <c r="AA722" s="7" t="str" cm="1">
        <f t="array" ref="AA722">_xlfn.IFS(S722&lt;=2,"High",S722=3,"Moderate",S722&lt;=5,"Low")</f>
        <v>Moderate</v>
      </c>
      <c r="AB722" s="5">
        <v>45049</v>
      </c>
      <c r="AC722" s="7" t="s">
        <v>61</v>
      </c>
      <c r="AD722" s="7" t="s">
        <v>41</v>
      </c>
      <c r="AE722" s="7" t="s">
        <v>42</v>
      </c>
      <c r="AF722" s="7">
        <v>5</v>
      </c>
      <c r="AG722" s="8">
        <v>817.92</v>
      </c>
      <c r="AH722" s="7">
        <v>37</v>
      </c>
      <c r="AI722" s="7" t="str" cm="1">
        <f t="array" ref="AI722">_xlfn.IFS(AH722&lt;=25,"Young",AH722&lt;=50,"Adult",AH722&gt;50,"Old")</f>
        <v>Adult</v>
      </c>
    </row>
    <row r="723" spans="1:35" x14ac:dyDescent="0.35">
      <c r="A723" s="11">
        <v>1213</v>
      </c>
      <c r="B723" s="9">
        <v>43884</v>
      </c>
      <c r="C723" s="10">
        <f t="shared" ca="1" si="11"/>
        <v>6.2416666666666663</v>
      </c>
      <c r="D723" s="11" t="s">
        <v>105</v>
      </c>
      <c r="E723" s="11" t="s">
        <v>86</v>
      </c>
      <c r="F723" s="11" t="s">
        <v>29</v>
      </c>
      <c r="G723" s="11" t="s">
        <v>45</v>
      </c>
      <c r="H723" s="11" t="s">
        <v>44</v>
      </c>
      <c r="I723" s="11" t="s">
        <v>45</v>
      </c>
      <c r="J723" s="11" t="s">
        <v>33</v>
      </c>
      <c r="K723" s="11" t="s">
        <v>95</v>
      </c>
      <c r="L723" s="9">
        <v>31858</v>
      </c>
      <c r="M723" s="11" t="s">
        <v>35</v>
      </c>
      <c r="N723" s="11" t="s">
        <v>36</v>
      </c>
      <c r="O723" s="11" t="s">
        <v>37</v>
      </c>
      <c r="P723" s="11" t="s">
        <v>66</v>
      </c>
      <c r="Q723" s="11" t="s">
        <v>39</v>
      </c>
      <c r="R723" s="11" cm="1">
        <f t="array" ref="R723">_xlfn.IFS(Table3[[#This Row],[Performance Levels]]="Exceeds",4,Table3[[#This Row],[Performance Levels]]="Fully Meets",3,Table3[[#This Row],[Performance Levels]]="PIP",1,Table3[[#This Row],[Performance Levels]]="Needs Improvement",2)</f>
        <v>3</v>
      </c>
      <c r="S723" s="11">
        <v>3</v>
      </c>
      <c r="T723" s="11" t="str" cm="1">
        <f t="array" ref="T723">_xlfn.IFS(S723&lt;=2,"Excellent",S723=3,"Average",S723&lt;=5,"Poor")</f>
        <v>Average</v>
      </c>
      <c r="U723" s="9">
        <v>44832</v>
      </c>
      <c r="V723" s="11">
        <v>1</v>
      </c>
      <c r="W723" s="11" t="str" cm="1">
        <f t="array" ref="W723">_xlfn.IFS(S723&lt;=2,"High",S723=3,"Moderate",S723&lt;=5,"Low")</f>
        <v>Moderate</v>
      </c>
      <c r="X723" s="11">
        <v>2</v>
      </c>
      <c r="Y723" s="11" t="str" cm="1">
        <f t="array" ref="Y723">_xlfn.IFS(S723&lt;=2,"High",S723=3,"Moderate",S723&lt;=5,"Low")</f>
        <v>Moderate</v>
      </c>
      <c r="Z723" s="11">
        <v>4</v>
      </c>
      <c r="AA723" s="11" t="str" cm="1">
        <f t="array" ref="AA723">_xlfn.IFS(S723&lt;=2,"High",S723=3,"Moderate",S723&lt;=5,"Low")</f>
        <v>Moderate</v>
      </c>
      <c r="AB723" s="9">
        <v>44972</v>
      </c>
      <c r="AC723" s="11" t="s">
        <v>61</v>
      </c>
      <c r="AD723" s="11" t="s">
        <v>50</v>
      </c>
      <c r="AE723" s="11" t="s">
        <v>42</v>
      </c>
      <c r="AF723" s="11">
        <v>4</v>
      </c>
      <c r="AG723" s="12">
        <v>485.39</v>
      </c>
      <c r="AH723" s="11">
        <v>33</v>
      </c>
      <c r="AI723" s="11" t="str" cm="1">
        <f t="array" ref="AI723">_xlfn.IFS(AH723&lt;=25,"Young",AH723&lt;=50,"Adult",AH723&gt;50,"Old")</f>
        <v>Adult</v>
      </c>
    </row>
    <row r="724" spans="1:35" x14ac:dyDescent="0.35">
      <c r="A724" s="7">
        <v>1214</v>
      </c>
      <c r="B724" s="5">
        <v>44604</v>
      </c>
      <c r="C724" s="6">
        <f t="shared" ca="1" si="11"/>
        <v>4.2722222222222221</v>
      </c>
      <c r="D724" s="7" t="s">
        <v>105</v>
      </c>
      <c r="E724" s="7" t="s">
        <v>80</v>
      </c>
      <c r="F724" s="7" t="s">
        <v>29</v>
      </c>
      <c r="G724" s="7" t="s">
        <v>54</v>
      </c>
      <c r="H724" s="7" t="s">
        <v>55</v>
      </c>
      <c r="I724" s="7" t="s">
        <v>54</v>
      </c>
      <c r="J724" s="7" t="s">
        <v>33</v>
      </c>
      <c r="K724" s="7" t="s">
        <v>88</v>
      </c>
      <c r="L724" s="5">
        <v>24734</v>
      </c>
      <c r="M724" s="7" t="s">
        <v>35</v>
      </c>
      <c r="N724" s="7" t="s">
        <v>36</v>
      </c>
      <c r="O724" s="7" t="s">
        <v>83</v>
      </c>
      <c r="P724" s="7" t="s">
        <v>76</v>
      </c>
      <c r="Q724" s="7" t="s">
        <v>39</v>
      </c>
      <c r="R724" s="7" cm="1">
        <f t="array" ref="R724">_xlfn.IFS(Table3[[#This Row],[Performance Levels]]="Exceeds",4,Table3[[#This Row],[Performance Levels]]="Fully Meets",3,Table3[[#This Row],[Performance Levels]]="PIP",1,Table3[[#This Row],[Performance Levels]]="Needs Improvement",2)</f>
        <v>3</v>
      </c>
      <c r="S724" s="7">
        <v>3</v>
      </c>
      <c r="T724" s="7" t="str" cm="1">
        <f t="array" ref="T724">_xlfn.IFS(S724&lt;=2,"Excellent",S724=3,"Average",S724&lt;=5,"Poor")</f>
        <v>Average</v>
      </c>
      <c r="U724" s="5">
        <v>45079</v>
      </c>
      <c r="V724" s="7">
        <v>1</v>
      </c>
      <c r="W724" s="7" t="str" cm="1">
        <f t="array" ref="W724">_xlfn.IFS(S724&lt;=2,"High",S724=3,"Moderate",S724&lt;=5,"Low")</f>
        <v>Moderate</v>
      </c>
      <c r="X724" s="7">
        <v>5</v>
      </c>
      <c r="Y724" s="7" t="str" cm="1">
        <f t="array" ref="Y724">_xlfn.IFS(S724&lt;=2,"High",S724=3,"Moderate",S724&lt;=5,"Low")</f>
        <v>Moderate</v>
      </c>
      <c r="Z724" s="7">
        <v>3</v>
      </c>
      <c r="AA724" s="7" t="str" cm="1">
        <f t="array" ref="AA724">_xlfn.IFS(S724&lt;=2,"High",S724=3,"Moderate",S724&lt;=5,"Low")</f>
        <v>Moderate</v>
      </c>
      <c r="AB724" s="5">
        <v>45018</v>
      </c>
      <c r="AC724" s="7" t="s">
        <v>49</v>
      </c>
      <c r="AD724" s="7" t="s">
        <v>41</v>
      </c>
      <c r="AE724" s="7" t="s">
        <v>62</v>
      </c>
      <c r="AF724" s="7">
        <v>3</v>
      </c>
      <c r="AG724" s="8">
        <v>145.13</v>
      </c>
      <c r="AH724" s="7">
        <v>55</v>
      </c>
      <c r="AI724" s="7" t="str" cm="1">
        <f t="array" ref="AI724">_xlfn.IFS(AH724&lt;=25,"Young",AH724&lt;=50,"Adult",AH724&gt;50,"Old")</f>
        <v>Old</v>
      </c>
    </row>
    <row r="725" spans="1:35" x14ac:dyDescent="0.35">
      <c r="A725" s="11">
        <v>1215</v>
      </c>
      <c r="B725" s="9">
        <v>43874</v>
      </c>
      <c r="C725" s="10">
        <f t="shared" ca="1" si="11"/>
        <v>6.2694444444444448</v>
      </c>
      <c r="D725" s="11" t="s">
        <v>105</v>
      </c>
      <c r="E725" s="11" t="s">
        <v>53</v>
      </c>
      <c r="F725" s="11" t="s">
        <v>29</v>
      </c>
      <c r="G725" s="11" t="s">
        <v>30</v>
      </c>
      <c r="H725" s="11" t="s">
        <v>31</v>
      </c>
      <c r="I725" s="11" t="s">
        <v>32</v>
      </c>
      <c r="J725" s="11" t="s">
        <v>33</v>
      </c>
      <c r="K725" s="11" t="s">
        <v>46</v>
      </c>
      <c r="L725" s="9">
        <v>30515</v>
      </c>
      <c r="M725" s="11" t="s">
        <v>35</v>
      </c>
      <c r="N725" s="11" t="s">
        <v>36</v>
      </c>
      <c r="O725" s="11" t="s">
        <v>83</v>
      </c>
      <c r="P725" s="11" t="s">
        <v>38</v>
      </c>
      <c r="Q725" s="11" t="s">
        <v>39</v>
      </c>
      <c r="R725" s="11" cm="1">
        <f t="array" ref="R725">_xlfn.IFS(Table3[[#This Row],[Performance Levels]]="Exceeds",4,Table3[[#This Row],[Performance Levels]]="Fully Meets",3,Table3[[#This Row],[Performance Levels]]="PIP",1,Table3[[#This Row],[Performance Levels]]="Needs Improvement",2)</f>
        <v>3</v>
      </c>
      <c r="S725" s="11">
        <v>3</v>
      </c>
      <c r="T725" s="11" t="str" cm="1">
        <f t="array" ref="T725">_xlfn.IFS(S725&lt;=2,"Excellent",S725=3,"Average",S725&lt;=5,"Poor")</f>
        <v>Average</v>
      </c>
      <c r="U725" s="9">
        <v>44859</v>
      </c>
      <c r="V725" s="11">
        <v>2</v>
      </c>
      <c r="W725" s="11" t="str" cm="1">
        <f t="array" ref="W725">_xlfn.IFS(S725&lt;=2,"High",S725=3,"Moderate",S725&lt;=5,"Low")</f>
        <v>Moderate</v>
      </c>
      <c r="X725" s="11">
        <v>1</v>
      </c>
      <c r="Y725" s="11" t="str" cm="1">
        <f t="array" ref="Y725">_xlfn.IFS(S725&lt;=2,"High",S725=3,"Moderate",S725&lt;=5,"Low")</f>
        <v>Moderate</v>
      </c>
      <c r="Z725" s="11">
        <v>5</v>
      </c>
      <c r="AA725" s="11" t="str" cm="1">
        <f t="array" ref="AA725">_xlfn.IFS(S725&lt;=2,"High",S725=3,"Moderate",S725&lt;=5,"Low")</f>
        <v>Moderate</v>
      </c>
      <c r="AB725" s="9">
        <v>44817</v>
      </c>
      <c r="AC725" s="11" t="s">
        <v>91</v>
      </c>
      <c r="AD725" s="11" t="s">
        <v>50</v>
      </c>
      <c r="AE725" s="11" t="s">
        <v>72</v>
      </c>
      <c r="AF725" s="11">
        <v>4</v>
      </c>
      <c r="AG725" s="12">
        <v>751.88</v>
      </c>
      <c r="AH725" s="11">
        <v>37</v>
      </c>
      <c r="AI725" s="11" t="str" cm="1">
        <f t="array" ref="AI725">_xlfn.IFS(AH725&lt;=25,"Young",AH725&lt;=50,"Adult",AH725&gt;50,"Old")</f>
        <v>Adult</v>
      </c>
    </row>
    <row r="726" spans="1:35" x14ac:dyDescent="0.35">
      <c r="A726" s="7">
        <v>1216</v>
      </c>
      <c r="B726" s="5">
        <v>44972</v>
      </c>
      <c r="C726" s="6">
        <f t="shared" ca="1" si="11"/>
        <v>3.2638888888888888</v>
      </c>
      <c r="D726" s="7" t="s">
        <v>27</v>
      </c>
      <c r="E726" s="7" t="s">
        <v>93</v>
      </c>
      <c r="F726" s="7" t="s">
        <v>107</v>
      </c>
      <c r="G726" s="7" t="s">
        <v>45</v>
      </c>
      <c r="H726" s="7" t="s">
        <v>55</v>
      </c>
      <c r="I726" s="7" t="s">
        <v>45</v>
      </c>
      <c r="J726" s="7" t="s">
        <v>33</v>
      </c>
      <c r="K726" s="7" t="s">
        <v>64</v>
      </c>
      <c r="L726" s="5">
        <v>31582</v>
      </c>
      <c r="M726" s="7" t="s">
        <v>35</v>
      </c>
      <c r="N726" s="7" t="s">
        <v>36</v>
      </c>
      <c r="O726" s="7" t="s">
        <v>71</v>
      </c>
      <c r="P726" s="7" t="s">
        <v>60</v>
      </c>
      <c r="Q726" s="7" t="s">
        <v>39</v>
      </c>
      <c r="R726" s="7" cm="1">
        <f t="array" ref="R726">_xlfn.IFS(Table3[[#This Row],[Performance Levels]]="Exceeds",4,Table3[[#This Row],[Performance Levels]]="Fully Meets",3,Table3[[#This Row],[Performance Levels]]="PIP",1,Table3[[#This Row],[Performance Levels]]="Needs Improvement",2)</f>
        <v>3</v>
      </c>
      <c r="S726" s="7">
        <v>3</v>
      </c>
      <c r="T726" s="7" t="str" cm="1">
        <f t="array" ref="T726">_xlfn.IFS(S726&lt;=2,"Excellent",S726=3,"Average",S726&lt;=5,"Poor")</f>
        <v>Average</v>
      </c>
      <c r="U726" s="5">
        <v>44813</v>
      </c>
      <c r="V726" s="7">
        <v>4</v>
      </c>
      <c r="W726" s="7" t="str" cm="1">
        <f t="array" ref="W726">_xlfn.IFS(S726&lt;=2,"High",S726=3,"Moderate",S726&lt;=5,"Low")</f>
        <v>Moderate</v>
      </c>
      <c r="X726" s="7">
        <v>1</v>
      </c>
      <c r="Y726" s="7" t="str" cm="1">
        <f t="array" ref="Y726">_xlfn.IFS(S726&lt;=2,"High",S726=3,"Moderate",S726&lt;=5,"Low")</f>
        <v>Moderate</v>
      </c>
      <c r="Z726" s="7">
        <v>1</v>
      </c>
      <c r="AA726" s="7" t="str" cm="1">
        <f t="array" ref="AA726">_xlfn.IFS(S726&lt;=2,"High",S726=3,"Moderate",S726&lt;=5,"Low")</f>
        <v>Moderate</v>
      </c>
      <c r="AB726" s="5">
        <v>45123</v>
      </c>
      <c r="AC726" s="7" t="s">
        <v>40</v>
      </c>
      <c r="AD726" s="7" t="s">
        <v>50</v>
      </c>
      <c r="AE726" s="7" t="s">
        <v>51</v>
      </c>
      <c r="AF726" s="7">
        <v>1</v>
      </c>
      <c r="AG726" s="8">
        <v>136.47999999999999</v>
      </c>
      <c r="AH726" s="7">
        <v>37</v>
      </c>
      <c r="AI726" s="7" t="str" cm="1">
        <f t="array" ref="AI726">_xlfn.IFS(AH726&lt;=25,"Young",AH726&lt;=50,"Adult",AH726&gt;50,"Old")</f>
        <v>Adult</v>
      </c>
    </row>
    <row r="727" spans="1:35" x14ac:dyDescent="0.35">
      <c r="A727" s="11">
        <v>1217</v>
      </c>
      <c r="B727" s="9">
        <v>43802</v>
      </c>
      <c r="C727" s="10">
        <f t="shared" ca="1" si="11"/>
        <v>6.4638888888888886</v>
      </c>
      <c r="D727" s="11" t="s">
        <v>27</v>
      </c>
      <c r="E727" s="11" t="s">
        <v>84</v>
      </c>
      <c r="F727" s="11" t="s">
        <v>107</v>
      </c>
      <c r="G727" s="11" t="s">
        <v>54</v>
      </c>
      <c r="H727" s="11" t="s">
        <v>55</v>
      </c>
      <c r="I727" s="11" t="s">
        <v>45</v>
      </c>
      <c r="J727" s="11" t="s">
        <v>33</v>
      </c>
      <c r="K727" s="11" t="s">
        <v>100</v>
      </c>
      <c r="L727" s="9">
        <v>22114</v>
      </c>
      <c r="M727" s="11" t="s">
        <v>35</v>
      </c>
      <c r="N727" s="11" t="s">
        <v>47</v>
      </c>
      <c r="O727" s="11" t="s">
        <v>83</v>
      </c>
      <c r="P727" s="11" t="s">
        <v>60</v>
      </c>
      <c r="Q727" s="11" t="s">
        <v>39</v>
      </c>
      <c r="R727" s="11" cm="1">
        <f t="array" ref="R727">_xlfn.IFS(Table3[[#This Row],[Performance Levels]]="Exceeds",4,Table3[[#This Row],[Performance Levels]]="Fully Meets",3,Table3[[#This Row],[Performance Levels]]="PIP",1,Table3[[#This Row],[Performance Levels]]="Needs Improvement",2)</f>
        <v>3</v>
      </c>
      <c r="S727" s="11">
        <v>3</v>
      </c>
      <c r="T727" s="11" t="str" cm="1">
        <f t="array" ref="T727">_xlfn.IFS(S727&lt;=2,"Excellent",S727=3,"Average",S727&lt;=5,"Poor")</f>
        <v>Average</v>
      </c>
      <c r="U727" s="9">
        <v>44796</v>
      </c>
      <c r="V727" s="11">
        <v>5</v>
      </c>
      <c r="W727" s="11" t="str" cm="1">
        <f t="array" ref="W727">_xlfn.IFS(S727&lt;=2,"High",S727=3,"Moderate",S727&lt;=5,"Low")</f>
        <v>Moderate</v>
      </c>
      <c r="X727" s="11">
        <v>5</v>
      </c>
      <c r="Y727" s="11" t="str" cm="1">
        <f t="array" ref="Y727">_xlfn.IFS(S727&lt;=2,"High",S727=3,"Moderate",S727&lt;=5,"Low")</f>
        <v>Moderate</v>
      </c>
      <c r="Z727" s="11">
        <v>1</v>
      </c>
      <c r="AA727" s="11" t="str" cm="1">
        <f t="array" ref="AA727">_xlfn.IFS(S727&lt;=2,"High",S727=3,"Moderate",S727&lt;=5,"Low")</f>
        <v>Moderate</v>
      </c>
      <c r="AB727" s="9">
        <v>45033</v>
      </c>
      <c r="AC727" s="11" t="s">
        <v>49</v>
      </c>
      <c r="AD727" s="11" t="s">
        <v>50</v>
      </c>
      <c r="AE727" s="11" t="s">
        <v>62</v>
      </c>
      <c r="AF727" s="11">
        <v>1</v>
      </c>
      <c r="AG727" s="12">
        <v>857.42</v>
      </c>
      <c r="AH727" s="11">
        <v>59</v>
      </c>
      <c r="AI727" s="11" t="str" cm="1">
        <f t="array" ref="AI727">_xlfn.IFS(AH727&lt;=25,"Young",AH727&lt;=50,"Adult",AH727&gt;50,"Old")</f>
        <v>Old</v>
      </c>
    </row>
    <row r="728" spans="1:35" x14ac:dyDescent="0.35">
      <c r="A728" s="7">
        <v>1218</v>
      </c>
      <c r="B728" s="5">
        <v>43465</v>
      </c>
      <c r="C728" s="6">
        <f t="shared" ca="1" si="11"/>
        <v>7.3888888888888893</v>
      </c>
      <c r="D728" s="7" t="s">
        <v>27</v>
      </c>
      <c r="E728" s="7" t="s">
        <v>73</v>
      </c>
      <c r="F728" s="7" t="s">
        <v>29</v>
      </c>
      <c r="G728" s="7" t="s">
        <v>54</v>
      </c>
      <c r="H728" s="7" t="s">
        <v>55</v>
      </c>
      <c r="I728" s="7" t="s">
        <v>32</v>
      </c>
      <c r="J728" s="7" t="s">
        <v>33</v>
      </c>
      <c r="K728" s="7" t="s">
        <v>64</v>
      </c>
      <c r="L728" s="5">
        <v>27317</v>
      </c>
      <c r="M728" s="7" t="s">
        <v>35</v>
      </c>
      <c r="N728" s="7" t="s">
        <v>36</v>
      </c>
      <c r="O728" s="7" t="s">
        <v>71</v>
      </c>
      <c r="P728" s="7" t="s">
        <v>66</v>
      </c>
      <c r="Q728" s="7" t="s">
        <v>39</v>
      </c>
      <c r="R728" s="7" cm="1">
        <f t="array" ref="R728">_xlfn.IFS(Table3[[#This Row],[Performance Levels]]="Exceeds",4,Table3[[#This Row],[Performance Levels]]="Fully Meets",3,Table3[[#This Row],[Performance Levels]]="PIP",1,Table3[[#This Row],[Performance Levels]]="Needs Improvement",2)</f>
        <v>3</v>
      </c>
      <c r="S728" s="7">
        <v>3</v>
      </c>
      <c r="T728" s="7" t="str" cm="1">
        <f t="array" ref="T728">_xlfn.IFS(S728&lt;=2,"Excellent",S728=3,"Average",S728&lt;=5,"Poor")</f>
        <v>Average</v>
      </c>
      <c r="U728" s="5">
        <v>44984</v>
      </c>
      <c r="V728" s="7">
        <v>2</v>
      </c>
      <c r="W728" s="7" t="str" cm="1">
        <f t="array" ref="W728">_xlfn.IFS(S728&lt;=2,"High",S728=3,"Moderate",S728&lt;=5,"Low")</f>
        <v>Moderate</v>
      </c>
      <c r="X728" s="7">
        <v>3</v>
      </c>
      <c r="Y728" s="7" t="str" cm="1">
        <f t="array" ref="Y728">_xlfn.IFS(S728&lt;=2,"High",S728=3,"Moderate",S728&lt;=5,"Low")</f>
        <v>Moderate</v>
      </c>
      <c r="Z728" s="7">
        <v>1</v>
      </c>
      <c r="AA728" s="7" t="str" cm="1">
        <f t="array" ref="AA728">_xlfn.IFS(S728&lt;=2,"High",S728=3,"Moderate",S728&lt;=5,"Low")</f>
        <v>Moderate</v>
      </c>
      <c r="AB728" s="5">
        <v>44956</v>
      </c>
      <c r="AC728" s="7" t="s">
        <v>40</v>
      </c>
      <c r="AD728" s="7" t="s">
        <v>41</v>
      </c>
      <c r="AE728" s="7" t="s">
        <v>42</v>
      </c>
      <c r="AF728" s="7">
        <v>3</v>
      </c>
      <c r="AG728" s="8">
        <v>733.16</v>
      </c>
      <c r="AH728" s="7">
        <v>44</v>
      </c>
      <c r="AI728" s="7" t="str" cm="1">
        <f t="array" ref="AI728">_xlfn.IFS(AH728&lt;=25,"Young",AH728&lt;=50,"Adult",AH728&gt;50,"Old")</f>
        <v>Adult</v>
      </c>
    </row>
    <row r="729" spans="1:35" x14ac:dyDescent="0.35">
      <c r="A729" s="11">
        <v>1219</v>
      </c>
      <c r="B729" s="9">
        <v>43846</v>
      </c>
      <c r="C729" s="10">
        <f t="shared" ca="1" si="11"/>
        <v>6.3444444444444441</v>
      </c>
      <c r="D729" s="11" t="s">
        <v>27</v>
      </c>
      <c r="E729" s="11" t="s">
        <v>68</v>
      </c>
      <c r="F729" s="11" t="s">
        <v>107</v>
      </c>
      <c r="G729" s="11" t="s">
        <v>45</v>
      </c>
      <c r="H729" s="11" t="s">
        <v>55</v>
      </c>
      <c r="I729" s="11" t="s">
        <v>45</v>
      </c>
      <c r="J729" s="11" t="s">
        <v>33</v>
      </c>
      <c r="K729" s="11" t="s">
        <v>78</v>
      </c>
      <c r="L729" s="9">
        <v>27069</v>
      </c>
      <c r="M729" s="11" t="s">
        <v>35</v>
      </c>
      <c r="N729" s="11" t="s">
        <v>36</v>
      </c>
      <c r="O729" s="11" t="s">
        <v>48</v>
      </c>
      <c r="P729" s="11" t="s">
        <v>66</v>
      </c>
      <c r="Q729" s="11" t="s">
        <v>39</v>
      </c>
      <c r="R729" s="11" cm="1">
        <f t="array" ref="R729">_xlfn.IFS(Table3[[#This Row],[Performance Levels]]="Exceeds",4,Table3[[#This Row],[Performance Levels]]="Fully Meets",3,Table3[[#This Row],[Performance Levels]]="PIP",1,Table3[[#This Row],[Performance Levels]]="Needs Improvement",2)</f>
        <v>3</v>
      </c>
      <c r="S729" s="11">
        <v>3</v>
      </c>
      <c r="T729" s="11" t="str" cm="1">
        <f t="array" ref="T729">_xlfn.IFS(S729&lt;=2,"Excellent",S729=3,"Average",S729&lt;=5,"Poor")</f>
        <v>Average</v>
      </c>
      <c r="U729" s="9">
        <v>45124</v>
      </c>
      <c r="V729" s="11">
        <v>2</v>
      </c>
      <c r="W729" s="11" t="str" cm="1">
        <f t="array" ref="W729">_xlfn.IFS(S729&lt;=2,"High",S729=3,"Moderate",S729&lt;=5,"Low")</f>
        <v>Moderate</v>
      </c>
      <c r="X729" s="11">
        <v>2</v>
      </c>
      <c r="Y729" s="11" t="str" cm="1">
        <f t="array" ref="Y729">_xlfn.IFS(S729&lt;=2,"High",S729=3,"Moderate",S729&lt;=5,"Low")</f>
        <v>Moderate</v>
      </c>
      <c r="Z729" s="11">
        <v>2</v>
      </c>
      <c r="AA729" s="11" t="str" cm="1">
        <f t="array" ref="AA729">_xlfn.IFS(S729&lt;=2,"High",S729=3,"Moderate",S729&lt;=5,"Low")</f>
        <v>Moderate</v>
      </c>
      <c r="AB729" s="9">
        <v>44819</v>
      </c>
      <c r="AC729" s="11" t="s">
        <v>91</v>
      </c>
      <c r="AD729" s="11" t="s">
        <v>50</v>
      </c>
      <c r="AE729" s="11" t="s">
        <v>42</v>
      </c>
      <c r="AF729" s="11">
        <v>5</v>
      </c>
      <c r="AG729" s="12">
        <v>761.31</v>
      </c>
      <c r="AH729" s="11">
        <v>46</v>
      </c>
      <c r="AI729" s="11" t="str" cm="1">
        <f t="array" ref="AI729">_xlfn.IFS(AH729&lt;=25,"Young",AH729&lt;=50,"Adult",AH729&gt;50,"Old")</f>
        <v>Adult</v>
      </c>
    </row>
    <row r="730" spans="1:35" x14ac:dyDescent="0.35">
      <c r="A730" s="7">
        <v>1220</v>
      </c>
      <c r="B730" s="5">
        <v>43424</v>
      </c>
      <c r="C730" s="6">
        <f t="shared" ca="1" si="11"/>
        <v>7.5</v>
      </c>
      <c r="D730" s="7" t="s">
        <v>27</v>
      </c>
      <c r="E730" s="7" t="s">
        <v>28</v>
      </c>
      <c r="F730" s="7" t="s">
        <v>107</v>
      </c>
      <c r="G730" s="7" t="s">
        <v>54</v>
      </c>
      <c r="H730" s="7" t="s">
        <v>31</v>
      </c>
      <c r="I730" s="7" t="s">
        <v>32</v>
      </c>
      <c r="J730" s="7" t="s">
        <v>33</v>
      </c>
      <c r="K730" s="7" t="s">
        <v>81</v>
      </c>
      <c r="L730" s="5">
        <v>54788</v>
      </c>
      <c r="M730" s="7" t="s">
        <v>35</v>
      </c>
      <c r="N730" s="7" t="s">
        <v>36</v>
      </c>
      <c r="O730" s="7" t="s">
        <v>83</v>
      </c>
      <c r="P730" s="7" t="s">
        <v>60</v>
      </c>
      <c r="Q730" s="7" t="s">
        <v>39</v>
      </c>
      <c r="R730" s="7" cm="1">
        <f t="array" ref="R730">_xlfn.IFS(Table3[[#This Row],[Performance Levels]]="Exceeds",4,Table3[[#This Row],[Performance Levels]]="Fully Meets",3,Table3[[#This Row],[Performance Levels]]="PIP",1,Table3[[#This Row],[Performance Levels]]="Needs Improvement",2)</f>
        <v>3</v>
      </c>
      <c r="S730" s="7">
        <v>3</v>
      </c>
      <c r="T730" s="7" t="str" cm="1">
        <f t="array" ref="T730">_xlfn.IFS(S730&lt;=2,"Excellent",S730=3,"Average",S730&lt;=5,"Poor")</f>
        <v>Average</v>
      </c>
      <c r="U730" s="5">
        <v>45054</v>
      </c>
      <c r="V730" s="7">
        <v>5</v>
      </c>
      <c r="W730" s="7" t="str" cm="1">
        <f t="array" ref="W730">_xlfn.IFS(S730&lt;=2,"High",S730=3,"Moderate",S730&lt;=5,"Low")</f>
        <v>Moderate</v>
      </c>
      <c r="X730" s="7">
        <v>2</v>
      </c>
      <c r="Y730" s="7" t="str" cm="1">
        <f t="array" ref="Y730">_xlfn.IFS(S730&lt;=2,"High",S730=3,"Moderate",S730&lt;=5,"Low")</f>
        <v>Moderate</v>
      </c>
      <c r="Z730" s="7">
        <v>4</v>
      </c>
      <c r="AA730" s="7" t="str" cm="1">
        <f t="array" ref="AA730">_xlfn.IFS(S730&lt;=2,"High",S730=3,"Moderate",S730&lt;=5,"Low")</f>
        <v>Moderate</v>
      </c>
      <c r="AB730" s="5">
        <v>45106</v>
      </c>
      <c r="AC730" s="7" t="s">
        <v>40</v>
      </c>
      <c r="AD730" s="7" t="s">
        <v>50</v>
      </c>
      <c r="AE730" s="7" t="s">
        <v>72</v>
      </c>
      <c r="AF730" s="7">
        <v>1</v>
      </c>
      <c r="AG730" s="8">
        <v>920.41</v>
      </c>
      <c r="AH730" s="7">
        <v>69</v>
      </c>
      <c r="AI730" s="7" t="str" cm="1">
        <f t="array" ref="AI730">_xlfn.IFS(AH730&lt;=25,"Young",AH730&lt;=50,"Adult",AH730&gt;50,"Old")</f>
        <v>Old</v>
      </c>
    </row>
    <row r="731" spans="1:35" x14ac:dyDescent="0.35">
      <c r="A731" s="11">
        <v>1221</v>
      </c>
      <c r="B731" s="9">
        <v>44876</v>
      </c>
      <c r="C731" s="10">
        <f t="shared" ca="1" si="11"/>
        <v>3.5249999999999999</v>
      </c>
      <c r="D731" s="11" t="s">
        <v>27</v>
      </c>
      <c r="E731" s="11" t="s">
        <v>43</v>
      </c>
      <c r="F731" s="11" t="s">
        <v>107</v>
      </c>
      <c r="G731" s="11" t="s">
        <v>45</v>
      </c>
      <c r="H731" s="11" t="s">
        <v>44</v>
      </c>
      <c r="I731" s="11" t="s">
        <v>45</v>
      </c>
      <c r="J731" s="11" t="s">
        <v>33</v>
      </c>
      <c r="K731" s="11" t="s">
        <v>104</v>
      </c>
      <c r="L731" s="9">
        <v>24571</v>
      </c>
      <c r="M731" s="11" t="s">
        <v>35</v>
      </c>
      <c r="N731" s="11" t="s">
        <v>36</v>
      </c>
      <c r="O731" s="11" t="s">
        <v>83</v>
      </c>
      <c r="P731" s="11" t="s">
        <v>60</v>
      </c>
      <c r="Q731" s="11" t="s">
        <v>39</v>
      </c>
      <c r="R731" s="11" cm="1">
        <f t="array" ref="R731">_xlfn.IFS(Table3[[#This Row],[Performance Levels]]="Exceeds",4,Table3[[#This Row],[Performance Levels]]="Fully Meets",3,Table3[[#This Row],[Performance Levels]]="PIP",1,Table3[[#This Row],[Performance Levels]]="Needs Improvement",2)</f>
        <v>3</v>
      </c>
      <c r="S731" s="11">
        <v>3</v>
      </c>
      <c r="T731" s="11" t="str" cm="1">
        <f t="array" ref="T731">_xlfn.IFS(S731&lt;=2,"Excellent",S731=3,"Average",S731&lt;=5,"Poor")</f>
        <v>Average</v>
      </c>
      <c r="U731" s="9">
        <v>44790</v>
      </c>
      <c r="V731" s="11">
        <v>5</v>
      </c>
      <c r="W731" s="11" t="str" cm="1">
        <f t="array" ref="W731">_xlfn.IFS(S731&lt;=2,"High",S731=3,"Moderate",S731&lt;=5,"Low")</f>
        <v>Moderate</v>
      </c>
      <c r="X731" s="11">
        <v>5</v>
      </c>
      <c r="Y731" s="11" t="str" cm="1">
        <f t="array" ref="Y731">_xlfn.IFS(S731&lt;=2,"High",S731=3,"Moderate",S731&lt;=5,"Low")</f>
        <v>Moderate</v>
      </c>
      <c r="Z731" s="11">
        <v>3</v>
      </c>
      <c r="AA731" s="11" t="str" cm="1">
        <f t="array" ref="AA731">_xlfn.IFS(S731&lt;=2,"High",S731=3,"Moderate",S731&lt;=5,"Low")</f>
        <v>Moderate</v>
      </c>
      <c r="AB731" s="9">
        <v>44798</v>
      </c>
      <c r="AC731" s="11" t="s">
        <v>49</v>
      </c>
      <c r="AD731" s="11" t="s">
        <v>41</v>
      </c>
      <c r="AE731" s="11" t="s">
        <v>72</v>
      </c>
      <c r="AF731" s="11">
        <v>4</v>
      </c>
      <c r="AG731" s="12">
        <v>167.69</v>
      </c>
      <c r="AH731" s="11">
        <v>55</v>
      </c>
      <c r="AI731" s="11" t="str" cm="1">
        <f t="array" ref="AI731">_xlfn.IFS(AH731&lt;=25,"Young",AH731&lt;=50,"Adult",AH731&gt;50,"Old")</f>
        <v>Old</v>
      </c>
    </row>
    <row r="732" spans="1:35" x14ac:dyDescent="0.35">
      <c r="A732" s="7">
        <v>1222</v>
      </c>
      <c r="B732" s="5">
        <v>44183</v>
      </c>
      <c r="C732" s="6">
        <f t="shared" ca="1" si="11"/>
        <v>5.4222222222222225</v>
      </c>
      <c r="D732" s="7" t="s">
        <v>27</v>
      </c>
      <c r="E732" s="7" t="s">
        <v>86</v>
      </c>
      <c r="F732" s="7" t="s">
        <v>107</v>
      </c>
      <c r="G732" s="7" t="s">
        <v>30</v>
      </c>
      <c r="H732" s="7" t="s">
        <v>44</v>
      </c>
      <c r="I732" s="7" t="s">
        <v>45</v>
      </c>
      <c r="J732" s="7" t="s">
        <v>33</v>
      </c>
      <c r="K732" s="7" t="s">
        <v>103</v>
      </c>
      <c r="L732" s="5">
        <v>54783</v>
      </c>
      <c r="M732" s="7" t="s">
        <v>35</v>
      </c>
      <c r="N732" s="7" t="s">
        <v>36</v>
      </c>
      <c r="O732" s="7" t="s">
        <v>83</v>
      </c>
      <c r="P732" s="7" t="s">
        <v>38</v>
      </c>
      <c r="Q732" s="7" t="s">
        <v>39</v>
      </c>
      <c r="R732" s="7" cm="1">
        <f t="array" ref="R732">_xlfn.IFS(Table3[[#This Row],[Performance Levels]]="Exceeds",4,Table3[[#This Row],[Performance Levels]]="Fully Meets",3,Table3[[#This Row],[Performance Levels]]="PIP",1,Table3[[#This Row],[Performance Levels]]="Needs Improvement",2)</f>
        <v>3</v>
      </c>
      <c r="S732" s="7">
        <v>3</v>
      </c>
      <c r="T732" s="7" t="str" cm="1">
        <f t="array" ref="T732">_xlfn.IFS(S732&lt;=2,"Excellent",S732=3,"Average",S732&lt;=5,"Poor")</f>
        <v>Average</v>
      </c>
      <c r="U732" s="5">
        <v>45016</v>
      </c>
      <c r="V732" s="7">
        <v>5</v>
      </c>
      <c r="W732" s="7" t="str" cm="1">
        <f t="array" ref="W732">_xlfn.IFS(S732&lt;=2,"High",S732=3,"Moderate",S732&lt;=5,"Low")</f>
        <v>Moderate</v>
      </c>
      <c r="X732" s="7">
        <v>2</v>
      </c>
      <c r="Y732" s="7" t="str" cm="1">
        <f t="array" ref="Y732">_xlfn.IFS(S732&lt;=2,"High",S732=3,"Moderate",S732&lt;=5,"Low")</f>
        <v>Moderate</v>
      </c>
      <c r="Z732" s="7">
        <v>1</v>
      </c>
      <c r="AA732" s="7" t="str" cm="1">
        <f t="array" ref="AA732">_xlfn.IFS(S732&lt;=2,"High",S732=3,"Moderate",S732&lt;=5,"Low")</f>
        <v>Moderate</v>
      </c>
      <c r="AB732" s="5">
        <v>44995</v>
      </c>
      <c r="AC732" s="7" t="s">
        <v>40</v>
      </c>
      <c r="AD732" s="7" t="s">
        <v>50</v>
      </c>
      <c r="AE732" s="7" t="s">
        <v>72</v>
      </c>
      <c r="AF732" s="7">
        <v>2</v>
      </c>
      <c r="AG732" s="8">
        <v>931.45</v>
      </c>
      <c r="AH732" s="7">
        <v>71</v>
      </c>
      <c r="AI732" s="7" t="str" cm="1">
        <f t="array" ref="AI732">_xlfn.IFS(AH732&lt;=25,"Young",AH732&lt;=50,"Adult",AH732&gt;50,"Old")</f>
        <v>Old</v>
      </c>
    </row>
    <row r="733" spans="1:35" x14ac:dyDescent="0.35">
      <c r="A733" s="11">
        <v>1223</v>
      </c>
      <c r="B733" s="9">
        <v>44222</v>
      </c>
      <c r="C733" s="10">
        <f t="shared" ca="1" si="11"/>
        <v>5.3166666666666664</v>
      </c>
      <c r="D733" s="11" t="s">
        <v>27</v>
      </c>
      <c r="E733" s="11" t="s">
        <v>80</v>
      </c>
      <c r="F733" s="11" t="s">
        <v>29</v>
      </c>
      <c r="G733" s="11" t="s">
        <v>54</v>
      </c>
      <c r="H733" s="11" t="s">
        <v>31</v>
      </c>
      <c r="I733" s="11" t="s">
        <v>32</v>
      </c>
      <c r="J733" s="11" t="s">
        <v>33</v>
      </c>
      <c r="K733" s="11" t="s">
        <v>78</v>
      </c>
      <c r="L733" s="9">
        <v>35079</v>
      </c>
      <c r="M733" s="11" t="s">
        <v>35</v>
      </c>
      <c r="N733" s="11" t="s">
        <v>36</v>
      </c>
      <c r="O733" s="11" t="s">
        <v>83</v>
      </c>
      <c r="P733" s="11" t="s">
        <v>38</v>
      </c>
      <c r="Q733" s="11" t="s">
        <v>39</v>
      </c>
      <c r="R733" s="11" cm="1">
        <f t="array" ref="R733">_xlfn.IFS(Table3[[#This Row],[Performance Levels]]="Exceeds",4,Table3[[#This Row],[Performance Levels]]="Fully Meets",3,Table3[[#This Row],[Performance Levels]]="PIP",1,Table3[[#This Row],[Performance Levels]]="Needs Improvement",2)</f>
        <v>3</v>
      </c>
      <c r="S733" s="11">
        <v>3</v>
      </c>
      <c r="T733" s="11" t="str" cm="1">
        <f t="array" ref="T733">_xlfn.IFS(S733&lt;=2,"Excellent",S733=3,"Average",S733&lt;=5,"Poor")</f>
        <v>Average</v>
      </c>
      <c r="U733" s="9">
        <v>45053</v>
      </c>
      <c r="V733" s="11">
        <v>4</v>
      </c>
      <c r="W733" s="11" t="str" cm="1">
        <f t="array" ref="W733">_xlfn.IFS(S733&lt;=2,"High",S733=3,"Moderate",S733&lt;=5,"Low")</f>
        <v>Moderate</v>
      </c>
      <c r="X733" s="11">
        <v>1</v>
      </c>
      <c r="Y733" s="11" t="str" cm="1">
        <f t="array" ref="Y733">_xlfn.IFS(S733&lt;=2,"High",S733=3,"Moderate",S733&lt;=5,"Low")</f>
        <v>Moderate</v>
      </c>
      <c r="Z733" s="11">
        <v>4</v>
      </c>
      <c r="AA733" s="11" t="str" cm="1">
        <f t="array" ref="AA733">_xlfn.IFS(S733&lt;=2,"High",S733=3,"Moderate",S733&lt;=5,"Low")</f>
        <v>Moderate</v>
      </c>
      <c r="AB733" s="9">
        <v>44803</v>
      </c>
      <c r="AC733" s="11" t="s">
        <v>61</v>
      </c>
      <c r="AD733" s="11" t="s">
        <v>50</v>
      </c>
      <c r="AE733" s="11" t="s">
        <v>62</v>
      </c>
      <c r="AF733" s="11">
        <v>1</v>
      </c>
      <c r="AG733" s="12">
        <v>474.36</v>
      </c>
      <c r="AH733" s="11">
        <v>25</v>
      </c>
      <c r="AI733" s="11" t="str" cm="1">
        <f t="array" ref="AI733">_xlfn.IFS(AH733&lt;=25,"Young",AH733&lt;=50,"Adult",AH733&gt;50,"Old")</f>
        <v>Young</v>
      </c>
    </row>
    <row r="734" spans="1:35" x14ac:dyDescent="0.35">
      <c r="A734" s="7">
        <v>1224</v>
      </c>
      <c r="B734" s="5">
        <v>44526</v>
      </c>
      <c r="C734" s="6">
        <f t="shared" ca="1" si="11"/>
        <v>4.4833333333333334</v>
      </c>
      <c r="D734" s="7" t="s">
        <v>27</v>
      </c>
      <c r="E734" s="7" t="s">
        <v>53</v>
      </c>
      <c r="F734" s="7" t="s">
        <v>107</v>
      </c>
      <c r="G734" s="7" t="s">
        <v>45</v>
      </c>
      <c r="H734" s="7" t="s">
        <v>55</v>
      </c>
      <c r="I734" s="7" t="s">
        <v>45</v>
      </c>
      <c r="J734" s="7" t="s">
        <v>33</v>
      </c>
      <c r="K734" s="7" t="s">
        <v>100</v>
      </c>
      <c r="L734" s="5">
        <v>23647</v>
      </c>
      <c r="M734" s="7" t="s">
        <v>35</v>
      </c>
      <c r="N734" s="7" t="s">
        <v>47</v>
      </c>
      <c r="O734" s="7" t="s">
        <v>48</v>
      </c>
      <c r="P734" s="7" t="s">
        <v>66</v>
      </c>
      <c r="Q734" s="7" t="s">
        <v>39</v>
      </c>
      <c r="R734" s="7" cm="1">
        <f t="array" ref="R734">_xlfn.IFS(Table3[[#This Row],[Performance Levels]]="Exceeds",4,Table3[[#This Row],[Performance Levels]]="Fully Meets",3,Table3[[#This Row],[Performance Levels]]="PIP",1,Table3[[#This Row],[Performance Levels]]="Needs Improvement",2)</f>
        <v>3</v>
      </c>
      <c r="S734" s="7">
        <v>3</v>
      </c>
      <c r="T734" s="7" t="str" cm="1">
        <f t="array" ref="T734">_xlfn.IFS(S734&lt;=2,"Excellent",S734=3,"Average",S734&lt;=5,"Poor")</f>
        <v>Average</v>
      </c>
      <c r="U734" s="5">
        <v>45066</v>
      </c>
      <c r="V734" s="7">
        <v>4</v>
      </c>
      <c r="W734" s="7" t="str" cm="1">
        <f t="array" ref="W734">_xlfn.IFS(S734&lt;=2,"High",S734=3,"Moderate",S734&lt;=5,"Low")</f>
        <v>Moderate</v>
      </c>
      <c r="X734" s="7">
        <v>2</v>
      </c>
      <c r="Y734" s="7" t="str" cm="1">
        <f t="array" ref="Y734">_xlfn.IFS(S734&lt;=2,"High",S734=3,"Moderate",S734&lt;=5,"Low")</f>
        <v>Moderate</v>
      </c>
      <c r="Z734" s="7">
        <v>3</v>
      </c>
      <c r="AA734" s="7" t="str" cm="1">
        <f t="array" ref="AA734">_xlfn.IFS(S734&lt;=2,"High",S734=3,"Moderate",S734&lt;=5,"Low")</f>
        <v>Moderate</v>
      </c>
      <c r="AB734" s="5">
        <v>45003</v>
      </c>
      <c r="AC734" s="7" t="s">
        <v>61</v>
      </c>
      <c r="AD734" s="7" t="s">
        <v>41</v>
      </c>
      <c r="AE734" s="7" t="s">
        <v>51</v>
      </c>
      <c r="AF734" s="7">
        <v>5</v>
      </c>
      <c r="AG734" s="8">
        <v>598.72</v>
      </c>
      <c r="AH734" s="7">
        <v>57</v>
      </c>
      <c r="AI734" s="7" t="str" cm="1">
        <f t="array" ref="AI734">_xlfn.IFS(AH734&lt;=25,"Young",AH734&lt;=50,"Adult",AH734&gt;50,"Old")</f>
        <v>Old</v>
      </c>
    </row>
    <row r="735" spans="1:35" x14ac:dyDescent="0.35">
      <c r="A735" s="11">
        <v>1225</v>
      </c>
      <c r="B735" s="9">
        <v>45061</v>
      </c>
      <c r="C735" s="10">
        <f t="shared" ca="1" si="11"/>
        <v>3.0138888888888888</v>
      </c>
      <c r="D735" s="11" t="s">
        <v>27</v>
      </c>
      <c r="E735" s="11" t="s">
        <v>93</v>
      </c>
      <c r="F735" s="11" t="s">
        <v>29</v>
      </c>
      <c r="G735" s="11" t="s">
        <v>30</v>
      </c>
      <c r="H735" s="11" t="s">
        <v>31</v>
      </c>
      <c r="I735" s="11" t="s">
        <v>45</v>
      </c>
      <c r="J735" s="11" t="s">
        <v>33</v>
      </c>
      <c r="K735" s="11" t="s">
        <v>34</v>
      </c>
      <c r="L735" s="9">
        <v>20834</v>
      </c>
      <c r="M735" s="11" t="s">
        <v>35</v>
      </c>
      <c r="N735" s="11" t="s">
        <v>47</v>
      </c>
      <c r="O735" s="11" t="s">
        <v>83</v>
      </c>
      <c r="P735" s="11" t="s">
        <v>66</v>
      </c>
      <c r="Q735" s="11" t="s">
        <v>39</v>
      </c>
      <c r="R735" s="11" cm="1">
        <f t="array" ref="R735">_xlfn.IFS(Table3[[#This Row],[Performance Levels]]="Exceeds",4,Table3[[#This Row],[Performance Levels]]="Fully Meets",3,Table3[[#This Row],[Performance Levels]]="PIP",1,Table3[[#This Row],[Performance Levels]]="Needs Improvement",2)</f>
        <v>3</v>
      </c>
      <c r="S735" s="11">
        <v>3</v>
      </c>
      <c r="T735" s="11" t="str" cm="1">
        <f t="array" ref="T735">_xlfn.IFS(S735&lt;=2,"Excellent",S735=3,"Average",S735&lt;=5,"Poor")</f>
        <v>Average</v>
      </c>
      <c r="U735" s="9">
        <v>44870</v>
      </c>
      <c r="V735" s="11">
        <v>1</v>
      </c>
      <c r="W735" s="11" t="str" cm="1">
        <f t="array" ref="W735">_xlfn.IFS(S735&lt;=2,"High",S735=3,"Moderate",S735&lt;=5,"Low")</f>
        <v>Moderate</v>
      </c>
      <c r="X735" s="11">
        <v>2</v>
      </c>
      <c r="Y735" s="11" t="str" cm="1">
        <f t="array" ref="Y735">_xlfn.IFS(S735&lt;=2,"High",S735=3,"Moderate",S735&lt;=5,"Low")</f>
        <v>Moderate</v>
      </c>
      <c r="Z735" s="11">
        <v>4</v>
      </c>
      <c r="AA735" s="11" t="str" cm="1">
        <f t="array" ref="AA735">_xlfn.IFS(S735&lt;=2,"High",S735=3,"Moderate",S735&lt;=5,"Low")</f>
        <v>Moderate</v>
      </c>
      <c r="AB735" s="9">
        <v>44787</v>
      </c>
      <c r="AC735" s="11" t="s">
        <v>49</v>
      </c>
      <c r="AD735" s="11" t="s">
        <v>41</v>
      </c>
      <c r="AE735" s="11" t="s">
        <v>62</v>
      </c>
      <c r="AF735" s="11">
        <v>5</v>
      </c>
      <c r="AG735" s="12">
        <v>557.02</v>
      </c>
      <c r="AH735" s="11">
        <v>66</v>
      </c>
      <c r="AI735" s="11" t="str" cm="1">
        <f t="array" ref="AI735">_xlfn.IFS(AH735&lt;=25,"Young",AH735&lt;=50,"Adult",AH735&gt;50,"Old")</f>
        <v>Old</v>
      </c>
    </row>
    <row r="736" spans="1:35" x14ac:dyDescent="0.35">
      <c r="A736" s="7">
        <v>1226</v>
      </c>
      <c r="B736" s="5">
        <v>45097</v>
      </c>
      <c r="C736" s="6">
        <f t="shared" ca="1" si="11"/>
        <v>2.9166666666666665</v>
      </c>
      <c r="D736" s="7" t="s">
        <v>27</v>
      </c>
      <c r="E736" s="7" t="s">
        <v>84</v>
      </c>
      <c r="F736" s="7" t="s">
        <v>29</v>
      </c>
      <c r="G736" s="7" t="s">
        <v>54</v>
      </c>
      <c r="H736" s="7" t="s">
        <v>44</v>
      </c>
      <c r="I736" s="7" t="s">
        <v>54</v>
      </c>
      <c r="J736" s="7" t="s">
        <v>33</v>
      </c>
      <c r="K736" s="7" t="s">
        <v>69</v>
      </c>
      <c r="L736" s="5">
        <v>24578</v>
      </c>
      <c r="M736" s="7" t="s">
        <v>35</v>
      </c>
      <c r="N736" s="7" t="s">
        <v>47</v>
      </c>
      <c r="O736" s="7" t="s">
        <v>59</v>
      </c>
      <c r="P736" s="7" t="s">
        <v>76</v>
      </c>
      <c r="Q736" s="7" t="s">
        <v>39</v>
      </c>
      <c r="R736" s="7" cm="1">
        <f t="array" ref="R736">_xlfn.IFS(Table3[[#This Row],[Performance Levels]]="Exceeds",4,Table3[[#This Row],[Performance Levels]]="Fully Meets",3,Table3[[#This Row],[Performance Levels]]="PIP",1,Table3[[#This Row],[Performance Levels]]="Needs Improvement",2)</f>
        <v>3</v>
      </c>
      <c r="S736" s="7">
        <v>3</v>
      </c>
      <c r="T736" s="7" t="str" cm="1">
        <f t="array" ref="T736">_xlfn.IFS(S736&lt;=2,"Excellent",S736=3,"Average",S736&lt;=5,"Poor")</f>
        <v>Average</v>
      </c>
      <c r="U736" s="5">
        <v>45020</v>
      </c>
      <c r="V736" s="7">
        <v>4</v>
      </c>
      <c r="W736" s="7" t="str" cm="1">
        <f t="array" ref="W736">_xlfn.IFS(S736&lt;=2,"High",S736=3,"Moderate",S736&lt;=5,"Low")</f>
        <v>Moderate</v>
      </c>
      <c r="X736" s="7">
        <v>5</v>
      </c>
      <c r="Y736" s="7" t="str" cm="1">
        <f t="array" ref="Y736">_xlfn.IFS(S736&lt;=2,"High",S736=3,"Moderate",S736&lt;=5,"Low")</f>
        <v>Moderate</v>
      </c>
      <c r="Z736" s="7">
        <v>4</v>
      </c>
      <c r="AA736" s="7" t="str" cm="1">
        <f t="array" ref="AA736">_xlfn.IFS(S736&lt;=2,"High",S736=3,"Moderate",S736&lt;=5,"Low")</f>
        <v>Moderate</v>
      </c>
      <c r="AB736" s="5">
        <v>45066</v>
      </c>
      <c r="AC736" s="7" t="s">
        <v>49</v>
      </c>
      <c r="AD736" s="7" t="s">
        <v>41</v>
      </c>
      <c r="AE736" s="7" t="s">
        <v>62</v>
      </c>
      <c r="AF736" s="7">
        <v>3</v>
      </c>
      <c r="AG736" s="8">
        <v>939.92</v>
      </c>
      <c r="AH736" s="7">
        <v>56</v>
      </c>
      <c r="AI736" s="7" t="str" cm="1">
        <f t="array" ref="AI736">_xlfn.IFS(AH736&lt;=25,"Young",AH736&lt;=50,"Adult",AH736&gt;50,"Old")</f>
        <v>Old</v>
      </c>
    </row>
    <row r="737" spans="1:35" x14ac:dyDescent="0.35">
      <c r="A737" s="11">
        <v>1227</v>
      </c>
      <c r="B737" s="9">
        <v>43699</v>
      </c>
      <c r="C737" s="10">
        <f t="shared" ca="1" si="11"/>
        <v>6.7444444444444445</v>
      </c>
      <c r="D737" s="11" t="s">
        <v>27</v>
      </c>
      <c r="E737" s="11" t="s">
        <v>63</v>
      </c>
      <c r="F737" s="11" t="s">
        <v>29</v>
      </c>
      <c r="G737" s="11" t="s">
        <v>45</v>
      </c>
      <c r="H737" s="11" t="s">
        <v>31</v>
      </c>
      <c r="I737" s="11" t="s">
        <v>45</v>
      </c>
      <c r="J737" s="11" t="s">
        <v>33</v>
      </c>
      <c r="K737" s="11" t="s">
        <v>108</v>
      </c>
      <c r="L737" s="9">
        <v>31857</v>
      </c>
      <c r="M737" s="11" t="s">
        <v>35</v>
      </c>
      <c r="N737" s="11" t="s">
        <v>36</v>
      </c>
      <c r="O737" s="11" t="s">
        <v>59</v>
      </c>
      <c r="P737" s="11" t="s">
        <v>76</v>
      </c>
      <c r="Q737" s="11" t="s">
        <v>39</v>
      </c>
      <c r="R737" s="11" cm="1">
        <f t="array" ref="R737">_xlfn.IFS(Table3[[#This Row],[Performance Levels]]="Exceeds",4,Table3[[#This Row],[Performance Levels]]="Fully Meets",3,Table3[[#This Row],[Performance Levels]]="PIP",1,Table3[[#This Row],[Performance Levels]]="Needs Improvement",2)</f>
        <v>3</v>
      </c>
      <c r="S737" s="11">
        <v>3</v>
      </c>
      <c r="T737" s="11" t="str" cm="1">
        <f t="array" ref="T737">_xlfn.IFS(S737&lt;=2,"Excellent",S737=3,"Average",S737&lt;=5,"Poor")</f>
        <v>Average</v>
      </c>
      <c r="U737" s="9">
        <v>44907</v>
      </c>
      <c r="V737" s="11">
        <v>1</v>
      </c>
      <c r="W737" s="11" t="str" cm="1">
        <f t="array" ref="W737">_xlfn.IFS(S737&lt;=2,"High",S737=3,"Moderate",S737&lt;=5,"Low")</f>
        <v>Moderate</v>
      </c>
      <c r="X737" s="11">
        <v>2</v>
      </c>
      <c r="Y737" s="11" t="str" cm="1">
        <f t="array" ref="Y737">_xlfn.IFS(S737&lt;=2,"High",S737=3,"Moderate",S737&lt;=5,"Low")</f>
        <v>Moderate</v>
      </c>
      <c r="Z737" s="11">
        <v>2</v>
      </c>
      <c r="AA737" s="11" t="str" cm="1">
        <f t="array" ref="AA737">_xlfn.IFS(S737&lt;=2,"High",S737=3,"Moderate",S737&lt;=5,"Low")</f>
        <v>Moderate</v>
      </c>
      <c r="AB737" s="9">
        <v>45061</v>
      </c>
      <c r="AC737" s="11" t="s">
        <v>91</v>
      </c>
      <c r="AD737" s="11" t="s">
        <v>50</v>
      </c>
      <c r="AE737" s="11" t="s">
        <v>42</v>
      </c>
      <c r="AF737" s="11">
        <v>3</v>
      </c>
      <c r="AG737" s="12">
        <v>669.19</v>
      </c>
      <c r="AH737" s="11">
        <v>32</v>
      </c>
      <c r="AI737" s="11" t="str" cm="1">
        <f t="array" ref="AI737">_xlfn.IFS(AH737&lt;=25,"Young",AH737&lt;=50,"Adult",AH737&gt;50,"Old")</f>
        <v>Adult</v>
      </c>
    </row>
    <row r="738" spans="1:35" x14ac:dyDescent="0.35">
      <c r="A738" s="7">
        <v>1228</v>
      </c>
      <c r="B738" s="5">
        <v>44438</v>
      </c>
      <c r="C738" s="6">
        <f t="shared" ca="1" si="11"/>
        <v>4.7222222222222223</v>
      </c>
      <c r="D738" s="7" t="s">
        <v>27</v>
      </c>
      <c r="E738" s="7" t="s">
        <v>73</v>
      </c>
      <c r="F738" s="7" t="s">
        <v>29</v>
      </c>
      <c r="G738" s="7" t="s">
        <v>30</v>
      </c>
      <c r="H738" s="7" t="s">
        <v>55</v>
      </c>
      <c r="I738" s="7" t="s">
        <v>54</v>
      </c>
      <c r="J738" s="7" t="s">
        <v>33</v>
      </c>
      <c r="K738" s="7" t="s">
        <v>96</v>
      </c>
      <c r="L738" s="5">
        <v>34670</v>
      </c>
      <c r="M738" s="7" t="s">
        <v>35</v>
      </c>
      <c r="N738" s="7" t="s">
        <v>36</v>
      </c>
      <c r="O738" s="7" t="s">
        <v>59</v>
      </c>
      <c r="P738" s="7" t="s">
        <v>38</v>
      </c>
      <c r="Q738" s="7" t="s">
        <v>39</v>
      </c>
      <c r="R738" s="7" cm="1">
        <f t="array" ref="R738">_xlfn.IFS(Table3[[#This Row],[Performance Levels]]="Exceeds",4,Table3[[#This Row],[Performance Levels]]="Fully Meets",3,Table3[[#This Row],[Performance Levels]]="PIP",1,Table3[[#This Row],[Performance Levels]]="Needs Improvement",2)</f>
        <v>3</v>
      </c>
      <c r="S738" s="7">
        <v>3</v>
      </c>
      <c r="T738" s="7" t="str" cm="1">
        <f t="array" ref="T738">_xlfn.IFS(S738&lt;=2,"Excellent",S738=3,"Average",S738&lt;=5,"Poor")</f>
        <v>Average</v>
      </c>
      <c r="U738" s="5">
        <v>44947</v>
      </c>
      <c r="V738" s="7">
        <v>2</v>
      </c>
      <c r="W738" s="7" t="str" cm="1">
        <f t="array" ref="W738">_xlfn.IFS(S738&lt;=2,"High",S738=3,"Moderate",S738&lt;=5,"Low")</f>
        <v>Moderate</v>
      </c>
      <c r="X738" s="7">
        <v>5</v>
      </c>
      <c r="Y738" s="7" t="str" cm="1">
        <f t="array" ref="Y738">_xlfn.IFS(S738&lt;=2,"High",S738=3,"Moderate",S738&lt;=5,"Low")</f>
        <v>Moderate</v>
      </c>
      <c r="Z738" s="7">
        <v>3</v>
      </c>
      <c r="AA738" s="7" t="str" cm="1">
        <f t="array" ref="AA738">_xlfn.IFS(S738&lt;=2,"High",S738=3,"Moderate",S738&lt;=5,"Low")</f>
        <v>Moderate</v>
      </c>
      <c r="AB738" s="5">
        <v>44839</v>
      </c>
      <c r="AC738" s="7" t="s">
        <v>67</v>
      </c>
      <c r="AD738" s="7" t="s">
        <v>41</v>
      </c>
      <c r="AE738" s="7" t="s">
        <v>42</v>
      </c>
      <c r="AF738" s="7">
        <v>5</v>
      </c>
      <c r="AG738" s="8">
        <v>525.69000000000005</v>
      </c>
      <c r="AH738" s="7">
        <v>27</v>
      </c>
      <c r="AI738" s="7" t="str" cm="1">
        <f t="array" ref="AI738">_xlfn.IFS(AH738&lt;=25,"Young",AH738&lt;=50,"Adult",AH738&gt;50,"Old")</f>
        <v>Adult</v>
      </c>
    </row>
    <row r="739" spans="1:35" x14ac:dyDescent="0.35">
      <c r="A739" s="11">
        <v>1229</v>
      </c>
      <c r="B739" s="9">
        <v>43857</v>
      </c>
      <c r="C739" s="10">
        <f t="shared" ca="1" si="11"/>
        <v>6.3138888888888891</v>
      </c>
      <c r="D739" s="11" t="s">
        <v>27</v>
      </c>
      <c r="E739" s="11" t="s">
        <v>68</v>
      </c>
      <c r="F739" s="11" t="s">
        <v>29</v>
      </c>
      <c r="G739" s="11" t="s">
        <v>45</v>
      </c>
      <c r="H739" s="11" t="s">
        <v>55</v>
      </c>
      <c r="I739" s="11" t="s">
        <v>45</v>
      </c>
      <c r="J739" s="11" t="s">
        <v>33</v>
      </c>
      <c r="K739" s="11" t="s">
        <v>69</v>
      </c>
      <c r="L739" s="9">
        <v>19359</v>
      </c>
      <c r="M739" s="11" t="s">
        <v>35</v>
      </c>
      <c r="N739" s="11" t="s">
        <v>36</v>
      </c>
      <c r="O739" s="11" t="s">
        <v>71</v>
      </c>
      <c r="P739" s="11" t="s">
        <v>60</v>
      </c>
      <c r="Q739" s="11" t="s">
        <v>39</v>
      </c>
      <c r="R739" s="11" cm="1">
        <f t="array" ref="R739">_xlfn.IFS(Table3[[#This Row],[Performance Levels]]="Exceeds",4,Table3[[#This Row],[Performance Levels]]="Fully Meets",3,Table3[[#This Row],[Performance Levels]]="PIP",1,Table3[[#This Row],[Performance Levels]]="Needs Improvement",2)</f>
        <v>3</v>
      </c>
      <c r="S739" s="11">
        <v>3</v>
      </c>
      <c r="T739" s="11" t="str" cm="1">
        <f t="array" ref="T739">_xlfn.IFS(S739&lt;=2,"Excellent",S739=3,"Average",S739&lt;=5,"Poor")</f>
        <v>Average</v>
      </c>
      <c r="U739" s="9">
        <v>45066</v>
      </c>
      <c r="V739" s="11">
        <v>4</v>
      </c>
      <c r="W739" s="11" t="str" cm="1">
        <f t="array" ref="W739">_xlfn.IFS(S739&lt;=2,"High",S739=3,"Moderate",S739&lt;=5,"Low")</f>
        <v>Moderate</v>
      </c>
      <c r="X739" s="11">
        <v>2</v>
      </c>
      <c r="Y739" s="11" t="str" cm="1">
        <f t="array" ref="Y739">_xlfn.IFS(S739&lt;=2,"High",S739=3,"Moderate",S739&lt;=5,"Low")</f>
        <v>Moderate</v>
      </c>
      <c r="Z739" s="11">
        <v>5</v>
      </c>
      <c r="AA739" s="11" t="str" cm="1">
        <f t="array" ref="AA739">_xlfn.IFS(S739&lt;=2,"High",S739=3,"Moderate",S739&lt;=5,"Low")</f>
        <v>Moderate</v>
      </c>
      <c r="AB739" s="9">
        <v>44937</v>
      </c>
      <c r="AC739" s="11" t="s">
        <v>49</v>
      </c>
      <c r="AD739" s="11" t="s">
        <v>50</v>
      </c>
      <c r="AE739" s="11" t="s">
        <v>42</v>
      </c>
      <c r="AF739" s="11">
        <v>1</v>
      </c>
      <c r="AG739" s="12">
        <v>173.66</v>
      </c>
      <c r="AH739" s="11">
        <v>68</v>
      </c>
      <c r="AI739" s="11" t="str" cm="1">
        <f t="array" ref="AI739">_xlfn.IFS(AH739&lt;=25,"Young",AH739&lt;=50,"Adult",AH739&gt;50,"Old")</f>
        <v>Old</v>
      </c>
    </row>
    <row r="740" spans="1:35" x14ac:dyDescent="0.35">
      <c r="A740" s="7">
        <v>1230</v>
      </c>
      <c r="B740" s="5">
        <v>44624</v>
      </c>
      <c r="C740" s="6">
        <f t="shared" ca="1" si="11"/>
        <v>4.2111111111111112</v>
      </c>
      <c r="D740" s="7" t="s">
        <v>27</v>
      </c>
      <c r="E740" s="7" t="s">
        <v>28</v>
      </c>
      <c r="F740" s="7" t="s">
        <v>29</v>
      </c>
      <c r="G740" s="7" t="s">
        <v>30</v>
      </c>
      <c r="H740" s="7" t="s">
        <v>31</v>
      </c>
      <c r="I740" s="7" t="s">
        <v>32</v>
      </c>
      <c r="J740" s="7" t="s">
        <v>33</v>
      </c>
      <c r="K740" s="7" t="s">
        <v>100</v>
      </c>
      <c r="L740" s="5">
        <v>27290</v>
      </c>
      <c r="M740" s="7" t="s">
        <v>35</v>
      </c>
      <c r="N740" s="7" t="s">
        <v>36</v>
      </c>
      <c r="O740" s="7" t="s">
        <v>48</v>
      </c>
      <c r="P740" s="7" t="s">
        <v>38</v>
      </c>
      <c r="Q740" s="7" t="s">
        <v>39</v>
      </c>
      <c r="R740" s="7" cm="1">
        <f t="array" ref="R740">_xlfn.IFS(Table3[[#This Row],[Performance Levels]]="Exceeds",4,Table3[[#This Row],[Performance Levels]]="Fully Meets",3,Table3[[#This Row],[Performance Levels]]="PIP",1,Table3[[#This Row],[Performance Levels]]="Needs Improvement",2)</f>
        <v>3</v>
      </c>
      <c r="S740" s="7">
        <v>3</v>
      </c>
      <c r="T740" s="7" t="str" cm="1">
        <f t="array" ref="T740">_xlfn.IFS(S740&lt;=2,"Excellent",S740=3,"Average",S740&lt;=5,"Poor")</f>
        <v>Average</v>
      </c>
      <c r="U740" s="5">
        <v>44895</v>
      </c>
      <c r="V740" s="7">
        <v>5</v>
      </c>
      <c r="W740" s="7" t="str" cm="1">
        <f t="array" ref="W740">_xlfn.IFS(S740&lt;=2,"High",S740=3,"Moderate",S740&lt;=5,"Low")</f>
        <v>Moderate</v>
      </c>
      <c r="X740" s="7">
        <v>4</v>
      </c>
      <c r="Y740" s="7" t="str" cm="1">
        <f t="array" ref="Y740">_xlfn.IFS(S740&lt;=2,"High",S740=3,"Moderate",S740&lt;=5,"Low")</f>
        <v>Moderate</v>
      </c>
      <c r="Z740" s="7">
        <v>4</v>
      </c>
      <c r="AA740" s="7" t="str" cm="1">
        <f t="array" ref="AA740">_xlfn.IFS(S740&lt;=2,"High",S740=3,"Moderate",S740&lt;=5,"Low")</f>
        <v>Moderate</v>
      </c>
      <c r="AB740" s="5">
        <v>45046</v>
      </c>
      <c r="AC740" s="7" t="s">
        <v>91</v>
      </c>
      <c r="AD740" s="7" t="s">
        <v>50</v>
      </c>
      <c r="AE740" s="7" t="s">
        <v>62</v>
      </c>
      <c r="AF740" s="7">
        <v>1</v>
      </c>
      <c r="AG740" s="8">
        <v>635.71</v>
      </c>
      <c r="AH740" s="7">
        <v>48</v>
      </c>
      <c r="AI740" s="7" t="str" cm="1">
        <f t="array" ref="AI740">_xlfn.IFS(AH740&lt;=25,"Young",AH740&lt;=50,"Adult",AH740&gt;50,"Old")</f>
        <v>Adult</v>
      </c>
    </row>
    <row r="741" spans="1:35" x14ac:dyDescent="0.35">
      <c r="A741" s="11">
        <v>1231</v>
      </c>
      <c r="B741" s="9">
        <v>43897</v>
      </c>
      <c r="C741" s="10">
        <f t="shared" ca="1" si="11"/>
        <v>6.2027777777777775</v>
      </c>
      <c r="D741" s="11" t="s">
        <v>132</v>
      </c>
      <c r="E741" s="11" t="s">
        <v>43</v>
      </c>
      <c r="F741" s="11" t="s">
        <v>29</v>
      </c>
      <c r="G741" s="11" t="s">
        <v>30</v>
      </c>
      <c r="H741" s="11" t="s">
        <v>55</v>
      </c>
      <c r="I741" s="11" t="s">
        <v>32</v>
      </c>
      <c r="J741" s="11" t="s">
        <v>33</v>
      </c>
      <c r="K741" s="11" t="s">
        <v>102</v>
      </c>
      <c r="L741" s="9">
        <v>34610</v>
      </c>
      <c r="M741" s="11" t="s">
        <v>35</v>
      </c>
      <c r="N741" s="11" t="s">
        <v>36</v>
      </c>
      <c r="O741" s="11" t="s">
        <v>71</v>
      </c>
      <c r="P741" s="11" t="s">
        <v>66</v>
      </c>
      <c r="Q741" s="11" t="s">
        <v>39</v>
      </c>
      <c r="R741" s="11" cm="1">
        <f t="array" ref="R741">_xlfn.IFS(Table3[[#This Row],[Performance Levels]]="Exceeds",4,Table3[[#This Row],[Performance Levels]]="Fully Meets",3,Table3[[#This Row],[Performance Levels]]="PIP",1,Table3[[#This Row],[Performance Levels]]="Needs Improvement",2)</f>
        <v>3</v>
      </c>
      <c r="S741" s="11">
        <v>3</v>
      </c>
      <c r="T741" s="11" t="str" cm="1">
        <f t="array" ref="T741">_xlfn.IFS(S741&lt;=2,"Excellent",S741=3,"Average",S741&lt;=5,"Poor")</f>
        <v>Average</v>
      </c>
      <c r="U741" s="9">
        <v>44998</v>
      </c>
      <c r="V741" s="11">
        <v>2</v>
      </c>
      <c r="W741" s="11" t="str" cm="1">
        <f t="array" ref="W741">_xlfn.IFS(S741&lt;=2,"High",S741=3,"Moderate",S741&lt;=5,"Low")</f>
        <v>Moderate</v>
      </c>
      <c r="X741" s="11">
        <v>2</v>
      </c>
      <c r="Y741" s="11" t="str" cm="1">
        <f t="array" ref="Y741">_xlfn.IFS(S741&lt;=2,"High",S741=3,"Moderate",S741&lt;=5,"Low")</f>
        <v>Moderate</v>
      </c>
      <c r="Z741" s="11">
        <v>1</v>
      </c>
      <c r="AA741" s="11" t="str" cm="1">
        <f t="array" ref="AA741">_xlfn.IFS(S741&lt;=2,"High",S741=3,"Moderate",S741&lt;=5,"Low")</f>
        <v>Moderate</v>
      </c>
      <c r="AB741" s="9">
        <v>44779</v>
      </c>
      <c r="AC741" s="11" t="s">
        <v>61</v>
      </c>
      <c r="AD741" s="11" t="s">
        <v>50</v>
      </c>
      <c r="AE741" s="11" t="s">
        <v>72</v>
      </c>
      <c r="AF741" s="11">
        <v>1</v>
      </c>
      <c r="AG741" s="12">
        <v>896.8</v>
      </c>
      <c r="AH741" s="11">
        <v>26</v>
      </c>
      <c r="AI741" s="11" t="str" cm="1">
        <f t="array" ref="AI741">_xlfn.IFS(AH741&lt;=25,"Young",AH741&lt;=50,"Adult",AH741&gt;50,"Old")</f>
        <v>Adult</v>
      </c>
    </row>
    <row r="742" spans="1:35" x14ac:dyDescent="0.35">
      <c r="A742" s="7">
        <v>1232</v>
      </c>
      <c r="B742" s="5">
        <v>43909</v>
      </c>
      <c r="C742" s="6">
        <f t="shared" ca="1" si="11"/>
        <v>6.1694444444444443</v>
      </c>
      <c r="D742" s="7" t="s">
        <v>132</v>
      </c>
      <c r="E742" s="7" t="s">
        <v>86</v>
      </c>
      <c r="F742" s="7" t="s">
        <v>29</v>
      </c>
      <c r="G742" s="7" t="s">
        <v>54</v>
      </c>
      <c r="H742" s="7" t="s">
        <v>55</v>
      </c>
      <c r="I742" s="7" t="s">
        <v>54</v>
      </c>
      <c r="J742" s="7" t="s">
        <v>33</v>
      </c>
      <c r="K742" s="7" t="s">
        <v>103</v>
      </c>
      <c r="L742" s="5">
        <v>53768</v>
      </c>
      <c r="M742" s="7" t="s">
        <v>35</v>
      </c>
      <c r="N742" s="7" t="s">
        <v>36</v>
      </c>
      <c r="O742" s="7" t="s">
        <v>59</v>
      </c>
      <c r="P742" s="7" t="s">
        <v>60</v>
      </c>
      <c r="Q742" s="7" t="s">
        <v>39</v>
      </c>
      <c r="R742" s="7" cm="1">
        <f t="array" ref="R742">_xlfn.IFS(Table3[[#This Row],[Performance Levels]]="Exceeds",4,Table3[[#This Row],[Performance Levels]]="Fully Meets",3,Table3[[#This Row],[Performance Levels]]="PIP",1,Table3[[#This Row],[Performance Levels]]="Needs Improvement",2)</f>
        <v>3</v>
      </c>
      <c r="S742" s="7">
        <v>3</v>
      </c>
      <c r="T742" s="7" t="str" cm="1">
        <f t="array" ref="T742">_xlfn.IFS(S742&lt;=2,"Excellent",S742=3,"Average",S742&lt;=5,"Poor")</f>
        <v>Average</v>
      </c>
      <c r="U742" s="5">
        <v>44795</v>
      </c>
      <c r="V742" s="7">
        <v>2</v>
      </c>
      <c r="W742" s="7" t="str" cm="1">
        <f t="array" ref="W742">_xlfn.IFS(S742&lt;=2,"High",S742=3,"Moderate",S742&lt;=5,"Low")</f>
        <v>Moderate</v>
      </c>
      <c r="X742" s="7">
        <v>1</v>
      </c>
      <c r="Y742" s="7" t="str" cm="1">
        <f t="array" ref="Y742">_xlfn.IFS(S742&lt;=2,"High",S742=3,"Moderate",S742&lt;=5,"Low")</f>
        <v>Moderate</v>
      </c>
      <c r="Z742" s="7">
        <v>5</v>
      </c>
      <c r="AA742" s="7" t="str" cm="1">
        <f t="array" ref="AA742">_xlfn.IFS(S742&lt;=2,"High",S742=3,"Moderate",S742&lt;=5,"Low")</f>
        <v>Moderate</v>
      </c>
      <c r="AB742" s="5">
        <v>44895</v>
      </c>
      <c r="AC742" s="7" t="s">
        <v>40</v>
      </c>
      <c r="AD742" s="7" t="s">
        <v>41</v>
      </c>
      <c r="AE742" s="7" t="s">
        <v>51</v>
      </c>
      <c r="AF742" s="7">
        <v>4</v>
      </c>
      <c r="AG742" s="8">
        <v>857.61</v>
      </c>
      <c r="AH742" s="7">
        <v>73</v>
      </c>
      <c r="AI742" s="7" t="str" cm="1">
        <f t="array" ref="AI742">_xlfn.IFS(AH742&lt;=25,"Young",AH742&lt;=50,"Adult",AH742&gt;50,"Old")</f>
        <v>Old</v>
      </c>
    </row>
    <row r="743" spans="1:35" x14ac:dyDescent="0.35">
      <c r="A743" s="11">
        <v>1233</v>
      </c>
      <c r="B743" s="9">
        <v>44765</v>
      </c>
      <c r="C743" s="10">
        <f t="shared" ca="1" si="11"/>
        <v>3.8250000000000002</v>
      </c>
      <c r="D743" s="11" t="s">
        <v>105</v>
      </c>
      <c r="E743" s="11" t="s">
        <v>73</v>
      </c>
      <c r="F743" s="11" t="s">
        <v>29</v>
      </c>
      <c r="G743" s="11" t="s">
        <v>54</v>
      </c>
      <c r="H743" s="11" t="s">
        <v>44</v>
      </c>
      <c r="I743" s="11" t="s">
        <v>45</v>
      </c>
      <c r="J743" s="11" t="s">
        <v>33</v>
      </c>
      <c r="K743" s="11" t="s">
        <v>100</v>
      </c>
      <c r="L743" s="9">
        <v>33731</v>
      </c>
      <c r="M743" s="11" t="s">
        <v>35</v>
      </c>
      <c r="N743" s="11" t="s">
        <v>47</v>
      </c>
      <c r="O743" s="11" t="s">
        <v>59</v>
      </c>
      <c r="P743" s="11" t="s">
        <v>76</v>
      </c>
      <c r="Q743" s="11" t="s">
        <v>39</v>
      </c>
      <c r="R743" s="11" cm="1">
        <f t="array" ref="R743">_xlfn.IFS(Table3[[#This Row],[Performance Levels]]="Exceeds",4,Table3[[#This Row],[Performance Levels]]="Fully Meets",3,Table3[[#This Row],[Performance Levels]]="PIP",1,Table3[[#This Row],[Performance Levels]]="Needs Improvement",2)</f>
        <v>3</v>
      </c>
      <c r="S743" s="11">
        <v>3</v>
      </c>
      <c r="T743" s="11" t="str" cm="1">
        <f t="array" ref="T743">_xlfn.IFS(S743&lt;=2,"Excellent",S743=3,"Average",S743&lt;=5,"Poor")</f>
        <v>Average</v>
      </c>
      <c r="U743" s="9">
        <v>45047</v>
      </c>
      <c r="V743" s="11">
        <v>5</v>
      </c>
      <c r="W743" s="11" t="str" cm="1">
        <f t="array" ref="W743">_xlfn.IFS(S743&lt;=2,"High",S743=3,"Moderate",S743&lt;=5,"Low")</f>
        <v>Moderate</v>
      </c>
      <c r="X743" s="11">
        <v>5</v>
      </c>
      <c r="Y743" s="11" t="str" cm="1">
        <f t="array" ref="Y743">_xlfn.IFS(S743&lt;=2,"High",S743=3,"Moderate",S743&lt;=5,"Low")</f>
        <v>Moderate</v>
      </c>
      <c r="Z743" s="11">
        <v>3</v>
      </c>
      <c r="AA743" s="11" t="str" cm="1">
        <f t="array" ref="AA743">_xlfn.IFS(S743&lt;=2,"High",S743=3,"Moderate",S743&lt;=5,"Low")</f>
        <v>Moderate</v>
      </c>
      <c r="AB743" s="9">
        <v>44894</v>
      </c>
      <c r="AC743" s="11" t="s">
        <v>49</v>
      </c>
      <c r="AD743" s="11" t="s">
        <v>41</v>
      </c>
      <c r="AE743" s="11" t="s">
        <v>42</v>
      </c>
      <c r="AF743" s="11">
        <v>3</v>
      </c>
      <c r="AG743" s="12">
        <v>460.59</v>
      </c>
      <c r="AH743" s="11">
        <v>30</v>
      </c>
      <c r="AI743" s="11" t="str" cm="1">
        <f t="array" ref="AI743">_xlfn.IFS(AH743&lt;=25,"Young",AH743&lt;=50,"Adult",AH743&gt;50,"Old")</f>
        <v>Adult</v>
      </c>
    </row>
    <row r="744" spans="1:35" x14ac:dyDescent="0.35">
      <c r="A744" s="7">
        <v>1234</v>
      </c>
      <c r="B744" s="5">
        <v>43756</v>
      </c>
      <c r="C744" s="6">
        <f t="shared" ca="1" si="11"/>
        <v>6.5888888888888886</v>
      </c>
      <c r="D744" s="7" t="s">
        <v>105</v>
      </c>
      <c r="E744" s="7" t="s">
        <v>80</v>
      </c>
      <c r="F744" s="7" t="s">
        <v>107</v>
      </c>
      <c r="G744" s="7" t="s">
        <v>54</v>
      </c>
      <c r="H744" s="7" t="s">
        <v>44</v>
      </c>
      <c r="I744" s="7" t="s">
        <v>32</v>
      </c>
      <c r="J744" s="7" t="s">
        <v>33</v>
      </c>
      <c r="K744" s="7" t="s">
        <v>117</v>
      </c>
      <c r="L744" s="5">
        <v>53862</v>
      </c>
      <c r="M744" s="7" t="s">
        <v>35</v>
      </c>
      <c r="N744" s="7" t="s">
        <v>36</v>
      </c>
      <c r="O744" s="7" t="s">
        <v>71</v>
      </c>
      <c r="P744" s="7" t="s">
        <v>76</v>
      </c>
      <c r="Q744" s="7" t="s">
        <v>39</v>
      </c>
      <c r="R744" s="7" cm="1">
        <f t="array" ref="R744">_xlfn.IFS(Table3[[#This Row],[Performance Levels]]="Exceeds",4,Table3[[#This Row],[Performance Levels]]="Fully Meets",3,Table3[[#This Row],[Performance Levels]]="PIP",1,Table3[[#This Row],[Performance Levels]]="Needs Improvement",2)</f>
        <v>3</v>
      </c>
      <c r="S744" s="7">
        <v>3</v>
      </c>
      <c r="T744" s="7" t="str" cm="1">
        <f t="array" ref="T744">_xlfn.IFS(S744&lt;=2,"Excellent",S744=3,"Average",S744&lt;=5,"Poor")</f>
        <v>Average</v>
      </c>
      <c r="U744" s="5">
        <v>44906</v>
      </c>
      <c r="V744" s="7">
        <v>4</v>
      </c>
      <c r="W744" s="7" t="str" cm="1">
        <f t="array" ref="W744">_xlfn.IFS(S744&lt;=2,"High",S744=3,"Moderate",S744&lt;=5,"Low")</f>
        <v>Moderate</v>
      </c>
      <c r="X744" s="7">
        <v>1</v>
      </c>
      <c r="Y744" s="7" t="str" cm="1">
        <f t="array" ref="Y744">_xlfn.IFS(S744&lt;=2,"High",S744=3,"Moderate",S744&lt;=5,"Low")</f>
        <v>Moderate</v>
      </c>
      <c r="Z744" s="7">
        <v>5</v>
      </c>
      <c r="AA744" s="7" t="str" cm="1">
        <f t="array" ref="AA744">_xlfn.IFS(S744&lt;=2,"High",S744=3,"Moderate",S744&lt;=5,"Low")</f>
        <v>Moderate</v>
      </c>
      <c r="AB744" s="5">
        <v>44976</v>
      </c>
      <c r="AC744" s="7" t="s">
        <v>40</v>
      </c>
      <c r="AD744" s="7" t="s">
        <v>41</v>
      </c>
      <c r="AE744" s="7" t="s">
        <v>72</v>
      </c>
      <c r="AF744" s="7">
        <v>1</v>
      </c>
      <c r="AG744" s="8">
        <v>504.82</v>
      </c>
      <c r="AH744" s="7">
        <v>72</v>
      </c>
      <c r="AI744" s="7" t="str" cm="1">
        <f t="array" ref="AI744">_xlfn.IFS(AH744&lt;=25,"Young",AH744&lt;=50,"Adult",AH744&gt;50,"Old")</f>
        <v>Old</v>
      </c>
    </row>
    <row r="745" spans="1:35" x14ac:dyDescent="0.35">
      <c r="A745" s="11">
        <v>1235</v>
      </c>
      <c r="B745" s="9">
        <v>43935</v>
      </c>
      <c r="C745" s="10">
        <f t="shared" ca="1" si="11"/>
        <v>6.1</v>
      </c>
      <c r="D745" s="11" t="s">
        <v>105</v>
      </c>
      <c r="E745" s="11" t="s">
        <v>53</v>
      </c>
      <c r="F745" s="11" t="s">
        <v>29</v>
      </c>
      <c r="G745" s="11" t="s">
        <v>54</v>
      </c>
      <c r="H745" s="11" t="s">
        <v>55</v>
      </c>
      <c r="I745" s="11" t="s">
        <v>54</v>
      </c>
      <c r="J745" s="11" t="s">
        <v>33</v>
      </c>
      <c r="K745" s="11" t="s">
        <v>64</v>
      </c>
      <c r="L745" s="9">
        <v>35932</v>
      </c>
      <c r="M745" s="11" t="s">
        <v>35</v>
      </c>
      <c r="N745" s="11" t="s">
        <v>36</v>
      </c>
      <c r="O745" s="11" t="s">
        <v>59</v>
      </c>
      <c r="P745" s="11" t="s">
        <v>38</v>
      </c>
      <c r="Q745" s="11" t="s">
        <v>39</v>
      </c>
      <c r="R745" s="11" cm="1">
        <f t="array" ref="R745">_xlfn.IFS(Table3[[#This Row],[Performance Levels]]="Exceeds",4,Table3[[#This Row],[Performance Levels]]="Fully Meets",3,Table3[[#This Row],[Performance Levels]]="PIP",1,Table3[[#This Row],[Performance Levels]]="Needs Improvement",2)</f>
        <v>3</v>
      </c>
      <c r="S745" s="11">
        <v>3</v>
      </c>
      <c r="T745" s="11" t="str" cm="1">
        <f t="array" ref="T745">_xlfn.IFS(S745&lt;=2,"Excellent",S745=3,"Average",S745&lt;=5,"Poor")</f>
        <v>Average</v>
      </c>
      <c r="U745" s="9">
        <v>45008</v>
      </c>
      <c r="V745" s="11">
        <v>5</v>
      </c>
      <c r="W745" s="11" t="str" cm="1">
        <f t="array" ref="W745">_xlfn.IFS(S745&lt;=2,"High",S745=3,"Moderate",S745&lt;=5,"Low")</f>
        <v>Moderate</v>
      </c>
      <c r="X745" s="11">
        <v>5</v>
      </c>
      <c r="Y745" s="11" t="str" cm="1">
        <f t="array" ref="Y745">_xlfn.IFS(S745&lt;=2,"High",S745=3,"Moderate",S745&lt;=5,"Low")</f>
        <v>Moderate</v>
      </c>
      <c r="Z745" s="11">
        <v>3</v>
      </c>
      <c r="AA745" s="11" t="str" cm="1">
        <f t="array" ref="AA745">_xlfn.IFS(S745&lt;=2,"High",S745=3,"Moderate",S745&lt;=5,"Low")</f>
        <v>Moderate</v>
      </c>
      <c r="AB745" s="9">
        <v>45026</v>
      </c>
      <c r="AC745" s="11" t="s">
        <v>61</v>
      </c>
      <c r="AD745" s="11" t="s">
        <v>41</v>
      </c>
      <c r="AE745" s="11" t="s">
        <v>42</v>
      </c>
      <c r="AF745" s="11">
        <v>3</v>
      </c>
      <c r="AG745" s="12">
        <v>737.91</v>
      </c>
      <c r="AH745" s="11">
        <v>22</v>
      </c>
      <c r="AI745" s="11" t="str" cm="1">
        <f t="array" ref="AI745">_xlfn.IFS(AH745&lt;=25,"Young",AH745&lt;=50,"Adult",AH745&gt;50,"Old")</f>
        <v>Young</v>
      </c>
    </row>
    <row r="746" spans="1:35" x14ac:dyDescent="0.35">
      <c r="A746" s="7">
        <v>1236</v>
      </c>
      <c r="B746" s="5">
        <v>43429</v>
      </c>
      <c r="C746" s="6">
        <f t="shared" ca="1" si="11"/>
        <v>7.4861111111111107</v>
      </c>
      <c r="D746" s="7" t="s">
        <v>105</v>
      </c>
      <c r="E746" s="7" t="s">
        <v>68</v>
      </c>
      <c r="F746" s="7" t="s">
        <v>107</v>
      </c>
      <c r="G746" s="7" t="s">
        <v>45</v>
      </c>
      <c r="H746" s="7" t="s">
        <v>55</v>
      </c>
      <c r="I746" s="7" t="s">
        <v>54</v>
      </c>
      <c r="J746" s="7" t="s">
        <v>33</v>
      </c>
      <c r="K746" s="7" t="s">
        <v>69</v>
      </c>
      <c r="L746" s="5">
        <v>53672</v>
      </c>
      <c r="M746" s="7" t="s">
        <v>35</v>
      </c>
      <c r="N746" s="7" t="s">
        <v>36</v>
      </c>
      <c r="O746" s="7" t="s">
        <v>37</v>
      </c>
      <c r="P746" s="7" t="s">
        <v>66</v>
      </c>
      <c r="Q746" s="7" t="s">
        <v>39</v>
      </c>
      <c r="R746" s="7" cm="1">
        <f t="array" ref="R746">_xlfn.IFS(Table3[[#This Row],[Performance Levels]]="Exceeds",4,Table3[[#This Row],[Performance Levels]]="Fully Meets",3,Table3[[#This Row],[Performance Levels]]="PIP",1,Table3[[#This Row],[Performance Levels]]="Needs Improvement",2)</f>
        <v>3</v>
      </c>
      <c r="S746" s="7">
        <v>3</v>
      </c>
      <c r="T746" s="7" t="str" cm="1">
        <f t="array" ref="T746">_xlfn.IFS(S746&lt;=2,"Excellent",S746=3,"Average",S746&lt;=5,"Poor")</f>
        <v>Average</v>
      </c>
      <c r="U746" s="5">
        <v>45132</v>
      </c>
      <c r="V746" s="7">
        <v>1</v>
      </c>
      <c r="W746" s="7" t="str" cm="1">
        <f t="array" ref="W746">_xlfn.IFS(S746&lt;=2,"High",S746=3,"Moderate",S746&lt;=5,"Low")</f>
        <v>Moderate</v>
      </c>
      <c r="X746" s="7">
        <v>4</v>
      </c>
      <c r="Y746" s="7" t="str" cm="1">
        <f t="array" ref="Y746">_xlfn.IFS(S746&lt;=2,"High",S746=3,"Moderate",S746&lt;=5,"Low")</f>
        <v>Moderate</v>
      </c>
      <c r="Z746" s="7">
        <v>1</v>
      </c>
      <c r="AA746" s="7" t="str" cm="1">
        <f t="array" ref="AA746">_xlfn.IFS(S746&lt;=2,"High",S746=3,"Moderate",S746&lt;=5,"Low")</f>
        <v>Moderate</v>
      </c>
      <c r="AB746" s="5">
        <v>45033</v>
      </c>
      <c r="AC746" s="7" t="s">
        <v>49</v>
      </c>
      <c r="AD746" s="7" t="s">
        <v>50</v>
      </c>
      <c r="AE746" s="7" t="s">
        <v>72</v>
      </c>
      <c r="AF746" s="7">
        <v>2</v>
      </c>
      <c r="AG746" s="8">
        <v>244.25</v>
      </c>
      <c r="AH746" s="7">
        <v>72</v>
      </c>
      <c r="AI746" s="7" t="str" cm="1">
        <f t="array" ref="AI746">_xlfn.IFS(AH746&lt;=25,"Young",AH746&lt;=50,"Adult",AH746&gt;50,"Old")</f>
        <v>Old</v>
      </c>
    </row>
    <row r="747" spans="1:35" x14ac:dyDescent="0.35">
      <c r="A747" s="11">
        <v>1237</v>
      </c>
      <c r="B747" s="9">
        <v>44278</v>
      </c>
      <c r="C747" s="10">
        <f t="shared" ca="1" si="11"/>
        <v>5.1583333333333332</v>
      </c>
      <c r="D747" s="11" t="s">
        <v>105</v>
      </c>
      <c r="E747" s="11" t="s">
        <v>28</v>
      </c>
      <c r="F747" s="11" t="s">
        <v>107</v>
      </c>
      <c r="G747" s="11" t="s">
        <v>45</v>
      </c>
      <c r="H747" s="11" t="s">
        <v>44</v>
      </c>
      <c r="I747" s="11" t="s">
        <v>45</v>
      </c>
      <c r="J747" s="11" t="s">
        <v>33</v>
      </c>
      <c r="K747" s="11" t="s">
        <v>104</v>
      </c>
      <c r="L747" s="9">
        <v>27745</v>
      </c>
      <c r="M747" s="11" t="s">
        <v>35</v>
      </c>
      <c r="N747" s="11" t="s">
        <v>36</v>
      </c>
      <c r="O747" s="11" t="s">
        <v>71</v>
      </c>
      <c r="P747" s="11" t="s">
        <v>76</v>
      </c>
      <c r="Q747" s="11" t="s">
        <v>39</v>
      </c>
      <c r="R747" s="11" cm="1">
        <f t="array" ref="R747">_xlfn.IFS(Table3[[#This Row],[Performance Levels]]="Exceeds",4,Table3[[#This Row],[Performance Levels]]="Fully Meets",3,Table3[[#This Row],[Performance Levels]]="PIP",1,Table3[[#This Row],[Performance Levels]]="Needs Improvement",2)</f>
        <v>3</v>
      </c>
      <c r="S747" s="11">
        <v>3</v>
      </c>
      <c r="T747" s="11" t="str" cm="1">
        <f t="array" ref="T747">_xlfn.IFS(S747&lt;=2,"Excellent",S747=3,"Average",S747&lt;=5,"Poor")</f>
        <v>Average</v>
      </c>
      <c r="U747" s="9">
        <v>45118</v>
      </c>
      <c r="V747" s="11">
        <v>4</v>
      </c>
      <c r="W747" s="11" t="str" cm="1">
        <f t="array" ref="W747">_xlfn.IFS(S747&lt;=2,"High",S747=3,"Moderate",S747&lt;=5,"Low")</f>
        <v>Moderate</v>
      </c>
      <c r="X747" s="11">
        <v>3</v>
      </c>
      <c r="Y747" s="11" t="str" cm="1">
        <f t="array" ref="Y747">_xlfn.IFS(S747&lt;=2,"High",S747=3,"Moderate",S747&lt;=5,"Low")</f>
        <v>Moderate</v>
      </c>
      <c r="Z747" s="11">
        <v>1</v>
      </c>
      <c r="AA747" s="11" t="str" cm="1">
        <f t="array" ref="AA747">_xlfn.IFS(S747&lt;=2,"High",S747=3,"Moderate",S747&lt;=5,"Low")</f>
        <v>Moderate</v>
      </c>
      <c r="AB747" s="9">
        <v>44876</v>
      </c>
      <c r="AC747" s="11" t="s">
        <v>40</v>
      </c>
      <c r="AD747" s="11" t="s">
        <v>50</v>
      </c>
      <c r="AE747" s="11" t="s">
        <v>72</v>
      </c>
      <c r="AF747" s="11">
        <v>2</v>
      </c>
      <c r="AG747" s="12">
        <v>762.82</v>
      </c>
      <c r="AH747" s="11">
        <v>46</v>
      </c>
      <c r="AI747" s="11" t="str" cm="1">
        <f t="array" ref="AI747">_xlfn.IFS(AH747&lt;=25,"Young",AH747&lt;=50,"Adult",AH747&gt;50,"Old")</f>
        <v>Adult</v>
      </c>
    </row>
    <row r="748" spans="1:35" x14ac:dyDescent="0.35">
      <c r="A748" s="7">
        <v>1238</v>
      </c>
      <c r="B748" s="5">
        <v>44131</v>
      </c>
      <c r="C748" s="6">
        <f t="shared" ca="1" si="11"/>
        <v>5.5638888888888891</v>
      </c>
      <c r="D748" s="7" t="s">
        <v>27</v>
      </c>
      <c r="E748" s="7" t="s">
        <v>84</v>
      </c>
      <c r="F748" s="7" t="s">
        <v>107</v>
      </c>
      <c r="G748" s="7" t="s">
        <v>45</v>
      </c>
      <c r="H748" s="7" t="s">
        <v>55</v>
      </c>
      <c r="I748" s="7" t="s">
        <v>45</v>
      </c>
      <c r="J748" s="7" t="s">
        <v>33</v>
      </c>
      <c r="K748" s="7" t="s">
        <v>78</v>
      </c>
      <c r="L748" s="5">
        <v>25093</v>
      </c>
      <c r="M748" s="7" t="s">
        <v>35</v>
      </c>
      <c r="N748" s="7" t="s">
        <v>36</v>
      </c>
      <c r="O748" s="7" t="s">
        <v>59</v>
      </c>
      <c r="P748" s="7" t="s">
        <v>60</v>
      </c>
      <c r="Q748" s="7" t="s">
        <v>39</v>
      </c>
      <c r="R748" s="7" cm="1">
        <f t="array" ref="R748">_xlfn.IFS(Table3[[#This Row],[Performance Levels]]="Exceeds",4,Table3[[#This Row],[Performance Levels]]="Fully Meets",3,Table3[[#This Row],[Performance Levels]]="PIP",1,Table3[[#This Row],[Performance Levels]]="Needs Improvement",2)</f>
        <v>3</v>
      </c>
      <c r="S748" s="7">
        <v>3</v>
      </c>
      <c r="T748" s="7" t="str" cm="1">
        <f t="array" ref="T748">_xlfn.IFS(S748&lt;=2,"Excellent",S748=3,"Average",S748&lt;=5,"Poor")</f>
        <v>Average</v>
      </c>
      <c r="U748" s="5">
        <v>44924</v>
      </c>
      <c r="V748" s="7">
        <v>1</v>
      </c>
      <c r="W748" s="7" t="str" cm="1">
        <f t="array" ref="W748">_xlfn.IFS(S748&lt;=2,"High",S748=3,"Moderate",S748&lt;=5,"Low")</f>
        <v>Moderate</v>
      </c>
      <c r="X748" s="7">
        <v>3</v>
      </c>
      <c r="Y748" s="7" t="str" cm="1">
        <f t="array" ref="Y748">_xlfn.IFS(S748&lt;=2,"High",S748=3,"Moderate",S748&lt;=5,"Low")</f>
        <v>Moderate</v>
      </c>
      <c r="Z748" s="7">
        <v>3</v>
      </c>
      <c r="AA748" s="7" t="str" cm="1">
        <f t="array" ref="AA748">_xlfn.IFS(S748&lt;=2,"High",S748=3,"Moderate",S748&lt;=5,"Low")</f>
        <v>Moderate</v>
      </c>
      <c r="AB748" s="5">
        <v>44879</v>
      </c>
      <c r="AC748" s="7" t="s">
        <v>40</v>
      </c>
      <c r="AD748" s="7" t="s">
        <v>41</v>
      </c>
      <c r="AE748" s="7" t="s">
        <v>51</v>
      </c>
      <c r="AF748" s="7">
        <v>2</v>
      </c>
      <c r="AG748" s="8">
        <v>640.14</v>
      </c>
      <c r="AH748" s="7">
        <v>52</v>
      </c>
      <c r="AI748" s="7" t="str" cm="1">
        <f t="array" ref="AI748">_xlfn.IFS(AH748&lt;=25,"Young",AH748&lt;=50,"Adult",AH748&gt;50,"Old")</f>
        <v>Old</v>
      </c>
    </row>
    <row r="749" spans="1:35" x14ac:dyDescent="0.35">
      <c r="A749" s="11">
        <v>1239</v>
      </c>
      <c r="B749" s="9">
        <v>44723</v>
      </c>
      <c r="C749" s="10">
        <f t="shared" ca="1" si="11"/>
        <v>3.9416666666666669</v>
      </c>
      <c r="D749" s="11" t="s">
        <v>27</v>
      </c>
      <c r="E749" s="11" t="s">
        <v>63</v>
      </c>
      <c r="F749" s="11" t="s">
        <v>107</v>
      </c>
      <c r="G749" s="11" t="s">
        <v>45</v>
      </c>
      <c r="H749" s="11" t="s">
        <v>31</v>
      </c>
      <c r="I749" s="11" t="s">
        <v>32</v>
      </c>
      <c r="J749" s="11" t="s">
        <v>33</v>
      </c>
      <c r="K749" s="11" t="s">
        <v>88</v>
      </c>
      <c r="L749" s="9">
        <v>37081</v>
      </c>
      <c r="M749" s="11" t="s">
        <v>35</v>
      </c>
      <c r="N749" s="11" t="s">
        <v>36</v>
      </c>
      <c r="O749" s="11" t="s">
        <v>48</v>
      </c>
      <c r="P749" s="11" t="s">
        <v>60</v>
      </c>
      <c r="Q749" s="11" t="s">
        <v>39</v>
      </c>
      <c r="R749" s="11" cm="1">
        <f t="array" ref="R749">_xlfn.IFS(Table3[[#This Row],[Performance Levels]]="Exceeds",4,Table3[[#This Row],[Performance Levels]]="Fully Meets",3,Table3[[#This Row],[Performance Levels]]="PIP",1,Table3[[#This Row],[Performance Levels]]="Needs Improvement",2)</f>
        <v>3</v>
      </c>
      <c r="S749" s="11">
        <v>3</v>
      </c>
      <c r="T749" s="11" t="str" cm="1">
        <f t="array" ref="T749">_xlfn.IFS(S749&lt;=2,"Excellent",S749=3,"Average",S749&lt;=5,"Poor")</f>
        <v>Average</v>
      </c>
      <c r="U749" s="9">
        <v>44841</v>
      </c>
      <c r="V749" s="11">
        <v>4</v>
      </c>
      <c r="W749" s="11" t="str" cm="1">
        <f t="array" ref="W749">_xlfn.IFS(S749&lt;=2,"High",S749=3,"Moderate",S749&lt;=5,"Low")</f>
        <v>Moderate</v>
      </c>
      <c r="X749" s="11">
        <v>5</v>
      </c>
      <c r="Y749" s="11" t="str" cm="1">
        <f t="array" ref="Y749">_xlfn.IFS(S749&lt;=2,"High",S749=3,"Moderate",S749&lt;=5,"Low")</f>
        <v>Moderate</v>
      </c>
      <c r="Z749" s="11">
        <v>5</v>
      </c>
      <c r="AA749" s="11" t="str" cm="1">
        <f t="array" ref="AA749">_xlfn.IFS(S749&lt;=2,"High",S749=3,"Moderate",S749&lt;=5,"Low")</f>
        <v>Moderate</v>
      </c>
      <c r="AB749" s="9">
        <v>45044</v>
      </c>
      <c r="AC749" s="11" t="s">
        <v>61</v>
      </c>
      <c r="AD749" s="11" t="s">
        <v>41</v>
      </c>
      <c r="AE749" s="11" t="s">
        <v>51</v>
      </c>
      <c r="AF749" s="11">
        <v>3</v>
      </c>
      <c r="AG749" s="12">
        <v>726.03</v>
      </c>
      <c r="AH749" s="11">
        <v>21</v>
      </c>
      <c r="AI749" s="11" t="str" cm="1">
        <f t="array" ref="AI749">_xlfn.IFS(AH749&lt;=25,"Young",AH749&lt;=50,"Adult",AH749&gt;50,"Old")</f>
        <v>Young</v>
      </c>
    </row>
    <row r="750" spans="1:35" x14ac:dyDescent="0.35">
      <c r="A750" s="7">
        <v>1240</v>
      </c>
      <c r="B750" s="5">
        <v>43909</v>
      </c>
      <c r="C750" s="6">
        <f t="shared" ca="1" si="11"/>
        <v>6.1694444444444443</v>
      </c>
      <c r="D750" s="7" t="s">
        <v>27</v>
      </c>
      <c r="E750" s="7" t="s">
        <v>93</v>
      </c>
      <c r="F750" s="7" t="s">
        <v>29</v>
      </c>
      <c r="G750" s="7" t="s">
        <v>30</v>
      </c>
      <c r="H750" s="7" t="s">
        <v>55</v>
      </c>
      <c r="I750" s="7" t="s">
        <v>32</v>
      </c>
      <c r="J750" s="7" t="s">
        <v>33</v>
      </c>
      <c r="K750" s="7" t="s">
        <v>133</v>
      </c>
      <c r="L750" s="5">
        <v>31148</v>
      </c>
      <c r="M750" s="7" t="s">
        <v>35</v>
      </c>
      <c r="N750" s="7" t="s">
        <v>36</v>
      </c>
      <c r="O750" s="7" t="s">
        <v>83</v>
      </c>
      <c r="P750" s="7" t="s">
        <v>60</v>
      </c>
      <c r="Q750" s="7" t="s">
        <v>39</v>
      </c>
      <c r="R750" s="7" cm="1">
        <f t="array" ref="R750">_xlfn.IFS(Table3[[#This Row],[Performance Levels]]="Exceeds",4,Table3[[#This Row],[Performance Levels]]="Fully Meets",3,Table3[[#This Row],[Performance Levels]]="PIP",1,Table3[[#This Row],[Performance Levels]]="Needs Improvement",2)</f>
        <v>3</v>
      </c>
      <c r="S750" s="7">
        <v>3</v>
      </c>
      <c r="T750" s="7" t="str" cm="1">
        <f t="array" ref="T750">_xlfn.IFS(S750&lt;=2,"Excellent",S750=3,"Average",S750&lt;=5,"Poor")</f>
        <v>Average</v>
      </c>
      <c r="U750" s="5">
        <v>45140</v>
      </c>
      <c r="V750" s="7">
        <v>1</v>
      </c>
      <c r="W750" s="7" t="str" cm="1">
        <f t="array" ref="W750">_xlfn.IFS(S750&lt;=2,"High",S750=3,"Moderate",S750&lt;=5,"Low")</f>
        <v>Moderate</v>
      </c>
      <c r="X750" s="7">
        <v>4</v>
      </c>
      <c r="Y750" s="7" t="str" cm="1">
        <f t="array" ref="Y750">_xlfn.IFS(S750&lt;=2,"High",S750=3,"Moderate",S750&lt;=5,"Low")</f>
        <v>Moderate</v>
      </c>
      <c r="Z750" s="7">
        <v>3</v>
      </c>
      <c r="AA750" s="7" t="str" cm="1">
        <f t="array" ref="AA750">_xlfn.IFS(S750&lt;=2,"High",S750=3,"Moderate",S750&lt;=5,"Low")</f>
        <v>Moderate</v>
      </c>
      <c r="AB750" s="5">
        <v>44930</v>
      </c>
      <c r="AC750" s="7" t="s">
        <v>91</v>
      </c>
      <c r="AD750" s="7" t="s">
        <v>50</v>
      </c>
      <c r="AE750" s="7" t="s">
        <v>72</v>
      </c>
      <c r="AF750" s="7">
        <v>5</v>
      </c>
      <c r="AG750" s="8">
        <v>758.75</v>
      </c>
      <c r="AH750" s="7">
        <v>35</v>
      </c>
      <c r="AI750" s="7" t="str" cm="1">
        <f t="array" ref="AI750">_xlfn.IFS(AH750&lt;=25,"Young",AH750&lt;=50,"Adult",AH750&gt;50,"Old")</f>
        <v>Adult</v>
      </c>
    </row>
    <row r="751" spans="1:35" x14ac:dyDescent="0.35">
      <c r="A751" s="11">
        <v>1241</v>
      </c>
      <c r="B751" s="9">
        <v>43776</v>
      </c>
      <c r="C751" s="10">
        <f t="shared" ca="1" si="11"/>
        <v>6.5361111111111114</v>
      </c>
      <c r="D751" s="11" t="s">
        <v>27</v>
      </c>
      <c r="E751" s="11" t="s">
        <v>73</v>
      </c>
      <c r="F751" s="11" t="s">
        <v>107</v>
      </c>
      <c r="G751" s="11" t="s">
        <v>30</v>
      </c>
      <c r="H751" s="11" t="s">
        <v>55</v>
      </c>
      <c r="I751" s="11" t="s">
        <v>54</v>
      </c>
      <c r="J751" s="11" t="s">
        <v>33</v>
      </c>
      <c r="K751" s="11" t="s">
        <v>69</v>
      </c>
      <c r="L751" s="9">
        <v>33676</v>
      </c>
      <c r="M751" s="11" t="s">
        <v>35</v>
      </c>
      <c r="N751" s="11" t="s">
        <v>36</v>
      </c>
      <c r="O751" s="11" t="s">
        <v>71</v>
      </c>
      <c r="P751" s="11" t="s">
        <v>66</v>
      </c>
      <c r="Q751" s="11" t="s">
        <v>39</v>
      </c>
      <c r="R751" s="11" cm="1">
        <f t="array" ref="R751">_xlfn.IFS(Table3[[#This Row],[Performance Levels]]="Exceeds",4,Table3[[#This Row],[Performance Levels]]="Fully Meets",3,Table3[[#This Row],[Performance Levels]]="PIP",1,Table3[[#This Row],[Performance Levels]]="Needs Improvement",2)</f>
        <v>3</v>
      </c>
      <c r="S751" s="11">
        <v>3</v>
      </c>
      <c r="T751" s="11" t="str" cm="1">
        <f t="array" ref="T751">_xlfn.IFS(S751&lt;=2,"Excellent",S751=3,"Average",S751&lt;=5,"Poor")</f>
        <v>Average</v>
      </c>
      <c r="U751" s="9">
        <v>44942</v>
      </c>
      <c r="V751" s="11">
        <v>4</v>
      </c>
      <c r="W751" s="11" t="str" cm="1">
        <f t="array" ref="W751">_xlfn.IFS(S751&lt;=2,"High",S751=3,"Moderate",S751&lt;=5,"Low")</f>
        <v>Moderate</v>
      </c>
      <c r="X751" s="11">
        <v>4</v>
      </c>
      <c r="Y751" s="11" t="str" cm="1">
        <f t="array" ref="Y751">_xlfn.IFS(S751&lt;=2,"High",S751=3,"Moderate",S751&lt;=5,"Low")</f>
        <v>Moderate</v>
      </c>
      <c r="Z751" s="11">
        <v>3</v>
      </c>
      <c r="AA751" s="11" t="str" cm="1">
        <f t="array" ref="AA751">_xlfn.IFS(S751&lt;=2,"High",S751=3,"Moderate",S751&lt;=5,"Low")</f>
        <v>Moderate</v>
      </c>
      <c r="AB751" s="9">
        <v>44958</v>
      </c>
      <c r="AC751" s="11" t="s">
        <v>61</v>
      </c>
      <c r="AD751" s="11" t="s">
        <v>50</v>
      </c>
      <c r="AE751" s="11" t="s">
        <v>42</v>
      </c>
      <c r="AF751" s="11">
        <v>5</v>
      </c>
      <c r="AG751" s="12">
        <v>878.94</v>
      </c>
      <c r="AH751" s="11">
        <v>27</v>
      </c>
      <c r="AI751" s="11" t="str" cm="1">
        <f t="array" ref="AI751">_xlfn.IFS(AH751&lt;=25,"Young",AH751&lt;=50,"Adult",AH751&gt;50,"Old")</f>
        <v>Adult</v>
      </c>
    </row>
    <row r="752" spans="1:35" x14ac:dyDescent="0.35">
      <c r="A752" s="7">
        <v>1242</v>
      </c>
      <c r="B752" s="5">
        <v>45040</v>
      </c>
      <c r="C752" s="6">
        <f t="shared" ca="1" si="11"/>
        <v>3.0722222222222224</v>
      </c>
      <c r="D752" s="7" t="s">
        <v>27</v>
      </c>
      <c r="E752" s="7" t="s">
        <v>80</v>
      </c>
      <c r="F752" s="7" t="s">
        <v>29</v>
      </c>
      <c r="G752" s="7" t="s">
        <v>54</v>
      </c>
      <c r="H752" s="7" t="s">
        <v>31</v>
      </c>
      <c r="I752" s="7" t="s">
        <v>45</v>
      </c>
      <c r="J752" s="7" t="s">
        <v>33</v>
      </c>
      <c r="K752" s="7" t="s">
        <v>100</v>
      </c>
      <c r="L752" s="5">
        <v>21627</v>
      </c>
      <c r="M752" s="7" t="s">
        <v>35</v>
      </c>
      <c r="N752" s="7" t="s">
        <v>36</v>
      </c>
      <c r="O752" s="7" t="s">
        <v>37</v>
      </c>
      <c r="P752" s="7" t="s">
        <v>66</v>
      </c>
      <c r="Q752" s="7" t="s">
        <v>39</v>
      </c>
      <c r="R752" s="7" cm="1">
        <f t="array" ref="R752">_xlfn.IFS(Table3[[#This Row],[Performance Levels]]="Exceeds",4,Table3[[#This Row],[Performance Levels]]="Fully Meets",3,Table3[[#This Row],[Performance Levels]]="PIP",1,Table3[[#This Row],[Performance Levels]]="Needs Improvement",2)</f>
        <v>3</v>
      </c>
      <c r="S752" s="7">
        <v>3</v>
      </c>
      <c r="T752" s="7" t="str" cm="1">
        <f t="array" ref="T752">_xlfn.IFS(S752&lt;=2,"Excellent",S752=3,"Average",S752&lt;=5,"Poor")</f>
        <v>Average</v>
      </c>
      <c r="U752" s="5">
        <v>45135</v>
      </c>
      <c r="V752" s="7">
        <v>4</v>
      </c>
      <c r="W752" s="7" t="str" cm="1">
        <f t="array" ref="W752">_xlfn.IFS(S752&lt;=2,"High",S752=3,"Moderate",S752&lt;=5,"Low")</f>
        <v>Moderate</v>
      </c>
      <c r="X752" s="7">
        <v>4</v>
      </c>
      <c r="Y752" s="7" t="str" cm="1">
        <f t="array" ref="Y752">_xlfn.IFS(S752&lt;=2,"High",S752=3,"Moderate",S752&lt;=5,"Low")</f>
        <v>Moderate</v>
      </c>
      <c r="Z752" s="7">
        <v>1</v>
      </c>
      <c r="AA752" s="7" t="str" cm="1">
        <f t="array" ref="AA752">_xlfn.IFS(S752&lt;=2,"High",S752=3,"Moderate",S752&lt;=5,"Low")</f>
        <v>Moderate</v>
      </c>
      <c r="AB752" s="5">
        <v>44999</v>
      </c>
      <c r="AC752" s="7" t="s">
        <v>61</v>
      </c>
      <c r="AD752" s="7" t="s">
        <v>50</v>
      </c>
      <c r="AE752" s="7" t="s">
        <v>72</v>
      </c>
      <c r="AF752" s="7">
        <v>3</v>
      </c>
      <c r="AG752" s="8">
        <v>227.9</v>
      </c>
      <c r="AH752" s="7">
        <v>64</v>
      </c>
      <c r="AI752" s="7" t="str" cm="1">
        <f t="array" ref="AI752">_xlfn.IFS(AH752&lt;=25,"Young",AH752&lt;=50,"Adult",AH752&gt;50,"Old")</f>
        <v>Old</v>
      </c>
    </row>
    <row r="753" spans="1:35" x14ac:dyDescent="0.35">
      <c r="A753" s="11">
        <v>1243</v>
      </c>
      <c r="B753" s="9">
        <v>43986</v>
      </c>
      <c r="C753" s="10">
        <f t="shared" ca="1" si="11"/>
        <v>5.9611111111111112</v>
      </c>
      <c r="D753" s="11" t="s">
        <v>27</v>
      </c>
      <c r="E753" s="11" t="s">
        <v>53</v>
      </c>
      <c r="F753" s="11" t="s">
        <v>29</v>
      </c>
      <c r="G753" s="11" t="s">
        <v>30</v>
      </c>
      <c r="H753" s="11" t="s">
        <v>44</v>
      </c>
      <c r="I753" s="11" t="s">
        <v>32</v>
      </c>
      <c r="J753" s="11" t="s">
        <v>33</v>
      </c>
      <c r="K753" s="11" t="s">
        <v>64</v>
      </c>
      <c r="L753" s="9">
        <v>28921</v>
      </c>
      <c r="M753" s="11" t="s">
        <v>35</v>
      </c>
      <c r="N753" s="11" t="s">
        <v>36</v>
      </c>
      <c r="O753" s="11" t="s">
        <v>37</v>
      </c>
      <c r="P753" s="11" t="s">
        <v>38</v>
      </c>
      <c r="Q753" s="11" t="s">
        <v>39</v>
      </c>
      <c r="R753" s="11" cm="1">
        <f t="array" ref="R753">_xlfn.IFS(Table3[[#This Row],[Performance Levels]]="Exceeds",4,Table3[[#This Row],[Performance Levels]]="Fully Meets",3,Table3[[#This Row],[Performance Levels]]="PIP",1,Table3[[#This Row],[Performance Levels]]="Needs Improvement",2)</f>
        <v>3</v>
      </c>
      <c r="S753" s="11">
        <v>3</v>
      </c>
      <c r="T753" s="11" t="str" cm="1">
        <f t="array" ref="T753">_xlfn.IFS(S753&lt;=2,"Excellent",S753=3,"Average",S753&lt;=5,"Poor")</f>
        <v>Average</v>
      </c>
      <c r="U753" s="9">
        <v>45050</v>
      </c>
      <c r="V753" s="11">
        <v>5</v>
      </c>
      <c r="W753" s="11" t="str" cm="1">
        <f t="array" ref="W753">_xlfn.IFS(S753&lt;=2,"High",S753=3,"Moderate",S753&lt;=5,"Low")</f>
        <v>Moderate</v>
      </c>
      <c r="X753" s="11">
        <v>2</v>
      </c>
      <c r="Y753" s="11" t="str" cm="1">
        <f t="array" ref="Y753">_xlfn.IFS(S753&lt;=2,"High",S753=3,"Moderate",S753&lt;=5,"Low")</f>
        <v>Moderate</v>
      </c>
      <c r="Z753" s="11">
        <v>3</v>
      </c>
      <c r="AA753" s="11" t="str" cm="1">
        <f t="array" ref="AA753">_xlfn.IFS(S753&lt;=2,"High",S753=3,"Moderate",S753&lt;=5,"Low")</f>
        <v>Moderate</v>
      </c>
      <c r="AB753" s="9">
        <v>44962</v>
      </c>
      <c r="AC753" s="11" t="s">
        <v>91</v>
      </c>
      <c r="AD753" s="11" t="s">
        <v>41</v>
      </c>
      <c r="AE753" s="11" t="s">
        <v>51</v>
      </c>
      <c r="AF753" s="11">
        <v>3</v>
      </c>
      <c r="AG753" s="12">
        <v>855.27</v>
      </c>
      <c r="AH753" s="11">
        <v>41</v>
      </c>
      <c r="AI753" s="11" t="str" cm="1">
        <f t="array" ref="AI753">_xlfn.IFS(AH753&lt;=25,"Young",AH753&lt;=50,"Adult",AH753&gt;50,"Old")</f>
        <v>Adult</v>
      </c>
    </row>
    <row r="754" spans="1:35" x14ac:dyDescent="0.35">
      <c r="A754" s="7">
        <v>1244</v>
      </c>
      <c r="B754" s="5">
        <v>44704</v>
      </c>
      <c r="C754" s="6">
        <f t="shared" ca="1" si="11"/>
        <v>3.9916666666666667</v>
      </c>
      <c r="D754" s="7" t="s">
        <v>27</v>
      </c>
      <c r="E754" s="7" t="s">
        <v>68</v>
      </c>
      <c r="F754" s="7" t="s">
        <v>29</v>
      </c>
      <c r="G754" s="7" t="s">
        <v>45</v>
      </c>
      <c r="H754" s="7" t="s">
        <v>44</v>
      </c>
      <c r="I754" s="7" t="s">
        <v>54</v>
      </c>
      <c r="J754" s="7" t="s">
        <v>33</v>
      </c>
      <c r="K754" s="7" t="s">
        <v>133</v>
      </c>
      <c r="L754" s="5">
        <v>19766</v>
      </c>
      <c r="M754" s="7" t="s">
        <v>35</v>
      </c>
      <c r="N754" s="7" t="s">
        <v>47</v>
      </c>
      <c r="O754" s="7" t="s">
        <v>83</v>
      </c>
      <c r="P754" s="7" t="s">
        <v>66</v>
      </c>
      <c r="Q754" s="7" t="s">
        <v>39</v>
      </c>
      <c r="R754" s="7" cm="1">
        <f t="array" ref="R754">_xlfn.IFS(Table3[[#This Row],[Performance Levels]]="Exceeds",4,Table3[[#This Row],[Performance Levels]]="Fully Meets",3,Table3[[#This Row],[Performance Levels]]="PIP",1,Table3[[#This Row],[Performance Levels]]="Needs Improvement",2)</f>
        <v>3</v>
      </c>
      <c r="S754" s="7">
        <v>3</v>
      </c>
      <c r="T754" s="7" t="str" cm="1">
        <f t="array" ref="T754">_xlfn.IFS(S754&lt;=2,"Excellent",S754=3,"Average",S754&lt;=5,"Poor")</f>
        <v>Average</v>
      </c>
      <c r="U754" s="5">
        <v>44790</v>
      </c>
      <c r="V754" s="7">
        <v>2</v>
      </c>
      <c r="W754" s="7" t="str" cm="1">
        <f t="array" ref="W754">_xlfn.IFS(S754&lt;=2,"High",S754=3,"Moderate",S754&lt;=5,"Low")</f>
        <v>Moderate</v>
      </c>
      <c r="X754" s="7">
        <v>3</v>
      </c>
      <c r="Y754" s="7" t="str" cm="1">
        <f t="array" ref="Y754">_xlfn.IFS(S754&lt;=2,"High",S754=3,"Moderate",S754&lt;=5,"Low")</f>
        <v>Moderate</v>
      </c>
      <c r="Z754" s="7">
        <v>5</v>
      </c>
      <c r="AA754" s="7" t="str" cm="1">
        <f t="array" ref="AA754">_xlfn.IFS(S754&lt;=2,"High",S754=3,"Moderate",S754&lt;=5,"Low")</f>
        <v>Moderate</v>
      </c>
      <c r="AB754" s="5">
        <v>44975</v>
      </c>
      <c r="AC754" s="7" t="s">
        <v>67</v>
      </c>
      <c r="AD754" s="7" t="s">
        <v>50</v>
      </c>
      <c r="AE754" s="7" t="s">
        <v>51</v>
      </c>
      <c r="AF754" s="7">
        <v>5</v>
      </c>
      <c r="AG754" s="8">
        <v>170.62</v>
      </c>
      <c r="AH754" s="7">
        <v>68</v>
      </c>
      <c r="AI754" s="7" t="str" cm="1">
        <f t="array" ref="AI754">_xlfn.IFS(AH754&lt;=25,"Young",AH754&lt;=50,"Adult",AH754&gt;50,"Old")</f>
        <v>Old</v>
      </c>
    </row>
    <row r="755" spans="1:35" x14ac:dyDescent="0.35">
      <c r="A755" s="11">
        <v>1245</v>
      </c>
      <c r="B755" s="9">
        <v>43602</v>
      </c>
      <c r="C755" s="10">
        <f t="shared" ca="1" si="11"/>
        <v>7.0083333333333337</v>
      </c>
      <c r="D755" s="11" t="s">
        <v>27</v>
      </c>
      <c r="E755" s="11" t="s">
        <v>28</v>
      </c>
      <c r="F755" s="11" t="s">
        <v>29</v>
      </c>
      <c r="G755" s="11" t="s">
        <v>54</v>
      </c>
      <c r="H755" s="11" t="s">
        <v>55</v>
      </c>
      <c r="I755" s="11" t="s">
        <v>32</v>
      </c>
      <c r="J755" s="11" t="s">
        <v>33</v>
      </c>
      <c r="K755" s="11" t="s">
        <v>78</v>
      </c>
      <c r="L755" s="9">
        <v>22315</v>
      </c>
      <c r="M755" s="11" t="s">
        <v>35</v>
      </c>
      <c r="N755" s="11" t="s">
        <v>47</v>
      </c>
      <c r="O755" s="11" t="s">
        <v>37</v>
      </c>
      <c r="P755" s="11" t="s">
        <v>38</v>
      </c>
      <c r="Q755" s="11" t="s">
        <v>39</v>
      </c>
      <c r="R755" s="11" cm="1">
        <f t="array" ref="R755">_xlfn.IFS(Table3[[#This Row],[Performance Levels]]="Exceeds",4,Table3[[#This Row],[Performance Levels]]="Fully Meets",3,Table3[[#This Row],[Performance Levels]]="PIP",1,Table3[[#This Row],[Performance Levels]]="Needs Improvement",2)</f>
        <v>3</v>
      </c>
      <c r="S755" s="11">
        <v>3</v>
      </c>
      <c r="T755" s="11" t="str" cm="1">
        <f t="array" ref="T755">_xlfn.IFS(S755&lt;=2,"Excellent",S755=3,"Average",S755&lt;=5,"Poor")</f>
        <v>Average</v>
      </c>
      <c r="U755" s="9">
        <v>44827</v>
      </c>
      <c r="V755" s="11">
        <v>3</v>
      </c>
      <c r="W755" s="11" t="str" cm="1">
        <f t="array" ref="W755">_xlfn.IFS(S755&lt;=2,"High",S755=3,"Moderate",S755&lt;=5,"Low")</f>
        <v>Moderate</v>
      </c>
      <c r="X755" s="11">
        <v>5</v>
      </c>
      <c r="Y755" s="11" t="str" cm="1">
        <f t="array" ref="Y755">_xlfn.IFS(S755&lt;=2,"High",S755=3,"Moderate",S755&lt;=5,"Low")</f>
        <v>Moderate</v>
      </c>
      <c r="Z755" s="11">
        <v>5</v>
      </c>
      <c r="AA755" s="11" t="str" cm="1">
        <f t="array" ref="AA755">_xlfn.IFS(S755&lt;=2,"High",S755=3,"Moderate",S755&lt;=5,"Low")</f>
        <v>Moderate</v>
      </c>
      <c r="AB755" s="9">
        <v>45106</v>
      </c>
      <c r="AC755" s="11" t="s">
        <v>91</v>
      </c>
      <c r="AD755" s="11" t="s">
        <v>41</v>
      </c>
      <c r="AE755" s="11" t="s">
        <v>51</v>
      </c>
      <c r="AF755" s="11">
        <v>4</v>
      </c>
      <c r="AG755" s="12">
        <v>392.14</v>
      </c>
      <c r="AH755" s="11">
        <v>58</v>
      </c>
      <c r="AI755" s="11" t="str" cm="1">
        <f t="array" ref="AI755">_xlfn.IFS(AH755&lt;=25,"Young",AH755&lt;=50,"Adult",AH755&gt;50,"Old")</f>
        <v>Old</v>
      </c>
    </row>
    <row r="756" spans="1:35" x14ac:dyDescent="0.35">
      <c r="A756" s="7">
        <v>1246</v>
      </c>
      <c r="B756" s="5">
        <v>43371</v>
      </c>
      <c r="C756" s="6">
        <f t="shared" ca="1" si="11"/>
        <v>7.6444444444444448</v>
      </c>
      <c r="D756" s="7" t="s">
        <v>27</v>
      </c>
      <c r="E756" s="7" t="s">
        <v>84</v>
      </c>
      <c r="F756" s="7" t="s">
        <v>107</v>
      </c>
      <c r="G756" s="7" t="s">
        <v>45</v>
      </c>
      <c r="H756" s="7" t="s">
        <v>55</v>
      </c>
      <c r="I756" s="7" t="s">
        <v>32</v>
      </c>
      <c r="J756" s="7" t="s">
        <v>33</v>
      </c>
      <c r="K756" s="7" t="s">
        <v>69</v>
      </c>
      <c r="L756" s="5">
        <v>52549</v>
      </c>
      <c r="M756" s="7" t="s">
        <v>35</v>
      </c>
      <c r="N756" s="7" t="s">
        <v>47</v>
      </c>
      <c r="O756" s="7" t="s">
        <v>71</v>
      </c>
      <c r="P756" s="7" t="s">
        <v>38</v>
      </c>
      <c r="Q756" s="7" t="s">
        <v>39</v>
      </c>
      <c r="R756" s="7" cm="1">
        <f t="array" ref="R756">_xlfn.IFS(Table3[[#This Row],[Performance Levels]]="Exceeds",4,Table3[[#This Row],[Performance Levels]]="Fully Meets",3,Table3[[#This Row],[Performance Levels]]="PIP",1,Table3[[#This Row],[Performance Levels]]="Needs Improvement",2)</f>
        <v>3</v>
      </c>
      <c r="S756" s="7">
        <v>3</v>
      </c>
      <c r="T756" s="7" t="str" cm="1">
        <f t="array" ref="T756">_xlfn.IFS(S756&lt;=2,"Excellent",S756=3,"Average",S756&lt;=5,"Poor")</f>
        <v>Average</v>
      </c>
      <c r="U756" s="5">
        <v>44938</v>
      </c>
      <c r="V756" s="7">
        <v>4</v>
      </c>
      <c r="W756" s="7" t="str" cm="1">
        <f t="array" ref="W756">_xlfn.IFS(S756&lt;=2,"High",S756=3,"Moderate",S756&lt;=5,"Low")</f>
        <v>Moderate</v>
      </c>
      <c r="X756" s="7">
        <v>3</v>
      </c>
      <c r="Y756" s="7" t="str" cm="1">
        <f t="array" ref="Y756">_xlfn.IFS(S756&lt;=2,"High",S756=3,"Moderate",S756&lt;=5,"Low")</f>
        <v>Moderate</v>
      </c>
      <c r="Z756" s="7">
        <v>2</v>
      </c>
      <c r="AA756" s="7" t="str" cm="1">
        <f t="array" ref="AA756">_xlfn.IFS(S756&lt;=2,"High",S756=3,"Moderate",S756&lt;=5,"Low")</f>
        <v>Moderate</v>
      </c>
      <c r="AB756" s="5">
        <v>44920</v>
      </c>
      <c r="AC756" s="7" t="s">
        <v>91</v>
      </c>
      <c r="AD756" s="7" t="s">
        <v>41</v>
      </c>
      <c r="AE756" s="7" t="s">
        <v>62</v>
      </c>
      <c r="AF756" s="7">
        <v>1</v>
      </c>
      <c r="AG756" s="8">
        <v>206.93</v>
      </c>
      <c r="AH756" s="7">
        <v>75</v>
      </c>
      <c r="AI756" s="7" t="str" cm="1">
        <f t="array" ref="AI756">_xlfn.IFS(AH756&lt;=25,"Young",AH756&lt;=50,"Adult",AH756&gt;50,"Old")</f>
        <v>Old</v>
      </c>
    </row>
    <row r="757" spans="1:35" x14ac:dyDescent="0.35">
      <c r="A757" s="11">
        <v>1247</v>
      </c>
      <c r="B757" s="9">
        <v>43528</v>
      </c>
      <c r="C757" s="10">
        <f t="shared" ca="1" si="11"/>
        <v>7.2111111111111112</v>
      </c>
      <c r="D757" s="11" t="s">
        <v>27</v>
      </c>
      <c r="E757" s="11" t="s">
        <v>43</v>
      </c>
      <c r="F757" s="11" t="s">
        <v>29</v>
      </c>
      <c r="G757" s="11" t="s">
        <v>45</v>
      </c>
      <c r="H757" s="11" t="s">
        <v>31</v>
      </c>
      <c r="I757" s="11" t="s">
        <v>45</v>
      </c>
      <c r="J757" s="11" t="s">
        <v>33</v>
      </c>
      <c r="K757" s="11" t="s">
        <v>102</v>
      </c>
      <c r="L757" s="9">
        <v>26384</v>
      </c>
      <c r="M757" s="11" t="s">
        <v>35</v>
      </c>
      <c r="N757" s="11" t="s">
        <v>36</v>
      </c>
      <c r="O757" s="11" t="s">
        <v>59</v>
      </c>
      <c r="P757" s="11" t="s">
        <v>60</v>
      </c>
      <c r="Q757" s="11" t="s">
        <v>39</v>
      </c>
      <c r="R757" s="11" cm="1">
        <f t="array" ref="R757">_xlfn.IFS(Table3[[#This Row],[Performance Levels]]="Exceeds",4,Table3[[#This Row],[Performance Levels]]="Fully Meets",3,Table3[[#This Row],[Performance Levels]]="PIP",1,Table3[[#This Row],[Performance Levels]]="Needs Improvement",2)</f>
        <v>3</v>
      </c>
      <c r="S757" s="11">
        <v>3</v>
      </c>
      <c r="T757" s="11" t="str" cm="1">
        <f t="array" ref="T757">_xlfn.IFS(S757&lt;=2,"Excellent",S757=3,"Average",S757&lt;=5,"Poor")</f>
        <v>Average</v>
      </c>
      <c r="U757" s="9">
        <v>44878</v>
      </c>
      <c r="V757" s="11">
        <v>2</v>
      </c>
      <c r="W757" s="11" t="str" cm="1">
        <f t="array" ref="W757">_xlfn.IFS(S757&lt;=2,"High",S757=3,"Moderate",S757&lt;=5,"Low")</f>
        <v>Moderate</v>
      </c>
      <c r="X757" s="11">
        <v>4</v>
      </c>
      <c r="Y757" s="11" t="str" cm="1">
        <f t="array" ref="Y757">_xlfn.IFS(S757&lt;=2,"High",S757=3,"Moderate",S757&lt;=5,"Low")</f>
        <v>Moderate</v>
      </c>
      <c r="Z757" s="11">
        <v>5</v>
      </c>
      <c r="AA757" s="11" t="str" cm="1">
        <f t="array" ref="AA757">_xlfn.IFS(S757&lt;=2,"High",S757=3,"Moderate",S757&lt;=5,"Low")</f>
        <v>Moderate</v>
      </c>
      <c r="AB757" s="9">
        <v>44904</v>
      </c>
      <c r="AC757" s="11" t="s">
        <v>49</v>
      </c>
      <c r="AD757" s="11" t="s">
        <v>50</v>
      </c>
      <c r="AE757" s="11" t="s">
        <v>62</v>
      </c>
      <c r="AF757" s="11">
        <v>5</v>
      </c>
      <c r="AG757" s="12">
        <v>307.13</v>
      </c>
      <c r="AH757" s="11">
        <v>47</v>
      </c>
      <c r="AI757" s="11" t="str" cm="1">
        <f t="array" ref="AI757">_xlfn.IFS(AH757&lt;=25,"Young",AH757&lt;=50,"Adult",AH757&gt;50,"Old")</f>
        <v>Adult</v>
      </c>
    </row>
    <row r="758" spans="1:35" x14ac:dyDescent="0.35">
      <c r="A758" s="7">
        <v>1248</v>
      </c>
      <c r="B758" s="5">
        <v>44284</v>
      </c>
      <c r="C758" s="6">
        <f t="shared" ca="1" si="11"/>
        <v>5.1416666666666666</v>
      </c>
      <c r="D758" s="7" t="s">
        <v>27</v>
      </c>
      <c r="E758" s="7" t="s">
        <v>86</v>
      </c>
      <c r="F758" s="7" t="s">
        <v>29</v>
      </c>
      <c r="G758" s="7" t="s">
        <v>45</v>
      </c>
      <c r="H758" s="7" t="s">
        <v>55</v>
      </c>
      <c r="I758" s="7" t="s">
        <v>54</v>
      </c>
      <c r="J758" s="7" t="s">
        <v>33</v>
      </c>
      <c r="K758" s="7" t="s">
        <v>110</v>
      </c>
      <c r="L758" s="5">
        <v>32395</v>
      </c>
      <c r="M758" s="7" t="s">
        <v>35</v>
      </c>
      <c r="N758" s="7" t="s">
        <v>36</v>
      </c>
      <c r="O758" s="7" t="s">
        <v>37</v>
      </c>
      <c r="P758" s="7" t="s">
        <v>76</v>
      </c>
      <c r="Q758" s="7" t="s">
        <v>39</v>
      </c>
      <c r="R758" s="7" cm="1">
        <f t="array" ref="R758">_xlfn.IFS(Table3[[#This Row],[Performance Levels]]="Exceeds",4,Table3[[#This Row],[Performance Levels]]="Fully Meets",3,Table3[[#This Row],[Performance Levels]]="PIP",1,Table3[[#This Row],[Performance Levels]]="Needs Improvement",2)</f>
        <v>3</v>
      </c>
      <c r="S758" s="7">
        <v>3</v>
      </c>
      <c r="T758" s="7" t="str" cm="1">
        <f t="array" ref="T758">_xlfn.IFS(S758&lt;=2,"Excellent",S758=3,"Average",S758&lt;=5,"Poor")</f>
        <v>Average</v>
      </c>
      <c r="U758" s="5">
        <v>44900</v>
      </c>
      <c r="V758" s="7">
        <v>5</v>
      </c>
      <c r="W758" s="7" t="str" cm="1">
        <f t="array" ref="W758">_xlfn.IFS(S758&lt;=2,"High",S758=3,"Moderate",S758&lt;=5,"Low")</f>
        <v>Moderate</v>
      </c>
      <c r="X758" s="7">
        <v>3</v>
      </c>
      <c r="Y758" s="7" t="str" cm="1">
        <f t="array" ref="Y758">_xlfn.IFS(S758&lt;=2,"High",S758=3,"Moderate",S758&lt;=5,"Low")</f>
        <v>Moderate</v>
      </c>
      <c r="Z758" s="7">
        <v>2</v>
      </c>
      <c r="AA758" s="7" t="str" cm="1">
        <f t="array" ref="AA758">_xlfn.IFS(S758&lt;=2,"High",S758=3,"Moderate",S758&lt;=5,"Low")</f>
        <v>Moderate</v>
      </c>
      <c r="AB758" s="5">
        <v>44797</v>
      </c>
      <c r="AC758" s="7" t="s">
        <v>91</v>
      </c>
      <c r="AD758" s="7" t="s">
        <v>41</v>
      </c>
      <c r="AE758" s="7" t="s">
        <v>72</v>
      </c>
      <c r="AF758" s="7">
        <v>4</v>
      </c>
      <c r="AG758" s="8">
        <v>165.05</v>
      </c>
      <c r="AH758" s="7">
        <v>33</v>
      </c>
      <c r="AI758" s="7" t="str" cm="1">
        <f t="array" ref="AI758">_xlfn.IFS(AH758&lt;=25,"Young",AH758&lt;=50,"Adult",AH758&gt;50,"Old")</f>
        <v>Adult</v>
      </c>
    </row>
    <row r="759" spans="1:35" x14ac:dyDescent="0.35">
      <c r="A759" s="11">
        <v>1249</v>
      </c>
      <c r="B759" s="9">
        <v>43653</v>
      </c>
      <c r="C759" s="10">
        <f t="shared" ca="1" si="11"/>
        <v>6.8694444444444445</v>
      </c>
      <c r="D759" s="11" t="s">
        <v>27</v>
      </c>
      <c r="E759" s="11" t="s">
        <v>63</v>
      </c>
      <c r="F759" s="11" t="s">
        <v>29</v>
      </c>
      <c r="G759" s="11" t="s">
        <v>54</v>
      </c>
      <c r="H759" s="11" t="s">
        <v>44</v>
      </c>
      <c r="I759" s="11" t="s">
        <v>45</v>
      </c>
      <c r="J759" s="11" t="s">
        <v>33</v>
      </c>
      <c r="K759" s="11" t="s">
        <v>69</v>
      </c>
      <c r="L759" s="9">
        <v>35399</v>
      </c>
      <c r="M759" s="11" t="s">
        <v>35</v>
      </c>
      <c r="N759" s="11" t="s">
        <v>36</v>
      </c>
      <c r="O759" s="11" t="s">
        <v>83</v>
      </c>
      <c r="P759" s="11" t="s">
        <v>76</v>
      </c>
      <c r="Q759" s="11" t="s">
        <v>39</v>
      </c>
      <c r="R759" s="11" cm="1">
        <f t="array" ref="R759">_xlfn.IFS(Table3[[#This Row],[Performance Levels]]="Exceeds",4,Table3[[#This Row],[Performance Levels]]="Fully Meets",3,Table3[[#This Row],[Performance Levels]]="PIP",1,Table3[[#This Row],[Performance Levels]]="Needs Improvement",2)</f>
        <v>3</v>
      </c>
      <c r="S759" s="11">
        <v>3</v>
      </c>
      <c r="T759" s="11" t="str" cm="1">
        <f t="array" ref="T759">_xlfn.IFS(S759&lt;=2,"Excellent",S759=3,"Average",S759&lt;=5,"Poor")</f>
        <v>Average</v>
      </c>
      <c r="U759" s="9">
        <v>44917</v>
      </c>
      <c r="V759" s="11">
        <v>2</v>
      </c>
      <c r="W759" s="11" t="str" cm="1">
        <f t="array" ref="W759">_xlfn.IFS(S759&lt;=2,"High",S759=3,"Moderate",S759&lt;=5,"Low")</f>
        <v>Moderate</v>
      </c>
      <c r="X759" s="11">
        <v>4</v>
      </c>
      <c r="Y759" s="11" t="str" cm="1">
        <f t="array" ref="Y759">_xlfn.IFS(S759&lt;=2,"High",S759=3,"Moderate",S759&lt;=5,"Low")</f>
        <v>Moderate</v>
      </c>
      <c r="Z759" s="11">
        <v>2</v>
      </c>
      <c r="AA759" s="11" t="str" cm="1">
        <f t="array" ref="AA759">_xlfn.IFS(S759&lt;=2,"High",S759=3,"Moderate",S759&lt;=5,"Low")</f>
        <v>Moderate</v>
      </c>
      <c r="AB759" s="9">
        <v>44788</v>
      </c>
      <c r="AC759" s="11" t="s">
        <v>91</v>
      </c>
      <c r="AD759" s="11" t="s">
        <v>41</v>
      </c>
      <c r="AE759" s="11" t="s">
        <v>62</v>
      </c>
      <c r="AF759" s="11">
        <v>4</v>
      </c>
      <c r="AG759" s="12">
        <v>371.27</v>
      </c>
      <c r="AH759" s="11">
        <v>23</v>
      </c>
      <c r="AI759" s="11" t="str" cm="1">
        <f t="array" ref="AI759">_xlfn.IFS(AH759&lt;=25,"Young",AH759&lt;=50,"Adult",AH759&gt;50,"Old")</f>
        <v>Young</v>
      </c>
    </row>
    <row r="760" spans="1:35" x14ac:dyDescent="0.35">
      <c r="A760" s="7">
        <v>1250</v>
      </c>
      <c r="B760" s="5">
        <v>43349</v>
      </c>
      <c r="C760" s="6">
        <f t="shared" ca="1" si="11"/>
        <v>7.7055555555555557</v>
      </c>
      <c r="D760" s="7" t="s">
        <v>27</v>
      </c>
      <c r="E760" s="7" t="s">
        <v>68</v>
      </c>
      <c r="F760" s="7" t="s">
        <v>29</v>
      </c>
      <c r="G760" s="7" t="s">
        <v>30</v>
      </c>
      <c r="H760" s="7" t="s">
        <v>55</v>
      </c>
      <c r="I760" s="7" t="s">
        <v>54</v>
      </c>
      <c r="J760" s="7" t="s">
        <v>33</v>
      </c>
      <c r="K760" s="7" t="s">
        <v>57</v>
      </c>
      <c r="L760" s="5">
        <v>33215</v>
      </c>
      <c r="M760" s="7" t="s">
        <v>35</v>
      </c>
      <c r="N760" s="7" t="s">
        <v>36</v>
      </c>
      <c r="O760" s="7" t="s">
        <v>71</v>
      </c>
      <c r="P760" s="7" t="s">
        <v>38</v>
      </c>
      <c r="Q760" s="7" t="s">
        <v>39</v>
      </c>
      <c r="R760" s="7" cm="1">
        <f t="array" ref="R760">_xlfn.IFS(Table3[[#This Row],[Performance Levels]]="Exceeds",4,Table3[[#This Row],[Performance Levels]]="Fully Meets",3,Table3[[#This Row],[Performance Levels]]="PIP",1,Table3[[#This Row],[Performance Levels]]="Needs Improvement",2)</f>
        <v>3</v>
      </c>
      <c r="S760" s="7">
        <v>3</v>
      </c>
      <c r="T760" s="7" t="str" cm="1">
        <f t="array" ref="T760">_xlfn.IFS(S760&lt;=2,"Excellent",S760=3,"Average",S760&lt;=5,"Poor")</f>
        <v>Average</v>
      </c>
      <c r="U760" s="5">
        <v>45042</v>
      </c>
      <c r="V760" s="7">
        <v>4</v>
      </c>
      <c r="W760" s="7" t="str" cm="1">
        <f t="array" ref="W760">_xlfn.IFS(S760&lt;=2,"High",S760=3,"Moderate",S760&lt;=5,"Low")</f>
        <v>Moderate</v>
      </c>
      <c r="X760" s="7">
        <v>5</v>
      </c>
      <c r="Y760" s="7" t="str" cm="1">
        <f t="array" ref="Y760">_xlfn.IFS(S760&lt;=2,"High",S760=3,"Moderate",S760&lt;=5,"Low")</f>
        <v>Moderate</v>
      </c>
      <c r="Z760" s="7">
        <v>1</v>
      </c>
      <c r="AA760" s="7" t="str" cm="1">
        <f t="array" ref="AA760">_xlfn.IFS(S760&lt;=2,"High",S760=3,"Moderate",S760&lt;=5,"Low")</f>
        <v>Moderate</v>
      </c>
      <c r="AB760" s="5">
        <v>45044</v>
      </c>
      <c r="AC760" s="7" t="s">
        <v>91</v>
      </c>
      <c r="AD760" s="7" t="s">
        <v>50</v>
      </c>
      <c r="AE760" s="7" t="s">
        <v>51</v>
      </c>
      <c r="AF760" s="7">
        <v>3</v>
      </c>
      <c r="AG760" s="8">
        <v>366.78</v>
      </c>
      <c r="AH760" s="7">
        <v>28</v>
      </c>
      <c r="AI760" s="7" t="str" cm="1">
        <f t="array" ref="AI760">_xlfn.IFS(AH760&lt;=25,"Young",AH760&lt;=50,"Adult",AH760&gt;50,"Old")</f>
        <v>Adult</v>
      </c>
    </row>
    <row r="761" spans="1:35" x14ac:dyDescent="0.35">
      <c r="A761" s="11">
        <v>1251</v>
      </c>
      <c r="B761" s="9">
        <v>43368</v>
      </c>
      <c r="C761" s="10">
        <f t="shared" ca="1" si="11"/>
        <v>7.6527777777777777</v>
      </c>
      <c r="D761" s="11" t="s">
        <v>27</v>
      </c>
      <c r="E761" s="11" t="s">
        <v>28</v>
      </c>
      <c r="F761" s="11" t="s">
        <v>29</v>
      </c>
      <c r="G761" s="11" t="s">
        <v>45</v>
      </c>
      <c r="H761" s="11" t="s">
        <v>44</v>
      </c>
      <c r="I761" s="11" t="s">
        <v>45</v>
      </c>
      <c r="J761" s="11" t="s">
        <v>33</v>
      </c>
      <c r="K761" s="11" t="s">
        <v>88</v>
      </c>
      <c r="L761" s="9">
        <v>54122</v>
      </c>
      <c r="M761" s="11" t="s">
        <v>35</v>
      </c>
      <c r="N761" s="11" t="s">
        <v>36</v>
      </c>
      <c r="O761" s="11" t="s">
        <v>83</v>
      </c>
      <c r="P761" s="11" t="s">
        <v>66</v>
      </c>
      <c r="Q761" s="11" t="s">
        <v>39</v>
      </c>
      <c r="R761" s="11" cm="1">
        <f t="array" ref="R761">_xlfn.IFS(Table3[[#This Row],[Performance Levels]]="Exceeds",4,Table3[[#This Row],[Performance Levels]]="Fully Meets",3,Table3[[#This Row],[Performance Levels]]="PIP",1,Table3[[#This Row],[Performance Levels]]="Needs Improvement",2)</f>
        <v>3</v>
      </c>
      <c r="S761" s="11">
        <v>3</v>
      </c>
      <c r="T761" s="11" t="str" cm="1">
        <f t="array" ref="T761">_xlfn.IFS(S761&lt;=2,"Excellent",S761=3,"Average",S761&lt;=5,"Poor")</f>
        <v>Average</v>
      </c>
      <c r="U761" s="9">
        <v>44898</v>
      </c>
      <c r="V761" s="11">
        <v>5</v>
      </c>
      <c r="W761" s="11" t="str" cm="1">
        <f t="array" ref="W761">_xlfn.IFS(S761&lt;=2,"High",S761=3,"Moderate",S761&lt;=5,"Low")</f>
        <v>Moderate</v>
      </c>
      <c r="X761" s="11">
        <v>5</v>
      </c>
      <c r="Y761" s="11" t="str" cm="1">
        <f t="array" ref="Y761">_xlfn.IFS(S761&lt;=2,"High",S761=3,"Moderate",S761&lt;=5,"Low")</f>
        <v>Moderate</v>
      </c>
      <c r="Z761" s="11">
        <v>3</v>
      </c>
      <c r="AA761" s="11" t="str" cm="1">
        <f t="array" ref="AA761">_xlfn.IFS(S761&lt;=2,"High",S761=3,"Moderate",S761&lt;=5,"Low")</f>
        <v>Moderate</v>
      </c>
      <c r="AB761" s="9">
        <v>44961</v>
      </c>
      <c r="AC761" s="11" t="s">
        <v>91</v>
      </c>
      <c r="AD761" s="11" t="s">
        <v>50</v>
      </c>
      <c r="AE761" s="11" t="s">
        <v>42</v>
      </c>
      <c r="AF761" s="11">
        <v>5</v>
      </c>
      <c r="AG761" s="12">
        <v>205.92</v>
      </c>
      <c r="AH761" s="11">
        <v>70</v>
      </c>
      <c r="AI761" s="11" t="str" cm="1">
        <f t="array" ref="AI761">_xlfn.IFS(AH761&lt;=25,"Young",AH761&lt;=50,"Adult",AH761&gt;50,"Old")</f>
        <v>Old</v>
      </c>
    </row>
    <row r="762" spans="1:35" x14ac:dyDescent="0.35">
      <c r="A762" s="7">
        <v>1252</v>
      </c>
      <c r="B762" s="5">
        <v>44631</v>
      </c>
      <c r="C762" s="6">
        <f t="shared" ca="1" si="11"/>
        <v>4.1916666666666664</v>
      </c>
      <c r="D762" s="7" t="s">
        <v>132</v>
      </c>
      <c r="E762" s="7" t="s">
        <v>43</v>
      </c>
      <c r="F762" s="7" t="s">
        <v>29</v>
      </c>
      <c r="G762" s="7" t="s">
        <v>45</v>
      </c>
      <c r="H762" s="7" t="s">
        <v>44</v>
      </c>
      <c r="I762" s="7" t="s">
        <v>32</v>
      </c>
      <c r="J762" s="7" t="s">
        <v>33</v>
      </c>
      <c r="K762" s="7" t="s">
        <v>95</v>
      </c>
      <c r="L762" s="5">
        <v>30003</v>
      </c>
      <c r="M762" s="7" t="s">
        <v>35</v>
      </c>
      <c r="N762" s="7" t="s">
        <v>36</v>
      </c>
      <c r="O762" s="7" t="s">
        <v>83</v>
      </c>
      <c r="P762" s="7" t="s">
        <v>76</v>
      </c>
      <c r="Q762" s="7" t="s">
        <v>39</v>
      </c>
      <c r="R762" s="7" cm="1">
        <f t="array" ref="R762">_xlfn.IFS(Table3[[#This Row],[Performance Levels]]="Exceeds",4,Table3[[#This Row],[Performance Levels]]="Fully Meets",3,Table3[[#This Row],[Performance Levels]]="PIP",1,Table3[[#This Row],[Performance Levels]]="Needs Improvement",2)</f>
        <v>3</v>
      </c>
      <c r="S762" s="7">
        <v>3</v>
      </c>
      <c r="T762" s="7" t="str" cm="1">
        <f t="array" ref="T762">_xlfn.IFS(S762&lt;=2,"Excellent",S762=3,"Average",S762&lt;=5,"Poor")</f>
        <v>Average</v>
      </c>
      <c r="U762" s="5">
        <v>45087</v>
      </c>
      <c r="V762" s="7">
        <v>2</v>
      </c>
      <c r="W762" s="7" t="str" cm="1">
        <f t="array" ref="W762">_xlfn.IFS(S762&lt;=2,"High",S762=3,"Moderate",S762&lt;=5,"Low")</f>
        <v>Moderate</v>
      </c>
      <c r="X762" s="7">
        <v>3</v>
      </c>
      <c r="Y762" s="7" t="str" cm="1">
        <f t="array" ref="Y762">_xlfn.IFS(S762&lt;=2,"High",S762=3,"Moderate",S762&lt;=5,"Low")</f>
        <v>Moderate</v>
      </c>
      <c r="Z762" s="7">
        <v>2</v>
      </c>
      <c r="AA762" s="7" t="str" cm="1">
        <f t="array" ref="AA762">_xlfn.IFS(S762&lt;=2,"High",S762=3,"Moderate",S762&lt;=5,"Low")</f>
        <v>Moderate</v>
      </c>
      <c r="AB762" s="5">
        <v>44885</v>
      </c>
      <c r="AC762" s="7" t="s">
        <v>40</v>
      </c>
      <c r="AD762" s="7" t="s">
        <v>41</v>
      </c>
      <c r="AE762" s="7" t="s">
        <v>62</v>
      </c>
      <c r="AF762" s="7">
        <v>1</v>
      </c>
      <c r="AG762" s="8">
        <v>314.51</v>
      </c>
      <c r="AH762" s="7">
        <v>40</v>
      </c>
      <c r="AI762" s="7" t="str" cm="1">
        <f t="array" ref="AI762">_xlfn.IFS(AH762&lt;=25,"Young",AH762&lt;=50,"Adult",AH762&gt;50,"Old")</f>
        <v>Adult</v>
      </c>
    </row>
    <row r="763" spans="1:35" x14ac:dyDescent="0.35">
      <c r="A763" s="11">
        <v>1253</v>
      </c>
      <c r="B763" s="9">
        <v>44025</v>
      </c>
      <c r="C763" s="10">
        <f t="shared" ca="1" si="11"/>
        <v>5.8527777777777779</v>
      </c>
      <c r="D763" s="11" t="s">
        <v>132</v>
      </c>
      <c r="E763" s="11" t="s">
        <v>86</v>
      </c>
      <c r="F763" s="11" t="s">
        <v>29</v>
      </c>
      <c r="G763" s="11" t="s">
        <v>45</v>
      </c>
      <c r="H763" s="11" t="s">
        <v>44</v>
      </c>
      <c r="I763" s="11" t="s">
        <v>45</v>
      </c>
      <c r="J763" s="11" t="s">
        <v>33</v>
      </c>
      <c r="K763" s="11" t="s">
        <v>95</v>
      </c>
      <c r="L763" s="9">
        <v>26068</v>
      </c>
      <c r="M763" s="11" t="s">
        <v>35</v>
      </c>
      <c r="N763" s="11" t="s">
        <v>36</v>
      </c>
      <c r="O763" s="11" t="s">
        <v>83</v>
      </c>
      <c r="P763" s="11" t="s">
        <v>76</v>
      </c>
      <c r="Q763" s="11" t="s">
        <v>39</v>
      </c>
      <c r="R763" s="11" cm="1">
        <f t="array" ref="R763">_xlfn.IFS(Table3[[#This Row],[Performance Levels]]="Exceeds",4,Table3[[#This Row],[Performance Levels]]="Fully Meets",3,Table3[[#This Row],[Performance Levels]]="PIP",1,Table3[[#This Row],[Performance Levels]]="Needs Improvement",2)</f>
        <v>3</v>
      </c>
      <c r="S763" s="11">
        <v>3</v>
      </c>
      <c r="T763" s="11" t="str" cm="1">
        <f t="array" ref="T763">_xlfn.IFS(S763&lt;=2,"Excellent",S763=3,"Average",S763&lt;=5,"Poor")</f>
        <v>Average</v>
      </c>
      <c r="U763" s="9">
        <v>44936</v>
      </c>
      <c r="V763" s="11">
        <v>2</v>
      </c>
      <c r="W763" s="11" t="str" cm="1">
        <f t="array" ref="W763">_xlfn.IFS(S763&lt;=2,"High",S763=3,"Moderate",S763&lt;=5,"Low")</f>
        <v>Moderate</v>
      </c>
      <c r="X763" s="11">
        <v>4</v>
      </c>
      <c r="Y763" s="11" t="str" cm="1">
        <f t="array" ref="Y763">_xlfn.IFS(S763&lt;=2,"High",S763=3,"Moderate",S763&lt;=5,"Low")</f>
        <v>Moderate</v>
      </c>
      <c r="Z763" s="11">
        <v>2</v>
      </c>
      <c r="AA763" s="11" t="str" cm="1">
        <f t="array" ref="AA763">_xlfn.IFS(S763&lt;=2,"High",S763=3,"Moderate",S763&lt;=5,"Low")</f>
        <v>Moderate</v>
      </c>
      <c r="AB763" s="9">
        <v>45080</v>
      </c>
      <c r="AC763" s="11" t="s">
        <v>49</v>
      </c>
      <c r="AD763" s="11" t="s">
        <v>41</v>
      </c>
      <c r="AE763" s="11" t="s">
        <v>62</v>
      </c>
      <c r="AF763" s="11">
        <v>2</v>
      </c>
      <c r="AG763" s="12">
        <v>793.86</v>
      </c>
      <c r="AH763" s="11">
        <v>49</v>
      </c>
      <c r="AI763" s="11" t="str" cm="1">
        <f t="array" ref="AI763">_xlfn.IFS(AH763&lt;=25,"Young",AH763&lt;=50,"Adult",AH763&gt;50,"Old")</f>
        <v>Adult</v>
      </c>
    </row>
    <row r="764" spans="1:35" x14ac:dyDescent="0.35">
      <c r="A764" s="7">
        <v>1254</v>
      </c>
      <c r="B764" s="5">
        <v>44004</v>
      </c>
      <c r="C764" s="6">
        <f t="shared" ca="1" si="11"/>
        <v>5.9111111111111114</v>
      </c>
      <c r="D764" s="7" t="s">
        <v>105</v>
      </c>
      <c r="E764" s="7" t="s">
        <v>73</v>
      </c>
      <c r="F764" s="7" t="s">
        <v>29</v>
      </c>
      <c r="G764" s="7" t="s">
        <v>30</v>
      </c>
      <c r="H764" s="7" t="s">
        <v>55</v>
      </c>
      <c r="I764" s="7" t="s">
        <v>54</v>
      </c>
      <c r="J764" s="7" t="s">
        <v>33</v>
      </c>
      <c r="K764" s="7" t="s">
        <v>64</v>
      </c>
      <c r="L764" s="5">
        <v>18421</v>
      </c>
      <c r="M764" s="7" t="s">
        <v>35</v>
      </c>
      <c r="N764" s="7" t="s">
        <v>36</v>
      </c>
      <c r="O764" s="7" t="s">
        <v>37</v>
      </c>
      <c r="P764" s="7" t="s">
        <v>66</v>
      </c>
      <c r="Q764" s="7" t="s">
        <v>39</v>
      </c>
      <c r="R764" s="7" cm="1">
        <f t="array" ref="R764">_xlfn.IFS(Table3[[#This Row],[Performance Levels]]="Exceeds",4,Table3[[#This Row],[Performance Levels]]="Fully Meets",3,Table3[[#This Row],[Performance Levels]]="PIP",1,Table3[[#This Row],[Performance Levels]]="Needs Improvement",2)</f>
        <v>3</v>
      </c>
      <c r="S764" s="7">
        <v>3</v>
      </c>
      <c r="T764" s="7" t="str" cm="1">
        <f t="array" ref="T764">_xlfn.IFS(S764&lt;=2,"Excellent",S764=3,"Average",S764&lt;=5,"Poor")</f>
        <v>Average</v>
      </c>
      <c r="U764" s="5">
        <v>45095</v>
      </c>
      <c r="V764" s="7">
        <v>3</v>
      </c>
      <c r="W764" s="7" t="str" cm="1">
        <f t="array" ref="W764">_xlfn.IFS(S764&lt;=2,"High",S764=3,"Moderate",S764&lt;=5,"Low")</f>
        <v>Moderate</v>
      </c>
      <c r="X764" s="7">
        <v>1</v>
      </c>
      <c r="Y764" s="7" t="str" cm="1">
        <f t="array" ref="Y764">_xlfn.IFS(S764&lt;=2,"High",S764=3,"Moderate",S764&lt;=5,"Low")</f>
        <v>Moderate</v>
      </c>
      <c r="Z764" s="7">
        <v>5</v>
      </c>
      <c r="AA764" s="7" t="str" cm="1">
        <f t="array" ref="AA764">_xlfn.IFS(S764&lt;=2,"High",S764=3,"Moderate",S764&lt;=5,"Low")</f>
        <v>Moderate</v>
      </c>
      <c r="AB764" s="5">
        <v>45036</v>
      </c>
      <c r="AC764" s="7" t="s">
        <v>61</v>
      </c>
      <c r="AD764" s="7" t="s">
        <v>41</v>
      </c>
      <c r="AE764" s="7" t="s">
        <v>72</v>
      </c>
      <c r="AF764" s="7">
        <v>3</v>
      </c>
      <c r="AG764" s="8">
        <v>252.53</v>
      </c>
      <c r="AH764" s="7">
        <v>70</v>
      </c>
      <c r="AI764" s="7" t="str" cm="1">
        <f t="array" ref="AI764">_xlfn.IFS(AH764&lt;=25,"Young",AH764&lt;=50,"Adult",AH764&gt;50,"Old")</f>
        <v>Old</v>
      </c>
    </row>
    <row r="765" spans="1:35" x14ac:dyDescent="0.35">
      <c r="A765" s="11">
        <v>1255</v>
      </c>
      <c r="B765" s="9">
        <v>43738</v>
      </c>
      <c r="C765" s="10">
        <f t="shared" ca="1" si="11"/>
        <v>6.6388888888888893</v>
      </c>
      <c r="D765" s="11" t="s">
        <v>105</v>
      </c>
      <c r="E765" s="11" t="s">
        <v>80</v>
      </c>
      <c r="F765" s="11" t="s">
        <v>107</v>
      </c>
      <c r="G765" s="11" t="s">
        <v>54</v>
      </c>
      <c r="H765" s="11" t="s">
        <v>44</v>
      </c>
      <c r="I765" s="11" t="s">
        <v>32</v>
      </c>
      <c r="J765" s="11" t="s">
        <v>33</v>
      </c>
      <c r="K765" s="11" t="s">
        <v>64</v>
      </c>
      <c r="L765" s="9">
        <v>31010</v>
      </c>
      <c r="M765" s="11" t="s">
        <v>35</v>
      </c>
      <c r="N765" s="11" t="s">
        <v>36</v>
      </c>
      <c r="O765" s="11" t="s">
        <v>71</v>
      </c>
      <c r="P765" s="11" t="s">
        <v>66</v>
      </c>
      <c r="Q765" s="11" t="s">
        <v>39</v>
      </c>
      <c r="R765" s="11" cm="1">
        <f t="array" ref="R765">_xlfn.IFS(Table3[[#This Row],[Performance Levels]]="Exceeds",4,Table3[[#This Row],[Performance Levels]]="Fully Meets",3,Table3[[#This Row],[Performance Levels]]="PIP",1,Table3[[#This Row],[Performance Levels]]="Needs Improvement",2)</f>
        <v>3</v>
      </c>
      <c r="S765" s="11">
        <v>3</v>
      </c>
      <c r="T765" s="11" t="str" cm="1">
        <f t="array" ref="T765">_xlfn.IFS(S765&lt;=2,"Excellent",S765=3,"Average",S765&lt;=5,"Poor")</f>
        <v>Average</v>
      </c>
      <c r="U765" s="9">
        <v>44868</v>
      </c>
      <c r="V765" s="11">
        <v>3</v>
      </c>
      <c r="W765" s="11" t="str" cm="1">
        <f t="array" ref="W765">_xlfn.IFS(S765&lt;=2,"High",S765=3,"Moderate",S765&lt;=5,"Low")</f>
        <v>Moderate</v>
      </c>
      <c r="X765" s="11">
        <v>1</v>
      </c>
      <c r="Y765" s="11" t="str" cm="1">
        <f t="array" ref="Y765">_xlfn.IFS(S765&lt;=2,"High",S765=3,"Moderate",S765&lt;=5,"Low")</f>
        <v>Moderate</v>
      </c>
      <c r="Z765" s="11">
        <v>1</v>
      </c>
      <c r="AA765" s="11" t="str" cm="1">
        <f t="array" ref="AA765">_xlfn.IFS(S765&lt;=2,"High",S765=3,"Moderate",S765&lt;=5,"Low")</f>
        <v>Moderate</v>
      </c>
      <c r="AB765" s="9">
        <v>44857</v>
      </c>
      <c r="AC765" s="11" t="s">
        <v>49</v>
      </c>
      <c r="AD765" s="11" t="s">
        <v>50</v>
      </c>
      <c r="AE765" s="11" t="s">
        <v>72</v>
      </c>
      <c r="AF765" s="11">
        <v>2</v>
      </c>
      <c r="AG765" s="12">
        <v>693.25</v>
      </c>
      <c r="AH765" s="11">
        <v>35</v>
      </c>
      <c r="AI765" s="11" t="str" cm="1">
        <f t="array" ref="AI765">_xlfn.IFS(AH765&lt;=25,"Young",AH765&lt;=50,"Adult",AH765&gt;50,"Old")</f>
        <v>Adult</v>
      </c>
    </row>
    <row r="766" spans="1:35" x14ac:dyDescent="0.35">
      <c r="A766" s="7">
        <v>1256</v>
      </c>
      <c r="B766" s="5">
        <v>43838</v>
      </c>
      <c r="C766" s="6">
        <f t="shared" ca="1" si="11"/>
        <v>6.3666666666666663</v>
      </c>
      <c r="D766" s="7" t="s">
        <v>105</v>
      </c>
      <c r="E766" s="7" t="s">
        <v>53</v>
      </c>
      <c r="F766" s="7" t="s">
        <v>29</v>
      </c>
      <c r="G766" s="7" t="s">
        <v>30</v>
      </c>
      <c r="H766" s="7" t="s">
        <v>44</v>
      </c>
      <c r="I766" s="7" t="s">
        <v>32</v>
      </c>
      <c r="J766" s="7" t="s">
        <v>33</v>
      </c>
      <c r="K766" s="7" t="s">
        <v>100</v>
      </c>
      <c r="L766" s="5">
        <v>33464</v>
      </c>
      <c r="M766" s="7" t="s">
        <v>35</v>
      </c>
      <c r="N766" s="7" t="s">
        <v>36</v>
      </c>
      <c r="O766" s="7" t="s">
        <v>37</v>
      </c>
      <c r="P766" s="7" t="s">
        <v>38</v>
      </c>
      <c r="Q766" s="7" t="s">
        <v>39</v>
      </c>
      <c r="R766" s="7" cm="1">
        <f t="array" ref="R766">_xlfn.IFS(Table3[[#This Row],[Performance Levels]]="Exceeds",4,Table3[[#This Row],[Performance Levels]]="Fully Meets",3,Table3[[#This Row],[Performance Levels]]="PIP",1,Table3[[#This Row],[Performance Levels]]="Needs Improvement",2)</f>
        <v>3</v>
      </c>
      <c r="S766" s="7">
        <v>3</v>
      </c>
      <c r="T766" s="7" t="str" cm="1">
        <f t="array" ref="T766">_xlfn.IFS(S766&lt;=2,"Excellent",S766=3,"Average",S766&lt;=5,"Poor")</f>
        <v>Average</v>
      </c>
      <c r="U766" s="5">
        <v>44858</v>
      </c>
      <c r="V766" s="7">
        <v>4</v>
      </c>
      <c r="W766" s="7" t="str" cm="1">
        <f t="array" ref="W766">_xlfn.IFS(S766&lt;=2,"High",S766=3,"Moderate",S766&lt;=5,"Low")</f>
        <v>Moderate</v>
      </c>
      <c r="X766" s="7">
        <v>4</v>
      </c>
      <c r="Y766" s="7" t="str" cm="1">
        <f t="array" ref="Y766">_xlfn.IFS(S766&lt;=2,"High",S766=3,"Moderate",S766&lt;=5,"Low")</f>
        <v>Moderate</v>
      </c>
      <c r="Z766" s="7">
        <v>2</v>
      </c>
      <c r="AA766" s="7" t="str" cm="1">
        <f t="array" ref="AA766">_xlfn.IFS(S766&lt;=2,"High",S766=3,"Moderate",S766&lt;=5,"Low")</f>
        <v>Moderate</v>
      </c>
      <c r="AB766" s="5">
        <v>45072</v>
      </c>
      <c r="AC766" s="7" t="s">
        <v>61</v>
      </c>
      <c r="AD766" s="7" t="s">
        <v>41</v>
      </c>
      <c r="AE766" s="7" t="s">
        <v>62</v>
      </c>
      <c r="AF766" s="7">
        <v>4</v>
      </c>
      <c r="AG766" s="8">
        <v>926.76</v>
      </c>
      <c r="AH766" s="7">
        <v>29</v>
      </c>
      <c r="AI766" s="7" t="str" cm="1">
        <f t="array" ref="AI766">_xlfn.IFS(AH766&lt;=25,"Young",AH766&lt;=50,"Adult",AH766&gt;50,"Old")</f>
        <v>Adult</v>
      </c>
    </row>
    <row r="767" spans="1:35" x14ac:dyDescent="0.35">
      <c r="A767" s="11">
        <v>1257</v>
      </c>
      <c r="B767" s="9">
        <v>44485</v>
      </c>
      <c r="C767" s="10">
        <f t="shared" ca="1" si="11"/>
        <v>4.5944444444444441</v>
      </c>
      <c r="D767" s="11" t="s">
        <v>105</v>
      </c>
      <c r="E767" s="11" t="s">
        <v>68</v>
      </c>
      <c r="F767" s="11" t="s">
        <v>29</v>
      </c>
      <c r="G767" s="11" t="s">
        <v>54</v>
      </c>
      <c r="H767" s="11" t="s">
        <v>55</v>
      </c>
      <c r="I767" s="11" t="s">
        <v>32</v>
      </c>
      <c r="J767" s="11" t="s">
        <v>33</v>
      </c>
      <c r="K767" s="11" t="s">
        <v>78</v>
      </c>
      <c r="L767" s="9">
        <v>28801</v>
      </c>
      <c r="M767" s="11" t="s">
        <v>35</v>
      </c>
      <c r="N767" s="11" t="s">
        <v>36</v>
      </c>
      <c r="O767" s="11" t="s">
        <v>83</v>
      </c>
      <c r="P767" s="11" t="s">
        <v>76</v>
      </c>
      <c r="Q767" s="11" t="s">
        <v>39</v>
      </c>
      <c r="R767" s="11" cm="1">
        <f t="array" ref="R767">_xlfn.IFS(Table3[[#This Row],[Performance Levels]]="Exceeds",4,Table3[[#This Row],[Performance Levels]]="Fully Meets",3,Table3[[#This Row],[Performance Levels]]="PIP",1,Table3[[#This Row],[Performance Levels]]="Needs Improvement",2)</f>
        <v>3</v>
      </c>
      <c r="S767" s="11">
        <v>3</v>
      </c>
      <c r="T767" s="11" t="str" cm="1">
        <f t="array" ref="T767">_xlfn.IFS(S767&lt;=2,"Excellent",S767=3,"Average",S767&lt;=5,"Poor")</f>
        <v>Average</v>
      </c>
      <c r="U767" s="9">
        <v>45126</v>
      </c>
      <c r="V767" s="11">
        <v>2</v>
      </c>
      <c r="W767" s="11" t="str" cm="1">
        <f t="array" ref="W767">_xlfn.IFS(S767&lt;=2,"High",S767=3,"Moderate",S767&lt;=5,"Low")</f>
        <v>Moderate</v>
      </c>
      <c r="X767" s="11">
        <v>1</v>
      </c>
      <c r="Y767" s="11" t="str" cm="1">
        <f t="array" ref="Y767">_xlfn.IFS(S767&lt;=2,"High",S767=3,"Moderate",S767&lt;=5,"Low")</f>
        <v>Moderate</v>
      </c>
      <c r="Z767" s="11">
        <v>1</v>
      </c>
      <c r="AA767" s="11" t="str" cm="1">
        <f t="array" ref="AA767">_xlfn.IFS(S767&lt;=2,"High",S767=3,"Moderate",S767&lt;=5,"Low")</f>
        <v>Moderate</v>
      </c>
      <c r="AB767" s="9">
        <v>45069</v>
      </c>
      <c r="AC767" s="11" t="s">
        <v>67</v>
      </c>
      <c r="AD767" s="11" t="s">
        <v>41</v>
      </c>
      <c r="AE767" s="11" t="s">
        <v>42</v>
      </c>
      <c r="AF767" s="11">
        <v>1</v>
      </c>
      <c r="AG767" s="12">
        <v>694.61</v>
      </c>
      <c r="AH767" s="11">
        <v>43</v>
      </c>
      <c r="AI767" s="11" t="str" cm="1">
        <f t="array" ref="AI767">_xlfn.IFS(AH767&lt;=25,"Young",AH767&lt;=50,"Adult",AH767&gt;50,"Old")</f>
        <v>Adult</v>
      </c>
    </row>
    <row r="768" spans="1:35" x14ac:dyDescent="0.35">
      <c r="A768" s="7">
        <v>1258</v>
      </c>
      <c r="B768" s="5">
        <v>44741</v>
      </c>
      <c r="C768" s="6">
        <f t="shared" ca="1" si="11"/>
        <v>3.8916666666666666</v>
      </c>
      <c r="D768" s="7" t="s">
        <v>105</v>
      </c>
      <c r="E768" s="7" t="s">
        <v>28</v>
      </c>
      <c r="F768" s="7" t="s">
        <v>29</v>
      </c>
      <c r="G768" s="7" t="s">
        <v>54</v>
      </c>
      <c r="H768" s="7" t="s">
        <v>31</v>
      </c>
      <c r="I768" s="7" t="s">
        <v>32</v>
      </c>
      <c r="J768" s="7" t="s">
        <v>33</v>
      </c>
      <c r="K768" s="7" t="s">
        <v>46</v>
      </c>
      <c r="L768" s="5">
        <v>28414</v>
      </c>
      <c r="M768" s="7" t="s">
        <v>35</v>
      </c>
      <c r="N768" s="7" t="s">
        <v>36</v>
      </c>
      <c r="O768" s="7" t="s">
        <v>59</v>
      </c>
      <c r="P768" s="7" t="s">
        <v>38</v>
      </c>
      <c r="Q768" s="7" t="s">
        <v>39</v>
      </c>
      <c r="R768" s="7" cm="1">
        <f t="array" ref="R768">_xlfn.IFS(Table3[[#This Row],[Performance Levels]]="Exceeds",4,Table3[[#This Row],[Performance Levels]]="Fully Meets",3,Table3[[#This Row],[Performance Levels]]="PIP",1,Table3[[#This Row],[Performance Levels]]="Needs Improvement",2)</f>
        <v>3</v>
      </c>
      <c r="S768" s="7">
        <v>3</v>
      </c>
      <c r="T768" s="7" t="str" cm="1">
        <f t="array" ref="T768">_xlfn.IFS(S768&lt;=2,"Excellent",S768=3,"Average",S768&lt;=5,"Poor")</f>
        <v>Average</v>
      </c>
      <c r="U768" s="5">
        <v>45032</v>
      </c>
      <c r="V768" s="7">
        <v>3</v>
      </c>
      <c r="W768" s="7" t="str" cm="1">
        <f t="array" ref="W768">_xlfn.IFS(S768&lt;=2,"High",S768=3,"Moderate",S768&lt;=5,"Low")</f>
        <v>Moderate</v>
      </c>
      <c r="X768" s="7">
        <v>5</v>
      </c>
      <c r="Y768" s="7" t="str" cm="1">
        <f t="array" ref="Y768">_xlfn.IFS(S768&lt;=2,"High",S768=3,"Moderate",S768&lt;=5,"Low")</f>
        <v>Moderate</v>
      </c>
      <c r="Z768" s="7">
        <v>4</v>
      </c>
      <c r="AA768" s="7" t="str" cm="1">
        <f t="array" ref="AA768">_xlfn.IFS(S768&lt;=2,"High",S768=3,"Moderate",S768&lt;=5,"Low")</f>
        <v>Moderate</v>
      </c>
      <c r="AB768" s="5">
        <v>45107</v>
      </c>
      <c r="AC768" s="7" t="s">
        <v>61</v>
      </c>
      <c r="AD768" s="7" t="s">
        <v>41</v>
      </c>
      <c r="AE768" s="7" t="s">
        <v>51</v>
      </c>
      <c r="AF768" s="7">
        <v>1</v>
      </c>
      <c r="AG768" s="8">
        <v>732.02</v>
      </c>
      <c r="AH768" s="7">
        <v>45</v>
      </c>
      <c r="AI768" s="7" t="str" cm="1">
        <f t="array" ref="AI768">_xlfn.IFS(AH768&lt;=25,"Young",AH768&lt;=50,"Adult",AH768&gt;50,"Old")</f>
        <v>Adult</v>
      </c>
    </row>
    <row r="769" spans="1:35" x14ac:dyDescent="0.35">
      <c r="A769" s="11">
        <v>1259</v>
      </c>
      <c r="B769" s="9">
        <v>44682</v>
      </c>
      <c r="C769" s="10">
        <f t="shared" ca="1" si="11"/>
        <v>4.052777777777778</v>
      </c>
      <c r="D769" s="11" t="s">
        <v>27</v>
      </c>
      <c r="E769" s="11" t="s">
        <v>84</v>
      </c>
      <c r="F769" s="11" t="s">
        <v>107</v>
      </c>
      <c r="G769" s="11" t="s">
        <v>54</v>
      </c>
      <c r="H769" s="11" t="s">
        <v>44</v>
      </c>
      <c r="I769" s="11" t="s">
        <v>32</v>
      </c>
      <c r="J769" s="11" t="s">
        <v>33</v>
      </c>
      <c r="K769" s="11" t="s">
        <v>64</v>
      </c>
      <c r="L769" s="9">
        <v>20650</v>
      </c>
      <c r="M769" s="11" t="s">
        <v>35</v>
      </c>
      <c r="N769" s="11" t="s">
        <v>47</v>
      </c>
      <c r="O769" s="11" t="s">
        <v>37</v>
      </c>
      <c r="P769" s="11" t="s">
        <v>60</v>
      </c>
      <c r="Q769" s="11" t="s">
        <v>39</v>
      </c>
      <c r="R769" s="11" cm="1">
        <f t="array" ref="R769">_xlfn.IFS(Table3[[#This Row],[Performance Levels]]="Exceeds",4,Table3[[#This Row],[Performance Levels]]="Fully Meets",3,Table3[[#This Row],[Performance Levels]]="PIP",1,Table3[[#This Row],[Performance Levels]]="Needs Improvement",2)</f>
        <v>3</v>
      </c>
      <c r="S769" s="11">
        <v>3</v>
      </c>
      <c r="T769" s="11" t="str" cm="1">
        <f t="array" ref="T769">_xlfn.IFS(S769&lt;=2,"Excellent",S769=3,"Average",S769&lt;=5,"Poor")</f>
        <v>Average</v>
      </c>
      <c r="U769" s="9">
        <v>44851</v>
      </c>
      <c r="V769" s="11">
        <v>1</v>
      </c>
      <c r="W769" s="11" t="str" cm="1">
        <f t="array" ref="W769">_xlfn.IFS(S769&lt;=2,"High",S769=3,"Moderate",S769&lt;=5,"Low")</f>
        <v>Moderate</v>
      </c>
      <c r="X769" s="11">
        <v>3</v>
      </c>
      <c r="Y769" s="11" t="str" cm="1">
        <f t="array" ref="Y769">_xlfn.IFS(S769&lt;=2,"High",S769=3,"Moderate",S769&lt;=5,"Low")</f>
        <v>Moderate</v>
      </c>
      <c r="Z769" s="11">
        <v>4</v>
      </c>
      <c r="AA769" s="11" t="str" cm="1">
        <f t="array" ref="AA769">_xlfn.IFS(S769&lt;=2,"High",S769=3,"Moderate",S769&lt;=5,"Low")</f>
        <v>Moderate</v>
      </c>
      <c r="AB769" s="9">
        <v>44930</v>
      </c>
      <c r="AC769" s="11" t="s">
        <v>40</v>
      </c>
      <c r="AD769" s="11" t="s">
        <v>41</v>
      </c>
      <c r="AE769" s="11" t="s">
        <v>62</v>
      </c>
      <c r="AF769" s="11">
        <v>1</v>
      </c>
      <c r="AG769" s="12">
        <v>897.62</v>
      </c>
      <c r="AH769" s="11">
        <v>66</v>
      </c>
      <c r="AI769" s="11" t="str" cm="1">
        <f t="array" ref="AI769">_xlfn.IFS(AH769&lt;=25,"Young",AH769&lt;=50,"Adult",AH769&gt;50,"Old")</f>
        <v>Old</v>
      </c>
    </row>
    <row r="770" spans="1:35" x14ac:dyDescent="0.35">
      <c r="A770" s="7">
        <v>1260</v>
      </c>
      <c r="B770" s="5">
        <v>43328</v>
      </c>
      <c r="C770" s="6">
        <f t="shared" ca="1" si="11"/>
        <v>7.7611111111111111</v>
      </c>
      <c r="D770" s="7" t="s">
        <v>27</v>
      </c>
      <c r="E770" s="7" t="s">
        <v>63</v>
      </c>
      <c r="F770" s="7" t="s">
        <v>29</v>
      </c>
      <c r="G770" s="7" t="s">
        <v>54</v>
      </c>
      <c r="H770" s="7" t="s">
        <v>55</v>
      </c>
      <c r="I770" s="7" t="s">
        <v>45</v>
      </c>
      <c r="J770" s="7" t="s">
        <v>33</v>
      </c>
      <c r="K770" s="7" t="s">
        <v>95</v>
      </c>
      <c r="L770" s="5">
        <v>20989</v>
      </c>
      <c r="M770" s="7" t="s">
        <v>35</v>
      </c>
      <c r="N770" s="7" t="s">
        <v>36</v>
      </c>
      <c r="O770" s="7" t="s">
        <v>83</v>
      </c>
      <c r="P770" s="7" t="s">
        <v>66</v>
      </c>
      <c r="Q770" s="7" t="s">
        <v>39</v>
      </c>
      <c r="R770" s="7" cm="1">
        <f t="array" ref="R770">_xlfn.IFS(Table3[[#This Row],[Performance Levels]]="Exceeds",4,Table3[[#This Row],[Performance Levels]]="Fully Meets",3,Table3[[#This Row],[Performance Levels]]="PIP",1,Table3[[#This Row],[Performance Levels]]="Needs Improvement",2)</f>
        <v>3</v>
      </c>
      <c r="S770" s="7">
        <v>3</v>
      </c>
      <c r="T770" s="7" t="str" cm="1">
        <f t="array" ref="T770">_xlfn.IFS(S770&lt;=2,"Excellent",S770=3,"Average",S770&lt;=5,"Poor")</f>
        <v>Average</v>
      </c>
      <c r="U770" s="5">
        <v>44978</v>
      </c>
      <c r="V770" s="7">
        <v>5</v>
      </c>
      <c r="W770" s="7" t="str" cm="1">
        <f t="array" ref="W770">_xlfn.IFS(S770&lt;=2,"High",S770=3,"Moderate",S770&lt;=5,"Low")</f>
        <v>Moderate</v>
      </c>
      <c r="X770" s="7">
        <v>2</v>
      </c>
      <c r="Y770" s="7" t="str" cm="1">
        <f t="array" ref="Y770">_xlfn.IFS(S770&lt;=2,"High",S770=3,"Moderate",S770&lt;=5,"Low")</f>
        <v>Moderate</v>
      </c>
      <c r="Z770" s="7">
        <v>5</v>
      </c>
      <c r="AA770" s="7" t="str" cm="1">
        <f t="array" ref="AA770">_xlfn.IFS(S770&lt;=2,"High",S770=3,"Moderate",S770&lt;=5,"Low")</f>
        <v>Moderate</v>
      </c>
      <c r="AB770" s="5">
        <v>44886</v>
      </c>
      <c r="AC770" s="7" t="s">
        <v>40</v>
      </c>
      <c r="AD770" s="7" t="s">
        <v>41</v>
      </c>
      <c r="AE770" s="7" t="s">
        <v>62</v>
      </c>
      <c r="AF770" s="7">
        <v>2</v>
      </c>
      <c r="AG770" s="8">
        <v>786.57</v>
      </c>
      <c r="AH770" s="7">
        <v>61</v>
      </c>
      <c r="AI770" s="7" t="str" cm="1">
        <f t="array" ref="AI770">_xlfn.IFS(AH770&lt;=25,"Young",AH770&lt;=50,"Adult",AH770&gt;50,"Old")</f>
        <v>Old</v>
      </c>
    </row>
    <row r="771" spans="1:35" x14ac:dyDescent="0.35">
      <c r="A771" s="11">
        <v>1261</v>
      </c>
      <c r="B771" s="9">
        <v>43826</v>
      </c>
      <c r="C771" s="10">
        <f t="shared" ref="C771:C834" ca="1" si="12">YEARFRAC(B771,TODAY())</f>
        <v>6.3972222222222221</v>
      </c>
      <c r="D771" s="11" t="s">
        <v>27</v>
      </c>
      <c r="E771" s="11" t="s">
        <v>93</v>
      </c>
      <c r="F771" s="11" t="s">
        <v>29</v>
      </c>
      <c r="G771" s="11" t="s">
        <v>45</v>
      </c>
      <c r="H771" s="11" t="s">
        <v>31</v>
      </c>
      <c r="I771" s="11" t="s">
        <v>32</v>
      </c>
      <c r="J771" s="11" t="s">
        <v>33</v>
      </c>
      <c r="K771" s="11" t="s">
        <v>69</v>
      </c>
      <c r="L771" s="9">
        <v>21820</v>
      </c>
      <c r="M771" s="11" t="s">
        <v>35</v>
      </c>
      <c r="N771" s="11" t="s">
        <v>36</v>
      </c>
      <c r="O771" s="11" t="s">
        <v>48</v>
      </c>
      <c r="P771" s="11" t="s">
        <v>66</v>
      </c>
      <c r="Q771" s="11" t="s">
        <v>39</v>
      </c>
      <c r="R771" s="11" cm="1">
        <f t="array" ref="R771">_xlfn.IFS(Table3[[#This Row],[Performance Levels]]="Exceeds",4,Table3[[#This Row],[Performance Levels]]="Fully Meets",3,Table3[[#This Row],[Performance Levels]]="PIP",1,Table3[[#This Row],[Performance Levels]]="Needs Improvement",2)</f>
        <v>3</v>
      </c>
      <c r="S771" s="11">
        <v>3</v>
      </c>
      <c r="T771" s="11" t="str" cm="1">
        <f t="array" ref="T771">_xlfn.IFS(S771&lt;=2,"Excellent",S771=3,"Average",S771&lt;=5,"Poor")</f>
        <v>Average</v>
      </c>
      <c r="U771" s="9">
        <v>45120</v>
      </c>
      <c r="V771" s="11">
        <v>2</v>
      </c>
      <c r="W771" s="11" t="str" cm="1">
        <f t="array" ref="W771">_xlfn.IFS(S771&lt;=2,"High",S771=3,"Moderate",S771&lt;=5,"Low")</f>
        <v>Moderate</v>
      </c>
      <c r="X771" s="11">
        <v>5</v>
      </c>
      <c r="Y771" s="11" t="str" cm="1">
        <f t="array" ref="Y771">_xlfn.IFS(S771&lt;=2,"High",S771=3,"Moderate",S771&lt;=5,"Low")</f>
        <v>Moderate</v>
      </c>
      <c r="Z771" s="11">
        <v>4</v>
      </c>
      <c r="AA771" s="11" t="str" cm="1">
        <f t="array" ref="AA771">_xlfn.IFS(S771&lt;=2,"High",S771=3,"Moderate",S771&lt;=5,"Low")</f>
        <v>Moderate</v>
      </c>
      <c r="AB771" s="9">
        <v>45133</v>
      </c>
      <c r="AC771" s="11" t="s">
        <v>61</v>
      </c>
      <c r="AD771" s="11" t="s">
        <v>50</v>
      </c>
      <c r="AE771" s="11" t="s">
        <v>51</v>
      </c>
      <c r="AF771" s="11">
        <v>3</v>
      </c>
      <c r="AG771" s="12">
        <v>613.92999999999995</v>
      </c>
      <c r="AH771" s="11">
        <v>60</v>
      </c>
      <c r="AI771" s="11" t="str" cm="1">
        <f t="array" ref="AI771">_xlfn.IFS(AH771&lt;=25,"Young",AH771&lt;=50,"Adult",AH771&gt;50,"Old")</f>
        <v>Old</v>
      </c>
    </row>
    <row r="772" spans="1:35" x14ac:dyDescent="0.35">
      <c r="A772" s="7">
        <v>1262</v>
      </c>
      <c r="B772" s="5">
        <v>44378</v>
      </c>
      <c r="C772" s="6">
        <f t="shared" ca="1" si="12"/>
        <v>4.8861111111111111</v>
      </c>
      <c r="D772" s="7" t="s">
        <v>27</v>
      </c>
      <c r="E772" s="7" t="s">
        <v>73</v>
      </c>
      <c r="F772" s="7" t="s">
        <v>107</v>
      </c>
      <c r="G772" s="7" t="s">
        <v>45</v>
      </c>
      <c r="H772" s="7" t="s">
        <v>44</v>
      </c>
      <c r="I772" s="7" t="s">
        <v>54</v>
      </c>
      <c r="J772" s="7" t="s">
        <v>33</v>
      </c>
      <c r="K772" s="7" t="s">
        <v>78</v>
      </c>
      <c r="L772" s="5">
        <v>28200</v>
      </c>
      <c r="M772" s="7" t="s">
        <v>35</v>
      </c>
      <c r="N772" s="7" t="s">
        <v>36</v>
      </c>
      <c r="O772" s="7" t="s">
        <v>48</v>
      </c>
      <c r="P772" s="7" t="s">
        <v>38</v>
      </c>
      <c r="Q772" s="7" t="s">
        <v>39</v>
      </c>
      <c r="R772" s="7" cm="1">
        <f t="array" ref="R772">_xlfn.IFS(Table3[[#This Row],[Performance Levels]]="Exceeds",4,Table3[[#This Row],[Performance Levels]]="Fully Meets",3,Table3[[#This Row],[Performance Levels]]="PIP",1,Table3[[#This Row],[Performance Levels]]="Needs Improvement",2)</f>
        <v>3</v>
      </c>
      <c r="S772" s="7">
        <v>3</v>
      </c>
      <c r="T772" s="7" t="str" cm="1">
        <f t="array" ref="T772">_xlfn.IFS(S772&lt;=2,"Excellent",S772=3,"Average",S772&lt;=5,"Poor")</f>
        <v>Average</v>
      </c>
      <c r="U772" s="5">
        <v>44911</v>
      </c>
      <c r="V772" s="7">
        <v>3</v>
      </c>
      <c r="W772" s="7" t="str" cm="1">
        <f t="array" ref="W772">_xlfn.IFS(S772&lt;=2,"High",S772=3,"Moderate",S772&lt;=5,"Low")</f>
        <v>Moderate</v>
      </c>
      <c r="X772" s="7">
        <v>4</v>
      </c>
      <c r="Y772" s="7" t="str" cm="1">
        <f t="array" ref="Y772">_xlfn.IFS(S772&lt;=2,"High",S772=3,"Moderate",S772&lt;=5,"Low")</f>
        <v>Moderate</v>
      </c>
      <c r="Z772" s="7">
        <v>1</v>
      </c>
      <c r="AA772" s="7" t="str" cm="1">
        <f t="array" ref="AA772">_xlfn.IFS(S772&lt;=2,"High",S772=3,"Moderate",S772&lt;=5,"Low")</f>
        <v>Moderate</v>
      </c>
      <c r="AB772" s="5">
        <v>44943</v>
      </c>
      <c r="AC772" s="7" t="s">
        <v>91</v>
      </c>
      <c r="AD772" s="7" t="s">
        <v>41</v>
      </c>
      <c r="AE772" s="7" t="s">
        <v>72</v>
      </c>
      <c r="AF772" s="7">
        <v>2</v>
      </c>
      <c r="AG772" s="8">
        <v>711.8</v>
      </c>
      <c r="AH772" s="7">
        <v>44</v>
      </c>
      <c r="AI772" s="7" t="str" cm="1">
        <f t="array" ref="AI772">_xlfn.IFS(AH772&lt;=25,"Young",AH772&lt;=50,"Adult",AH772&gt;50,"Old")</f>
        <v>Adult</v>
      </c>
    </row>
    <row r="773" spans="1:35" x14ac:dyDescent="0.35">
      <c r="A773" s="11">
        <v>1263</v>
      </c>
      <c r="B773" s="9">
        <v>44854</v>
      </c>
      <c r="C773" s="10">
        <f t="shared" ca="1" si="12"/>
        <v>3.5833333333333335</v>
      </c>
      <c r="D773" s="11" t="s">
        <v>27</v>
      </c>
      <c r="E773" s="11" t="s">
        <v>80</v>
      </c>
      <c r="F773" s="11" t="s">
        <v>29</v>
      </c>
      <c r="G773" s="11" t="s">
        <v>54</v>
      </c>
      <c r="H773" s="11" t="s">
        <v>55</v>
      </c>
      <c r="I773" s="11" t="s">
        <v>54</v>
      </c>
      <c r="J773" s="11" t="s">
        <v>33</v>
      </c>
      <c r="K773" s="11" t="s">
        <v>99</v>
      </c>
      <c r="L773" s="9">
        <v>19312</v>
      </c>
      <c r="M773" s="11" t="s">
        <v>35</v>
      </c>
      <c r="N773" s="11" t="s">
        <v>36</v>
      </c>
      <c r="O773" s="11" t="s">
        <v>48</v>
      </c>
      <c r="P773" s="11" t="s">
        <v>76</v>
      </c>
      <c r="Q773" s="11" t="s">
        <v>39</v>
      </c>
      <c r="R773" s="11" cm="1">
        <f t="array" ref="R773">_xlfn.IFS(Table3[[#This Row],[Performance Levels]]="Exceeds",4,Table3[[#This Row],[Performance Levels]]="Fully Meets",3,Table3[[#This Row],[Performance Levels]]="PIP",1,Table3[[#This Row],[Performance Levels]]="Needs Improvement",2)</f>
        <v>3</v>
      </c>
      <c r="S773" s="11">
        <v>3</v>
      </c>
      <c r="T773" s="11" t="str" cm="1">
        <f t="array" ref="T773">_xlfn.IFS(S773&lt;=2,"Excellent",S773=3,"Average",S773&lt;=5,"Poor")</f>
        <v>Average</v>
      </c>
      <c r="U773" s="9">
        <v>44950</v>
      </c>
      <c r="V773" s="11">
        <v>4</v>
      </c>
      <c r="W773" s="11" t="str" cm="1">
        <f t="array" ref="W773">_xlfn.IFS(S773&lt;=2,"High",S773=3,"Moderate",S773&lt;=5,"Low")</f>
        <v>Moderate</v>
      </c>
      <c r="X773" s="11">
        <v>5</v>
      </c>
      <c r="Y773" s="11" t="str" cm="1">
        <f t="array" ref="Y773">_xlfn.IFS(S773&lt;=2,"High",S773=3,"Moderate",S773&lt;=5,"Low")</f>
        <v>Moderate</v>
      </c>
      <c r="Z773" s="11">
        <v>3</v>
      </c>
      <c r="AA773" s="11" t="str" cm="1">
        <f t="array" ref="AA773">_xlfn.IFS(S773&lt;=2,"High",S773=3,"Moderate",S773&lt;=5,"Low")</f>
        <v>Moderate</v>
      </c>
      <c r="AB773" s="9">
        <v>44988</v>
      </c>
      <c r="AC773" s="11" t="s">
        <v>91</v>
      </c>
      <c r="AD773" s="11" t="s">
        <v>41</v>
      </c>
      <c r="AE773" s="11" t="s">
        <v>42</v>
      </c>
      <c r="AF773" s="11">
        <v>5</v>
      </c>
      <c r="AG773" s="12">
        <v>784.1</v>
      </c>
      <c r="AH773" s="11">
        <v>70</v>
      </c>
      <c r="AI773" s="11" t="str" cm="1">
        <f t="array" ref="AI773">_xlfn.IFS(AH773&lt;=25,"Young",AH773&lt;=50,"Adult",AH773&gt;50,"Old")</f>
        <v>Old</v>
      </c>
    </row>
    <row r="774" spans="1:35" x14ac:dyDescent="0.35">
      <c r="A774" s="7">
        <v>1264</v>
      </c>
      <c r="B774" s="5">
        <v>43511</v>
      </c>
      <c r="C774" s="6">
        <f t="shared" ca="1" si="12"/>
        <v>7.2638888888888893</v>
      </c>
      <c r="D774" s="7" t="s">
        <v>27</v>
      </c>
      <c r="E774" s="7" t="s">
        <v>53</v>
      </c>
      <c r="F774" s="7" t="s">
        <v>29</v>
      </c>
      <c r="G774" s="7" t="s">
        <v>54</v>
      </c>
      <c r="H774" s="7" t="s">
        <v>31</v>
      </c>
      <c r="I774" s="7" t="s">
        <v>54</v>
      </c>
      <c r="J774" s="7" t="s">
        <v>33</v>
      </c>
      <c r="K774" s="7" t="s">
        <v>69</v>
      </c>
      <c r="L774" s="5">
        <v>36091</v>
      </c>
      <c r="M774" s="7" t="s">
        <v>35</v>
      </c>
      <c r="N774" s="7" t="s">
        <v>36</v>
      </c>
      <c r="O774" s="7" t="s">
        <v>48</v>
      </c>
      <c r="P774" s="7" t="s">
        <v>66</v>
      </c>
      <c r="Q774" s="7" t="s">
        <v>39</v>
      </c>
      <c r="R774" s="7" cm="1">
        <f t="array" ref="R774">_xlfn.IFS(Table3[[#This Row],[Performance Levels]]="Exceeds",4,Table3[[#This Row],[Performance Levels]]="Fully Meets",3,Table3[[#This Row],[Performance Levels]]="PIP",1,Table3[[#This Row],[Performance Levels]]="Needs Improvement",2)</f>
        <v>3</v>
      </c>
      <c r="S774" s="7">
        <v>3</v>
      </c>
      <c r="T774" s="7" t="str" cm="1">
        <f t="array" ref="T774">_xlfn.IFS(S774&lt;=2,"Excellent",S774=3,"Average",S774&lt;=5,"Poor")</f>
        <v>Average</v>
      </c>
      <c r="U774" s="5">
        <v>45037</v>
      </c>
      <c r="V774" s="7">
        <v>3</v>
      </c>
      <c r="W774" s="7" t="str" cm="1">
        <f t="array" ref="W774">_xlfn.IFS(S774&lt;=2,"High",S774=3,"Moderate",S774&lt;=5,"Low")</f>
        <v>Moderate</v>
      </c>
      <c r="X774" s="7">
        <v>5</v>
      </c>
      <c r="Y774" s="7" t="str" cm="1">
        <f t="array" ref="Y774">_xlfn.IFS(S774&lt;=2,"High",S774=3,"Moderate",S774&lt;=5,"Low")</f>
        <v>Moderate</v>
      </c>
      <c r="Z774" s="7">
        <v>4</v>
      </c>
      <c r="AA774" s="7" t="str" cm="1">
        <f t="array" ref="AA774">_xlfn.IFS(S774&lt;=2,"High",S774=3,"Moderate",S774&lt;=5,"Low")</f>
        <v>Moderate</v>
      </c>
      <c r="AB774" s="5">
        <v>45062</v>
      </c>
      <c r="AC774" s="7" t="s">
        <v>49</v>
      </c>
      <c r="AD774" s="7" t="s">
        <v>41</v>
      </c>
      <c r="AE774" s="7" t="s">
        <v>42</v>
      </c>
      <c r="AF774" s="7">
        <v>5</v>
      </c>
      <c r="AG774" s="8">
        <v>509.67</v>
      </c>
      <c r="AH774" s="7">
        <v>21</v>
      </c>
      <c r="AI774" s="7" t="str" cm="1">
        <f t="array" ref="AI774">_xlfn.IFS(AH774&lt;=25,"Young",AH774&lt;=50,"Adult",AH774&gt;50,"Old")</f>
        <v>Young</v>
      </c>
    </row>
    <row r="775" spans="1:35" x14ac:dyDescent="0.35">
      <c r="A775" s="11">
        <v>1265</v>
      </c>
      <c r="B775" s="9">
        <v>44578</v>
      </c>
      <c r="C775" s="10">
        <f t="shared" ca="1" si="12"/>
        <v>4.3416666666666668</v>
      </c>
      <c r="D775" s="11" t="s">
        <v>27</v>
      </c>
      <c r="E775" s="11" t="s">
        <v>68</v>
      </c>
      <c r="F775" s="11" t="s">
        <v>107</v>
      </c>
      <c r="G775" s="11" t="s">
        <v>45</v>
      </c>
      <c r="H775" s="11" t="s">
        <v>31</v>
      </c>
      <c r="I775" s="11" t="s">
        <v>54</v>
      </c>
      <c r="J775" s="11" t="s">
        <v>33</v>
      </c>
      <c r="K775" s="11" t="s">
        <v>69</v>
      </c>
      <c r="L775" s="9">
        <v>27908</v>
      </c>
      <c r="M775" s="11" t="s">
        <v>35</v>
      </c>
      <c r="N775" s="11" t="s">
        <v>47</v>
      </c>
      <c r="O775" s="11" t="s">
        <v>71</v>
      </c>
      <c r="P775" s="11" t="s">
        <v>38</v>
      </c>
      <c r="Q775" s="11" t="s">
        <v>39</v>
      </c>
      <c r="R775" s="11" cm="1">
        <f t="array" ref="R775">_xlfn.IFS(Table3[[#This Row],[Performance Levels]]="Exceeds",4,Table3[[#This Row],[Performance Levels]]="Fully Meets",3,Table3[[#This Row],[Performance Levels]]="PIP",1,Table3[[#This Row],[Performance Levels]]="Needs Improvement",2)</f>
        <v>3</v>
      </c>
      <c r="S775" s="11">
        <v>3</v>
      </c>
      <c r="T775" s="11" t="str" cm="1">
        <f t="array" ref="T775">_xlfn.IFS(S775&lt;=2,"Excellent",S775=3,"Average",S775&lt;=5,"Poor")</f>
        <v>Average</v>
      </c>
      <c r="U775" s="9">
        <v>45105</v>
      </c>
      <c r="V775" s="11">
        <v>4</v>
      </c>
      <c r="W775" s="11" t="str" cm="1">
        <f t="array" ref="W775">_xlfn.IFS(S775&lt;=2,"High",S775=3,"Moderate",S775&lt;=5,"Low")</f>
        <v>Moderate</v>
      </c>
      <c r="X775" s="11">
        <v>2</v>
      </c>
      <c r="Y775" s="11" t="str" cm="1">
        <f t="array" ref="Y775">_xlfn.IFS(S775&lt;=2,"High",S775=3,"Moderate",S775&lt;=5,"Low")</f>
        <v>Moderate</v>
      </c>
      <c r="Z775" s="11">
        <v>5</v>
      </c>
      <c r="AA775" s="11" t="str" cm="1">
        <f t="array" ref="AA775">_xlfn.IFS(S775&lt;=2,"High",S775=3,"Moderate",S775&lt;=5,"Low")</f>
        <v>Moderate</v>
      </c>
      <c r="AB775" s="9">
        <v>45092</v>
      </c>
      <c r="AC775" s="11" t="s">
        <v>40</v>
      </c>
      <c r="AD775" s="11" t="s">
        <v>41</v>
      </c>
      <c r="AE775" s="11" t="s">
        <v>51</v>
      </c>
      <c r="AF775" s="11">
        <v>4</v>
      </c>
      <c r="AG775" s="12">
        <v>494.96</v>
      </c>
      <c r="AH775" s="11">
        <v>46</v>
      </c>
      <c r="AI775" s="11" t="str" cm="1">
        <f t="array" ref="AI775">_xlfn.IFS(AH775&lt;=25,"Young",AH775&lt;=50,"Adult",AH775&gt;50,"Old")</f>
        <v>Adult</v>
      </c>
    </row>
    <row r="776" spans="1:35" x14ac:dyDescent="0.35">
      <c r="A776" s="7">
        <v>1266</v>
      </c>
      <c r="B776" s="5">
        <v>44514</v>
      </c>
      <c r="C776" s="6">
        <f t="shared" ca="1" si="12"/>
        <v>4.5166666666666666</v>
      </c>
      <c r="D776" s="7" t="s">
        <v>27</v>
      </c>
      <c r="E776" s="7" t="s">
        <v>28</v>
      </c>
      <c r="F776" s="7" t="s">
        <v>107</v>
      </c>
      <c r="G776" s="7" t="s">
        <v>54</v>
      </c>
      <c r="H776" s="7" t="s">
        <v>44</v>
      </c>
      <c r="I776" s="7" t="s">
        <v>54</v>
      </c>
      <c r="J776" s="7" t="s">
        <v>33</v>
      </c>
      <c r="K776" s="7" t="s">
        <v>95</v>
      </c>
      <c r="L776" s="5">
        <v>26027</v>
      </c>
      <c r="M776" s="7" t="s">
        <v>35</v>
      </c>
      <c r="N776" s="7" t="s">
        <v>47</v>
      </c>
      <c r="O776" s="7" t="s">
        <v>48</v>
      </c>
      <c r="P776" s="7" t="s">
        <v>76</v>
      </c>
      <c r="Q776" s="7" t="s">
        <v>39</v>
      </c>
      <c r="R776" s="7" cm="1">
        <f t="array" ref="R776">_xlfn.IFS(Table3[[#This Row],[Performance Levels]]="Exceeds",4,Table3[[#This Row],[Performance Levels]]="Fully Meets",3,Table3[[#This Row],[Performance Levels]]="PIP",1,Table3[[#This Row],[Performance Levels]]="Needs Improvement",2)</f>
        <v>3</v>
      </c>
      <c r="S776" s="7">
        <v>3</v>
      </c>
      <c r="T776" s="7" t="str" cm="1">
        <f t="array" ref="T776">_xlfn.IFS(S776&lt;=2,"Excellent",S776=3,"Average",S776&lt;=5,"Poor")</f>
        <v>Average</v>
      </c>
      <c r="U776" s="5">
        <v>45014</v>
      </c>
      <c r="V776" s="7">
        <v>1</v>
      </c>
      <c r="W776" s="7" t="str" cm="1">
        <f t="array" ref="W776">_xlfn.IFS(S776&lt;=2,"High",S776=3,"Moderate",S776&lt;=5,"Low")</f>
        <v>Moderate</v>
      </c>
      <c r="X776" s="7">
        <v>3</v>
      </c>
      <c r="Y776" s="7" t="str" cm="1">
        <f t="array" ref="Y776">_xlfn.IFS(S776&lt;=2,"High",S776=3,"Moderate",S776&lt;=5,"Low")</f>
        <v>Moderate</v>
      </c>
      <c r="Z776" s="7">
        <v>1</v>
      </c>
      <c r="AA776" s="7" t="str" cm="1">
        <f t="array" ref="AA776">_xlfn.IFS(S776&lt;=2,"High",S776=3,"Moderate",S776&lt;=5,"Low")</f>
        <v>Moderate</v>
      </c>
      <c r="AB776" s="5">
        <v>45015</v>
      </c>
      <c r="AC776" s="7" t="s">
        <v>61</v>
      </c>
      <c r="AD776" s="7" t="s">
        <v>41</v>
      </c>
      <c r="AE776" s="7" t="s">
        <v>51</v>
      </c>
      <c r="AF776" s="7">
        <v>5</v>
      </c>
      <c r="AG776" s="8">
        <v>465.72</v>
      </c>
      <c r="AH776" s="7">
        <v>50</v>
      </c>
      <c r="AI776" s="7" t="str" cm="1">
        <f t="array" ref="AI776">_xlfn.IFS(AH776&lt;=25,"Young",AH776&lt;=50,"Adult",AH776&gt;50,"Old")</f>
        <v>Adult</v>
      </c>
    </row>
    <row r="777" spans="1:35" x14ac:dyDescent="0.35">
      <c r="A777" s="11">
        <v>1267</v>
      </c>
      <c r="B777" s="9">
        <v>44149</v>
      </c>
      <c r="C777" s="10">
        <f t="shared" ca="1" si="12"/>
        <v>5.5166666666666666</v>
      </c>
      <c r="D777" s="11" t="s">
        <v>27</v>
      </c>
      <c r="E777" s="11" t="s">
        <v>84</v>
      </c>
      <c r="F777" s="11" t="s">
        <v>29</v>
      </c>
      <c r="G777" s="11" t="s">
        <v>45</v>
      </c>
      <c r="H777" s="11" t="s">
        <v>31</v>
      </c>
      <c r="I777" s="11" t="s">
        <v>54</v>
      </c>
      <c r="J777" s="11" t="s">
        <v>33</v>
      </c>
      <c r="K777" s="11" t="s">
        <v>64</v>
      </c>
      <c r="L777" s="9">
        <v>26187</v>
      </c>
      <c r="M777" s="11" t="s">
        <v>35</v>
      </c>
      <c r="N777" s="11" t="s">
        <v>36</v>
      </c>
      <c r="O777" s="11" t="s">
        <v>37</v>
      </c>
      <c r="P777" s="11" t="s">
        <v>76</v>
      </c>
      <c r="Q777" s="11" t="s">
        <v>39</v>
      </c>
      <c r="R777" s="11" cm="1">
        <f t="array" ref="R777">_xlfn.IFS(Table3[[#This Row],[Performance Levels]]="Exceeds",4,Table3[[#This Row],[Performance Levels]]="Fully Meets",3,Table3[[#This Row],[Performance Levels]]="PIP",1,Table3[[#This Row],[Performance Levels]]="Needs Improvement",2)</f>
        <v>3</v>
      </c>
      <c r="S777" s="11">
        <v>3</v>
      </c>
      <c r="T777" s="11" t="str" cm="1">
        <f t="array" ref="T777">_xlfn.IFS(S777&lt;=2,"Excellent",S777=3,"Average",S777&lt;=5,"Poor")</f>
        <v>Average</v>
      </c>
      <c r="U777" s="9">
        <v>45041</v>
      </c>
      <c r="V777" s="11">
        <v>4</v>
      </c>
      <c r="W777" s="11" t="str" cm="1">
        <f t="array" ref="W777">_xlfn.IFS(S777&lt;=2,"High",S777=3,"Moderate",S777&lt;=5,"Low")</f>
        <v>Moderate</v>
      </c>
      <c r="X777" s="11">
        <v>1</v>
      </c>
      <c r="Y777" s="11" t="str" cm="1">
        <f t="array" ref="Y777">_xlfn.IFS(S777&lt;=2,"High",S777=3,"Moderate",S777&lt;=5,"Low")</f>
        <v>Moderate</v>
      </c>
      <c r="Z777" s="11">
        <v>5</v>
      </c>
      <c r="AA777" s="11" t="str" cm="1">
        <f t="array" ref="AA777">_xlfn.IFS(S777&lt;=2,"High",S777=3,"Moderate",S777&lt;=5,"Low")</f>
        <v>Moderate</v>
      </c>
      <c r="AB777" s="9">
        <v>44984</v>
      </c>
      <c r="AC777" s="11" t="s">
        <v>67</v>
      </c>
      <c r="AD777" s="11" t="s">
        <v>41</v>
      </c>
      <c r="AE777" s="11" t="s">
        <v>42</v>
      </c>
      <c r="AF777" s="11">
        <v>1</v>
      </c>
      <c r="AG777" s="12">
        <v>507.43</v>
      </c>
      <c r="AH777" s="11">
        <v>49</v>
      </c>
      <c r="AI777" s="11" t="str" cm="1">
        <f t="array" ref="AI777">_xlfn.IFS(AH777&lt;=25,"Young",AH777&lt;=50,"Adult",AH777&gt;50,"Old")</f>
        <v>Adult</v>
      </c>
    </row>
    <row r="778" spans="1:35" x14ac:dyDescent="0.35">
      <c r="A778" s="7">
        <v>1268</v>
      </c>
      <c r="B778" s="5">
        <v>44982</v>
      </c>
      <c r="C778" s="6">
        <f t="shared" ca="1" si="12"/>
        <v>3.2361111111111112</v>
      </c>
      <c r="D778" s="7" t="s">
        <v>27</v>
      </c>
      <c r="E778" s="7" t="s">
        <v>43</v>
      </c>
      <c r="F778" s="7" t="s">
        <v>29</v>
      </c>
      <c r="G778" s="7" t="s">
        <v>45</v>
      </c>
      <c r="H778" s="7" t="s">
        <v>44</v>
      </c>
      <c r="I778" s="7" t="s">
        <v>45</v>
      </c>
      <c r="J778" s="7" t="s">
        <v>33</v>
      </c>
      <c r="K778" s="7" t="s">
        <v>64</v>
      </c>
      <c r="L778" s="5">
        <v>22641</v>
      </c>
      <c r="M778" s="7" t="s">
        <v>35</v>
      </c>
      <c r="N778" s="7" t="s">
        <v>36</v>
      </c>
      <c r="O778" s="7" t="s">
        <v>59</v>
      </c>
      <c r="P778" s="7" t="s">
        <v>60</v>
      </c>
      <c r="Q778" s="7" t="s">
        <v>39</v>
      </c>
      <c r="R778" s="7" cm="1">
        <f t="array" ref="R778">_xlfn.IFS(Table3[[#This Row],[Performance Levels]]="Exceeds",4,Table3[[#This Row],[Performance Levels]]="Fully Meets",3,Table3[[#This Row],[Performance Levels]]="PIP",1,Table3[[#This Row],[Performance Levels]]="Needs Improvement",2)</f>
        <v>3</v>
      </c>
      <c r="S778" s="7">
        <v>3</v>
      </c>
      <c r="T778" s="7" t="str" cm="1">
        <f t="array" ref="T778">_xlfn.IFS(S778&lt;=2,"Excellent",S778=3,"Average",S778&lt;=5,"Poor")</f>
        <v>Average</v>
      </c>
      <c r="U778" s="5">
        <v>45034</v>
      </c>
      <c r="V778" s="7">
        <v>2</v>
      </c>
      <c r="W778" s="7" t="str" cm="1">
        <f t="array" ref="W778">_xlfn.IFS(S778&lt;=2,"High",S778=3,"Moderate",S778&lt;=5,"Low")</f>
        <v>Moderate</v>
      </c>
      <c r="X778" s="7">
        <v>1</v>
      </c>
      <c r="Y778" s="7" t="str" cm="1">
        <f t="array" ref="Y778">_xlfn.IFS(S778&lt;=2,"High",S778=3,"Moderate",S778&lt;=5,"Low")</f>
        <v>Moderate</v>
      </c>
      <c r="Z778" s="7">
        <v>2</v>
      </c>
      <c r="AA778" s="7" t="str" cm="1">
        <f t="array" ref="AA778">_xlfn.IFS(S778&lt;=2,"High",S778=3,"Moderate",S778&lt;=5,"Low")</f>
        <v>Moderate</v>
      </c>
      <c r="AB778" s="5">
        <v>45071</v>
      </c>
      <c r="AC778" s="7" t="s">
        <v>61</v>
      </c>
      <c r="AD778" s="7" t="s">
        <v>50</v>
      </c>
      <c r="AE778" s="7" t="s">
        <v>72</v>
      </c>
      <c r="AF778" s="7">
        <v>5</v>
      </c>
      <c r="AG778" s="8">
        <v>401.97</v>
      </c>
      <c r="AH778" s="7">
        <v>62</v>
      </c>
      <c r="AI778" s="7" t="str" cm="1">
        <f t="array" ref="AI778">_xlfn.IFS(AH778&lt;=25,"Young",AH778&lt;=50,"Adult",AH778&gt;50,"Old")</f>
        <v>Old</v>
      </c>
    </row>
    <row r="779" spans="1:35" x14ac:dyDescent="0.35">
      <c r="A779" s="11">
        <v>1269</v>
      </c>
      <c r="B779" s="9">
        <v>44796</v>
      </c>
      <c r="C779" s="10">
        <f t="shared" ca="1" si="12"/>
        <v>3.7416666666666667</v>
      </c>
      <c r="D779" s="11" t="s">
        <v>27</v>
      </c>
      <c r="E779" s="11" t="s">
        <v>86</v>
      </c>
      <c r="F779" s="11" t="s">
        <v>29</v>
      </c>
      <c r="G779" s="11" t="s">
        <v>30</v>
      </c>
      <c r="H779" s="11" t="s">
        <v>44</v>
      </c>
      <c r="I779" s="11" t="s">
        <v>54</v>
      </c>
      <c r="J779" s="11" t="s">
        <v>33</v>
      </c>
      <c r="K779" s="11" t="s">
        <v>104</v>
      </c>
      <c r="L779" s="9">
        <v>23860</v>
      </c>
      <c r="M779" s="11" t="s">
        <v>35</v>
      </c>
      <c r="N779" s="11" t="s">
        <v>36</v>
      </c>
      <c r="O779" s="11" t="s">
        <v>71</v>
      </c>
      <c r="P779" s="11" t="s">
        <v>76</v>
      </c>
      <c r="Q779" s="11" t="s">
        <v>39</v>
      </c>
      <c r="R779" s="11" cm="1">
        <f t="array" ref="R779">_xlfn.IFS(Table3[[#This Row],[Performance Levels]]="Exceeds",4,Table3[[#This Row],[Performance Levels]]="Fully Meets",3,Table3[[#This Row],[Performance Levels]]="PIP",1,Table3[[#This Row],[Performance Levels]]="Needs Improvement",2)</f>
        <v>3</v>
      </c>
      <c r="S779" s="11">
        <v>3</v>
      </c>
      <c r="T779" s="11" t="str" cm="1">
        <f t="array" ref="T779">_xlfn.IFS(S779&lt;=2,"Excellent",S779=3,"Average",S779&lt;=5,"Poor")</f>
        <v>Average</v>
      </c>
      <c r="U779" s="9">
        <v>44823</v>
      </c>
      <c r="V779" s="11">
        <v>1</v>
      </c>
      <c r="W779" s="11" t="str" cm="1">
        <f t="array" ref="W779">_xlfn.IFS(S779&lt;=2,"High",S779=3,"Moderate",S779&lt;=5,"Low")</f>
        <v>Moderate</v>
      </c>
      <c r="X779" s="11">
        <v>2</v>
      </c>
      <c r="Y779" s="11" t="str" cm="1">
        <f t="array" ref="Y779">_xlfn.IFS(S779&lt;=2,"High",S779=3,"Moderate",S779&lt;=5,"Low")</f>
        <v>Moderate</v>
      </c>
      <c r="Z779" s="11">
        <v>4</v>
      </c>
      <c r="AA779" s="11" t="str" cm="1">
        <f t="array" ref="AA779">_xlfn.IFS(S779&lt;=2,"High",S779=3,"Moderate",S779&lt;=5,"Low")</f>
        <v>Moderate</v>
      </c>
      <c r="AB779" s="9">
        <v>44918</v>
      </c>
      <c r="AC779" s="11" t="s">
        <v>49</v>
      </c>
      <c r="AD779" s="11" t="s">
        <v>50</v>
      </c>
      <c r="AE779" s="11" t="s">
        <v>72</v>
      </c>
      <c r="AF779" s="11">
        <v>4</v>
      </c>
      <c r="AG779" s="12">
        <v>813.9</v>
      </c>
      <c r="AH779" s="11">
        <v>57</v>
      </c>
      <c r="AI779" s="11" t="str" cm="1">
        <f t="array" ref="AI779">_xlfn.IFS(AH779&lt;=25,"Young",AH779&lt;=50,"Adult",AH779&gt;50,"Old")</f>
        <v>Old</v>
      </c>
    </row>
    <row r="780" spans="1:35" x14ac:dyDescent="0.35">
      <c r="A780" s="7">
        <v>1270</v>
      </c>
      <c r="B780" s="5">
        <v>43586</v>
      </c>
      <c r="C780" s="6">
        <f t="shared" ca="1" si="12"/>
        <v>7.052777777777778</v>
      </c>
      <c r="D780" s="7" t="s">
        <v>27</v>
      </c>
      <c r="E780" s="7" t="s">
        <v>63</v>
      </c>
      <c r="F780" s="7" t="s">
        <v>29</v>
      </c>
      <c r="G780" s="7" t="s">
        <v>45</v>
      </c>
      <c r="H780" s="7" t="s">
        <v>31</v>
      </c>
      <c r="I780" s="7" t="s">
        <v>54</v>
      </c>
      <c r="J780" s="7" t="s">
        <v>33</v>
      </c>
      <c r="K780" s="7" t="s">
        <v>69</v>
      </c>
      <c r="L780" s="5">
        <v>24762</v>
      </c>
      <c r="M780" s="7" t="s">
        <v>35</v>
      </c>
      <c r="N780" s="7" t="s">
        <v>36</v>
      </c>
      <c r="O780" s="7" t="s">
        <v>48</v>
      </c>
      <c r="P780" s="7" t="s">
        <v>66</v>
      </c>
      <c r="Q780" s="7" t="s">
        <v>39</v>
      </c>
      <c r="R780" s="7" cm="1">
        <f t="array" ref="R780">_xlfn.IFS(Table3[[#This Row],[Performance Levels]]="Exceeds",4,Table3[[#This Row],[Performance Levels]]="Fully Meets",3,Table3[[#This Row],[Performance Levels]]="PIP",1,Table3[[#This Row],[Performance Levels]]="Needs Improvement",2)</f>
        <v>3</v>
      </c>
      <c r="S780" s="7">
        <v>3</v>
      </c>
      <c r="T780" s="7" t="str" cm="1">
        <f t="array" ref="T780">_xlfn.IFS(S780&lt;=2,"Excellent",S780=3,"Average",S780&lt;=5,"Poor")</f>
        <v>Average</v>
      </c>
      <c r="U780" s="5">
        <v>45001</v>
      </c>
      <c r="V780" s="7">
        <v>5</v>
      </c>
      <c r="W780" s="7" t="str" cm="1">
        <f t="array" ref="W780">_xlfn.IFS(S780&lt;=2,"High",S780=3,"Moderate",S780&lt;=5,"Low")</f>
        <v>Moderate</v>
      </c>
      <c r="X780" s="7">
        <v>5</v>
      </c>
      <c r="Y780" s="7" t="str" cm="1">
        <f t="array" ref="Y780">_xlfn.IFS(S780&lt;=2,"High",S780=3,"Moderate",S780&lt;=5,"Low")</f>
        <v>Moderate</v>
      </c>
      <c r="Z780" s="7">
        <v>1</v>
      </c>
      <c r="AA780" s="7" t="str" cm="1">
        <f t="array" ref="AA780">_xlfn.IFS(S780&lt;=2,"High",S780=3,"Moderate",S780&lt;=5,"Low")</f>
        <v>Moderate</v>
      </c>
      <c r="AB780" s="5">
        <v>44794</v>
      </c>
      <c r="AC780" s="7" t="s">
        <v>40</v>
      </c>
      <c r="AD780" s="7" t="s">
        <v>50</v>
      </c>
      <c r="AE780" s="7" t="s">
        <v>62</v>
      </c>
      <c r="AF780" s="7">
        <v>2</v>
      </c>
      <c r="AG780" s="8">
        <v>360.02</v>
      </c>
      <c r="AH780" s="7">
        <v>52</v>
      </c>
      <c r="AI780" s="7" t="str" cm="1">
        <f t="array" ref="AI780">_xlfn.IFS(AH780&lt;=25,"Young",AH780&lt;=50,"Adult",AH780&gt;50,"Old")</f>
        <v>Old</v>
      </c>
    </row>
    <row r="781" spans="1:35" x14ac:dyDescent="0.35">
      <c r="A781" s="11">
        <v>1271</v>
      </c>
      <c r="B781" s="9">
        <v>43947</v>
      </c>
      <c r="C781" s="10">
        <f t="shared" ca="1" si="12"/>
        <v>6.0666666666666664</v>
      </c>
      <c r="D781" s="11" t="s">
        <v>27</v>
      </c>
      <c r="E781" s="11" t="s">
        <v>93</v>
      </c>
      <c r="F781" s="11" t="s">
        <v>29</v>
      </c>
      <c r="G781" s="11" t="s">
        <v>54</v>
      </c>
      <c r="H781" s="11" t="s">
        <v>44</v>
      </c>
      <c r="I781" s="11" t="s">
        <v>45</v>
      </c>
      <c r="J781" s="11" t="s">
        <v>33</v>
      </c>
      <c r="K781" s="11" t="s">
        <v>57</v>
      </c>
      <c r="L781" s="9">
        <v>18948</v>
      </c>
      <c r="M781" s="11" t="s">
        <v>35</v>
      </c>
      <c r="N781" s="11" t="s">
        <v>36</v>
      </c>
      <c r="O781" s="11" t="s">
        <v>83</v>
      </c>
      <c r="P781" s="11" t="s">
        <v>38</v>
      </c>
      <c r="Q781" s="11" t="s">
        <v>39</v>
      </c>
      <c r="R781" s="11" cm="1">
        <f t="array" ref="R781">_xlfn.IFS(Table3[[#This Row],[Performance Levels]]="Exceeds",4,Table3[[#This Row],[Performance Levels]]="Fully Meets",3,Table3[[#This Row],[Performance Levels]]="PIP",1,Table3[[#This Row],[Performance Levels]]="Needs Improvement",2)</f>
        <v>3</v>
      </c>
      <c r="S781" s="11">
        <v>3</v>
      </c>
      <c r="T781" s="11" t="str" cm="1">
        <f t="array" ref="T781">_xlfn.IFS(S781&lt;=2,"Excellent",S781=3,"Average",S781&lt;=5,"Poor")</f>
        <v>Average</v>
      </c>
      <c r="U781" s="9">
        <v>44939</v>
      </c>
      <c r="V781" s="11">
        <v>3</v>
      </c>
      <c r="W781" s="11" t="str" cm="1">
        <f t="array" ref="W781">_xlfn.IFS(S781&lt;=2,"High",S781=3,"Moderate",S781&lt;=5,"Low")</f>
        <v>Moderate</v>
      </c>
      <c r="X781" s="11">
        <v>1</v>
      </c>
      <c r="Y781" s="11" t="str" cm="1">
        <f t="array" ref="Y781">_xlfn.IFS(S781&lt;=2,"High",S781=3,"Moderate",S781&lt;=5,"Low")</f>
        <v>Moderate</v>
      </c>
      <c r="Z781" s="11">
        <v>5</v>
      </c>
      <c r="AA781" s="11" t="str" cm="1">
        <f t="array" ref="AA781">_xlfn.IFS(S781&lt;=2,"High",S781=3,"Moderate",S781&lt;=5,"Low")</f>
        <v>Moderate</v>
      </c>
      <c r="AB781" s="9">
        <v>44972</v>
      </c>
      <c r="AC781" s="11" t="s">
        <v>49</v>
      </c>
      <c r="AD781" s="11" t="s">
        <v>41</v>
      </c>
      <c r="AE781" s="11" t="s">
        <v>62</v>
      </c>
      <c r="AF781" s="11">
        <v>3</v>
      </c>
      <c r="AG781" s="12">
        <v>692.71</v>
      </c>
      <c r="AH781" s="11">
        <v>69</v>
      </c>
      <c r="AI781" s="11" t="str" cm="1">
        <f t="array" ref="AI781">_xlfn.IFS(AH781&lt;=25,"Young",AH781&lt;=50,"Adult",AH781&gt;50,"Old")</f>
        <v>Old</v>
      </c>
    </row>
    <row r="782" spans="1:35" x14ac:dyDescent="0.35">
      <c r="A782" s="7">
        <v>1272</v>
      </c>
      <c r="B782" s="5">
        <v>44235</v>
      </c>
      <c r="C782" s="6">
        <f t="shared" ca="1" si="12"/>
        <v>5.2833333333333332</v>
      </c>
      <c r="D782" s="7" t="s">
        <v>27</v>
      </c>
      <c r="E782" s="7" t="s">
        <v>73</v>
      </c>
      <c r="F782" s="7" t="s">
        <v>29</v>
      </c>
      <c r="G782" s="7" t="s">
        <v>54</v>
      </c>
      <c r="H782" s="7" t="s">
        <v>31</v>
      </c>
      <c r="I782" s="7" t="s">
        <v>32</v>
      </c>
      <c r="J782" s="7" t="s">
        <v>33</v>
      </c>
      <c r="K782" s="7" t="s">
        <v>74</v>
      </c>
      <c r="L782" s="5">
        <v>26080</v>
      </c>
      <c r="M782" s="7" t="s">
        <v>35</v>
      </c>
      <c r="N782" s="7" t="s">
        <v>36</v>
      </c>
      <c r="O782" s="7" t="s">
        <v>71</v>
      </c>
      <c r="P782" s="7" t="s">
        <v>60</v>
      </c>
      <c r="Q782" s="7" t="s">
        <v>39</v>
      </c>
      <c r="R782" s="7" cm="1">
        <f t="array" ref="R782">_xlfn.IFS(Table3[[#This Row],[Performance Levels]]="Exceeds",4,Table3[[#This Row],[Performance Levels]]="Fully Meets",3,Table3[[#This Row],[Performance Levels]]="PIP",1,Table3[[#This Row],[Performance Levels]]="Needs Improvement",2)</f>
        <v>3</v>
      </c>
      <c r="S782" s="7">
        <v>3</v>
      </c>
      <c r="T782" s="7" t="str" cm="1">
        <f t="array" ref="T782">_xlfn.IFS(S782&lt;=2,"Excellent",S782=3,"Average",S782&lt;=5,"Poor")</f>
        <v>Average</v>
      </c>
      <c r="U782" s="5">
        <v>44865</v>
      </c>
      <c r="V782" s="7">
        <v>4</v>
      </c>
      <c r="W782" s="7" t="str" cm="1">
        <f t="array" ref="W782">_xlfn.IFS(S782&lt;=2,"High",S782=3,"Moderate",S782&lt;=5,"Low")</f>
        <v>Moderate</v>
      </c>
      <c r="X782" s="7">
        <v>2</v>
      </c>
      <c r="Y782" s="7" t="str" cm="1">
        <f t="array" ref="Y782">_xlfn.IFS(S782&lt;=2,"High",S782=3,"Moderate",S782&lt;=5,"Low")</f>
        <v>Moderate</v>
      </c>
      <c r="Z782" s="7">
        <v>3</v>
      </c>
      <c r="AA782" s="7" t="str" cm="1">
        <f t="array" ref="AA782">_xlfn.IFS(S782&lt;=2,"High",S782=3,"Moderate",S782&lt;=5,"Low")</f>
        <v>Moderate</v>
      </c>
      <c r="AB782" s="5">
        <v>44981</v>
      </c>
      <c r="AC782" s="7" t="s">
        <v>67</v>
      </c>
      <c r="AD782" s="7" t="s">
        <v>41</v>
      </c>
      <c r="AE782" s="7" t="s">
        <v>42</v>
      </c>
      <c r="AF782" s="7">
        <v>3</v>
      </c>
      <c r="AG782" s="8">
        <v>233.12</v>
      </c>
      <c r="AH782" s="7">
        <v>50</v>
      </c>
      <c r="AI782" s="7" t="str" cm="1">
        <f t="array" ref="AI782">_xlfn.IFS(AH782&lt;=25,"Young",AH782&lt;=50,"Adult",AH782&gt;50,"Old")</f>
        <v>Adult</v>
      </c>
    </row>
    <row r="783" spans="1:35" x14ac:dyDescent="0.35">
      <c r="A783" s="11">
        <v>1273</v>
      </c>
      <c r="B783" s="9">
        <v>44133</v>
      </c>
      <c r="C783" s="10">
        <f t="shared" ca="1" si="12"/>
        <v>5.5583333333333336</v>
      </c>
      <c r="D783" s="11" t="s">
        <v>132</v>
      </c>
      <c r="E783" s="11" t="s">
        <v>80</v>
      </c>
      <c r="F783" s="11" t="s">
        <v>29</v>
      </c>
      <c r="G783" s="11" t="s">
        <v>30</v>
      </c>
      <c r="H783" s="11" t="s">
        <v>44</v>
      </c>
      <c r="I783" s="11" t="s">
        <v>45</v>
      </c>
      <c r="J783" s="11" t="s">
        <v>33</v>
      </c>
      <c r="K783" s="11" t="s">
        <v>57</v>
      </c>
      <c r="L783" s="9">
        <v>20893</v>
      </c>
      <c r="M783" s="11" t="s">
        <v>35</v>
      </c>
      <c r="N783" s="11" t="s">
        <v>36</v>
      </c>
      <c r="O783" s="11" t="s">
        <v>83</v>
      </c>
      <c r="P783" s="11" t="s">
        <v>60</v>
      </c>
      <c r="Q783" s="11" t="s">
        <v>39</v>
      </c>
      <c r="R783" s="11" cm="1">
        <f t="array" ref="R783">_xlfn.IFS(Table3[[#This Row],[Performance Levels]]="Exceeds",4,Table3[[#This Row],[Performance Levels]]="Fully Meets",3,Table3[[#This Row],[Performance Levels]]="PIP",1,Table3[[#This Row],[Performance Levels]]="Needs Improvement",2)</f>
        <v>3</v>
      </c>
      <c r="S783" s="11">
        <v>3</v>
      </c>
      <c r="T783" s="11" t="str" cm="1">
        <f t="array" ref="T783">_xlfn.IFS(S783&lt;=2,"Excellent",S783=3,"Average",S783&lt;=5,"Poor")</f>
        <v>Average</v>
      </c>
      <c r="U783" s="9">
        <v>44983</v>
      </c>
      <c r="V783" s="11">
        <v>1</v>
      </c>
      <c r="W783" s="11" t="str" cm="1">
        <f t="array" ref="W783">_xlfn.IFS(S783&lt;=2,"High",S783=3,"Moderate",S783&lt;=5,"Low")</f>
        <v>Moderate</v>
      </c>
      <c r="X783" s="11">
        <v>4</v>
      </c>
      <c r="Y783" s="11" t="str" cm="1">
        <f t="array" ref="Y783">_xlfn.IFS(S783&lt;=2,"High",S783=3,"Moderate",S783&lt;=5,"Low")</f>
        <v>Moderate</v>
      </c>
      <c r="Z783" s="11">
        <v>2</v>
      </c>
      <c r="AA783" s="11" t="str" cm="1">
        <f t="array" ref="AA783">_xlfn.IFS(S783&lt;=2,"High",S783=3,"Moderate",S783&lt;=5,"Low")</f>
        <v>Moderate</v>
      </c>
      <c r="AB783" s="9">
        <v>45070</v>
      </c>
      <c r="AC783" s="11" t="s">
        <v>67</v>
      </c>
      <c r="AD783" s="11" t="s">
        <v>50</v>
      </c>
      <c r="AE783" s="11" t="s">
        <v>51</v>
      </c>
      <c r="AF783" s="11">
        <v>1</v>
      </c>
      <c r="AG783" s="12">
        <v>881.48</v>
      </c>
      <c r="AH783" s="11">
        <v>63</v>
      </c>
      <c r="AI783" s="11" t="str" cm="1">
        <f t="array" ref="AI783">_xlfn.IFS(AH783&lt;=25,"Young",AH783&lt;=50,"Adult",AH783&gt;50,"Old")</f>
        <v>Old</v>
      </c>
    </row>
    <row r="784" spans="1:35" x14ac:dyDescent="0.35">
      <c r="A784" s="7">
        <v>1274</v>
      </c>
      <c r="B784" s="5">
        <v>44887</v>
      </c>
      <c r="C784" s="6">
        <f t="shared" ca="1" si="12"/>
        <v>3.4944444444444445</v>
      </c>
      <c r="D784" s="7" t="s">
        <v>132</v>
      </c>
      <c r="E784" s="7" t="s">
        <v>53</v>
      </c>
      <c r="F784" s="7" t="s">
        <v>29</v>
      </c>
      <c r="G784" s="7" t="s">
        <v>30</v>
      </c>
      <c r="H784" s="7" t="s">
        <v>44</v>
      </c>
      <c r="I784" s="7" t="s">
        <v>54</v>
      </c>
      <c r="J784" s="7" t="s">
        <v>33</v>
      </c>
      <c r="K784" s="7" t="s">
        <v>78</v>
      </c>
      <c r="L784" s="5">
        <v>27704</v>
      </c>
      <c r="M784" s="7" t="s">
        <v>35</v>
      </c>
      <c r="N784" s="7" t="s">
        <v>36</v>
      </c>
      <c r="O784" s="7" t="s">
        <v>71</v>
      </c>
      <c r="P784" s="7" t="s">
        <v>60</v>
      </c>
      <c r="Q784" s="7" t="s">
        <v>39</v>
      </c>
      <c r="R784" s="7" cm="1">
        <f t="array" ref="R784">_xlfn.IFS(Table3[[#This Row],[Performance Levels]]="Exceeds",4,Table3[[#This Row],[Performance Levels]]="Fully Meets",3,Table3[[#This Row],[Performance Levels]]="PIP",1,Table3[[#This Row],[Performance Levels]]="Needs Improvement",2)</f>
        <v>3</v>
      </c>
      <c r="S784" s="7">
        <v>3</v>
      </c>
      <c r="T784" s="7" t="str" cm="1">
        <f t="array" ref="T784">_xlfn.IFS(S784&lt;=2,"Excellent",S784=3,"Average",S784&lt;=5,"Poor")</f>
        <v>Average</v>
      </c>
      <c r="U784" s="5">
        <v>45004</v>
      </c>
      <c r="V784" s="7">
        <v>2</v>
      </c>
      <c r="W784" s="7" t="str" cm="1">
        <f t="array" ref="W784">_xlfn.IFS(S784&lt;=2,"High",S784=3,"Moderate",S784&lt;=5,"Low")</f>
        <v>Moderate</v>
      </c>
      <c r="X784" s="7">
        <v>1</v>
      </c>
      <c r="Y784" s="7" t="str" cm="1">
        <f t="array" ref="Y784">_xlfn.IFS(S784&lt;=2,"High",S784=3,"Moderate",S784&lt;=5,"Low")</f>
        <v>Moderate</v>
      </c>
      <c r="Z784" s="7">
        <v>5</v>
      </c>
      <c r="AA784" s="7" t="str" cm="1">
        <f t="array" ref="AA784">_xlfn.IFS(S784&lt;=2,"High",S784=3,"Moderate",S784&lt;=5,"Low")</f>
        <v>Moderate</v>
      </c>
      <c r="AB784" s="5">
        <v>45068</v>
      </c>
      <c r="AC784" s="7" t="s">
        <v>61</v>
      </c>
      <c r="AD784" s="7" t="s">
        <v>41</v>
      </c>
      <c r="AE784" s="7" t="s">
        <v>72</v>
      </c>
      <c r="AF784" s="7">
        <v>2</v>
      </c>
      <c r="AG784" s="8">
        <v>448.48</v>
      </c>
      <c r="AH784" s="7">
        <v>47</v>
      </c>
      <c r="AI784" s="7" t="str" cm="1">
        <f t="array" ref="AI784">_xlfn.IFS(AH784&lt;=25,"Young",AH784&lt;=50,"Adult",AH784&gt;50,"Old")</f>
        <v>Adult</v>
      </c>
    </row>
    <row r="785" spans="1:35" x14ac:dyDescent="0.35">
      <c r="A785" s="11">
        <v>1275</v>
      </c>
      <c r="B785" s="9">
        <v>44845</v>
      </c>
      <c r="C785" s="10">
        <f t="shared" ca="1" si="12"/>
        <v>3.6083333333333334</v>
      </c>
      <c r="D785" s="11" t="s">
        <v>105</v>
      </c>
      <c r="E785" s="11" t="s">
        <v>28</v>
      </c>
      <c r="F785" s="11" t="s">
        <v>29</v>
      </c>
      <c r="G785" s="11" t="s">
        <v>54</v>
      </c>
      <c r="H785" s="11" t="s">
        <v>55</v>
      </c>
      <c r="I785" s="11" t="s">
        <v>45</v>
      </c>
      <c r="J785" s="11" t="s">
        <v>33</v>
      </c>
      <c r="K785" s="11" t="s">
        <v>46</v>
      </c>
      <c r="L785" s="9">
        <v>30121</v>
      </c>
      <c r="M785" s="11" t="s">
        <v>35</v>
      </c>
      <c r="N785" s="11" t="s">
        <v>36</v>
      </c>
      <c r="O785" s="11" t="s">
        <v>59</v>
      </c>
      <c r="P785" s="11" t="s">
        <v>60</v>
      </c>
      <c r="Q785" s="11" t="s">
        <v>39</v>
      </c>
      <c r="R785" s="11" cm="1">
        <f t="array" ref="R785">_xlfn.IFS(Table3[[#This Row],[Performance Levels]]="Exceeds",4,Table3[[#This Row],[Performance Levels]]="Fully Meets",3,Table3[[#This Row],[Performance Levels]]="PIP",1,Table3[[#This Row],[Performance Levels]]="Needs Improvement",2)</f>
        <v>3</v>
      </c>
      <c r="S785" s="11">
        <v>3</v>
      </c>
      <c r="T785" s="11" t="str" cm="1">
        <f t="array" ref="T785">_xlfn.IFS(S785&lt;=2,"Excellent",S785=3,"Average",S785&lt;=5,"Poor")</f>
        <v>Average</v>
      </c>
      <c r="U785" s="9">
        <v>44792</v>
      </c>
      <c r="V785" s="11">
        <v>2</v>
      </c>
      <c r="W785" s="11" t="str" cm="1">
        <f t="array" ref="W785">_xlfn.IFS(S785&lt;=2,"High",S785=3,"Moderate",S785&lt;=5,"Low")</f>
        <v>Moderate</v>
      </c>
      <c r="X785" s="11">
        <v>5</v>
      </c>
      <c r="Y785" s="11" t="str" cm="1">
        <f t="array" ref="Y785">_xlfn.IFS(S785&lt;=2,"High",S785=3,"Moderate",S785&lt;=5,"Low")</f>
        <v>Moderate</v>
      </c>
      <c r="Z785" s="11">
        <v>3</v>
      </c>
      <c r="AA785" s="11" t="str" cm="1">
        <f t="array" ref="AA785">_xlfn.IFS(S785&lt;=2,"High",S785=3,"Moderate",S785&lt;=5,"Low")</f>
        <v>Moderate</v>
      </c>
      <c r="AB785" s="9">
        <v>45090</v>
      </c>
      <c r="AC785" s="11" t="s">
        <v>91</v>
      </c>
      <c r="AD785" s="11" t="s">
        <v>50</v>
      </c>
      <c r="AE785" s="11" t="s">
        <v>51</v>
      </c>
      <c r="AF785" s="11">
        <v>3</v>
      </c>
      <c r="AG785" s="12">
        <v>288.88</v>
      </c>
      <c r="AH785" s="11">
        <v>40</v>
      </c>
      <c r="AI785" s="11" t="str" cm="1">
        <f t="array" ref="AI785">_xlfn.IFS(AH785&lt;=25,"Young",AH785&lt;=50,"Adult",AH785&gt;50,"Old")</f>
        <v>Adult</v>
      </c>
    </row>
    <row r="786" spans="1:35" x14ac:dyDescent="0.35">
      <c r="A786" s="7">
        <v>1276</v>
      </c>
      <c r="B786" s="5">
        <v>43827</v>
      </c>
      <c r="C786" s="6">
        <f t="shared" ca="1" si="12"/>
        <v>6.3944444444444448</v>
      </c>
      <c r="D786" s="7" t="s">
        <v>105</v>
      </c>
      <c r="E786" s="7" t="s">
        <v>43</v>
      </c>
      <c r="F786" s="7" t="s">
        <v>29</v>
      </c>
      <c r="G786" s="7" t="s">
        <v>54</v>
      </c>
      <c r="H786" s="7" t="s">
        <v>44</v>
      </c>
      <c r="I786" s="7" t="s">
        <v>54</v>
      </c>
      <c r="J786" s="7" t="s">
        <v>33</v>
      </c>
      <c r="K786" s="7" t="s">
        <v>57</v>
      </c>
      <c r="L786" s="5">
        <v>28601</v>
      </c>
      <c r="M786" s="7" t="s">
        <v>35</v>
      </c>
      <c r="N786" s="7" t="s">
        <v>36</v>
      </c>
      <c r="O786" s="7" t="s">
        <v>37</v>
      </c>
      <c r="P786" s="7" t="s">
        <v>66</v>
      </c>
      <c r="Q786" s="7" t="s">
        <v>39</v>
      </c>
      <c r="R786" s="7" cm="1">
        <f t="array" ref="R786">_xlfn.IFS(Table3[[#This Row],[Performance Levels]]="Exceeds",4,Table3[[#This Row],[Performance Levels]]="Fully Meets",3,Table3[[#This Row],[Performance Levels]]="PIP",1,Table3[[#This Row],[Performance Levels]]="Needs Improvement",2)</f>
        <v>3</v>
      </c>
      <c r="S786" s="7">
        <v>3</v>
      </c>
      <c r="T786" s="7" t="str" cm="1">
        <f t="array" ref="T786">_xlfn.IFS(S786&lt;=2,"Excellent",S786=3,"Average",S786&lt;=5,"Poor")</f>
        <v>Average</v>
      </c>
      <c r="U786" s="5">
        <v>45078</v>
      </c>
      <c r="V786" s="7">
        <v>1</v>
      </c>
      <c r="W786" s="7" t="str" cm="1">
        <f t="array" ref="W786">_xlfn.IFS(S786&lt;=2,"High",S786=3,"Moderate",S786&lt;=5,"Low")</f>
        <v>Moderate</v>
      </c>
      <c r="X786" s="7">
        <v>4</v>
      </c>
      <c r="Y786" s="7" t="str" cm="1">
        <f t="array" ref="Y786">_xlfn.IFS(S786&lt;=2,"High",S786=3,"Moderate",S786&lt;=5,"Low")</f>
        <v>Moderate</v>
      </c>
      <c r="Z786" s="7">
        <v>5</v>
      </c>
      <c r="AA786" s="7" t="str" cm="1">
        <f t="array" ref="AA786">_xlfn.IFS(S786&lt;=2,"High",S786=3,"Moderate",S786&lt;=5,"Low")</f>
        <v>Moderate</v>
      </c>
      <c r="AB786" s="5">
        <v>45122</v>
      </c>
      <c r="AC786" s="7" t="s">
        <v>91</v>
      </c>
      <c r="AD786" s="7" t="s">
        <v>41</v>
      </c>
      <c r="AE786" s="7" t="s">
        <v>42</v>
      </c>
      <c r="AF786" s="7">
        <v>1</v>
      </c>
      <c r="AG786" s="8">
        <v>572.45000000000005</v>
      </c>
      <c r="AH786" s="7">
        <v>41</v>
      </c>
      <c r="AI786" s="7" t="str" cm="1">
        <f t="array" ref="AI786">_xlfn.IFS(AH786&lt;=25,"Young",AH786&lt;=50,"Adult",AH786&gt;50,"Old")</f>
        <v>Adult</v>
      </c>
    </row>
    <row r="787" spans="1:35" x14ac:dyDescent="0.35">
      <c r="A787" s="11">
        <v>1277</v>
      </c>
      <c r="B787" s="9">
        <v>43566</v>
      </c>
      <c r="C787" s="10">
        <f t="shared" ca="1" si="12"/>
        <v>7.1083333333333334</v>
      </c>
      <c r="D787" s="11" t="s">
        <v>105</v>
      </c>
      <c r="E787" s="11" t="s">
        <v>86</v>
      </c>
      <c r="F787" s="11" t="s">
        <v>29</v>
      </c>
      <c r="G787" s="11" t="s">
        <v>54</v>
      </c>
      <c r="H787" s="11" t="s">
        <v>31</v>
      </c>
      <c r="I787" s="11" t="s">
        <v>45</v>
      </c>
      <c r="J787" s="11" t="s">
        <v>33</v>
      </c>
      <c r="K787" s="11" t="s">
        <v>88</v>
      </c>
      <c r="L787" s="9">
        <v>30812</v>
      </c>
      <c r="M787" s="11" t="s">
        <v>35</v>
      </c>
      <c r="N787" s="11" t="s">
        <v>36</v>
      </c>
      <c r="O787" s="11" t="s">
        <v>59</v>
      </c>
      <c r="P787" s="11" t="s">
        <v>60</v>
      </c>
      <c r="Q787" s="11" t="s">
        <v>39</v>
      </c>
      <c r="R787" s="11" cm="1">
        <f t="array" ref="R787">_xlfn.IFS(Table3[[#This Row],[Performance Levels]]="Exceeds",4,Table3[[#This Row],[Performance Levels]]="Fully Meets",3,Table3[[#This Row],[Performance Levels]]="PIP",1,Table3[[#This Row],[Performance Levels]]="Needs Improvement",2)</f>
        <v>3</v>
      </c>
      <c r="S787" s="11">
        <v>3</v>
      </c>
      <c r="T787" s="11" t="str" cm="1">
        <f t="array" ref="T787">_xlfn.IFS(S787&lt;=2,"Excellent",S787=3,"Average",S787&lt;=5,"Poor")</f>
        <v>Average</v>
      </c>
      <c r="U787" s="9">
        <v>45139</v>
      </c>
      <c r="V787" s="11">
        <v>4</v>
      </c>
      <c r="W787" s="11" t="str" cm="1">
        <f t="array" ref="W787">_xlfn.IFS(S787&lt;=2,"High",S787=3,"Moderate",S787&lt;=5,"Low")</f>
        <v>Moderate</v>
      </c>
      <c r="X787" s="11">
        <v>3</v>
      </c>
      <c r="Y787" s="11" t="str" cm="1">
        <f t="array" ref="Y787">_xlfn.IFS(S787&lt;=2,"High",S787=3,"Moderate",S787&lt;=5,"Low")</f>
        <v>Moderate</v>
      </c>
      <c r="Z787" s="11">
        <v>3</v>
      </c>
      <c r="AA787" s="11" t="str" cm="1">
        <f t="array" ref="AA787">_xlfn.IFS(S787&lt;=2,"High",S787=3,"Moderate",S787&lt;=5,"Low")</f>
        <v>Moderate</v>
      </c>
      <c r="AB787" s="9">
        <v>45012</v>
      </c>
      <c r="AC787" s="11" t="s">
        <v>91</v>
      </c>
      <c r="AD787" s="11" t="s">
        <v>41</v>
      </c>
      <c r="AE787" s="11" t="s">
        <v>72</v>
      </c>
      <c r="AF787" s="11">
        <v>3</v>
      </c>
      <c r="AG787" s="12">
        <v>141.38</v>
      </c>
      <c r="AH787" s="11">
        <v>35</v>
      </c>
      <c r="AI787" s="11" t="str" cm="1">
        <f t="array" ref="AI787">_xlfn.IFS(AH787&lt;=25,"Young",AH787&lt;=50,"Adult",AH787&gt;50,"Old")</f>
        <v>Adult</v>
      </c>
    </row>
    <row r="788" spans="1:35" x14ac:dyDescent="0.35">
      <c r="A788" s="7">
        <v>1278</v>
      </c>
      <c r="B788" s="5">
        <v>44130</v>
      </c>
      <c r="C788" s="6">
        <f t="shared" ca="1" si="12"/>
        <v>5.5666666666666664</v>
      </c>
      <c r="D788" s="7" t="s">
        <v>105</v>
      </c>
      <c r="E788" s="7" t="s">
        <v>80</v>
      </c>
      <c r="F788" s="7" t="s">
        <v>29</v>
      </c>
      <c r="G788" s="7" t="s">
        <v>54</v>
      </c>
      <c r="H788" s="7" t="s">
        <v>44</v>
      </c>
      <c r="I788" s="7" t="s">
        <v>45</v>
      </c>
      <c r="J788" s="7" t="s">
        <v>33</v>
      </c>
      <c r="K788" s="7" t="s">
        <v>69</v>
      </c>
      <c r="L788" s="5">
        <v>20314</v>
      </c>
      <c r="M788" s="7" t="s">
        <v>35</v>
      </c>
      <c r="N788" s="7" t="s">
        <v>36</v>
      </c>
      <c r="O788" s="7" t="s">
        <v>37</v>
      </c>
      <c r="P788" s="7" t="s">
        <v>76</v>
      </c>
      <c r="Q788" s="7" t="s">
        <v>39</v>
      </c>
      <c r="R788" s="7" cm="1">
        <f t="array" ref="R788">_xlfn.IFS(Table3[[#This Row],[Performance Levels]]="Exceeds",4,Table3[[#This Row],[Performance Levels]]="Fully Meets",3,Table3[[#This Row],[Performance Levels]]="PIP",1,Table3[[#This Row],[Performance Levels]]="Needs Improvement",2)</f>
        <v>3</v>
      </c>
      <c r="S788" s="7">
        <v>3</v>
      </c>
      <c r="T788" s="7" t="str" cm="1">
        <f t="array" ref="T788">_xlfn.IFS(S788&lt;=2,"Excellent",S788=3,"Average",S788&lt;=5,"Poor")</f>
        <v>Average</v>
      </c>
      <c r="U788" s="5">
        <v>45074</v>
      </c>
      <c r="V788" s="7">
        <v>2</v>
      </c>
      <c r="W788" s="7" t="str" cm="1">
        <f t="array" ref="W788">_xlfn.IFS(S788&lt;=2,"High",S788=3,"Moderate",S788&lt;=5,"Low")</f>
        <v>Moderate</v>
      </c>
      <c r="X788" s="7">
        <v>4</v>
      </c>
      <c r="Y788" s="7" t="str" cm="1">
        <f t="array" ref="Y788">_xlfn.IFS(S788&lt;=2,"High",S788=3,"Moderate",S788&lt;=5,"Low")</f>
        <v>Moderate</v>
      </c>
      <c r="Z788" s="7">
        <v>5</v>
      </c>
      <c r="AA788" s="7" t="str" cm="1">
        <f t="array" ref="AA788">_xlfn.IFS(S788&lt;=2,"High",S788=3,"Moderate",S788&lt;=5,"Low")</f>
        <v>Moderate</v>
      </c>
      <c r="AB788" s="5">
        <v>44961</v>
      </c>
      <c r="AC788" s="7" t="s">
        <v>67</v>
      </c>
      <c r="AD788" s="7" t="s">
        <v>41</v>
      </c>
      <c r="AE788" s="7" t="s">
        <v>51</v>
      </c>
      <c r="AF788" s="7">
        <v>1</v>
      </c>
      <c r="AG788" s="8">
        <v>331.46</v>
      </c>
      <c r="AH788" s="7">
        <v>65</v>
      </c>
      <c r="AI788" s="7" t="str" cm="1">
        <f t="array" ref="AI788">_xlfn.IFS(AH788&lt;=25,"Young",AH788&lt;=50,"Adult",AH788&gt;50,"Old")</f>
        <v>Old</v>
      </c>
    </row>
    <row r="789" spans="1:35" x14ac:dyDescent="0.35">
      <c r="A789" s="11">
        <v>1279</v>
      </c>
      <c r="B789" s="9">
        <v>44386</v>
      </c>
      <c r="C789" s="10">
        <f t="shared" ca="1" si="12"/>
        <v>4.8638888888888889</v>
      </c>
      <c r="D789" s="11" t="s">
        <v>105</v>
      </c>
      <c r="E789" s="11" t="s">
        <v>53</v>
      </c>
      <c r="F789" s="11" t="s">
        <v>107</v>
      </c>
      <c r="G789" s="11" t="s">
        <v>45</v>
      </c>
      <c r="H789" s="11" t="s">
        <v>55</v>
      </c>
      <c r="I789" s="11" t="s">
        <v>54</v>
      </c>
      <c r="J789" s="11" t="s">
        <v>33</v>
      </c>
      <c r="K789" s="11" t="s">
        <v>69</v>
      </c>
      <c r="L789" s="9">
        <v>34531</v>
      </c>
      <c r="M789" s="11" t="s">
        <v>35</v>
      </c>
      <c r="N789" s="11" t="s">
        <v>36</v>
      </c>
      <c r="O789" s="11" t="s">
        <v>37</v>
      </c>
      <c r="P789" s="11" t="s">
        <v>66</v>
      </c>
      <c r="Q789" s="11" t="s">
        <v>39</v>
      </c>
      <c r="R789" s="11" cm="1">
        <f t="array" ref="R789">_xlfn.IFS(Table3[[#This Row],[Performance Levels]]="Exceeds",4,Table3[[#This Row],[Performance Levels]]="Fully Meets",3,Table3[[#This Row],[Performance Levels]]="PIP",1,Table3[[#This Row],[Performance Levels]]="Needs Improvement",2)</f>
        <v>3</v>
      </c>
      <c r="S789" s="11">
        <v>3</v>
      </c>
      <c r="T789" s="11" t="str" cm="1">
        <f t="array" ref="T789">_xlfn.IFS(S789&lt;=2,"Excellent",S789=3,"Average",S789&lt;=5,"Poor")</f>
        <v>Average</v>
      </c>
      <c r="U789" s="9">
        <v>44845</v>
      </c>
      <c r="V789" s="11">
        <v>3</v>
      </c>
      <c r="W789" s="11" t="str" cm="1">
        <f t="array" ref="W789">_xlfn.IFS(S789&lt;=2,"High",S789=3,"Moderate",S789&lt;=5,"Low")</f>
        <v>Moderate</v>
      </c>
      <c r="X789" s="11">
        <v>3</v>
      </c>
      <c r="Y789" s="11" t="str" cm="1">
        <f t="array" ref="Y789">_xlfn.IFS(S789&lt;=2,"High",S789=3,"Moderate",S789&lt;=5,"Low")</f>
        <v>Moderate</v>
      </c>
      <c r="Z789" s="11">
        <v>5</v>
      </c>
      <c r="AA789" s="11" t="str" cm="1">
        <f t="array" ref="AA789">_xlfn.IFS(S789&lt;=2,"High",S789=3,"Moderate",S789&lt;=5,"Low")</f>
        <v>Moderate</v>
      </c>
      <c r="AB789" s="9">
        <v>44888</v>
      </c>
      <c r="AC789" s="11" t="s">
        <v>67</v>
      </c>
      <c r="AD789" s="11" t="s">
        <v>41</v>
      </c>
      <c r="AE789" s="11" t="s">
        <v>51</v>
      </c>
      <c r="AF789" s="11">
        <v>4</v>
      </c>
      <c r="AG789" s="12">
        <v>704.93</v>
      </c>
      <c r="AH789" s="11">
        <v>27</v>
      </c>
      <c r="AI789" s="11" t="str" cm="1">
        <f t="array" ref="AI789">_xlfn.IFS(AH789&lt;=25,"Young",AH789&lt;=50,"Adult",AH789&gt;50,"Old")</f>
        <v>Adult</v>
      </c>
    </row>
    <row r="790" spans="1:35" x14ac:dyDescent="0.35">
      <c r="A790" s="7">
        <v>1280</v>
      </c>
      <c r="B790" s="5">
        <v>44573</v>
      </c>
      <c r="C790" s="6">
        <f t="shared" ca="1" si="12"/>
        <v>4.3555555555555552</v>
      </c>
      <c r="D790" s="7" t="s">
        <v>27</v>
      </c>
      <c r="E790" s="7" t="s">
        <v>86</v>
      </c>
      <c r="F790" s="7" t="s">
        <v>29</v>
      </c>
      <c r="G790" s="7" t="s">
        <v>54</v>
      </c>
      <c r="H790" s="7" t="s">
        <v>31</v>
      </c>
      <c r="I790" s="7" t="s">
        <v>32</v>
      </c>
      <c r="J790" s="7" t="s">
        <v>33</v>
      </c>
      <c r="K790" s="7" t="s">
        <v>57</v>
      </c>
      <c r="L790" s="5">
        <v>52706</v>
      </c>
      <c r="M790" s="7" t="s">
        <v>35</v>
      </c>
      <c r="N790" s="7" t="s">
        <v>47</v>
      </c>
      <c r="O790" s="7" t="s">
        <v>71</v>
      </c>
      <c r="P790" s="7" t="s">
        <v>60</v>
      </c>
      <c r="Q790" s="7" t="s">
        <v>39</v>
      </c>
      <c r="R790" s="7" cm="1">
        <f t="array" ref="R790">_xlfn.IFS(Table3[[#This Row],[Performance Levels]]="Exceeds",4,Table3[[#This Row],[Performance Levels]]="Fully Meets",3,Table3[[#This Row],[Performance Levels]]="PIP",1,Table3[[#This Row],[Performance Levels]]="Needs Improvement",2)</f>
        <v>3</v>
      </c>
      <c r="S790" s="7">
        <v>3</v>
      </c>
      <c r="T790" s="7" t="str" cm="1">
        <f t="array" ref="T790">_xlfn.IFS(S790&lt;=2,"Excellent",S790=3,"Average",S790&lt;=5,"Poor")</f>
        <v>Average</v>
      </c>
      <c r="U790" s="5">
        <v>44877</v>
      </c>
      <c r="V790" s="7">
        <v>3</v>
      </c>
      <c r="W790" s="7" t="str" cm="1">
        <f t="array" ref="W790">_xlfn.IFS(S790&lt;=2,"High",S790=3,"Moderate",S790&lt;=5,"Low")</f>
        <v>Moderate</v>
      </c>
      <c r="X790" s="7">
        <v>2</v>
      </c>
      <c r="Y790" s="7" t="str" cm="1">
        <f t="array" ref="Y790">_xlfn.IFS(S790&lt;=2,"High",S790=3,"Moderate",S790&lt;=5,"Low")</f>
        <v>Moderate</v>
      </c>
      <c r="Z790" s="7">
        <v>2</v>
      </c>
      <c r="AA790" s="7" t="str" cm="1">
        <f t="array" ref="AA790">_xlfn.IFS(S790&lt;=2,"High",S790=3,"Moderate",S790&lt;=5,"Low")</f>
        <v>Moderate</v>
      </c>
      <c r="AB790" s="5">
        <v>45085</v>
      </c>
      <c r="AC790" s="7" t="s">
        <v>40</v>
      </c>
      <c r="AD790" s="7" t="s">
        <v>50</v>
      </c>
      <c r="AE790" s="7" t="s">
        <v>62</v>
      </c>
      <c r="AF790" s="7">
        <v>4</v>
      </c>
      <c r="AG790" s="8">
        <v>450.65</v>
      </c>
      <c r="AH790" s="7">
        <v>78</v>
      </c>
      <c r="AI790" s="7" t="str" cm="1">
        <f t="array" ref="AI790">_xlfn.IFS(AH790&lt;=25,"Young",AH790&lt;=50,"Adult",AH790&gt;50,"Old")</f>
        <v>Old</v>
      </c>
    </row>
    <row r="791" spans="1:35" x14ac:dyDescent="0.35">
      <c r="A791" s="11">
        <v>1281</v>
      </c>
      <c r="B791" s="9">
        <v>44050</v>
      </c>
      <c r="C791" s="10">
        <f t="shared" ca="1" si="12"/>
        <v>5.7861111111111114</v>
      </c>
      <c r="D791" s="11" t="s">
        <v>27</v>
      </c>
      <c r="E791" s="11" t="s">
        <v>63</v>
      </c>
      <c r="F791" s="11" t="s">
        <v>107</v>
      </c>
      <c r="G791" s="11" t="s">
        <v>45</v>
      </c>
      <c r="H791" s="11" t="s">
        <v>44</v>
      </c>
      <c r="I791" s="11" t="s">
        <v>45</v>
      </c>
      <c r="J791" s="11" t="s">
        <v>33</v>
      </c>
      <c r="K791" s="11" t="s">
        <v>34</v>
      </c>
      <c r="L791" s="9">
        <v>25191</v>
      </c>
      <c r="M791" s="11" t="s">
        <v>35</v>
      </c>
      <c r="N791" s="11" t="s">
        <v>36</v>
      </c>
      <c r="O791" s="11" t="s">
        <v>37</v>
      </c>
      <c r="P791" s="11" t="s">
        <v>38</v>
      </c>
      <c r="Q791" s="11" t="s">
        <v>39</v>
      </c>
      <c r="R791" s="11" cm="1">
        <f t="array" ref="R791">_xlfn.IFS(Table3[[#This Row],[Performance Levels]]="Exceeds",4,Table3[[#This Row],[Performance Levels]]="Fully Meets",3,Table3[[#This Row],[Performance Levels]]="PIP",1,Table3[[#This Row],[Performance Levels]]="Needs Improvement",2)</f>
        <v>3</v>
      </c>
      <c r="S791" s="11">
        <v>3</v>
      </c>
      <c r="T791" s="11" t="str" cm="1">
        <f t="array" ref="T791">_xlfn.IFS(S791&lt;=2,"Excellent",S791=3,"Average",S791&lt;=5,"Poor")</f>
        <v>Average</v>
      </c>
      <c r="U791" s="9">
        <v>45077</v>
      </c>
      <c r="V791" s="11">
        <v>4</v>
      </c>
      <c r="W791" s="11" t="str" cm="1">
        <f t="array" ref="W791">_xlfn.IFS(S791&lt;=2,"High",S791=3,"Moderate",S791&lt;=5,"Low")</f>
        <v>Moderate</v>
      </c>
      <c r="X791" s="11">
        <v>2</v>
      </c>
      <c r="Y791" s="11" t="str" cm="1">
        <f t="array" ref="Y791">_xlfn.IFS(S791&lt;=2,"High",S791=3,"Moderate",S791&lt;=5,"Low")</f>
        <v>Moderate</v>
      </c>
      <c r="Z791" s="11">
        <v>1</v>
      </c>
      <c r="AA791" s="11" t="str" cm="1">
        <f t="array" ref="AA791">_xlfn.IFS(S791&lt;=2,"High",S791=3,"Moderate",S791&lt;=5,"Low")</f>
        <v>Moderate</v>
      </c>
      <c r="AB791" s="9">
        <v>44957</v>
      </c>
      <c r="AC791" s="11" t="s">
        <v>61</v>
      </c>
      <c r="AD791" s="11" t="s">
        <v>50</v>
      </c>
      <c r="AE791" s="11" t="s">
        <v>62</v>
      </c>
      <c r="AF791" s="11">
        <v>3</v>
      </c>
      <c r="AG791" s="12">
        <v>775.97</v>
      </c>
      <c r="AH791" s="11">
        <v>52</v>
      </c>
      <c r="AI791" s="11" t="str" cm="1">
        <f t="array" ref="AI791">_xlfn.IFS(AH791&lt;=25,"Young",AH791&lt;=50,"Adult",AH791&gt;50,"Old")</f>
        <v>Old</v>
      </c>
    </row>
    <row r="792" spans="1:35" x14ac:dyDescent="0.35">
      <c r="A792" s="7">
        <v>1282</v>
      </c>
      <c r="B792" s="5">
        <v>44296</v>
      </c>
      <c r="C792" s="6">
        <f t="shared" ca="1" si="12"/>
        <v>5.1111111111111107</v>
      </c>
      <c r="D792" s="7" t="s">
        <v>27</v>
      </c>
      <c r="E792" s="7" t="s">
        <v>68</v>
      </c>
      <c r="F792" s="7" t="s">
        <v>107</v>
      </c>
      <c r="G792" s="7" t="s">
        <v>45</v>
      </c>
      <c r="H792" s="7" t="s">
        <v>44</v>
      </c>
      <c r="I792" s="7" t="s">
        <v>32</v>
      </c>
      <c r="J792" s="7" t="s">
        <v>33</v>
      </c>
      <c r="K792" s="7" t="s">
        <v>101</v>
      </c>
      <c r="L792" s="5">
        <v>29583</v>
      </c>
      <c r="M792" s="7" t="s">
        <v>35</v>
      </c>
      <c r="N792" s="7" t="s">
        <v>36</v>
      </c>
      <c r="O792" s="7" t="s">
        <v>71</v>
      </c>
      <c r="P792" s="7" t="s">
        <v>38</v>
      </c>
      <c r="Q792" s="7" t="s">
        <v>39</v>
      </c>
      <c r="R792" s="7" cm="1">
        <f t="array" ref="R792">_xlfn.IFS(Table3[[#This Row],[Performance Levels]]="Exceeds",4,Table3[[#This Row],[Performance Levels]]="Fully Meets",3,Table3[[#This Row],[Performance Levels]]="PIP",1,Table3[[#This Row],[Performance Levels]]="Needs Improvement",2)</f>
        <v>3</v>
      </c>
      <c r="S792" s="7">
        <v>3</v>
      </c>
      <c r="T792" s="7" t="str" cm="1">
        <f t="array" ref="T792">_xlfn.IFS(S792&lt;=2,"Excellent",S792=3,"Average",S792&lt;=5,"Poor")</f>
        <v>Average</v>
      </c>
      <c r="U792" s="5">
        <v>44838</v>
      </c>
      <c r="V792" s="7">
        <v>3</v>
      </c>
      <c r="W792" s="7" t="str" cm="1">
        <f t="array" ref="W792">_xlfn.IFS(S792&lt;=2,"High",S792=3,"Moderate",S792&lt;=5,"Low")</f>
        <v>Moderate</v>
      </c>
      <c r="X792" s="7">
        <v>3</v>
      </c>
      <c r="Y792" s="7" t="str" cm="1">
        <f t="array" ref="Y792">_xlfn.IFS(S792&lt;=2,"High",S792=3,"Moderate",S792&lt;=5,"Low")</f>
        <v>Moderate</v>
      </c>
      <c r="Z792" s="7">
        <v>1</v>
      </c>
      <c r="AA792" s="7" t="str" cm="1">
        <f t="array" ref="AA792">_xlfn.IFS(S792&lt;=2,"High",S792=3,"Moderate",S792&lt;=5,"Low")</f>
        <v>Moderate</v>
      </c>
      <c r="AB792" s="5">
        <v>44977</v>
      </c>
      <c r="AC792" s="7" t="s">
        <v>40</v>
      </c>
      <c r="AD792" s="7" t="s">
        <v>50</v>
      </c>
      <c r="AE792" s="7" t="s">
        <v>72</v>
      </c>
      <c r="AF792" s="7">
        <v>4</v>
      </c>
      <c r="AG792" s="8">
        <v>376</v>
      </c>
      <c r="AH792" s="7">
        <v>41</v>
      </c>
      <c r="AI792" s="7" t="str" cm="1">
        <f t="array" ref="AI792">_xlfn.IFS(AH792&lt;=25,"Young",AH792&lt;=50,"Adult",AH792&gt;50,"Old")</f>
        <v>Adult</v>
      </c>
    </row>
    <row r="793" spans="1:35" x14ac:dyDescent="0.35">
      <c r="A793" s="11">
        <v>1283</v>
      </c>
      <c r="B793" s="9">
        <v>44207</v>
      </c>
      <c r="C793" s="10">
        <f t="shared" ca="1" si="12"/>
        <v>5.3583333333333334</v>
      </c>
      <c r="D793" s="11" t="s">
        <v>27</v>
      </c>
      <c r="E793" s="11" t="s">
        <v>28</v>
      </c>
      <c r="F793" s="11" t="s">
        <v>29</v>
      </c>
      <c r="G793" s="11" t="s">
        <v>54</v>
      </c>
      <c r="H793" s="11" t="s">
        <v>31</v>
      </c>
      <c r="I793" s="11" t="s">
        <v>54</v>
      </c>
      <c r="J793" s="11" t="s">
        <v>33</v>
      </c>
      <c r="K793" s="11" t="s">
        <v>74</v>
      </c>
      <c r="L793" s="9">
        <v>36574</v>
      </c>
      <c r="M793" s="11" t="s">
        <v>35</v>
      </c>
      <c r="N793" s="11" t="s">
        <v>36</v>
      </c>
      <c r="O793" s="11" t="s">
        <v>83</v>
      </c>
      <c r="P793" s="11" t="s">
        <v>66</v>
      </c>
      <c r="Q793" s="11" t="s">
        <v>39</v>
      </c>
      <c r="R793" s="11" cm="1">
        <f t="array" ref="R793">_xlfn.IFS(Table3[[#This Row],[Performance Levels]]="Exceeds",4,Table3[[#This Row],[Performance Levels]]="Fully Meets",3,Table3[[#This Row],[Performance Levels]]="PIP",1,Table3[[#This Row],[Performance Levels]]="Needs Improvement",2)</f>
        <v>3</v>
      </c>
      <c r="S793" s="11">
        <v>3</v>
      </c>
      <c r="T793" s="11" t="str" cm="1">
        <f t="array" ref="T793">_xlfn.IFS(S793&lt;=2,"Excellent",S793=3,"Average",S793&lt;=5,"Poor")</f>
        <v>Average</v>
      </c>
      <c r="U793" s="9">
        <v>44884</v>
      </c>
      <c r="V793" s="11">
        <v>2</v>
      </c>
      <c r="W793" s="11" t="str" cm="1">
        <f t="array" ref="W793">_xlfn.IFS(S793&lt;=2,"High",S793=3,"Moderate",S793&lt;=5,"Low")</f>
        <v>Moderate</v>
      </c>
      <c r="X793" s="11">
        <v>1</v>
      </c>
      <c r="Y793" s="11" t="str" cm="1">
        <f t="array" ref="Y793">_xlfn.IFS(S793&lt;=2,"High",S793=3,"Moderate",S793&lt;=5,"Low")</f>
        <v>Moderate</v>
      </c>
      <c r="Z793" s="11">
        <v>2</v>
      </c>
      <c r="AA793" s="11" t="str" cm="1">
        <f t="array" ref="AA793">_xlfn.IFS(S793&lt;=2,"High",S793=3,"Moderate",S793&lt;=5,"Low")</f>
        <v>Moderate</v>
      </c>
      <c r="AB793" s="9">
        <v>44943</v>
      </c>
      <c r="AC793" s="11" t="s">
        <v>49</v>
      </c>
      <c r="AD793" s="11" t="s">
        <v>50</v>
      </c>
      <c r="AE793" s="11" t="s">
        <v>42</v>
      </c>
      <c r="AF793" s="11">
        <v>2</v>
      </c>
      <c r="AG793" s="12">
        <v>106.54</v>
      </c>
      <c r="AH793" s="11">
        <v>21</v>
      </c>
      <c r="AI793" s="11" t="str" cm="1">
        <f t="array" ref="AI793">_xlfn.IFS(AH793&lt;=25,"Young",AH793&lt;=50,"Adult",AH793&gt;50,"Old")</f>
        <v>Young</v>
      </c>
    </row>
    <row r="794" spans="1:35" x14ac:dyDescent="0.35">
      <c r="A794" s="7">
        <v>1284</v>
      </c>
      <c r="B794" s="5">
        <v>43807</v>
      </c>
      <c r="C794" s="6">
        <f t="shared" ca="1" si="12"/>
        <v>6.45</v>
      </c>
      <c r="D794" s="7" t="s">
        <v>27</v>
      </c>
      <c r="E794" s="7" t="s">
        <v>43</v>
      </c>
      <c r="F794" s="7" t="s">
        <v>29</v>
      </c>
      <c r="G794" s="7" t="s">
        <v>30</v>
      </c>
      <c r="H794" s="7" t="s">
        <v>55</v>
      </c>
      <c r="I794" s="7" t="s">
        <v>54</v>
      </c>
      <c r="J794" s="7" t="s">
        <v>33</v>
      </c>
      <c r="K794" s="7" t="s">
        <v>74</v>
      </c>
      <c r="L794" s="5">
        <v>31075</v>
      </c>
      <c r="M794" s="7" t="s">
        <v>35</v>
      </c>
      <c r="N794" s="7" t="s">
        <v>36</v>
      </c>
      <c r="O794" s="7" t="s">
        <v>59</v>
      </c>
      <c r="P794" s="7" t="s">
        <v>66</v>
      </c>
      <c r="Q794" s="7" t="s">
        <v>39</v>
      </c>
      <c r="R794" s="7" cm="1">
        <f t="array" ref="R794">_xlfn.IFS(Table3[[#This Row],[Performance Levels]]="Exceeds",4,Table3[[#This Row],[Performance Levels]]="Fully Meets",3,Table3[[#This Row],[Performance Levels]]="PIP",1,Table3[[#This Row],[Performance Levels]]="Needs Improvement",2)</f>
        <v>3</v>
      </c>
      <c r="S794" s="7">
        <v>3</v>
      </c>
      <c r="T794" s="7" t="str" cm="1">
        <f t="array" ref="T794">_xlfn.IFS(S794&lt;=2,"Excellent",S794=3,"Average",S794&lt;=5,"Poor")</f>
        <v>Average</v>
      </c>
      <c r="U794" s="5">
        <v>44889</v>
      </c>
      <c r="V794" s="7">
        <v>5</v>
      </c>
      <c r="W794" s="7" t="str" cm="1">
        <f t="array" ref="W794">_xlfn.IFS(S794&lt;=2,"High",S794=3,"Moderate",S794&lt;=5,"Low")</f>
        <v>Moderate</v>
      </c>
      <c r="X794" s="7">
        <v>1</v>
      </c>
      <c r="Y794" s="7" t="str" cm="1">
        <f t="array" ref="Y794">_xlfn.IFS(S794&lt;=2,"High",S794=3,"Moderate",S794&lt;=5,"Low")</f>
        <v>Moderate</v>
      </c>
      <c r="Z794" s="7">
        <v>5</v>
      </c>
      <c r="AA794" s="7" t="str" cm="1">
        <f t="array" ref="AA794">_xlfn.IFS(S794&lt;=2,"High",S794=3,"Moderate",S794&lt;=5,"Low")</f>
        <v>Moderate</v>
      </c>
      <c r="AB794" s="5">
        <v>44875</v>
      </c>
      <c r="AC794" s="7" t="s">
        <v>91</v>
      </c>
      <c r="AD794" s="7" t="s">
        <v>50</v>
      </c>
      <c r="AE794" s="7" t="s">
        <v>62</v>
      </c>
      <c r="AF794" s="7">
        <v>1</v>
      </c>
      <c r="AG794" s="8">
        <v>852.87</v>
      </c>
      <c r="AH794" s="7">
        <v>34</v>
      </c>
      <c r="AI794" s="7" t="str" cm="1">
        <f t="array" ref="AI794">_xlfn.IFS(AH794&lt;=25,"Young",AH794&lt;=50,"Adult",AH794&gt;50,"Old")</f>
        <v>Adult</v>
      </c>
    </row>
    <row r="795" spans="1:35" x14ac:dyDescent="0.35">
      <c r="A795" s="11">
        <v>1285</v>
      </c>
      <c r="B795" s="9">
        <v>44465</v>
      </c>
      <c r="C795" s="10">
        <f t="shared" ca="1" si="12"/>
        <v>4.6500000000000004</v>
      </c>
      <c r="D795" s="11" t="s">
        <v>27</v>
      </c>
      <c r="E795" s="11" t="s">
        <v>86</v>
      </c>
      <c r="F795" s="11" t="s">
        <v>29</v>
      </c>
      <c r="G795" s="11" t="s">
        <v>45</v>
      </c>
      <c r="H795" s="11" t="s">
        <v>31</v>
      </c>
      <c r="I795" s="11" t="s">
        <v>54</v>
      </c>
      <c r="J795" s="11" t="s">
        <v>33</v>
      </c>
      <c r="K795" s="11" t="s">
        <v>74</v>
      </c>
      <c r="L795" s="9">
        <v>34536</v>
      </c>
      <c r="M795" s="11" t="s">
        <v>35</v>
      </c>
      <c r="N795" s="11" t="s">
        <v>47</v>
      </c>
      <c r="O795" s="11" t="s">
        <v>48</v>
      </c>
      <c r="P795" s="11" t="s">
        <v>38</v>
      </c>
      <c r="Q795" s="11" t="s">
        <v>39</v>
      </c>
      <c r="R795" s="11" cm="1">
        <f t="array" ref="R795">_xlfn.IFS(Table3[[#This Row],[Performance Levels]]="Exceeds",4,Table3[[#This Row],[Performance Levels]]="Fully Meets",3,Table3[[#This Row],[Performance Levels]]="PIP",1,Table3[[#This Row],[Performance Levels]]="Needs Improvement",2)</f>
        <v>3</v>
      </c>
      <c r="S795" s="11">
        <v>3</v>
      </c>
      <c r="T795" s="11" t="str" cm="1">
        <f t="array" ref="T795">_xlfn.IFS(S795&lt;=2,"Excellent",S795=3,"Average",S795&lt;=5,"Poor")</f>
        <v>Average</v>
      </c>
      <c r="U795" s="9">
        <v>45112</v>
      </c>
      <c r="V795" s="11">
        <v>3</v>
      </c>
      <c r="W795" s="11" t="str" cm="1">
        <f t="array" ref="W795">_xlfn.IFS(S795&lt;=2,"High",S795=3,"Moderate",S795&lt;=5,"Low")</f>
        <v>Moderate</v>
      </c>
      <c r="X795" s="11">
        <v>2</v>
      </c>
      <c r="Y795" s="11" t="str" cm="1">
        <f t="array" ref="Y795">_xlfn.IFS(S795&lt;=2,"High",S795=3,"Moderate",S795&lt;=5,"Low")</f>
        <v>Moderate</v>
      </c>
      <c r="Z795" s="11">
        <v>2</v>
      </c>
      <c r="AA795" s="11" t="str" cm="1">
        <f t="array" ref="AA795">_xlfn.IFS(S795&lt;=2,"High",S795=3,"Moderate",S795&lt;=5,"Low")</f>
        <v>Moderate</v>
      </c>
      <c r="AB795" s="9">
        <v>44873</v>
      </c>
      <c r="AC795" s="11" t="s">
        <v>61</v>
      </c>
      <c r="AD795" s="11" t="s">
        <v>50</v>
      </c>
      <c r="AE795" s="11" t="s">
        <v>62</v>
      </c>
      <c r="AF795" s="11">
        <v>4</v>
      </c>
      <c r="AG795" s="12">
        <v>469.03</v>
      </c>
      <c r="AH795" s="11">
        <v>27</v>
      </c>
      <c r="AI795" s="11" t="str" cm="1">
        <f t="array" ref="AI795">_xlfn.IFS(AH795&lt;=25,"Young",AH795&lt;=50,"Adult",AH795&gt;50,"Old")</f>
        <v>Adult</v>
      </c>
    </row>
    <row r="796" spans="1:35" x14ac:dyDescent="0.35">
      <c r="A796" s="7">
        <v>1286</v>
      </c>
      <c r="B796" s="5">
        <v>44448</v>
      </c>
      <c r="C796" s="6">
        <f t="shared" ca="1" si="12"/>
        <v>4.697222222222222</v>
      </c>
      <c r="D796" s="7" t="s">
        <v>27</v>
      </c>
      <c r="E796" s="7" t="s">
        <v>80</v>
      </c>
      <c r="F796" s="7" t="s">
        <v>107</v>
      </c>
      <c r="G796" s="7" t="s">
        <v>54</v>
      </c>
      <c r="H796" s="7" t="s">
        <v>55</v>
      </c>
      <c r="I796" s="7" t="s">
        <v>32</v>
      </c>
      <c r="J796" s="7" t="s">
        <v>33</v>
      </c>
      <c r="K796" s="7" t="s">
        <v>69</v>
      </c>
      <c r="L796" s="5">
        <v>36305</v>
      </c>
      <c r="M796" s="7" t="s">
        <v>35</v>
      </c>
      <c r="N796" s="7" t="s">
        <v>47</v>
      </c>
      <c r="O796" s="7" t="s">
        <v>83</v>
      </c>
      <c r="P796" s="7" t="s">
        <v>76</v>
      </c>
      <c r="Q796" s="7" t="s">
        <v>39</v>
      </c>
      <c r="R796" s="7" cm="1">
        <f t="array" ref="R796">_xlfn.IFS(Table3[[#This Row],[Performance Levels]]="Exceeds",4,Table3[[#This Row],[Performance Levels]]="Fully Meets",3,Table3[[#This Row],[Performance Levels]]="PIP",1,Table3[[#This Row],[Performance Levels]]="Needs Improvement",2)</f>
        <v>3</v>
      </c>
      <c r="S796" s="7">
        <v>3</v>
      </c>
      <c r="T796" s="7" t="str" cm="1">
        <f t="array" ref="T796">_xlfn.IFS(S796&lt;=2,"Excellent",S796=3,"Average",S796&lt;=5,"Poor")</f>
        <v>Average</v>
      </c>
      <c r="U796" s="5">
        <v>45029</v>
      </c>
      <c r="V796" s="7">
        <v>1</v>
      </c>
      <c r="W796" s="7" t="str" cm="1">
        <f t="array" ref="W796">_xlfn.IFS(S796&lt;=2,"High",S796=3,"Moderate",S796&lt;=5,"Low")</f>
        <v>Moderate</v>
      </c>
      <c r="X796" s="7">
        <v>5</v>
      </c>
      <c r="Y796" s="7" t="str" cm="1">
        <f t="array" ref="Y796">_xlfn.IFS(S796&lt;=2,"High",S796=3,"Moderate",S796&lt;=5,"Low")</f>
        <v>Moderate</v>
      </c>
      <c r="Z796" s="7">
        <v>1</v>
      </c>
      <c r="AA796" s="7" t="str" cm="1">
        <f t="array" ref="AA796">_xlfn.IFS(S796&lt;=2,"High",S796=3,"Moderate",S796&lt;=5,"Low")</f>
        <v>Moderate</v>
      </c>
      <c r="AB796" s="5">
        <v>45074</v>
      </c>
      <c r="AC796" s="7" t="s">
        <v>49</v>
      </c>
      <c r="AD796" s="7" t="s">
        <v>41</v>
      </c>
      <c r="AE796" s="7" t="s">
        <v>51</v>
      </c>
      <c r="AF796" s="7">
        <v>2</v>
      </c>
      <c r="AG796" s="8">
        <v>274.85000000000002</v>
      </c>
      <c r="AH796" s="7">
        <v>22</v>
      </c>
      <c r="AI796" s="7" t="str" cm="1">
        <f t="array" ref="AI796">_xlfn.IFS(AH796&lt;=25,"Young",AH796&lt;=50,"Adult",AH796&gt;50,"Old")</f>
        <v>Young</v>
      </c>
    </row>
    <row r="797" spans="1:35" x14ac:dyDescent="0.35">
      <c r="A797" s="11">
        <v>1287</v>
      </c>
      <c r="B797" s="9">
        <v>44093</v>
      </c>
      <c r="C797" s="10">
        <f t="shared" ca="1" si="12"/>
        <v>5.6694444444444443</v>
      </c>
      <c r="D797" s="11" t="s">
        <v>27</v>
      </c>
      <c r="E797" s="11" t="s">
        <v>53</v>
      </c>
      <c r="F797" s="11" t="s">
        <v>107</v>
      </c>
      <c r="G797" s="11" t="s">
        <v>54</v>
      </c>
      <c r="H797" s="11" t="s">
        <v>44</v>
      </c>
      <c r="I797" s="11" t="s">
        <v>54</v>
      </c>
      <c r="J797" s="11" t="s">
        <v>33</v>
      </c>
      <c r="K797" s="11" t="s">
        <v>64</v>
      </c>
      <c r="L797" s="9">
        <v>52492</v>
      </c>
      <c r="M797" s="11" t="s">
        <v>35</v>
      </c>
      <c r="N797" s="11" t="s">
        <v>36</v>
      </c>
      <c r="O797" s="11" t="s">
        <v>71</v>
      </c>
      <c r="P797" s="11" t="s">
        <v>38</v>
      </c>
      <c r="Q797" s="11" t="s">
        <v>39</v>
      </c>
      <c r="R797" s="11" cm="1">
        <f t="array" ref="R797">_xlfn.IFS(Table3[[#This Row],[Performance Levels]]="Exceeds",4,Table3[[#This Row],[Performance Levels]]="Fully Meets",3,Table3[[#This Row],[Performance Levels]]="PIP",1,Table3[[#This Row],[Performance Levels]]="Needs Improvement",2)</f>
        <v>3</v>
      </c>
      <c r="S797" s="11">
        <v>3</v>
      </c>
      <c r="T797" s="11" t="str" cm="1">
        <f t="array" ref="T797">_xlfn.IFS(S797&lt;=2,"Excellent",S797=3,"Average",S797&lt;=5,"Poor")</f>
        <v>Average</v>
      </c>
      <c r="U797" s="9">
        <v>45137</v>
      </c>
      <c r="V797" s="11">
        <v>3</v>
      </c>
      <c r="W797" s="11" t="str" cm="1">
        <f t="array" ref="W797">_xlfn.IFS(S797&lt;=2,"High",S797=3,"Moderate",S797&lt;=5,"Low")</f>
        <v>Moderate</v>
      </c>
      <c r="X797" s="11">
        <v>5</v>
      </c>
      <c r="Y797" s="11" t="str" cm="1">
        <f t="array" ref="Y797">_xlfn.IFS(S797&lt;=2,"High",S797=3,"Moderate",S797&lt;=5,"Low")</f>
        <v>Moderate</v>
      </c>
      <c r="Z797" s="11">
        <v>2</v>
      </c>
      <c r="AA797" s="11" t="str" cm="1">
        <f t="array" ref="AA797">_xlfn.IFS(S797&lt;=2,"High",S797=3,"Moderate",S797&lt;=5,"Low")</f>
        <v>Moderate</v>
      </c>
      <c r="AB797" s="9">
        <v>45016</v>
      </c>
      <c r="AC797" s="11" t="s">
        <v>67</v>
      </c>
      <c r="AD797" s="11" t="s">
        <v>50</v>
      </c>
      <c r="AE797" s="11" t="s">
        <v>62</v>
      </c>
      <c r="AF797" s="11">
        <v>1</v>
      </c>
      <c r="AG797" s="12">
        <v>342.57</v>
      </c>
      <c r="AH797" s="11">
        <v>77</v>
      </c>
      <c r="AI797" s="11" t="str" cm="1">
        <f t="array" ref="AI797">_xlfn.IFS(AH797&lt;=25,"Young",AH797&lt;=50,"Adult",AH797&gt;50,"Old")</f>
        <v>Old</v>
      </c>
    </row>
    <row r="798" spans="1:35" x14ac:dyDescent="0.35">
      <c r="A798" s="7">
        <v>1288</v>
      </c>
      <c r="B798" s="5">
        <v>44572</v>
      </c>
      <c r="C798" s="6">
        <f t="shared" ca="1" si="12"/>
        <v>4.3583333333333334</v>
      </c>
      <c r="D798" s="7" t="s">
        <v>27</v>
      </c>
      <c r="E798" s="7" t="s">
        <v>93</v>
      </c>
      <c r="F798" s="7" t="s">
        <v>29</v>
      </c>
      <c r="G798" s="7" t="s">
        <v>54</v>
      </c>
      <c r="H798" s="7" t="s">
        <v>31</v>
      </c>
      <c r="I798" s="7" t="s">
        <v>45</v>
      </c>
      <c r="J798" s="7" t="s">
        <v>33</v>
      </c>
      <c r="K798" s="7" t="s">
        <v>46</v>
      </c>
      <c r="L798" s="5">
        <v>35944</v>
      </c>
      <c r="M798" s="7" t="s">
        <v>35</v>
      </c>
      <c r="N798" s="7" t="s">
        <v>36</v>
      </c>
      <c r="O798" s="7" t="s">
        <v>48</v>
      </c>
      <c r="P798" s="7" t="s">
        <v>60</v>
      </c>
      <c r="Q798" s="7" t="s">
        <v>39</v>
      </c>
      <c r="R798" s="7" cm="1">
        <f t="array" ref="R798">_xlfn.IFS(Table3[[#This Row],[Performance Levels]]="Exceeds",4,Table3[[#This Row],[Performance Levels]]="Fully Meets",3,Table3[[#This Row],[Performance Levels]]="PIP",1,Table3[[#This Row],[Performance Levels]]="Needs Improvement",2)</f>
        <v>3</v>
      </c>
      <c r="S798" s="7">
        <v>3</v>
      </c>
      <c r="T798" s="7" t="str" cm="1">
        <f t="array" ref="T798">_xlfn.IFS(S798&lt;=2,"Excellent",S798=3,"Average",S798&lt;=5,"Poor")</f>
        <v>Average</v>
      </c>
      <c r="U798" s="5">
        <v>45122</v>
      </c>
      <c r="V798" s="7">
        <v>2</v>
      </c>
      <c r="W798" s="7" t="str" cm="1">
        <f t="array" ref="W798">_xlfn.IFS(S798&lt;=2,"High",S798=3,"Moderate",S798&lt;=5,"Low")</f>
        <v>Moderate</v>
      </c>
      <c r="X798" s="7">
        <v>4</v>
      </c>
      <c r="Y798" s="7" t="str" cm="1">
        <f t="array" ref="Y798">_xlfn.IFS(S798&lt;=2,"High",S798=3,"Moderate",S798&lt;=5,"Low")</f>
        <v>Moderate</v>
      </c>
      <c r="Z798" s="7">
        <v>5</v>
      </c>
      <c r="AA798" s="7" t="str" cm="1">
        <f t="array" ref="AA798">_xlfn.IFS(S798&lt;=2,"High",S798=3,"Moderate",S798&lt;=5,"Low")</f>
        <v>Moderate</v>
      </c>
      <c r="AB798" s="5">
        <v>45059</v>
      </c>
      <c r="AC798" s="7" t="s">
        <v>67</v>
      </c>
      <c r="AD798" s="7" t="s">
        <v>50</v>
      </c>
      <c r="AE798" s="7" t="s">
        <v>51</v>
      </c>
      <c r="AF798" s="7">
        <v>5</v>
      </c>
      <c r="AG798" s="8">
        <v>948.31</v>
      </c>
      <c r="AH798" s="7">
        <v>24</v>
      </c>
      <c r="AI798" s="7" t="str" cm="1">
        <f t="array" ref="AI798">_xlfn.IFS(AH798&lt;=25,"Young",AH798&lt;=50,"Adult",AH798&gt;50,"Old")</f>
        <v>Young</v>
      </c>
    </row>
    <row r="799" spans="1:35" x14ac:dyDescent="0.35">
      <c r="A799" s="11">
        <v>1289</v>
      </c>
      <c r="B799" s="9">
        <v>43664</v>
      </c>
      <c r="C799" s="10">
        <f t="shared" ca="1" si="12"/>
        <v>6.8388888888888886</v>
      </c>
      <c r="D799" s="11" t="s">
        <v>27</v>
      </c>
      <c r="E799" s="11" t="s">
        <v>84</v>
      </c>
      <c r="F799" s="11" t="s">
        <v>29</v>
      </c>
      <c r="G799" s="11" t="s">
        <v>54</v>
      </c>
      <c r="H799" s="11" t="s">
        <v>31</v>
      </c>
      <c r="I799" s="11" t="s">
        <v>54</v>
      </c>
      <c r="J799" s="11" t="s">
        <v>33</v>
      </c>
      <c r="K799" s="11" t="s">
        <v>64</v>
      </c>
      <c r="L799" s="9">
        <v>52048</v>
      </c>
      <c r="M799" s="11" t="s">
        <v>35</v>
      </c>
      <c r="N799" s="11" t="s">
        <v>36</v>
      </c>
      <c r="O799" s="11" t="s">
        <v>59</v>
      </c>
      <c r="P799" s="11" t="s">
        <v>60</v>
      </c>
      <c r="Q799" s="11" t="s">
        <v>39</v>
      </c>
      <c r="R799" s="11" cm="1">
        <f t="array" ref="R799">_xlfn.IFS(Table3[[#This Row],[Performance Levels]]="Exceeds",4,Table3[[#This Row],[Performance Levels]]="Fully Meets",3,Table3[[#This Row],[Performance Levels]]="PIP",1,Table3[[#This Row],[Performance Levels]]="Needs Improvement",2)</f>
        <v>3</v>
      </c>
      <c r="S799" s="11">
        <v>3</v>
      </c>
      <c r="T799" s="11" t="str" cm="1">
        <f t="array" ref="T799">_xlfn.IFS(S799&lt;=2,"Excellent",S799=3,"Average",S799&lt;=5,"Poor")</f>
        <v>Average</v>
      </c>
      <c r="U799" s="9">
        <v>45055</v>
      </c>
      <c r="V799" s="11">
        <v>5</v>
      </c>
      <c r="W799" s="11" t="str" cm="1">
        <f t="array" ref="W799">_xlfn.IFS(S799&lt;=2,"High",S799=3,"Moderate",S799&lt;=5,"Low")</f>
        <v>Moderate</v>
      </c>
      <c r="X799" s="11">
        <v>3</v>
      </c>
      <c r="Y799" s="11" t="str" cm="1">
        <f t="array" ref="Y799">_xlfn.IFS(S799&lt;=2,"High",S799=3,"Moderate",S799&lt;=5,"Low")</f>
        <v>Moderate</v>
      </c>
      <c r="Z799" s="11">
        <v>1</v>
      </c>
      <c r="AA799" s="11" t="str" cm="1">
        <f t="array" ref="AA799">_xlfn.IFS(S799&lt;=2,"High",S799=3,"Moderate",S799&lt;=5,"Low")</f>
        <v>Moderate</v>
      </c>
      <c r="AB799" s="9">
        <v>44842</v>
      </c>
      <c r="AC799" s="11" t="s">
        <v>40</v>
      </c>
      <c r="AD799" s="11" t="s">
        <v>41</v>
      </c>
      <c r="AE799" s="11" t="s">
        <v>51</v>
      </c>
      <c r="AF799" s="11">
        <v>3</v>
      </c>
      <c r="AG799" s="12">
        <v>900.52</v>
      </c>
      <c r="AH799" s="11">
        <v>77</v>
      </c>
      <c r="AI799" s="11" t="str" cm="1">
        <f t="array" ref="AI799">_xlfn.IFS(AH799&lt;=25,"Young",AH799&lt;=50,"Adult",AH799&gt;50,"Old")</f>
        <v>Old</v>
      </c>
    </row>
    <row r="800" spans="1:35" x14ac:dyDescent="0.35">
      <c r="A800" s="7">
        <v>1290</v>
      </c>
      <c r="B800" s="5">
        <v>44299</v>
      </c>
      <c r="C800" s="6">
        <f t="shared" ca="1" si="12"/>
        <v>5.1027777777777779</v>
      </c>
      <c r="D800" s="7" t="s">
        <v>27</v>
      </c>
      <c r="E800" s="7" t="s">
        <v>63</v>
      </c>
      <c r="F800" s="7" t="s">
        <v>29</v>
      </c>
      <c r="G800" s="7" t="s">
        <v>54</v>
      </c>
      <c r="H800" s="7" t="s">
        <v>44</v>
      </c>
      <c r="I800" s="7" t="s">
        <v>54</v>
      </c>
      <c r="J800" s="7" t="s">
        <v>33</v>
      </c>
      <c r="K800" s="7" t="s">
        <v>57</v>
      </c>
      <c r="L800" s="5">
        <v>35199</v>
      </c>
      <c r="M800" s="7" t="s">
        <v>35</v>
      </c>
      <c r="N800" s="7" t="s">
        <v>36</v>
      </c>
      <c r="O800" s="7" t="s">
        <v>37</v>
      </c>
      <c r="P800" s="7" t="s">
        <v>66</v>
      </c>
      <c r="Q800" s="7" t="s">
        <v>39</v>
      </c>
      <c r="R800" s="7" cm="1">
        <f t="array" ref="R800">_xlfn.IFS(Table3[[#This Row],[Performance Levels]]="Exceeds",4,Table3[[#This Row],[Performance Levels]]="Fully Meets",3,Table3[[#This Row],[Performance Levels]]="PIP",1,Table3[[#This Row],[Performance Levels]]="Needs Improvement",2)</f>
        <v>3</v>
      </c>
      <c r="S800" s="7">
        <v>3</v>
      </c>
      <c r="T800" s="7" t="str" cm="1">
        <f t="array" ref="T800">_xlfn.IFS(S800&lt;=2,"Excellent",S800=3,"Average",S800&lt;=5,"Poor")</f>
        <v>Average</v>
      </c>
      <c r="U800" s="5">
        <v>45028</v>
      </c>
      <c r="V800" s="7">
        <v>5</v>
      </c>
      <c r="W800" s="7" t="str" cm="1">
        <f t="array" ref="W800">_xlfn.IFS(S800&lt;=2,"High",S800=3,"Moderate",S800&lt;=5,"Low")</f>
        <v>Moderate</v>
      </c>
      <c r="X800" s="7">
        <v>4</v>
      </c>
      <c r="Y800" s="7" t="str" cm="1">
        <f t="array" ref="Y800">_xlfn.IFS(S800&lt;=2,"High",S800=3,"Moderate",S800&lt;=5,"Low")</f>
        <v>Moderate</v>
      </c>
      <c r="Z800" s="7">
        <v>2</v>
      </c>
      <c r="AA800" s="7" t="str" cm="1">
        <f t="array" ref="AA800">_xlfn.IFS(S800&lt;=2,"High",S800=3,"Moderate",S800&lt;=5,"Low")</f>
        <v>Moderate</v>
      </c>
      <c r="AB800" s="5">
        <v>45060</v>
      </c>
      <c r="AC800" s="7" t="s">
        <v>40</v>
      </c>
      <c r="AD800" s="7" t="s">
        <v>50</v>
      </c>
      <c r="AE800" s="7" t="s">
        <v>62</v>
      </c>
      <c r="AF800" s="7">
        <v>4</v>
      </c>
      <c r="AG800" s="8">
        <v>140.72</v>
      </c>
      <c r="AH800" s="7">
        <v>25</v>
      </c>
      <c r="AI800" s="7" t="str" cm="1">
        <f t="array" ref="AI800">_xlfn.IFS(AH800&lt;=25,"Young",AH800&lt;=50,"Adult",AH800&gt;50,"Old")</f>
        <v>Young</v>
      </c>
    </row>
    <row r="801" spans="1:35" x14ac:dyDescent="0.35">
      <c r="A801" s="11">
        <v>1291</v>
      </c>
      <c r="B801" s="9">
        <v>45094</v>
      </c>
      <c r="C801" s="10">
        <f t="shared" ca="1" si="12"/>
        <v>2.9249999999999998</v>
      </c>
      <c r="D801" s="11" t="s">
        <v>27</v>
      </c>
      <c r="E801" s="11" t="s">
        <v>73</v>
      </c>
      <c r="F801" s="11" t="s">
        <v>29</v>
      </c>
      <c r="G801" s="11" t="s">
        <v>30</v>
      </c>
      <c r="H801" s="11" t="s">
        <v>55</v>
      </c>
      <c r="I801" s="11" t="s">
        <v>32</v>
      </c>
      <c r="J801" s="11" t="s">
        <v>33</v>
      </c>
      <c r="K801" s="11" t="s">
        <v>78</v>
      </c>
      <c r="L801" s="9">
        <v>32214</v>
      </c>
      <c r="M801" s="11" t="s">
        <v>35</v>
      </c>
      <c r="N801" s="11" t="s">
        <v>36</v>
      </c>
      <c r="O801" s="11" t="s">
        <v>71</v>
      </c>
      <c r="P801" s="11" t="s">
        <v>76</v>
      </c>
      <c r="Q801" s="11" t="s">
        <v>39</v>
      </c>
      <c r="R801" s="11" cm="1">
        <f t="array" ref="R801">_xlfn.IFS(Table3[[#This Row],[Performance Levels]]="Exceeds",4,Table3[[#This Row],[Performance Levels]]="Fully Meets",3,Table3[[#This Row],[Performance Levels]]="PIP",1,Table3[[#This Row],[Performance Levels]]="Needs Improvement",2)</f>
        <v>3</v>
      </c>
      <c r="S801" s="11">
        <v>3</v>
      </c>
      <c r="T801" s="11" t="str" cm="1">
        <f t="array" ref="T801">_xlfn.IFS(S801&lt;=2,"Excellent",S801=3,"Average",S801&lt;=5,"Poor")</f>
        <v>Average</v>
      </c>
      <c r="U801" s="9">
        <v>45070</v>
      </c>
      <c r="V801" s="11">
        <v>5</v>
      </c>
      <c r="W801" s="11" t="str" cm="1">
        <f t="array" ref="W801">_xlfn.IFS(S801&lt;=2,"High",S801=3,"Moderate",S801&lt;=5,"Low")</f>
        <v>Moderate</v>
      </c>
      <c r="X801" s="11">
        <v>4</v>
      </c>
      <c r="Y801" s="11" t="str" cm="1">
        <f t="array" ref="Y801">_xlfn.IFS(S801&lt;=2,"High",S801=3,"Moderate",S801&lt;=5,"Low")</f>
        <v>Moderate</v>
      </c>
      <c r="Z801" s="11">
        <v>5</v>
      </c>
      <c r="AA801" s="11" t="str" cm="1">
        <f t="array" ref="AA801">_xlfn.IFS(S801&lt;=2,"High",S801=3,"Moderate",S801&lt;=5,"Low")</f>
        <v>Moderate</v>
      </c>
      <c r="AB801" s="9">
        <v>44816</v>
      </c>
      <c r="AC801" s="11" t="s">
        <v>67</v>
      </c>
      <c r="AD801" s="11" t="s">
        <v>41</v>
      </c>
      <c r="AE801" s="11" t="s">
        <v>72</v>
      </c>
      <c r="AF801" s="11">
        <v>3</v>
      </c>
      <c r="AG801" s="12">
        <v>913.62</v>
      </c>
      <c r="AH801" s="11">
        <v>35</v>
      </c>
      <c r="AI801" s="11" t="str" cm="1">
        <f t="array" ref="AI801">_xlfn.IFS(AH801&lt;=25,"Young",AH801&lt;=50,"Adult",AH801&gt;50,"Old")</f>
        <v>Adult</v>
      </c>
    </row>
    <row r="802" spans="1:35" x14ac:dyDescent="0.35">
      <c r="A802" s="7">
        <v>1292</v>
      </c>
      <c r="B802" s="5">
        <v>43400</v>
      </c>
      <c r="C802" s="6">
        <f t="shared" ca="1" si="12"/>
        <v>7.5638888888888891</v>
      </c>
      <c r="D802" s="7" t="s">
        <v>27</v>
      </c>
      <c r="E802" s="7" t="s">
        <v>68</v>
      </c>
      <c r="F802" s="7" t="s">
        <v>29</v>
      </c>
      <c r="G802" s="7" t="s">
        <v>54</v>
      </c>
      <c r="H802" s="7" t="s">
        <v>44</v>
      </c>
      <c r="I802" s="7" t="s">
        <v>45</v>
      </c>
      <c r="J802" s="7" t="s">
        <v>33</v>
      </c>
      <c r="K802" s="7" t="s">
        <v>78</v>
      </c>
      <c r="L802" s="5">
        <v>52409</v>
      </c>
      <c r="M802" s="7" t="s">
        <v>35</v>
      </c>
      <c r="N802" s="7" t="s">
        <v>36</v>
      </c>
      <c r="O802" s="7" t="s">
        <v>37</v>
      </c>
      <c r="P802" s="7" t="s">
        <v>76</v>
      </c>
      <c r="Q802" s="7" t="s">
        <v>39</v>
      </c>
      <c r="R802" s="7" cm="1">
        <f t="array" ref="R802">_xlfn.IFS(Table3[[#This Row],[Performance Levels]]="Exceeds",4,Table3[[#This Row],[Performance Levels]]="Fully Meets",3,Table3[[#This Row],[Performance Levels]]="PIP",1,Table3[[#This Row],[Performance Levels]]="Needs Improvement",2)</f>
        <v>3</v>
      </c>
      <c r="S802" s="7">
        <v>3</v>
      </c>
      <c r="T802" s="7" t="str" cm="1">
        <f t="array" ref="T802">_xlfn.IFS(S802&lt;=2,"Excellent",S802=3,"Average",S802&lt;=5,"Poor")</f>
        <v>Average</v>
      </c>
      <c r="U802" s="5">
        <v>45006</v>
      </c>
      <c r="V802" s="7">
        <v>1</v>
      </c>
      <c r="W802" s="7" t="str" cm="1">
        <f t="array" ref="W802">_xlfn.IFS(S802&lt;=2,"High",S802=3,"Moderate",S802&lt;=5,"Low")</f>
        <v>Moderate</v>
      </c>
      <c r="X802" s="7">
        <v>4</v>
      </c>
      <c r="Y802" s="7" t="str" cm="1">
        <f t="array" ref="Y802">_xlfn.IFS(S802&lt;=2,"High",S802=3,"Moderate",S802&lt;=5,"Low")</f>
        <v>Moderate</v>
      </c>
      <c r="Z802" s="7">
        <v>3</v>
      </c>
      <c r="AA802" s="7" t="str" cm="1">
        <f t="array" ref="AA802">_xlfn.IFS(S802&lt;=2,"High",S802=3,"Moderate",S802&lt;=5,"Low")</f>
        <v>Moderate</v>
      </c>
      <c r="AB802" s="5">
        <v>44979</v>
      </c>
      <c r="AC802" s="7" t="s">
        <v>49</v>
      </c>
      <c r="AD802" s="7" t="s">
        <v>41</v>
      </c>
      <c r="AE802" s="7" t="s">
        <v>62</v>
      </c>
      <c r="AF802" s="7">
        <v>5</v>
      </c>
      <c r="AG802" s="8">
        <v>950.3</v>
      </c>
      <c r="AH802" s="7">
        <v>75</v>
      </c>
      <c r="AI802" s="7" t="str" cm="1">
        <f t="array" ref="AI802">_xlfn.IFS(AH802&lt;=25,"Young",AH802&lt;=50,"Adult",AH802&gt;50,"Old")</f>
        <v>Old</v>
      </c>
    </row>
    <row r="803" spans="1:35" x14ac:dyDescent="0.35">
      <c r="A803" s="11">
        <v>1293</v>
      </c>
      <c r="B803" s="9">
        <v>44348</v>
      </c>
      <c r="C803" s="10">
        <f t="shared" ca="1" si="12"/>
        <v>4.9694444444444441</v>
      </c>
      <c r="D803" s="11" t="s">
        <v>27</v>
      </c>
      <c r="E803" s="11" t="s">
        <v>28</v>
      </c>
      <c r="F803" s="11" t="s">
        <v>29</v>
      </c>
      <c r="G803" s="11" t="s">
        <v>30</v>
      </c>
      <c r="H803" s="11" t="s">
        <v>55</v>
      </c>
      <c r="I803" s="11" t="s">
        <v>54</v>
      </c>
      <c r="J803" s="11" t="s">
        <v>33</v>
      </c>
      <c r="K803" s="11" t="s">
        <v>100</v>
      </c>
      <c r="L803" s="9">
        <v>34263</v>
      </c>
      <c r="M803" s="11" t="s">
        <v>35</v>
      </c>
      <c r="N803" s="11" t="s">
        <v>36</v>
      </c>
      <c r="O803" s="11" t="s">
        <v>83</v>
      </c>
      <c r="P803" s="11" t="s">
        <v>60</v>
      </c>
      <c r="Q803" s="11" t="s">
        <v>39</v>
      </c>
      <c r="R803" s="11" cm="1">
        <f t="array" ref="R803">_xlfn.IFS(Table3[[#This Row],[Performance Levels]]="Exceeds",4,Table3[[#This Row],[Performance Levels]]="Fully Meets",3,Table3[[#This Row],[Performance Levels]]="PIP",1,Table3[[#This Row],[Performance Levels]]="Needs Improvement",2)</f>
        <v>3</v>
      </c>
      <c r="S803" s="11">
        <v>3</v>
      </c>
      <c r="T803" s="11" t="str" cm="1">
        <f t="array" ref="T803">_xlfn.IFS(S803&lt;=2,"Excellent",S803=3,"Average",S803&lt;=5,"Poor")</f>
        <v>Average</v>
      </c>
      <c r="U803" s="9">
        <v>45000</v>
      </c>
      <c r="V803" s="11">
        <v>2</v>
      </c>
      <c r="W803" s="11" t="str" cm="1">
        <f t="array" ref="W803">_xlfn.IFS(S803&lt;=2,"High",S803=3,"Moderate",S803&lt;=5,"Low")</f>
        <v>Moderate</v>
      </c>
      <c r="X803" s="11">
        <v>3</v>
      </c>
      <c r="Y803" s="11" t="str" cm="1">
        <f t="array" ref="Y803">_xlfn.IFS(S803&lt;=2,"High",S803=3,"Moderate",S803&lt;=5,"Low")</f>
        <v>Moderate</v>
      </c>
      <c r="Z803" s="11">
        <v>2</v>
      </c>
      <c r="AA803" s="11" t="str" cm="1">
        <f t="array" ref="AA803">_xlfn.IFS(S803&lt;=2,"High",S803=3,"Moderate",S803&lt;=5,"Low")</f>
        <v>Moderate</v>
      </c>
      <c r="AB803" s="9">
        <v>44997</v>
      </c>
      <c r="AC803" s="11" t="s">
        <v>61</v>
      </c>
      <c r="AD803" s="11" t="s">
        <v>41</v>
      </c>
      <c r="AE803" s="11" t="s">
        <v>72</v>
      </c>
      <c r="AF803" s="11">
        <v>2</v>
      </c>
      <c r="AG803" s="12">
        <v>668.77</v>
      </c>
      <c r="AH803" s="11">
        <v>28</v>
      </c>
      <c r="AI803" s="11" t="str" cm="1">
        <f t="array" ref="AI803">_xlfn.IFS(AH803&lt;=25,"Young",AH803&lt;=50,"Adult",AH803&gt;50,"Old")</f>
        <v>Adult</v>
      </c>
    </row>
    <row r="804" spans="1:35" x14ac:dyDescent="0.35">
      <c r="A804" s="7">
        <v>1294</v>
      </c>
      <c r="B804" s="5">
        <v>45023</v>
      </c>
      <c r="C804" s="6">
        <f t="shared" ca="1" si="12"/>
        <v>3.1194444444444445</v>
      </c>
      <c r="D804" s="7" t="s">
        <v>132</v>
      </c>
      <c r="E804" s="7" t="s">
        <v>43</v>
      </c>
      <c r="F804" s="7" t="s">
        <v>29</v>
      </c>
      <c r="G804" s="7" t="s">
        <v>45</v>
      </c>
      <c r="H804" s="7" t="s">
        <v>55</v>
      </c>
      <c r="I804" s="7" t="s">
        <v>45</v>
      </c>
      <c r="J804" s="7" t="s">
        <v>33</v>
      </c>
      <c r="K804" s="7" t="s">
        <v>100</v>
      </c>
      <c r="L804" s="5">
        <v>25839</v>
      </c>
      <c r="M804" s="7" t="s">
        <v>35</v>
      </c>
      <c r="N804" s="7" t="s">
        <v>36</v>
      </c>
      <c r="O804" s="7" t="s">
        <v>48</v>
      </c>
      <c r="P804" s="7" t="s">
        <v>60</v>
      </c>
      <c r="Q804" s="7" t="s">
        <v>39</v>
      </c>
      <c r="R804" s="7" cm="1">
        <f t="array" ref="R804">_xlfn.IFS(Table3[[#This Row],[Performance Levels]]="Exceeds",4,Table3[[#This Row],[Performance Levels]]="Fully Meets",3,Table3[[#This Row],[Performance Levels]]="PIP",1,Table3[[#This Row],[Performance Levels]]="Needs Improvement",2)</f>
        <v>3</v>
      </c>
      <c r="S804" s="7">
        <v>3</v>
      </c>
      <c r="T804" s="7" t="str" cm="1">
        <f t="array" ref="T804">_xlfn.IFS(S804&lt;=2,"Excellent",S804=3,"Average",S804&lt;=5,"Poor")</f>
        <v>Average</v>
      </c>
      <c r="U804" s="5">
        <v>45141</v>
      </c>
      <c r="V804" s="7">
        <v>5</v>
      </c>
      <c r="W804" s="7" t="str" cm="1">
        <f t="array" ref="W804">_xlfn.IFS(S804&lt;=2,"High",S804=3,"Moderate",S804&lt;=5,"Low")</f>
        <v>Moderate</v>
      </c>
      <c r="X804" s="7">
        <v>4</v>
      </c>
      <c r="Y804" s="7" t="str" cm="1">
        <f t="array" ref="Y804">_xlfn.IFS(S804&lt;=2,"High",S804=3,"Moderate",S804&lt;=5,"Low")</f>
        <v>Moderate</v>
      </c>
      <c r="Z804" s="7">
        <v>2</v>
      </c>
      <c r="AA804" s="7" t="str" cm="1">
        <f t="array" ref="AA804">_xlfn.IFS(S804&lt;=2,"High",S804=3,"Moderate",S804&lt;=5,"Low")</f>
        <v>Moderate</v>
      </c>
      <c r="AB804" s="5">
        <v>44788</v>
      </c>
      <c r="AC804" s="7" t="s">
        <v>67</v>
      </c>
      <c r="AD804" s="7" t="s">
        <v>41</v>
      </c>
      <c r="AE804" s="7" t="s">
        <v>72</v>
      </c>
      <c r="AF804" s="7">
        <v>3</v>
      </c>
      <c r="AG804" s="8">
        <v>906.05</v>
      </c>
      <c r="AH804" s="7">
        <v>53</v>
      </c>
      <c r="AI804" s="7" t="str" cm="1">
        <f t="array" ref="AI804">_xlfn.IFS(AH804&lt;=25,"Young",AH804&lt;=50,"Adult",AH804&gt;50,"Old")</f>
        <v>Old</v>
      </c>
    </row>
    <row r="805" spans="1:35" x14ac:dyDescent="0.35">
      <c r="A805" s="11">
        <v>1295</v>
      </c>
      <c r="B805" s="9">
        <v>44360</v>
      </c>
      <c r="C805" s="10">
        <f t="shared" ca="1" si="12"/>
        <v>4.9361111111111109</v>
      </c>
      <c r="D805" s="11" t="s">
        <v>105</v>
      </c>
      <c r="E805" s="11" t="s">
        <v>93</v>
      </c>
      <c r="F805" s="11" t="s">
        <v>29</v>
      </c>
      <c r="G805" s="11" t="s">
        <v>54</v>
      </c>
      <c r="H805" s="11" t="s">
        <v>44</v>
      </c>
      <c r="I805" s="11" t="s">
        <v>54</v>
      </c>
      <c r="J805" s="11" t="s">
        <v>33</v>
      </c>
      <c r="K805" s="11" t="s">
        <v>64</v>
      </c>
      <c r="L805" s="9">
        <v>25865</v>
      </c>
      <c r="M805" s="11" t="s">
        <v>35</v>
      </c>
      <c r="N805" s="11" t="s">
        <v>36</v>
      </c>
      <c r="O805" s="11" t="s">
        <v>59</v>
      </c>
      <c r="P805" s="11" t="s">
        <v>66</v>
      </c>
      <c r="Q805" s="11" t="s">
        <v>39</v>
      </c>
      <c r="R805" s="11" cm="1">
        <f t="array" ref="R805">_xlfn.IFS(Table3[[#This Row],[Performance Levels]]="Exceeds",4,Table3[[#This Row],[Performance Levels]]="Fully Meets",3,Table3[[#This Row],[Performance Levels]]="PIP",1,Table3[[#This Row],[Performance Levels]]="Needs Improvement",2)</f>
        <v>3</v>
      </c>
      <c r="S805" s="11">
        <v>3</v>
      </c>
      <c r="T805" s="11" t="str" cm="1">
        <f t="array" ref="T805">_xlfn.IFS(S805&lt;=2,"Excellent",S805=3,"Average",S805&lt;=5,"Poor")</f>
        <v>Average</v>
      </c>
      <c r="U805" s="9">
        <v>44975</v>
      </c>
      <c r="V805" s="11">
        <v>3</v>
      </c>
      <c r="W805" s="11" t="str" cm="1">
        <f t="array" ref="W805">_xlfn.IFS(S805&lt;=2,"High",S805=3,"Moderate",S805&lt;=5,"Low")</f>
        <v>Moderate</v>
      </c>
      <c r="X805" s="11">
        <v>3</v>
      </c>
      <c r="Y805" s="11" t="str" cm="1">
        <f t="array" ref="Y805">_xlfn.IFS(S805&lt;=2,"High",S805=3,"Moderate",S805&lt;=5,"Low")</f>
        <v>Moderate</v>
      </c>
      <c r="Z805" s="11">
        <v>3</v>
      </c>
      <c r="AA805" s="11" t="str" cm="1">
        <f t="array" ref="AA805">_xlfn.IFS(S805&lt;=2,"High",S805=3,"Moderate",S805&lt;=5,"Low")</f>
        <v>Moderate</v>
      </c>
      <c r="AB805" s="9">
        <v>44929</v>
      </c>
      <c r="AC805" s="11" t="s">
        <v>91</v>
      </c>
      <c r="AD805" s="11" t="s">
        <v>41</v>
      </c>
      <c r="AE805" s="11" t="s">
        <v>51</v>
      </c>
      <c r="AF805" s="11">
        <v>5</v>
      </c>
      <c r="AG805" s="12">
        <v>689.77</v>
      </c>
      <c r="AH805" s="11">
        <v>51</v>
      </c>
      <c r="AI805" s="11" t="str" cm="1">
        <f t="array" ref="AI805">_xlfn.IFS(AH805&lt;=25,"Young",AH805&lt;=50,"Adult",AH805&gt;50,"Old")</f>
        <v>Old</v>
      </c>
    </row>
    <row r="806" spans="1:35" x14ac:dyDescent="0.35">
      <c r="A806" s="7">
        <v>1296</v>
      </c>
      <c r="B806" s="5">
        <v>43537</v>
      </c>
      <c r="C806" s="6">
        <f t="shared" ca="1" si="12"/>
        <v>7.1861111111111109</v>
      </c>
      <c r="D806" s="7" t="s">
        <v>105</v>
      </c>
      <c r="E806" s="7" t="s">
        <v>73</v>
      </c>
      <c r="F806" s="7" t="s">
        <v>107</v>
      </c>
      <c r="G806" s="7" t="s">
        <v>54</v>
      </c>
      <c r="H806" s="7" t="s">
        <v>55</v>
      </c>
      <c r="I806" s="7" t="s">
        <v>45</v>
      </c>
      <c r="J806" s="7" t="s">
        <v>33</v>
      </c>
      <c r="K806" s="7" t="s">
        <v>69</v>
      </c>
      <c r="L806" s="5">
        <v>31074</v>
      </c>
      <c r="M806" s="7" t="s">
        <v>35</v>
      </c>
      <c r="N806" s="7" t="s">
        <v>36</v>
      </c>
      <c r="O806" s="7" t="s">
        <v>83</v>
      </c>
      <c r="P806" s="7" t="s">
        <v>38</v>
      </c>
      <c r="Q806" s="7" t="s">
        <v>39</v>
      </c>
      <c r="R806" s="7" cm="1">
        <f t="array" ref="R806">_xlfn.IFS(Table3[[#This Row],[Performance Levels]]="Exceeds",4,Table3[[#This Row],[Performance Levels]]="Fully Meets",3,Table3[[#This Row],[Performance Levels]]="PIP",1,Table3[[#This Row],[Performance Levels]]="Needs Improvement",2)</f>
        <v>3</v>
      </c>
      <c r="S806" s="7">
        <v>3</v>
      </c>
      <c r="T806" s="7" t="str" cm="1">
        <f t="array" ref="T806">_xlfn.IFS(S806&lt;=2,"Excellent",S806=3,"Average",S806&lt;=5,"Poor")</f>
        <v>Average</v>
      </c>
      <c r="U806" s="5">
        <v>44964</v>
      </c>
      <c r="V806" s="7">
        <v>1</v>
      </c>
      <c r="W806" s="7" t="str" cm="1">
        <f t="array" ref="W806">_xlfn.IFS(S806&lt;=2,"High",S806=3,"Moderate",S806&lt;=5,"Low")</f>
        <v>Moderate</v>
      </c>
      <c r="X806" s="7">
        <v>1</v>
      </c>
      <c r="Y806" s="7" t="str" cm="1">
        <f t="array" ref="Y806">_xlfn.IFS(S806&lt;=2,"High",S806=3,"Moderate",S806&lt;=5,"Low")</f>
        <v>Moderate</v>
      </c>
      <c r="Z806" s="7">
        <v>5</v>
      </c>
      <c r="AA806" s="7" t="str" cm="1">
        <f t="array" ref="AA806">_xlfn.IFS(S806&lt;=2,"High",S806=3,"Moderate",S806&lt;=5,"Low")</f>
        <v>Moderate</v>
      </c>
      <c r="AB806" s="5">
        <v>44990</v>
      </c>
      <c r="AC806" s="7" t="s">
        <v>91</v>
      </c>
      <c r="AD806" s="7" t="s">
        <v>50</v>
      </c>
      <c r="AE806" s="7" t="s">
        <v>72</v>
      </c>
      <c r="AF806" s="7">
        <v>2</v>
      </c>
      <c r="AG806" s="8">
        <v>694.27</v>
      </c>
      <c r="AH806" s="7">
        <v>34</v>
      </c>
      <c r="AI806" s="7" t="str" cm="1">
        <f t="array" ref="AI806">_xlfn.IFS(AH806&lt;=25,"Young",AH806&lt;=50,"Adult",AH806&gt;50,"Old")</f>
        <v>Adult</v>
      </c>
    </row>
    <row r="807" spans="1:35" x14ac:dyDescent="0.35">
      <c r="A807" s="11">
        <v>1297</v>
      </c>
      <c r="B807" s="9">
        <v>43609</v>
      </c>
      <c r="C807" s="10">
        <f t="shared" ca="1" si="12"/>
        <v>6.9888888888888889</v>
      </c>
      <c r="D807" s="11" t="s">
        <v>105</v>
      </c>
      <c r="E807" s="11" t="s">
        <v>80</v>
      </c>
      <c r="F807" s="11" t="s">
        <v>107</v>
      </c>
      <c r="G807" s="11" t="s">
        <v>45</v>
      </c>
      <c r="H807" s="11" t="s">
        <v>44</v>
      </c>
      <c r="I807" s="11" t="s">
        <v>32</v>
      </c>
      <c r="J807" s="11" t="s">
        <v>33</v>
      </c>
      <c r="K807" s="11" t="s">
        <v>133</v>
      </c>
      <c r="L807" s="9">
        <v>25058</v>
      </c>
      <c r="M807" s="11" t="s">
        <v>35</v>
      </c>
      <c r="N807" s="11" t="s">
        <v>36</v>
      </c>
      <c r="O807" s="11" t="s">
        <v>59</v>
      </c>
      <c r="P807" s="11" t="s">
        <v>66</v>
      </c>
      <c r="Q807" s="11" t="s">
        <v>39</v>
      </c>
      <c r="R807" s="11" cm="1">
        <f t="array" ref="R807">_xlfn.IFS(Table3[[#This Row],[Performance Levels]]="Exceeds",4,Table3[[#This Row],[Performance Levels]]="Fully Meets",3,Table3[[#This Row],[Performance Levels]]="PIP",1,Table3[[#This Row],[Performance Levels]]="Needs Improvement",2)</f>
        <v>3</v>
      </c>
      <c r="S807" s="11">
        <v>3</v>
      </c>
      <c r="T807" s="11" t="str" cm="1">
        <f t="array" ref="T807">_xlfn.IFS(S807&lt;=2,"Excellent",S807=3,"Average",S807&lt;=5,"Poor")</f>
        <v>Average</v>
      </c>
      <c r="U807" s="9">
        <v>44783</v>
      </c>
      <c r="V807" s="11">
        <v>2</v>
      </c>
      <c r="W807" s="11" t="str" cm="1">
        <f t="array" ref="W807">_xlfn.IFS(S807&lt;=2,"High",S807=3,"Moderate",S807&lt;=5,"Low")</f>
        <v>Moderate</v>
      </c>
      <c r="X807" s="11">
        <v>4</v>
      </c>
      <c r="Y807" s="11" t="str" cm="1">
        <f t="array" ref="Y807">_xlfn.IFS(S807&lt;=2,"High",S807=3,"Moderate",S807&lt;=5,"Low")</f>
        <v>Moderate</v>
      </c>
      <c r="Z807" s="11">
        <v>4</v>
      </c>
      <c r="AA807" s="11" t="str" cm="1">
        <f t="array" ref="AA807">_xlfn.IFS(S807&lt;=2,"High",S807=3,"Moderate",S807&lt;=5,"Low")</f>
        <v>Moderate</v>
      </c>
      <c r="AB807" s="9">
        <v>45091</v>
      </c>
      <c r="AC807" s="11" t="s">
        <v>61</v>
      </c>
      <c r="AD807" s="11" t="s">
        <v>50</v>
      </c>
      <c r="AE807" s="11" t="s">
        <v>72</v>
      </c>
      <c r="AF807" s="11">
        <v>3</v>
      </c>
      <c r="AG807" s="12">
        <v>352.75</v>
      </c>
      <c r="AH807" s="11">
        <v>51</v>
      </c>
      <c r="AI807" s="11" t="str" cm="1">
        <f t="array" ref="AI807">_xlfn.IFS(AH807&lt;=25,"Young",AH807&lt;=50,"Adult",AH807&gt;50,"Old")</f>
        <v>Old</v>
      </c>
    </row>
    <row r="808" spans="1:35" x14ac:dyDescent="0.35">
      <c r="A808" s="7">
        <v>1298</v>
      </c>
      <c r="B808" s="5">
        <v>44982</v>
      </c>
      <c r="C808" s="6">
        <f t="shared" ca="1" si="12"/>
        <v>3.2361111111111112</v>
      </c>
      <c r="D808" s="7" t="s">
        <v>105</v>
      </c>
      <c r="E808" s="7" t="s">
        <v>53</v>
      </c>
      <c r="F808" s="7" t="s">
        <v>29</v>
      </c>
      <c r="G808" s="7" t="s">
        <v>45</v>
      </c>
      <c r="H808" s="7" t="s">
        <v>55</v>
      </c>
      <c r="I808" s="7" t="s">
        <v>32</v>
      </c>
      <c r="J808" s="7" t="s">
        <v>33</v>
      </c>
      <c r="K808" s="7" t="s">
        <v>64</v>
      </c>
      <c r="L808" s="5">
        <v>30385</v>
      </c>
      <c r="M808" s="7" t="s">
        <v>35</v>
      </c>
      <c r="N808" s="7" t="s">
        <v>36</v>
      </c>
      <c r="O808" s="7" t="s">
        <v>71</v>
      </c>
      <c r="P808" s="7" t="s">
        <v>66</v>
      </c>
      <c r="Q808" s="7" t="s">
        <v>39</v>
      </c>
      <c r="R808" s="7" cm="1">
        <f t="array" ref="R808">_xlfn.IFS(Table3[[#This Row],[Performance Levels]]="Exceeds",4,Table3[[#This Row],[Performance Levels]]="Fully Meets",3,Table3[[#This Row],[Performance Levels]]="PIP",1,Table3[[#This Row],[Performance Levels]]="Needs Improvement",2)</f>
        <v>3</v>
      </c>
      <c r="S808" s="7">
        <v>3</v>
      </c>
      <c r="T808" s="7" t="str" cm="1">
        <f t="array" ref="T808">_xlfn.IFS(S808&lt;=2,"Excellent",S808=3,"Average",S808&lt;=5,"Poor")</f>
        <v>Average</v>
      </c>
      <c r="U808" s="5">
        <v>44901</v>
      </c>
      <c r="V808" s="7">
        <v>1</v>
      </c>
      <c r="W808" s="7" t="str" cm="1">
        <f t="array" ref="W808">_xlfn.IFS(S808&lt;=2,"High",S808=3,"Moderate",S808&lt;=5,"Low")</f>
        <v>Moderate</v>
      </c>
      <c r="X808" s="7">
        <v>2</v>
      </c>
      <c r="Y808" s="7" t="str" cm="1">
        <f t="array" ref="Y808">_xlfn.IFS(S808&lt;=2,"High",S808=3,"Moderate",S808&lt;=5,"Low")</f>
        <v>Moderate</v>
      </c>
      <c r="Z808" s="7">
        <v>1</v>
      </c>
      <c r="AA808" s="7" t="str" cm="1">
        <f t="array" ref="AA808">_xlfn.IFS(S808&lt;=2,"High",S808=3,"Moderate",S808&lt;=5,"Low")</f>
        <v>Moderate</v>
      </c>
      <c r="AB808" s="5">
        <v>45062</v>
      </c>
      <c r="AC808" s="7" t="s">
        <v>61</v>
      </c>
      <c r="AD808" s="7" t="s">
        <v>41</v>
      </c>
      <c r="AE808" s="7" t="s">
        <v>72</v>
      </c>
      <c r="AF808" s="7">
        <v>3</v>
      </c>
      <c r="AG808" s="8">
        <v>411.17</v>
      </c>
      <c r="AH808" s="7">
        <v>40</v>
      </c>
      <c r="AI808" s="7" t="str" cm="1">
        <f t="array" ref="AI808">_xlfn.IFS(AH808&lt;=25,"Young",AH808&lt;=50,"Adult",AH808&gt;50,"Old")</f>
        <v>Adult</v>
      </c>
    </row>
    <row r="809" spans="1:35" x14ac:dyDescent="0.35">
      <c r="A809" s="11">
        <v>1299</v>
      </c>
      <c r="B809" s="9">
        <v>43914</v>
      </c>
      <c r="C809" s="10">
        <f t="shared" ca="1" si="12"/>
        <v>6.1555555555555559</v>
      </c>
      <c r="D809" s="11" t="s">
        <v>105</v>
      </c>
      <c r="E809" s="11" t="s">
        <v>68</v>
      </c>
      <c r="F809" s="11" t="s">
        <v>29</v>
      </c>
      <c r="G809" s="11" t="s">
        <v>30</v>
      </c>
      <c r="H809" s="11" t="s">
        <v>55</v>
      </c>
      <c r="I809" s="11" t="s">
        <v>54</v>
      </c>
      <c r="J809" s="11" t="s">
        <v>33</v>
      </c>
      <c r="K809" s="11" t="s">
        <v>46</v>
      </c>
      <c r="L809" s="9">
        <v>19642</v>
      </c>
      <c r="M809" s="11" t="s">
        <v>35</v>
      </c>
      <c r="N809" s="11" t="s">
        <v>36</v>
      </c>
      <c r="O809" s="11" t="s">
        <v>83</v>
      </c>
      <c r="P809" s="11" t="s">
        <v>38</v>
      </c>
      <c r="Q809" s="11" t="s">
        <v>39</v>
      </c>
      <c r="R809" s="11" cm="1">
        <f t="array" ref="R809">_xlfn.IFS(Table3[[#This Row],[Performance Levels]]="Exceeds",4,Table3[[#This Row],[Performance Levels]]="Fully Meets",3,Table3[[#This Row],[Performance Levels]]="PIP",1,Table3[[#This Row],[Performance Levels]]="Needs Improvement",2)</f>
        <v>3</v>
      </c>
      <c r="S809" s="11">
        <v>3</v>
      </c>
      <c r="T809" s="11" t="str" cm="1">
        <f t="array" ref="T809">_xlfn.IFS(S809&lt;=2,"Excellent",S809=3,"Average",S809&lt;=5,"Poor")</f>
        <v>Average</v>
      </c>
      <c r="U809" s="9">
        <v>45109</v>
      </c>
      <c r="V809" s="11">
        <v>1</v>
      </c>
      <c r="W809" s="11" t="str" cm="1">
        <f t="array" ref="W809">_xlfn.IFS(S809&lt;=2,"High",S809=3,"Moderate",S809&lt;=5,"Low")</f>
        <v>Moderate</v>
      </c>
      <c r="X809" s="11">
        <v>2</v>
      </c>
      <c r="Y809" s="11" t="str" cm="1">
        <f t="array" ref="Y809">_xlfn.IFS(S809&lt;=2,"High",S809=3,"Moderate",S809&lt;=5,"Low")</f>
        <v>Moderate</v>
      </c>
      <c r="Z809" s="11">
        <v>2</v>
      </c>
      <c r="AA809" s="11" t="str" cm="1">
        <f t="array" ref="AA809">_xlfn.IFS(S809&lt;=2,"High",S809=3,"Moderate",S809&lt;=5,"Low")</f>
        <v>Moderate</v>
      </c>
      <c r="AB809" s="9">
        <v>44947</v>
      </c>
      <c r="AC809" s="11" t="s">
        <v>61</v>
      </c>
      <c r="AD809" s="11" t="s">
        <v>50</v>
      </c>
      <c r="AE809" s="11" t="s">
        <v>62</v>
      </c>
      <c r="AF809" s="11">
        <v>3</v>
      </c>
      <c r="AG809" s="12">
        <v>358.81</v>
      </c>
      <c r="AH809" s="11">
        <v>67</v>
      </c>
      <c r="AI809" s="11" t="str" cm="1">
        <f t="array" ref="AI809">_xlfn.IFS(AH809&lt;=25,"Young",AH809&lt;=50,"Adult",AH809&gt;50,"Old")</f>
        <v>Old</v>
      </c>
    </row>
    <row r="810" spans="1:35" x14ac:dyDescent="0.35">
      <c r="A810" s="7">
        <v>1300</v>
      </c>
      <c r="B810" s="5">
        <v>44359</v>
      </c>
      <c r="C810" s="6">
        <f t="shared" ca="1" si="12"/>
        <v>4.9388888888888891</v>
      </c>
      <c r="D810" s="7" t="s">
        <v>105</v>
      </c>
      <c r="E810" s="7" t="s">
        <v>28</v>
      </c>
      <c r="F810" s="7" t="s">
        <v>29</v>
      </c>
      <c r="G810" s="7" t="s">
        <v>30</v>
      </c>
      <c r="H810" s="7" t="s">
        <v>55</v>
      </c>
      <c r="I810" s="7" t="s">
        <v>32</v>
      </c>
      <c r="J810" s="7" t="s">
        <v>33</v>
      </c>
      <c r="K810" s="7" t="s">
        <v>69</v>
      </c>
      <c r="L810" s="5">
        <v>24720</v>
      </c>
      <c r="M810" s="7" t="s">
        <v>35</v>
      </c>
      <c r="N810" s="7" t="s">
        <v>36</v>
      </c>
      <c r="O810" s="7" t="s">
        <v>71</v>
      </c>
      <c r="P810" s="7" t="s">
        <v>66</v>
      </c>
      <c r="Q810" s="7" t="s">
        <v>39</v>
      </c>
      <c r="R810" s="7" cm="1">
        <f t="array" ref="R810">_xlfn.IFS(Table3[[#This Row],[Performance Levels]]="Exceeds",4,Table3[[#This Row],[Performance Levels]]="Fully Meets",3,Table3[[#This Row],[Performance Levels]]="PIP",1,Table3[[#This Row],[Performance Levels]]="Needs Improvement",2)</f>
        <v>3</v>
      </c>
      <c r="S810" s="7">
        <v>3</v>
      </c>
      <c r="T810" s="7" t="str" cm="1">
        <f t="array" ref="T810">_xlfn.IFS(S810&lt;=2,"Excellent",S810=3,"Average",S810&lt;=5,"Poor")</f>
        <v>Average</v>
      </c>
      <c r="U810" s="5">
        <v>44841</v>
      </c>
      <c r="V810" s="7">
        <v>1</v>
      </c>
      <c r="W810" s="7" t="str" cm="1">
        <f t="array" ref="W810">_xlfn.IFS(S810&lt;=2,"High",S810=3,"Moderate",S810&lt;=5,"Low")</f>
        <v>Moderate</v>
      </c>
      <c r="X810" s="7">
        <v>3</v>
      </c>
      <c r="Y810" s="7" t="str" cm="1">
        <f t="array" ref="Y810">_xlfn.IFS(S810&lt;=2,"High",S810=3,"Moderate",S810&lt;=5,"Low")</f>
        <v>Moderate</v>
      </c>
      <c r="Z810" s="7">
        <v>1</v>
      </c>
      <c r="AA810" s="7" t="str" cm="1">
        <f t="array" ref="AA810">_xlfn.IFS(S810&lt;=2,"High",S810=3,"Moderate",S810&lt;=5,"Low")</f>
        <v>Moderate</v>
      </c>
      <c r="AB810" s="5">
        <v>45045</v>
      </c>
      <c r="AC810" s="7" t="s">
        <v>67</v>
      </c>
      <c r="AD810" s="7" t="s">
        <v>41</v>
      </c>
      <c r="AE810" s="7" t="s">
        <v>72</v>
      </c>
      <c r="AF810" s="7">
        <v>4</v>
      </c>
      <c r="AG810" s="8">
        <v>588.64</v>
      </c>
      <c r="AH810" s="7">
        <v>54</v>
      </c>
      <c r="AI810" s="7" t="str" cm="1">
        <f t="array" ref="AI810">_xlfn.IFS(AH810&lt;=25,"Young",AH810&lt;=50,"Adult",AH810&gt;50,"Old")</f>
        <v>Old</v>
      </c>
    </row>
    <row r="811" spans="1:35" x14ac:dyDescent="0.35">
      <c r="A811" s="11">
        <v>1301</v>
      </c>
      <c r="B811" s="9">
        <v>43546</v>
      </c>
      <c r="C811" s="10">
        <f t="shared" ca="1" si="12"/>
        <v>7.1611111111111114</v>
      </c>
      <c r="D811" s="11" t="s">
        <v>27</v>
      </c>
      <c r="E811" s="11" t="s">
        <v>86</v>
      </c>
      <c r="F811" s="11" t="s">
        <v>107</v>
      </c>
      <c r="G811" s="11" t="s">
        <v>45</v>
      </c>
      <c r="H811" s="11" t="s">
        <v>55</v>
      </c>
      <c r="I811" s="11" t="s">
        <v>32</v>
      </c>
      <c r="J811" s="11" t="s">
        <v>33</v>
      </c>
      <c r="K811" s="11" t="s">
        <v>69</v>
      </c>
      <c r="L811" s="9">
        <v>18350</v>
      </c>
      <c r="M811" s="11" t="s">
        <v>35</v>
      </c>
      <c r="N811" s="11" t="s">
        <v>36</v>
      </c>
      <c r="O811" s="11" t="s">
        <v>83</v>
      </c>
      <c r="P811" s="11" t="s">
        <v>38</v>
      </c>
      <c r="Q811" s="11" t="s">
        <v>39</v>
      </c>
      <c r="R811" s="11" cm="1">
        <f t="array" ref="R811">_xlfn.IFS(Table3[[#This Row],[Performance Levels]]="Exceeds",4,Table3[[#This Row],[Performance Levels]]="Fully Meets",3,Table3[[#This Row],[Performance Levels]]="PIP",1,Table3[[#This Row],[Performance Levels]]="Needs Improvement",2)</f>
        <v>3</v>
      </c>
      <c r="S811" s="11">
        <v>3</v>
      </c>
      <c r="T811" s="11" t="str" cm="1">
        <f t="array" ref="T811">_xlfn.IFS(S811&lt;=2,"Excellent",S811=3,"Average",S811&lt;=5,"Poor")</f>
        <v>Average</v>
      </c>
      <c r="U811" s="9">
        <v>44947</v>
      </c>
      <c r="V811" s="11">
        <v>1</v>
      </c>
      <c r="W811" s="11" t="str" cm="1">
        <f t="array" ref="W811">_xlfn.IFS(S811&lt;=2,"High",S811=3,"Moderate",S811&lt;=5,"Low")</f>
        <v>Moderate</v>
      </c>
      <c r="X811" s="11">
        <v>4</v>
      </c>
      <c r="Y811" s="11" t="str" cm="1">
        <f t="array" ref="Y811">_xlfn.IFS(S811&lt;=2,"High",S811=3,"Moderate",S811&lt;=5,"Low")</f>
        <v>Moderate</v>
      </c>
      <c r="Z811" s="11">
        <v>2</v>
      </c>
      <c r="AA811" s="11" t="str" cm="1">
        <f t="array" ref="AA811">_xlfn.IFS(S811&lt;=2,"High",S811=3,"Moderate",S811&lt;=5,"Low")</f>
        <v>Moderate</v>
      </c>
      <c r="AB811" s="9">
        <v>44826</v>
      </c>
      <c r="AC811" s="11" t="s">
        <v>91</v>
      </c>
      <c r="AD811" s="11" t="s">
        <v>41</v>
      </c>
      <c r="AE811" s="11" t="s">
        <v>51</v>
      </c>
      <c r="AF811" s="11">
        <v>1</v>
      </c>
      <c r="AG811" s="12">
        <v>472.18</v>
      </c>
      <c r="AH811" s="11">
        <v>69</v>
      </c>
      <c r="AI811" s="11" t="str" cm="1">
        <f t="array" ref="AI811">_xlfn.IFS(AH811&lt;=25,"Young",AH811&lt;=50,"Adult",AH811&gt;50,"Old")</f>
        <v>Old</v>
      </c>
    </row>
    <row r="812" spans="1:35" x14ac:dyDescent="0.35">
      <c r="A812" s="7">
        <v>1302</v>
      </c>
      <c r="B812" s="5">
        <v>44263</v>
      </c>
      <c r="C812" s="6">
        <f t="shared" ca="1" si="12"/>
        <v>5.2</v>
      </c>
      <c r="D812" s="7" t="s">
        <v>27</v>
      </c>
      <c r="E812" s="7" t="s">
        <v>63</v>
      </c>
      <c r="F812" s="7" t="s">
        <v>107</v>
      </c>
      <c r="G812" s="7" t="s">
        <v>54</v>
      </c>
      <c r="H812" s="7" t="s">
        <v>44</v>
      </c>
      <c r="I812" s="7" t="s">
        <v>54</v>
      </c>
      <c r="J812" s="7" t="s">
        <v>33</v>
      </c>
      <c r="K812" s="7" t="s">
        <v>69</v>
      </c>
      <c r="L812" s="5">
        <v>36709</v>
      </c>
      <c r="M812" s="7" t="s">
        <v>35</v>
      </c>
      <c r="N812" s="7" t="s">
        <v>36</v>
      </c>
      <c r="O812" s="7" t="s">
        <v>59</v>
      </c>
      <c r="P812" s="7" t="s">
        <v>66</v>
      </c>
      <c r="Q812" s="7" t="s">
        <v>39</v>
      </c>
      <c r="R812" s="7" cm="1">
        <f t="array" ref="R812">_xlfn.IFS(Table3[[#This Row],[Performance Levels]]="Exceeds",4,Table3[[#This Row],[Performance Levels]]="Fully Meets",3,Table3[[#This Row],[Performance Levels]]="PIP",1,Table3[[#This Row],[Performance Levels]]="Needs Improvement",2)</f>
        <v>3</v>
      </c>
      <c r="S812" s="7">
        <v>3</v>
      </c>
      <c r="T812" s="7" t="str" cm="1">
        <f t="array" ref="T812">_xlfn.IFS(S812&lt;=2,"Excellent",S812=3,"Average",S812&lt;=5,"Poor")</f>
        <v>Average</v>
      </c>
      <c r="U812" s="5">
        <v>45081</v>
      </c>
      <c r="V812" s="7">
        <v>1</v>
      </c>
      <c r="W812" s="7" t="str" cm="1">
        <f t="array" ref="W812">_xlfn.IFS(S812&lt;=2,"High",S812=3,"Moderate",S812&lt;=5,"Low")</f>
        <v>Moderate</v>
      </c>
      <c r="X812" s="7">
        <v>2</v>
      </c>
      <c r="Y812" s="7" t="str" cm="1">
        <f t="array" ref="Y812">_xlfn.IFS(S812&lt;=2,"High",S812=3,"Moderate",S812&lt;=5,"Low")</f>
        <v>Moderate</v>
      </c>
      <c r="Z812" s="7">
        <v>4</v>
      </c>
      <c r="AA812" s="7" t="str" cm="1">
        <f t="array" ref="AA812">_xlfn.IFS(S812&lt;=2,"High",S812=3,"Moderate",S812&lt;=5,"Low")</f>
        <v>Moderate</v>
      </c>
      <c r="AB812" s="5">
        <v>44793</v>
      </c>
      <c r="AC812" s="7" t="s">
        <v>61</v>
      </c>
      <c r="AD812" s="7" t="s">
        <v>41</v>
      </c>
      <c r="AE812" s="7" t="s">
        <v>72</v>
      </c>
      <c r="AF812" s="7">
        <v>2</v>
      </c>
      <c r="AG812" s="8">
        <v>758.79</v>
      </c>
      <c r="AH812" s="7">
        <v>21</v>
      </c>
      <c r="AI812" s="7" t="str" cm="1">
        <f t="array" ref="AI812">_xlfn.IFS(AH812&lt;=25,"Young",AH812&lt;=50,"Adult",AH812&gt;50,"Old")</f>
        <v>Young</v>
      </c>
    </row>
    <row r="813" spans="1:35" x14ac:dyDescent="0.35">
      <c r="A813" s="11">
        <v>1303</v>
      </c>
      <c r="B813" s="9">
        <v>43966</v>
      </c>
      <c r="C813" s="10">
        <f t="shared" ca="1" si="12"/>
        <v>6.0138888888888893</v>
      </c>
      <c r="D813" s="11" t="s">
        <v>27</v>
      </c>
      <c r="E813" s="11" t="s">
        <v>93</v>
      </c>
      <c r="F813" s="11" t="s">
        <v>29</v>
      </c>
      <c r="G813" s="11" t="s">
        <v>30</v>
      </c>
      <c r="H813" s="11" t="s">
        <v>44</v>
      </c>
      <c r="I813" s="11" t="s">
        <v>54</v>
      </c>
      <c r="J813" s="11" t="s">
        <v>33</v>
      </c>
      <c r="K813" s="11" t="s">
        <v>34</v>
      </c>
      <c r="L813" s="9">
        <v>20852</v>
      </c>
      <c r="M813" s="11" t="s">
        <v>35</v>
      </c>
      <c r="N813" s="11" t="s">
        <v>36</v>
      </c>
      <c r="O813" s="11" t="s">
        <v>48</v>
      </c>
      <c r="P813" s="11" t="s">
        <v>60</v>
      </c>
      <c r="Q813" s="11" t="s">
        <v>39</v>
      </c>
      <c r="R813" s="11" cm="1">
        <f t="array" ref="R813">_xlfn.IFS(Table3[[#This Row],[Performance Levels]]="Exceeds",4,Table3[[#This Row],[Performance Levels]]="Fully Meets",3,Table3[[#This Row],[Performance Levels]]="PIP",1,Table3[[#This Row],[Performance Levels]]="Needs Improvement",2)</f>
        <v>3</v>
      </c>
      <c r="S813" s="11">
        <v>3</v>
      </c>
      <c r="T813" s="11" t="str" cm="1">
        <f t="array" ref="T813">_xlfn.IFS(S813&lt;=2,"Excellent",S813=3,"Average",S813&lt;=5,"Poor")</f>
        <v>Average</v>
      </c>
      <c r="U813" s="9">
        <v>44927</v>
      </c>
      <c r="V813" s="11">
        <v>5</v>
      </c>
      <c r="W813" s="11" t="str" cm="1">
        <f t="array" ref="W813">_xlfn.IFS(S813&lt;=2,"High",S813=3,"Moderate",S813&lt;=5,"Low")</f>
        <v>Moderate</v>
      </c>
      <c r="X813" s="11">
        <v>3</v>
      </c>
      <c r="Y813" s="11" t="str" cm="1">
        <f t="array" ref="Y813">_xlfn.IFS(S813&lt;=2,"High",S813=3,"Moderate",S813&lt;=5,"Low")</f>
        <v>Moderate</v>
      </c>
      <c r="Z813" s="11">
        <v>5</v>
      </c>
      <c r="AA813" s="11" t="str" cm="1">
        <f t="array" ref="AA813">_xlfn.IFS(S813&lt;=2,"High",S813=3,"Moderate",S813&lt;=5,"Low")</f>
        <v>Moderate</v>
      </c>
      <c r="AB813" s="9">
        <v>45079</v>
      </c>
      <c r="AC813" s="11" t="s">
        <v>40</v>
      </c>
      <c r="AD813" s="11" t="s">
        <v>41</v>
      </c>
      <c r="AE813" s="11" t="s">
        <v>42</v>
      </c>
      <c r="AF813" s="11">
        <v>3</v>
      </c>
      <c r="AG813" s="12">
        <v>921.81</v>
      </c>
      <c r="AH813" s="11">
        <v>63</v>
      </c>
      <c r="AI813" s="11" t="str" cm="1">
        <f t="array" ref="AI813">_xlfn.IFS(AH813&lt;=25,"Young",AH813&lt;=50,"Adult",AH813&gt;50,"Old")</f>
        <v>Old</v>
      </c>
    </row>
    <row r="814" spans="1:35" x14ac:dyDescent="0.35">
      <c r="A814" s="7">
        <v>1304</v>
      </c>
      <c r="B814" s="5">
        <v>44950</v>
      </c>
      <c r="C814" s="6">
        <f t="shared" ca="1" si="12"/>
        <v>3.3222222222222224</v>
      </c>
      <c r="D814" s="7" t="s">
        <v>27</v>
      </c>
      <c r="E814" s="7" t="s">
        <v>73</v>
      </c>
      <c r="F814" s="7" t="s">
        <v>29</v>
      </c>
      <c r="G814" s="7" t="s">
        <v>54</v>
      </c>
      <c r="H814" s="7" t="s">
        <v>55</v>
      </c>
      <c r="I814" s="7" t="s">
        <v>45</v>
      </c>
      <c r="J814" s="7" t="s">
        <v>33</v>
      </c>
      <c r="K814" s="7" t="s">
        <v>134</v>
      </c>
      <c r="L814" s="5">
        <v>35108</v>
      </c>
      <c r="M814" s="7" t="s">
        <v>35</v>
      </c>
      <c r="N814" s="7" t="s">
        <v>36</v>
      </c>
      <c r="O814" s="7" t="s">
        <v>83</v>
      </c>
      <c r="P814" s="7" t="s">
        <v>38</v>
      </c>
      <c r="Q814" s="7" t="s">
        <v>39</v>
      </c>
      <c r="R814" s="7" cm="1">
        <f t="array" ref="R814">_xlfn.IFS(Table3[[#This Row],[Performance Levels]]="Exceeds",4,Table3[[#This Row],[Performance Levels]]="Fully Meets",3,Table3[[#This Row],[Performance Levels]]="PIP",1,Table3[[#This Row],[Performance Levels]]="Needs Improvement",2)</f>
        <v>3</v>
      </c>
      <c r="S814" s="7">
        <v>3</v>
      </c>
      <c r="T814" s="7" t="str" cm="1">
        <f t="array" ref="T814">_xlfn.IFS(S814&lt;=2,"Excellent",S814=3,"Average",S814&lt;=5,"Poor")</f>
        <v>Average</v>
      </c>
      <c r="U814" s="5">
        <v>45027</v>
      </c>
      <c r="V814" s="7">
        <v>3</v>
      </c>
      <c r="W814" s="7" t="str" cm="1">
        <f t="array" ref="W814">_xlfn.IFS(S814&lt;=2,"High",S814=3,"Moderate",S814&lt;=5,"Low")</f>
        <v>Moderate</v>
      </c>
      <c r="X814" s="7">
        <v>5</v>
      </c>
      <c r="Y814" s="7" t="str" cm="1">
        <f t="array" ref="Y814">_xlfn.IFS(S814&lt;=2,"High",S814=3,"Moderate",S814&lt;=5,"Low")</f>
        <v>Moderate</v>
      </c>
      <c r="Z814" s="7">
        <v>1</v>
      </c>
      <c r="AA814" s="7" t="str" cm="1">
        <f t="array" ref="AA814">_xlfn.IFS(S814&lt;=2,"High",S814=3,"Moderate",S814&lt;=5,"Low")</f>
        <v>Moderate</v>
      </c>
      <c r="AB814" s="5">
        <v>44942</v>
      </c>
      <c r="AC814" s="7" t="s">
        <v>91</v>
      </c>
      <c r="AD814" s="7" t="s">
        <v>50</v>
      </c>
      <c r="AE814" s="7" t="s">
        <v>62</v>
      </c>
      <c r="AF814" s="7">
        <v>3</v>
      </c>
      <c r="AG814" s="8">
        <v>405.08</v>
      </c>
      <c r="AH814" s="7">
        <v>27</v>
      </c>
      <c r="AI814" s="7" t="str" cm="1">
        <f t="array" ref="AI814">_xlfn.IFS(AH814&lt;=25,"Young",AH814&lt;=50,"Adult",AH814&gt;50,"Old")</f>
        <v>Adult</v>
      </c>
    </row>
    <row r="815" spans="1:35" x14ac:dyDescent="0.35">
      <c r="A815" s="11">
        <v>1305</v>
      </c>
      <c r="B815" s="9">
        <v>44202</v>
      </c>
      <c r="C815" s="10">
        <f t="shared" ca="1" si="12"/>
        <v>5.3722222222222218</v>
      </c>
      <c r="D815" s="11" t="s">
        <v>27</v>
      </c>
      <c r="E815" s="11" t="s">
        <v>80</v>
      </c>
      <c r="F815" s="11" t="s">
        <v>107</v>
      </c>
      <c r="G815" s="11" t="s">
        <v>54</v>
      </c>
      <c r="H815" s="11" t="s">
        <v>55</v>
      </c>
      <c r="I815" s="11" t="s">
        <v>32</v>
      </c>
      <c r="J815" s="11" t="s">
        <v>33</v>
      </c>
      <c r="K815" s="11" t="s">
        <v>69</v>
      </c>
      <c r="L815" s="9">
        <v>36113</v>
      </c>
      <c r="M815" s="11" t="s">
        <v>35</v>
      </c>
      <c r="N815" s="11" t="s">
        <v>47</v>
      </c>
      <c r="O815" s="11" t="s">
        <v>37</v>
      </c>
      <c r="P815" s="11" t="s">
        <v>66</v>
      </c>
      <c r="Q815" s="11" t="s">
        <v>39</v>
      </c>
      <c r="R815" s="11" cm="1">
        <f t="array" ref="R815">_xlfn.IFS(Table3[[#This Row],[Performance Levels]]="Exceeds",4,Table3[[#This Row],[Performance Levels]]="Fully Meets",3,Table3[[#This Row],[Performance Levels]]="PIP",1,Table3[[#This Row],[Performance Levels]]="Needs Improvement",2)</f>
        <v>3</v>
      </c>
      <c r="S815" s="11">
        <v>3</v>
      </c>
      <c r="T815" s="11" t="str" cm="1">
        <f t="array" ref="T815">_xlfn.IFS(S815&lt;=2,"Excellent",S815=3,"Average",S815&lt;=5,"Poor")</f>
        <v>Average</v>
      </c>
      <c r="U815" s="9">
        <v>44979</v>
      </c>
      <c r="V815" s="11">
        <v>2</v>
      </c>
      <c r="W815" s="11" t="str" cm="1">
        <f t="array" ref="W815">_xlfn.IFS(S815&lt;=2,"High",S815=3,"Moderate",S815&lt;=5,"Low")</f>
        <v>Moderate</v>
      </c>
      <c r="X815" s="11">
        <v>5</v>
      </c>
      <c r="Y815" s="11" t="str" cm="1">
        <f t="array" ref="Y815">_xlfn.IFS(S815&lt;=2,"High",S815=3,"Moderate",S815&lt;=5,"Low")</f>
        <v>Moderate</v>
      </c>
      <c r="Z815" s="11">
        <v>2</v>
      </c>
      <c r="AA815" s="11" t="str" cm="1">
        <f t="array" ref="AA815">_xlfn.IFS(S815&lt;=2,"High",S815=3,"Moderate",S815&lt;=5,"Low")</f>
        <v>Moderate</v>
      </c>
      <c r="AB815" s="9">
        <v>45115</v>
      </c>
      <c r="AC815" s="11" t="s">
        <v>67</v>
      </c>
      <c r="AD815" s="11" t="s">
        <v>41</v>
      </c>
      <c r="AE815" s="11" t="s">
        <v>42</v>
      </c>
      <c r="AF815" s="11">
        <v>3</v>
      </c>
      <c r="AG815" s="12">
        <v>784.22</v>
      </c>
      <c r="AH815" s="11">
        <v>23</v>
      </c>
      <c r="AI815" s="11" t="str" cm="1">
        <f t="array" ref="AI815">_xlfn.IFS(AH815&lt;=25,"Young",AH815&lt;=50,"Adult",AH815&gt;50,"Old")</f>
        <v>Young</v>
      </c>
    </row>
    <row r="816" spans="1:35" x14ac:dyDescent="0.35">
      <c r="A816" s="7">
        <v>1306</v>
      </c>
      <c r="B816" s="5">
        <v>44302</v>
      </c>
      <c r="C816" s="6">
        <f t="shared" ca="1" si="12"/>
        <v>5.0944444444444441</v>
      </c>
      <c r="D816" s="7" t="s">
        <v>27</v>
      </c>
      <c r="E816" s="7" t="s">
        <v>53</v>
      </c>
      <c r="F816" s="7" t="s">
        <v>29</v>
      </c>
      <c r="G816" s="7" t="s">
        <v>45</v>
      </c>
      <c r="H816" s="7" t="s">
        <v>55</v>
      </c>
      <c r="I816" s="7" t="s">
        <v>45</v>
      </c>
      <c r="J816" s="7" t="s">
        <v>33</v>
      </c>
      <c r="K816" s="7" t="s">
        <v>95</v>
      </c>
      <c r="L816" s="5">
        <v>35649</v>
      </c>
      <c r="M816" s="7" t="s">
        <v>35</v>
      </c>
      <c r="N816" s="7" t="s">
        <v>47</v>
      </c>
      <c r="O816" s="7" t="s">
        <v>48</v>
      </c>
      <c r="P816" s="7" t="s">
        <v>60</v>
      </c>
      <c r="Q816" s="7" t="s">
        <v>39</v>
      </c>
      <c r="R816" s="7" cm="1">
        <f t="array" ref="R816">_xlfn.IFS(Table3[[#This Row],[Performance Levels]]="Exceeds",4,Table3[[#This Row],[Performance Levels]]="Fully Meets",3,Table3[[#This Row],[Performance Levels]]="PIP",1,Table3[[#This Row],[Performance Levels]]="Needs Improvement",2)</f>
        <v>3</v>
      </c>
      <c r="S816" s="7">
        <v>3</v>
      </c>
      <c r="T816" s="7" t="str" cm="1">
        <f t="array" ref="T816">_xlfn.IFS(S816&lt;=2,"Excellent",S816=3,"Average",S816&lt;=5,"Poor")</f>
        <v>Average</v>
      </c>
      <c r="U816" s="5">
        <v>44877</v>
      </c>
      <c r="V816" s="7">
        <v>1</v>
      </c>
      <c r="W816" s="7" t="str" cm="1">
        <f t="array" ref="W816">_xlfn.IFS(S816&lt;=2,"High",S816=3,"Moderate",S816&lt;=5,"Low")</f>
        <v>Moderate</v>
      </c>
      <c r="X816" s="7">
        <v>3</v>
      </c>
      <c r="Y816" s="7" t="str" cm="1">
        <f t="array" ref="Y816">_xlfn.IFS(S816&lt;=2,"High",S816=3,"Moderate",S816&lt;=5,"Low")</f>
        <v>Moderate</v>
      </c>
      <c r="Z816" s="7">
        <v>5</v>
      </c>
      <c r="AA816" s="7" t="str" cm="1">
        <f t="array" ref="AA816">_xlfn.IFS(S816&lt;=2,"High",S816=3,"Moderate",S816&lt;=5,"Low")</f>
        <v>Moderate</v>
      </c>
      <c r="AB816" s="5">
        <v>45120</v>
      </c>
      <c r="AC816" s="7" t="s">
        <v>67</v>
      </c>
      <c r="AD816" s="7" t="s">
        <v>50</v>
      </c>
      <c r="AE816" s="7" t="s">
        <v>42</v>
      </c>
      <c r="AF816" s="7">
        <v>4</v>
      </c>
      <c r="AG816" s="8">
        <v>443.99</v>
      </c>
      <c r="AH816" s="7">
        <v>24</v>
      </c>
      <c r="AI816" s="7" t="str" cm="1">
        <f t="array" ref="AI816">_xlfn.IFS(AH816&lt;=25,"Young",AH816&lt;=50,"Adult",AH816&gt;50,"Old")</f>
        <v>Young</v>
      </c>
    </row>
    <row r="817" spans="1:35" x14ac:dyDescent="0.35">
      <c r="A817" s="11">
        <v>1307</v>
      </c>
      <c r="B817" s="9">
        <v>44461</v>
      </c>
      <c r="C817" s="10">
        <f t="shared" ca="1" si="12"/>
        <v>4.6611111111111114</v>
      </c>
      <c r="D817" s="11" t="s">
        <v>27</v>
      </c>
      <c r="E817" s="11" t="s">
        <v>68</v>
      </c>
      <c r="F817" s="11" t="s">
        <v>107</v>
      </c>
      <c r="G817" s="11" t="s">
        <v>30</v>
      </c>
      <c r="H817" s="11" t="s">
        <v>44</v>
      </c>
      <c r="I817" s="11" t="s">
        <v>54</v>
      </c>
      <c r="J817" s="11" t="s">
        <v>33</v>
      </c>
      <c r="K817" s="11" t="s">
        <v>78</v>
      </c>
      <c r="L817" s="9">
        <v>29641</v>
      </c>
      <c r="M817" s="11" t="s">
        <v>35</v>
      </c>
      <c r="N817" s="11" t="s">
        <v>47</v>
      </c>
      <c r="O817" s="11" t="s">
        <v>71</v>
      </c>
      <c r="P817" s="11" t="s">
        <v>66</v>
      </c>
      <c r="Q817" s="11" t="s">
        <v>39</v>
      </c>
      <c r="R817" s="11" cm="1">
        <f t="array" ref="R817">_xlfn.IFS(Table3[[#This Row],[Performance Levels]]="Exceeds",4,Table3[[#This Row],[Performance Levels]]="Fully Meets",3,Table3[[#This Row],[Performance Levels]]="PIP",1,Table3[[#This Row],[Performance Levels]]="Needs Improvement",2)</f>
        <v>3</v>
      </c>
      <c r="S817" s="11">
        <v>3</v>
      </c>
      <c r="T817" s="11" t="str" cm="1">
        <f t="array" ref="T817">_xlfn.IFS(S817&lt;=2,"Excellent",S817=3,"Average",S817&lt;=5,"Poor")</f>
        <v>Average</v>
      </c>
      <c r="U817" s="9">
        <v>44883</v>
      </c>
      <c r="V817" s="11">
        <v>1</v>
      </c>
      <c r="W817" s="11" t="str" cm="1">
        <f t="array" ref="W817">_xlfn.IFS(S817&lt;=2,"High",S817=3,"Moderate",S817&lt;=5,"Low")</f>
        <v>Moderate</v>
      </c>
      <c r="X817" s="11">
        <v>5</v>
      </c>
      <c r="Y817" s="11" t="str" cm="1">
        <f t="array" ref="Y817">_xlfn.IFS(S817&lt;=2,"High",S817=3,"Moderate",S817&lt;=5,"Low")</f>
        <v>Moderate</v>
      </c>
      <c r="Z817" s="11">
        <v>1</v>
      </c>
      <c r="AA817" s="11" t="str" cm="1">
        <f t="array" ref="AA817">_xlfn.IFS(S817&lt;=2,"High",S817=3,"Moderate",S817&lt;=5,"Low")</f>
        <v>Moderate</v>
      </c>
      <c r="AB817" s="9">
        <v>44881</v>
      </c>
      <c r="AC817" s="11" t="s">
        <v>67</v>
      </c>
      <c r="AD817" s="11" t="s">
        <v>41</v>
      </c>
      <c r="AE817" s="11" t="s">
        <v>51</v>
      </c>
      <c r="AF817" s="11">
        <v>3</v>
      </c>
      <c r="AG817" s="12">
        <v>609.9</v>
      </c>
      <c r="AH817" s="11">
        <v>40</v>
      </c>
      <c r="AI817" s="11" t="str" cm="1">
        <f t="array" ref="AI817">_xlfn.IFS(AH817&lt;=25,"Young",AH817&lt;=50,"Adult",AH817&gt;50,"Old")</f>
        <v>Adult</v>
      </c>
    </row>
    <row r="818" spans="1:35" x14ac:dyDescent="0.35">
      <c r="A818" s="7">
        <v>1308</v>
      </c>
      <c r="B818" s="5">
        <v>44740</v>
      </c>
      <c r="C818" s="6">
        <f t="shared" ca="1" si="12"/>
        <v>3.8944444444444444</v>
      </c>
      <c r="D818" s="7" t="s">
        <v>27</v>
      </c>
      <c r="E818" s="7" t="s">
        <v>28</v>
      </c>
      <c r="F818" s="7" t="s">
        <v>29</v>
      </c>
      <c r="G818" s="7" t="s">
        <v>54</v>
      </c>
      <c r="H818" s="7" t="s">
        <v>31</v>
      </c>
      <c r="I818" s="7" t="s">
        <v>54</v>
      </c>
      <c r="J818" s="7" t="s">
        <v>33</v>
      </c>
      <c r="K818" s="7" t="s">
        <v>95</v>
      </c>
      <c r="L818" s="5">
        <v>29497</v>
      </c>
      <c r="M818" s="7" t="s">
        <v>35</v>
      </c>
      <c r="N818" s="7" t="s">
        <v>36</v>
      </c>
      <c r="O818" s="7" t="s">
        <v>83</v>
      </c>
      <c r="P818" s="7" t="s">
        <v>76</v>
      </c>
      <c r="Q818" s="7" t="s">
        <v>39</v>
      </c>
      <c r="R818" s="7" cm="1">
        <f t="array" ref="R818">_xlfn.IFS(Table3[[#This Row],[Performance Levels]]="Exceeds",4,Table3[[#This Row],[Performance Levels]]="Fully Meets",3,Table3[[#This Row],[Performance Levels]]="PIP",1,Table3[[#This Row],[Performance Levels]]="Needs Improvement",2)</f>
        <v>3</v>
      </c>
      <c r="S818" s="7">
        <v>3</v>
      </c>
      <c r="T818" s="7" t="str" cm="1">
        <f t="array" ref="T818">_xlfn.IFS(S818&lt;=2,"Excellent",S818=3,"Average",S818&lt;=5,"Poor")</f>
        <v>Average</v>
      </c>
      <c r="U818" s="5">
        <v>44801</v>
      </c>
      <c r="V818" s="7">
        <v>4</v>
      </c>
      <c r="W818" s="7" t="str" cm="1">
        <f t="array" ref="W818">_xlfn.IFS(S818&lt;=2,"High",S818=3,"Moderate",S818&lt;=5,"Low")</f>
        <v>Moderate</v>
      </c>
      <c r="X818" s="7">
        <v>5</v>
      </c>
      <c r="Y818" s="7" t="str" cm="1">
        <f t="array" ref="Y818">_xlfn.IFS(S818&lt;=2,"High",S818=3,"Moderate",S818&lt;=5,"Low")</f>
        <v>Moderate</v>
      </c>
      <c r="Z818" s="7">
        <v>2</v>
      </c>
      <c r="AA818" s="7" t="str" cm="1">
        <f t="array" ref="AA818">_xlfn.IFS(S818&lt;=2,"High",S818=3,"Moderate",S818&lt;=5,"Low")</f>
        <v>Moderate</v>
      </c>
      <c r="AB818" s="5">
        <v>44844</v>
      </c>
      <c r="AC818" s="7" t="s">
        <v>40</v>
      </c>
      <c r="AD818" s="7" t="s">
        <v>50</v>
      </c>
      <c r="AE818" s="7" t="s">
        <v>42</v>
      </c>
      <c r="AF818" s="7">
        <v>5</v>
      </c>
      <c r="AG818" s="8">
        <v>742.16</v>
      </c>
      <c r="AH818" s="7">
        <v>42</v>
      </c>
      <c r="AI818" s="7" t="str" cm="1">
        <f t="array" ref="AI818">_xlfn.IFS(AH818&lt;=25,"Young",AH818&lt;=50,"Adult",AH818&gt;50,"Old")</f>
        <v>Adult</v>
      </c>
    </row>
    <row r="819" spans="1:35" x14ac:dyDescent="0.35">
      <c r="A819" s="11">
        <v>1309</v>
      </c>
      <c r="B819" s="9">
        <v>44060</v>
      </c>
      <c r="C819" s="10">
        <f t="shared" ca="1" si="12"/>
        <v>5.7583333333333337</v>
      </c>
      <c r="D819" s="11" t="s">
        <v>27</v>
      </c>
      <c r="E819" s="11" t="s">
        <v>84</v>
      </c>
      <c r="F819" s="11" t="s">
        <v>29</v>
      </c>
      <c r="G819" s="11" t="s">
        <v>45</v>
      </c>
      <c r="H819" s="11" t="s">
        <v>31</v>
      </c>
      <c r="I819" s="11" t="s">
        <v>45</v>
      </c>
      <c r="J819" s="11" t="s">
        <v>33</v>
      </c>
      <c r="K819" s="11" t="s">
        <v>69</v>
      </c>
      <c r="L819" s="9">
        <v>29356</v>
      </c>
      <c r="M819" s="11" t="s">
        <v>35</v>
      </c>
      <c r="N819" s="11" t="s">
        <v>36</v>
      </c>
      <c r="O819" s="11" t="s">
        <v>59</v>
      </c>
      <c r="P819" s="11" t="s">
        <v>38</v>
      </c>
      <c r="Q819" s="11" t="s">
        <v>39</v>
      </c>
      <c r="R819" s="11" cm="1">
        <f t="array" ref="R819">_xlfn.IFS(Table3[[#This Row],[Performance Levels]]="Exceeds",4,Table3[[#This Row],[Performance Levels]]="Fully Meets",3,Table3[[#This Row],[Performance Levels]]="PIP",1,Table3[[#This Row],[Performance Levels]]="Needs Improvement",2)</f>
        <v>3</v>
      </c>
      <c r="S819" s="11">
        <v>3</v>
      </c>
      <c r="T819" s="11" t="str" cm="1">
        <f t="array" ref="T819">_xlfn.IFS(S819&lt;=2,"Excellent",S819=3,"Average",S819&lt;=5,"Poor")</f>
        <v>Average</v>
      </c>
      <c r="U819" s="9">
        <v>44811</v>
      </c>
      <c r="V819" s="11">
        <v>1</v>
      </c>
      <c r="W819" s="11" t="str" cm="1">
        <f t="array" ref="W819">_xlfn.IFS(S819&lt;=2,"High",S819=3,"Moderate",S819&lt;=5,"Low")</f>
        <v>Moderate</v>
      </c>
      <c r="X819" s="11">
        <v>1</v>
      </c>
      <c r="Y819" s="11" t="str" cm="1">
        <f t="array" ref="Y819">_xlfn.IFS(S819&lt;=2,"High",S819=3,"Moderate",S819&lt;=5,"Low")</f>
        <v>Moderate</v>
      </c>
      <c r="Z819" s="11">
        <v>3</v>
      </c>
      <c r="AA819" s="11" t="str" cm="1">
        <f t="array" ref="AA819">_xlfn.IFS(S819&lt;=2,"High",S819=3,"Moderate",S819&lt;=5,"Low")</f>
        <v>Moderate</v>
      </c>
      <c r="AB819" s="9">
        <v>44813</v>
      </c>
      <c r="AC819" s="11" t="s">
        <v>67</v>
      </c>
      <c r="AD819" s="11" t="s">
        <v>50</v>
      </c>
      <c r="AE819" s="11" t="s">
        <v>42</v>
      </c>
      <c r="AF819" s="11">
        <v>3</v>
      </c>
      <c r="AG819" s="12">
        <v>517.74</v>
      </c>
      <c r="AH819" s="11">
        <v>40</v>
      </c>
      <c r="AI819" s="11" t="str" cm="1">
        <f t="array" ref="AI819">_xlfn.IFS(AH819&lt;=25,"Young",AH819&lt;=50,"Adult",AH819&gt;50,"Old")</f>
        <v>Adult</v>
      </c>
    </row>
    <row r="820" spans="1:35" x14ac:dyDescent="0.35">
      <c r="A820" s="7">
        <v>1310</v>
      </c>
      <c r="B820" s="5">
        <v>45019</v>
      </c>
      <c r="C820" s="6">
        <f t="shared" ca="1" si="12"/>
        <v>3.1305555555555555</v>
      </c>
      <c r="D820" s="7" t="s">
        <v>27</v>
      </c>
      <c r="E820" s="7" t="s">
        <v>43</v>
      </c>
      <c r="F820" s="7" t="s">
        <v>29</v>
      </c>
      <c r="G820" s="7" t="s">
        <v>45</v>
      </c>
      <c r="H820" s="7" t="s">
        <v>55</v>
      </c>
      <c r="I820" s="7" t="s">
        <v>54</v>
      </c>
      <c r="J820" s="7" t="s">
        <v>33</v>
      </c>
      <c r="K820" s="7" t="s">
        <v>64</v>
      </c>
      <c r="L820" s="5">
        <v>32184</v>
      </c>
      <c r="M820" s="7" t="s">
        <v>35</v>
      </c>
      <c r="N820" s="7" t="s">
        <v>36</v>
      </c>
      <c r="O820" s="7" t="s">
        <v>83</v>
      </c>
      <c r="P820" s="7" t="s">
        <v>60</v>
      </c>
      <c r="Q820" s="7" t="s">
        <v>39</v>
      </c>
      <c r="R820" s="7" cm="1">
        <f t="array" ref="R820">_xlfn.IFS(Table3[[#This Row],[Performance Levels]]="Exceeds",4,Table3[[#This Row],[Performance Levels]]="Fully Meets",3,Table3[[#This Row],[Performance Levels]]="PIP",1,Table3[[#This Row],[Performance Levels]]="Needs Improvement",2)</f>
        <v>3</v>
      </c>
      <c r="S820" s="7">
        <v>3</v>
      </c>
      <c r="T820" s="7" t="str" cm="1">
        <f t="array" ref="T820">_xlfn.IFS(S820&lt;=2,"Excellent",S820=3,"Average",S820&lt;=5,"Poor")</f>
        <v>Average</v>
      </c>
      <c r="U820" s="5">
        <v>45040</v>
      </c>
      <c r="V820" s="7">
        <v>3</v>
      </c>
      <c r="W820" s="7" t="str" cm="1">
        <f t="array" ref="W820">_xlfn.IFS(S820&lt;=2,"High",S820=3,"Moderate",S820&lt;=5,"Low")</f>
        <v>Moderate</v>
      </c>
      <c r="X820" s="7">
        <v>4</v>
      </c>
      <c r="Y820" s="7" t="str" cm="1">
        <f t="array" ref="Y820">_xlfn.IFS(S820&lt;=2,"High",S820=3,"Moderate",S820&lt;=5,"Low")</f>
        <v>Moderate</v>
      </c>
      <c r="Z820" s="7">
        <v>3</v>
      </c>
      <c r="AA820" s="7" t="str" cm="1">
        <f t="array" ref="AA820">_xlfn.IFS(S820&lt;=2,"High",S820=3,"Moderate",S820&lt;=5,"Low")</f>
        <v>Moderate</v>
      </c>
      <c r="AB820" s="5">
        <v>44850</v>
      </c>
      <c r="AC820" s="7" t="s">
        <v>61</v>
      </c>
      <c r="AD820" s="7" t="s">
        <v>41</v>
      </c>
      <c r="AE820" s="7" t="s">
        <v>51</v>
      </c>
      <c r="AF820" s="7">
        <v>4</v>
      </c>
      <c r="AG820" s="8">
        <v>350.59</v>
      </c>
      <c r="AH820" s="7">
        <v>35</v>
      </c>
      <c r="AI820" s="7" t="str" cm="1">
        <f t="array" ref="AI820">_xlfn.IFS(AH820&lt;=25,"Young",AH820&lt;=50,"Adult",AH820&gt;50,"Old")</f>
        <v>Adult</v>
      </c>
    </row>
    <row r="821" spans="1:35" x14ac:dyDescent="0.35">
      <c r="A821" s="11">
        <v>1311</v>
      </c>
      <c r="B821" s="9">
        <v>45072</v>
      </c>
      <c r="C821" s="10">
        <f t="shared" ca="1" si="12"/>
        <v>2.9833333333333334</v>
      </c>
      <c r="D821" s="11" t="s">
        <v>27</v>
      </c>
      <c r="E821" s="11" t="s">
        <v>86</v>
      </c>
      <c r="F821" s="11" t="s">
        <v>29</v>
      </c>
      <c r="G821" s="11" t="s">
        <v>54</v>
      </c>
      <c r="H821" s="11" t="s">
        <v>31</v>
      </c>
      <c r="I821" s="11" t="s">
        <v>45</v>
      </c>
      <c r="J821" s="11" t="s">
        <v>33</v>
      </c>
      <c r="K821" s="11" t="s">
        <v>78</v>
      </c>
      <c r="L821" s="9">
        <v>31830</v>
      </c>
      <c r="M821" s="11" t="s">
        <v>35</v>
      </c>
      <c r="N821" s="11" t="s">
        <v>47</v>
      </c>
      <c r="O821" s="11" t="s">
        <v>83</v>
      </c>
      <c r="P821" s="11" t="s">
        <v>60</v>
      </c>
      <c r="Q821" s="11" t="s">
        <v>39</v>
      </c>
      <c r="R821" s="11" cm="1">
        <f t="array" ref="R821">_xlfn.IFS(Table3[[#This Row],[Performance Levels]]="Exceeds",4,Table3[[#This Row],[Performance Levels]]="Fully Meets",3,Table3[[#This Row],[Performance Levels]]="PIP",1,Table3[[#This Row],[Performance Levels]]="Needs Improvement",2)</f>
        <v>3</v>
      </c>
      <c r="S821" s="11">
        <v>3</v>
      </c>
      <c r="T821" s="11" t="str" cm="1">
        <f t="array" ref="T821">_xlfn.IFS(S821&lt;=2,"Excellent",S821=3,"Average",S821&lt;=5,"Poor")</f>
        <v>Average</v>
      </c>
      <c r="U821" s="9">
        <v>44994</v>
      </c>
      <c r="V821" s="11">
        <v>5</v>
      </c>
      <c r="W821" s="11" t="str" cm="1">
        <f t="array" ref="W821">_xlfn.IFS(S821&lt;=2,"High",S821=3,"Moderate",S821&lt;=5,"Low")</f>
        <v>Moderate</v>
      </c>
      <c r="X821" s="11">
        <v>2</v>
      </c>
      <c r="Y821" s="11" t="str" cm="1">
        <f t="array" ref="Y821">_xlfn.IFS(S821&lt;=2,"High",S821=3,"Moderate",S821&lt;=5,"Low")</f>
        <v>Moderate</v>
      </c>
      <c r="Z821" s="11">
        <v>3</v>
      </c>
      <c r="AA821" s="11" t="str" cm="1">
        <f t="array" ref="AA821">_xlfn.IFS(S821&lt;=2,"High",S821=3,"Moderate",S821&lt;=5,"Low")</f>
        <v>Moderate</v>
      </c>
      <c r="AB821" s="9">
        <v>44851</v>
      </c>
      <c r="AC821" s="11" t="s">
        <v>40</v>
      </c>
      <c r="AD821" s="11" t="s">
        <v>41</v>
      </c>
      <c r="AE821" s="11" t="s">
        <v>51</v>
      </c>
      <c r="AF821" s="11">
        <v>1</v>
      </c>
      <c r="AG821" s="12">
        <v>546.94000000000005</v>
      </c>
      <c r="AH821" s="11">
        <v>36</v>
      </c>
      <c r="AI821" s="11" t="str" cm="1">
        <f t="array" ref="AI821">_xlfn.IFS(AH821&lt;=25,"Young",AH821&lt;=50,"Adult",AH821&gt;50,"Old")</f>
        <v>Adult</v>
      </c>
    </row>
    <row r="822" spans="1:35" x14ac:dyDescent="0.35">
      <c r="A822" s="7">
        <v>1312</v>
      </c>
      <c r="B822" s="5">
        <v>44296</v>
      </c>
      <c r="C822" s="6">
        <f t="shared" ca="1" si="12"/>
        <v>5.1111111111111107</v>
      </c>
      <c r="D822" s="7" t="s">
        <v>27</v>
      </c>
      <c r="E822" s="7" t="s">
        <v>63</v>
      </c>
      <c r="F822" s="7" t="s">
        <v>29</v>
      </c>
      <c r="G822" s="7" t="s">
        <v>54</v>
      </c>
      <c r="H822" s="7" t="s">
        <v>55</v>
      </c>
      <c r="I822" s="7" t="s">
        <v>54</v>
      </c>
      <c r="J822" s="7" t="s">
        <v>33</v>
      </c>
      <c r="K822" s="7" t="s">
        <v>74</v>
      </c>
      <c r="L822" s="5">
        <v>35651</v>
      </c>
      <c r="M822" s="7" t="s">
        <v>35</v>
      </c>
      <c r="N822" s="7" t="s">
        <v>36</v>
      </c>
      <c r="O822" s="7" t="s">
        <v>71</v>
      </c>
      <c r="P822" s="7" t="s">
        <v>38</v>
      </c>
      <c r="Q822" s="7" t="s">
        <v>39</v>
      </c>
      <c r="R822" s="7" cm="1">
        <f t="array" ref="R822">_xlfn.IFS(Table3[[#This Row],[Performance Levels]]="Exceeds",4,Table3[[#This Row],[Performance Levels]]="Fully Meets",3,Table3[[#This Row],[Performance Levels]]="PIP",1,Table3[[#This Row],[Performance Levels]]="Needs Improvement",2)</f>
        <v>3</v>
      </c>
      <c r="S822" s="7">
        <v>3</v>
      </c>
      <c r="T822" s="7" t="str" cm="1">
        <f t="array" ref="T822">_xlfn.IFS(S822&lt;=2,"Excellent",S822=3,"Average",S822&lt;=5,"Poor")</f>
        <v>Average</v>
      </c>
      <c r="U822" s="5">
        <v>44829</v>
      </c>
      <c r="V822" s="7">
        <v>2</v>
      </c>
      <c r="W822" s="7" t="str" cm="1">
        <f t="array" ref="W822">_xlfn.IFS(S822&lt;=2,"High",S822=3,"Moderate",S822&lt;=5,"Low")</f>
        <v>Moderate</v>
      </c>
      <c r="X822" s="7">
        <v>5</v>
      </c>
      <c r="Y822" s="7" t="str" cm="1">
        <f t="array" ref="Y822">_xlfn.IFS(S822&lt;=2,"High",S822=3,"Moderate",S822&lt;=5,"Low")</f>
        <v>Moderate</v>
      </c>
      <c r="Z822" s="7">
        <v>2</v>
      </c>
      <c r="AA822" s="7" t="str" cm="1">
        <f t="array" ref="AA822">_xlfn.IFS(S822&lt;=2,"High",S822=3,"Moderate",S822&lt;=5,"Low")</f>
        <v>Moderate</v>
      </c>
      <c r="AB822" s="5">
        <v>45045</v>
      </c>
      <c r="AC822" s="7" t="s">
        <v>91</v>
      </c>
      <c r="AD822" s="7" t="s">
        <v>41</v>
      </c>
      <c r="AE822" s="7" t="s">
        <v>62</v>
      </c>
      <c r="AF822" s="7">
        <v>4</v>
      </c>
      <c r="AG822" s="8">
        <v>514.37</v>
      </c>
      <c r="AH822" s="7">
        <v>24</v>
      </c>
      <c r="AI822" s="7" t="str" cm="1">
        <f t="array" ref="AI822">_xlfn.IFS(AH822&lt;=25,"Young",AH822&lt;=50,"Adult",AH822&gt;50,"Old")</f>
        <v>Young</v>
      </c>
    </row>
    <row r="823" spans="1:35" x14ac:dyDescent="0.35">
      <c r="A823" s="11">
        <v>1313</v>
      </c>
      <c r="B823" s="9">
        <v>45034</v>
      </c>
      <c r="C823" s="10">
        <f t="shared" ca="1" si="12"/>
        <v>3.088888888888889</v>
      </c>
      <c r="D823" s="11" t="s">
        <v>27</v>
      </c>
      <c r="E823" s="11" t="s">
        <v>93</v>
      </c>
      <c r="F823" s="11" t="s">
        <v>29</v>
      </c>
      <c r="G823" s="11" t="s">
        <v>30</v>
      </c>
      <c r="H823" s="11" t="s">
        <v>31</v>
      </c>
      <c r="I823" s="11" t="s">
        <v>45</v>
      </c>
      <c r="J823" s="11" t="s">
        <v>33</v>
      </c>
      <c r="K823" s="11" t="s">
        <v>69</v>
      </c>
      <c r="L823" s="9">
        <v>21158</v>
      </c>
      <c r="M823" s="11" t="s">
        <v>35</v>
      </c>
      <c r="N823" s="11" t="s">
        <v>36</v>
      </c>
      <c r="O823" s="11" t="s">
        <v>48</v>
      </c>
      <c r="P823" s="11" t="s">
        <v>60</v>
      </c>
      <c r="Q823" s="11" t="s">
        <v>39</v>
      </c>
      <c r="R823" s="11" cm="1">
        <f t="array" ref="R823">_xlfn.IFS(Table3[[#This Row],[Performance Levels]]="Exceeds",4,Table3[[#This Row],[Performance Levels]]="Fully Meets",3,Table3[[#This Row],[Performance Levels]]="PIP",1,Table3[[#This Row],[Performance Levels]]="Needs Improvement",2)</f>
        <v>3</v>
      </c>
      <c r="S823" s="11">
        <v>3</v>
      </c>
      <c r="T823" s="11" t="str" cm="1">
        <f t="array" ref="T823">_xlfn.IFS(S823&lt;=2,"Excellent",S823=3,"Average",S823&lt;=5,"Poor")</f>
        <v>Average</v>
      </c>
      <c r="U823" s="9">
        <v>45125</v>
      </c>
      <c r="V823" s="11">
        <v>5</v>
      </c>
      <c r="W823" s="11" t="str" cm="1">
        <f t="array" ref="W823">_xlfn.IFS(S823&lt;=2,"High",S823=3,"Moderate",S823&lt;=5,"Low")</f>
        <v>Moderate</v>
      </c>
      <c r="X823" s="11">
        <v>4</v>
      </c>
      <c r="Y823" s="11" t="str" cm="1">
        <f t="array" ref="Y823">_xlfn.IFS(S823&lt;=2,"High",S823=3,"Moderate",S823&lt;=5,"Low")</f>
        <v>Moderate</v>
      </c>
      <c r="Z823" s="11">
        <v>1</v>
      </c>
      <c r="AA823" s="11" t="str" cm="1">
        <f t="array" ref="AA823">_xlfn.IFS(S823&lt;=2,"High",S823=3,"Moderate",S823&lt;=5,"Low")</f>
        <v>Moderate</v>
      </c>
      <c r="AB823" s="9">
        <v>44859</v>
      </c>
      <c r="AC823" s="11" t="s">
        <v>40</v>
      </c>
      <c r="AD823" s="11" t="s">
        <v>41</v>
      </c>
      <c r="AE823" s="11" t="s">
        <v>51</v>
      </c>
      <c r="AF823" s="11">
        <v>5</v>
      </c>
      <c r="AG823" s="12">
        <v>786.98</v>
      </c>
      <c r="AH823" s="11">
        <v>66</v>
      </c>
      <c r="AI823" s="11" t="str" cm="1">
        <f t="array" ref="AI823">_xlfn.IFS(AH823&lt;=25,"Young",AH823&lt;=50,"Adult",AH823&gt;50,"Old")</f>
        <v>Old</v>
      </c>
    </row>
    <row r="824" spans="1:35" x14ac:dyDescent="0.35">
      <c r="A824" s="7">
        <v>1314</v>
      </c>
      <c r="B824" s="5">
        <v>44482</v>
      </c>
      <c r="C824" s="6">
        <f t="shared" ca="1" si="12"/>
        <v>4.6027777777777779</v>
      </c>
      <c r="D824" s="7" t="s">
        <v>27</v>
      </c>
      <c r="E824" s="7" t="s">
        <v>73</v>
      </c>
      <c r="F824" s="7" t="s">
        <v>29</v>
      </c>
      <c r="G824" s="7" t="s">
        <v>30</v>
      </c>
      <c r="H824" s="7" t="s">
        <v>31</v>
      </c>
      <c r="I824" s="7" t="s">
        <v>54</v>
      </c>
      <c r="J824" s="7" t="s">
        <v>33</v>
      </c>
      <c r="K824" s="7" t="s">
        <v>64</v>
      </c>
      <c r="L824" s="5">
        <v>35307</v>
      </c>
      <c r="M824" s="7" t="s">
        <v>35</v>
      </c>
      <c r="N824" s="7" t="s">
        <v>36</v>
      </c>
      <c r="O824" s="7" t="s">
        <v>37</v>
      </c>
      <c r="P824" s="7" t="s">
        <v>76</v>
      </c>
      <c r="Q824" s="7" t="s">
        <v>39</v>
      </c>
      <c r="R824" s="7" cm="1">
        <f t="array" ref="R824">_xlfn.IFS(Table3[[#This Row],[Performance Levels]]="Exceeds",4,Table3[[#This Row],[Performance Levels]]="Fully Meets",3,Table3[[#This Row],[Performance Levels]]="PIP",1,Table3[[#This Row],[Performance Levels]]="Needs Improvement",2)</f>
        <v>3</v>
      </c>
      <c r="S824" s="7">
        <v>3</v>
      </c>
      <c r="T824" s="7" t="str" cm="1">
        <f t="array" ref="T824">_xlfn.IFS(S824&lt;=2,"Excellent",S824=3,"Average",S824&lt;=5,"Poor")</f>
        <v>Average</v>
      </c>
      <c r="U824" s="5">
        <v>45013</v>
      </c>
      <c r="V824" s="7">
        <v>5</v>
      </c>
      <c r="W824" s="7" t="str" cm="1">
        <f t="array" ref="W824">_xlfn.IFS(S824&lt;=2,"High",S824=3,"Moderate",S824&lt;=5,"Low")</f>
        <v>Moderate</v>
      </c>
      <c r="X824" s="7">
        <v>5</v>
      </c>
      <c r="Y824" s="7" t="str" cm="1">
        <f t="array" ref="Y824">_xlfn.IFS(S824&lt;=2,"High",S824=3,"Moderate",S824&lt;=5,"Low")</f>
        <v>Moderate</v>
      </c>
      <c r="Z824" s="7">
        <v>3</v>
      </c>
      <c r="AA824" s="7" t="str" cm="1">
        <f t="array" ref="AA824">_xlfn.IFS(S824&lt;=2,"High",S824=3,"Moderate",S824&lt;=5,"Low")</f>
        <v>Moderate</v>
      </c>
      <c r="AB824" s="5">
        <v>45003</v>
      </c>
      <c r="AC824" s="7" t="s">
        <v>61</v>
      </c>
      <c r="AD824" s="7" t="s">
        <v>41</v>
      </c>
      <c r="AE824" s="7" t="s">
        <v>72</v>
      </c>
      <c r="AF824" s="7">
        <v>4</v>
      </c>
      <c r="AG824" s="8">
        <v>852.21</v>
      </c>
      <c r="AH824" s="7">
        <v>25</v>
      </c>
      <c r="AI824" s="7" t="str" cm="1">
        <f t="array" ref="AI824">_xlfn.IFS(AH824&lt;=25,"Young",AH824&lt;=50,"Adult",AH824&gt;50,"Old")</f>
        <v>Young</v>
      </c>
    </row>
    <row r="825" spans="1:35" x14ac:dyDescent="0.35">
      <c r="A825" s="11">
        <v>1315</v>
      </c>
      <c r="B825" s="9">
        <v>44114</v>
      </c>
      <c r="C825" s="10">
        <f t="shared" ca="1" si="12"/>
        <v>5.6111111111111107</v>
      </c>
      <c r="D825" s="11" t="s">
        <v>125</v>
      </c>
      <c r="E825" s="11" t="s">
        <v>80</v>
      </c>
      <c r="F825" s="11" t="s">
        <v>29</v>
      </c>
      <c r="G825" s="11" t="s">
        <v>45</v>
      </c>
      <c r="H825" s="11" t="s">
        <v>44</v>
      </c>
      <c r="I825" s="11" t="s">
        <v>32</v>
      </c>
      <c r="J825" s="11" t="s">
        <v>131</v>
      </c>
      <c r="K825" s="11" t="s">
        <v>88</v>
      </c>
      <c r="L825" s="9">
        <v>20810</v>
      </c>
      <c r="M825" s="11" t="s">
        <v>35</v>
      </c>
      <c r="N825" s="11" t="s">
        <v>36</v>
      </c>
      <c r="O825" s="11" t="s">
        <v>83</v>
      </c>
      <c r="P825" s="11" t="s">
        <v>38</v>
      </c>
      <c r="Q825" s="11" t="s">
        <v>39</v>
      </c>
      <c r="R825" s="11" cm="1">
        <f t="array" ref="R825">_xlfn.IFS(Table3[[#This Row],[Performance Levels]]="Exceeds",4,Table3[[#This Row],[Performance Levels]]="Fully Meets",3,Table3[[#This Row],[Performance Levels]]="PIP",1,Table3[[#This Row],[Performance Levels]]="Needs Improvement",2)</f>
        <v>3</v>
      </c>
      <c r="S825" s="11">
        <v>3</v>
      </c>
      <c r="T825" s="11" t="str" cm="1">
        <f t="array" ref="T825">_xlfn.IFS(S825&lt;=2,"Excellent",S825=3,"Average",S825&lt;=5,"Poor")</f>
        <v>Average</v>
      </c>
      <c r="U825" s="9">
        <v>44894</v>
      </c>
      <c r="V825" s="11">
        <v>5</v>
      </c>
      <c r="W825" s="11" t="str" cm="1">
        <f t="array" ref="W825">_xlfn.IFS(S825&lt;=2,"High",S825=3,"Moderate",S825&lt;=5,"Low")</f>
        <v>Moderate</v>
      </c>
      <c r="X825" s="11">
        <v>1</v>
      </c>
      <c r="Y825" s="11" t="str" cm="1">
        <f t="array" ref="Y825">_xlfn.IFS(S825&lt;=2,"High",S825=3,"Moderate",S825&lt;=5,"Low")</f>
        <v>Moderate</v>
      </c>
      <c r="Z825" s="11">
        <v>1</v>
      </c>
      <c r="AA825" s="11" t="str" cm="1">
        <f t="array" ref="AA825">_xlfn.IFS(S825&lt;=2,"High",S825=3,"Moderate",S825&lt;=5,"Low")</f>
        <v>Moderate</v>
      </c>
      <c r="AB825" s="9">
        <v>45136</v>
      </c>
      <c r="AC825" s="11" t="s">
        <v>91</v>
      </c>
      <c r="AD825" s="11" t="s">
        <v>50</v>
      </c>
      <c r="AE825" s="11" t="s">
        <v>42</v>
      </c>
      <c r="AF825" s="11">
        <v>4</v>
      </c>
      <c r="AG825" s="12">
        <v>761.63</v>
      </c>
      <c r="AH825" s="11">
        <v>64</v>
      </c>
      <c r="AI825" s="11" t="str" cm="1">
        <f t="array" ref="AI825">_xlfn.IFS(AH825&lt;=25,"Young",AH825&lt;=50,"Adult",AH825&gt;50,"Old")</f>
        <v>Old</v>
      </c>
    </row>
    <row r="826" spans="1:35" x14ac:dyDescent="0.35">
      <c r="A826" s="7">
        <v>1316</v>
      </c>
      <c r="B826" s="5">
        <v>43485</v>
      </c>
      <c r="C826" s="6">
        <f t="shared" ca="1" si="12"/>
        <v>7.333333333333333</v>
      </c>
      <c r="D826" s="7" t="s">
        <v>135</v>
      </c>
      <c r="E826" s="7" t="s">
        <v>28</v>
      </c>
      <c r="F826" s="7" t="s">
        <v>29</v>
      </c>
      <c r="G826" s="7" t="s">
        <v>45</v>
      </c>
      <c r="H826" s="7" t="s">
        <v>44</v>
      </c>
      <c r="I826" s="7" t="s">
        <v>54</v>
      </c>
      <c r="J826" s="7" t="s">
        <v>114</v>
      </c>
      <c r="K826" s="7" t="s">
        <v>46</v>
      </c>
      <c r="L826" s="5">
        <v>20386</v>
      </c>
      <c r="M826" s="7" t="s">
        <v>35</v>
      </c>
      <c r="N826" s="7" t="s">
        <v>36</v>
      </c>
      <c r="O826" s="7" t="s">
        <v>83</v>
      </c>
      <c r="P826" s="7" t="s">
        <v>60</v>
      </c>
      <c r="Q826" s="7" t="s">
        <v>39</v>
      </c>
      <c r="R826" s="7" cm="1">
        <f t="array" ref="R826">_xlfn.IFS(Table3[[#This Row],[Performance Levels]]="Exceeds",4,Table3[[#This Row],[Performance Levels]]="Fully Meets",3,Table3[[#This Row],[Performance Levels]]="PIP",1,Table3[[#This Row],[Performance Levels]]="Needs Improvement",2)</f>
        <v>3</v>
      </c>
      <c r="S826" s="7">
        <v>3</v>
      </c>
      <c r="T826" s="7" t="str" cm="1">
        <f t="array" ref="T826">_xlfn.IFS(S826&lt;=2,"Excellent",S826=3,"Average",S826&lt;=5,"Poor")</f>
        <v>Average</v>
      </c>
      <c r="U826" s="5">
        <v>45127</v>
      </c>
      <c r="V826" s="7">
        <v>3</v>
      </c>
      <c r="W826" s="7" t="str" cm="1">
        <f t="array" ref="W826">_xlfn.IFS(S826&lt;=2,"High",S826=3,"Moderate",S826&lt;=5,"Low")</f>
        <v>Moderate</v>
      </c>
      <c r="X826" s="7">
        <v>4</v>
      </c>
      <c r="Y826" s="7" t="str" cm="1">
        <f t="array" ref="Y826">_xlfn.IFS(S826&lt;=2,"High",S826=3,"Moderate",S826&lt;=5,"Low")</f>
        <v>Moderate</v>
      </c>
      <c r="Z826" s="7">
        <v>3</v>
      </c>
      <c r="AA826" s="7" t="str" cm="1">
        <f t="array" ref="AA826">_xlfn.IFS(S826&lt;=2,"High",S826=3,"Moderate",S826&lt;=5,"Low")</f>
        <v>Moderate</v>
      </c>
      <c r="AB826" s="5">
        <v>45036</v>
      </c>
      <c r="AC826" s="7" t="s">
        <v>67</v>
      </c>
      <c r="AD826" s="7" t="s">
        <v>50</v>
      </c>
      <c r="AE826" s="7" t="s">
        <v>72</v>
      </c>
      <c r="AF826" s="7">
        <v>5</v>
      </c>
      <c r="AG826" s="8">
        <v>202.62</v>
      </c>
      <c r="AH826" s="7">
        <v>64</v>
      </c>
      <c r="AI826" s="7" t="str" cm="1">
        <f t="array" ref="AI826">_xlfn.IFS(AH826&lt;=25,"Young",AH826&lt;=50,"Adult",AH826&gt;50,"Old")</f>
        <v>Old</v>
      </c>
    </row>
    <row r="827" spans="1:35" x14ac:dyDescent="0.35">
      <c r="A827" s="11">
        <v>1317</v>
      </c>
      <c r="B827" s="9">
        <v>44325</v>
      </c>
      <c r="C827" s="10">
        <f t="shared" ca="1" si="12"/>
        <v>5.0305555555555559</v>
      </c>
      <c r="D827" s="11" t="s">
        <v>125</v>
      </c>
      <c r="E827" s="11" t="s">
        <v>86</v>
      </c>
      <c r="F827" s="11" t="s">
        <v>29</v>
      </c>
      <c r="G827" s="11" t="s">
        <v>54</v>
      </c>
      <c r="H827" s="11" t="s">
        <v>44</v>
      </c>
      <c r="I827" s="11" t="s">
        <v>45</v>
      </c>
      <c r="J827" s="11" t="s">
        <v>131</v>
      </c>
      <c r="K827" s="11" t="s">
        <v>46</v>
      </c>
      <c r="L827" s="9">
        <v>18590</v>
      </c>
      <c r="M827" s="11" t="s">
        <v>35</v>
      </c>
      <c r="N827" s="11" t="s">
        <v>36</v>
      </c>
      <c r="O827" s="11" t="s">
        <v>71</v>
      </c>
      <c r="P827" s="11" t="s">
        <v>38</v>
      </c>
      <c r="Q827" s="11" t="s">
        <v>39</v>
      </c>
      <c r="R827" s="11" cm="1">
        <f t="array" ref="R827">_xlfn.IFS(Table3[[#This Row],[Performance Levels]]="Exceeds",4,Table3[[#This Row],[Performance Levels]]="Fully Meets",3,Table3[[#This Row],[Performance Levels]]="PIP",1,Table3[[#This Row],[Performance Levels]]="Needs Improvement",2)</f>
        <v>3</v>
      </c>
      <c r="S827" s="11">
        <v>3</v>
      </c>
      <c r="T827" s="11" t="str" cm="1">
        <f t="array" ref="T827">_xlfn.IFS(S827&lt;=2,"Excellent",S827=3,"Average",S827&lt;=5,"Poor")</f>
        <v>Average</v>
      </c>
      <c r="U827" s="9">
        <v>45051</v>
      </c>
      <c r="V827" s="11">
        <v>4</v>
      </c>
      <c r="W827" s="11" t="str" cm="1">
        <f t="array" ref="W827">_xlfn.IFS(S827&lt;=2,"High",S827=3,"Moderate",S827&lt;=5,"Low")</f>
        <v>Moderate</v>
      </c>
      <c r="X827" s="11">
        <v>2</v>
      </c>
      <c r="Y827" s="11" t="str" cm="1">
        <f t="array" ref="Y827">_xlfn.IFS(S827&lt;=2,"High",S827=3,"Moderate",S827&lt;=5,"Low")</f>
        <v>Moderate</v>
      </c>
      <c r="Z827" s="11">
        <v>2</v>
      </c>
      <c r="AA827" s="11" t="str" cm="1">
        <f t="array" ref="AA827">_xlfn.IFS(S827&lt;=2,"High",S827=3,"Moderate",S827&lt;=5,"Low")</f>
        <v>Moderate</v>
      </c>
      <c r="AB827" s="9">
        <v>44793</v>
      </c>
      <c r="AC827" s="11" t="s">
        <v>91</v>
      </c>
      <c r="AD827" s="11" t="s">
        <v>50</v>
      </c>
      <c r="AE827" s="11" t="s">
        <v>72</v>
      </c>
      <c r="AF827" s="11">
        <v>5</v>
      </c>
      <c r="AG827" s="12">
        <v>414.75</v>
      </c>
      <c r="AH827" s="11">
        <v>71</v>
      </c>
      <c r="AI827" s="11" t="str" cm="1">
        <f t="array" ref="AI827">_xlfn.IFS(AH827&lt;=25,"Young",AH827&lt;=50,"Adult",AH827&gt;50,"Old")</f>
        <v>Old</v>
      </c>
    </row>
    <row r="828" spans="1:35" x14ac:dyDescent="0.35">
      <c r="A828" s="7">
        <v>1318</v>
      </c>
      <c r="B828" s="5">
        <v>45136</v>
      </c>
      <c r="C828" s="6">
        <f t="shared" ca="1" si="12"/>
        <v>2.8083333333333331</v>
      </c>
      <c r="D828" s="7" t="s">
        <v>136</v>
      </c>
      <c r="E828" s="7" t="s">
        <v>73</v>
      </c>
      <c r="F828" s="7" t="s">
        <v>29</v>
      </c>
      <c r="G828" s="7" t="s">
        <v>30</v>
      </c>
      <c r="H828" s="7" t="s">
        <v>55</v>
      </c>
      <c r="I828" s="7" t="s">
        <v>32</v>
      </c>
      <c r="J828" s="7" t="s">
        <v>131</v>
      </c>
      <c r="K828" s="7" t="s">
        <v>69</v>
      </c>
      <c r="L828" s="5">
        <v>30816</v>
      </c>
      <c r="M828" s="7" t="s">
        <v>35</v>
      </c>
      <c r="N828" s="7" t="s">
        <v>36</v>
      </c>
      <c r="O828" s="7" t="s">
        <v>37</v>
      </c>
      <c r="P828" s="7" t="s">
        <v>76</v>
      </c>
      <c r="Q828" s="7" t="s">
        <v>39</v>
      </c>
      <c r="R828" s="7" cm="1">
        <f t="array" ref="R828">_xlfn.IFS(Table3[[#This Row],[Performance Levels]]="Exceeds",4,Table3[[#This Row],[Performance Levels]]="Fully Meets",3,Table3[[#This Row],[Performance Levels]]="PIP",1,Table3[[#This Row],[Performance Levels]]="Needs Improvement",2)</f>
        <v>3</v>
      </c>
      <c r="S828" s="7">
        <v>3</v>
      </c>
      <c r="T828" s="7" t="str" cm="1">
        <f t="array" ref="T828">_xlfn.IFS(S828&lt;=2,"Excellent",S828=3,"Average",S828&lt;=5,"Poor")</f>
        <v>Average</v>
      </c>
      <c r="U828" s="5">
        <v>45067</v>
      </c>
      <c r="V828" s="7">
        <v>5</v>
      </c>
      <c r="W828" s="7" t="str" cm="1">
        <f t="array" ref="W828">_xlfn.IFS(S828&lt;=2,"High",S828=3,"Moderate",S828&lt;=5,"Low")</f>
        <v>Moderate</v>
      </c>
      <c r="X828" s="7">
        <v>4</v>
      </c>
      <c r="Y828" s="7" t="str" cm="1">
        <f t="array" ref="Y828">_xlfn.IFS(S828&lt;=2,"High",S828=3,"Moderate",S828&lt;=5,"Low")</f>
        <v>Moderate</v>
      </c>
      <c r="Z828" s="7">
        <v>2</v>
      </c>
      <c r="AA828" s="7" t="str" cm="1">
        <f t="array" ref="AA828">_xlfn.IFS(S828&lt;=2,"High",S828=3,"Moderate",S828&lt;=5,"Low")</f>
        <v>Moderate</v>
      </c>
      <c r="AB828" s="5">
        <v>44851</v>
      </c>
      <c r="AC828" s="7" t="s">
        <v>91</v>
      </c>
      <c r="AD828" s="7" t="s">
        <v>50</v>
      </c>
      <c r="AE828" s="7" t="s">
        <v>62</v>
      </c>
      <c r="AF828" s="7">
        <v>4</v>
      </c>
      <c r="AG828" s="8">
        <v>344.55</v>
      </c>
      <c r="AH828" s="7">
        <v>39</v>
      </c>
      <c r="AI828" s="7" t="str" cm="1">
        <f t="array" ref="AI828">_xlfn.IFS(AH828&lt;=25,"Young",AH828&lt;=50,"Adult",AH828&gt;50,"Old")</f>
        <v>Adult</v>
      </c>
    </row>
    <row r="829" spans="1:35" x14ac:dyDescent="0.35">
      <c r="A829" s="11">
        <v>1319</v>
      </c>
      <c r="B829" s="9">
        <v>43701</v>
      </c>
      <c r="C829" s="10">
        <f t="shared" ca="1" si="12"/>
        <v>6.7388888888888889</v>
      </c>
      <c r="D829" s="11" t="s">
        <v>137</v>
      </c>
      <c r="E829" s="11" t="s">
        <v>43</v>
      </c>
      <c r="F829" s="11" t="s">
        <v>29</v>
      </c>
      <c r="G829" s="11" t="s">
        <v>45</v>
      </c>
      <c r="H829" s="11" t="s">
        <v>31</v>
      </c>
      <c r="I829" s="11" t="s">
        <v>32</v>
      </c>
      <c r="J829" s="11" t="s">
        <v>131</v>
      </c>
      <c r="K829" s="11" t="s">
        <v>34</v>
      </c>
      <c r="L829" s="9">
        <v>23581</v>
      </c>
      <c r="M829" s="11" t="s">
        <v>35</v>
      </c>
      <c r="N829" s="11" t="s">
        <v>47</v>
      </c>
      <c r="O829" s="11" t="s">
        <v>83</v>
      </c>
      <c r="P829" s="11" t="s">
        <v>66</v>
      </c>
      <c r="Q829" s="11" t="s">
        <v>39</v>
      </c>
      <c r="R829" s="11" cm="1">
        <f t="array" ref="R829">_xlfn.IFS(Table3[[#This Row],[Performance Levels]]="Exceeds",4,Table3[[#This Row],[Performance Levels]]="Fully Meets",3,Table3[[#This Row],[Performance Levels]]="PIP",1,Table3[[#This Row],[Performance Levels]]="Needs Improvement",2)</f>
        <v>3</v>
      </c>
      <c r="S829" s="11">
        <v>3</v>
      </c>
      <c r="T829" s="11" t="str" cm="1">
        <f t="array" ref="T829">_xlfn.IFS(S829&lt;=2,"Excellent",S829=3,"Average",S829&lt;=5,"Poor")</f>
        <v>Average</v>
      </c>
      <c r="U829" s="9">
        <v>45091</v>
      </c>
      <c r="V829" s="11">
        <v>4</v>
      </c>
      <c r="W829" s="11" t="str" cm="1">
        <f t="array" ref="W829">_xlfn.IFS(S829&lt;=2,"High",S829=3,"Moderate",S829&lt;=5,"Low")</f>
        <v>Moderate</v>
      </c>
      <c r="X829" s="11">
        <v>2</v>
      </c>
      <c r="Y829" s="11" t="str" cm="1">
        <f t="array" ref="Y829">_xlfn.IFS(S829&lt;=2,"High",S829=3,"Moderate",S829&lt;=5,"Low")</f>
        <v>Moderate</v>
      </c>
      <c r="Z829" s="11">
        <v>5</v>
      </c>
      <c r="AA829" s="11" t="str" cm="1">
        <f t="array" ref="AA829">_xlfn.IFS(S829&lt;=2,"High",S829=3,"Moderate",S829&lt;=5,"Low")</f>
        <v>Moderate</v>
      </c>
      <c r="AB829" s="9">
        <v>45065</v>
      </c>
      <c r="AC829" s="11" t="s">
        <v>61</v>
      </c>
      <c r="AD829" s="11" t="s">
        <v>41</v>
      </c>
      <c r="AE829" s="11" t="s">
        <v>42</v>
      </c>
      <c r="AF829" s="11">
        <v>1</v>
      </c>
      <c r="AG829" s="12">
        <v>777.46</v>
      </c>
      <c r="AH829" s="11">
        <v>55</v>
      </c>
      <c r="AI829" s="11" t="str" cm="1">
        <f t="array" ref="AI829">_xlfn.IFS(AH829&lt;=25,"Young",AH829&lt;=50,"Adult",AH829&gt;50,"Old")</f>
        <v>Old</v>
      </c>
    </row>
    <row r="830" spans="1:35" x14ac:dyDescent="0.35">
      <c r="A830" s="7">
        <v>1320</v>
      </c>
      <c r="B830" s="5">
        <v>43459</v>
      </c>
      <c r="C830" s="6">
        <f t="shared" ca="1" si="12"/>
        <v>7.4027777777777777</v>
      </c>
      <c r="D830" s="7" t="s">
        <v>136</v>
      </c>
      <c r="E830" s="7" t="s">
        <v>73</v>
      </c>
      <c r="F830" s="7" t="s">
        <v>29</v>
      </c>
      <c r="G830" s="7" t="s">
        <v>45</v>
      </c>
      <c r="H830" s="7" t="s">
        <v>55</v>
      </c>
      <c r="I830" s="7" t="s">
        <v>54</v>
      </c>
      <c r="J830" s="7" t="s">
        <v>131</v>
      </c>
      <c r="K830" s="7" t="s">
        <v>100</v>
      </c>
      <c r="L830" s="5">
        <v>30565</v>
      </c>
      <c r="M830" s="7" t="s">
        <v>35</v>
      </c>
      <c r="N830" s="7" t="s">
        <v>36</v>
      </c>
      <c r="O830" s="7" t="s">
        <v>37</v>
      </c>
      <c r="P830" s="7" t="s">
        <v>38</v>
      </c>
      <c r="Q830" s="7" t="s">
        <v>39</v>
      </c>
      <c r="R830" s="7" cm="1">
        <f t="array" ref="R830">_xlfn.IFS(Table3[[#This Row],[Performance Levels]]="Exceeds",4,Table3[[#This Row],[Performance Levels]]="Fully Meets",3,Table3[[#This Row],[Performance Levels]]="PIP",1,Table3[[#This Row],[Performance Levels]]="Needs Improvement",2)</f>
        <v>3</v>
      </c>
      <c r="S830" s="7">
        <v>3</v>
      </c>
      <c r="T830" s="7" t="str" cm="1">
        <f t="array" ref="T830">_xlfn.IFS(S830&lt;=2,"Excellent",S830=3,"Average",S830&lt;=5,"Poor")</f>
        <v>Average</v>
      </c>
      <c r="U830" s="5">
        <v>44938</v>
      </c>
      <c r="V830" s="7">
        <v>5</v>
      </c>
      <c r="W830" s="7" t="str" cm="1">
        <f t="array" ref="W830">_xlfn.IFS(S830&lt;=2,"High",S830=3,"Moderate",S830&lt;=5,"Low")</f>
        <v>Moderate</v>
      </c>
      <c r="X830" s="7">
        <v>1</v>
      </c>
      <c r="Y830" s="7" t="str" cm="1">
        <f t="array" ref="Y830">_xlfn.IFS(S830&lt;=2,"High",S830=3,"Moderate",S830&lt;=5,"Low")</f>
        <v>Moderate</v>
      </c>
      <c r="Z830" s="7">
        <v>5</v>
      </c>
      <c r="AA830" s="7" t="str" cm="1">
        <f t="array" ref="AA830">_xlfn.IFS(S830&lt;=2,"High",S830=3,"Moderate",S830&lt;=5,"Low")</f>
        <v>Moderate</v>
      </c>
      <c r="AB830" s="5">
        <v>44798</v>
      </c>
      <c r="AC830" s="7" t="s">
        <v>40</v>
      </c>
      <c r="AD830" s="7" t="s">
        <v>50</v>
      </c>
      <c r="AE830" s="7" t="s">
        <v>62</v>
      </c>
      <c r="AF830" s="7">
        <v>3</v>
      </c>
      <c r="AG830" s="8">
        <v>948.71</v>
      </c>
      <c r="AH830" s="7">
        <v>35</v>
      </c>
      <c r="AI830" s="7" t="str" cm="1">
        <f t="array" ref="AI830">_xlfn.IFS(AH830&lt;=25,"Young",AH830&lt;=50,"Adult",AH830&gt;50,"Old")</f>
        <v>Adult</v>
      </c>
    </row>
    <row r="831" spans="1:35" x14ac:dyDescent="0.35">
      <c r="A831" s="11">
        <v>1321</v>
      </c>
      <c r="B831" s="9">
        <v>44343</v>
      </c>
      <c r="C831" s="10">
        <f t="shared" ca="1" si="12"/>
        <v>4.9805555555555552</v>
      </c>
      <c r="D831" s="11" t="s">
        <v>137</v>
      </c>
      <c r="E831" s="11" t="s">
        <v>63</v>
      </c>
      <c r="F831" s="11" t="s">
        <v>29</v>
      </c>
      <c r="G831" s="11" t="s">
        <v>30</v>
      </c>
      <c r="H831" s="11" t="s">
        <v>44</v>
      </c>
      <c r="I831" s="11" t="s">
        <v>54</v>
      </c>
      <c r="J831" s="11" t="s">
        <v>131</v>
      </c>
      <c r="K831" s="11" t="s">
        <v>95</v>
      </c>
      <c r="L831" s="9">
        <v>21260</v>
      </c>
      <c r="M831" s="11" t="s">
        <v>35</v>
      </c>
      <c r="N831" s="11" t="s">
        <v>47</v>
      </c>
      <c r="O831" s="11" t="s">
        <v>71</v>
      </c>
      <c r="P831" s="11" t="s">
        <v>60</v>
      </c>
      <c r="Q831" s="11" t="s">
        <v>39</v>
      </c>
      <c r="R831" s="11" cm="1">
        <f t="array" ref="R831">_xlfn.IFS(Table3[[#This Row],[Performance Levels]]="Exceeds",4,Table3[[#This Row],[Performance Levels]]="Fully Meets",3,Table3[[#This Row],[Performance Levels]]="PIP",1,Table3[[#This Row],[Performance Levels]]="Needs Improvement",2)</f>
        <v>3</v>
      </c>
      <c r="S831" s="11">
        <v>3</v>
      </c>
      <c r="T831" s="11" t="str" cm="1">
        <f t="array" ref="T831">_xlfn.IFS(S831&lt;=2,"Excellent",S831=3,"Average",S831&lt;=5,"Poor")</f>
        <v>Average</v>
      </c>
      <c r="U831" s="9">
        <v>45046</v>
      </c>
      <c r="V831" s="11">
        <v>1</v>
      </c>
      <c r="W831" s="11" t="str" cm="1">
        <f t="array" ref="W831">_xlfn.IFS(S831&lt;=2,"High",S831=3,"Moderate",S831&lt;=5,"Low")</f>
        <v>Moderate</v>
      </c>
      <c r="X831" s="11">
        <v>5</v>
      </c>
      <c r="Y831" s="11" t="str" cm="1">
        <f t="array" ref="Y831">_xlfn.IFS(S831&lt;=2,"High",S831=3,"Moderate",S831&lt;=5,"Low")</f>
        <v>Moderate</v>
      </c>
      <c r="Z831" s="11">
        <v>5</v>
      </c>
      <c r="AA831" s="11" t="str" cm="1">
        <f t="array" ref="AA831">_xlfn.IFS(S831&lt;=2,"High",S831=3,"Moderate",S831&lt;=5,"Low")</f>
        <v>Moderate</v>
      </c>
      <c r="AB831" s="9">
        <v>44945</v>
      </c>
      <c r="AC831" s="11" t="s">
        <v>49</v>
      </c>
      <c r="AD831" s="11" t="s">
        <v>41</v>
      </c>
      <c r="AE831" s="11" t="s">
        <v>72</v>
      </c>
      <c r="AF831" s="11">
        <v>5</v>
      </c>
      <c r="AG831" s="12">
        <v>308.77</v>
      </c>
      <c r="AH831" s="11">
        <v>63</v>
      </c>
      <c r="AI831" s="11" t="str" cm="1">
        <f t="array" ref="AI831">_xlfn.IFS(AH831&lt;=25,"Young",AH831&lt;=50,"Adult",AH831&gt;50,"Old")</f>
        <v>Old</v>
      </c>
    </row>
    <row r="832" spans="1:35" x14ac:dyDescent="0.35">
      <c r="A832" s="7">
        <v>1322</v>
      </c>
      <c r="B832" s="5">
        <v>44959</v>
      </c>
      <c r="C832" s="6">
        <f t="shared" ca="1" si="12"/>
        <v>3.3</v>
      </c>
      <c r="D832" s="7" t="s">
        <v>137</v>
      </c>
      <c r="E832" s="7" t="s">
        <v>63</v>
      </c>
      <c r="F832" s="7" t="s">
        <v>29</v>
      </c>
      <c r="G832" s="7" t="s">
        <v>54</v>
      </c>
      <c r="H832" s="7" t="s">
        <v>55</v>
      </c>
      <c r="I832" s="7" t="s">
        <v>54</v>
      </c>
      <c r="J832" s="7" t="s">
        <v>131</v>
      </c>
      <c r="K832" s="7" t="s">
        <v>81</v>
      </c>
      <c r="L832" s="5">
        <v>31185</v>
      </c>
      <c r="M832" s="7" t="s">
        <v>35</v>
      </c>
      <c r="N832" s="7" t="s">
        <v>36</v>
      </c>
      <c r="O832" s="7" t="s">
        <v>48</v>
      </c>
      <c r="P832" s="7" t="s">
        <v>38</v>
      </c>
      <c r="Q832" s="7" t="s">
        <v>39</v>
      </c>
      <c r="R832" s="7" cm="1">
        <f t="array" ref="R832">_xlfn.IFS(Table3[[#This Row],[Performance Levels]]="Exceeds",4,Table3[[#This Row],[Performance Levels]]="Fully Meets",3,Table3[[#This Row],[Performance Levels]]="PIP",1,Table3[[#This Row],[Performance Levels]]="Needs Improvement",2)</f>
        <v>3</v>
      </c>
      <c r="S832" s="7">
        <v>3</v>
      </c>
      <c r="T832" s="7" t="str" cm="1">
        <f t="array" ref="T832">_xlfn.IFS(S832&lt;=2,"Excellent",S832=3,"Average",S832&lt;=5,"Poor")</f>
        <v>Average</v>
      </c>
      <c r="U832" s="5">
        <v>44943</v>
      </c>
      <c r="V832" s="7">
        <v>1</v>
      </c>
      <c r="W832" s="7" t="str" cm="1">
        <f t="array" ref="W832">_xlfn.IFS(S832&lt;=2,"High",S832=3,"Moderate",S832&lt;=5,"Low")</f>
        <v>Moderate</v>
      </c>
      <c r="X832" s="7">
        <v>5</v>
      </c>
      <c r="Y832" s="7" t="str" cm="1">
        <f t="array" ref="Y832">_xlfn.IFS(S832&lt;=2,"High",S832=3,"Moderate",S832&lt;=5,"Low")</f>
        <v>Moderate</v>
      </c>
      <c r="Z832" s="7">
        <v>2</v>
      </c>
      <c r="AA832" s="7" t="str" cm="1">
        <f t="array" ref="AA832">_xlfn.IFS(S832&lt;=2,"High",S832=3,"Moderate",S832&lt;=5,"Low")</f>
        <v>Moderate</v>
      </c>
      <c r="AB832" s="5">
        <v>44981</v>
      </c>
      <c r="AC832" s="7" t="s">
        <v>49</v>
      </c>
      <c r="AD832" s="7" t="s">
        <v>50</v>
      </c>
      <c r="AE832" s="7" t="s">
        <v>51</v>
      </c>
      <c r="AF832" s="7">
        <v>1</v>
      </c>
      <c r="AG832" s="8">
        <v>891.25</v>
      </c>
      <c r="AH832" s="7">
        <v>38</v>
      </c>
      <c r="AI832" s="7" t="str" cm="1">
        <f t="array" ref="AI832">_xlfn.IFS(AH832&lt;=25,"Young",AH832&lt;=50,"Adult",AH832&gt;50,"Old")</f>
        <v>Adult</v>
      </c>
    </row>
    <row r="833" spans="1:35" x14ac:dyDescent="0.35">
      <c r="A833" s="11">
        <v>1323</v>
      </c>
      <c r="B833" s="9">
        <v>44901</v>
      </c>
      <c r="C833" s="10">
        <f t="shared" ca="1" si="12"/>
        <v>3.4555555555555557</v>
      </c>
      <c r="D833" s="11" t="s">
        <v>136</v>
      </c>
      <c r="E833" s="11" t="s">
        <v>53</v>
      </c>
      <c r="F833" s="11" t="s">
        <v>29</v>
      </c>
      <c r="G833" s="11" t="s">
        <v>54</v>
      </c>
      <c r="H833" s="11" t="s">
        <v>55</v>
      </c>
      <c r="I833" s="11" t="s">
        <v>32</v>
      </c>
      <c r="J833" s="11" t="s">
        <v>131</v>
      </c>
      <c r="K833" s="11" t="s">
        <v>46</v>
      </c>
      <c r="L833" s="9">
        <v>19437</v>
      </c>
      <c r="M833" s="11" t="s">
        <v>35</v>
      </c>
      <c r="N833" s="11" t="s">
        <v>36</v>
      </c>
      <c r="O833" s="11" t="s">
        <v>71</v>
      </c>
      <c r="P833" s="11" t="s">
        <v>76</v>
      </c>
      <c r="Q833" s="11" t="s">
        <v>39</v>
      </c>
      <c r="R833" s="11" cm="1">
        <f t="array" ref="R833">_xlfn.IFS(Table3[[#This Row],[Performance Levels]]="Exceeds",4,Table3[[#This Row],[Performance Levels]]="Fully Meets",3,Table3[[#This Row],[Performance Levels]]="PIP",1,Table3[[#This Row],[Performance Levels]]="Needs Improvement",2)</f>
        <v>3</v>
      </c>
      <c r="S833" s="11">
        <v>3</v>
      </c>
      <c r="T833" s="11" t="str" cm="1">
        <f t="array" ref="T833">_xlfn.IFS(S833&lt;=2,"Excellent",S833=3,"Average",S833&lt;=5,"Poor")</f>
        <v>Average</v>
      </c>
      <c r="U833" s="9">
        <v>45048</v>
      </c>
      <c r="V833" s="11">
        <v>5</v>
      </c>
      <c r="W833" s="11" t="str" cm="1">
        <f t="array" ref="W833">_xlfn.IFS(S833&lt;=2,"High",S833=3,"Moderate",S833&lt;=5,"Low")</f>
        <v>Moderate</v>
      </c>
      <c r="X833" s="11">
        <v>1</v>
      </c>
      <c r="Y833" s="11" t="str" cm="1">
        <f t="array" ref="Y833">_xlfn.IFS(S833&lt;=2,"High",S833=3,"Moderate",S833&lt;=5,"Low")</f>
        <v>Moderate</v>
      </c>
      <c r="Z833" s="11">
        <v>5</v>
      </c>
      <c r="AA833" s="11" t="str" cm="1">
        <f t="array" ref="AA833">_xlfn.IFS(S833&lt;=2,"High",S833=3,"Moderate",S833&lt;=5,"Low")</f>
        <v>Moderate</v>
      </c>
      <c r="AB833" s="9">
        <v>45015</v>
      </c>
      <c r="AC833" s="11" t="s">
        <v>49</v>
      </c>
      <c r="AD833" s="11" t="s">
        <v>41</v>
      </c>
      <c r="AE833" s="11" t="s">
        <v>72</v>
      </c>
      <c r="AF833" s="11">
        <v>2</v>
      </c>
      <c r="AG833" s="12">
        <v>659.9</v>
      </c>
      <c r="AH833" s="11">
        <v>69</v>
      </c>
      <c r="AI833" s="11" t="str" cm="1">
        <f t="array" ref="AI833">_xlfn.IFS(AH833&lt;=25,"Young",AH833&lt;=50,"Adult",AH833&gt;50,"Old")</f>
        <v>Old</v>
      </c>
    </row>
    <row r="834" spans="1:35" x14ac:dyDescent="0.35">
      <c r="A834" s="7">
        <v>1324</v>
      </c>
      <c r="B834" s="5">
        <v>44400</v>
      </c>
      <c r="C834" s="6">
        <f t="shared" ca="1" si="12"/>
        <v>4.8250000000000002</v>
      </c>
      <c r="D834" s="7" t="s">
        <v>137</v>
      </c>
      <c r="E834" s="7" t="s">
        <v>86</v>
      </c>
      <c r="F834" s="7" t="s">
        <v>29</v>
      </c>
      <c r="G834" s="7" t="s">
        <v>45</v>
      </c>
      <c r="H834" s="7" t="s">
        <v>44</v>
      </c>
      <c r="I834" s="7" t="s">
        <v>45</v>
      </c>
      <c r="J834" s="7" t="s">
        <v>131</v>
      </c>
      <c r="K834" s="7" t="s">
        <v>64</v>
      </c>
      <c r="L834" s="5">
        <v>31713</v>
      </c>
      <c r="M834" s="7" t="s">
        <v>35</v>
      </c>
      <c r="N834" s="7" t="s">
        <v>36</v>
      </c>
      <c r="O834" s="7" t="s">
        <v>48</v>
      </c>
      <c r="P834" s="7" t="s">
        <v>60</v>
      </c>
      <c r="Q834" s="7" t="s">
        <v>39</v>
      </c>
      <c r="R834" s="7" cm="1">
        <f t="array" ref="R834">_xlfn.IFS(Table3[[#This Row],[Performance Levels]]="Exceeds",4,Table3[[#This Row],[Performance Levels]]="Fully Meets",3,Table3[[#This Row],[Performance Levels]]="PIP",1,Table3[[#This Row],[Performance Levels]]="Needs Improvement",2)</f>
        <v>3</v>
      </c>
      <c r="S834" s="7">
        <v>3</v>
      </c>
      <c r="T834" s="7" t="str" cm="1">
        <f t="array" ref="T834">_xlfn.IFS(S834&lt;=2,"Excellent",S834=3,"Average",S834&lt;=5,"Poor")</f>
        <v>Average</v>
      </c>
      <c r="U834" s="5">
        <v>44881</v>
      </c>
      <c r="V834" s="7">
        <v>5</v>
      </c>
      <c r="W834" s="7" t="str" cm="1">
        <f t="array" ref="W834">_xlfn.IFS(S834&lt;=2,"High",S834=3,"Moderate",S834&lt;=5,"Low")</f>
        <v>Moderate</v>
      </c>
      <c r="X834" s="7">
        <v>3</v>
      </c>
      <c r="Y834" s="7" t="str" cm="1">
        <f t="array" ref="Y834">_xlfn.IFS(S834&lt;=2,"High",S834=3,"Moderate",S834&lt;=5,"Low")</f>
        <v>Moderate</v>
      </c>
      <c r="Z834" s="7">
        <v>3</v>
      </c>
      <c r="AA834" s="7" t="str" cm="1">
        <f t="array" ref="AA834">_xlfn.IFS(S834&lt;=2,"High",S834=3,"Moderate",S834&lt;=5,"Low")</f>
        <v>Moderate</v>
      </c>
      <c r="AB834" s="5">
        <v>44834</v>
      </c>
      <c r="AC834" s="7" t="s">
        <v>61</v>
      </c>
      <c r="AD834" s="7" t="s">
        <v>41</v>
      </c>
      <c r="AE834" s="7" t="s">
        <v>42</v>
      </c>
      <c r="AF834" s="7">
        <v>2</v>
      </c>
      <c r="AG834" s="8">
        <v>858.72</v>
      </c>
      <c r="AH834" s="7">
        <v>35</v>
      </c>
      <c r="AI834" s="7" t="str" cm="1">
        <f t="array" ref="AI834">_xlfn.IFS(AH834&lt;=25,"Young",AH834&lt;=50,"Adult",AH834&gt;50,"Old")</f>
        <v>Adult</v>
      </c>
    </row>
    <row r="835" spans="1:35" x14ac:dyDescent="0.35">
      <c r="A835" s="11">
        <v>1325</v>
      </c>
      <c r="B835" s="9">
        <v>43785</v>
      </c>
      <c r="C835" s="10">
        <f t="shared" ref="C835:C898" ca="1" si="13">YEARFRAC(B835,TODAY())</f>
        <v>6.5111111111111111</v>
      </c>
      <c r="D835" s="11" t="s">
        <v>137</v>
      </c>
      <c r="E835" s="11" t="s">
        <v>63</v>
      </c>
      <c r="F835" s="11" t="s">
        <v>29</v>
      </c>
      <c r="G835" s="11" t="s">
        <v>30</v>
      </c>
      <c r="H835" s="11" t="s">
        <v>55</v>
      </c>
      <c r="I835" s="11" t="s">
        <v>32</v>
      </c>
      <c r="J835" s="11" t="s">
        <v>131</v>
      </c>
      <c r="K835" s="11" t="s">
        <v>78</v>
      </c>
      <c r="L835" s="9">
        <v>30073</v>
      </c>
      <c r="M835" s="11" t="s">
        <v>35</v>
      </c>
      <c r="N835" s="11" t="s">
        <v>36</v>
      </c>
      <c r="O835" s="11" t="s">
        <v>71</v>
      </c>
      <c r="P835" s="11" t="s">
        <v>76</v>
      </c>
      <c r="Q835" s="11" t="s">
        <v>39</v>
      </c>
      <c r="R835" s="11" cm="1">
        <f t="array" ref="R835">_xlfn.IFS(Table3[[#This Row],[Performance Levels]]="Exceeds",4,Table3[[#This Row],[Performance Levels]]="Fully Meets",3,Table3[[#This Row],[Performance Levels]]="PIP",1,Table3[[#This Row],[Performance Levels]]="Needs Improvement",2)</f>
        <v>3</v>
      </c>
      <c r="S835" s="11">
        <v>3</v>
      </c>
      <c r="T835" s="11" t="str" cm="1">
        <f t="array" ref="T835">_xlfn.IFS(S835&lt;=2,"Excellent",S835=3,"Average",S835&lt;=5,"Poor")</f>
        <v>Average</v>
      </c>
      <c r="U835" s="9">
        <v>44912</v>
      </c>
      <c r="V835" s="11">
        <v>1</v>
      </c>
      <c r="W835" s="11" t="str" cm="1">
        <f t="array" ref="W835">_xlfn.IFS(S835&lt;=2,"High",S835=3,"Moderate",S835&lt;=5,"Low")</f>
        <v>Moderate</v>
      </c>
      <c r="X835" s="11">
        <v>5</v>
      </c>
      <c r="Y835" s="11" t="str" cm="1">
        <f t="array" ref="Y835">_xlfn.IFS(S835&lt;=2,"High",S835=3,"Moderate",S835&lt;=5,"Low")</f>
        <v>Moderate</v>
      </c>
      <c r="Z835" s="11">
        <v>3</v>
      </c>
      <c r="AA835" s="11" t="str" cm="1">
        <f t="array" ref="AA835">_xlfn.IFS(S835&lt;=2,"High",S835=3,"Moderate",S835&lt;=5,"Low")</f>
        <v>Moderate</v>
      </c>
      <c r="AB835" s="9">
        <v>45013</v>
      </c>
      <c r="AC835" s="11" t="s">
        <v>61</v>
      </c>
      <c r="AD835" s="11" t="s">
        <v>50</v>
      </c>
      <c r="AE835" s="11" t="s">
        <v>42</v>
      </c>
      <c r="AF835" s="11">
        <v>5</v>
      </c>
      <c r="AG835" s="12">
        <v>380.24</v>
      </c>
      <c r="AH835" s="11">
        <v>37</v>
      </c>
      <c r="AI835" s="11" t="str" cm="1">
        <f t="array" ref="AI835">_xlfn.IFS(AH835&lt;=25,"Young",AH835&lt;=50,"Adult",AH835&gt;50,"Old")</f>
        <v>Adult</v>
      </c>
    </row>
    <row r="836" spans="1:35" x14ac:dyDescent="0.35">
      <c r="A836" s="7">
        <v>1326</v>
      </c>
      <c r="B836" s="5">
        <v>43898</v>
      </c>
      <c r="C836" s="6">
        <f t="shared" ca="1" si="13"/>
        <v>6.2</v>
      </c>
      <c r="D836" s="7" t="s">
        <v>113</v>
      </c>
      <c r="E836" s="7" t="s">
        <v>93</v>
      </c>
      <c r="F836" s="7" t="s">
        <v>29</v>
      </c>
      <c r="G836" s="7" t="s">
        <v>54</v>
      </c>
      <c r="H836" s="7" t="s">
        <v>44</v>
      </c>
      <c r="I836" s="7" t="s">
        <v>32</v>
      </c>
      <c r="J836" s="7" t="s">
        <v>131</v>
      </c>
      <c r="K836" s="7" t="s">
        <v>74</v>
      </c>
      <c r="L836" s="5">
        <v>28446</v>
      </c>
      <c r="M836" s="7" t="s">
        <v>35</v>
      </c>
      <c r="N836" s="7" t="s">
        <v>47</v>
      </c>
      <c r="O836" s="7" t="s">
        <v>37</v>
      </c>
      <c r="P836" s="7" t="s">
        <v>38</v>
      </c>
      <c r="Q836" s="7" t="s">
        <v>39</v>
      </c>
      <c r="R836" s="7" cm="1">
        <f t="array" ref="R836">_xlfn.IFS(Table3[[#This Row],[Performance Levels]]="Exceeds",4,Table3[[#This Row],[Performance Levels]]="Fully Meets",3,Table3[[#This Row],[Performance Levels]]="PIP",1,Table3[[#This Row],[Performance Levels]]="Needs Improvement",2)</f>
        <v>3</v>
      </c>
      <c r="S836" s="7">
        <v>3</v>
      </c>
      <c r="T836" s="7" t="str" cm="1">
        <f t="array" ref="T836">_xlfn.IFS(S836&lt;=2,"Excellent",S836=3,"Average",S836&lt;=5,"Poor")</f>
        <v>Average</v>
      </c>
      <c r="U836" s="5">
        <v>44989</v>
      </c>
      <c r="V836" s="7">
        <v>5</v>
      </c>
      <c r="W836" s="7" t="str" cm="1">
        <f t="array" ref="W836">_xlfn.IFS(S836&lt;=2,"High",S836=3,"Moderate",S836&lt;=5,"Low")</f>
        <v>Moderate</v>
      </c>
      <c r="X836" s="7">
        <v>3</v>
      </c>
      <c r="Y836" s="7" t="str" cm="1">
        <f t="array" ref="Y836">_xlfn.IFS(S836&lt;=2,"High",S836=3,"Moderate",S836&lt;=5,"Low")</f>
        <v>Moderate</v>
      </c>
      <c r="Z836" s="7">
        <v>1</v>
      </c>
      <c r="AA836" s="7" t="str" cm="1">
        <f t="array" ref="AA836">_xlfn.IFS(S836&lt;=2,"High",S836=3,"Moderate",S836&lt;=5,"Low")</f>
        <v>Moderate</v>
      </c>
      <c r="AB836" s="5">
        <v>45047</v>
      </c>
      <c r="AC836" s="7" t="s">
        <v>40</v>
      </c>
      <c r="AD836" s="7" t="s">
        <v>50</v>
      </c>
      <c r="AE836" s="7" t="s">
        <v>72</v>
      </c>
      <c r="AF836" s="7">
        <v>5</v>
      </c>
      <c r="AG836" s="8">
        <v>505.4</v>
      </c>
      <c r="AH836" s="7">
        <v>43</v>
      </c>
      <c r="AI836" s="7" t="str" cm="1">
        <f t="array" ref="AI836">_xlfn.IFS(AH836&lt;=25,"Young",AH836&lt;=50,"Adult",AH836&gt;50,"Old")</f>
        <v>Adult</v>
      </c>
    </row>
    <row r="837" spans="1:35" x14ac:dyDescent="0.35">
      <c r="A837" s="11">
        <v>1327</v>
      </c>
      <c r="B837" s="9">
        <v>43479</v>
      </c>
      <c r="C837" s="10">
        <f t="shared" ca="1" si="13"/>
        <v>7.35</v>
      </c>
      <c r="D837" s="11" t="s">
        <v>113</v>
      </c>
      <c r="E837" s="11" t="s">
        <v>73</v>
      </c>
      <c r="F837" s="11" t="s">
        <v>29</v>
      </c>
      <c r="G837" s="11" t="s">
        <v>45</v>
      </c>
      <c r="H837" s="11" t="s">
        <v>55</v>
      </c>
      <c r="I837" s="11" t="s">
        <v>32</v>
      </c>
      <c r="J837" s="11" t="s">
        <v>131</v>
      </c>
      <c r="K837" s="11" t="s">
        <v>78</v>
      </c>
      <c r="L837" s="9">
        <v>21966</v>
      </c>
      <c r="M837" s="11" t="s">
        <v>35</v>
      </c>
      <c r="N837" s="11" t="s">
        <v>47</v>
      </c>
      <c r="O837" s="11" t="s">
        <v>37</v>
      </c>
      <c r="P837" s="11" t="s">
        <v>60</v>
      </c>
      <c r="Q837" s="11" t="s">
        <v>39</v>
      </c>
      <c r="R837" s="11" cm="1">
        <f t="array" ref="R837">_xlfn.IFS(Table3[[#This Row],[Performance Levels]]="Exceeds",4,Table3[[#This Row],[Performance Levels]]="Fully Meets",3,Table3[[#This Row],[Performance Levels]]="PIP",1,Table3[[#This Row],[Performance Levels]]="Needs Improvement",2)</f>
        <v>3</v>
      </c>
      <c r="S837" s="11">
        <v>3</v>
      </c>
      <c r="T837" s="11" t="str" cm="1">
        <f t="array" ref="T837">_xlfn.IFS(S837&lt;=2,"Excellent",S837=3,"Average",S837&lt;=5,"Poor")</f>
        <v>Average</v>
      </c>
      <c r="U837" s="9">
        <v>45008</v>
      </c>
      <c r="V837" s="11">
        <v>5</v>
      </c>
      <c r="W837" s="11" t="str" cm="1">
        <f t="array" ref="W837">_xlfn.IFS(S837&lt;=2,"High",S837=3,"Moderate",S837&lt;=5,"Low")</f>
        <v>Moderate</v>
      </c>
      <c r="X837" s="11">
        <v>3</v>
      </c>
      <c r="Y837" s="11" t="str" cm="1">
        <f t="array" ref="Y837">_xlfn.IFS(S837&lt;=2,"High",S837=3,"Moderate",S837&lt;=5,"Low")</f>
        <v>Moderate</v>
      </c>
      <c r="Z837" s="11">
        <v>4</v>
      </c>
      <c r="AA837" s="11" t="str" cm="1">
        <f t="array" ref="AA837">_xlfn.IFS(S837&lt;=2,"High",S837=3,"Moderate",S837&lt;=5,"Low")</f>
        <v>Moderate</v>
      </c>
      <c r="AB837" s="9">
        <v>45109</v>
      </c>
      <c r="AC837" s="11" t="s">
        <v>40</v>
      </c>
      <c r="AD837" s="11" t="s">
        <v>41</v>
      </c>
      <c r="AE837" s="11" t="s">
        <v>72</v>
      </c>
      <c r="AF837" s="11">
        <v>3</v>
      </c>
      <c r="AG837" s="12">
        <v>609.01</v>
      </c>
      <c r="AH837" s="11">
        <v>59</v>
      </c>
      <c r="AI837" s="11" t="str" cm="1">
        <f t="array" ref="AI837">_xlfn.IFS(AH837&lt;=25,"Young",AH837&lt;=50,"Adult",AH837&gt;50,"Old")</f>
        <v>Old</v>
      </c>
    </row>
    <row r="838" spans="1:35" x14ac:dyDescent="0.35">
      <c r="A838" s="7">
        <v>1328</v>
      </c>
      <c r="B838" s="5">
        <v>43890</v>
      </c>
      <c r="C838" s="6">
        <f t="shared" ca="1" si="13"/>
        <v>6.2222222222222223</v>
      </c>
      <c r="D838" s="7" t="s">
        <v>113</v>
      </c>
      <c r="E838" s="7" t="s">
        <v>80</v>
      </c>
      <c r="F838" s="7" t="s">
        <v>29</v>
      </c>
      <c r="G838" s="7" t="s">
        <v>45</v>
      </c>
      <c r="H838" s="7" t="s">
        <v>31</v>
      </c>
      <c r="I838" s="7" t="s">
        <v>54</v>
      </c>
      <c r="J838" s="7" t="s">
        <v>94</v>
      </c>
      <c r="K838" s="7" t="s">
        <v>81</v>
      </c>
      <c r="L838" s="5">
        <v>27752</v>
      </c>
      <c r="M838" s="7" t="s">
        <v>35</v>
      </c>
      <c r="N838" s="7" t="s">
        <v>47</v>
      </c>
      <c r="O838" s="7" t="s">
        <v>83</v>
      </c>
      <c r="P838" s="7" t="s">
        <v>60</v>
      </c>
      <c r="Q838" s="7" t="s">
        <v>39</v>
      </c>
      <c r="R838" s="7" cm="1">
        <f t="array" ref="R838">_xlfn.IFS(Table3[[#This Row],[Performance Levels]]="Exceeds",4,Table3[[#This Row],[Performance Levels]]="Fully Meets",3,Table3[[#This Row],[Performance Levels]]="PIP",1,Table3[[#This Row],[Performance Levels]]="Needs Improvement",2)</f>
        <v>3</v>
      </c>
      <c r="S838" s="7">
        <v>3</v>
      </c>
      <c r="T838" s="7" t="str" cm="1">
        <f t="array" ref="T838">_xlfn.IFS(S838&lt;=2,"Excellent",S838=3,"Average",S838&lt;=5,"Poor")</f>
        <v>Average</v>
      </c>
      <c r="U838" s="5">
        <v>44872</v>
      </c>
      <c r="V838" s="7">
        <v>1</v>
      </c>
      <c r="W838" s="7" t="str" cm="1">
        <f t="array" ref="W838">_xlfn.IFS(S838&lt;=2,"High",S838=3,"Moderate",S838&lt;=5,"Low")</f>
        <v>Moderate</v>
      </c>
      <c r="X838" s="7">
        <v>4</v>
      </c>
      <c r="Y838" s="7" t="str" cm="1">
        <f t="array" ref="Y838">_xlfn.IFS(S838&lt;=2,"High",S838=3,"Moderate",S838&lt;=5,"Low")</f>
        <v>Moderate</v>
      </c>
      <c r="Z838" s="7">
        <v>3</v>
      </c>
      <c r="AA838" s="7" t="str" cm="1">
        <f t="array" ref="AA838">_xlfn.IFS(S838&lt;=2,"High",S838=3,"Moderate",S838&lt;=5,"Low")</f>
        <v>Moderate</v>
      </c>
      <c r="AB838" s="5">
        <v>45009</v>
      </c>
      <c r="AC838" s="7" t="s">
        <v>49</v>
      </c>
      <c r="AD838" s="7" t="s">
        <v>41</v>
      </c>
      <c r="AE838" s="7" t="s">
        <v>42</v>
      </c>
      <c r="AF838" s="7">
        <v>3</v>
      </c>
      <c r="AG838" s="8">
        <v>656.38</v>
      </c>
      <c r="AH838" s="7">
        <v>45</v>
      </c>
      <c r="AI838" s="7" t="str" cm="1">
        <f t="array" ref="AI838">_xlfn.IFS(AH838&lt;=25,"Young",AH838&lt;=50,"Adult",AH838&gt;50,"Old")</f>
        <v>Adult</v>
      </c>
    </row>
    <row r="839" spans="1:35" x14ac:dyDescent="0.35">
      <c r="A839" s="11">
        <v>1329</v>
      </c>
      <c r="B839" s="9">
        <v>44890</v>
      </c>
      <c r="C839" s="10">
        <f t="shared" ca="1" si="13"/>
        <v>3.4861111111111112</v>
      </c>
      <c r="D839" s="11" t="s">
        <v>127</v>
      </c>
      <c r="E839" s="11" t="s">
        <v>53</v>
      </c>
      <c r="F839" s="11" t="s">
        <v>29</v>
      </c>
      <c r="G839" s="11" t="s">
        <v>30</v>
      </c>
      <c r="H839" s="11" t="s">
        <v>55</v>
      </c>
      <c r="I839" s="11" t="s">
        <v>45</v>
      </c>
      <c r="J839" s="11" t="s">
        <v>128</v>
      </c>
      <c r="K839" s="11" t="s">
        <v>69</v>
      </c>
      <c r="L839" s="9">
        <v>21490</v>
      </c>
      <c r="M839" s="11" t="s">
        <v>35</v>
      </c>
      <c r="N839" s="11" t="s">
        <v>47</v>
      </c>
      <c r="O839" s="11" t="s">
        <v>71</v>
      </c>
      <c r="P839" s="11" t="s">
        <v>38</v>
      </c>
      <c r="Q839" s="11" t="s">
        <v>39</v>
      </c>
      <c r="R839" s="11" cm="1">
        <f t="array" ref="R839">_xlfn.IFS(Table3[[#This Row],[Performance Levels]]="Exceeds",4,Table3[[#This Row],[Performance Levels]]="Fully Meets",3,Table3[[#This Row],[Performance Levels]]="PIP",1,Table3[[#This Row],[Performance Levels]]="Needs Improvement",2)</f>
        <v>3</v>
      </c>
      <c r="S839" s="11">
        <v>3</v>
      </c>
      <c r="T839" s="11" t="str" cm="1">
        <f t="array" ref="T839">_xlfn.IFS(S839&lt;=2,"Excellent",S839=3,"Average",S839&lt;=5,"Poor")</f>
        <v>Average</v>
      </c>
      <c r="U839" s="9">
        <v>45069</v>
      </c>
      <c r="V839" s="11">
        <v>3</v>
      </c>
      <c r="W839" s="11" t="str" cm="1">
        <f t="array" ref="W839">_xlfn.IFS(S839&lt;=2,"High",S839=3,"Moderate",S839&lt;=5,"Low")</f>
        <v>Moderate</v>
      </c>
      <c r="X839" s="11">
        <v>2</v>
      </c>
      <c r="Y839" s="11" t="str" cm="1">
        <f t="array" ref="Y839">_xlfn.IFS(S839&lt;=2,"High",S839=3,"Moderate",S839&lt;=5,"Low")</f>
        <v>Moderate</v>
      </c>
      <c r="Z839" s="11">
        <v>5</v>
      </c>
      <c r="AA839" s="11" t="str" cm="1">
        <f t="array" ref="AA839">_xlfn.IFS(S839&lt;=2,"High",S839=3,"Moderate",S839&lt;=5,"Low")</f>
        <v>Moderate</v>
      </c>
      <c r="AB839" s="9">
        <v>45088</v>
      </c>
      <c r="AC839" s="11" t="s">
        <v>61</v>
      </c>
      <c r="AD839" s="11" t="s">
        <v>50</v>
      </c>
      <c r="AE839" s="11" t="s">
        <v>72</v>
      </c>
      <c r="AF839" s="11">
        <v>5</v>
      </c>
      <c r="AG839" s="12">
        <v>692.63</v>
      </c>
      <c r="AH839" s="11">
        <v>64</v>
      </c>
      <c r="AI839" s="11" t="str" cm="1">
        <f t="array" ref="AI839">_xlfn.IFS(AH839&lt;=25,"Young",AH839&lt;=50,"Adult",AH839&gt;50,"Old")</f>
        <v>Old</v>
      </c>
    </row>
    <row r="840" spans="1:35" x14ac:dyDescent="0.35">
      <c r="A840" s="7">
        <v>1330</v>
      </c>
      <c r="B840" s="5">
        <v>44819</v>
      </c>
      <c r="C840" s="6">
        <f t="shared" ca="1" si="13"/>
        <v>3.6805555555555554</v>
      </c>
      <c r="D840" s="7" t="s">
        <v>137</v>
      </c>
      <c r="E840" s="7" t="s">
        <v>86</v>
      </c>
      <c r="F840" s="7" t="s">
        <v>29</v>
      </c>
      <c r="G840" s="7" t="s">
        <v>54</v>
      </c>
      <c r="H840" s="7" t="s">
        <v>44</v>
      </c>
      <c r="I840" s="7" t="s">
        <v>45</v>
      </c>
      <c r="J840" s="7" t="s">
        <v>131</v>
      </c>
      <c r="K840" s="7" t="s">
        <v>64</v>
      </c>
      <c r="L840" s="5">
        <v>32933</v>
      </c>
      <c r="M840" s="7" t="s">
        <v>35</v>
      </c>
      <c r="N840" s="7" t="s">
        <v>36</v>
      </c>
      <c r="O840" s="7" t="s">
        <v>37</v>
      </c>
      <c r="P840" s="7" t="s">
        <v>76</v>
      </c>
      <c r="Q840" s="7" t="s">
        <v>39</v>
      </c>
      <c r="R840" s="7" cm="1">
        <f t="array" ref="R840">_xlfn.IFS(Table3[[#This Row],[Performance Levels]]="Exceeds",4,Table3[[#This Row],[Performance Levels]]="Fully Meets",3,Table3[[#This Row],[Performance Levels]]="PIP",1,Table3[[#This Row],[Performance Levels]]="Needs Improvement",2)</f>
        <v>3</v>
      </c>
      <c r="S840" s="7">
        <v>3</v>
      </c>
      <c r="T840" s="7" t="str" cm="1">
        <f t="array" ref="T840">_xlfn.IFS(S840&lt;=2,"Excellent",S840=3,"Average",S840&lt;=5,"Poor")</f>
        <v>Average</v>
      </c>
      <c r="U840" s="5">
        <v>44829</v>
      </c>
      <c r="V840" s="7">
        <v>3</v>
      </c>
      <c r="W840" s="7" t="str" cm="1">
        <f t="array" ref="W840">_xlfn.IFS(S840&lt;=2,"High",S840=3,"Moderate",S840&lt;=5,"Low")</f>
        <v>Moderate</v>
      </c>
      <c r="X840" s="7">
        <v>5</v>
      </c>
      <c r="Y840" s="7" t="str" cm="1">
        <f t="array" ref="Y840">_xlfn.IFS(S840&lt;=2,"High",S840=3,"Moderate",S840&lt;=5,"Low")</f>
        <v>Moderate</v>
      </c>
      <c r="Z840" s="7">
        <v>2</v>
      </c>
      <c r="AA840" s="7" t="str" cm="1">
        <f t="array" ref="AA840">_xlfn.IFS(S840&lt;=2,"High",S840=3,"Moderate",S840&lt;=5,"Low")</f>
        <v>Moderate</v>
      </c>
      <c r="AB840" s="5">
        <v>44885</v>
      </c>
      <c r="AC840" s="7" t="s">
        <v>61</v>
      </c>
      <c r="AD840" s="7" t="s">
        <v>41</v>
      </c>
      <c r="AE840" s="7" t="s">
        <v>51</v>
      </c>
      <c r="AF840" s="7">
        <v>3</v>
      </c>
      <c r="AG840" s="8">
        <v>633.72</v>
      </c>
      <c r="AH840" s="7">
        <v>32</v>
      </c>
      <c r="AI840" s="7" t="str" cm="1">
        <f t="array" ref="AI840">_xlfn.IFS(AH840&lt;=25,"Young",AH840&lt;=50,"Adult",AH840&gt;50,"Old")</f>
        <v>Adult</v>
      </c>
    </row>
    <row r="841" spans="1:35" x14ac:dyDescent="0.35">
      <c r="A841" s="11">
        <v>1331</v>
      </c>
      <c r="B841" s="9">
        <v>44419</v>
      </c>
      <c r="C841" s="10">
        <f t="shared" ca="1" si="13"/>
        <v>4.7750000000000004</v>
      </c>
      <c r="D841" s="11" t="s">
        <v>137</v>
      </c>
      <c r="E841" s="11" t="s">
        <v>63</v>
      </c>
      <c r="F841" s="11" t="s">
        <v>29</v>
      </c>
      <c r="G841" s="11" t="s">
        <v>54</v>
      </c>
      <c r="H841" s="11" t="s">
        <v>31</v>
      </c>
      <c r="I841" s="11" t="s">
        <v>32</v>
      </c>
      <c r="J841" s="11" t="s">
        <v>131</v>
      </c>
      <c r="K841" s="11" t="s">
        <v>103</v>
      </c>
      <c r="L841" s="9">
        <v>53620</v>
      </c>
      <c r="M841" s="11" t="s">
        <v>35</v>
      </c>
      <c r="N841" s="11" t="s">
        <v>36</v>
      </c>
      <c r="O841" s="11" t="s">
        <v>71</v>
      </c>
      <c r="P841" s="11" t="s">
        <v>38</v>
      </c>
      <c r="Q841" s="11" t="s">
        <v>39</v>
      </c>
      <c r="R841" s="11" cm="1">
        <f t="array" ref="R841">_xlfn.IFS(Table3[[#This Row],[Performance Levels]]="Exceeds",4,Table3[[#This Row],[Performance Levels]]="Fully Meets",3,Table3[[#This Row],[Performance Levels]]="PIP",1,Table3[[#This Row],[Performance Levels]]="Needs Improvement",2)</f>
        <v>3</v>
      </c>
      <c r="S841" s="11">
        <v>3</v>
      </c>
      <c r="T841" s="11" t="str" cm="1">
        <f t="array" ref="T841">_xlfn.IFS(S841&lt;=2,"Excellent",S841=3,"Average",S841&lt;=5,"Poor")</f>
        <v>Average</v>
      </c>
      <c r="U841" s="9">
        <v>45062</v>
      </c>
      <c r="V841" s="11">
        <v>3</v>
      </c>
      <c r="W841" s="11" t="str" cm="1">
        <f t="array" ref="W841">_xlfn.IFS(S841&lt;=2,"High",S841=3,"Moderate",S841&lt;=5,"Low")</f>
        <v>Moderate</v>
      </c>
      <c r="X841" s="11">
        <v>2</v>
      </c>
      <c r="Y841" s="11" t="str" cm="1">
        <f t="array" ref="Y841">_xlfn.IFS(S841&lt;=2,"High",S841=3,"Moderate",S841&lt;=5,"Low")</f>
        <v>Moderate</v>
      </c>
      <c r="Z841" s="11">
        <v>5</v>
      </c>
      <c r="AA841" s="11" t="str" cm="1">
        <f t="array" ref="AA841">_xlfn.IFS(S841&lt;=2,"High",S841=3,"Moderate",S841&lt;=5,"Low")</f>
        <v>Moderate</v>
      </c>
      <c r="AB841" s="9">
        <v>44818</v>
      </c>
      <c r="AC841" s="11" t="s">
        <v>91</v>
      </c>
      <c r="AD841" s="11" t="s">
        <v>41</v>
      </c>
      <c r="AE841" s="11" t="s">
        <v>42</v>
      </c>
      <c r="AF841" s="11">
        <v>2</v>
      </c>
      <c r="AG841" s="12">
        <v>517.62</v>
      </c>
      <c r="AH841" s="11">
        <v>75</v>
      </c>
      <c r="AI841" s="11" t="str" cm="1">
        <f t="array" ref="AI841">_xlfn.IFS(AH841&lt;=25,"Young",AH841&lt;=50,"Adult",AH841&gt;50,"Old")</f>
        <v>Old</v>
      </c>
    </row>
    <row r="842" spans="1:35" x14ac:dyDescent="0.35">
      <c r="A842" s="7">
        <v>1332</v>
      </c>
      <c r="B842" s="5">
        <v>45141</v>
      </c>
      <c r="C842" s="6">
        <f t="shared" ca="1" si="13"/>
        <v>2.7972222222222221</v>
      </c>
      <c r="D842" s="7" t="s">
        <v>113</v>
      </c>
      <c r="E842" s="7" t="s">
        <v>93</v>
      </c>
      <c r="F842" s="7" t="s">
        <v>29</v>
      </c>
      <c r="G842" s="7" t="s">
        <v>30</v>
      </c>
      <c r="H842" s="7" t="s">
        <v>55</v>
      </c>
      <c r="I842" s="7" t="s">
        <v>45</v>
      </c>
      <c r="J842" s="7" t="s">
        <v>131</v>
      </c>
      <c r="K842" s="7" t="s">
        <v>100</v>
      </c>
      <c r="L842" s="5">
        <v>53622</v>
      </c>
      <c r="M842" s="7" t="s">
        <v>35</v>
      </c>
      <c r="N842" s="7" t="s">
        <v>47</v>
      </c>
      <c r="O842" s="7" t="s">
        <v>48</v>
      </c>
      <c r="P842" s="7" t="s">
        <v>76</v>
      </c>
      <c r="Q842" s="7" t="s">
        <v>39</v>
      </c>
      <c r="R842" s="7" cm="1">
        <f t="array" ref="R842">_xlfn.IFS(Table3[[#This Row],[Performance Levels]]="Exceeds",4,Table3[[#This Row],[Performance Levels]]="Fully Meets",3,Table3[[#This Row],[Performance Levels]]="PIP",1,Table3[[#This Row],[Performance Levels]]="Needs Improvement",2)</f>
        <v>3</v>
      </c>
      <c r="S842" s="7">
        <v>3</v>
      </c>
      <c r="T842" s="7" t="str" cm="1">
        <f t="array" ref="T842">_xlfn.IFS(S842&lt;=2,"Excellent",S842=3,"Average",S842&lt;=5,"Poor")</f>
        <v>Average</v>
      </c>
      <c r="U842" s="5">
        <v>45029</v>
      </c>
      <c r="V842" s="7">
        <v>1</v>
      </c>
      <c r="W842" s="7" t="str" cm="1">
        <f t="array" ref="W842">_xlfn.IFS(S842&lt;=2,"High",S842=3,"Moderate",S842&lt;=5,"Low")</f>
        <v>Moderate</v>
      </c>
      <c r="X842" s="7">
        <v>2</v>
      </c>
      <c r="Y842" s="7" t="str" cm="1">
        <f t="array" ref="Y842">_xlfn.IFS(S842&lt;=2,"High",S842=3,"Moderate",S842&lt;=5,"Low")</f>
        <v>Moderate</v>
      </c>
      <c r="Z842" s="7">
        <v>5</v>
      </c>
      <c r="AA842" s="7" t="str" cm="1">
        <f t="array" ref="AA842">_xlfn.IFS(S842&lt;=2,"High",S842=3,"Moderate",S842&lt;=5,"Low")</f>
        <v>Moderate</v>
      </c>
      <c r="AB842" s="5">
        <v>44786</v>
      </c>
      <c r="AC842" s="7" t="s">
        <v>40</v>
      </c>
      <c r="AD842" s="7" t="s">
        <v>50</v>
      </c>
      <c r="AE842" s="7" t="s">
        <v>51</v>
      </c>
      <c r="AF842" s="7">
        <v>4</v>
      </c>
      <c r="AG842" s="8">
        <v>231.76</v>
      </c>
      <c r="AH842" s="7">
        <v>77</v>
      </c>
      <c r="AI842" s="7" t="str" cm="1">
        <f t="array" ref="AI842">_xlfn.IFS(AH842&lt;=25,"Young",AH842&lt;=50,"Adult",AH842&gt;50,"Old")</f>
        <v>Old</v>
      </c>
    </row>
    <row r="843" spans="1:35" x14ac:dyDescent="0.35">
      <c r="A843" s="11">
        <v>1333</v>
      </c>
      <c r="B843" s="9">
        <v>44634</v>
      </c>
      <c r="C843" s="10">
        <f t="shared" ca="1" si="13"/>
        <v>4.1833333333333336</v>
      </c>
      <c r="D843" s="11" t="s">
        <v>113</v>
      </c>
      <c r="E843" s="11" t="s">
        <v>73</v>
      </c>
      <c r="F843" s="11" t="s">
        <v>29</v>
      </c>
      <c r="G843" s="11" t="s">
        <v>45</v>
      </c>
      <c r="H843" s="11" t="s">
        <v>44</v>
      </c>
      <c r="I843" s="11" t="s">
        <v>45</v>
      </c>
      <c r="J843" s="11" t="s">
        <v>94</v>
      </c>
      <c r="K843" s="11" t="s">
        <v>69</v>
      </c>
      <c r="L843" s="9">
        <v>28595</v>
      </c>
      <c r="M843" s="11" t="s">
        <v>35</v>
      </c>
      <c r="N843" s="11" t="s">
        <v>47</v>
      </c>
      <c r="O843" s="11" t="s">
        <v>71</v>
      </c>
      <c r="P843" s="11" t="s">
        <v>76</v>
      </c>
      <c r="Q843" s="11" t="s">
        <v>39</v>
      </c>
      <c r="R843" s="11" cm="1">
        <f t="array" ref="R843">_xlfn.IFS(Table3[[#This Row],[Performance Levels]]="Exceeds",4,Table3[[#This Row],[Performance Levels]]="Fully Meets",3,Table3[[#This Row],[Performance Levels]]="PIP",1,Table3[[#This Row],[Performance Levels]]="Needs Improvement",2)</f>
        <v>3</v>
      </c>
      <c r="S843" s="11">
        <v>3</v>
      </c>
      <c r="T843" s="11" t="str" cm="1">
        <f t="array" ref="T843">_xlfn.IFS(S843&lt;=2,"Excellent",S843=3,"Average",S843&lt;=5,"Poor")</f>
        <v>Average</v>
      </c>
      <c r="U843" s="9">
        <v>44955</v>
      </c>
      <c r="V843" s="11">
        <v>3</v>
      </c>
      <c r="W843" s="11" t="str" cm="1">
        <f t="array" ref="W843">_xlfn.IFS(S843&lt;=2,"High",S843=3,"Moderate",S843&lt;=5,"Low")</f>
        <v>Moderate</v>
      </c>
      <c r="X843" s="11">
        <v>4</v>
      </c>
      <c r="Y843" s="11" t="str" cm="1">
        <f t="array" ref="Y843">_xlfn.IFS(S843&lt;=2,"High",S843=3,"Moderate",S843&lt;=5,"Low")</f>
        <v>Moderate</v>
      </c>
      <c r="Z843" s="11">
        <v>5</v>
      </c>
      <c r="AA843" s="11" t="str" cm="1">
        <f t="array" ref="AA843">_xlfn.IFS(S843&lt;=2,"High",S843=3,"Moderate",S843&lt;=5,"Low")</f>
        <v>Moderate</v>
      </c>
      <c r="AB843" s="9">
        <v>44986</v>
      </c>
      <c r="AC843" s="11" t="s">
        <v>49</v>
      </c>
      <c r="AD843" s="11" t="s">
        <v>41</v>
      </c>
      <c r="AE843" s="11" t="s">
        <v>72</v>
      </c>
      <c r="AF843" s="11">
        <v>2</v>
      </c>
      <c r="AG843" s="12">
        <v>605.12</v>
      </c>
      <c r="AH843" s="11">
        <v>44</v>
      </c>
      <c r="AI843" s="11" t="str" cm="1">
        <f t="array" ref="AI843">_xlfn.IFS(AH843&lt;=25,"Young",AH843&lt;=50,"Adult",AH843&gt;50,"Old")</f>
        <v>Adult</v>
      </c>
    </row>
    <row r="844" spans="1:35" x14ac:dyDescent="0.35">
      <c r="A844" s="7">
        <v>1334</v>
      </c>
      <c r="B844" s="5">
        <v>44075</v>
      </c>
      <c r="C844" s="6">
        <f t="shared" ca="1" si="13"/>
        <v>5.7194444444444441</v>
      </c>
      <c r="D844" s="7" t="s">
        <v>113</v>
      </c>
      <c r="E844" s="7" t="s">
        <v>80</v>
      </c>
      <c r="F844" s="7" t="s">
        <v>29</v>
      </c>
      <c r="G844" s="7" t="s">
        <v>54</v>
      </c>
      <c r="H844" s="7" t="s">
        <v>55</v>
      </c>
      <c r="I844" s="7" t="s">
        <v>45</v>
      </c>
      <c r="J844" s="7" t="s">
        <v>94</v>
      </c>
      <c r="K844" s="7" t="s">
        <v>110</v>
      </c>
      <c r="L844" s="5">
        <v>19260</v>
      </c>
      <c r="M844" s="7" t="s">
        <v>35</v>
      </c>
      <c r="N844" s="7" t="s">
        <v>47</v>
      </c>
      <c r="O844" s="7" t="s">
        <v>59</v>
      </c>
      <c r="P844" s="7" t="s">
        <v>38</v>
      </c>
      <c r="Q844" s="7" t="s">
        <v>39</v>
      </c>
      <c r="R844" s="7" cm="1">
        <f t="array" ref="R844">_xlfn.IFS(Table3[[#This Row],[Performance Levels]]="Exceeds",4,Table3[[#This Row],[Performance Levels]]="Fully Meets",3,Table3[[#This Row],[Performance Levels]]="PIP",1,Table3[[#This Row],[Performance Levels]]="Needs Improvement",2)</f>
        <v>3</v>
      </c>
      <c r="S844" s="7">
        <v>3</v>
      </c>
      <c r="T844" s="7" t="str" cm="1">
        <f t="array" ref="T844">_xlfn.IFS(S844&lt;=2,"Excellent",S844=3,"Average",S844&lt;=5,"Poor")</f>
        <v>Average</v>
      </c>
      <c r="U844" s="5">
        <v>44916</v>
      </c>
      <c r="V844" s="7">
        <v>1</v>
      </c>
      <c r="W844" s="7" t="str" cm="1">
        <f t="array" ref="W844">_xlfn.IFS(S844&lt;=2,"High",S844=3,"Moderate",S844&lt;=5,"Low")</f>
        <v>Moderate</v>
      </c>
      <c r="X844" s="7">
        <v>3</v>
      </c>
      <c r="Y844" s="7" t="str" cm="1">
        <f t="array" ref="Y844">_xlfn.IFS(S844&lt;=2,"High",S844=3,"Moderate",S844&lt;=5,"Low")</f>
        <v>Moderate</v>
      </c>
      <c r="Z844" s="7">
        <v>1</v>
      </c>
      <c r="AA844" s="7" t="str" cm="1">
        <f t="array" ref="AA844">_xlfn.IFS(S844&lt;=2,"High",S844=3,"Moderate",S844&lt;=5,"Low")</f>
        <v>Moderate</v>
      </c>
      <c r="AB844" s="5">
        <v>45017</v>
      </c>
      <c r="AC844" s="7" t="s">
        <v>61</v>
      </c>
      <c r="AD844" s="7" t="s">
        <v>41</v>
      </c>
      <c r="AE844" s="7" t="s">
        <v>42</v>
      </c>
      <c r="AF844" s="7">
        <v>1</v>
      </c>
      <c r="AG844" s="8">
        <v>297.12</v>
      </c>
      <c r="AH844" s="7">
        <v>68</v>
      </c>
      <c r="AI844" s="7" t="str" cm="1">
        <f t="array" ref="AI844">_xlfn.IFS(AH844&lt;=25,"Young",AH844&lt;=50,"Adult",AH844&gt;50,"Old")</f>
        <v>Old</v>
      </c>
    </row>
    <row r="845" spans="1:35" x14ac:dyDescent="0.35">
      <c r="A845" s="11">
        <v>1335</v>
      </c>
      <c r="B845" s="9">
        <v>44500</v>
      </c>
      <c r="C845" s="10">
        <f t="shared" ca="1" si="13"/>
        <v>4.5555555555555554</v>
      </c>
      <c r="D845" s="11" t="s">
        <v>127</v>
      </c>
      <c r="E845" s="11" t="s">
        <v>80</v>
      </c>
      <c r="F845" s="11" t="s">
        <v>29</v>
      </c>
      <c r="G845" s="11" t="s">
        <v>30</v>
      </c>
      <c r="H845" s="11" t="s">
        <v>44</v>
      </c>
      <c r="I845" s="11" t="s">
        <v>54</v>
      </c>
      <c r="J845" s="11" t="s">
        <v>128</v>
      </c>
      <c r="K845" s="11" t="s">
        <v>64</v>
      </c>
      <c r="L845" s="9">
        <v>54020</v>
      </c>
      <c r="M845" s="11" t="s">
        <v>35</v>
      </c>
      <c r="N845" s="11" t="s">
        <v>36</v>
      </c>
      <c r="O845" s="11" t="s">
        <v>37</v>
      </c>
      <c r="P845" s="11" t="s">
        <v>76</v>
      </c>
      <c r="Q845" s="11" t="s">
        <v>39</v>
      </c>
      <c r="R845" s="11" cm="1">
        <f t="array" ref="R845">_xlfn.IFS(Table3[[#This Row],[Performance Levels]]="Exceeds",4,Table3[[#This Row],[Performance Levels]]="Fully Meets",3,Table3[[#This Row],[Performance Levels]]="PIP",1,Table3[[#This Row],[Performance Levels]]="Needs Improvement",2)</f>
        <v>3</v>
      </c>
      <c r="S845" s="11">
        <v>3</v>
      </c>
      <c r="T845" s="11" t="str" cm="1">
        <f t="array" ref="T845">_xlfn.IFS(S845&lt;=2,"Excellent",S845=3,"Average",S845&lt;=5,"Poor")</f>
        <v>Average</v>
      </c>
      <c r="U845" s="9">
        <v>44843</v>
      </c>
      <c r="V845" s="11">
        <v>4</v>
      </c>
      <c r="W845" s="11" t="str" cm="1">
        <f t="array" ref="W845">_xlfn.IFS(S845&lt;=2,"High",S845=3,"Moderate",S845&lt;=5,"Low")</f>
        <v>Moderate</v>
      </c>
      <c r="X845" s="11">
        <v>5</v>
      </c>
      <c r="Y845" s="11" t="str" cm="1">
        <f t="array" ref="Y845">_xlfn.IFS(S845&lt;=2,"High",S845=3,"Moderate",S845&lt;=5,"Low")</f>
        <v>Moderate</v>
      </c>
      <c r="Z845" s="11">
        <v>5</v>
      </c>
      <c r="AA845" s="11" t="str" cm="1">
        <f t="array" ref="AA845">_xlfn.IFS(S845&lt;=2,"High",S845=3,"Moderate",S845&lt;=5,"Low")</f>
        <v>Moderate</v>
      </c>
      <c r="AB845" s="9">
        <v>44977</v>
      </c>
      <c r="AC845" s="11" t="s">
        <v>40</v>
      </c>
      <c r="AD845" s="11" t="s">
        <v>41</v>
      </c>
      <c r="AE845" s="11" t="s">
        <v>51</v>
      </c>
      <c r="AF845" s="11">
        <v>2</v>
      </c>
      <c r="AG845" s="12">
        <v>384.43</v>
      </c>
      <c r="AH845" s="11">
        <v>74</v>
      </c>
      <c r="AI845" s="11" t="str" cm="1">
        <f t="array" ref="AI845">_xlfn.IFS(AH845&lt;=25,"Young",AH845&lt;=50,"Adult",AH845&gt;50,"Old")</f>
        <v>Old</v>
      </c>
    </row>
    <row r="846" spans="1:35" x14ac:dyDescent="0.35">
      <c r="A846" s="7">
        <v>1336</v>
      </c>
      <c r="B846" s="5">
        <v>43887</v>
      </c>
      <c r="C846" s="6">
        <f t="shared" ca="1" si="13"/>
        <v>6.2333333333333334</v>
      </c>
      <c r="D846" s="7" t="s">
        <v>137</v>
      </c>
      <c r="E846" s="7" t="s">
        <v>63</v>
      </c>
      <c r="F846" s="7" t="s">
        <v>29</v>
      </c>
      <c r="G846" s="7" t="s">
        <v>54</v>
      </c>
      <c r="H846" s="7" t="s">
        <v>44</v>
      </c>
      <c r="I846" s="7" t="s">
        <v>45</v>
      </c>
      <c r="J846" s="7" t="s">
        <v>131</v>
      </c>
      <c r="K846" s="7" t="s">
        <v>69</v>
      </c>
      <c r="L846" s="5">
        <v>53887</v>
      </c>
      <c r="M846" s="7" t="s">
        <v>35</v>
      </c>
      <c r="N846" s="7" t="s">
        <v>36</v>
      </c>
      <c r="O846" s="7" t="s">
        <v>71</v>
      </c>
      <c r="P846" s="7" t="s">
        <v>66</v>
      </c>
      <c r="Q846" s="7" t="s">
        <v>39</v>
      </c>
      <c r="R846" s="7" cm="1">
        <f t="array" ref="R846">_xlfn.IFS(Table3[[#This Row],[Performance Levels]]="Exceeds",4,Table3[[#This Row],[Performance Levels]]="Fully Meets",3,Table3[[#This Row],[Performance Levels]]="PIP",1,Table3[[#This Row],[Performance Levels]]="Needs Improvement",2)</f>
        <v>3</v>
      </c>
      <c r="S846" s="7">
        <v>3</v>
      </c>
      <c r="T846" s="7" t="str" cm="1">
        <f t="array" ref="T846">_xlfn.IFS(S846&lt;=2,"Excellent",S846=3,"Average",S846&lt;=5,"Poor")</f>
        <v>Average</v>
      </c>
      <c r="U846" s="5">
        <v>44994</v>
      </c>
      <c r="V846" s="7">
        <v>5</v>
      </c>
      <c r="W846" s="7" t="str" cm="1">
        <f t="array" ref="W846">_xlfn.IFS(S846&lt;=2,"High",S846=3,"Moderate",S846&lt;=5,"Low")</f>
        <v>Moderate</v>
      </c>
      <c r="X846" s="7">
        <v>1</v>
      </c>
      <c r="Y846" s="7" t="str" cm="1">
        <f t="array" ref="Y846">_xlfn.IFS(S846&lt;=2,"High",S846=3,"Moderate",S846&lt;=5,"Low")</f>
        <v>Moderate</v>
      </c>
      <c r="Z846" s="7">
        <v>4</v>
      </c>
      <c r="AA846" s="7" t="str" cm="1">
        <f t="array" ref="AA846">_xlfn.IFS(S846&lt;=2,"High",S846=3,"Moderate",S846&lt;=5,"Low")</f>
        <v>Moderate</v>
      </c>
      <c r="AB846" s="5">
        <v>44914</v>
      </c>
      <c r="AC846" s="7" t="s">
        <v>40</v>
      </c>
      <c r="AD846" s="7" t="s">
        <v>41</v>
      </c>
      <c r="AE846" s="7" t="s">
        <v>72</v>
      </c>
      <c r="AF846" s="7">
        <v>4</v>
      </c>
      <c r="AG846" s="8">
        <v>969.95</v>
      </c>
      <c r="AH846" s="7">
        <v>73</v>
      </c>
      <c r="AI846" s="7" t="str" cm="1">
        <f t="array" ref="AI846">_xlfn.IFS(AH846&lt;=25,"Young",AH846&lt;=50,"Adult",AH846&gt;50,"Old")</f>
        <v>Old</v>
      </c>
    </row>
    <row r="847" spans="1:35" x14ac:dyDescent="0.35">
      <c r="A847" s="11">
        <v>1337</v>
      </c>
      <c r="B847" s="9">
        <v>43322</v>
      </c>
      <c r="C847" s="10">
        <f t="shared" ca="1" si="13"/>
        <v>7.7777777777777777</v>
      </c>
      <c r="D847" s="11" t="s">
        <v>137</v>
      </c>
      <c r="E847" s="11" t="s">
        <v>73</v>
      </c>
      <c r="F847" s="11" t="s">
        <v>29</v>
      </c>
      <c r="G847" s="11" t="s">
        <v>54</v>
      </c>
      <c r="H847" s="11" t="s">
        <v>44</v>
      </c>
      <c r="I847" s="11" t="s">
        <v>32</v>
      </c>
      <c r="J847" s="11" t="s">
        <v>131</v>
      </c>
      <c r="K847" s="11" t="s">
        <v>64</v>
      </c>
      <c r="L847" s="9">
        <v>19448</v>
      </c>
      <c r="M847" s="11" t="s">
        <v>35</v>
      </c>
      <c r="N847" s="11" t="s">
        <v>36</v>
      </c>
      <c r="O847" s="11" t="s">
        <v>37</v>
      </c>
      <c r="P847" s="11" t="s">
        <v>60</v>
      </c>
      <c r="Q847" s="11" t="s">
        <v>39</v>
      </c>
      <c r="R847" s="11" cm="1">
        <f t="array" ref="R847">_xlfn.IFS(Table3[[#This Row],[Performance Levels]]="Exceeds",4,Table3[[#This Row],[Performance Levels]]="Fully Meets",3,Table3[[#This Row],[Performance Levels]]="PIP",1,Table3[[#This Row],[Performance Levels]]="Needs Improvement",2)</f>
        <v>3</v>
      </c>
      <c r="S847" s="11">
        <v>3</v>
      </c>
      <c r="T847" s="11" t="str" cm="1">
        <f t="array" ref="T847">_xlfn.IFS(S847&lt;=2,"Excellent",S847=3,"Average",S847&lt;=5,"Poor")</f>
        <v>Average</v>
      </c>
      <c r="U847" s="9">
        <v>44866</v>
      </c>
      <c r="V847" s="11">
        <v>3</v>
      </c>
      <c r="W847" s="11" t="str" cm="1">
        <f t="array" ref="W847">_xlfn.IFS(S847&lt;=2,"High",S847=3,"Moderate",S847&lt;=5,"Low")</f>
        <v>Moderate</v>
      </c>
      <c r="X847" s="11">
        <v>3</v>
      </c>
      <c r="Y847" s="11" t="str" cm="1">
        <f t="array" ref="Y847">_xlfn.IFS(S847&lt;=2,"High",S847=3,"Moderate",S847&lt;=5,"Low")</f>
        <v>Moderate</v>
      </c>
      <c r="Z847" s="11">
        <v>4</v>
      </c>
      <c r="AA847" s="11" t="str" cm="1">
        <f t="array" ref="AA847">_xlfn.IFS(S847&lt;=2,"High",S847=3,"Moderate",S847&lt;=5,"Low")</f>
        <v>Moderate</v>
      </c>
      <c r="AB847" s="9">
        <v>44943</v>
      </c>
      <c r="AC847" s="11" t="s">
        <v>61</v>
      </c>
      <c r="AD847" s="11" t="s">
        <v>50</v>
      </c>
      <c r="AE847" s="11" t="s">
        <v>42</v>
      </c>
      <c r="AF847" s="11">
        <v>5</v>
      </c>
      <c r="AG847" s="12">
        <v>719.7</v>
      </c>
      <c r="AH847" s="11">
        <v>65</v>
      </c>
      <c r="AI847" s="11" t="str" cm="1">
        <f t="array" ref="AI847">_xlfn.IFS(AH847&lt;=25,"Young",AH847&lt;=50,"Adult",AH847&gt;50,"Old")</f>
        <v>Old</v>
      </c>
    </row>
    <row r="848" spans="1:35" x14ac:dyDescent="0.35">
      <c r="A848" s="7">
        <v>1338</v>
      </c>
      <c r="B848" s="5">
        <v>44104</v>
      </c>
      <c r="C848" s="6">
        <f t="shared" ca="1" si="13"/>
        <v>5.6388888888888893</v>
      </c>
      <c r="D848" s="7" t="s">
        <v>113</v>
      </c>
      <c r="E848" s="7" t="s">
        <v>68</v>
      </c>
      <c r="F848" s="7" t="s">
        <v>29</v>
      </c>
      <c r="G848" s="7" t="s">
        <v>30</v>
      </c>
      <c r="H848" s="7" t="s">
        <v>31</v>
      </c>
      <c r="I848" s="7" t="s">
        <v>45</v>
      </c>
      <c r="J848" s="7" t="s">
        <v>131</v>
      </c>
      <c r="K848" s="7" t="s">
        <v>99</v>
      </c>
      <c r="L848" s="5">
        <v>32216</v>
      </c>
      <c r="M848" s="7" t="s">
        <v>35</v>
      </c>
      <c r="N848" s="7" t="s">
        <v>47</v>
      </c>
      <c r="O848" s="7" t="s">
        <v>59</v>
      </c>
      <c r="P848" s="7" t="s">
        <v>38</v>
      </c>
      <c r="Q848" s="7" t="s">
        <v>39</v>
      </c>
      <c r="R848" s="7" cm="1">
        <f t="array" ref="R848">_xlfn.IFS(Table3[[#This Row],[Performance Levels]]="Exceeds",4,Table3[[#This Row],[Performance Levels]]="Fully Meets",3,Table3[[#This Row],[Performance Levels]]="PIP",1,Table3[[#This Row],[Performance Levels]]="Needs Improvement",2)</f>
        <v>3</v>
      </c>
      <c r="S848" s="7">
        <v>3</v>
      </c>
      <c r="T848" s="7" t="str" cm="1">
        <f t="array" ref="T848">_xlfn.IFS(S848&lt;=2,"Excellent",S848=3,"Average",S848&lt;=5,"Poor")</f>
        <v>Average</v>
      </c>
      <c r="U848" s="5">
        <v>44854</v>
      </c>
      <c r="V848" s="7">
        <v>1</v>
      </c>
      <c r="W848" s="7" t="str" cm="1">
        <f t="array" ref="W848">_xlfn.IFS(S848&lt;=2,"High",S848=3,"Moderate",S848&lt;=5,"Low")</f>
        <v>Moderate</v>
      </c>
      <c r="X848" s="7">
        <v>1</v>
      </c>
      <c r="Y848" s="7" t="str" cm="1">
        <f t="array" ref="Y848">_xlfn.IFS(S848&lt;=2,"High",S848=3,"Moderate",S848&lt;=5,"Low")</f>
        <v>Moderate</v>
      </c>
      <c r="Z848" s="7">
        <v>1</v>
      </c>
      <c r="AA848" s="7" t="str" cm="1">
        <f t="array" ref="AA848">_xlfn.IFS(S848&lt;=2,"High",S848=3,"Moderate",S848&lt;=5,"Low")</f>
        <v>Moderate</v>
      </c>
      <c r="AB848" s="5">
        <v>44864</v>
      </c>
      <c r="AC848" s="7" t="s">
        <v>40</v>
      </c>
      <c r="AD848" s="7" t="s">
        <v>50</v>
      </c>
      <c r="AE848" s="7" t="s">
        <v>51</v>
      </c>
      <c r="AF848" s="7">
        <v>1</v>
      </c>
      <c r="AG848" s="8">
        <v>355.83</v>
      </c>
      <c r="AH848" s="7">
        <v>32</v>
      </c>
      <c r="AI848" s="7" t="str" cm="1">
        <f t="array" ref="AI848">_xlfn.IFS(AH848&lt;=25,"Young",AH848&lt;=50,"Adult",AH848&gt;50,"Old")</f>
        <v>Adult</v>
      </c>
    </row>
    <row r="849" spans="1:35" x14ac:dyDescent="0.35">
      <c r="A849" s="11">
        <v>1339</v>
      </c>
      <c r="B849" s="9">
        <v>44287</v>
      </c>
      <c r="C849" s="10">
        <f t="shared" ca="1" si="13"/>
        <v>5.1361111111111111</v>
      </c>
      <c r="D849" s="11" t="s">
        <v>113</v>
      </c>
      <c r="E849" s="11" t="s">
        <v>28</v>
      </c>
      <c r="F849" s="11" t="s">
        <v>29</v>
      </c>
      <c r="G849" s="11" t="s">
        <v>30</v>
      </c>
      <c r="H849" s="11" t="s">
        <v>55</v>
      </c>
      <c r="I849" s="11" t="s">
        <v>32</v>
      </c>
      <c r="J849" s="11" t="s">
        <v>94</v>
      </c>
      <c r="K849" s="11" t="s">
        <v>100</v>
      </c>
      <c r="L849" s="9">
        <v>29909</v>
      </c>
      <c r="M849" s="11" t="s">
        <v>35</v>
      </c>
      <c r="N849" s="11" t="s">
        <v>47</v>
      </c>
      <c r="O849" s="11" t="s">
        <v>48</v>
      </c>
      <c r="P849" s="11" t="s">
        <v>38</v>
      </c>
      <c r="Q849" s="11" t="s">
        <v>39</v>
      </c>
      <c r="R849" s="11" cm="1">
        <f t="array" ref="R849">_xlfn.IFS(Table3[[#This Row],[Performance Levels]]="Exceeds",4,Table3[[#This Row],[Performance Levels]]="Fully Meets",3,Table3[[#This Row],[Performance Levels]]="PIP",1,Table3[[#This Row],[Performance Levels]]="Needs Improvement",2)</f>
        <v>3</v>
      </c>
      <c r="S849" s="11">
        <v>3</v>
      </c>
      <c r="T849" s="11" t="str" cm="1">
        <f t="array" ref="T849">_xlfn.IFS(S849&lt;=2,"Excellent",S849=3,"Average",S849&lt;=5,"Poor")</f>
        <v>Average</v>
      </c>
      <c r="U849" s="9">
        <v>44897</v>
      </c>
      <c r="V849" s="11">
        <v>1</v>
      </c>
      <c r="W849" s="11" t="str" cm="1">
        <f t="array" ref="W849">_xlfn.IFS(S849&lt;=2,"High",S849=3,"Moderate",S849&lt;=5,"Low")</f>
        <v>Moderate</v>
      </c>
      <c r="X849" s="11">
        <v>3</v>
      </c>
      <c r="Y849" s="11" t="str" cm="1">
        <f t="array" ref="Y849">_xlfn.IFS(S849&lt;=2,"High",S849=3,"Moderate",S849&lt;=5,"Low")</f>
        <v>Moderate</v>
      </c>
      <c r="Z849" s="11">
        <v>2</v>
      </c>
      <c r="AA849" s="11" t="str" cm="1">
        <f t="array" ref="AA849">_xlfn.IFS(S849&lt;=2,"High",S849=3,"Moderate",S849&lt;=5,"Low")</f>
        <v>Moderate</v>
      </c>
      <c r="AB849" s="9">
        <v>44889</v>
      </c>
      <c r="AC849" s="11" t="s">
        <v>49</v>
      </c>
      <c r="AD849" s="11" t="s">
        <v>41</v>
      </c>
      <c r="AE849" s="11" t="s">
        <v>51</v>
      </c>
      <c r="AF849" s="11">
        <v>3</v>
      </c>
      <c r="AG849" s="12">
        <v>754.47</v>
      </c>
      <c r="AH849" s="11">
        <v>40</v>
      </c>
      <c r="AI849" s="11" t="str" cm="1">
        <f t="array" ref="AI849">_xlfn.IFS(AH849&lt;=25,"Young",AH849&lt;=50,"Adult",AH849&gt;50,"Old")</f>
        <v>Adult</v>
      </c>
    </row>
    <row r="850" spans="1:35" x14ac:dyDescent="0.35">
      <c r="A850" s="7">
        <v>1340</v>
      </c>
      <c r="B850" s="5">
        <v>44276</v>
      </c>
      <c r="C850" s="6">
        <f t="shared" ca="1" si="13"/>
        <v>5.1638888888888888</v>
      </c>
      <c r="D850" s="7" t="s">
        <v>113</v>
      </c>
      <c r="E850" s="7" t="s">
        <v>43</v>
      </c>
      <c r="F850" s="7" t="s">
        <v>29</v>
      </c>
      <c r="G850" s="7" t="s">
        <v>54</v>
      </c>
      <c r="H850" s="7" t="s">
        <v>55</v>
      </c>
      <c r="I850" s="7" t="s">
        <v>45</v>
      </c>
      <c r="J850" s="7" t="s">
        <v>94</v>
      </c>
      <c r="K850" s="7" t="s">
        <v>74</v>
      </c>
      <c r="L850" s="5">
        <v>53043</v>
      </c>
      <c r="M850" s="7" t="s">
        <v>35</v>
      </c>
      <c r="N850" s="7" t="s">
        <v>47</v>
      </c>
      <c r="O850" s="7" t="s">
        <v>37</v>
      </c>
      <c r="P850" s="7" t="s">
        <v>76</v>
      </c>
      <c r="Q850" s="7" t="s">
        <v>39</v>
      </c>
      <c r="R850" s="7" cm="1">
        <f t="array" ref="R850">_xlfn.IFS(Table3[[#This Row],[Performance Levels]]="Exceeds",4,Table3[[#This Row],[Performance Levels]]="Fully Meets",3,Table3[[#This Row],[Performance Levels]]="PIP",1,Table3[[#This Row],[Performance Levels]]="Needs Improvement",2)</f>
        <v>3</v>
      </c>
      <c r="S850" s="7">
        <v>3</v>
      </c>
      <c r="T850" s="7" t="str" cm="1">
        <f t="array" ref="T850">_xlfn.IFS(S850&lt;=2,"Excellent",S850=3,"Average",S850&lt;=5,"Poor")</f>
        <v>Average</v>
      </c>
      <c r="U850" s="5">
        <v>45074</v>
      </c>
      <c r="V850" s="7">
        <v>5</v>
      </c>
      <c r="W850" s="7" t="str" cm="1">
        <f t="array" ref="W850">_xlfn.IFS(S850&lt;=2,"High",S850=3,"Moderate",S850&lt;=5,"Low")</f>
        <v>Moderate</v>
      </c>
      <c r="X850" s="7">
        <v>4</v>
      </c>
      <c r="Y850" s="7" t="str" cm="1">
        <f t="array" ref="Y850">_xlfn.IFS(S850&lt;=2,"High",S850=3,"Moderate",S850&lt;=5,"Low")</f>
        <v>Moderate</v>
      </c>
      <c r="Z850" s="7">
        <v>4</v>
      </c>
      <c r="AA850" s="7" t="str" cm="1">
        <f t="array" ref="AA850">_xlfn.IFS(S850&lt;=2,"High",S850=3,"Moderate",S850&lt;=5,"Low")</f>
        <v>Moderate</v>
      </c>
      <c r="AB850" s="5">
        <v>44963</v>
      </c>
      <c r="AC850" s="7" t="s">
        <v>40</v>
      </c>
      <c r="AD850" s="7" t="s">
        <v>50</v>
      </c>
      <c r="AE850" s="7" t="s">
        <v>51</v>
      </c>
      <c r="AF850" s="7">
        <v>2</v>
      </c>
      <c r="AG850" s="8">
        <v>890.39</v>
      </c>
      <c r="AH850" s="7">
        <v>76</v>
      </c>
      <c r="AI850" s="7" t="str" cm="1">
        <f t="array" ref="AI850">_xlfn.IFS(AH850&lt;=25,"Young",AH850&lt;=50,"Adult",AH850&gt;50,"Old")</f>
        <v>Old</v>
      </c>
    </row>
    <row r="851" spans="1:35" x14ac:dyDescent="0.35">
      <c r="A851" s="11">
        <v>1341</v>
      </c>
      <c r="B851" s="9">
        <v>44503</v>
      </c>
      <c r="C851" s="10">
        <f t="shared" ca="1" si="13"/>
        <v>4.5472222222222225</v>
      </c>
      <c r="D851" s="11" t="s">
        <v>126</v>
      </c>
      <c r="E851" s="11" t="s">
        <v>28</v>
      </c>
      <c r="F851" s="11" t="s">
        <v>29</v>
      </c>
      <c r="G851" s="11" t="s">
        <v>45</v>
      </c>
      <c r="H851" s="11" t="s">
        <v>31</v>
      </c>
      <c r="I851" s="11" t="s">
        <v>54</v>
      </c>
      <c r="J851" s="11" t="s">
        <v>128</v>
      </c>
      <c r="K851" s="11" t="s">
        <v>78</v>
      </c>
      <c r="L851" s="9">
        <v>28908</v>
      </c>
      <c r="M851" s="11" t="s">
        <v>35</v>
      </c>
      <c r="N851" s="11" t="s">
        <v>36</v>
      </c>
      <c r="O851" s="11" t="s">
        <v>48</v>
      </c>
      <c r="P851" s="11" t="s">
        <v>60</v>
      </c>
      <c r="Q851" s="11" t="s">
        <v>39</v>
      </c>
      <c r="R851" s="11" cm="1">
        <f t="array" ref="R851">_xlfn.IFS(Table3[[#This Row],[Performance Levels]]="Exceeds",4,Table3[[#This Row],[Performance Levels]]="Fully Meets",3,Table3[[#This Row],[Performance Levels]]="PIP",1,Table3[[#This Row],[Performance Levels]]="Needs Improvement",2)</f>
        <v>3</v>
      </c>
      <c r="S851" s="11">
        <v>3</v>
      </c>
      <c r="T851" s="11" t="str" cm="1">
        <f t="array" ref="T851">_xlfn.IFS(S851&lt;=2,"Excellent",S851=3,"Average",S851&lt;=5,"Poor")</f>
        <v>Average</v>
      </c>
      <c r="U851" s="9">
        <v>45061</v>
      </c>
      <c r="V851" s="11">
        <v>1</v>
      </c>
      <c r="W851" s="11" t="str" cm="1">
        <f t="array" ref="W851">_xlfn.IFS(S851&lt;=2,"High",S851=3,"Moderate",S851&lt;=5,"Low")</f>
        <v>Moderate</v>
      </c>
      <c r="X851" s="11">
        <v>3</v>
      </c>
      <c r="Y851" s="11" t="str" cm="1">
        <f t="array" ref="Y851">_xlfn.IFS(S851&lt;=2,"High",S851=3,"Moderate",S851&lt;=5,"Low")</f>
        <v>Moderate</v>
      </c>
      <c r="Z851" s="11">
        <v>4</v>
      </c>
      <c r="AA851" s="11" t="str" cm="1">
        <f t="array" ref="AA851">_xlfn.IFS(S851&lt;=2,"High",S851=3,"Moderate",S851&lt;=5,"Low")</f>
        <v>Moderate</v>
      </c>
      <c r="AB851" s="9">
        <v>44971</v>
      </c>
      <c r="AC851" s="11" t="s">
        <v>61</v>
      </c>
      <c r="AD851" s="11" t="s">
        <v>41</v>
      </c>
      <c r="AE851" s="11" t="s">
        <v>72</v>
      </c>
      <c r="AF851" s="11">
        <v>3</v>
      </c>
      <c r="AG851" s="12">
        <v>268.77999999999997</v>
      </c>
      <c r="AH851" s="11">
        <v>42</v>
      </c>
      <c r="AI851" s="11" t="str" cm="1">
        <f t="array" ref="AI851">_xlfn.IFS(AH851&lt;=25,"Young",AH851&lt;=50,"Adult",AH851&gt;50,"Old")</f>
        <v>Adult</v>
      </c>
    </row>
    <row r="852" spans="1:35" x14ac:dyDescent="0.35">
      <c r="A852" s="7">
        <v>1342</v>
      </c>
      <c r="B852" s="5">
        <v>43638</v>
      </c>
      <c r="C852" s="6">
        <f t="shared" ca="1" si="13"/>
        <v>6.9111111111111114</v>
      </c>
      <c r="D852" s="7" t="s">
        <v>137</v>
      </c>
      <c r="E852" s="7" t="s">
        <v>43</v>
      </c>
      <c r="F852" s="7" t="s">
        <v>29</v>
      </c>
      <c r="G852" s="7" t="s">
        <v>54</v>
      </c>
      <c r="H852" s="7" t="s">
        <v>55</v>
      </c>
      <c r="I852" s="7" t="s">
        <v>45</v>
      </c>
      <c r="J852" s="7" t="s">
        <v>131</v>
      </c>
      <c r="K852" s="7" t="s">
        <v>46</v>
      </c>
      <c r="L852" s="5">
        <v>31228</v>
      </c>
      <c r="M852" s="7" t="s">
        <v>35</v>
      </c>
      <c r="N852" s="7" t="s">
        <v>36</v>
      </c>
      <c r="O852" s="7" t="s">
        <v>83</v>
      </c>
      <c r="P852" s="7" t="s">
        <v>60</v>
      </c>
      <c r="Q852" s="7" t="s">
        <v>39</v>
      </c>
      <c r="R852" s="7" cm="1">
        <f t="array" ref="R852">_xlfn.IFS(Table3[[#This Row],[Performance Levels]]="Exceeds",4,Table3[[#This Row],[Performance Levels]]="Fully Meets",3,Table3[[#This Row],[Performance Levels]]="PIP",1,Table3[[#This Row],[Performance Levels]]="Needs Improvement",2)</f>
        <v>3</v>
      </c>
      <c r="S852" s="7">
        <v>3</v>
      </c>
      <c r="T852" s="7" t="str" cm="1">
        <f t="array" ref="T852">_xlfn.IFS(S852&lt;=2,"Excellent",S852=3,"Average",S852&lt;=5,"Poor")</f>
        <v>Average</v>
      </c>
      <c r="U852" s="5">
        <v>44915</v>
      </c>
      <c r="V852" s="7">
        <v>3</v>
      </c>
      <c r="W852" s="7" t="str" cm="1">
        <f t="array" ref="W852">_xlfn.IFS(S852&lt;=2,"High",S852=3,"Moderate",S852&lt;=5,"Low")</f>
        <v>Moderate</v>
      </c>
      <c r="X852" s="7">
        <v>2</v>
      </c>
      <c r="Y852" s="7" t="str" cm="1">
        <f t="array" ref="Y852">_xlfn.IFS(S852&lt;=2,"High",S852=3,"Moderate",S852&lt;=5,"Low")</f>
        <v>Moderate</v>
      </c>
      <c r="Z852" s="7">
        <v>2</v>
      </c>
      <c r="AA852" s="7" t="str" cm="1">
        <f t="array" ref="AA852">_xlfn.IFS(S852&lt;=2,"High",S852=3,"Moderate",S852&lt;=5,"Low")</f>
        <v>Moderate</v>
      </c>
      <c r="AB852" s="5">
        <v>44954</v>
      </c>
      <c r="AC852" s="7" t="s">
        <v>61</v>
      </c>
      <c r="AD852" s="7" t="s">
        <v>41</v>
      </c>
      <c r="AE852" s="7" t="s">
        <v>42</v>
      </c>
      <c r="AF852" s="7">
        <v>4</v>
      </c>
      <c r="AG852" s="8">
        <v>930.72</v>
      </c>
      <c r="AH852" s="7">
        <v>34</v>
      </c>
      <c r="AI852" s="7" t="str" cm="1">
        <f t="array" ref="AI852">_xlfn.IFS(AH852&lt;=25,"Young",AH852&lt;=50,"Adult",AH852&gt;50,"Old")</f>
        <v>Adult</v>
      </c>
    </row>
    <row r="853" spans="1:35" x14ac:dyDescent="0.35">
      <c r="A853" s="11">
        <v>1343</v>
      </c>
      <c r="B853" s="9">
        <v>43781</v>
      </c>
      <c r="C853" s="10">
        <f t="shared" ca="1" si="13"/>
        <v>6.5222222222222221</v>
      </c>
      <c r="D853" s="11" t="s">
        <v>137</v>
      </c>
      <c r="E853" s="11" t="s">
        <v>86</v>
      </c>
      <c r="F853" s="11" t="s">
        <v>29</v>
      </c>
      <c r="G853" s="11" t="s">
        <v>30</v>
      </c>
      <c r="H853" s="11" t="s">
        <v>55</v>
      </c>
      <c r="I853" s="11" t="s">
        <v>32</v>
      </c>
      <c r="J853" s="11" t="s">
        <v>131</v>
      </c>
      <c r="K853" s="11" t="s">
        <v>99</v>
      </c>
      <c r="L853" s="9">
        <v>21336</v>
      </c>
      <c r="M853" s="11" t="s">
        <v>35</v>
      </c>
      <c r="N853" s="11" t="s">
        <v>36</v>
      </c>
      <c r="O853" s="11" t="s">
        <v>37</v>
      </c>
      <c r="P853" s="11" t="s">
        <v>66</v>
      </c>
      <c r="Q853" s="11" t="s">
        <v>39</v>
      </c>
      <c r="R853" s="11" cm="1">
        <f t="array" ref="R853">_xlfn.IFS(Table3[[#This Row],[Performance Levels]]="Exceeds",4,Table3[[#This Row],[Performance Levels]]="Fully Meets",3,Table3[[#This Row],[Performance Levels]]="PIP",1,Table3[[#This Row],[Performance Levels]]="Needs Improvement",2)</f>
        <v>3</v>
      </c>
      <c r="S853" s="11">
        <v>3</v>
      </c>
      <c r="T853" s="11" t="str" cm="1">
        <f t="array" ref="T853">_xlfn.IFS(S853&lt;=2,"Excellent",S853=3,"Average",S853&lt;=5,"Poor")</f>
        <v>Average</v>
      </c>
      <c r="U853" s="9">
        <v>44811</v>
      </c>
      <c r="V853" s="11">
        <v>1</v>
      </c>
      <c r="W853" s="11" t="str" cm="1">
        <f t="array" ref="W853">_xlfn.IFS(S853&lt;=2,"High",S853=3,"Moderate",S853&lt;=5,"Low")</f>
        <v>Moderate</v>
      </c>
      <c r="X853" s="11">
        <v>2</v>
      </c>
      <c r="Y853" s="11" t="str" cm="1">
        <f t="array" ref="Y853">_xlfn.IFS(S853&lt;=2,"High",S853=3,"Moderate",S853&lt;=5,"Low")</f>
        <v>Moderate</v>
      </c>
      <c r="Z853" s="11">
        <v>3</v>
      </c>
      <c r="AA853" s="11" t="str" cm="1">
        <f t="array" ref="AA853">_xlfn.IFS(S853&lt;=2,"High",S853=3,"Moderate",S853&lt;=5,"Low")</f>
        <v>Moderate</v>
      </c>
      <c r="AB853" s="9">
        <v>44806</v>
      </c>
      <c r="AC853" s="11" t="s">
        <v>49</v>
      </c>
      <c r="AD853" s="11" t="s">
        <v>50</v>
      </c>
      <c r="AE853" s="11" t="s">
        <v>62</v>
      </c>
      <c r="AF853" s="11">
        <v>5</v>
      </c>
      <c r="AG853" s="12">
        <v>924.85</v>
      </c>
      <c r="AH853" s="11">
        <v>61</v>
      </c>
      <c r="AI853" s="11" t="str" cm="1">
        <f t="array" ref="AI853">_xlfn.IFS(AH853&lt;=25,"Young",AH853&lt;=50,"Adult",AH853&gt;50,"Old")</f>
        <v>Old</v>
      </c>
    </row>
    <row r="854" spans="1:35" x14ac:dyDescent="0.35">
      <c r="A854" s="7">
        <v>1344</v>
      </c>
      <c r="B854" s="5">
        <v>44824</v>
      </c>
      <c r="C854" s="6">
        <f t="shared" ca="1" si="13"/>
        <v>3.6666666666666665</v>
      </c>
      <c r="D854" s="7" t="s">
        <v>137</v>
      </c>
      <c r="E854" s="7" t="s">
        <v>63</v>
      </c>
      <c r="F854" s="7" t="s">
        <v>29</v>
      </c>
      <c r="G854" s="7" t="s">
        <v>45</v>
      </c>
      <c r="H854" s="7" t="s">
        <v>44</v>
      </c>
      <c r="I854" s="7" t="s">
        <v>45</v>
      </c>
      <c r="J854" s="7" t="s">
        <v>131</v>
      </c>
      <c r="K854" s="7" t="s">
        <v>64</v>
      </c>
      <c r="L854" s="5">
        <v>29576</v>
      </c>
      <c r="M854" s="7" t="s">
        <v>35</v>
      </c>
      <c r="N854" s="7" t="s">
        <v>47</v>
      </c>
      <c r="O854" s="7" t="s">
        <v>37</v>
      </c>
      <c r="P854" s="7" t="s">
        <v>60</v>
      </c>
      <c r="Q854" s="7" t="s">
        <v>39</v>
      </c>
      <c r="R854" s="7" cm="1">
        <f t="array" ref="R854">_xlfn.IFS(Table3[[#This Row],[Performance Levels]]="Exceeds",4,Table3[[#This Row],[Performance Levels]]="Fully Meets",3,Table3[[#This Row],[Performance Levels]]="PIP",1,Table3[[#This Row],[Performance Levels]]="Needs Improvement",2)</f>
        <v>3</v>
      </c>
      <c r="S854" s="7">
        <v>3</v>
      </c>
      <c r="T854" s="7" t="str" cm="1">
        <f t="array" ref="T854">_xlfn.IFS(S854&lt;=2,"Excellent",S854=3,"Average",S854&lt;=5,"Poor")</f>
        <v>Average</v>
      </c>
      <c r="U854" s="5">
        <v>44796</v>
      </c>
      <c r="V854" s="7">
        <v>1</v>
      </c>
      <c r="W854" s="7" t="str" cm="1">
        <f t="array" ref="W854">_xlfn.IFS(S854&lt;=2,"High",S854=3,"Moderate",S854&lt;=5,"Low")</f>
        <v>Moderate</v>
      </c>
      <c r="X854" s="7">
        <v>4</v>
      </c>
      <c r="Y854" s="7" t="str" cm="1">
        <f t="array" ref="Y854">_xlfn.IFS(S854&lt;=2,"High",S854=3,"Moderate",S854&lt;=5,"Low")</f>
        <v>Moderate</v>
      </c>
      <c r="Z854" s="7">
        <v>5</v>
      </c>
      <c r="AA854" s="7" t="str" cm="1">
        <f t="array" ref="AA854">_xlfn.IFS(S854&lt;=2,"High",S854=3,"Moderate",S854&lt;=5,"Low")</f>
        <v>Moderate</v>
      </c>
      <c r="AB854" s="5">
        <v>44866</v>
      </c>
      <c r="AC854" s="7" t="s">
        <v>67</v>
      </c>
      <c r="AD854" s="7" t="s">
        <v>41</v>
      </c>
      <c r="AE854" s="7" t="s">
        <v>51</v>
      </c>
      <c r="AF854" s="7">
        <v>5</v>
      </c>
      <c r="AG854" s="8">
        <v>284.38</v>
      </c>
      <c r="AH854" s="7">
        <v>42</v>
      </c>
      <c r="AI854" s="7" t="str" cm="1">
        <f t="array" ref="AI854">_xlfn.IFS(AH854&lt;=25,"Young",AH854&lt;=50,"Adult",AH854&gt;50,"Old")</f>
        <v>Adult</v>
      </c>
    </row>
    <row r="855" spans="1:35" x14ac:dyDescent="0.35">
      <c r="A855" s="11">
        <v>1345</v>
      </c>
      <c r="B855" s="9">
        <v>44953</v>
      </c>
      <c r="C855" s="10">
        <f t="shared" ca="1" si="13"/>
        <v>3.3138888888888891</v>
      </c>
      <c r="D855" s="11" t="s">
        <v>113</v>
      </c>
      <c r="E855" s="11" t="s">
        <v>93</v>
      </c>
      <c r="F855" s="11" t="s">
        <v>29</v>
      </c>
      <c r="G855" s="11" t="s">
        <v>54</v>
      </c>
      <c r="H855" s="11" t="s">
        <v>44</v>
      </c>
      <c r="I855" s="11" t="s">
        <v>54</v>
      </c>
      <c r="J855" s="11" t="s">
        <v>131</v>
      </c>
      <c r="K855" s="11" t="s">
        <v>96</v>
      </c>
      <c r="L855" s="9">
        <v>28623</v>
      </c>
      <c r="M855" s="11" t="s">
        <v>35</v>
      </c>
      <c r="N855" s="11" t="s">
        <v>47</v>
      </c>
      <c r="O855" s="11" t="s">
        <v>59</v>
      </c>
      <c r="P855" s="11" t="s">
        <v>60</v>
      </c>
      <c r="Q855" s="11" t="s">
        <v>39</v>
      </c>
      <c r="R855" s="11" cm="1">
        <f t="array" ref="R855">_xlfn.IFS(Table3[[#This Row],[Performance Levels]]="Exceeds",4,Table3[[#This Row],[Performance Levels]]="Fully Meets",3,Table3[[#This Row],[Performance Levels]]="PIP",1,Table3[[#This Row],[Performance Levels]]="Needs Improvement",2)</f>
        <v>3</v>
      </c>
      <c r="S855" s="11">
        <v>3</v>
      </c>
      <c r="T855" s="11" t="str" cm="1">
        <f t="array" ref="T855">_xlfn.IFS(S855&lt;=2,"Excellent",S855=3,"Average",S855&lt;=5,"Poor")</f>
        <v>Average</v>
      </c>
      <c r="U855" s="9">
        <v>44801</v>
      </c>
      <c r="V855" s="11">
        <v>2</v>
      </c>
      <c r="W855" s="11" t="str" cm="1">
        <f t="array" ref="W855">_xlfn.IFS(S855&lt;=2,"High",S855=3,"Moderate",S855&lt;=5,"Low")</f>
        <v>Moderate</v>
      </c>
      <c r="X855" s="11">
        <v>4</v>
      </c>
      <c r="Y855" s="11" t="str" cm="1">
        <f t="array" ref="Y855">_xlfn.IFS(S855&lt;=2,"High",S855=3,"Moderate",S855&lt;=5,"Low")</f>
        <v>Moderate</v>
      </c>
      <c r="Z855" s="11">
        <v>4</v>
      </c>
      <c r="AA855" s="11" t="str" cm="1">
        <f t="array" ref="AA855">_xlfn.IFS(S855&lt;=2,"High",S855=3,"Moderate",S855&lt;=5,"Low")</f>
        <v>Moderate</v>
      </c>
      <c r="AB855" s="9">
        <v>44895</v>
      </c>
      <c r="AC855" s="11" t="s">
        <v>91</v>
      </c>
      <c r="AD855" s="11" t="s">
        <v>50</v>
      </c>
      <c r="AE855" s="11" t="s">
        <v>72</v>
      </c>
      <c r="AF855" s="11">
        <v>1</v>
      </c>
      <c r="AG855" s="12">
        <v>395.1</v>
      </c>
      <c r="AH855" s="11">
        <v>45</v>
      </c>
      <c r="AI855" s="11" t="str" cm="1">
        <f t="array" ref="AI855">_xlfn.IFS(AH855&lt;=25,"Young",AH855&lt;=50,"Adult",AH855&gt;50,"Old")</f>
        <v>Adult</v>
      </c>
    </row>
    <row r="856" spans="1:35" x14ac:dyDescent="0.35">
      <c r="A856" s="7">
        <v>1346</v>
      </c>
      <c r="B856" s="5">
        <v>44248</v>
      </c>
      <c r="C856" s="6">
        <f t="shared" ca="1" si="13"/>
        <v>5.2472222222222218</v>
      </c>
      <c r="D856" s="7" t="s">
        <v>113</v>
      </c>
      <c r="E856" s="7" t="s">
        <v>73</v>
      </c>
      <c r="F856" s="7" t="s">
        <v>29</v>
      </c>
      <c r="G856" s="7" t="s">
        <v>30</v>
      </c>
      <c r="H856" s="7" t="s">
        <v>31</v>
      </c>
      <c r="I856" s="7" t="s">
        <v>32</v>
      </c>
      <c r="J856" s="7" t="s">
        <v>94</v>
      </c>
      <c r="K856" s="7" t="s">
        <v>69</v>
      </c>
      <c r="L856" s="5">
        <v>54314</v>
      </c>
      <c r="M856" s="7" t="s">
        <v>35</v>
      </c>
      <c r="N856" s="7" t="s">
        <v>47</v>
      </c>
      <c r="O856" s="7" t="s">
        <v>37</v>
      </c>
      <c r="P856" s="7" t="s">
        <v>76</v>
      </c>
      <c r="Q856" s="7" t="s">
        <v>39</v>
      </c>
      <c r="R856" s="7" cm="1">
        <f t="array" ref="R856">_xlfn.IFS(Table3[[#This Row],[Performance Levels]]="Exceeds",4,Table3[[#This Row],[Performance Levels]]="Fully Meets",3,Table3[[#This Row],[Performance Levels]]="PIP",1,Table3[[#This Row],[Performance Levels]]="Needs Improvement",2)</f>
        <v>3</v>
      </c>
      <c r="S856" s="7">
        <v>3</v>
      </c>
      <c r="T856" s="7" t="str" cm="1">
        <f t="array" ref="T856">_xlfn.IFS(S856&lt;=2,"Excellent",S856=3,"Average",S856&lt;=5,"Poor")</f>
        <v>Average</v>
      </c>
      <c r="U856" s="5">
        <v>45044</v>
      </c>
      <c r="V856" s="7">
        <v>4</v>
      </c>
      <c r="W856" s="7" t="str" cm="1">
        <f t="array" ref="W856">_xlfn.IFS(S856&lt;=2,"High",S856=3,"Moderate",S856&lt;=5,"Low")</f>
        <v>Moderate</v>
      </c>
      <c r="X856" s="7">
        <v>2</v>
      </c>
      <c r="Y856" s="7" t="str" cm="1">
        <f t="array" ref="Y856">_xlfn.IFS(S856&lt;=2,"High",S856=3,"Moderate",S856&lt;=5,"Low")</f>
        <v>Moderate</v>
      </c>
      <c r="Z856" s="7">
        <v>3</v>
      </c>
      <c r="AA856" s="7" t="str" cm="1">
        <f t="array" ref="AA856">_xlfn.IFS(S856&lt;=2,"High",S856=3,"Moderate",S856&lt;=5,"Low")</f>
        <v>Moderate</v>
      </c>
      <c r="AB856" s="5">
        <v>45109</v>
      </c>
      <c r="AC856" s="7" t="s">
        <v>67</v>
      </c>
      <c r="AD856" s="7" t="s">
        <v>50</v>
      </c>
      <c r="AE856" s="7" t="s">
        <v>42</v>
      </c>
      <c r="AF856" s="7">
        <v>2</v>
      </c>
      <c r="AG856" s="8">
        <v>501.64</v>
      </c>
      <c r="AH856" s="7">
        <v>73</v>
      </c>
      <c r="AI856" s="7" t="str" cm="1">
        <f t="array" ref="AI856">_xlfn.IFS(AH856&lt;=25,"Young",AH856&lt;=50,"Adult",AH856&gt;50,"Old")</f>
        <v>Old</v>
      </c>
    </row>
    <row r="857" spans="1:35" x14ac:dyDescent="0.35">
      <c r="A857" s="11">
        <v>1347</v>
      </c>
      <c r="B857" s="9">
        <v>44624</v>
      </c>
      <c r="C857" s="10">
        <f t="shared" ca="1" si="13"/>
        <v>4.2111111111111112</v>
      </c>
      <c r="D857" s="11" t="s">
        <v>113</v>
      </c>
      <c r="E857" s="11" t="s">
        <v>80</v>
      </c>
      <c r="F857" s="11" t="s">
        <v>29</v>
      </c>
      <c r="G857" s="11" t="s">
        <v>45</v>
      </c>
      <c r="H857" s="11" t="s">
        <v>55</v>
      </c>
      <c r="I857" s="11" t="s">
        <v>54</v>
      </c>
      <c r="J857" s="11" t="s">
        <v>94</v>
      </c>
      <c r="K857" s="11" t="s">
        <v>64</v>
      </c>
      <c r="L857" s="9">
        <v>34779</v>
      </c>
      <c r="M857" s="11" t="s">
        <v>35</v>
      </c>
      <c r="N857" s="11" t="s">
        <v>47</v>
      </c>
      <c r="O857" s="11" t="s">
        <v>48</v>
      </c>
      <c r="P857" s="11" t="s">
        <v>66</v>
      </c>
      <c r="Q857" s="11" t="s">
        <v>39</v>
      </c>
      <c r="R857" s="11" cm="1">
        <f t="array" ref="R857">_xlfn.IFS(Table3[[#This Row],[Performance Levels]]="Exceeds",4,Table3[[#This Row],[Performance Levels]]="Fully Meets",3,Table3[[#This Row],[Performance Levels]]="PIP",1,Table3[[#This Row],[Performance Levels]]="Needs Improvement",2)</f>
        <v>3</v>
      </c>
      <c r="S857" s="11">
        <v>3</v>
      </c>
      <c r="T857" s="11" t="str" cm="1">
        <f t="array" ref="T857">_xlfn.IFS(S857&lt;=2,"Excellent",S857=3,"Average",S857&lt;=5,"Poor")</f>
        <v>Average</v>
      </c>
      <c r="U857" s="9">
        <v>44985</v>
      </c>
      <c r="V857" s="11">
        <v>4</v>
      </c>
      <c r="W857" s="11" t="str" cm="1">
        <f t="array" ref="W857">_xlfn.IFS(S857&lt;=2,"High",S857=3,"Moderate",S857&lt;=5,"Low")</f>
        <v>Moderate</v>
      </c>
      <c r="X857" s="11">
        <v>3</v>
      </c>
      <c r="Y857" s="11" t="str" cm="1">
        <f t="array" ref="Y857">_xlfn.IFS(S857&lt;=2,"High",S857=3,"Moderate",S857&lt;=5,"Low")</f>
        <v>Moderate</v>
      </c>
      <c r="Z857" s="11">
        <v>1</v>
      </c>
      <c r="AA857" s="11" t="str" cm="1">
        <f t="array" ref="AA857">_xlfn.IFS(S857&lt;=2,"High",S857=3,"Moderate",S857&lt;=5,"Low")</f>
        <v>Moderate</v>
      </c>
      <c r="AB857" s="9">
        <v>44856</v>
      </c>
      <c r="AC857" s="11" t="s">
        <v>91</v>
      </c>
      <c r="AD857" s="11" t="s">
        <v>41</v>
      </c>
      <c r="AE857" s="11" t="s">
        <v>42</v>
      </c>
      <c r="AF857" s="11">
        <v>5</v>
      </c>
      <c r="AG857" s="12">
        <v>792.72</v>
      </c>
      <c r="AH857" s="11">
        <v>27</v>
      </c>
      <c r="AI857" s="11" t="str" cm="1">
        <f t="array" ref="AI857">_xlfn.IFS(AH857&lt;=25,"Young",AH857&lt;=50,"Adult",AH857&gt;50,"Old")</f>
        <v>Adult</v>
      </c>
    </row>
    <row r="858" spans="1:35" x14ac:dyDescent="0.35">
      <c r="A858" s="7">
        <v>1349</v>
      </c>
      <c r="B858" s="5">
        <v>44410</v>
      </c>
      <c r="C858" s="6">
        <f t="shared" ca="1" si="13"/>
        <v>4.8</v>
      </c>
      <c r="D858" s="7" t="s">
        <v>137</v>
      </c>
      <c r="E858" s="7" t="s">
        <v>43</v>
      </c>
      <c r="F858" s="7" t="s">
        <v>29</v>
      </c>
      <c r="G858" s="7" t="s">
        <v>54</v>
      </c>
      <c r="H858" s="7" t="s">
        <v>55</v>
      </c>
      <c r="I858" s="7" t="s">
        <v>45</v>
      </c>
      <c r="J858" s="7" t="s">
        <v>131</v>
      </c>
      <c r="K858" s="7" t="s">
        <v>134</v>
      </c>
      <c r="L858" s="5">
        <v>54754</v>
      </c>
      <c r="M858" s="7" t="s">
        <v>35</v>
      </c>
      <c r="N858" s="7" t="s">
        <v>36</v>
      </c>
      <c r="O858" s="7" t="s">
        <v>37</v>
      </c>
      <c r="P858" s="7" t="s">
        <v>76</v>
      </c>
      <c r="Q858" s="7" t="s">
        <v>39</v>
      </c>
      <c r="R858" s="7" cm="1">
        <f t="array" ref="R858">_xlfn.IFS(Table3[[#This Row],[Performance Levels]]="Exceeds",4,Table3[[#This Row],[Performance Levels]]="Fully Meets",3,Table3[[#This Row],[Performance Levels]]="PIP",1,Table3[[#This Row],[Performance Levels]]="Needs Improvement",2)</f>
        <v>3</v>
      </c>
      <c r="S858" s="7">
        <v>3</v>
      </c>
      <c r="T858" s="7" t="str" cm="1">
        <f t="array" ref="T858">_xlfn.IFS(S858&lt;=2,"Excellent",S858=3,"Average",S858&lt;=5,"Poor")</f>
        <v>Average</v>
      </c>
      <c r="U858" s="5">
        <v>45037</v>
      </c>
      <c r="V858" s="7">
        <v>1</v>
      </c>
      <c r="W858" s="7" t="str" cm="1">
        <f t="array" ref="W858">_xlfn.IFS(S858&lt;=2,"High",S858=3,"Moderate",S858&lt;=5,"Low")</f>
        <v>Moderate</v>
      </c>
      <c r="X858" s="7">
        <v>2</v>
      </c>
      <c r="Y858" s="7" t="str" cm="1">
        <f t="array" ref="Y858">_xlfn.IFS(S858&lt;=2,"High",S858=3,"Moderate",S858&lt;=5,"Low")</f>
        <v>Moderate</v>
      </c>
      <c r="Z858" s="7">
        <v>3</v>
      </c>
      <c r="AA858" s="7" t="str" cm="1">
        <f t="array" ref="AA858">_xlfn.IFS(S858&lt;=2,"High",S858=3,"Moderate",S858&lt;=5,"Low")</f>
        <v>Moderate</v>
      </c>
      <c r="AB858" s="5">
        <v>44891</v>
      </c>
      <c r="AC858" s="7" t="s">
        <v>67</v>
      </c>
      <c r="AD858" s="7" t="s">
        <v>41</v>
      </c>
      <c r="AE858" s="7" t="s">
        <v>51</v>
      </c>
      <c r="AF858" s="7">
        <v>3</v>
      </c>
      <c r="AG858" s="8">
        <v>870.01</v>
      </c>
      <c r="AH858" s="7">
        <v>72</v>
      </c>
      <c r="AI858" s="7" t="str" cm="1">
        <f t="array" ref="AI858">_xlfn.IFS(AH858&lt;=25,"Young",AH858&lt;=50,"Adult",AH858&gt;50,"Old")</f>
        <v>Old</v>
      </c>
    </row>
    <row r="859" spans="1:35" x14ac:dyDescent="0.35">
      <c r="A859" s="11">
        <v>1350</v>
      </c>
      <c r="B859" s="9">
        <v>44624</v>
      </c>
      <c r="C859" s="10">
        <f t="shared" ca="1" si="13"/>
        <v>4.2111111111111112</v>
      </c>
      <c r="D859" s="11" t="s">
        <v>137</v>
      </c>
      <c r="E859" s="11" t="s">
        <v>86</v>
      </c>
      <c r="F859" s="11" t="s">
        <v>29</v>
      </c>
      <c r="G859" s="11" t="s">
        <v>45</v>
      </c>
      <c r="H859" s="11" t="s">
        <v>55</v>
      </c>
      <c r="I859" s="11" t="s">
        <v>32</v>
      </c>
      <c r="J859" s="11" t="s">
        <v>131</v>
      </c>
      <c r="K859" s="11" t="s">
        <v>69</v>
      </c>
      <c r="L859" s="9">
        <v>25144</v>
      </c>
      <c r="M859" s="11" t="s">
        <v>35</v>
      </c>
      <c r="N859" s="11" t="s">
        <v>36</v>
      </c>
      <c r="O859" s="11" t="s">
        <v>71</v>
      </c>
      <c r="P859" s="11" t="s">
        <v>76</v>
      </c>
      <c r="Q859" s="11" t="s">
        <v>39</v>
      </c>
      <c r="R859" s="11" cm="1">
        <f t="array" ref="R859">_xlfn.IFS(Table3[[#This Row],[Performance Levels]]="Exceeds",4,Table3[[#This Row],[Performance Levels]]="Fully Meets",3,Table3[[#This Row],[Performance Levels]]="PIP",1,Table3[[#This Row],[Performance Levels]]="Needs Improvement",2)</f>
        <v>3</v>
      </c>
      <c r="S859" s="11">
        <v>3</v>
      </c>
      <c r="T859" s="11" t="str" cm="1">
        <f t="array" ref="T859">_xlfn.IFS(S859&lt;=2,"Excellent",S859=3,"Average",S859&lt;=5,"Poor")</f>
        <v>Average</v>
      </c>
      <c r="U859" s="9">
        <v>44990</v>
      </c>
      <c r="V859" s="11">
        <v>3</v>
      </c>
      <c r="W859" s="11" t="str" cm="1">
        <f t="array" ref="W859">_xlfn.IFS(S859&lt;=2,"High",S859=3,"Moderate",S859&lt;=5,"Low")</f>
        <v>Moderate</v>
      </c>
      <c r="X859" s="11">
        <v>4</v>
      </c>
      <c r="Y859" s="11" t="str" cm="1">
        <f t="array" ref="Y859">_xlfn.IFS(S859&lt;=2,"High",S859=3,"Moderate",S859&lt;=5,"Low")</f>
        <v>Moderate</v>
      </c>
      <c r="Z859" s="11">
        <v>5</v>
      </c>
      <c r="AA859" s="11" t="str" cm="1">
        <f t="array" ref="AA859">_xlfn.IFS(S859&lt;=2,"High",S859=3,"Moderate",S859&lt;=5,"Low")</f>
        <v>Moderate</v>
      </c>
      <c r="AB859" s="9">
        <v>44955</v>
      </c>
      <c r="AC859" s="11" t="s">
        <v>40</v>
      </c>
      <c r="AD859" s="11" t="s">
        <v>41</v>
      </c>
      <c r="AE859" s="11" t="s">
        <v>51</v>
      </c>
      <c r="AF859" s="11">
        <v>2</v>
      </c>
      <c r="AG859" s="12">
        <v>610.05999999999995</v>
      </c>
      <c r="AH859" s="11">
        <v>54</v>
      </c>
      <c r="AI859" s="11" t="str" cm="1">
        <f t="array" ref="AI859">_xlfn.IFS(AH859&lt;=25,"Young",AH859&lt;=50,"Adult",AH859&gt;50,"Old")</f>
        <v>Old</v>
      </c>
    </row>
    <row r="860" spans="1:35" x14ac:dyDescent="0.35">
      <c r="A860" s="7">
        <v>1351</v>
      </c>
      <c r="B860" s="5">
        <v>44283</v>
      </c>
      <c r="C860" s="6">
        <f t="shared" ca="1" si="13"/>
        <v>5.1444444444444448</v>
      </c>
      <c r="D860" s="7" t="s">
        <v>137</v>
      </c>
      <c r="E860" s="7" t="s">
        <v>63</v>
      </c>
      <c r="F860" s="7" t="s">
        <v>29</v>
      </c>
      <c r="G860" s="7" t="s">
        <v>30</v>
      </c>
      <c r="H860" s="7" t="s">
        <v>31</v>
      </c>
      <c r="I860" s="7" t="s">
        <v>45</v>
      </c>
      <c r="J860" s="7" t="s">
        <v>131</v>
      </c>
      <c r="K860" s="7" t="s">
        <v>69</v>
      </c>
      <c r="L860" s="5">
        <v>35859</v>
      </c>
      <c r="M860" s="7" t="s">
        <v>35</v>
      </c>
      <c r="N860" s="7" t="s">
        <v>47</v>
      </c>
      <c r="O860" s="7" t="s">
        <v>37</v>
      </c>
      <c r="P860" s="7" t="s">
        <v>76</v>
      </c>
      <c r="Q860" s="7" t="s">
        <v>39</v>
      </c>
      <c r="R860" s="7" cm="1">
        <f t="array" ref="R860">_xlfn.IFS(Table3[[#This Row],[Performance Levels]]="Exceeds",4,Table3[[#This Row],[Performance Levels]]="Fully Meets",3,Table3[[#This Row],[Performance Levels]]="PIP",1,Table3[[#This Row],[Performance Levels]]="Needs Improvement",2)</f>
        <v>3</v>
      </c>
      <c r="S860" s="7">
        <v>3</v>
      </c>
      <c r="T860" s="7" t="str" cm="1">
        <f t="array" ref="T860">_xlfn.IFS(S860&lt;=2,"Excellent",S860=3,"Average",S860&lt;=5,"Poor")</f>
        <v>Average</v>
      </c>
      <c r="U860" s="5">
        <v>44944</v>
      </c>
      <c r="V860" s="7">
        <v>4</v>
      </c>
      <c r="W860" s="7" t="str" cm="1">
        <f t="array" ref="W860">_xlfn.IFS(S860&lt;=2,"High",S860=3,"Moderate",S860&lt;=5,"Low")</f>
        <v>Moderate</v>
      </c>
      <c r="X860" s="7">
        <v>1</v>
      </c>
      <c r="Y860" s="7" t="str" cm="1">
        <f t="array" ref="Y860">_xlfn.IFS(S860&lt;=2,"High",S860=3,"Moderate",S860&lt;=5,"Low")</f>
        <v>Moderate</v>
      </c>
      <c r="Z860" s="7">
        <v>5</v>
      </c>
      <c r="AA860" s="7" t="str" cm="1">
        <f t="array" ref="AA860">_xlfn.IFS(S860&lt;=2,"High",S860=3,"Moderate",S860&lt;=5,"Low")</f>
        <v>Moderate</v>
      </c>
      <c r="AB860" s="5">
        <v>44915</v>
      </c>
      <c r="AC860" s="7" t="s">
        <v>61</v>
      </c>
      <c r="AD860" s="7" t="s">
        <v>41</v>
      </c>
      <c r="AE860" s="7" t="s">
        <v>72</v>
      </c>
      <c r="AF860" s="7">
        <v>2</v>
      </c>
      <c r="AG860" s="8">
        <v>278.16000000000003</v>
      </c>
      <c r="AH860" s="7">
        <v>23</v>
      </c>
      <c r="AI860" s="7" t="str" cm="1">
        <f t="array" ref="AI860">_xlfn.IFS(AH860&lt;=25,"Young",AH860&lt;=50,"Adult",AH860&gt;50,"Old")</f>
        <v>Young</v>
      </c>
    </row>
    <row r="861" spans="1:35" x14ac:dyDescent="0.35">
      <c r="A861" s="11">
        <v>1352</v>
      </c>
      <c r="B861" s="9">
        <v>43320</v>
      </c>
      <c r="C861" s="10">
        <f t="shared" ca="1" si="13"/>
        <v>7.7833333333333332</v>
      </c>
      <c r="D861" s="11" t="s">
        <v>113</v>
      </c>
      <c r="E861" s="11" t="s">
        <v>93</v>
      </c>
      <c r="F861" s="11" t="s">
        <v>29</v>
      </c>
      <c r="G861" s="11" t="s">
        <v>30</v>
      </c>
      <c r="H861" s="11" t="s">
        <v>55</v>
      </c>
      <c r="I861" s="11" t="s">
        <v>54</v>
      </c>
      <c r="J861" s="11" t="s">
        <v>131</v>
      </c>
      <c r="K861" s="11" t="s">
        <v>69</v>
      </c>
      <c r="L861" s="9">
        <v>27198</v>
      </c>
      <c r="M861" s="11" t="s">
        <v>35</v>
      </c>
      <c r="N861" s="11" t="s">
        <v>47</v>
      </c>
      <c r="O861" s="11" t="s">
        <v>59</v>
      </c>
      <c r="P861" s="11" t="s">
        <v>76</v>
      </c>
      <c r="Q861" s="11" t="s">
        <v>39</v>
      </c>
      <c r="R861" s="11" cm="1">
        <f t="array" ref="R861">_xlfn.IFS(Table3[[#This Row],[Performance Levels]]="Exceeds",4,Table3[[#This Row],[Performance Levels]]="Fully Meets",3,Table3[[#This Row],[Performance Levels]]="PIP",1,Table3[[#This Row],[Performance Levels]]="Needs Improvement",2)</f>
        <v>3</v>
      </c>
      <c r="S861" s="11">
        <v>3</v>
      </c>
      <c r="T861" s="11" t="str" cm="1">
        <f t="array" ref="T861">_xlfn.IFS(S861&lt;=2,"Excellent",S861=3,"Average",S861&lt;=5,"Poor")</f>
        <v>Average</v>
      </c>
      <c r="U861" s="9">
        <v>45080</v>
      </c>
      <c r="V861" s="11">
        <v>4</v>
      </c>
      <c r="W861" s="11" t="str" cm="1">
        <f t="array" ref="W861">_xlfn.IFS(S861&lt;=2,"High",S861=3,"Moderate",S861&lt;=5,"Low")</f>
        <v>Moderate</v>
      </c>
      <c r="X861" s="11">
        <v>2</v>
      </c>
      <c r="Y861" s="11" t="str" cm="1">
        <f t="array" ref="Y861">_xlfn.IFS(S861&lt;=2,"High",S861=3,"Moderate",S861&lt;=5,"Low")</f>
        <v>Moderate</v>
      </c>
      <c r="Z861" s="11">
        <v>1</v>
      </c>
      <c r="AA861" s="11" t="str" cm="1">
        <f t="array" ref="AA861">_xlfn.IFS(S861&lt;=2,"High",S861=3,"Moderate",S861&lt;=5,"Low")</f>
        <v>Moderate</v>
      </c>
      <c r="AB861" s="9">
        <v>44866</v>
      </c>
      <c r="AC861" s="11" t="s">
        <v>91</v>
      </c>
      <c r="AD861" s="11" t="s">
        <v>50</v>
      </c>
      <c r="AE861" s="11" t="s">
        <v>62</v>
      </c>
      <c r="AF861" s="11">
        <v>4</v>
      </c>
      <c r="AG861" s="12">
        <v>218.93</v>
      </c>
      <c r="AH861" s="11">
        <v>44</v>
      </c>
      <c r="AI861" s="11" t="str" cm="1">
        <f t="array" ref="AI861">_xlfn.IFS(AH861&lt;=25,"Young",AH861&lt;=50,"Adult",AH861&gt;50,"Old")</f>
        <v>Adult</v>
      </c>
    </row>
    <row r="862" spans="1:35" x14ac:dyDescent="0.35">
      <c r="A862" s="7">
        <v>1353</v>
      </c>
      <c r="B862" s="5">
        <v>44089</v>
      </c>
      <c r="C862" s="6">
        <f t="shared" ca="1" si="13"/>
        <v>5.6805555555555554</v>
      </c>
      <c r="D862" s="7" t="s">
        <v>113</v>
      </c>
      <c r="E862" s="7" t="s">
        <v>73</v>
      </c>
      <c r="F862" s="7" t="s">
        <v>29</v>
      </c>
      <c r="G862" s="7" t="s">
        <v>45</v>
      </c>
      <c r="H862" s="7" t="s">
        <v>44</v>
      </c>
      <c r="I862" s="7" t="s">
        <v>32</v>
      </c>
      <c r="J862" s="7" t="s">
        <v>94</v>
      </c>
      <c r="K862" s="7" t="s">
        <v>69</v>
      </c>
      <c r="L862" s="5">
        <v>53390</v>
      </c>
      <c r="M862" s="7" t="s">
        <v>35</v>
      </c>
      <c r="N862" s="7" t="s">
        <v>47</v>
      </c>
      <c r="O862" s="7" t="s">
        <v>37</v>
      </c>
      <c r="P862" s="7" t="s">
        <v>60</v>
      </c>
      <c r="Q862" s="7" t="s">
        <v>39</v>
      </c>
      <c r="R862" s="7" cm="1">
        <f t="array" ref="R862">_xlfn.IFS(Table3[[#This Row],[Performance Levels]]="Exceeds",4,Table3[[#This Row],[Performance Levels]]="Fully Meets",3,Table3[[#This Row],[Performance Levels]]="PIP",1,Table3[[#This Row],[Performance Levels]]="Needs Improvement",2)</f>
        <v>3</v>
      </c>
      <c r="S862" s="7">
        <v>3</v>
      </c>
      <c r="T862" s="7" t="str" cm="1">
        <f t="array" ref="T862">_xlfn.IFS(S862&lt;=2,"Excellent",S862=3,"Average",S862&lt;=5,"Poor")</f>
        <v>Average</v>
      </c>
      <c r="U862" s="5">
        <v>44845</v>
      </c>
      <c r="V862" s="7">
        <v>5</v>
      </c>
      <c r="W862" s="7" t="str" cm="1">
        <f t="array" ref="W862">_xlfn.IFS(S862&lt;=2,"High",S862=3,"Moderate",S862&lt;=5,"Low")</f>
        <v>Moderate</v>
      </c>
      <c r="X862" s="7">
        <v>1</v>
      </c>
      <c r="Y862" s="7" t="str" cm="1">
        <f t="array" ref="Y862">_xlfn.IFS(S862&lt;=2,"High",S862=3,"Moderate",S862&lt;=5,"Low")</f>
        <v>Moderate</v>
      </c>
      <c r="Z862" s="7">
        <v>5</v>
      </c>
      <c r="AA862" s="7" t="str" cm="1">
        <f t="array" ref="AA862">_xlfn.IFS(S862&lt;=2,"High",S862=3,"Moderate",S862&lt;=5,"Low")</f>
        <v>Moderate</v>
      </c>
      <c r="AB862" s="5">
        <v>44911</v>
      </c>
      <c r="AC862" s="7" t="s">
        <v>91</v>
      </c>
      <c r="AD862" s="7" t="s">
        <v>41</v>
      </c>
      <c r="AE862" s="7" t="s">
        <v>51</v>
      </c>
      <c r="AF862" s="7">
        <v>5</v>
      </c>
      <c r="AG862" s="8">
        <v>179.21</v>
      </c>
      <c r="AH862" s="7">
        <v>74</v>
      </c>
      <c r="AI862" s="7" t="str" cm="1">
        <f t="array" ref="AI862">_xlfn.IFS(AH862&lt;=25,"Young",AH862&lt;=50,"Adult",AH862&gt;50,"Old")</f>
        <v>Old</v>
      </c>
    </row>
    <row r="863" spans="1:35" x14ac:dyDescent="0.35">
      <c r="A863" s="11">
        <v>1355</v>
      </c>
      <c r="B863" s="9">
        <v>44363</v>
      </c>
      <c r="C863" s="10">
        <f t="shared" ca="1" si="13"/>
        <v>4.927777777777778</v>
      </c>
      <c r="D863" s="11" t="s">
        <v>136</v>
      </c>
      <c r="E863" s="11" t="s">
        <v>84</v>
      </c>
      <c r="F863" s="11" t="s">
        <v>29</v>
      </c>
      <c r="G863" s="11" t="s">
        <v>54</v>
      </c>
      <c r="H863" s="11" t="s">
        <v>55</v>
      </c>
      <c r="I863" s="11" t="s">
        <v>32</v>
      </c>
      <c r="J863" s="11" t="s">
        <v>131</v>
      </c>
      <c r="K863" s="11" t="s">
        <v>64</v>
      </c>
      <c r="L863" s="9">
        <v>53102</v>
      </c>
      <c r="M863" s="11" t="s">
        <v>35</v>
      </c>
      <c r="N863" s="11" t="s">
        <v>36</v>
      </c>
      <c r="O863" s="11" t="s">
        <v>48</v>
      </c>
      <c r="P863" s="11" t="s">
        <v>60</v>
      </c>
      <c r="Q863" s="11" t="s">
        <v>39</v>
      </c>
      <c r="R863" s="11" cm="1">
        <f t="array" ref="R863">_xlfn.IFS(Table3[[#This Row],[Performance Levels]]="Exceeds",4,Table3[[#This Row],[Performance Levels]]="Fully Meets",3,Table3[[#This Row],[Performance Levels]]="PIP",1,Table3[[#This Row],[Performance Levels]]="Needs Improvement",2)</f>
        <v>3</v>
      </c>
      <c r="S863" s="11">
        <v>3</v>
      </c>
      <c r="T863" s="11" t="str" cm="1">
        <f t="array" ref="T863">_xlfn.IFS(S863&lt;=2,"Excellent",S863=3,"Average",S863&lt;=5,"Poor")</f>
        <v>Average</v>
      </c>
      <c r="U863" s="9">
        <v>44954</v>
      </c>
      <c r="V863" s="11">
        <v>2</v>
      </c>
      <c r="W863" s="11" t="str" cm="1">
        <f t="array" ref="W863">_xlfn.IFS(S863&lt;=2,"High",S863=3,"Moderate",S863&lt;=5,"Low")</f>
        <v>Moderate</v>
      </c>
      <c r="X863" s="11">
        <v>2</v>
      </c>
      <c r="Y863" s="11" t="str" cm="1">
        <f t="array" ref="Y863">_xlfn.IFS(S863&lt;=2,"High",S863=3,"Moderate",S863&lt;=5,"Low")</f>
        <v>Moderate</v>
      </c>
      <c r="Z863" s="11">
        <v>3</v>
      </c>
      <c r="AA863" s="11" t="str" cm="1">
        <f t="array" ref="AA863">_xlfn.IFS(S863&lt;=2,"High",S863=3,"Moderate",S863&lt;=5,"Low")</f>
        <v>Moderate</v>
      </c>
      <c r="AB863" s="9">
        <v>44998</v>
      </c>
      <c r="AC863" s="11" t="s">
        <v>61</v>
      </c>
      <c r="AD863" s="11" t="s">
        <v>41</v>
      </c>
      <c r="AE863" s="11" t="s">
        <v>62</v>
      </c>
      <c r="AF863" s="11">
        <v>5</v>
      </c>
      <c r="AG863" s="12">
        <v>534.28</v>
      </c>
      <c r="AH863" s="11">
        <v>76</v>
      </c>
      <c r="AI863" s="11" t="str" cm="1">
        <f t="array" ref="AI863">_xlfn.IFS(AH863&lt;=25,"Young",AH863&lt;=50,"Adult",AH863&gt;50,"Old")</f>
        <v>Old</v>
      </c>
    </row>
    <row r="864" spans="1:35" x14ac:dyDescent="0.35">
      <c r="A864" s="7">
        <v>1356</v>
      </c>
      <c r="B864" s="5">
        <v>45005</v>
      </c>
      <c r="C864" s="6">
        <f t="shared" ca="1" si="13"/>
        <v>3.1666666666666665</v>
      </c>
      <c r="D864" s="7" t="s">
        <v>137</v>
      </c>
      <c r="E864" s="7" t="s">
        <v>43</v>
      </c>
      <c r="F864" s="7" t="s">
        <v>29</v>
      </c>
      <c r="G864" s="7" t="s">
        <v>45</v>
      </c>
      <c r="H864" s="7" t="s">
        <v>44</v>
      </c>
      <c r="I864" s="7" t="s">
        <v>32</v>
      </c>
      <c r="J864" s="7" t="s">
        <v>131</v>
      </c>
      <c r="K864" s="7" t="s">
        <v>78</v>
      </c>
      <c r="L864" s="5">
        <v>32306</v>
      </c>
      <c r="M864" s="7" t="s">
        <v>35</v>
      </c>
      <c r="N864" s="7" t="s">
        <v>36</v>
      </c>
      <c r="O864" s="7" t="s">
        <v>48</v>
      </c>
      <c r="P864" s="7" t="s">
        <v>66</v>
      </c>
      <c r="Q864" s="7" t="s">
        <v>39</v>
      </c>
      <c r="R864" s="7" cm="1">
        <f t="array" ref="R864">_xlfn.IFS(Table3[[#This Row],[Performance Levels]]="Exceeds",4,Table3[[#This Row],[Performance Levels]]="Fully Meets",3,Table3[[#This Row],[Performance Levels]]="PIP",1,Table3[[#This Row],[Performance Levels]]="Needs Improvement",2)</f>
        <v>3</v>
      </c>
      <c r="S864" s="7">
        <v>3</v>
      </c>
      <c r="T864" s="7" t="str" cm="1">
        <f t="array" ref="T864">_xlfn.IFS(S864&lt;=2,"Excellent",S864=3,"Average",S864&lt;=5,"Poor")</f>
        <v>Average</v>
      </c>
      <c r="U864" s="5">
        <v>44787</v>
      </c>
      <c r="V864" s="7">
        <v>1</v>
      </c>
      <c r="W864" s="7" t="str" cm="1">
        <f t="array" ref="W864">_xlfn.IFS(S864&lt;=2,"High",S864=3,"Moderate",S864&lt;=5,"Low")</f>
        <v>Moderate</v>
      </c>
      <c r="X864" s="7">
        <v>1</v>
      </c>
      <c r="Y864" s="7" t="str" cm="1">
        <f t="array" ref="Y864">_xlfn.IFS(S864&lt;=2,"High",S864=3,"Moderate",S864&lt;=5,"Low")</f>
        <v>Moderate</v>
      </c>
      <c r="Z864" s="7">
        <v>1</v>
      </c>
      <c r="AA864" s="7" t="str" cm="1">
        <f t="array" ref="AA864">_xlfn.IFS(S864&lt;=2,"High",S864=3,"Moderate",S864&lt;=5,"Low")</f>
        <v>Moderate</v>
      </c>
      <c r="AB864" s="5">
        <v>45022</v>
      </c>
      <c r="AC864" s="7" t="s">
        <v>67</v>
      </c>
      <c r="AD864" s="7" t="s">
        <v>41</v>
      </c>
      <c r="AE864" s="7" t="s">
        <v>51</v>
      </c>
      <c r="AF864" s="7">
        <v>3</v>
      </c>
      <c r="AG864" s="8">
        <v>301.39</v>
      </c>
      <c r="AH864" s="7">
        <v>35</v>
      </c>
      <c r="AI864" s="7" t="str" cm="1">
        <f t="array" ref="AI864">_xlfn.IFS(AH864&lt;=25,"Young",AH864&lt;=50,"Adult",AH864&gt;50,"Old")</f>
        <v>Adult</v>
      </c>
    </row>
    <row r="865" spans="1:35" x14ac:dyDescent="0.35">
      <c r="A865" s="11">
        <v>1357</v>
      </c>
      <c r="B865" s="9">
        <v>43350</v>
      </c>
      <c r="C865" s="10">
        <f t="shared" ca="1" si="13"/>
        <v>7.7027777777777775</v>
      </c>
      <c r="D865" s="11" t="s">
        <v>137</v>
      </c>
      <c r="E865" s="11" t="s">
        <v>86</v>
      </c>
      <c r="F865" s="11" t="s">
        <v>29</v>
      </c>
      <c r="G865" s="11" t="s">
        <v>54</v>
      </c>
      <c r="H865" s="11" t="s">
        <v>31</v>
      </c>
      <c r="I865" s="11" t="s">
        <v>32</v>
      </c>
      <c r="J865" s="11" t="s">
        <v>131</v>
      </c>
      <c r="K865" s="11" t="s">
        <v>78</v>
      </c>
      <c r="L865" s="9">
        <v>26484</v>
      </c>
      <c r="M865" s="11" t="s">
        <v>35</v>
      </c>
      <c r="N865" s="11" t="s">
        <v>47</v>
      </c>
      <c r="O865" s="11" t="s">
        <v>71</v>
      </c>
      <c r="P865" s="11" t="s">
        <v>76</v>
      </c>
      <c r="Q865" s="11" t="s">
        <v>39</v>
      </c>
      <c r="R865" s="11" cm="1">
        <f t="array" ref="R865">_xlfn.IFS(Table3[[#This Row],[Performance Levels]]="Exceeds",4,Table3[[#This Row],[Performance Levels]]="Fully Meets",3,Table3[[#This Row],[Performance Levels]]="PIP",1,Table3[[#This Row],[Performance Levels]]="Needs Improvement",2)</f>
        <v>3</v>
      </c>
      <c r="S865" s="11">
        <v>3</v>
      </c>
      <c r="T865" s="11" t="str" cm="1">
        <f t="array" ref="T865">_xlfn.IFS(S865&lt;=2,"Excellent",S865=3,"Average",S865&lt;=5,"Poor")</f>
        <v>Average</v>
      </c>
      <c r="U865" s="9">
        <v>44956</v>
      </c>
      <c r="V865" s="11">
        <v>1</v>
      </c>
      <c r="W865" s="11" t="str" cm="1">
        <f t="array" ref="W865">_xlfn.IFS(S865&lt;=2,"High",S865=3,"Moderate",S865&lt;=5,"Low")</f>
        <v>Moderate</v>
      </c>
      <c r="X865" s="11">
        <v>4</v>
      </c>
      <c r="Y865" s="11" t="str" cm="1">
        <f t="array" ref="Y865">_xlfn.IFS(S865&lt;=2,"High",S865=3,"Moderate",S865&lt;=5,"Low")</f>
        <v>Moderate</v>
      </c>
      <c r="Z865" s="11">
        <v>3</v>
      </c>
      <c r="AA865" s="11" t="str" cm="1">
        <f t="array" ref="AA865">_xlfn.IFS(S865&lt;=2,"High",S865=3,"Moderate",S865&lt;=5,"Low")</f>
        <v>Moderate</v>
      </c>
      <c r="AB865" s="9">
        <v>45072</v>
      </c>
      <c r="AC865" s="11" t="s">
        <v>61</v>
      </c>
      <c r="AD865" s="11" t="s">
        <v>50</v>
      </c>
      <c r="AE865" s="11" t="s">
        <v>51</v>
      </c>
      <c r="AF865" s="11">
        <v>3</v>
      </c>
      <c r="AG865" s="12">
        <v>231.65</v>
      </c>
      <c r="AH865" s="11">
        <v>46</v>
      </c>
      <c r="AI865" s="11" t="str" cm="1">
        <f t="array" ref="AI865">_xlfn.IFS(AH865&lt;=25,"Young",AH865&lt;=50,"Adult",AH865&gt;50,"Old")</f>
        <v>Adult</v>
      </c>
    </row>
    <row r="866" spans="1:35" x14ac:dyDescent="0.35">
      <c r="A866" s="7">
        <v>1358</v>
      </c>
      <c r="B866" s="5">
        <v>43412</v>
      </c>
      <c r="C866" s="6">
        <f t="shared" ca="1" si="13"/>
        <v>7.5333333333333332</v>
      </c>
      <c r="D866" s="7" t="s">
        <v>137</v>
      </c>
      <c r="E866" s="7" t="s">
        <v>63</v>
      </c>
      <c r="F866" s="7" t="s">
        <v>29</v>
      </c>
      <c r="G866" s="7" t="s">
        <v>45</v>
      </c>
      <c r="H866" s="7" t="s">
        <v>55</v>
      </c>
      <c r="I866" s="7" t="s">
        <v>54</v>
      </c>
      <c r="J866" s="7" t="s">
        <v>131</v>
      </c>
      <c r="K866" s="7" t="s">
        <v>69</v>
      </c>
      <c r="L866" s="5">
        <v>35153</v>
      </c>
      <c r="M866" s="7" t="s">
        <v>35</v>
      </c>
      <c r="N866" s="7" t="s">
        <v>47</v>
      </c>
      <c r="O866" s="7" t="s">
        <v>71</v>
      </c>
      <c r="P866" s="7" t="s">
        <v>66</v>
      </c>
      <c r="Q866" s="7" t="s">
        <v>39</v>
      </c>
      <c r="R866" s="7" cm="1">
        <f t="array" ref="R866">_xlfn.IFS(Table3[[#This Row],[Performance Levels]]="Exceeds",4,Table3[[#This Row],[Performance Levels]]="Fully Meets",3,Table3[[#This Row],[Performance Levels]]="PIP",1,Table3[[#This Row],[Performance Levels]]="Needs Improvement",2)</f>
        <v>3</v>
      </c>
      <c r="S866" s="7">
        <v>3</v>
      </c>
      <c r="T866" s="7" t="str" cm="1">
        <f t="array" ref="T866">_xlfn.IFS(S866&lt;=2,"Excellent",S866=3,"Average",S866&lt;=5,"Poor")</f>
        <v>Average</v>
      </c>
      <c r="U866" s="5">
        <v>44982</v>
      </c>
      <c r="V866" s="7">
        <v>1</v>
      </c>
      <c r="W866" s="7" t="str" cm="1">
        <f t="array" ref="W866">_xlfn.IFS(S866&lt;=2,"High",S866=3,"Moderate",S866&lt;=5,"Low")</f>
        <v>Moderate</v>
      </c>
      <c r="X866" s="7">
        <v>2</v>
      </c>
      <c r="Y866" s="7" t="str" cm="1">
        <f t="array" ref="Y866">_xlfn.IFS(S866&lt;=2,"High",S866=3,"Moderate",S866&lt;=5,"Low")</f>
        <v>Moderate</v>
      </c>
      <c r="Z866" s="7">
        <v>5</v>
      </c>
      <c r="AA866" s="7" t="str" cm="1">
        <f t="array" ref="AA866">_xlfn.IFS(S866&lt;=2,"High",S866=3,"Moderate",S866&lt;=5,"Low")</f>
        <v>Moderate</v>
      </c>
      <c r="AB866" s="5">
        <v>44783</v>
      </c>
      <c r="AC866" s="7" t="s">
        <v>91</v>
      </c>
      <c r="AD866" s="7" t="s">
        <v>41</v>
      </c>
      <c r="AE866" s="7" t="s">
        <v>62</v>
      </c>
      <c r="AF866" s="7">
        <v>2</v>
      </c>
      <c r="AG866" s="8">
        <v>994.81</v>
      </c>
      <c r="AH866" s="7">
        <v>22</v>
      </c>
      <c r="AI866" s="7" t="str" cm="1">
        <f t="array" ref="AI866">_xlfn.IFS(AH866&lt;=25,"Young",AH866&lt;=50,"Adult",AH866&gt;50,"Old")</f>
        <v>Young</v>
      </c>
    </row>
    <row r="867" spans="1:35" x14ac:dyDescent="0.35">
      <c r="A867" s="11">
        <v>1359</v>
      </c>
      <c r="B867" s="9">
        <v>43491</v>
      </c>
      <c r="C867" s="10">
        <f t="shared" ca="1" si="13"/>
        <v>7.3166666666666664</v>
      </c>
      <c r="D867" s="11" t="s">
        <v>113</v>
      </c>
      <c r="E867" s="11" t="s">
        <v>68</v>
      </c>
      <c r="F867" s="11" t="s">
        <v>29</v>
      </c>
      <c r="G867" s="11" t="s">
        <v>54</v>
      </c>
      <c r="H867" s="11" t="s">
        <v>44</v>
      </c>
      <c r="I867" s="11" t="s">
        <v>45</v>
      </c>
      <c r="J867" s="11" t="s">
        <v>131</v>
      </c>
      <c r="K867" s="11" t="s">
        <v>101</v>
      </c>
      <c r="L867" s="9">
        <v>35873</v>
      </c>
      <c r="M867" s="11" t="s">
        <v>35</v>
      </c>
      <c r="N867" s="11" t="s">
        <v>47</v>
      </c>
      <c r="O867" s="11" t="s">
        <v>83</v>
      </c>
      <c r="P867" s="11" t="s">
        <v>66</v>
      </c>
      <c r="Q867" s="11" t="s">
        <v>39</v>
      </c>
      <c r="R867" s="11" cm="1">
        <f t="array" ref="R867">_xlfn.IFS(Table3[[#This Row],[Performance Levels]]="Exceeds",4,Table3[[#This Row],[Performance Levels]]="Fully Meets",3,Table3[[#This Row],[Performance Levels]]="PIP",1,Table3[[#This Row],[Performance Levels]]="Needs Improvement",2)</f>
        <v>3</v>
      </c>
      <c r="S867" s="11">
        <v>3</v>
      </c>
      <c r="T867" s="11" t="str" cm="1">
        <f t="array" ref="T867">_xlfn.IFS(S867&lt;=2,"Excellent",S867=3,"Average",S867&lt;=5,"Poor")</f>
        <v>Average</v>
      </c>
      <c r="U867" s="9">
        <v>44935</v>
      </c>
      <c r="V867" s="11">
        <v>4</v>
      </c>
      <c r="W867" s="11" t="str" cm="1">
        <f t="array" ref="W867">_xlfn.IFS(S867&lt;=2,"High",S867=3,"Moderate",S867&lt;=5,"Low")</f>
        <v>Moderate</v>
      </c>
      <c r="X867" s="11">
        <v>5</v>
      </c>
      <c r="Y867" s="11" t="str" cm="1">
        <f t="array" ref="Y867">_xlfn.IFS(S867&lt;=2,"High",S867=3,"Moderate",S867&lt;=5,"Low")</f>
        <v>Moderate</v>
      </c>
      <c r="Z867" s="11">
        <v>1</v>
      </c>
      <c r="AA867" s="11" t="str" cm="1">
        <f t="array" ref="AA867">_xlfn.IFS(S867&lt;=2,"High",S867=3,"Moderate",S867&lt;=5,"Low")</f>
        <v>Moderate</v>
      </c>
      <c r="AB867" s="9">
        <v>44971</v>
      </c>
      <c r="AC867" s="11" t="s">
        <v>49</v>
      </c>
      <c r="AD867" s="11" t="s">
        <v>50</v>
      </c>
      <c r="AE867" s="11" t="s">
        <v>51</v>
      </c>
      <c r="AF867" s="11">
        <v>4</v>
      </c>
      <c r="AG867" s="12">
        <v>729.91</v>
      </c>
      <c r="AH867" s="11">
        <v>21</v>
      </c>
      <c r="AI867" s="11" t="str" cm="1">
        <f t="array" ref="AI867">_xlfn.IFS(AH867&lt;=25,"Young",AH867&lt;=50,"Adult",AH867&gt;50,"Old")</f>
        <v>Young</v>
      </c>
    </row>
    <row r="868" spans="1:35" x14ac:dyDescent="0.35">
      <c r="A868" s="7">
        <v>1360</v>
      </c>
      <c r="B868" s="5">
        <v>44438</v>
      </c>
      <c r="C868" s="6">
        <f t="shared" ca="1" si="13"/>
        <v>4.7222222222222223</v>
      </c>
      <c r="D868" s="7" t="s">
        <v>113</v>
      </c>
      <c r="E868" s="7" t="s">
        <v>28</v>
      </c>
      <c r="F868" s="7" t="s">
        <v>29</v>
      </c>
      <c r="G868" s="7" t="s">
        <v>30</v>
      </c>
      <c r="H868" s="7" t="s">
        <v>55</v>
      </c>
      <c r="I868" s="7" t="s">
        <v>54</v>
      </c>
      <c r="J868" s="7" t="s">
        <v>94</v>
      </c>
      <c r="K868" s="7" t="s">
        <v>69</v>
      </c>
      <c r="L868" s="5">
        <v>23645</v>
      </c>
      <c r="M868" s="7" t="s">
        <v>35</v>
      </c>
      <c r="N868" s="7" t="s">
        <v>47</v>
      </c>
      <c r="O868" s="7" t="s">
        <v>83</v>
      </c>
      <c r="P868" s="7" t="s">
        <v>76</v>
      </c>
      <c r="Q868" s="7" t="s">
        <v>106</v>
      </c>
      <c r="R868" s="7" cm="1">
        <f t="array" ref="R868">_xlfn.IFS(Table3[[#This Row],[Performance Levels]]="Exceeds",4,Table3[[#This Row],[Performance Levels]]="Fully Meets",3,Table3[[#This Row],[Performance Levels]]="PIP",1,Table3[[#This Row],[Performance Levels]]="Needs Improvement",2)</f>
        <v>1</v>
      </c>
      <c r="S868" s="7">
        <v>3</v>
      </c>
      <c r="T868" s="7" t="str" cm="1">
        <f t="array" ref="T868">_xlfn.IFS(S868&lt;=2,"Excellent",S868=3,"Average",S868&lt;=5,"Poor")</f>
        <v>Average</v>
      </c>
      <c r="U868" s="5">
        <v>45016</v>
      </c>
      <c r="V868" s="7">
        <v>5</v>
      </c>
      <c r="W868" s="7" t="str" cm="1">
        <f t="array" ref="W868">_xlfn.IFS(S868&lt;=2,"High",S868=3,"Moderate",S868&lt;=5,"Low")</f>
        <v>Moderate</v>
      </c>
      <c r="X868" s="7">
        <v>2</v>
      </c>
      <c r="Y868" s="7" t="str" cm="1">
        <f t="array" ref="Y868">_xlfn.IFS(S868&lt;=2,"High",S868=3,"Moderate",S868&lt;=5,"Low")</f>
        <v>Moderate</v>
      </c>
      <c r="Z868" s="7">
        <v>1</v>
      </c>
      <c r="AA868" s="7" t="str" cm="1">
        <f t="array" ref="AA868">_xlfn.IFS(S868&lt;=2,"High",S868=3,"Moderate",S868&lt;=5,"Low")</f>
        <v>Moderate</v>
      </c>
      <c r="AB868" s="5">
        <v>44824</v>
      </c>
      <c r="AC868" s="7" t="s">
        <v>40</v>
      </c>
      <c r="AD868" s="7" t="s">
        <v>41</v>
      </c>
      <c r="AE868" s="7" t="s">
        <v>72</v>
      </c>
      <c r="AF868" s="7">
        <v>2</v>
      </c>
      <c r="AG868" s="8">
        <v>538.02</v>
      </c>
      <c r="AH868" s="7">
        <v>57</v>
      </c>
      <c r="AI868" s="7" t="str" cm="1">
        <f t="array" ref="AI868">_xlfn.IFS(AH868&lt;=25,"Young",AH868&lt;=50,"Adult",AH868&gt;50,"Old")</f>
        <v>Old</v>
      </c>
    </row>
    <row r="869" spans="1:35" x14ac:dyDescent="0.35">
      <c r="A869" s="11">
        <v>1362</v>
      </c>
      <c r="B869" s="9">
        <v>43779</v>
      </c>
      <c r="C869" s="10">
        <f t="shared" ca="1" si="13"/>
        <v>6.5277777777777777</v>
      </c>
      <c r="D869" s="11" t="s">
        <v>136</v>
      </c>
      <c r="E869" s="11" t="s">
        <v>84</v>
      </c>
      <c r="F869" s="11" t="s">
        <v>29</v>
      </c>
      <c r="G869" s="11" t="s">
        <v>54</v>
      </c>
      <c r="H869" s="11" t="s">
        <v>31</v>
      </c>
      <c r="I869" s="11" t="s">
        <v>45</v>
      </c>
      <c r="J869" s="11" t="s">
        <v>131</v>
      </c>
      <c r="K869" s="11" t="s">
        <v>64</v>
      </c>
      <c r="L869" s="9">
        <v>30600</v>
      </c>
      <c r="M869" s="11" t="s">
        <v>35</v>
      </c>
      <c r="N869" s="11" t="s">
        <v>36</v>
      </c>
      <c r="O869" s="11" t="s">
        <v>83</v>
      </c>
      <c r="P869" s="11" t="s">
        <v>38</v>
      </c>
      <c r="Q869" s="11" t="s">
        <v>77</v>
      </c>
      <c r="R869" s="11" cm="1">
        <f t="array" ref="R869">_xlfn.IFS(Table3[[#This Row],[Performance Levels]]="Exceeds",4,Table3[[#This Row],[Performance Levels]]="Fully Meets",3,Table3[[#This Row],[Performance Levels]]="PIP",1,Table3[[#This Row],[Performance Levels]]="Needs Improvement",2)</f>
        <v>4</v>
      </c>
      <c r="S869" s="11">
        <v>3</v>
      </c>
      <c r="T869" s="11" t="str" cm="1">
        <f t="array" ref="T869">_xlfn.IFS(S869&lt;=2,"Excellent",S869=3,"Average",S869&lt;=5,"Poor")</f>
        <v>Average</v>
      </c>
      <c r="U869" s="9">
        <v>44937</v>
      </c>
      <c r="V869" s="11">
        <v>5</v>
      </c>
      <c r="W869" s="11" t="str" cm="1">
        <f t="array" ref="W869">_xlfn.IFS(S869&lt;=2,"High",S869=3,"Moderate",S869&lt;=5,"Low")</f>
        <v>Moderate</v>
      </c>
      <c r="X869" s="11">
        <v>2</v>
      </c>
      <c r="Y869" s="11" t="str" cm="1">
        <f t="array" ref="Y869">_xlfn.IFS(S869&lt;=2,"High",S869=3,"Moderate",S869&lt;=5,"Low")</f>
        <v>Moderate</v>
      </c>
      <c r="Z869" s="11">
        <v>5</v>
      </c>
      <c r="AA869" s="11" t="str" cm="1">
        <f t="array" ref="AA869">_xlfn.IFS(S869&lt;=2,"High",S869=3,"Moderate",S869&lt;=5,"Low")</f>
        <v>Moderate</v>
      </c>
      <c r="AB869" s="9">
        <v>44802</v>
      </c>
      <c r="AC869" s="11" t="s">
        <v>49</v>
      </c>
      <c r="AD869" s="11" t="s">
        <v>41</v>
      </c>
      <c r="AE869" s="11" t="s">
        <v>72</v>
      </c>
      <c r="AF869" s="11">
        <v>4</v>
      </c>
      <c r="AG869" s="12">
        <v>196.94</v>
      </c>
      <c r="AH869" s="11">
        <v>36</v>
      </c>
      <c r="AI869" s="11" t="str" cm="1">
        <f t="array" ref="AI869">_xlfn.IFS(AH869&lt;=25,"Young",AH869&lt;=50,"Adult",AH869&gt;50,"Old")</f>
        <v>Adult</v>
      </c>
    </row>
    <row r="870" spans="1:35" x14ac:dyDescent="0.35">
      <c r="A870" s="7">
        <v>1363</v>
      </c>
      <c r="B870" s="5">
        <v>45135</v>
      </c>
      <c r="C870" s="6">
        <f t="shared" ca="1" si="13"/>
        <v>2.8111111111111109</v>
      </c>
      <c r="D870" s="7" t="s">
        <v>137</v>
      </c>
      <c r="E870" s="7" t="s">
        <v>43</v>
      </c>
      <c r="F870" s="7" t="s">
        <v>29</v>
      </c>
      <c r="G870" s="7" t="s">
        <v>54</v>
      </c>
      <c r="H870" s="7" t="s">
        <v>44</v>
      </c>
      <c r="I870" s="7" t="s">
        <v>54</v>
      </c>
      <c r="J870" s="7" t="s">
        <v>131</v>
      </c>
      <c r="K870" s="7" t="s">
        <v>64</v>
      </c>
      <c r="L870" s="5">
        <v>30062</v>
      </c>
      <c r="M870" s="7" t="s">
        <v>35</v>
      </c>
      <c r="N870" s="7" t="s">
        <v>36</v>
      </c>
      <c r="O870" s="7" t="s">
        <v>83</v>
      </c>
      <c r="P870" s="7" t="s">
        <v>76</v>
      </c>
      <c r="Q870" s="7" t="s">
        <v>106</v>
      </c>
      <c r="R870" s="7" cm="1">
        <f t="array" ref="R870">_xlfn.IFS(Table3[[#This Row],[Performance Levels]]="Exceeds",4,Table3[[#This Row],[Performance Levels]]="Fully Meets",3,Table3[[#This Row],[Performance Levels]]="PIP",1,Table3[[#This Row],[Performance Levels]]="Needs Improvement",2)</f>
        <v>1</v>
      </c>
      <c r="S870" s="7">
        <v>3</v>
      </c>
      <c r="T870" s="7" t="str" cm="1">
        <f t="array" ref="T870">_xlfn.IFS(S870&lt;=2,"Excellent",S870=3,"Average",S870&lt;=5,"Poor")</f>
        <v>Average</v>
      </c>
      <c r="U870" s="5">
        <v>45096</v>
      </c>
      <c r="V870" s="7">
        <v>5</v>
      </c>
      <c r="W870" s="7" t="str" cm="1">
        <f t="array" ref="W870">_xlfn.IFS(S870&lt;=2,"High",S870=3,"Moderate",S870&lt;=5,"Low")</f>
        <v>Moderate</v>
      </c>
      <c r="X870" s="7">
        <v>2</v>
      </c>
      <c r="Y870" s="7" t="str" cm="1">
        <f t="array" ref="Y870">_xlfn.IFS(S870&lt;=2,"High",S870=3,"Moderate",S870&lt;=5,"Low")</f>
        <v>Moderate</v>
      </c>
      <c r="Z870" s="7">
        <v>2</v>
      </c>
      <c r="AA870" s="7" t="str" cm="1">
        <f t="array" ref="AA870">_xlfn.IFS(S870&lt;=2,"High",S870=3,"Moderate",S870&lt;=5,"Low")</f>
        <v>Moderate</v>
      </c>
      <c r="AB870" s="5">
        <v>44910</v>
      </c>
      <c r="AC870" s="7" t="s">
        <v>61</v>
      </c>
      <c r="AD870" s="7" t="s">
        <v>41</v>
      </c>
      <c r="AE870" s="7" t="s">
        <v>62</v>
      </c>
      <c r="AF870" s="7">
        <v>2</v>
      </c>
      <c r="AG870" s="8">
        <v>285.83</v>
      </c>
      <c r="AH870" s="7">
        <v>41</v>
      </c>
      <c r="AI870" s="7" t="str" cm="1">
        <f t="array" ref="AI870">_xlfn.IFS(AH870&lt;=25,"Young",AH870&lt;=50,"Adult",AH870&gt;50,"Old")</f>
        <v>Adult</v>
      </c>
    </row>
    <row r="871" spans="1:35" x14ac:dyDescent="0.35">
      <c r="A871" s="11">
        <v>1364</v>
      </c>
      <c r="B871" s="9">
        <v>43558</v>
      </c>
      <c r="C871" s="10">
        <f t="shared" ca="1" si="13"/>
        <v>7.1305555555555555</v>
      </c>
      <c r="D871" s="11" t="s">
        <v>137</v>
      </c>
      <c r="E871" s="11" t="s">
        <v>86</v>
      </c>
      <c r="F871" s="11" t="s">
        <v>29</v>
      </c>
      <c r="G871" s="11" t="s">
        <v>30</v>
      </c>
      <c r="H871" s="11" t="s">
        <v>31</v>
      </c>
      <c r="I871" s="11" t="s">
        <v>32</v>
      </c>
      <c r="J871" s="11" t="s">
        <v>131</v>
      </c>
      <c r="K871" s="11" t="s">
        <v>34</v>
      </c>
      <c r="L871" s="9">
        <v>26684</v>
      </c>
      <c r="M871" s="11" t="s">
        <v>35</v>
      </c>
      <c r="N871" s="11" t="s">
        <v>47</v>
      </c>
      <c r="O871" s="11" t="s">
        <v>37</v>
      </c>
      <c r="P871" s="11" t="s">
        <v>76</v>
      </c>
      <c r="Q871" s="11" t="s">
        <v>77</v>
      </c>
      <c r="R871" s="11" cm="1">
        <f t="array" ref="R871">_xlfn.IFS(Table3[[#This Row],[Performance Levels]]="Exceeds",4,Table3[[#This Row],[Performance Levels]]="Fully Meets",3,Table3[[#This Row],[Performance Levels]]="PIP",1,Table3[[#This Row],[Performance Levels]]="Needs Improvement",2)</f>
        <v>4</v>
      </c>
      <c r="S871" s="11">
        <v>3</v>
      </c>
      <c r="T871" s="11" t="str" cm="1">
        <f t="array" ref="T871">_xlfn.IFS(S871&lt;=2,"Excellent",S871=3,"Average",S871&lt;=5,"Poor")</f>
        <v>Average</v>
      </c>
      <c r="U871" s="9">
        <v>45049</v>
      </c>
      <c r="V871" s="11">
        <v>2</v>
      </c>
      <c r="W871" s="11" t="str" cm="1">
        <f t="array" ref="W871">_xlfn.IFS(S871&lt;=2,"High",S871=3,"Moderate",S871&lt;=5,"Low")</f>
        <v>Moderate</v>
      </c>
      <c r="X871" s="11">
        <v>2</v>
      </c>
      <c r="Y871" s="11" t="str" cm="1">
        <f t="array" ref="Y871">_xlfn.IFS(S871&lt;=2,"High",S871=3,"Moderate",S871&lt;=5,"Low")</f>
        <v>Moderate</v>
      </c>
      <c r="Z871" s="11">
        <v>4</v>
      </c>
      <c r="AA871" s="11" t="str" cm="1">
        <f t="array" ref="AA871">_xlfn.IFS(S871&lt;=2,"High",S871=3,"Moderate",S871&lt;=5,"Low")</f>
        <v>Moderate</v>
      </c>
      <c r="AB871" s="9">
        <v>44923</v>
      </c>
      <c r="AC871" s="11" t="s">
        <v>61</v>
      </c>
      <c r="AD871" s="11" t="s">
        <v>50</v>
      </c>
      <c r="AE871" s="11" t="s">
        <v>51</v>
      </c>
      <c r="AF871" s="11">
        <v>4</v>
      </c>
      <c r="AG871" s="12">
        <v>818.6</v>
      </c>
      <c r="AH871" s="11">
        <v>46</v>
      </c>
      <c r="AI871" s="11" t="str" cm="1">
        <f t="array" ref="AI871">_xlfn.IFS(AH871&lt;=25,"Young",AH871&lt;=50,"Adult",AH871&gt;50,"Old")</f>
        <v>Adult</v>
      </c>
    </row>
    <row r="872" spans="1:35" x14ac:dyDescent="0.35">
      <c r="A872" s="7">
        <v>1365</v>
      </c>
      <c r="B872" s="5">
        <v>43670</v>
      </c>
      <c r="C872" s="6">
        <f t="shared" ca="1" si="13"/>
        <v>6.822222222222222</v>
      </c>
      <c r="D872" s="7" t="s">
        <v>137</v>
      </c>
      <c r="E872" s="7" t="s">
        <v>63</v>
      </c>
      <c r="F872" s="7" t="s">
        <v>29</v>
      </c>
      <c r="G872" s="7" t="s">
        <v>30</v>
      </c>
      <c r="H872" s="7" t="s">
        <v>31</v>
      </c>
      <c r="I872" s="7" t="s">
        <v>45</v>
      </c>
      <c r="J872" s="7" t="s">
        <v>131</v>
      </c>
      <c r="K872" s="7" t="s">
        <v>69</v>
      </c>
      <c r="L872" s="5">
        <v>30145</v>
      </c>
      <c r="M872" s="7" t="s">
        <v>35</v>
      </c>
      <c r="N872" s="7" t="s">
        <v>47</v>
      </c>
      <c r="O872" s="7" t="s">
        <v>48</v>
      </c>
      <c r="P872" s="7" t="s">
        <v>38</v>
      </c>
      <c r="Q872" s="7" t="s">
        <v>77</v>
      </c>
      <c r="R872" s="7" cm="1">
        <f t="array" ref="R872">_xlfn.IFS(Table3[[#This Row],[Performance Levels]]="Exceeds",4,Table3[[#This Row],[Performance Levels]]="Fully Meets",3,Table3[[#This Row],[Performance Levels]]="PIP",1,Table3[[#This Row],[Performance Levels]]="Needs Improvement",2)</f>
        <v>4</v>
      </c>
      <c r="S872" s="7">
        <v>3</v>
      </c>
      <c r="T872" s="7" t="str" cm="1">
        <f t="array" ref="T872">_xlfn.IFS(S872&lt;=2,"Excellent",S872=3,"Average",S872&lt;=5,"Poor")</f>
        <v>Average</v>
      </c>
      <c r="U872" s="5">
        <v>44842</v>
      </c>
      <c r="V872" s="7">
        <v>5</v>
      </c>
      <c r="W872" s="7" t="str" cm="1">
        <f t="array" ref="W872">_xlfn.IFS(S872&lt;=2,"High",S872=3,"Moderate",S872&lt;=5,"Low")</f>
        <v>Moderate</v>
      </c>
      <c r="X872" s="7">
        <v>1</v>
      </c>
      <c r="Y872" s="7" t="str" cm="1">
        <f t="array" ref="Y872">_xlfn.IFS(S872&lt;=2,"High",S872=3,"Moderate",S872&lt;=5,"Low")</f>
        <v>Moderate</v>
      </c>
      <c r="Z872" s="7">
        <v>2</v>
      </c>
      <c r="AA872" s="7" t="str" cm="1">
        <f t="array" ref="AA872">_xlfn.IFS(S872&lt;=2,"High",S872=3,"Moderate",S872&lt;=5,"Low")</f>
        <v>Moderate</v>
      </c>
      <c r="AB872" s="5">
        <v>45026</v>
      </c>
      <c r="AC872" s="7" t="s">
        <v>40</v>
      </c>
      <c r="AD872" s="7" t="s">
        <v>50</v>
      </c>
      <c r="AE872" s="7" t="s">
        <v>51</v>
      </c>
      <c r="AF872" s="7">
        <v>1</v>
      </c>
      <c r="AG872" s="8">
        <v>610.97</v>
      </c>
      <c r="AH872" s="7">
        <v>37</v>
      </c>
      <c r="AI872" s="7" t="str" cm="1">
        <f t="array" ref="AI872">_xlfn.IFS(AH872&lt;=25,"Young",AH872&lt;=50,"Adult",AH872&gt;50,"Old")</f>
        <v>Adult</v>
      </c>
    </row>
    <row r="873" spans="1:35" x14ac:dyDescent="0.35">
      <c r="A873" s="11">
        <v>1366</v>
      </c>
      <c r="B873" s="9">
        <v>44680</v>
      </c>
      <c r="C873" s="10">
        <f t="shared" ca="1" si="13"/>
        <v>4.0583333333333336</v>
      </c>
      <c r="D873" s="11" t="s">
        <v>113</v>
      </c>
      <c r="E873" s="11" t="s">
        <v>93</v>
      </c>
      <c r="F873" s="11" t="s">
        <v>29</v>
      </c>
      <c r="G873" s="11" t="s">
        <v>30</v>
      </c>
      <c r="H873" s="11" t="s">
        <v>55</v>
      </c>
      <c r="I873" s="11" t="s">
        <v>32</v>
      </c>
      <c r="J873" s="11" t="s">
        <v>94</v>
      </c>
      <c r="K873" s="11" t="s">
        <v>64</v>
      </c>
      <c r="L873" s="9">
        <v>18278</v>
      </c>
      <c r="M873" s="11" t="s">
        <v>35</v>
      </c>
      <c r="N873" s="11" t="s">
        <v>47</v>
      </c>
      <c r="O873" s="11" t="s">
        <v>71</v>
      </c>
      <c r="P873" s="11" t="s">
        <v>60</v>
      </c>
      <c r="Q873" s="11" t="s">
        <v>77</v>
      </c>
      <c r="R873" s="11" cm="1">
        <f t="array" ref="R873">_xlfn.IFS(Table3[[#This Row],[Performance Levels]]="Exceeds",4,Table3[[#This Row],[Performance Levels]]="Fully Meets",3,Table3[[#This Row],[Performance Levels]]="PIP",1,Table3[[#This Row],[Performance Levels]]="Needs Improvement",2)</f>
        <v>4</v>
      </c>
      <c r="S873" s="11">
        <v>3</v>
      </c>
      <c r="T873" s="11" t="str" cm="1">
        <f t="array" ref="T873">_xlfn.IFS(S873&lt;=2,"Excellent",S873=3,"Average",S873&lt;=5,"Poor")</f>
        <v>Average</v>
      </c>
      <c r="U873" s="9">
        <v>44790</v>
      </c>
      <c r="V873" s="11">
        <v>1</v>
      </c>
      <c r="W873" s="11" t="str" cm="1">
        <f t="array" ref="W873">_xlfn.IFS(S873&lt;=2,"High",S873=3,"Moderate",S873&lt;=5,"Low")</f>
        <v>Moderate</v>
      </c>
      <c r="X873" s="11">
        <v>4</v>
      </c>
      <c r="Y873" s="11" t="str" cm="1">
        <f t="array" ref="Y873">_xlfn.IFS(S873&lt;=2,"High",S873=3,"Moderate",S873&lt;=5,"Low")</f>
        <v>Moderate</v>
      </c>
      <c r="Z873" s="11">
        <v>2</v>
      </c>
      <c r="AA873" s="11" t="str" cm="1">
        <f t="array" ref="AA873">_xlfn.IFS(S873&lt;=2,"High",S873=3,"Moderate",S873&lt;=5,"Low")</f>
        <v>Moderate</v>
      </c>
      <c r="AB873" s="9">
        <v>44883</v>
      </c>
      <c r="AC873" s="11" t="s">
        <v>67</v>
      </c>
      <c r="AD873" s="11" t="s">
        <v>41</v>
      </c>
      <c r="AE873" s="11" t="s">
        <v>62</v>
      </c>
      <c r="AF873" s="11">
        <v>1</v>
      </c>
      <c r="AG873" s="12">
        <v>762.83</v>
      </c>
      <c r="AH873" s="11">
        <v>72</v>
      </c>
      <c r="AI873" s="11" t="str" cm="1">
        <f t="array" ref="AI873">_xlfn.IFS(AH873&lt;=25,"Young",AH873&lt;=50,"Adult",AH873&gt;50,"Old")</f>
        <v>Old</v>
      </c>
    </row>
    <row r="874" spans="1:35" x14ac:dyDescent="0.35">
      <c r="A874" s="7">
        <v>1367</v>
      </c>
      <c r="B874" s="5">
        <v>44110</v>
      </c>
      <c r="C874" s="6">
        <f t="shared" ca="1" si="13"/>
        <v>5.6222222222222218</v>
      </c>
      <c r="D874" s="7" t="s">
        <v>113</v>
      </c>
      <c r="E874" s="7" t="s">
        <v>73</v>
      </c>
      <c r="F874" s="7" t="s">
        <v>29</v>
      </c>
      <c r="G874" s="7" t="s">
        <v>45</v>
      </c>
      <c r="H874" s="7" t="s">
        <v>55</v>
      </c>
      <c r="I874" s="7" t="s">
        <v>32</v>
      </c>
      <c r="J874" s="7" t="s">
        <v>94</v>
      </c>
      <c r="K874" s="7" t="s">
        <v>81</v>
      </c>
      <c r="L874" s="5">
        <v>33097</v>
      </c>
      <c r="M874" s="7" t="s">
        <v>35</v>
      </c>
      <c r="N874" s="7" t="s">
        <v>36</v>
      </c>
      <c r="O874" s="7" t="s">
        <v>37</v>
      </c>
      <c r="P874" s="7" t="s">
        <v>76</v>
      </c>
      <c r="Q874" s="7" t="s">
        <v>77</v>
      </c>
      <c r="R874" s="7" cm="1">
        <f t="array" ref="R874">_xlfn.IFS(Table3[[#This Row],[Performance Levels]]="Exceeds",4,Table3[[#This Row],[Performance Levels]]="Fully Meets",3,Table3[[#This Row],[Performance Levels]]="PIP",1,Table3[[#This Row],[Performance Levels]]="Needs Improvement",2)</f>
        <v>4</v>
      </c>
      <c r="S874" s="7">
        <v>3</v>
      </c>
      <c r="T874" s="7" t="str" cm="1">
        <f t="array" ref="T874">_xlfn.IFS(S874&lt;=2,"Excellent",S874=3,"Average",S874&lt;=5,"Poor")</f>
        <v>Average</v>
      </c>
      <c r="U874" s="5">
        <v>45127</v>
      </c>
      <c r="V874" s="7">
        <v>1</v>
      </c>
      <c r="W874" s="7" t="str" cm="1">
        <f t="array" ref="W874">_xlfn.IFS(S874&lt;=2,"High",S874=3,"Moderate",S874&lt;=5,"Low")</f>
        <v>Moderate</v>
      </c>
      <c r="X874" s="7">
        <v>4</v>
      </c>
      <c r="Y874" s="7" t="str" cm="1">
        <f t="array" ref="Y874">_xlfn.IFS(S874&lt;=2,"High",S874=3,"Moderate",S874&lt;=5,"Low")</f>
        <v>Moderate</v>
      </c>
      <c r="Z874" s="7">
        <v>3</v>
      </c>
      <c r="AA874" s="7" t="str" cm="1">
        <f t="array" ref="AA874">_xlfn.IFS(S874&lt;=2,"High",S874=3,"Moderate",S874&lt;=5,"Low")</f>
        <v>Moderate</v>
      </c>
      <c r="AB874" s="5">
        <v>44824</v>
      </c>
      <c r="AC874" s="7" t="s">
        <v>61</v>
      </c>
      <c r="AD874" s="7" t="s">
        <v>50</v>
      </c>
      <c r="AE874" s="7" t="s">
        <v>51</v>
      </c>
      <c r="AF874" s="7">
        <v>5</v>
      </c>
      <c r="AG874" s="8">
        <v>438.44</v>
      </c>
      <c r="AH874" s="7">
        <v>30</v>
      </c>
      <c r="AI874" s="7" t="str" cm="1">
        <f t="array" ref="AI874">_xlfn.IFS(AH874&lt;=25,"Young",AH874&lt;=50,"Adult",AH874&gt;50,"Old")</f>
        <v>Adult</v>
      </c>
    </row>
    <row r="875" spans="1:35" x14ac:dyDescent="0.35">
      <c r="A875" s="11">
        <v>1368</v>
      </c>
      <c r="B875" s="9">
        <v>43925</v>
      </c>
      <c r="C875" s="10">
        <f t="shared" ca="1" si="13"/>
        <v>6.1277777777777782</v>
      </c>
      <c r="D875" s="11" t="s">
        <v>125</v>
      </c>
      <c r="E875" s="11" t="s">
        <v>93</v>
      </c>
      <c r="F875" s="11" t="s">
        <v>29</v>
      </c>
      <c r="G875" s="11" t="s">
        <v>45</v>
      </c>
      <c r="H875" s="11" t="s">
        <v>31</v>
      </c>
      <c r="I875" s="11" t="s">
        <v>32</v>
      </c>
      <c r="J875" s="11" t="s">
        <v>131</v>
      </c>
      <c r="K875" s="11" t="s">
        <v>57</v>
      </c>
      <c r="L875" s="9">
        <v>34207</v>
      </c>
      <c r="M875" s="11" t="s">
        <v>35</v>
      </c>
      <c r="N875" s="11" t="s">
        <v>36</v>
      </c>
      <c r="O875" s="11" t="s">
        <v>37</v>
      </c>
      <c r="P875" s="11" t="s">
        <v>38</v>
      </c>
      <c r="Q875" s="11" t="s">
        <v>77</v>
      </c>
      <c r="R875" s="11" cm="1">
        <f t="array" ref="R875">_xlfn.IFS(Table3[[#This Row],[Performance Levels]]="Exceeds",4,Table3[[#This Row],[Performance Levels]]="Fully Meets",3,Table3[[#This Row],[Performance Levels]]="PIP",1,Table3[[#This Row],[Performance Levels]]="Needs Improvement",2)</f>
        <v>4</v>
      </c>
      <c r="S875" s="11">
        <v>3</v>
      </c>
      <c r="T875" s="11" t="str" cm="1">
        <f t="array" ref="T875">_xlfn.IFS(S875&lt;=2,"Excellent",S875=3,"Average",S875&lt;=5,"Poor")</f>
        <v>Average</v>
      </c>
      <c r="U875" s="9">
        <v>44838</v>
      </c>
      <c r="V875" s="11">
        <v>2</v>
      </c>
      <c r="W875" s="11" t="str" cm="1">
        <f t="array" ref="W875">_xlfn.IFS(S875&lt;=2,"High",S875=3,"Moderate",S875&lt;=5,"Low")</f>
        <v>Moderate</v>
      </c>
      <c r="X875" s="11">
        <v>2</v>
      </c>
      <c r="Y875" s="11" t="str" cm="1">
        <f t="array" ref="Y875">_xlfn.IFS(S875&lt;=2,"High",S875=3,"Moderate",S875&lt;=5,"Low")</f>
        <v>Moderate</v>
      </c>
      <c r="Z875" s="11">
        <v>2</v>
      </c>
      <c r="AA875" s="11" t="str" cm="1">
        <f t="array" ref="AA875">_xlfn.IFS(S875&lt;=2,"High",S875=3,"Moderate",S875&lt;=5,"Low")</f>
        <v>Moderate</v>
      </c>
      <c r="AB875" s="9">
        <v>44853</v>
      </c>
      <c r="AC875" s="11" t="s">
        <v>61</v>
      </c>
      <c r="AD875" s="11" t="s">
        <v>41</v>
      </c>
      <c r="AE875" s="11" t="s">
        <v>51</v>
      </c>
      <c r="AF875" s="11">
        <v>4</v>
      </c>
      <c r="AG875" s="12">
        <v>271.89999999999998</v>
      </c>
      <c r="AH875" s="11">
        <v>27</v>
      </c>
      <c r="AI875" s="11" t="str" cm="1">
        <f t="array" ref="AI875">_xlfn.IFS(AH875&lt;=25,"Young",AH875&lt;=50,"Adult",AH875&gt;50,"Old")</f>
        <v>Adult</v>
      </c>
    </row>
    <row r="876" spans="1:35" x14ac:dyDescent="0.35">
      <c r="A876" s="7">
        <v>1369</v>
      </c>
      <c r="B876" s="5">
        <v>44281</v>
      </c>
      <c r="C876" s="6">
        <f t="shared" ca="1" si="13"/>
        <v>5.15</v>
      </c>
      <c r="D876" s="7" t="s">
        <v>136</v>
      </c>
      <c r="E876" s="7" t="s">
        <v>28</v>
      </c>
      <c r="F876" s="7" t="s">
        <v>29</v>
      </c>
      <c r="G876" s="7" t="s">
        <v>30</v>
      </c>
      <c r="H876" s="7" t="s">
        <v>31</v>
      </c>
      <c r="I876" s="7" t="s">
        <v>54</v>
      </c>
      <c r="J876" s="7" t="s">
        <v>56</v>
      </c>
      <c r="K876" s="7" t="s">
        <v>46</v>
      </c>
      <c r="L876" s="5">
        <v>27112</v>
      </c>
      <c r="M876" s="7" t="s">
        <v>35</v>
      </c>
      <c r="N876" s="7" t="s">
        <v>36</v>
      </c>
      <c r="O876" s="7" t="s">
        <v>71</v>
      </c>
      <c r="P876" s="7" t="s">
        <v>66</v>
      </c>
      <c r="Q876" s="7" t="s">
        <v>77</v>
      </c>
      <c r="R876" s="7" cm="1">
        <f t="array" ref="R876">_xlfn.IFS(Table3[[#This Row],[Performance Levels]]="Exceeds",4,Table3[[#This Row],[Performance Levels]]="Fully Meets",3,Table3[[#This Row],[Performance Levels]]="PIP",1,Table3[[#This Row],[Performance Levels]]="Needs Improvement",2)</f>
        <v>4</v>
      </c>
      <c r="S876" s="7">
        <v>3</v>
      </c>
      <c r="T876" s="7" t="str" cm="1">
        <f t="array" ref="T876">_xlfn.IFS(S876&lt;=2,"Excellent",S876=3,"Average",S876&lt;=5,"Poor")</f>
        <v>Average</v>
      </c>
      <c r="U876" s="5">
        <v>44993</v>
      </c>
      <c r="V876" s="7">
        <v>2</v>
      </c>
      <c r="W876" s="7" t="str" cm="1">
        <f t="array" ref="W876">_xlfn.IFS(S876&lt;=2,"High",S876=3,"Moderate",S876&lt;=5,"Low")</f>
        <v>Moderate</v>
      </c>
      <c r="X876" s="7">
        <v>4</v>
      </c>
      <c r="Y876" s="7" t="str" cm="1">
        <f t="array" ref="Y876">_xlfn.IFS(S876&lt;=2,"High",S876=3,"Moderate",S876&lt;=5,"Low")</f>
        <v>Moderate</v>
      </c>
      <c r="Z876" s="7">
        <v>3</v>
      </c>
      <c r="AA876" s="7" t="str" cm="1">
        <f t="array" ref="AA876">_xlfn.IFS(S876&lt;=2,"High",S876=3,"Moderate",S876&lt;=5,"Low")</f>
        <v>Moderate</v>
      </c>
      <c r="AB876" s="5">
        <v>44957</v>
      </c>
      <c r="AC876" s="7" t="s">
        <v>91</v>
      </c>
      <c r="AD876" s="7" t="s">
        <v>50</v>
      </c>
      <c r="AE876" s="7" t="s">
        <v>51</v>
      </c>
      <c r="AF876" s="7">
        <v>2</v>
      </c>
      <c r="AG876" s="8">
        <v>629.20000000000005</v>
      </c>
      <c r="AH876" s="7">
        <v>47</v>
      </c>
      <c r="AI876" s="7" t="str" cm="1">
        <f t="array" ref="AI876">_xlfn.IFS(AH876&lt;=25,"Young",AH876&lt;=50,"Adult",AH876&gt;50,"Old")</f>
        <v>Adult</v>
      </c>
    </row>
    <row r="877" spans="1:35" x14ac:dyDescent="0.35">
      <c r="A877" s="11">
        <v>1370</v>
      </c>
      <c r="B877" s="9">
        <v>44700</v>
      </c>
      <c r="C877" s="10">
        <f t="shared" ca="1" si="13"/>
        <v>4.0027777777777782</v>
      </c>
      <c r="D877" s="11" t="s">
        <v>136</v>
      </c>
      <c r="E877" s="11" t="s">
        <v>84</v>
      </c>
      <c r="F877" s="11" t="s">
        <v>29</v>
      </c>
      <c r="G877" s="11" t="s">
        <v>45</v>
      </c>
      <c r="H877" s="11" t="s">
        <v>44</v>
      </c>
      <c r="I877" s="11" t="s">
        <v>32</v>
      </c>
      <c r="J877" s="11" t="s">
        <v>131</v>
      </c>
      <c r="K877" s="11" t="s">
        <v>64</v>
      </c>
      <c r="L877" s="9">
        <v>33951</v>
      </c>
      <c r="M877" s="11" t="s">
        <v>35</v>
      </c>
      <c r="N877" s="11" t="s">
        <v>36</v>
      </c>
      <c r="O877" s="11" t="s">
        <v>71</v>
      </c>
      <c r="P877" s="11" t="s">
        <v>66</v>
      </c>
      <c r="Q877" s="11" t="s">
        <v>77</v>
      </c>
      <c r="R877" s="11" cm="1">
        <f t="array" ref="R877">_xlfn.IFS(Table3[[#This Row],[Performance Levels]]="Exceeds",4,Table3[[#This Row],[Performance Levels]]="Fully Meets",3,Table3[[#This Row],[Performance Levels]]="PIP",1,Table3[[#This Row],[Performance Levels]]="Needs Improvement",2)</f>
        <v>4</v>
      </c>
      <c r="S877" s="11">
        <v>3</v>
      </c>
      <c r="T877" s="11" t="str" cm="1">
        <f t="array" ref="T877">_xlfn.IFS(S877&lt;=2,"Excellent",S877=3,"Average",S877&lt;=5,"Poor")</f>
        <v>Average</v>
      </c>
      <c r="U877" s="9">
        <v>45126</v>
      </c>
      <c r="V877" s="11">
        <v>1</v>
      </c>
      <c r="W877" s="11" t="str" cm="1">
        <f t="array" ref="W877">_xlfn.IFS(S877&lt;=2,"High",S877=3,"Moderate",S877&lt;=5,"Low")</f>
        <v>Moderate</v>
      </c>
      <c r="X877" s="11">
        <v>2</v>
      </c>
      <c r="Y877" s="11" t="str" cm="1">
        <f t="array" ref="Y877">_xlfn.IFS(S877&lt;=2,"High",S877=3,"Moderate",S877&lt;=5,"Low")</f>
        <v>Moderate</v>
      </c>
      <c r="Z877" s="11">
        <v>1</v>
      </c>
      <c r="AA877" s="11" t="str" cm="1">
        <f t="array" ref="AA877">_xlfn.IFS(S877&lt;=2,"High",S877=3,"Moderate",S877&lt;=5,"Low")</f>
        <v>Moderate</v>
      </c>
      <c r="AB877" s="9">
        <v>44810</v>
      </c>
      <c r="AC877" s="11" t="s">
        <v>40</v>
      </c>
      <c r="AD877" s="11" t="s">
        <v>41</v>
      </c>
      <c r="AE877" s="11" t="s">
        <v>51</v>
      </c>
      <c r="AF877" s="11">
        <v>1</v>
      </c>
      <c r="AG877" s="12">
        <v>850.28</v>
      </c>
      <c r="AH877" s="11">
        <v>30</v>
      </c>
      <c r="AI877" s="11" t="str" cm="1">
        <f t="array" ref="AI877">_xlfn.IFS(AH877&lt;=25,"Young",AH877&lt;=50,"Adult",AH877&gt;50,"Old")</f>
        <v>Adult</v>
      </c>
    </row>
    <row r="878" spans="1:35" x14ac:dyDescent="0.35">
      <c r="A878" s="7">
        <v>1371</v>
      </c>
      <c r="B878" s="5">
        <v>44436</v>
      </c>
      <c r="C878" s="6">
        <f t="shared" ca="1" si="13"/>
        <v>4.7277777777777779</v>
      </c>
      <c r="D878" s="7" t="s">
        <v>137</v>
      </c>
      <c r="E878" s="7" t="s">
        <v>43</v>
      </c>
      <c r="F878" s="7" t="s">
        <v>29</v>
      </c>
      <c r="G878" s="7" t="s">
        <v>30</v>
      </c>
      <c r="H878" s="7" t="s">
        <v>44</v>
      </c>
      <c r="I878" s="7" t="s">
        <v>45</v>
      </c>
      <c r="J878" s="7" t="s">
        <v>131</v>
      </c>
      <c r="K878" s="7" t="s">
        <v>69</v>
      </c>
      <c r="L878" s="5">
        <v>20947</v>
      </c>
      <c r="M878" s="7" t="s">
        <v>35</v>
      </c>
      <c r="N878" s="7" t="s">
        <v>36</v>
      </c>
      <c r="O878" s="7" t="s">
        <v>71</v>
      </c>
      <c r="P878" s="7" t="s">
        <v>66</v>
      </c>
      <c r="Q878" s="7" t="s">
        <v>77</v>
      </c>
      <c r="R878" s="7" cm="1">
        <f t="array" ref="R878">_xlfn.IFS(Table3[[#This Row],[Performance Levels]]="Exceeds",4,Table3[[#This Row],[Performance Levels]]="Fully Meets",3,Table3[[#This Row],[Performance Levels]]="PIP",1,Table3[[#This Row],[Performance Levels]]="Needs Improvement",2)</f>
        <v>4</v>
      </c>
      <c r="S878" s="7">
        <v>3</v>
      </c>
      <c r="T878" s="7" t="str" cm="1">
        <f t="array" ref="T878">_xlfn.IFS(S878&lt;=2,"Excellent",S878=3,"Average",S878&lt;=5,"Poor")</f>
        <v>Average</v>
      </c>
      <c r="U878" s="5">
        <v>45065</v>
      </c>
      <c r="V878" s="7">
        <v>1</v>
      </c>
      <c r="W878" s="7" t="str" cm="1">
        <f t="array" ref="W878">_xlfn.IFS(S878&lt;=2,"High",S878=3,"Moderate",S878&lt;=5,"Low")</f>
        <v>Moderate</v>
      </c>
      <c r="X878" s="7">
        <v>1</v>
      </c>
      <c r="Y878" s="7" t="str" cm="1">
        <f t="array" ref="Y878">_xlfn.IFS(S878&lt;=2,"High",S878=3,"Moderate",S878&lt;=5,"Low")</f>
        <v>Moderate</v>
      </c>
      <c r="Z878" s="7">
        <v>2</v>
      </c>
      <c r="AA878" s="7" t="str" cm="1">
        <f t="array" ref="AA878">_xlfn.IFS(S878&lt;=2,"High",S878=3,"Moderate",S878&lt;=5,"Low")</f>
        <v>Moderate</v>
      </c>
      <c r="AB878" s="5">
        <v>44835</v>
      </c>
      <c r="AC878" s="7" t="s">
        <v>40</v>
      </c>
      <c r="AD878" s="7" t="s">
        <v>50</v>
      </c>
      <c r="AE878" s="7" t="s">
        <v>72</v>
      </c>
      <c r="AF878" s="7">
        <v>1</v>
      </c>
      <c r="AG878" s="8">
        <v>321.25</v>
      </c>
      <c r="AH878" s="7">
        <v>64</v>
      </c>
      <c r="AI878" s="7" t="str" cm="1">
        <f t="array" ref="AI878">_xlfn.IFS(AH878&lt;=25,"Young",AH878&lt;=50,"Adult",AH878&gt;50,"Old")</f>
        <v>Old</v>
      </c>
    </row>
    <row r="879" spans="1:35" x14ac:dyDescent="0.35">
      <c r="A879" s="11">
        <v>1372</v>
      </c>
      <c r="B879" s="9">
        <v>44889</v>
      </c>
      <c r="C879" s="10">
        <f t="shared" ca="1" si="13"/>
        <v>3.4888888888888889</v>
      </c>
      <c r="D879" s="11" t="s">
        <v>137</v>
      </c>
      <c r="E879" s="11" t="s">
        <v>86</v>
      </c>
      <c r="F879" s="11" t="s">
        <v>29</v>
      </c>
      <c r="G879" s="11" t="s">
        <v>30</v>
      </c>
      <c r="H879" s="11" t="s">
        <v>44</v>
      </c>
      <c r="I879" s="11" t="s">
        <v>54</v>
      </c>
      <c r="J879" s="11" t="s">
        <v>131</v>
      </c>
      <c r="K879" s="11" t="s">
        <v>46</v>
      </c>
      <c r="L879" s="9">
        <v>33469</v>
      </c>
      <c r="M879" s="11" t="s">
        <v>35</v>
      </c>
      <c r="N879" s="11" t="s">
        <v>47</v>
      </c>
      <c r="O879" s="11" t="s">
        <v>37</v>
      </c>
      <c r="P879" s="11" t="s">
        <v>60</v>
      </c>
      <c r="Q879" s="11" t="s">
        <v>77</v>
      </c>
      <c r="R879" s="11" cm="1">
        <f t="array" ref="R879">_xlfn.IFS(Table3[[#This Row],[Performance Levels]]="Exceeds",4,Table3[[#This Row],[Performance Levels]]="Fully Meets",3,Table3[[#This Row],[Performance Levels]]="PIP",1,Table3[[#This Row],[Performance Levels]]="Needs Improvement",2)</f>
        <v>4</v>
      </c>
      <c r="S879" s="11">
        <v>3</v>
      </c>
      <c r="T879" s="11" t="str" cm="1">
        <f t="array" ref="T879">_xlfn.IFS(S879&lt;=2,"Excellent",S879=3,"Average",S879&lt;=5,"Poor")</f>
        <v>Average</v>
      </c>
      <c r="U879" s="9">
        <v>45137</v>
      </c>
      <c r="V879" s="11">
        <v>3</v>
      </c>
      <c r="W879" s="11" t="str" cm="1">
        <f t="array" ref="W879">_xlfn.IFS(S879&lt;=2,"High",S879=3,"Moderate",S879&lt;=5,"Low")</f>
        <v>Moderate</v>
      </c>
      <c r="X879" s="11">
        <v>1</v>
      </c>
      <c r="Y879" s="11" t="str" cm="1">
        <f t="array" ref="Y879">_xlfn.IFS(S879&lt;=2,"High",S879=3,"Moderate",S879&lt;=5,"Low")</f>
        <v>Moderate</v>
      </c>
      <c r="Z879" s="11">
        <v>4</v>
      </c>
      <c r="AA879" s="11" t="str" cm="1">
        <f t="array" ref="AA879">_xlfn.IFS(S879&lt;=2,"High",S879=3,"Moderate",S879&lt;=5,"Low")</f>
        <v>Moderate</v>
      </c>
      <c r="AB879" s="9">
        <v>45080</v>
      </c>
      <c r="AC879" s="11" t="s">
        <v>49</v>
      </c>
      <c r="AD879" s="11" t="s">
        <v>41</v>
      </c>
      <c r="AE879" s="11" t="s">
        <v>72</v>
      </c>
      <c r="AF879" s="11">
        <v>1</v>
      </c>
      <c r="AG879" s="12">
        <v>475.32</v>
      </c>
      <c r="AH879" s="11">
        <v>31</v>
      </c>
      <c r="AI879" s="11" t="str" cm="1">
        <f t="array" ref="AI879">_xlfn.IFS(AH879&lt;=25,"Young",AH879&lt;=50,"Adult",AH879&gt;50,"Old")</f>
        <v>Adult</v>
      </c>
    </row>
    <row r="880" spans="1:35" x14ac:dyDescent="0.35">
      <c r="A880" s="7">
        <v>1373</v>
      </c>
      <c r="B880" s="5">
        <v>44573</v>
      </c>
      <c r="C880" s="6">
        <f t="shared" ca="1" si="13"/>
        <v>4.3555555555555552</v>
      </c>
      <c r="D880" s="7" t="s">
        <v>137</v>
      </c>
      <c r="E880" s="7" t="s">
        <v>63</v>
      </c>
      <c r="F880" s="7" t="s">
        <v>29</v>
      </c>
      <c r="G880" s="7" t="s">
        <v>30</v>
      </c>
      <c r="H880" s="7" t="s">
        <v>44</v>
      </c>
      <c r="I880" s="7" t="s">
        <v>45</v>
      </c>
      <c r="J880" s="7" t="s">
        <v>131</v>
      </c>
      <c r="K880" s="7" t="s">
        <v>69</v>
      </c>
      <c r="L880" s="5">
        <v>31522</v>
      </c>
      <c r="M880" s="7" t="s">
        <v>35</v>
      </c>
      <c r="N880" s="7" t="s">
        <v>47</v>
      </c>
      <c r="O880" s="7" t="s">
        <v>59</v>
      </c>
      <c r="P880" s="7" t="s">
        <v>76</v>
      </c>
      <c r="Q880" s="7" t="s">
        <v>77</v>
      </c>
      <c r="R880" s="7" cm="1">
        <f t="array" ref="R880">_xlfn.IFS(Table3[[#This Row],[Performance Levels]]="Exceeds",4,Table3[[#This Row],[Performance Levels]]="Fully Meets",3,Table3[[#This Row],[Performance Levels]]="PIP",1,Table3[[#This Row],[Performance Levels]]="Needs Improvement",2)</f>
        <v>4</v>
      </c>
      <c r="S880" s="7">
        <v>3</v>
      </c>
      <c r="T880" s="7" t="str" cm="1">
        <f t="array" ref="T880">_xlfn.IFS(S880&lt;=2,"Excellent",S880=3,"Average",S880&lt;=5,"Poor")</f>
        <v>Average</v>
      </c>
      <c r="U880" s="5">
        <v>45089</v>
      </c>
      <c r="V880" s="7">
        <v>1</v>
      </c>
      <c r="W880" s="7" t="str" cm="1">
        <f t="array" ref="W880">_xlfn.IFS(S880&lt;=2,"High",S880=3,"Moderate",S880&lt;=5,"Low")</f>
        <v>Moderate</v>
      </c>
      <c r="X880" s="7">
        <v>2</v>
      </c>
      <c r="Y880" s="7" t="str" cm="1">
        <f t="array" ref="Y880">_xlfn.IFS(S880&lt;=2,"High",S880=3,"Moderate",S880&lt;=5,"Low")</f>
        <v>Moderate</v>
      </c>
      <c r="Z880" s="7">
        <v>5</v>
      </c>
      <c r="AA880" s="7" t="str" cm="1">
        <f t="array" ref="AA880">_xlfn.IFS(S880&lt;=2,"High",S880=3,"Moderate",S880&lt;=5,"Low")</f>
        <v>Moderate</v>
      </c>
      <c r="AB880" s="5">
        <v>44812</v>
      </c>
      <c r="AC880" s="7" t="s">
        <v>40</v>
      </c>
      <c r="AD880" s="7" t="s">
        <v>50</v>
      </c>
      <c r="AE880" s="7" t="s">
        <v>42</v>
      </c>
      <c r="AF880" s="7">
        <v>4</v>
      </c>
      <c r="AG880" s="8">
        <v>847.2</v>
      </c>
      <c r="AH880" s="7">
        <v>36</v>
      </c>
      <c r="AI880" s="7" t="str" cm="1">
        <f t="array" ref="AI880">_xlfn.IFS(AH880&lt;=25,"Young",AH880&lt;=50,"Adult",AH880&gt;50,"Old")</f>
        <v>Adult</v>
      </c>
    </row>
    <row r="881" spans="1:35" x14ac:dyDescent="0.35">
      <c r="A881" s="11">
        <v>1374</v>
      </c>
      <c r="B881" s="9">
        <v>43653</v>
      </c>
      <c r="C881" s="10">
        <f t="shared" ca="1" si="13"/>
        <v>6.8694444444444445</v>
      </c>
      <c r="D881" s="11" t="s">
        <v>113</v>
      </c>
      <c r="E881" s="11" t="s">
        <v>93</v>
      </c>
      <c r="F881" s="11" t="s">
        <v>29</v>
      </c>
      <c r="G881" s="11" t="s">
        <v>45</v>
      </c>
      <c r="H881" s="11" t="s">
        <v>55</v>
      </c>
      <c r="I881" s="11" t="s">
        <v>32</v>
      </c>
      <c r="J881" s="11" t="s">
        <v>94</v>
      </c>
      <c r="K881" s="11" t="s">
        <v>46</v>
      </c>
      <c r="L881" s="9">
        <v>52121</v>
      </c>
      <c r="M881" s="11" t="s">
        <v>35</v>
      </c>
      <c r="N881" s="11" t="s">
        <v>36</v>
      </c>
      <c r="O881" s="11" t="s">
        <v>37</v>
      </c>
      <c r="P881" s="11" t="s">
        <v>66</v>
      </c>
      <c r="Q881" s="11" t="s">
        <v>77</v>
      </c>
      <c r="R881" s="11" cm="1">
        <f t="array" ref="R881">_xlfn.IFS(Table3[[#This Row],[Performance Levels]]="Exceeds",4,Table3[[#This Row],[Performance Levels]]="Fully Meets",3,Table3[[#This Row],[Performance Levels]]="PIP",1,Table3[[#This Row],[Performance Levels]]="Needs Improvement",2)</f>
        <v>4</v>
      </c>
      <c r="S881" s="11">
        <v>3</v>
      </c>
      <c r="T881" s="11" t="str" cm="1">
        <f t="array" ref="T881">_xlfn.IFS(S881&lt;=2,"Excellent",S881=3,"Average",S881&lt;=5,"Poor")</f>
        <v>Average</v>
      </c>
      <c r="U881" s="9">
        <v>44965</v>
      </c>
      <c r="V881" s="11">
        <v>5</v>
      </c>
      <c r="W881" s="11" t="str" cm="1">
        <f t="array" ref="W881">_xlfn.IFS(S881&lt;=2,"High",S881=3,"Moderate",S881&lt;=5,"Low")</f>
        <v>Moderate</v>
      </c>
      <c r="X881" s="11">
        <v>5</v>
      </c>
      <c r="Y881" s="11" t="str" cm="1">
        <f t="array" ref="Y881">_xlfn.IFS(S881&lt;=2,"High",S881=3,"Moderate",S881&lt;=5,"Low")</f>
        <v>Moderate</v>
      </c>
      <c r="Z881" s="11">
        <v>4</v>
      </c>
      <c r="AA881" s="11" t="str" cm="1">
        <f t="array" ref="AA881">_xlfn.IFS(S881&lt;=2,"High",S881=3,"Moderate",S881&lt;=5,"Low")</f>
        <v>Moderate</v>
      </c>
      <c r="AB881" s="9">
        <v>44842</v>
      </c>
      <c r="AC881" s="11" t="s">
        <v>49</v>
      </c>
      <c r="AD881" s="11" t="s">
        <v>41</v>
      </c>
      <c r="AE881" s="11" t="s">
        <v>62</v>
      </c>
      <c r="AF881" s="11">
        <v>1</v>
      </c>
      <c r="AG881" s="12">
        <v>983.35</v>
      </c>
      <c r="AH881" s="11">
        <v>77</v>
      </c>
      <c r="AI881" s="11" t="str" cm="1">
        <f t="array" ref="AI881">_xlfn.IFS(AH881&lt;=25,"Young",AH881&lt;=50,"Adult",AH881&gt;50,"Old")</f>
        <v>Old</v>
      </c>
    </row>
    <row r="882" spans="1:35" x14ac:dyDescent="0.35">
      <c r="A882" s="7">
        <v>1375</v>
      </c>
      <c r="B882" s="5">
        <v>44391</v>
      </c>
      <c r="C882" s="6">
        <f t="shared" ca="1" si="13"/>
        <v>4.8499999999999996</v>
      </c>
      <c r="D882" s="7" t="s">
        <v>125</v>
      </c>
      <c r="E882" s="7" t="s">
        <v>93</v>
      </c>
      <c r="F882" s="7" t="s">
        <v>29</v>
      </c>
      <c r="G882" s="7" t="s">
        <v>30</v>
      </c>
      <c r="H882" s="7" t="s">
        <v>55</v>
      </c>
      <c r="I882" s="7" t="s">
        <v>54</v>
      </c>
      <c r="J882" s="7" t="s">
        <v>131</v>
      </c>
      <c r="K882" s="7" t="s">
        <v>109</v>
      </c>
      <c r="L882" s="5">
        <v>36348</v>
      </c>
      <c r="M882" s="7" t="s">
        <v>35</v>
      </c>
      <c r="N882" s="7" t="s">
        <v>36</v>
      </c>
      <c r="O882" s="7" t="s">
        <v>83</v>
      </c>
      <c r="P882" s="7" t="s">
        <v>76</v>
      </c>
      <c r="Q882" s="7" t="s">
        <v>77</v>
      </c>
      <c r="R882" s="7" cm="1">
        <f t="array" ref="R882">_xlfn.IFS(Table3[[#This Row],[Performance Levels]]="Exceeds",4,Table3[[#This Row],[Performance Levels]]="Fully Meets",3,Table3[[#This Row],[Performance Levels]]="PIP",1,Table3[[#This Row],[Performance Levels]]="Needs Improvement",2)</f>
        <v>4</v>
      </c>
      <c r="S882" s="7">
        <v>3</v>
      </c>
      <c r="T882" s="7" t="str" cm="1">
        <f t="array" ref="T882">_xlfn.IFS(S882&lt;=2,"Excellent",S882=3,"Average",S882&lt;=5,"Poor")</f>
        <v>Average</v>
      </c>
      <c r="U882" s="5">
        <v>44832</v>
      </c>
      <c r="V882" s="7">
        <v>1</v>
      </c>
      <c r="W882" s="7" t="str" cm="1">
        <f t="array" ref="W882">_xlfn.IFS(S882&lt;=2,"High",S882=3,"Moderate",S882&lt;=5,"Low")</f>
        <v>Moderate</v>
      </c>
      <c r="X882" s="7">
        <v>3</v>
      </c>
      <c r="Y882" s="7" t="str" cm="1">
        <f t="array" ref="Y882">_xlfn.IFS(S882&lt;=2,"High",S882=3,"Moderate",S882&lt;=5,"Low")</f>
        <v>Moderate</v>
      </c>
      <c r="Z882" s="7">
        <v>2</v>
      </c>
      <c r="AA882" s="7" t="str" cm="1">
        <f t="array" ref="AA882">_xlfn.IFS(S882&lt;=2,"High",S882=3,"Moderate",S882&lt;=5,"Low")</f>
        <v>Moderate</v>
      </c>
      <c r="AB882" s="5">
        <v>45102</v>
      </c>
      <c r="AC882" s="7" t="s">
        <v>67</v>
      </c>
      <c r="AD882" s="7" t="s">
        <v>50</v>
      </c>
      <c r="AE882" s="7" t="s">
        <v>72</v>
      </c>
      <c r="AF882" s="7">
        <v>3</v>
      </c>
      <c r="AG882" s="8">
        <v>880.9</v>
      </c>
      <c r="AH882" s="7">
        <v>22</v>
      </c>
      <c r="AI882" s="7" t="str" cm="1">
        <f t="array" ref="AI882">_xlfn.IFS(AH882&lt;=25,"Young",AH882&lt;=50,"Adult",AH882&gt;50,"Old")</f>
        <v>Young</v>
      </c>
    </row>
    <row r="883" spans="1:35" x14ac:dyDescent="0.35">
      <c r="A883" s="11">
        <v>1376</v>
      </c>
      <c r="B883" s="9">
        <v>43802</v>
      </c>
      <c r="C883" s="10">
        <f t="shared" ca="1" si="13"/>
        <v>6.4638888888888886</v>
      </c>
      <c r="D883" s="11" t="s">
        <v>136</v>
      </c>
      <c r="E883" s="11" t="s">
        <v>28</v>
      </c>
      <c r="F883" s="11" t="s">
        <v>29</v>
      </c>
      <c r="G883" s="11" t="s">
        <v>54</v>
      </c>
      <c r="H883" s="11" t="s">
        <v>55</v>
      </c>
      <c r="I883" s="11" t="s">
        <v>32</v>
      </c>
      <c r="J883" s="11" t="s">
        <v>56</v>
      </c>
      <c r="K883" s="11" t="s">
        <v>69</v>
      </c>
      <c r="L883" s="9">
        <v>21527</v>
      </c>
      <c r="M883" s="11" t="s">
        <v>35</v>
      </c>
      <c r="N883" s="11" t="s">
        <v>36</v>
      </c>
      <c r="O883" s="11" t="s">
        <v>59</v>
      </c>
      <c r="P883" s="11" t="s">
        <v>60</v>
      </c>
      <c r="Q883" s="11" t="s">
        <v>77</v>
      </c>
      <c r="R883" s="11" cm="1">
        <f t="array" ref="R883">_xlfn.IFS(Table3[[#This Row],[Performance Levels]]="Exceeds",4,Table3[[#This Row],[Performance Levels]]="Fully Meets",3,Table3[[#This Row],[Performance Levels]]="PIP",1,Table3[[#This Row],[Performance Levels]]="Needs Improvement",2)</f>
        <v>4</v>
      </c>
      <c r="S883" s="11">
        <v>3</v>
      </c>
      <c r="T883" s="11" t="str" cm="1">
        <f t="array" ref="T883">_xlfn.IFS(S883&lt;=2,"Excellent",S883=3,"Average",S883&lt;=5,"Poor")</f>
        <v>Average</v>
      </c>
      <c r="U883" s="9">
        <v>45089</v>
      </c>
      <c r="V883" s="11">
        <v>4</v>
      </c>
      <c r="W883" s="11" t="str" cm="1">
        <f t="array" ref="W883">_xlfn.IFS(S883&lt;=2,"High",S883=3,"Moderate",S883&lt;=5,"Low")</f>
        <v>Moderate</v>
      </c>
      <c r="X883" s="11">
        <v>3</v>
      </c>
      <c r="Y883" s="11" t="str" cm="1">
        <f t="array" ref="Y883">_xlfn.IFS(S883&lt;=2,"High",S883=3,"Moderate",S883&lt;=5,"Low")</f>
        <v>Moderate</v>
      </c>
      <c r="Z883" s="11">
        <v>5</v>
      </c>
      <c r="AA883" s="11" t="str" cm="1">
        <f t="array" ref="AA883">_xlfn.IFS(S883&lt;=2,"High",S883=3,"Moderate",S883&lt;=5,"Low")</f>
        <v>Moderate</v>
      </c>
      <c r="AB883" s="9">
        <v>45140</v>
      </c>
      <c r="AC883" s="11" t="s">
        <v>49</v>
      </c>
      <c r="AD883" s="11" t="s">
        <v>50</v>
      </c>
      <c r="AE883" s="11" t="s">
        <v>62</v>
      </c>
      <c r="AF883" s="11">
        <v>3</v>
      </c>
      <c r="AG883" s="12">
        <v>795.72</v>
      </c>
      <c r="AH883" s="11">
        <v>61</v>
      </c>
      <c r="AI883" s="11" t="str" cm="1">
        <f t="array" ref="AI883">_xlfn.IFS(AH883&lt;=25,"Young",AH883&lt;=50,"Adult",AH883&gt;50,"Old")</f>
        <v>Old</v>
      </c>
    </row>
    <row r="884" spans="1:35" x14ac:dyDescent="0.35">
      <c r="A884" s="7">
        <v>1377</v>
      </c>
      <c r="B884" s="5">
        <v>44258</v>
      </c>
      <c r="C884" s="6">
        <f t="shared" ca="1" si="13"/>
        <v>5.2138888888888886</v>
      </c>
      <c r="D884" s="7" t="s">
        <v>136</v>
      </c>
      <c r="E884" s="7" t="s">
        <v>84</v>
      </c>
      <c r="F884" s="7" t="s">
        <v>29</v>
      </c>
      <c r="G884" s="7" t="s">
        <v>45</v>
      </c>
      <c r="H884" s="7" t="s">
        <v>44</v>
      </c>
      <c r="I884" s="7" t="s">
        <v>54</v>
      </c>
      <c r="J884" s="7" t="s">
        <v>131</v>
      </c>
      <c r="K884" s="7" t="s">
        <v>64</v>
      </c>
      <c r="L884" s="5">
        <v>24976</v>
      </c>
      <c r="M884" s="7" t="s">
        <v>35</v>
      </c>
      <c r="N884" s="7" t="s">
        <v>36</v>
      </c>
      <c r="O884" s="7" t="s">
        <v>37</v>
      </c>
      <c r="P884" s="7" t="s">
        <v>76</v>
      </c>
      <c r="Q884" s="7" t="s">
        <v>77</v>
      </c>
      <c r="R884" s="7" cm="1">
        <f t="array" ref="R884">_xlfn.IFS(Table3[[#This Row],[Performance Levels]]="Exceeds",4,Table3[[#This Row],[Performance Levels]]="Fully Meets",3,Table3[[#This Row],[Performance Levels]]="PIP",1,Table3[[#This Row],[Performance Levels]]="Needs Improvement",2)</f>
        <v>4</v>
      </c>
      <c r="S884" s="7">
        <v>3</v>
      </c>
      <c r="T884" s="7" t="str" cm="1">
        <f t="array" ref="T884">_xlfn.IFS(S884&lt;=2,"Excellent",S884=3,"Average",S884&lt;=5,"Poor")</f>
        <v>Average</v>
      </c>
      <c r="U884" s="5">
        <v>44990</v>
      </c>
      <c r="V884" s="7">
        <v>5</v>
      </c>
      <c r="W884" s="7" t="str" cm="1">
        <f t="array" ref="W884">_xlfn.IFS(S884&lt;=2,"High",S884=3,"Moderate",S884&lt;=5,"Low")</f>
        <v>Moderate</v>
      </c>
      <c r="X884" s="7">
        <v>5</v>
      </c>
      <c r="Y884" s="7" t="str" cm="1">
        <f t="array" ref="Y884">_xlfn.IFS(S884&lt;=2,"High",S884=3,"Moderate",S884&lt;=5,"Low")</f>
        <v>Moderate</v>
      </c>
      <c r="Z884" s="7">
        <v>4</v>
      </c>
      <c r="AA884" s="7" t="str" cm="1">
        <f t="array" ref="AA884">_xlfn.IFS(S884&lt;=2,"High",S884=3,"Moderate",S884&lt;=5,"Low")</f>
        <v>Moderate</v>
      </c>
      <c r="AB884" s="5">
        <v>45097</v>
      </c>
      <c r="AC884" s="7" t="s">
        <v>91</v>
      </c>
      <c r="AD884" s="7" t="s">
        <v>41</v>
      </c>
      <c r="AE884" s="7" t="s">
        <v>62</v>
      </c>
      <c r="AF884" s="7">
        <v>2</v>
      </c>
      <c r="AG884" s="8">
        <v>909.56</v>
      </c>
      <c r="AH884" s="7">
        <v>53</v>
      </c>
      <c r="AI884" s="7" t="str" cm="1">
        <f t="array" ref="AI884">_xlfn.IFS(AH884&lt;=25,"Young",AH884&lt;=50,"Adult",AH884&gt;50,"Old")</f>
        <v>Old</v>
      </c>
    </row>
    <row r="885" spans="1:35" x14ac:dyDescent="0.35">
      <c r="A885" s="11">
        <v>1378</v>
      </c>
      <c r="B885" s="9">
        <v>44725</v>
      </c>
      <c r="C885" s="10">
        <f t="shared" ca="1" si="13"/>
        <v>3.9361111111111109</v>
      </c>
      <c r="D885" s="11" t="s">
        <v>137</v>
      </c>
      <c r="E885" s="11" t="s">
        <v>43</v>
      </c>
      <c r="F885" s="11" t="s">
        <v>29</v>
      </c>
      <c r="G885" s="11" t="s">
        <v>54</v>
      </c>
      <c r="H885" s="11" t="s">
        <v>31</v>
      </c>
      <c r="I885" s="11" t="s">
        <v>45</v>
      </c>
      <c r="J885" s="11" t="s">
        <v>131</v>
      </c>
      <c r="K885" s="11" t="s">
        <v>96</v>
      </c>
      <c r="L885" s="9">
        <v>27459</v>
      </c>
      <c r="M885" s="11" t="s">
        <v>35</v>
      </c>
      <c r="N885" s="11" t="s">
        <v>36</v>
      </c>
      <c r="O885" s="11" t="s">
        <v>37</v>
      </c>
      <c r="P885" s="11" t="s">
        <v>66</v>
      </c>
      <c r="Q885" s="11" t="s">
        <v>106</v>
      </c>
      <c r="R885" s="11" cm="1">
        <f t="array" ref="R885">_xlfn.IFS(Table3[[#This Row],[Performance Levels]]="Exceeds",4,Table3[[#This Row],[Performance Levels]]="Fully Meets",3,Table3[[#This Row],[Performance Levels]]="PIP",1,Table3[[#This Row],[Performance Levels]]="Needs Improvement",2)</f>
        <v>1</v>
      </c>
      <c r="S885" s="11">
        <v>3</v>
      </c>
      <c r="T885" s="11" t="str" cm="1">
        <f t="array" ref="T885">_xlfn.IFS(S885&lt;=2,"Excellent",S885=3,"Average",S885&lt;=5,"Poor")</f>
        <v>Average</v>
      </c>
      <c r="U885" s="9">
        <v>44960</v>
      </c>
      <c r="V885" s="11">
        <v>1</v>
      </c>
      <c r="W885" s="11" t="str" cm="1">
        <f t="array" ref="W885">_xlfn.IFS(S885&lt;=2,"High",S885=3,"Moderate",S885&lt;=5,"Low")</f>
        <v>Moderate</v>
      </c>
      <c r="X885" s="11">
        <v>4</v>
      </c>
      <c r="Y885" s="11" t="str" cm="1">
        <f t="array" ref="Y885">_xlfn.IFS(S885&lt;=2,"High",S885=3,"Moderate",S885&lt;=5,"Low")</f>
        <v>Moderate</v>
      </c>
      <c r="Z885" s="11">
        <v>5</v>
      </c>
      <c r="AA885" s="11" t="str" cm="1">
        <f t="array" ref="AA885">_xlfn.IFS(S885&lt;=2,"High",S885=3,"Moderate",S885&lt;=5,"Low")</f>
        <v>Moderate</v>
      </c>
      <c r="AB885" s="9">
        <v>44954</v>
      </c>
      <c r="AC885" s="11" t="s">
        <v>91</v>
      </c>
      <c r="AD885" s="11" t="s">
        <v>50</v>
      </c>
      <c r="AE885" s="11" t="s">
        <v>42</v>
      </c>
      <c r="AF885" s="11">
        <v>5</v>
      </c>
      <c r="AG885" s="12">
        <v>145.69999999999999</v>
      </c>
      <c r="AH885" s="11">
        <v>47</v>
      </c>
      <c r="AI885" s="11" t="str" cm="1">
        <f t="array" ref="AI885">_xlfn.IFS(AH885&lt;=25,"Young",AH885&lt;=50,"Adult",AH885&gt;50,"Old")</f>
        <v>Adult</v>
      </c>
    </row>
    <row r="886" spans="1:35" x14ac:dyDescent="0.35">
      <c r="A886" s="7">
        <v>1379</v>
      </c>
      <c r="B886" s="5">
        <v>44949</v>
      </c>
      <c r="C886" s="6">
        <f t="shared" ca="1" si="13"/>
        <v>3.3250000000000002</v>
      </c>
      <c r="D886" s="7" t="s">
        <v>137</v>
      </c>
      <c r="E886" s="7" t="s">
        <v>86</v>
      </c>
      <c r="F886" s="7" t="s">
        <v>29</v>
      </c>
      <c r="G886" s="7" t="s">
        <v>45</v>
      </c>
      <c r="H886" s="7" t="s">
        <v>44</v>
      </c>
      <c r="I886" s="7" t="s">
        <v>32</v>
      </c>
      <c r="J886" s="7" t="s">
        <v>131</v>
      </c>
      <c r="K886" s="7" t="s">
        <v>57</v>
      </c>
      <c r="L886" s="5">
        <v>30976</v>
      </c>
      <c r="M886" s="7" t="s">
        <v>35</v>
      </c>
      <c r="N886" s="7" t="s">
        <v>47</v>
      </c>
      <c r="O886" s="7" t="s">
        <v>37</v>
      </c>
      <c r="P886" s="7" t="s">
        <v>38</v>
      </c>
      <c r="Q886" s="7" t="s">
        <v>77</v>
      </c>
      <c r="R886" s="7" cm="1">
        <f t="array" ref="R886">_xlfn.IFS(Table3[[#This Row],[Performance Levels]]="Exceeds",4,Table3[[#This Row],[Performance Levels]]="Fully Meets",3,Table3[[#This Row],[Performance Levels]]="PIP",1,Table3[[#This Row],[Performance Levels]]="Needs Improvement",2)</f>
        <v>4</v>
      </c>
      <c r="S886" s="7">
        <v>3</v>
      </c>
      <c r="T886" s="7" t="str" cm="1">
        <f t="array" ref="T886">_xlfn.IFS(S886&lt;=2,"Excellent",S886=3,"Average",S886&lt;=5,"Poor")</f>
        <v>Average</v>
      </c>
      <c r="U886" s="5">
        <v>44985</v>
      </c>
      <c r="V886" s="7">
        <v>5</v>
      </c>
      <c r="W886" s="7" t="str" cm="1">
        <f t="array" ref="W886">_xlfn.IFS(S886&lt;=2,"High",S886=3,"Moderate",S886&lt;=5,"Low")</f>
        <v>Moderate</v>
      </c>
      <c r="X886" s="7">
        <v>2</v>
      </c>
      <c r="Y886" s="7" t="str" cm="1">
        <f t="array" ref="Y886">_xlfn.IFS(S886&lt;=2,"High",S886=3,"Moderate",S886&lt;=5,"Low")</f>
        <v>Moderate</v>
      </c>
      <c r="Z886" s="7">
        <v>5</v>
      </c>
      <c r="AA886" s="7" t="str" cm="1">
        <f t="array" ref="AA886">_xlfn.IFS(S886&lt;=2,"High",S886=3,"Moderate",S886&lt;=5,"Low")</f>
        <v>Moderate</v>
      </c>
      <c r="AB886" s="5">
        <v>44991</v>
      </c>
      <c r="AC886" s="7" t="s">
        <v>91</v>
      </c>
      <c r="AD886" s="7" t="s">
        <v>41</v>
      </c>
      <c r="AE886" s="7" t="s">
        <v>72</v>
      </c>
      <c r="AF886" s="7">
        <v>1</v>
      </c>
      <c r="AG886" s="8">
        <v>397.48</v>
      </c>
      <c r="AH886" s="7">
        <v>39</v>
      </c>
      <c r="AI886" s="7" t="str" cm="1">
        <f t="array" ref="AI886">_xlfn.IFS(AH886&lt;=25,"Young",AH886&lt;=50,"Adult",AH886&gt;50,"Old")</f>
        <v>Adult</v>
      </c>
    </row>
    <row r="887" spans="1:35" x14ac:dyDescent="0.35">
      <c r="A887" s="11">
        <v>1380</v>
      </c>
      <c r="B887" s="9">
        <v>44080</v>
      </c>
      <c r="C887" s="10">
        <f t="shared" ca="1" si="13"/>
        <v>5.7055555555555557</v>
      </c>
      <c r="D887" s="11" t="s">
        <v>137</v>
      </c>
      <c r="E887" s="11" t="s">
        <v>63</v>
      </c>
      <c r="F887" s="11" t="s">
        <v>29</v>
      </c>
      <c r="G887" s="11" t="s">
        <v>45</v>
      </c>
      <c r="H887" s="11" t="s">
        <v>44</v>
      </c>
      <c r="I887" s="11" t="s">
        <v>32</v>
      </c>
      <c r="J887" s="11" t="s">
        <v>131</v>
      </c>
      <c r="K887" s="11" t="s">
        <v>69</v>
      </c>
      <c r="L887" s="9">
        <v>19483</v>
      </c>
      <c r="M887" s="11" t="s">
        <v>35</v>
      </c>
      <c r="N887" s="11" t="s">
        <v>47</v>
      </c>
      <c r="O887" s="11" t="s">
        <v>48</v>
      </c>
      <c r="P887" s="11" t="s">
        <v>60</v>
      </c>
      <c r="Q887" s="11" t="s">
        <v>77</v>
      </c>
      <c r="R887" s="11" cm="1">
        <f t="array" ref="R887">_xlfn.IFS(Table3[[#This Row],[Performance Levels]]="Exceeds",4,Table3[[#This Row],[Performance Levels]]="Fully Meets",3,Table3[[#This Row],[Performance Levels]]="PIP",1,Table3[[#This Row],[Performance Levels]]="Needs Improvement",2)</f>
        <v>4</v>
      </c>
      <c r="S887" s="11">
        <v>3</v>
      </c>
      <c r="T887" s="11" t="str" cm="1">
        <f t="array" ref="T887">_xlfn.IFS(S887&lt;=2,"Excellent",S887=3,"Average",S887&lt;=5,"Poor")</f>
        <v>Average</v>
      </c>
      <c r="U887" s="9">
        <v>44922</v>
      </c>
      <c r="V887" s="11">
        <v>1</v>
      </c>
      <c r="W887" s="11" t="str" cm="1">
        <f t="array" ref="W887">_xlfn.IFS(S887&lt;=2,"High",S887=3,"Moderate",S887&lt;=5,"Low")</f>
        <v>Moderate</v>
      </c>
      <c r="X887" s="11">
        <v>1</v>
      </c>
      <c r="Y887" s="11" t="str" cm="1">
        <f t="array" ref="Y887">_xlfn.IFS(S887&lt;=2,"High",S887=3,"Moderate",S887&lt;=5,"Low")</f>
        <v>Moderate</v>
      </c>
      <c r="Z887" s="11">
        <v>2</v>
      </c>
      <c r="AA887" s="11" t="str" cm="1">
        <f t="array" ref="AA887">_xlfn.IFS(S887&lt;=2,"High",S887=3,"Moderate",S887&lt;=5,"Low")</f>
        <v>Moderate</v>
      </c>
      <c r="AB887" s="9">
        <v>45072</v>
      </c>
      <c r="AC887" s="11" t="s">
        <v>91</v>
      </c>
      <c r="AD887" s="11" t="s">
        <v>50</v>
      </c>
      <c r="AE887" s="11" t="s">
        <v>42</v>
      </c>
      <c r="AF887" s="11">
        <v>3</v>
      </c>
      <c r="AG887" s="12">
        <v>326.7</v>
      </c>
      <c r="AH887" s="11">
        <v>67</v>
      </c>
      <c r="AI887" s="11" t="str" cm="1">
        <f t="array" ref="AI887">_xlfn.IFS(AH887&lt;=25,"Young",AH887&lt;=50,"Adult",AH887&gt;50,"Old")</f>
        <v>Old</v>
      </c>
    </row>
    <row r="888" spans="1:35" x14ac:dyDescent="0.35">
      <c r="A888" s="7">
        <v>1381</v>
      </c>
      <c r="B888" s="5">
        <v>44851</v>
      </c>
      <c r="C888" s="6">
        <f t="shared" ca="1" si="13"/>
        <v>3.5916666666666668</v>
      </c>
      <c r="D888" s="7" t="s">
        <v>113</v>
      </c>
      <c r="E888" s="7" t="s">
        <v>93</v>
      </c>
      <c r="F888" s="7" t="s">
        <v>29</v>
      </c>
      <c r="G888" s="7" t="s">
        <v>54</v>
      </c>
      <c r="H888" s="7" t="s">
        <v>44</v>
      </c>
      <c r="I888" s="7" t="s">
        <v>32</v>
      </c>
      <c r="J888" s="7" t="s">
        <v>94</v>
      </c>
      <c r="K888" s="7" t="s">
        <v>46</v>
      </c>
      <c r="L888" s="5">
        <v>36831</v>
      </c>
      <c r="M888" s="7" t="s">
        <v>35</v>
      </c>
      <c r="N888" s="7" t="s">
        <v>36</v>
      </c>
      <c r="O888" s="7" t="s">
        <v>59</v>
      </c>
      <c r="P888" s="7" t="s">
        <v>60</v>
      </c>
      <c r="Q888" s="7" t="s">
        <v>106</v>
      </c>
      <c r="R888" s="7" cm="1">
        <f t="array" ref="R888">_xlfn.IFS(Table3[[#This Row],[Performance Levels]]="Exceeds",4,Table3[[#This Row],[Performance Levels]]="Fully Meets",3,Table3[[#This Row],[Performance Levels]]="PIP",1,Table3[[#This Row],[Performance Levels]]="Needs Improvement",2)</f>
        <v>1</v>
      </c>
      <c r="S888" s="7">
        <v>3</v>
      </c>
      <c r="T888" s="7" t="str" cm="1">
        <f t="array" ref="T888">_xlfn.IFS(S888&lt;=2,"Excellent",S888=3,"Average",S888&lt;=5,"Poor")</f>
        <v>Average</v>
      </c>
      <c r="U888" s="5">
        <v>45117</v>
      </c>
      <c r="V888" s="7">
        <v>2</v>
      </c>
      <c r="W888" s="7" t="str" cm="1">
        <f t="array" ref="W888">_xlfn.IFS(S888&lt;=2,"High",S888=3,"Moderate",S888&lt;=5,"Low")</f>
        <v>Moderate</v>
      </c>
      <c r="X888" s="7">
        <v>2</v>
      </c>
      <c r="Y888" s="7" t="str" cm="1">
        <f t="array" ref="Y888">_xlfn.IFS(S888&lt;=2,"High",S888=3,"Moderate",S888&lt;=5,"Low")</f>
        <v>Moderate</v>
      </c>
      <c r="Z888" s="7">
        <v>1</v>
      </c>
      <c r="AA888" s="7" t="str" cm="1">
        <f t="array" ref="AA888">_xlfn.IFS(S888&lt;=2,"High",S888=3,"Moderate",S888&lt;=5,"Low")</f>
        <v>Moderate</v>
      </c>
      <c r="AB888" s="5">
        <v>44824</v>
      </c>
      <c r="AC888" s="7" t="s">
        <v>40</v>
      </c>
      <c r="AD888" s="7" t="s">
        <v>41</v>
      </c>
      <c r="AE888" s="7" t="s">
        <v>42</v>
      </c>
      <c r="AF888" s="7">
        <v>4</v>
      </c>
      <c r="AG888" s="8">
        <v>718.16</v>
      </c>
      <c r="AH888" s="7">
        <v>22</v>
      </c>
      <c r="AI888" s="7" t="str" cm="1">
        <f t="array" ref="AI888">_xlfn.IFS(AH888&lt;=25,"Young",AH888&lt;=50,"Adult",AH888&gt;50,"Old")</f>
        <v>Young</v>
      </c>
    </row>
    <row r="889" spans="1:35" x14ac:dyDescent="0.35">
      <c r="A889" s="11">
        <v>1382</v>
      </c>
      <c r="B889" s="9">
        <v>43623</v>
      </c>
      <c r="C889" s="10">
        <f t="shared" ca="1" si="13"/>
        <v>6.9527777777777775</v>
      </c>
      <c r="D889" s="11" t="s">
        <v>125</v>
      </c>
      <c r="E889" s="11" t="s">
        <v>63</v>
      </c>
      <c r="F889" s="11" t="s">
        <v>29</v>
      </c>
      <c r="G889" s="11" t="s">
        <v>54</v>
      </c>
      <c r="H889" s="11" t="s">
        <v>55</v>
      </c>
      <c r="I889" s="11" t="s">
        <v>45</v>
      </c>
      <c r="J889" s="11" t="s">
        <v>131</v>
      </c>
      <c r="K889" s="11" t="s">
        <v>69</v>
      </c>
      <c r="L889" s="9">
        <v>24913</v>
      </c>
      <c r="M889" s="11" t="s">
        <v>35</v>
      </c>
      <c r="N889" s="11" t="s">
        <v>36</v>
      </c>
      <c r="O889" s="11" t="s">
        <v>37</v>
      </c>
      <c r="P889" s="11" t="s">
        <v>38</v>
      </c>
      <c r="Q889" s="11" t="s">
        <v>77</v>
      </c>
      <c r="R889" s="11" cm="1">
        <f t="array" ref="R889">_xlfn.IFS(Table3[[#This Row],[Performance Levels]]="Exceeds",4,Table3[[#This Row],[Performance Levels]]="Fully Meets",3,Table3[[#This Row],[Performance Levels]]="PIP",1,Table3[[#This Row],[Performance Levels]]="Needs Improvement",2)</f>
        <v>4</v>
      </c>
      <c r="S889" s="11">
        <v>3</v>
      </c>
      <c r="T889" s="11" t="str" cm="1">
        <f t="array" ref="T889">_xlfn.IFS(S889&lt;=2,"Excellent",S889=3,"Average",S889&lt;=5,"Poor")</f>
        <v>Average</v>
      </c>
      <c r="U889" s="9">
        <v>44895</v>
      </c>
      <c r="V889" s="11">
        <v>2</v>
      </c>
      <c r="W889" s="11" t="str" cm="1">
        <f t="array" ref="W889">_xlfn.IFS(S889&lt;=2,"High",S889=3,"Moderate",S889&lt;=5,"Low")</f>
        <v>Moderate</v>
      </c>
      <c r="X889" s="11">
        <v>1</v>
      </c>
      <c r="Y889" s="11" t="str" cm="1">
        <f t="array" ref="Y889">_xlfn.IFS(S889&lt;=2,"High",S889=3,"Moderate",S889&lt;=5,"Low")</f>
        <v>Moderate</v>
      </c>
      <c r="Z889" s="11">
        <v>1</v>
      </c>
      <c r="AA889" s="11" t="str" cm="1">
        <f t="array" ref="AA889">_xlfn.IFS(S889&lt;=2,"High",S889=3,"Moderate",S889&lt;=5,"Low")</f>
        <v>Moderate</v>
      </c>
      <c r="AB889" s="9">
        <v>44978</v>
      </c>
      <c r="AC889" s="11" t="s">
        <v>91</v>
      </c>
      <c r="AD889" s="11" t="s">
        <v>41</v>
      </c>
      <c r="AE889" s="11" t="s">
        <v>72</v>
      </c>
      <c r="AF889" s="11">
        <v>5</v>
      </c>
      <c r="AG889" s="12">
        <v>162.46</v>
      </c>
      <c r="AH889" s="11">
        <v>51</v>
      </c>
      <c r="AI889" s="11" t="str" cm="1">
        <f t="array" ref="AI889">_xlfn.IFS(AH889&lt;=25,"Young",AH889&lt;=50,"Adult",AH889&gt;50,"Old")</f>
        <v>Old</v>
      </c>
    </row>
    <row r="890" spans="1:35" x14ac:dyDescent="0.35">
      <c r="A890" s="7">
        <v>1383</v>
      </c>
      <c r="B890" s="5">
        <v>44589</v>
      </c>
      <c r="C890" s="6">
        <f t="shared" ca="1" si="13"/>
        <v>4.3111111111111109</v>
      </c>
      <c r="D890" s="7" t="s">
        <v>125</v>
      </c>
      <c r="E890" s="7" t="s">
        <v>68</v>
      </c>
      <c r="F890" s="7" t="s">
        <v>29</v>
      </c>
      <c r="G890" s="7" t="s">
        <v>30</v>
      </c>
      <c r="H890" s="7" t="s">
        <v>31</v>
      </c>
      <c r="I890" s="7" t="s">
        <v>45</v>
      </c>
      <c r="J890" s="7" t="s">
        <v>131</v>
      </c>
      <c r="K890" s="7" t="s">
        <v>64</v>
      </c>
      <c r="L890" s="5">
        <v>34617</v>
      </c>
      <c r="M890" s="7" t="s">
        <v>35</v>
      </c>
      <c r="N890" s="7" t="s">
        <v>36</v>
      </c>
      <c r="O890" s="7" t="s">
        <v>48</v>
      </c>
      <c r="P890" s="7" t="s">
        <v>76</v>
      </c>
      <c r="Q890" s="7" t="s">
        <v>77</v>
      </c>
      <c r="R890" s="7" cm="1">
        <f t="array" ref="R890">_xlfn.IFS(Table3[[#This Row],[Performance Levels]]="Exceeds",4,Table3[[#This Row],[Performance Levels]]="Fully Meets",3,Table3[[#This Row],[Performance Levels]]="PIP",1,Table3[[#This Row],[Performance Levels]]="Needs Improvement",2)</f>
        <v>4</v>
      </c>
      <c r="S890" s="7">
        <v>3</v>
      </c>
      <c r="T890" s="7" t="str" cm="1">
        <f t="array" ref="T890">_xlfn.IFS(S890&lt;=2,"Excellent",S890=3,"Average",S890&lt;=5,"Poor")</f>
        <v>Average</v>
      </c>
      <c r="U890" s="5">
        <v>44806</v>
      </c>
      <c r="V890" s="7">
        <v>4</v>
      </c>
      <c r="W890" s="7" t="str" cm="1">
        <f t="array" ref="W890">_xlfn.IFS(S890&lt;=2,"High",S890=3,"Moderate",S890&lt;=5,"Low")</f>
        <v>Moderate</v>
      </c>
      <c r="X890" s="7">
        <v>1</v>
      </c>
      <c r="Y890" s="7" t="str" cm="1">
        <f t="array" ref="Y890">_xlfn.IFS(S890&lt;=2,"High",S890=3,"Moderate",S890&lt;=5,"Low")</f>
        <v>Moderate</v>
      </c>
      <c r="Z890" s="7">
        <v>5</v>
      </c>
      <c r="AA890" s="7" t="str" cm="1">
        <f t="array" ref="AA890">_xlfn.IFS(S890&lt;=2,"High",S890=3,"Moderate",S890&lt;=5,"Low")</f>
        <v>Moderate</v>
      </c>
      <c r="AB890" s="5">
        <v>44941</v>
      </c>
      <c r="AC890" s="7" t="s">
        <v>49</v>
      </c>
      <c r="AD890" s="7" t="s">
        <v>41</v>
      </c>
      <c r="AE890" s="7" t="s">
        <v>62</v>
      </c>
      <c r="AF890" s="7">
        <v>3</v>
      </c>
      <c r="AG890" s="8">
        <v>924.64</v>
      </c>
      <c r="AH890" s="7">
        <v>28</v>
      </c>
      <c r="AI890" s="7" t="str" cm="1">
        <f t="array" ref="AI890">_xlfn.IFS(AH890&lt;=25,"Young",AH890&lt;=50,"Adult",AH890&gt;50,"Old")</f>
        <v>Adult</v>
      </c>
    </row>
    <row r="891" spans="1:35" x14ac:dyDescent="0.35">
      <c r="A891" s="11">
        <v>1384</v>
      </c>
      <c r="B891" s="9">
        <v>44013</v>
      </c>
      <c r="C891" s="10">
        <f t="shared" ca="1" si="13"/>
        <v>5.8861111111111111</v>
      </c>
      <c r="D891" s="11" t="s">
        <v>136</v>
      </c>
      <c r="E891" s="11" t="s">
        <v>28</v>
      </c>
      <c r="F891" s="11" t="s">
        <v>29</v>
      </c>
      <c r="G891" s="11" t="s">
        <v>45</v>
      </c>
      <c r="H891" s="11" t="s">
        <v>55</v>
      </c>
      <c r="I891" s="11" t="s">
        <v>54</v>
      </c>
      <c r="J891" s="11" t="s">
        <v>131</v>
      </c>
      <c r="K891" s="11" t="s">
        <v>69</v>
      </c>
      <c r="L891" s="9">
        <v>20526</v>
      </c>
      <c r="M891" s="11" t="s">
        <v>35</v>
      </c>
      <c r="N891" s="11" t="s">
        <v>36</v>
      </c>
      <c r="O891" s="11" t="s">
        <v>59</v>
      </c>
      <c r="P891" s="11" t="s">
        <v>60</v>
      </c>
      <c r="Q891" s="11" t="s">
        <v>106</v>
      </c>
      <c r="R891" s="11" cm="1">
        <f t="array" ref="R891">_xlfn.IFS(Table3[[#This Row],[Performance Levels]]="Exceeds",4,Table3[[#This Row],[Performance Levels]]="Fully Meets",3,Table3[[#This Row],[Performance Levels]]="PIP",1,Table3[[#This Row],[Performance Levels]]="Needs Improvement",2)</f>
        <v>1</v>
      </c>
      <c r="S891" s="11">
        <v>3</v>
      </c>
      <c r="T891" s="11" t="str" cm="1">
        <f t="array" ref="T891">_xlfn.IFS(S891&lt;=2,"Excellent",S891=3,"Average",S891&lt;=5,"Poor")</f>
        <v>Average</v>
      </c>
      <c r="U891" s="9">
        <v>45051</v>
      </c>
      <c r="V891" s="11">
        <v>2</v>
      </c>
      <c r="W891" s="11" t="str" cm="1">
        <f t="array" ref="W891">_xlfn.IFS(S891&lt;=2,"High",S891=3,"Moderate",S891&lt;=5,"Low")</f>
        <v>Moderate</v>
      </c>
      <c r="X891" s="11">
        <v>3</v>
      </c>
      <c r="Y891" s="11" t="str" cm="1">
        <f t="array" ref="Y891">_xlfn.IFS(S891&lt;=2,"High",S891=3,"Moderate",S891&lt;=5,"Low")</f>
        <v>Moderate</v>
      </c>
      <c r="Z891" s="11">
        <v>4</v>
      </c>
      <c r="AA891" s="11" t="str" cm="1">
        <f t="array" ref="AA891">_xlfn.IFS(S891&lt;=2,"High",S891=3,"Moderate",S891&lt;=5,"Low")</f>
        <v>Moderate</v>
      </c>
      <c r="AB891" s="9">
        <v>44838</v>
      </c>
      <c r="AC891" s="11" t="s">
        <v>40</v>
      </c>
      <c r="AD891" s="11" t="s">
        <v>41</v>
      </c>
      <c r="AE891" s="11" t="s">
        <v>72</v>
      </c>
      <c r="AF891" s="11">
        <v>4</v>
      </c>
      <c r="AG891" s="12">
        <v>628.48</v>
      </c>
      <c r="AH891" s="11">
        <v>64</v>
      </c>
      <c r="AI891" s="11" t="str" cm="1">
        <f t="array" ref="AI891">_xlfn.IFS(AH891&lt;=25,"Young",AH891&lt;=50,"Adult",AH891&gt;50,"Old")</f>
        <v>Old</v>
      </c>
    </row>
    <row r="892" spans="1:35" x14ac:dyDescent="0.35">
      <c r="A892" s="7">
        <v>1385</v>
      </c>
      <c r="B892" s="5">
        <v>43981</v>
      </c>
      <c r="C892" s="6">
        <f t="shared" ca="1" si="13"/>
        <v>5.9722222222222223</v>
      </c>
      <c r="D892" s="7" t="s">
        <v>136</v>
      </c>
      <c r="E892" s="7" t="s">
        <v>84</v>
      </c>
      <c r="F892" s="7" t="s">
        <v>29</v>
      </c>
      <c r="G892" s="7" t="s">
        <v>54</v>
      </c>
      <c r="H892" s="7" t="s">
        <v>31</v>
      </c>
      <c r="I892" s="7" t="s">
        <v>45</v>
      </c>
      <c r="J892" s="7" t="s">
        <v>131</v>
      </c>
      <c r="K892" s="7" t="s">
        <v>69</v>
      </c>
      <c r="L892" s="5">
        <v>24236</v>
      </c>
      <c r="M892" s="7" t="s">
        <v>35</v>
      </c>
      <c r="N892" s="7" t="s">
        <v>36</v>
      </c>
      <c r="O892" s="7" t="s">
        <v>48</v>
      </c>
      <c r="P892" s="7" t="s">
        <v>76</v>
      </c>
      <c r="Q892" s="7" t="s">
        <v>106</v>
      </c>
      <c r="R892" s="7" cm="1">
        <f t="array" ref="R892">_xlfn.IFS(Table3[[#This Row],[Performance Levels]]="Exceeds",4,Table3[[#This Row],[Performance Levels]]="Fully Meets",3,Table3[[#This Row],[Performance Levels]]="PIP",1,Table3[[#This Row],[Performance Levels]]="Needs Improvement",2)</f>
        <v>1</v>
      </c>
      <c r="S892" s="7">
        <v>3</v>
      </c>
      <c r="T892" s="7" t="str" cm="1">
        <f t="array" ref="T892">_xlfn.IFS(S892&lt;=2,"Excellent",S892=3,"Average",S892&lt;=5,"Poor")</f>
        <v>Average</v>
      </c>
      <c r="U892" s="5">
        <v>44815</v>
      </c>
      <c r="V892" s="7">
        <v>3</v>
      </c>
      <c r="W892" s="7" t="str" cm="1">
        <f t="array" ref="W892">_xlfn.IFS(S892&lt;=2,"High",S892=3,"Moderate",S892&lt;=5,"Low")</f>
        <v>Moderate</v>
      </c>
      <c r="X892" s="7">
        <v>1</v>
      </c>
      <c r="Y892" s="7" t="str" cm="1">
        <f t="array" ref="Y892">_xlfn.IFS(S892&lt;=2,"High",S892=3,"Moderate",S892&lt;=5,"Low")</f>
        <v>Moderate</v>
      </c>
      <c r="Z892" s="7">
        <v>3</v>
      </c>
      <c r="AA892" s="7" t="str" cm="1">
        <f t="array" ref="AA892">_xlfn.IFS(S892&lt;=2,"High",S892=3,"Moderate",S892&lt;=5,"Low")</f>
        <v>Moderate</v>
      </c>
      <c r="AB892" s="5">
        <v>45104</v>
      </c>
      <c r="AC892" s="7" t="s">
        <v>91</v>
      </c>
      <c r="AD892" s="7" t="s">
        <v>41</v>
      </c>
      <c r="AE892" s="7" t="s">
        <v>72</v>
      </c>
      <c r="AF892" s="7">
        <v>1</v>
      </c>
      <c r="AG892" s="8">
        <v>678.07</v>
      </c>
      <c r="AH892" s="7">
        <v>54</v>
      </c>
      <c r="AI892" s="7" t="str" cm="1">
        <f t="array" ref="AI892">_xlfn.IFS(AH892&lt;=25,"Young",AH892&lt;=50,"Adult",AH892&gt;50,"Old")</f>
        <v>Old</v>
      </c>
    </row>
    <row r="893" spans="1:35" x14ac:dyDescent="0.35">
      <c r="A893" s="11">
        <v>1386</v>
      </c>
      <c r="B893" s="9">
        <v>43743</v>
      </c>
      <c r="C893" s="10">
        <f t="shared" ca="1" si="13"/>
        <v>6.625</v>
      </c>
      <c r="D893" s="11" t="s">
        <v>137</v>
      </c>
      <c r="E893" s="11" t="s">
        <v>43</v>
      </c>
      <c r="F893" s="11" t="s">
        <v>29</v>
      </c>
      <c r="G893" s="11" t="s">
        <v>30</v>
      </c>
      <c r="H893" s="11" t="s">
        <v>31</v>
      </c>
      <c r="I893" s="11" t="s">
        <v>54</v>
      </c>
      <c r="J893" s="11" t="s">
        <v>131</v>
      </c>
      <c r="K893" s="11" t="s">
        <v>64</v>
      </c>
      <c r="L893" s="9">
        <v>27991</v>
      </c>
      <c r="M893" s="11" t="s">
        <v>35</v>
      </c>
      <c r="N893" s="11" t="s">
        <v>36</v>
      </c>
      <c r="O893" s="11" t="s">
        <v>37</v>
      </c>
      <c r="P893" s="11" t="s">
        <v>66</v>
      </c>
      <c r="Q893" s="11" t="s">
        <v>77</v>
      </c>
      <c r="R893" s="11" cm="1">
        <f t="array" ref="R893">_xlfn.IFS(Table3[[#This Row],[Performance Levels]]="Exceeds",4,Table3[[#This Row],[Performance Levels]]="Fully Meets",3,Table3[[#This Row],[Performance Levels]]="PIP",1,Table3[[#This Row],[Performance Levels]]="Needs Improvement",2)</f>
        <v>4</v>
      </c>
      <c r="S893" s="11">
        <v>3</v>
      </c>
      <c r="T893" s="11" t="str" cm="1">
        <f t="array" ref="T893">_xlfn.IFS(S893&lt;=2,"Excellent",S893=3,"Average",S893&lt;=5,"Poor")</f>
        <v>Average</v>
      </c>
      <c r="U893" s="9">
        <v>45003</v>
      </c>
      <c r="V893" s="11">
        <v>2</v>
      </c>
      <c r="W893" s="11" t="str" cm="1">
        <f t="array" ref="W893">_xlfn.IFS(S893&lt;=2,"High",S893=3,"Moderate",S893&lt;=5,"Low")</f>
        <v>Moderate</v>
      </c>
      <c r="X893" s="11">
        <v>4</v>
      </c>
      <c r="Y893" s="11" t="str" cm="1">
        <f t="array" ref="Y893">_xlfn.IFS(S893&lt;=2,"High",S893=3,"Moderate",S893&lt;=5,"Low")</f>
        <v>Moderate</v>
      </c>
      <c r="Z893" s="11">
        <v>5</v>
      </c>
      <c r="AA893" s="11" t="str" cm="1">
        <f t="array" ref="AA893">_xlfn.IFS(S893&lt;=2,"High",S893=3,"Moderate",S893&lt;=5,"Low")</f>
        <v>Moderate</v>
      </c>
      <c r="AB893" s="9">
        <v>45106</v>
      </c>
      <c r="AC893" s="11" t="s">
        <v>67</v>
      </c>
      <c r="AD893" s="11" t="s">
        <v>50</v>
      </c>
      <c r="AE893" s="11" t="s">
        <v>72</v>
      </c>
      <c r="AF893" s="11">
        <v>1</v>
      </c>
      <c r="AG893" s="12">
        <v>106.91</v>
      </c>
      <c r="AH893" s="11">
        <v>43</v>
      </c>
      <c r="AI893" s="11" t="str" cm="1">
        <f t="array" ref="AI893">_xlfn.IFS(AH893&lt;=25,"Young",AH893&lt;=50,"Adult",AH893&gt;50,"Old")</f>
        <v>Adult</v>
      </c>
    </row>
    <row r="894" spans="1:35" x14ac:dyDescent="0.35">
      <c r="A894" s="7">
        <v>1387</v>
      </c>
      <c r="B894" s="5">
        <v>44506</v>
      </c>
      <c r="C894" s="6">
        <f t="shared" ca="1" si="13"/>
        <v>4.5388888888888888</v>
      </c>
      <c r="D894" s="7" t="s">
        <v>137</v>
      </c>
      <c r="E894" s="7" t="s">
        <v>86</v>
      </c>
      <c r="F894" s="7" t="s">
        <v>29</v>
      </c>
      <c r="G894" s="7" t="s">
        <v>30</v>
      </c>
      <c r="H894" s="7" t="s">
        <v>55</v>
      </c>
      <c r="I894" s="7" t="s">
        <v>54</v>
      </c>
      <c r="J894" s="7" t="s">
        <v>131</v>
      </c>
      <c r="K894" s="7" t="s">
        <v>64</v>
      </c>
      <c r="L894" s="5">
        <v>18867</v>
      </c>
      <c r="M894" s="7" t="s">
        <v>35</v>
      </c>
      <c r="N894" s="7" t="s">
        <v>47</v>
      </c>
      <c r="O894" s="7" t="s">
        <v>48</v>
      </c>
      <c r="P894" s="7" t="s">
        <v>76</v>
      </c>
      <c r="Q894" s="7" t="s">
        <v>106</v>
      </c>
      <c r="R894" s="7" cm="1">
        <f t="array" ref="R894">_xlfn.IFS(Table3[[#This Row],[Performance Levels]]="Exceeds",4,Table3[[#This Row],[Performance Levels]]="Fully Meets",3,Table3[[#This Row],[Performance Levels]]="PIP",1,Table3[[#This Row],[Performance Levels]]="Needs Improvement",2)</f>
        <v>1</v>
      </c>
      <c r="S894" s="7">
        <v>3</v>
      </c>
      <c r="T894" s="7" t="str" cm="1">
        <f t="array" ref="T894">_xlfn.IFS(S894&lt;=2,"Excellent",S894=3,"Average",S894&lt;=5,"Poor")</f>
        <v>Average</v>
      </c>
      <c r="U894" s="5">
        <v>45014</v>
      </c>
      <c r="V894" s="7">
        <v>5</v>
      </c>
      <c r="W894" s="7" t="str" cm="1">
        <f t="array" ref="W894">_xlfn.IFS(S894&lt;=2,"High",S894=3,"Moderate",S894&lt;=5,"Low")</f>
        <v>Moderate</v>
      </c>
      <c r="X894" s="7">
        <v>1</v>
      </c>
      <c r="Y894" s="7" t="str" cm="1">
        <f t="array" ref="Y894">_xlfn.IFS(S894&lt;=2,"High",S894=3,"Moderate",S894&lt;=5,"Low")</f>
        <v>Moderate</v>
      </c>
      <c r="Z894" s="7">
        <v>2</v>
      </c>
      <c r="AA894" s="7" t="str" cm="1">
        <f t="array" ref="AA894">_xlfn.IFS(S894&lt;=2,"High",S894=3,"Moderate",S894&lt;=5,"Low")</f>
        <v>Moderate</v>
      </c>
      <c r="AB894" s="5">
        <v>44915</v>
      </c>
      <c r="AC894" s="7" t="s">
        <v>91</v>
      </c>
      <c r="AD894" s="7" t="s">
        <v>50</v>
      </c>
      <c r="AE894" s="7" t="s">
        <v>51</v>
      </c>
      <c r="AF894" s="7">
        <v>1</v>
      </c>
      <c r="AG894" s="8">
        <v>195.95</v>
      </c>
      <c r="AH894" s="7">
        <v>70</v>
      </c>
      <c r="AI894" s="7" t="str" cm="1">
        <f t="array" ref="AI894">_xlfn.IFS(AH894&lt;=25,"Young",AH894&lt;=50,"Adult",AH894&gt;50,"Old")</f>
        <v>Old</v>
      </c>
    </row>
    <row r="895" spans="1:35" x14ac:dyDescent="0.35">
      <c r="A895" s="11">
        <v>1388</v>
      </c>
      <c r="B895" s="9">
        <v>43594</v>
      </c>
      <c r="C895" s="10">
        <f t="shared" ca="1" si="13"/>
        <v>7.0305555555555559</v>
      </c>
      <c r="D895" s="11" t="s">
        <v>137</v>
      </c>
      <c r="E895" s="11" t="s">
        <v>63</v>
      </c>
      <c r="F895" s="11" t="s">
        <v>29</v>
      </c>
      <c r="G895" s="11" t="s">
        <v>45</v>
      </c>
      <c r="H895" s="11" t="s">
        <v>55</v>
      </c>
      <c r="I895" s="11" t="s">
        <v>54</v>
      </c>
      <c r="J895" s="11" t="s">
        <v>131</v>
      </c>
      <c r="K895" s="11" t="s">
        <v>69</v>
      </c>
      <c r="L895" s="9">
        <v>25925</v>
      </c>
      <c r="M895" s="11" t="s">
        <v>35</v>
      </c>
      <c r="N895" s="11" t="s">
        <v>36</v>
      </c>
      <c r="O895" s="11" t="s">
        <v>71</v>
      </c>
      <c r="P895" s="11" t="s">
        <v>60</v>
      </c>
      <c r="Q895" s="11" t="s">
        <v>77</v>
      </c>
      <c r="R895" s="11" cm="1">
        <f t="array" ref="R895">_xlfn.IFS(Table3[[#This Row],[Performance Levels]]="Exceeds",4,Table3[[#This Row],[Performance Levels]]="Fully Meets",3,Table3[[#This Row],[Performance Levels]]="PIP",1,Table3[[#This Row],[Performance Levels]]="Needs Improvement",2)</f>
        <v>4</v>
      </c>
      <c r="S895" s="11">
        <v>3</v>
      </c>
      <c r="T895" s="11" t="str" cm="1">
        <f t="array" ref="T895">_xlfn.IFS(S895&lt;=2,"Excellent",S895=3,"Average",S895&lt;=5,"Poor")</f>
        <v>Average</v>
      </c>
      <c r="U895" s="9">
        <v>45122</v>
      </c>
      <c r="V895" s="11">
        <v>5</v>
      </c>
      <c r="W895" s="11" t="str" cm="1">
        <f t="array" ref="W895">_xlfn.IFS(S895&lt;=2,"High",S895=3,"Moderate",S895&lt;=5,"Low")</f>
        <v>Moderate</v>
      </c>
      <c r="X895" s="11">
        <v>2</v>
      </c>
      <c r="Y895" s="11" t="str" cm="1">
        <f t="array" ref="Y895">_xlfn.IFS(S895&lt;=2,"High",S895=3,"Moderate",S895&lt;=5,"Low")</f>
        <v>Moderate</v>
      </c>
      <c r="Z895" s="11">
        <v>4</v>
      </c>
      <c r="AA895" s="11" t="str" cm="1">
        <f t="array" ref="AA895">_xlfn.IFS(S895&lt;=2,"High",S895=3,"Moderate",S895&lt;=5,"Low")</f>
        <v>Moderate</v>
      </c>
      <c r="AB895" s="9">
        <v>45034</v>
      </c>
      <c r="AC895" s="11" t="s">
        <v>91</v>
      </c>
      <c r="AD895" s="11" t="s">
        <v>50</v>
      </c>
      <c r="AE895" s="11" t="s">
        <v>62</v>
      </c>
      <c r="AF895" s="11">
        <v>1</v>
      </c>
      <c r="AG895" s="12">
        <v>918.34</v>
      </c>
      <c r="AH895" s="11">
        <v>49</v>
      </c>
      <c r="AI895" s="11" t="str" cm="1">
        <f t="array" ref="AI895">_xlfn.IFS(AH895&lt;=25,"Young",AH895&lt;=50,"Adult",AH895&gt;50,"Old")</f>
        <v>Adult</v>
      </c>
    </row>
    <row r="896" spans="1:35" x14ac:dyDescent="0.35">
      <c r="A896" s="7">
        <v>1389</v>
      </c>
      <c r="B896" s="5">
        <v>43766</v>
      </c>
      <c r="C896" s="6">
        <f t="shared" ca="1" si="13"/>
        <v>6.5611111111111109</v>
      </c>
      <c r="D896" s="7" t="s">
        <v>105</v>
      </c>
      <c r="E896" s="7" t="s">
        <v>80</v>
      </c>
      <c r="F896" s="7" t="s">
        <v>29</v>
      </c>
      <c r="G896" s="7" t="s">
        <v>45</v>
      </c>
      <c r="H896" s="7" t="s">
        <v>44</v>
      </c>
      <c r="I896" s="7" t="s">
        <v>54</v>
      </c>
      <c r="J896" s="7" t="s">
        <v>33</v>
      </c>
      <c r="K896" s="7" t="s">
        <v>133</v>
      </c>
      <c r="L896" s="5">
        <v>22961</v>
      </c>
      <c r="M896" s="7" t="s">
        <v>35</v>
      </c>
      <c r="N896" s="7" t="s">
        <v>47</v>
      </c>
      <c r="O896" s="7" t="s">
        <v>48</v>
      </c>
      <c r="P896" s="7" t="s">
        <v>38</v>
      </c>
      <c r="Q896" s="7" t="s">
        <v>77</v>
      </c>
      <c r="R896" s="7" cm="1">
        <f t="array" ref="R896">_xlfn.IFS(Table3[[#This Row],[Performance Levels]]="Exceeds",4,Table3[[#This Row],[Performance Levels]]="Fully Meets",3,Table3[[#This Row],[Performance Levels]]="PIP",1,Table3[[#This Row],[Performance Levels]]="Needs Improvement",2)</f>
        <v>4</v>
      </c>
      <c r="S896" s="7">
        <v>3</v>
      </c>
      <c r="T896" s="7" t="str" cm="1">
        <f t="array" ref="T896">_xlfn.IFS(S896&lt;=2,"Excellent",S896=3,"Average",S896&lt;=5,"Poor")</f>
        <v>Average</v>
      </c>
      <c r="U896" s="5">
        <v>44982</v>
      </c>
      <c r="V896" s="7">
        <v>4</v>
      </c>
      <c r="W896" s="7" t="str" cm="1">
        <f t="array" ref="W896">_xlfn.IFS(S896&lt;=2,"High",S896=3,"Moderate",S896&lt;=5,"Low")</f>
        <v>Moderate</v>
      </c>
      <c r="X896" s="7">
        <v>4</v>
      </c>
      <c r="Y896" s="7" t="str" cm="1">
        <f t="array" ref="Y896">_xlfn.IFS(S896&lt;=2,"High",S896=3,"Moderate",S896&lt;=5,"Low")</f>
        <v>Moderate</v>
      </c>
      <c r="Z896" s="7">
        <v>3</v>
      </c>
      <c r="AA896" s="7" t="str" cm="1">
        <f t="array" ref="AA896">_xlfn.IFS(S896&lt;=2,"High",S896=3,"Moderate",S896&lt;=5,"Low")</f>
        <v>Moderate</v>
      </c>
      <c r="AB896" s="5">
        <v>44942</v>
      </c>
      <c r="AC896" s="7" t="s">
        <v>91</v>
      </c>
      <c r="AD896" s="7" t="s">
        <v>50</v>
      </c>
      <c r="AE896" s="7" t="s">
        <v>51</v>
      </c>
      <c r="AF896" s="7">
        <v>3</v>
      </c>
      <c r="AG896" s="8">
        <v>425.34</v>
      </c>
      <c r="AH896" s="7">
        <v>57</v>
      </c>
      <c r="AI896" s="7" t="str" cm="1">
        <f t="array" ref="AI896">_xlfn.IFS(AH896&lt;=25,"Young",AH896&lt;=50,"Adult",AH896&gt;50,"Old")</f>
        <v>Old</v>
      </c>
    </row>
    <row r="897" spans="1:35" x14ac:dyDescent="0.35">
      <c r="A897" s="11">
        <v>1390</v>
      </c>
      <c r="B897" s="9">
        <v>43476</v>
      </c>
      <c r="C897" s="10">
        <f t="shared" ca="1" si="13"/>
        <v>7.3583333333333334</v>
      </c>
      <c r="D897" s="11" t="s">
        <v>27</v>
      </c>
      <c r="E897" s="11" t="s">
        <v>84</v>
      </c>
      <c r="F897" s="11" t="s">
        <v>29</v>
      </c>
      <c r="G897" s="11" t="s">
        <v>30</v>
      </c>
      <c r="H897" s="11" t="s">
        <v>31</v>
      </c>
      <c r="I897" s="11" t="s">
        <v>45</v>
      </c>
      <c r="J897" s="11" t="s">
        <v>33</v>
      </c>
      <c r="K897" s="11" t="s">
        <v>64</v>
      </c>
      <c r="L897" s="9">
        <v>20444</v>
      </c>
      <c r="M897" s="11" t="s">
        <v>35</v>
      </c>
      <c r="N897" s="11" t="s">
        <v>47</v>
      </c>
      <c r="O897" s="11" t="s">
        <v>83</v>
      </c>
      <c r="P897" s="11" t="s">
        <v>66</v>
      </c>
      <c r="Q897" s="11" t="s">
        <v>77</v>
      </c>
      <c r="R897" s="11" cm="1">
        <f t="array" ref="R897">_xlfn.IFS(Table3[[#This Row],[Performance Levels]]="Exceeds",4,Table3[[#This Row],[Performance Levels]]="Fully Meets",3,Table3[[#This Row],[Performance Levels]]="PIP",1,Table3[[#This Row],[Performance Levels]]="Needs Improvement",2)</f>
        <v>4</v>
      </c>
      <c r="S897" s="11">
        <v>3</v>
      </c>
      <c r="T897" s="11" t="str" cm="1">
        <f t="array" ref="T897">_xlfn.IFS(S897&lt;=2,"Excellent",S897=3,"Average",S897&lt;=5,"Poor")</f>
        <v>Average</v>
      </c>
      <c r="U897" s="9">
        <v>44949</v>
      </c>
      <c r="V897" s="11">
        <v>2</v>
      </c>
      <c r="W897" s="11" t="str" cm="1">
        <f t="array" ref="W897">_xlfn.IFS(S897&lt;=2,"High",S897=3,"Moderate",S897&lt;=5,"Low")</f>
        <v>Moderate</v>
      </c>
      <c r="X897" s="11">
        <v>3</v>
      </c>
      <c r="Y897" s="11" t="str" cm="1">
        <f t="array" ref="Y897">_xlfn.IFS(S897&lt;=2,"High",S897=3,"Moderate",S897&lt;=5,"Low")</f>
        <v>Moderate</v>
      </c>
      <c r="Z897" s="11">
        <v>4</v>
      </c>
      <c r="AA897" s="11" t="str" cm="1">
        <f t="array" ref="AA897">_xlfn.IFS(S897&lt;=2,"High",S897=3,"Moderate",S897&lt;=5,"Low")</f>
        <v>Moderate</v>
      </c>
      <c r="AB897" s="9">
        <v>44988</v>
      </c>
      <c r="AC897" s="11" t="s">
        <v>91</v>
      </c>
      <c r="AD897" s="11" t="s">
        <v>50</v>
      </c>
      <c r="AE897" s="11" t="s">
        <v>62</v>
      </c>
      <c r="AF897" s="11">
        <v>3</v>
      </c>
      <c r="AG897" s="12">
        <v>512.53</v>
      </c>
      <c r="AH897" s="11">
        <v>64</v>
      </c>
      <c r="AI897" s="11" t="str" cm="1">
        <f t="array" ref="AI897">_xlfn.IFS(AH897&lt;=25,"Young",AH897&lt;=50,"Adult",AH897&gt;50,"Old")</f>
        <v>Old</v>
      </c>
    </row>
    <row r="898" spans="1:35" x14ac:dyDescent="0.35">
      <c r="A898" s="7">
        <v>1391</v>
      </c>
      <c r="B898" s="5">
        <v>43923</v>
      </c>
      <c r="C898" s="6">
        <f t="shared" ca="1" si="13"/>
        <v>6.1333333333333337</v>
      </c>
      <c r="D898" s="7" t="s">
        <v>27</v>
      </c>
      <c r="E898" s="7" t="s">
        <v>86</v>
      </c>
      <c r="F898" s="7" t="s">
        <v>29</v>
      </c>
      <c r="G898" s="7" t="s">
        <v>30</v>
      </c>
      <c r="H898" s="7" t="s">
        <v>44</v>
      </c>
      <c r="I898" s="7" t="s">
        <v>32</v>
      </c>
      <c r="J898" s="7" t="s">
        <v>33</v>
      </c>
      <c r="K898" s="7" t="s">
        <v>102</v>
      </c>
      <c r="L898" s="5">
        <v>51823</v>
      </c>
      <c r="M898" s="7" t="s">
        <v>35</v>
      </c>
      <c r="N898" s="7" t="s">
        <v>36</v>
      </c>
      <c r="O898" s="7" t="s">
        <v>59</v>
      </c>
      <c r="P898" s="7" t="s">
        <v>60</v>
      </c>
      <c r="Q898" s="7" t="s">
        <v>97</v>
      </c>
      <c r="R898" s="7" cm="1">
        <f t="array" ref="R898">_xlfn.IFS(Table3[[#This Row],[Performance Levels]]="Exceeds",4,Table3[[#This Row],[Performance Levels]]="Fully Meets",3,Table3[[#This Row],[Performance Levels]]="PIP",1,Table3[[#This Row],[Performance Levels]]="Needs Improvement",2)</f>
        <v>2</v>
      </c>
      <c r="S898" s="7">
        <v>3</v>
      </c>
      <c r="T898" s="7" t="str" cm="1">
        <f t="array" ref="T898">_xlfn.IFS(S898&lt;=2,"Excellent",S898=3,"Average",S898&lt;=5,"Poor")</f>
        <v>Average</v>
      </c>
      <c r="U898" s="5">
        <v>44784</v>
      </c>
      <c r="V898" s="7">
        <v>4</v>
      </c>
      <c r="W898" s="7" t="str" cm="1">
        <f t="array" ref="W898">_xlfn.IFS(S898&lt;=2,"High",S898=3,"Moderate",S898&lt;=5,"Low")</f>
        <v>Moderate</v>
      </c>
      <c r="X898" s="7">
        <v>1</v>
      </c>
      <c r="Y898" s="7" t="str" cm="1">
        <f t="array" ref="Y898">_xlfn.IFS(S898&lt;=2,"High",S898=3,"Moderate",S898&lt;=5,"Low")</f>
        <v>Moderate</v>
      </c>
      <c r="Z898" s="7">
        <v>1</v>
      </c>
      <c r="AA898" s="7" t="str" cm="1">
        <f t="array" ref="AA898">_xlfn.IFS(S898&lt;=2,"High",S898=3,"Moderate",S898&lt;=5,"Low")</f>
        <v>Moderate</v>
      </c>
      <c r="AB898" s="5">
        <v>44962</v>
      </c>
      <c r="AC898" s="7" t="s">
        <v>40</v>
      </c>
      <c r="AD898" s="7" t="s">
        <v>50</v>
      </c>
      <c r="AE898" s="7" t="s">
        <v>62</v>
      </c>
      <c r="AF898" s="7">
        <v>3</v>
      </c>
      <c r="AG898" s="8">
        <v>146.47999999999999</v>
      </c>
      <c r="AH898" s="7">
        <v>79</v>
      </c>
      <c r="AI898" s="7" t="str" cm="1">
        <f t="array" ref="AI898">_xlfn.IFS(AH898&lt;=25,"Young",AH898&lt;=50,"Adult",AH898&gt;50,"Old")</f>
        <v>Old</v>
      </c>
    </row>
    <row r="899" spans="1:35" x14ac:dyDescent="0.35">
      <c r="A899" s="11">
        <v>1392</v>
      </c>
      <c r="B899" s="9">
        <v>43623</v>
      </c>
      <c r="C899" s="10">
        <f t="shared" ref="C899:C962" ca="1" si="14">YEARFRAC(B899,TODAY())</f>
        <v>6.9527777777777775</v>
      </c>
      <c r="D899" s="11" t="s">
        <v>27</v>
      </c>
      <c r="E899" s="11" t="s">
        <v>53</v>
      </c>
      <c r="F899" s="11" t="s">
        <v>29</v>
      </c>
      <c r="G899" s="11" t="s">
        <v>45</v>
      </c>
      <c r="H899" s="11" t="s">
        <v>44</v>
      </c>
      <c r="I899" s="11" t="s">
        <v>45</v>
      </c>
      <c r="J899" s="11" t="s">
        <v>33</v>
      </c>
      <c r="K899" s="11" t="s">
        <v>69</v>
      </c>
      <c r="L899" s="9">
        <v>20145</v>
      </c>
      <c r="M899" s="11" t="s">
        <v>35</v>
      </c>
      <c r="N899" s="11" t="s">
        <v>36</v>
      </c>
      <c r="O899" s="11" t="s">
        <v>48</v>
      </c>
      <c r="P899" s="11" t="s">
        <v>38</v>
      </c>
      <c r="Q899" s="11" t="s">
        <v>77</v>
      </c>
      <c r="R899" s="11" cm="1">
        <f t="array" ref="R899">_xlfn.IFS(Table3[[#This Row],[Performance Levels]]="Exceeds",4,Table3[[#This Row],[Performance Levels]]="Fully Meets",3,Table3[[#This Row],[Performance Levels]]="PIP",1,Table3[[#This Row],[Performance Levels]]="Needs Improvement",2)</f>
        <v>4</v>
      </c>
      <c r="S899" s="11">
        <v>3</v>
      </c>
      <c r="T899" s="11" t="str" cm="1">
        <f t="array" ref="T899">_xlfn.IFS(S899&lt;=2,"Excellent",S899=3,"Average",S899&lt;=5,"Poor")</f>
        <v>Average</v>
      </c>
      <c r="U899" s="9">
        <v>44823</v>
      </c>
      <c r="V899" s="11">
        <v>4</v>
      </c>
      <c r="W899" s="11" t="str" cm="1">
        <f t="array" ref="W899">_xlfn.IFS(S899&lt;=2,"High",S899=3,"Moderate",S899&lt;=5,"Low")</f>
        <v>Moderate</v>
      </c>
      <c r="X899" s="11">
        <v>4</v>
      </c>
      <c r="Y899" s="11" t="str" cm="1">
        <f t="array" ref="Y899">_xlfn.IFS(S899&lt;=2,"High",S899=3,"Moderate",S899&lt;=5,"Low")</f>
        <v>Moderate</v>
      </c>
      <c r="Z899" s="11">
        <v>3</v>
      </c>
      <c r="AA899" s="11" t="str" cm="1">
        <f t="array" ref="AA899">_xlfn.IFS(S899&lt;=2,"High",S899=3,"Moderate",S899&lt;=5,"Low")</f>
        <v>Moderate</v>
      </c>
      <c r="AB899" s="9">
        <v>45036</v>
      </c>
      <c r="AC899" s="11" t="s">
        <v>40</v>
      </c>
      <c r="AD899" s="11" t="s">
        <v>50</v>
      </c>
      <c r="AE899" s="11" t="s">
        <v>62</v>
      </c>
      <c r="AF899" s="11">
        <v>3</v>
      </c>
      <c r="AG899" s="12">
        <v>578.62</v>
      </c>
      <c r="AH899" s="11">
        <v>64</v>
      </c>
      <c r="AI899" s="11" t="str" cm="1">
        <f t="array" ref="AI899">_xlfn.IFS(AH899&lt;=25,"Young",AH899&lt;=50,"Adult",AH899&gt;50,"Old")</f>
        <v>Old</v>
      </c>
    </row>
    <row r="900" spans="1:35" x14ac:dyDescent="0.35">
      <c r="A900" s="7">
        <v>1393</v>
      </c>
      <c r="B900" s="5">
        <v>44522</v>
      </c>
      <c r="C900" s="6">
        <f t="shared" ca="1" si="14"/>
        <v>4.4944444444444445</v>
      </c>
      <c r="D900" s="7" t="s">
        <v>27</v>
      </c>
      <c r="E900" s="7" t="s">
        <v>84</v>
      </c>
      <c r="F900" s="7" t="s">
        <v>29</v>
      </c>
      <c r="G900" s="7" t="s">
        <v>45</v>
      </c>
      <c r="H900" s="7" t="s">
        <v>31</v>
      </c>
      <c r="I900" s="7" t="s">
        <v>45</v>
      </c>
      <c r="J900" s="7" t="s">
        <v>33</v>
      </c>
      <c r="K900" s="7" t="s">
        <v>64</v>
      </c>
      <c r="L900" s="5">
        <v>53771</v>
      </c>
      <c r="M900" s="7" t="s">
        <v>35</v>
      </c>
      <c r="N900" s="7" t="s">
        <v>36</v>
      </c>
      <c r="O900" s="7" t="s">
        <v>59</v>
      </c>
      <c r="P900" s="7" t="s">
        <v>60</v>
      </c>
      <c r="Q900" s="7" t="s">
        <v>77</v>
      </c>
      <c r="R900" s="7" cm="1">
        <f t="array" ref="R900">_xlfn.IFS(Table3[[#This Row],[Performance Levels]]="Exceeds",4,Table3[[#This Row],[Performance Levels]]="Fully Meets",3,Table3[[#This Row],[Performance Levels]]="PIP",1,Table3[[#This Row],[Performance Levels]]="Needs Improvement",2)</f>
        <v>4</v>
      </c>
      <c r="S900" s="7">
        <v>3</v>
      </c>
      <c r="T900" s="7" t="str" cm="1">
        <f t="array" ref="T900">_xlfn.IFS(S900&lt;=2,"Excellent",S900=3,"Average",S900&lt;=5,"Poor")</f>
        <v>Average</v>
      </c>
      <c r="U900" s="5">
        <v>45094</v>
      </c>
      <c r="V900" s="7">
        <v>4</v>
      </c>
      <c r="W900" s="7" t="str" cm="1">
        <f t="array" ref="W900">_xlfn.IFS(S900&lt;=2,"High",S900=3,"Moderate",S900&lt;=5,"Low")</f>
        <v>Moderate</v>
      </c>
      <c r="X900" s="7">
        <v>4</v>
      </c>
      <c r="Y900" s="7" t="str" cm="1">
        <f t="array" ref="Y900">_xlfn.IFS(S900&lt;=2,"High",S900=3,"Moderate",S900&lt;=5,"Low")</f>
        <v>Moderate</v>
      </c>
      <c r="Z900" s="7">
        <v>4</v>
      </c>
      <c r="AA900" s="7" t="str" cm="1">
        <f t="array" ref="AA900">_xlfn.IFS(S900&lt;=2,"High",S900=3,"Moderate",S900&lt;=5,"Low")</f>
        <v>Moderate</v>
      </c>
      <c r="AB900" s="5">
        <v>45018</v>
      </c>
      <c r="AC900" s="7" t="s">
        <v>67</v>
      </c>
      <c r="AD900" s="7" t="s">
        <v>50</v>
      </c>
      <c r="AE900" s="7" t="s">
        <v>42</v>
      </c>
      <c r="AF900" s="7">
        <v>3</v>
      </c>
      <c r="AG900" s="8">
        <v>255.61</v>
      </c>
      <c r="AH900" s="7">
        <v>74</v>
      </c>
      <c r="AI900" s="7" t="str" cm="1">
        <f t="array" ref="AI900">_xlfn.IFS(AH900&lt;=25,"Young",AH900&lt;=50,"Adult",AH900&gt;50,"Old")</f>
        <v>Old</v>
      </c>
    </row>
    <row r="901" spans="1:35" x14ac:dyDescent="0.35">
      <c r="A901" s="11">
        <v>1394</v>
      </c>
      <c r="B901" s="9">
        <v>43484</v>
      </c>
      <c r="C901" s="10">
        <f t="shared" ca="1" si="14"/>
        <v>7.3361111111111112</v>
      </c>
      <c r="D901" s="11" t="s">
        <v>27</v>
      </c>
      <c r="E901" s="11" t="s">
        <v>80</v>
      </c>
      <c r="F901" s="11" t="s">
        <v>29</v>
      </c>
      <c r="G901" s="11" t="s">
        <v>54</v>
      </c>
      <c r="H901" s="11" t="s">
        <v>44</v>
      </c>
      <c r="I901" s="11" t="s">
        <v>45</v>
      </c>
      <c r="J901" s="11" t="s">
        <v>33</v>
      </c>
      <c r="K901" s="11" t="s">
        <v>69</v>
      </c>
      <c r="L901" s="9">
        <v>52364</v>
      </c>
      <c r="M901" s="11" t="s">
        <v>35</v>
      </c>
      <c r="N901" s="11" t="s">
        <v>47</v>
      </c>
      <c r="O901" s="11" t="s">
        <v>71</v>
      </c>
      <c r="P901" s="11" t="s">
        <v>66</v>
      </c>
      <c r="Q901" s="11" t="s">
        <v>77</v>
      </c>
      <c r="R901" s="11" cm="1">
        <f t="array" ref="R901">_xlfn.IFS(Table3[[#This Row],[Performance Levels]]="Exceeds",4,Table3[[#This Row],[Performance Levels]]="Fully Meets",3,Table3[[#This Row],[Performance Levels]]="PIP",1,Table3[[#This Row],[Performance Levels]]="Needs Improvement",2)</f>
        <v>4</v>
      </c>
      <c r="S901" s="11">
        <v>3</v>
      </c>
      <c r="T901" s="11" t="str" cm="1">
        <f t="array" ref="T901">_xlfn.IFS(S901&lt;=2,"Excellent",S901=3,"Average",S901&lt;=5,"Poor")</f>
        <v>Average</v>
      </c>
      <c r="U901" s="9">
        <v>45114</v>
      </c>
      <c r="V901" s="11">
        <v>1</v>
      </c>
      <c r="W901" s="11" t="str" cm="1">
        <f t="array" ref="W901">_xlfn.IFS(S901&lt;=2,"High",S901=3,"Moderate",S901&lt;=5,"Low")</f>
        <v>Moderate</v>
      </c>
      <c r="X901" s="11">
        <v>2</v>
      </c>
      <c r="Y901" s="11" t="str" cm="1">
        <f t="array" ref="Y901">_xlfn.IFS(S901&lt;=2,"High",S901=3,"Moderate",S901&lt;=5,"Low")</f>
        <v>Moderate</v>
      </c>
      <c r="Z901" s="11">
        <v>2</v>
      </c>
      <c r="AA901" s="11" t="str" cm="1">
        <f t="array" ref="AA901">_xlfn.IFS(S901&lt;=2,"High",S901=3,"Moderate",S901&lt;=5,"Low")</f>
        <v>Moderate</v>
      </c>
      <c r="AB901" s="9">
        <v>44970</v>
      </c>
      <c r="AC901" s="11" t="s">
        <v>40</v>
      </c>
      <c r="AD901" s="11" t="s">
        <v>41</v>
      </c>
      <c r="AE901" s="11" t="s">
        <v>72</v>
      </c>
      <c r="AF901" s="11">
        <v>5</v>
      </c>
      <c r="AG901" s="12">
        <v>370.26</v>
      </c>
      <c r="AH901" s="11">
        <v>76</v>
      </c>
      <c r="AI901" s="11" t="str" cm="1">
        <f t="array" ref="AI901">_xlfn.IFS(AH901&lt;=25,"Young",AH901&lt;=50,"Adult",AH901&gt;50,"Old")</f>
        <v>Old</v>
      </c>
    </row>
    <row r="902" spans="1:35" x14ac:dyDescent="0.35">
      <c r="A902" s="7">
        <v>1395</v>
      </c>
      <c r="B902" s="5">
        <v>44547</v>
      </c>
      <c r="C902" s="6">
        <f t="shared" ca="1" si="14"/>
        <v>4.4249999999999998</v>
      </c>
      <c r="D902" s="7" t="s">
        <v>105</v>
      </c>
      <c r="E902" s="7" t="s">
        <v>84</v>
      </c>
      <c r="F902" s="7" t="s">
        <v>107</v>
      </c>
      <c r="G902" s="7" t="s">
        <v>54</v>
      </c>
      <c r="H902" s="7" t="s">
        <v>31</v>
      </c>
      <c r="I902" s="7" t="s">
        <v>45</v>
      </c>
      <c r="J902" s="7" t="s">
        <v>33</v>
      </c>
      <c r="K902" s="7" t="s">
        <v>64</v>
      </c>
      <c r="L902" s="5">
        <v>22234</v>
      </c>
      <c r="M902" s="7" t="s">
        <v>35</v>
      </c>
      <c r="N902" s="7" t="s">
        <v>47</v>
      </c>
      <c r="O902" s="7" t="s">
        <v>71</v>
      </c>
      <c r="P902" s="7" t="s">
        <v>76</v>
      </c>
      <c r="Q902" s="7" t="s">
        <v>77</v>
      </c>
      <c r="R902" s="7" cm="1">
        <f t="array" ref="R902">_xlfn.IFS(Table3[[#This Row],[Performance Levels]]="Exceeds",4,Table3[[#This Row],[Performance Levels]]="Fully Meets",3,Table3[[#This Row],[Performance Levels]]="PIP",1,Table3[[#This Row],[Performance Levels]]="Needs Improvement",2)</f>
        <v>4</v>
      </c>
      <c r="S902" s="7">
        <v>3</v>
      </c>
      <c r="T902" s="7" t="str" cm="1">
        <f t="array" ref="T902">_xlfn.IFS(S902&lt;=2,"Excellent",S902=3,"Average",S902&lt;=5,"Poor")</f>
        <v>Average</v>
      </c>
      <c r="U902" s="5">
        <v>45077</v>
      </c>
      <c r="V902" s="7">
        <v>4</v>
      </c>
      <c r="W902" s="7" t="str" cm="1">
        <f t="array" ref="W902">_xlfn.IFS(S902&lt;=2,"High",S902=3,"Moderate",S902&lt;=5,"Low")</f>
        <v>Moderate</v>
      </c>
      <c r="X902" s="7">
        <v>1</v>
      </c>
      <c r="Y902" s="7" t="str" cm="1">
        <f t="array" ref="Y902">_xlfn.IFS(S902&lt;=2,"High",S902=3,"Moderate",S902&lt;=5,"Low")</f>
        <v>Moderate</v>
      </c>
      <c r="Z902" s="7">
        <v>2</v>
      </c>
      <c r="AA902" s="7" t="str" cm="1">
        <f t="array" ref="AA902">_xlfn.IFS(S902&lt;=2,"High",S902=3,"Moderate",S902&lt;=5,"Low")</f>
        <v>Moderate</v>
      </c>
      <c r="AB902" s="5">
        <v>44923</v>
      </c>
      <c r="AC902" s="7" t="s">
        <v>91</v>
      </c>
      <c r="AD902" s="7" t="s">
        <v>41</v>
      </c>
      <c r="AE902" s="7" t="s">
        <v>42</v>
      </c>
      <c r="AF902" s="7">
        <v>2</v>
      </c>
      <c r="AG902" s="8">
        <v>302.97000000000003</v>
      </c>
      <c r="AH902" s="7">
        <v>61</v>
      </c>
      <c r="AI902" s="7" t="str" cm="1">
        <f t="array" ref="AI902">_xlfn.IFS(AH902&lt;=25,"Young",AH902&lt;=50,"Adult",AH902&gt;50,"Old")</f>
        <v>Old</v>
      </c>
    </row>
    <row r="903" spans="1:35" x14ac:dyDescent="0.35">
      <c r="A903" s="11">
        <v>1396</v>
      </c>
      <c r="B903" s="9">
        <v>43589</v>
      </c>
      <c r="C903" s="10">
        <f t="shared" ca="1" si="14"/>
        <v>7.0444444444444443</v>
      </c>
      <c r="D903" s="11" t="s">
        <v>27</v>
      </c>
      <c r="E903" s="11" t="s">
        <v>84</v>
      </c>
      <c r="F903" s="11" t="s">
        <v>29</v>
      </c>
      <c r="G903" s="11" t="s">
        <v>45</v>
      </c>
      <c r="H903" s="11" t="s">
        <v>44</v>
      </c>
      <c r="I903" s="11" t="s">
        <v>54</v>
      </c>
      <c r="J903" s="11" t="s">
        <v>33</v>
      </c>
      <c r="K903" s="11" t="s">
        <v>74</v>
      </c>
      <c r="L903" s="9">
        <v>20705</v>
      </c>
      <c r="M903" s="11" t="s">
        <v>35</v>
      </c>
      <c r="N903" s="11" t="s">
        <v>36</v>
      </c>
      <c r="O903" s="11" t="s">
        <v>48</v>
      </c>
      <c r="P903" s="11" t="s">
        <v>66</v>
      </c>
      <c r="Q903" s="11" t="s">
        <v>77</v>
      </c>
      <c r="R903" s="11" cm="1">
        <f t="array" ref="R903">_xlfn.IFS(Table3[[#This Row],[Performance Levels]]="Exceeds",4,Table3[[#This Row],[Performance Levels]]="Fully Meets",3,Table3[[#This Row],[Performance Levels]]="PIP",1,Table3[[#This Row],[Performance Levels]]="Needs Improvement",2)</f>
        <v>4</v>
      </c>
      <c r="S903" s="11">
        <v>3</v>
      </c>
      <c r="T903" s="11" t="str" cm="1">
        <f t="array" ref="T903">_xlfn.IFS(S903&lt;=2,"Excellent",S903=3,"Average",S903&lt;=5,"Poor")</f>
        <v>Average</v>
      </c>
      <c r="U903" s="9">
        <v>45114</v>
      </c>
      <c r="V903" s="11">
        <v>2</v>
      </c>
      <c r="W903" s="11" t="str" cm="1">
        <f t="array" ref="W903">_xlfn.IFS(S903&lt;=2,"High",S903=3,"Moderate",S903&lt;=5,"Low")</f>
        <v>Moderate</v>
      </c>
      <c r="X903" s="11">
        <v>1</v>
      </c>
      <c r="Y903" s="11" t="str" cm="1">
        <f t="array" ref="Y903">_xlfn.IFS(S903&lt;=2,"High",S903=3,"Moderate",S903&lt;=5,"Low")</f>
        <v>Moderate</v>
      </c>
      <c r="Z903" s="11">
        <v>3</v>
      </c>
      <c r="AA903" s="11" t="str" cm="1">
        <f t="array" ref="AA903">_xlfn.IFS(S903&lt;=2,"High",S903=3,"Moderate",S903&lt;=5,"Low")</f>
        <v>Moderate</v>
      </c>
      <c r="AB903" s="9">
        <v>44817</v>
      </c>
      <c r="AC903" s="11" t="s">
        <v>91</v>
      </c>
      <c r="AD903" s="11" t="s">
        <v>41</v>
      </c>
      <c r="AE903" s="11" t="s">
        <v>62</v>
      </c>
      <c r="AF903" s="11">
        <v>3</v>
      </c>
      <c r="AG903" s="12">
        <v>632.28</v>
      </c>
      <c r="AH903" s="11">
        <v>63</v>
      </c>
      <c r="AI903" s="11" t="str" cm="1">
        <f t="array" ref="AI903">_xlfn.IFS(AH903&lt;=25,"Young",AH903&lt;=50,"Adult",AH903&gt;50,"Old")</f>
        <v>Old</v>
      </c>
    </row>
    <row r="904" spans="1:35" x14ac:dyDescent="0.35">
      <c r="A904" s="7">
        <v>1397</v>
      </c>
      <c r="B904" s="5">
        <v>43459</v>
      </c>
      <c r="C904" s="6">
        <f t="shared" ca="1" si="14"/>
        <v>7.4027777777777777</v>
      </c>
      <c r="D904" s="7" t="s">
        <v>27</v>
      </c>
      <c r="E904" s="7" t="s">
        <v>86</v>
      </c>
      <c r="F904" s="7" t="s">
        <v>29</v>
      </c>
      <c r="G904" s="7" t="s">
        <v>30</v>
      </c>
      <c r="H904" s="7" t="s">
        <v>44</v>
      </c>
      <c r="I904" s="7" t="s">
        <v>45</v>
      </c>
      <c r="J904" s="7" t="s">
        <v>33</v>
      </c>
      <c r="K904" s="7" t="s">
        <v>64</v>
      </c>
      <c r="L904" s="5">
        <v>29643</v>
      </c>
      <c r="M904" s="7" t="s">
        <v>35</v>
      </c>
      <c r="N904" s="7" t="s">
        <v>47</v>
      </c>
      <c r="O904" s="7" t="s">
        <v>59</v>
      </c>
      <c r="P904" s="7" t="s">
        <v>60</v>
      </c>
      <c r="Q904" s="7" t="s">
        <v>77</v>
      </c>
      <c r="R904" s="7" cm="1">
        <f t="array" ref="R904">_xlfn.IFS(Table3[[#This Row],[Performance Levels]]="Exceeds",4,Table3[[#This Row],[Performance Levels]]="Fully Meets",3,Table3[[#This Row],[Performance Levels]]="PIP",1,Table3[[#This Row],[Performance Levels]]="Needs Improvement",2)</f>
        <v>4</v>
      </c>
      <c r="S904" s="7">
        <v>3</v>
      </c>
      <c r="T904" s="7" t="str" cm="1">
        <f t="array" ref="T904">_xlfn.IFS(S904&lt;=2,"Excellent",S904=3,"Average",S904&lt;=5,"Poor")</f>
        <v>Average</v>
      </c>
      <c r="U904" s="5">
        <v>45016</v>
      </c>
      <c r="V904" s="7">
        <v>3</v>
      </c>
      <c r="W904" s="7" t="str" cm="1">
        <f t="array" ref="W904">_xlfn.IFS(S904&lt;=2,"High",S904=3,"Moderate",S904&lt;=5,"Low")</f>
        <v>Moderate</v>
      </c>
      <c r="X904" s="7">
        <v>2</v>
      </c>
      <c r="Y904" s="7" t="str" cm="1">
        <f t="array" ref="Y904">_xlfn.IFS(S904&lt;=2,"High",S904=3,"Moderate",S904&lt;=5,"Low")</f>
        <v>Moderate</v>
      </c>
      <c r="Z904" s="7">
        <v>3</v>
      </c>
      <c r="AA904" s="7" t="str" cm="1">
        <f t="array" ref="AA904">_xlfn.IFS(S904&lt;=2,"High",S904=3,"Moderate",S904&lt;=5,"Low")</f>
        <v>Moderate</v>
      </c>
      <c r="AB904" s="5">
        <v>44986</v>
      </c>
      <c r="AC904" s="7" t="s">
        <v>49</v>
      </c>
      <c r="AD904" s="7" t="s">
        <v>41</v>
      </c>
      <c r="AE904" s="7" t="s">
        <v>51</v>
      </c>
      <c r="AF904" s="7">
        <v>2</v>
      </c>
      <c r="AG904" s="8">
        <v>669.41</v>
      </c>
      <c r="AH904" s="7">
        <v>37</v>
      </c>
      <c r="AI904" s="7" t="str" cm="1">
        <f t="array" ref="AI904">_xlfn.IFS(AH904&lt;=25,"Young",AH904&lt;=50,"Adult",AH904&gt;50,"Old")</f>
        <v>Adult</v>
      </c>
    </row>
    <row r="905" spans="1:35" x14ac:dyDescent="0.35">
      <c r="A905" s="11">
        <v>1398</v>
      </c>
      <c r="B905" s="9">
        <v>44199</v>
      </c>
      <c r="C905" s="10">
        <f t="shared" ca="1" si="14"/>
        <v>5.3805555555555555</v>
      </c>
      <c r="D905" s="11" t="s">
        <v>27</v>
      </c>
      <c r="E905" s="11" t="s">
        <v>93</v>
      </c>
      <c r="F905" s="11" t="s">
        <v>29</v>
      </c>
      <c r="G905" s="11" t="s">
        <v>45</v>
      </c>
      <c r="H905" s="11" t="s">
        <v>31</v>
      </c>
      <c r="I905" s="11" t="s">
        <v>54</v>
      </c>
      <c r="J905" s="11" t="s">
        <v>33</v>
      </c>
      <c r="K905" s="11" t="s">
        <v>88</v>
      </c>
      <c r="L905" s="9">
        <v>26645</v>
      </c>
      <c r="M905" s="11" t="s">
        <v>35</v>
      </c>
      <c r="N905" s="11" t="s">
        <v>36</v>
      </c>
      <c r="O905" s="11" t="s">
        <v>37</v>
      </c>
      <c r="P905" s="11" t="s">
        <v>60</v>
      </c>
      <c r="Q905" s="11" t="s">
        <v>97</v>
      </c>
      <c r="R905" s="11" cm="1">
        <f t="array" ref="R905">_xlfn.IFS(Table3[[#This Row],[Performance Levels]]="Exceeds",4,Table3[[#This Row],[Performance Levels]]="Fully Meets",3,Table3[[#This Row],[Performance Levels]]="PIP",1,Table3[[#This Row],[Performance Levels]]="Needs Improvement",2)</f>
        <v>2</v>
      </c>
      <c r="S905" s="11">
        <v>3</v>
      </c>
      <c r="T905" s="11" t="str" cm="1">
        <f t="array" ref="T905">_xlfn.IFS(S905&lt;=2,"Excellent",S905=3,"Average",S905&lt;=5,"Poor")</f>
        <v>Average</v>
      </c>
      <c r="U905" s="9">
        <v>45023</v>
      </c>
      <c r="V905" s="11">
        <v>1</v>
      </c>
      <c r="W905" s="11" t="str" cm="1">
        <f t="array" ref="W905">_xlfn.IFS(S905&lt;=2,"High",S905=3,"Moderate",S905&lt;=5,"Low")</f>
        <v>Moderate</v>
      </c>
      <c r="X905" s="11">
        <v>1</v>
      </c>
      <c r="Y905" s="11" t="str" cm="1">
        <f t="array" ref="Y905">_xlfn.IFS(S905&lt;=2,"High",S905=3,"Moderate",S905&lt;=5,"Low")</f>
        <v>Moderate</v>
      </c>
      <c r="Z905" s="11">
        <v>1</v>
      </c>
      <c r="AA905" s="11" t="str" cm="1">
        <f t="array" ref="AA905">_xlfn.IFS(S905&lt;=2,"High",S905=3,"Moderate",S905&lt;=5,"Low")</f>
        <v>Moderate</v>
      </c>
      <c r="AB905" s="9">
        <v>44930</v>
      </c>
      <c r="AC905" s="11" t="s">
        <v>91</v>
      </c>
      <c r="AD905" s="11" t="s">
        <v>50</v>
      </c>
      <c r="AE905" s="11" t="s">
        <v>72</v>
      </c>
      <c r="AF905" s="11">
        <v>3</v>
      </c>
      <c r="AG905" s="12">
        <v>191.99</v>
      </c>
      <c r="AH905" s="11">
        <v>49</v>
      </c>
      <c r="AI905" s="11" t="str" cm="1">
        <f t="array" ref="AI905">_xlfn.IFS(AH905&lt;=25,"Young",AH905&lt;=50,"Adult",AH905&gt;50,"Old")</f>
        <v>Adult</v>
      </c>
    </row>
    <row r="906" spans="1:35" x14ac:dyDescent="0.35">
      <c r="A906" s="7">
        <v>1399</v>
      </c>
      <c r="B906" s="5">
        <v>45092</v>
      </c>
      <c r="C906" s="6">
        <f t="shared" ca="1" si="14"/>
        <v>2.9305555555555554</v>
      </c>
      <c r="D906" s="7" t="s">
        <v>27</v>
      </c>
      <c r="E906" s="7" t="s">
        <v>68</v>
      </c>
      <c r="F906" s="7" t="s">
        <v>29</v>
      </c>
      <c r="G906" s="7" t="s">
        <v>45</v>
      </c>
      <c r="H906" s="7" t="s">
        <v>31</v>
      </c>
      <c r="I906" s="7" t="s">
        <v>54</v>
      </c>
      <c r="J906" s="7" t="s">
        <v>33</v>
      </c>
      <c r="K906" s="7" t="s">
        <v>64</v>
      </c>
      <c r="L906" s="5">
        <v>28474</v>
      </c>
      <c r="M906" s="7" t="s">
        <v>35</v>
      </c>
      <c r="N906" s="7" t="s">
        <v>36</v>
      </c>
      <c r="O906" s="7" t="s">
        <v>59</v>
      </c>
      <c r="P906" s="7" t="s">
        <v>38</v>
      </c>
      <c r="Q906" s="7" t="s">
        <v>97</v>
      </c>
      <c r="R906" s="7" cm="1">
        <f t="array" ref="R906">_xlfn.IFS(Table3[[#This Row],[Performance Levels]]="Exceeds",4,Table3[[#This Row],[Performance Levels]]="Fully Meets",3,Table3[[#This Row],[Performance Levels]]="PIP",1,Table3[[#This Row],[Performance Levels]]="Needs Improvement",2)</f>
        <v>2</v>
      </c>
      <c r="S906" s="7">
        <v>3</v>
      </c>
      <c r="T906" s="7" t="str" cm="1">
        <f t="array" ref="T906">_xlfn.IFS(S906&lt;=2,"Excellent",S906=3,"Average",S906&lt;=5,"Poor")</f>
        <v>Average</v>
      </c>
      <c r="U906" s="5">
        <v>44992</v>
      </c>
      <c r="V906" s="7">
        <v>1</v>
      </c>
      <c r="W906" s="7" t="str" cm="1">
        <f t="array" ref="W906">_xlfn.IFS(S906&lt;=2,"High",S906=3,"Moderate",S906&lt;=5,"Low")</f>
        <v>Moderate</v>
      </c>
      <c r="X906" s="7">
        <v>4</v>
      </c>
      <c r="Y906" s="7" t="str" cm="1">
        <f t="array" ref="Y906">_xlfn.IFS(S906&lt;=2,"High",S906=3,"Moderate",S906&lt;=5,"Low")</f>
        <v>Moderate</v>
      </c>
      <c r="Z906" s="7">
        <v>4</v>
      </c>
      <c r="AA906" s="7" t="str" cm="1">
        <f t="array" ref="AA906">_xlfn.IFS(S906&lt;=2,"High",S906=3,"Moderate",S906&lt;=5,"Low")</f>
        <v>Moderate</v>
      </c>
      <c r="AB906" s="5">
        <v>45048</v>
      </c>
      <c r="AC906" s="7" t="s">
        <v>49</v>
      </c>
      <c r="AD906" s="7" t="s">
        <v>41</v>
      </c>
      <c r="AE906" s="7" t="s">
        <v>51</v>
      </c>
      <c r="AF906" s="7">
        <v>2</v>
      </c>
      <c r="AG906" s="8">
        <v>695.11</v>
      </c>
      <c r="AH906" s="7">
        <v>46</v>
      </c>
      <c r="AI906" s="7" t="str" cm="1">
        <f t="array" ref="AI906">_xlfn.IFS(AH906&lt;=25,"Young",AH906&lt;=50,"Adult",AH906&gt;50,"Old")</f>
        <v>Adult</v>
      </c>
    </row>
    <row r="907" spans="1:35" x14ac:dyDescent="0.35">
      <c r="A907" s="11">
        <v>1400</v>
      </c>
      <c r="B907" s="9">
        <v>43341</v>
      </c>
      <c r="C907" s="10">
        <f t="shared" ca="1" si="14"/>
        <v>7.7249999999999996</v>
      </c>
      <c r="D907" s="11" t="s">
        <v>105</v>
      </c>
      <c r="E907" s="11" t="s">
        <v>80</v>
      </c>
      <c r="F907" s="11" t="s">
        <v>29</v>
      </c>
      <c r="G907" s="11" t="s">
        <v>54</v>
      </c>
      <c r="H907" s="11" t="s">
        <v>55</v>
      </c>
      <c r="I907" s="11" t="s">
        <v>54</v>
      </c>
      <c r="J907" s="11" t="s">
        <v>33</v>
      </c>
      <c r="K907" s="11" t="s">
        <v>69</v>
      </c>
      <c r="L907" s="9">
        <v>20182</v>
      </c>
      <c r="M907" s="11" t="s">
        <v>35</v>
      </c>
      <c r="N907" s="11" t="s">
        <v>36</v>
      </c>
      <c r="O907" s="11" t="s">
        <v>37</v>
      </c>
      <c r="P907" s="11" t="s">
        <v>76</v>
      </c>
      <c r="Q907" s="11" t="s">
        <v>77</v>
      </c>
      <c r="R907" s="11" cm="1">
        <f t="array" ref="R907">_xlfn.IFS(Table3[[#This Row],[Performance Levels]]="Exceeds",4,Table3[[#This Row],[Performance Levels]]="Fully Meets",3,Table3[[#This Row],[Performance Levels]]="PIP",1,Table3[[#This Row],[Performance Levels]]="Needs Improvement",2)</f>
        <v>4</v>
      </c>
      <c r="S907" s="11">
        <v>3</v>
      </c>
      <c r="T907" s="11" t="str" cm="1">
        <f t="array" ref="T907">_xlfn.IFS(S907&lt;=2,"Excellent",S907=3,"Average",S907&lt;=5,"Poor")</f>
        <v>Average</v>
      </c>
      <c r="U907" s="9">
        <v>45063</v>
      </c>
      <c r="V907" s="11">
        <v>2</v>
      </c>
      <c r="W907" s="11" t="str" cm="1">
        <f t="array" ref="W907">_xlfn.IFS(S907&lt;=2,"High",S907=3,"Moderate",S907&lt;=5,"Low")</f>
        <v>Moderate</v>
      </c>
      <c r="X907" s="11">
        <v>3</v>
      </c>
      <c r="Y907" s="11" t="str" cm="1">
        <f t="array" ref="Y907">_xlfn.IFS(S907&lt;=2,"High",S907=3,"Moderate",S907&lt;=5,"Low")</f>
        <v>Moderate</v>
      </c>
      <c r="Z907" s="11">
        <v>3</v>
      </c>
      <c r="AA907" s="11" t="str" cm="1">
        <f t="array" ref="AA907">_xlfn.IFS(S907&lt;=2,"High",S907=3,"Moderate",S907&lt;=5,"Low")</f>
        <v>Moderate</v>
      </c>
      <c r="AB907" s="9">
        <v>44779</v>
      </c>
      <c r="AC907" s="11" t="s">
        <v>91</v>
      </c>
      <c r="AD907" s="11" t="s">
        <v>41</v>
      </c>
      <c r="AE907" s="11" t="s">
        <v>42</v>
      </c>
      <c r="AF907" s="11">
        <v>2</v>
      </c>
      <c r="AG907" s="12">
        <v>634.91999999999996</v>
      </c>
      <c r="AH907" s="11">
        <v>63</v>
      </c>
      <c r="AI907" s="11" t="str" cm="1">
        <f t="array" ref="AI907">_xlfn.IFS(AH907&lt;=25,"Young",AH907&lt;=50,"Adult",AH907&gt;50,"Old")</f>
        <v>Old</v>
      </c>
    </row>
    <row r="908" spans="1:35" x14ac:dyDescent="0.35">
      <c r="A908" s="7">
        <v>1401</v>
      </c>
      <c r="B908" s="5">
        <v>43469</v>
      </c>
      <c r="C908" s="6">
        <f t="shared" ca="1" si="14"/>
        <v>7.3777777777777782</v>
      </c>
      <c r="D908" s="7" t="s">
        <v>27</v>
      </c>
      <c r="E908" s="7" t="s">
        <v>53</v>
      </c>
      <c r="F908" s="7" t="s">
        <v>29</v>
      </c>
      <c r="G908" s="7" t="s">
        <v>30</v>
      </c>
      <c r="H908" s="7" t="s">
        <v>55</v>
      </c>
      <c r="I908" s="7" t="s">
        <v>45</v>
      </c>
      <c r="J908" s="7" t="s">
        <v>33</v>
      </c>
      <c r="K908" s="7" t="s">
        <v>88</v>
      </c>
      <c r="L908" s="5">
        <v>24701</v>
      </c>
      <c r="M908" s="7" t="s">
        <v>35</v>
      </c>
      <c r="N908" s="7" t="s">
        <v>47</v>
      </c>
      <c r="O908" s="7" t="s">
        <v>37</v>
      </c>
      <c r="P908" s="7" t="s">
        <v>60</v>
      </c>
      <c r="Q908" s="7" t="s">
        <v>77</v>
      </c>
      <c r="R908" s="7" cm="1">
        <f t="array" ref="R908">_xlfn.IFS(Table3[[#This Row],[Performance Levels]]="Exceeds",4,Table3[[#This Row],[Performance Levels]]="Fully Meets",3,Table3[[#This Row],[Performance Levels]]="PIP",1,Table3[[#This Row],[Performance Levels]]="Needs Improvement",2)</f>
        <v>4</v>
      </c>
      <c r="S908" s="7">
        <v>3</v>
      </c>
      <c r="T908" s="7" t="str" cm="1">
        <f t="array" ref="T908">_xlfn.IFS(S908&lt;=2,"Excellent",S908=3,"Average",S908&lt;=5,"Poor")</f>
        <v>Average</v>
      </c>
      <c r="U908" s="5">
        <v>44869</v>
      </c>
      <c r="V908" s="7">
        <v>2</v>
      </c>
      <c r="W908" s="7" t="str" cm="1">
        <f t="array" ref="W908">_xlfn.IFS(S908&lt;=2,"High",S908=3,"Moderate",S908&lt;=5,"Low")</f>
        <v>Moderate</v>
      </c>
      <c r="X908" s="7">
        <v>5</v>
      </c>
      <c r="Y908" s="7" t="str" cm="1">
        <f t="array" ref="Y908">_xlfn.IFS(S908&lt;=2,"High",S908=3,"Moderate",S908&lt;=5,"Low")</f>
        <v>Moderate</v>
      </c>
      <c r="Z908" s="7">
        <v>3</v>
      </c>
      <c r="AA908" s="7" t="str" cm="1">
        <f t="array" ref="AA908">_xlfn.IFS(S908&lt;=2,"High",S908=3,"Moderate",S908&lt;=5,"Low")</f>
        <v>Moderate</v>
      </c>
      <c r="AB908" s="5">
        <v>45110</v>
      </c>
      <c r="AC908" s="7" t="s">
        <v>91</v>
      </c>
      <c r="AD908" s="7" t="s">
        <v>41</v>
      </c>
      <c r="AE908" s="7" t="s">
        <v>51</v>
      </c>
      <c r="AF908" s="7">
        <v>5</v>
      </c>
      <c r="AG908" s="8">
        <v>873.98</v>
      </c>
      <c r="AH908" s="7">
        <v>52</v>
      </c>
      <c r="AI908" s="7" t="str" cm="1">
        <f t="array" ref="AI908">_xlfn.IFS(AH908&lt;=25,"Young",AH908&lt;=50,"Adult",AH908&gt;50,"Old")</f>
        <v>Old</v>
      </c>
    </row>
    <row r="909" spans="1:35" x14ac:dyDescent="0.35">
      <c r="A909" s="11">
        <v>1402</v>
      </c>
      <c r="B909" s="9">
        <v>44449</v>
      </c>
      <c r="C909" s="10">
        <f t="shared" ca="1" si="14"/>
        <v>4.6944444444444446</v>
      </c>
      <c r="D909" s="11" t="s">
        <v>27</v>
      </c>
      <c r="E909" s="11" t="s">
        <v>86</v>
      </c>
      <c r="F909" s="11" t="s">
        <v>29</v>
      </c>
      <c r="G909" s="11" t="s">
        <v>54</v>
      </c>
      <c r="H909" s="11" t="s">
        <v>55</v>
      </c>
      <c r="I909" s="11" t="s">
        <v>54</v>
      </c>
      <c r="J909" s="11" t="s">
        <v>33</v>
      </c>
      <c r="K909" s="11" t="s">
        <v>57</v>
      </c>
      <c r="L909" s="9">
        <v>32428</v>
      </c>
      <c r="M909" s="11" t="s">
        <v>35</v>
      </c>
      <c r="N909" s="11" t="s">
        <v>36</v>
      </c>
      <c r="O909" s="11" t="s">
        <v>37</v>
      </c>
      <c r="P909" s="11" t="s">
        <v>76</v>
      </c>
      <c r="Q909" s="11" t="s">
        <v>77</v>
      </c>
      <c r="R909" s="11" cm="1">
        <f t="array" ref="R909">_xlfn.IFS(Table3[[#This Row],[Performance Levels]]="Exceeds",4,Table3[[#This Row],[Performance Levels]]="Fully Meets",3,Table3[[#This Row],[Performance Levels]]="PIP",1,Table3[[#This Row],[Performance Levels]]="Needs Improvement",2)</f>
        <v>4</v>
      </c>
      <c r="S909" s="11">
        <v>3</v>
      </c>
      <c r="T909" s="11" t="str" cm="1">
        <f t="array" ref="T909">_xlfn.IFS(S909&lt;=2,"Excellent",S909=3,"Average",S909&lt;=5,"Poor")</f>
        <v>Average</v>
      </c>
      <c r="U909" s="9">
        <v>45120</v>
      </c>
      <c r="V909" s="11">
        <v>2</v>
      </c>
      <c r="W909" s="11" t="str" cm="1">
        <f t="array" ref="W909">_xlfn.IFS(S909&lt;=2,"High",S909=3,"Moderate",S909&lt;=5,"Low")</f>
        <v>Moderate</v>
      </c>
      <c r="X909" s="11">
        <v>4</v>
      </c>
      <c r="Y909" s="11" t="str" cm="1">
        <f t="array" ref="Y909">_xlfn.IFS(S909&lt;=2,"High",S909=3,"Moderate",S909&lt;=5,"Low")</f>
        <v>Moderate</v>
      </c>
      <c r="Z909" s="11">
        <v>4</v>
      </c>
      <c r="AA909" s="11" t="str" cm="1">
        <f t="array" ref="AA909">_xlfn.IFS(S909&lt;=2,"High",S909=3,"Moderate",S909&lt;=5,"Low")</f>
        <v>Moderate</v>
      </c>
      <c r="AB909" s="9">
        <v>44848</v>
      </c>
      <c r="AC909" s="11" t="s">
        <v>91</v>
      </c>
      <c r="AD909" s="11" t="s">
        <v>50</v>
      </c>
      <c r="AE909" s="11" t="s">
        <v>72</v>
      </c>
      <c r="AF909" s="11">
        <v>3</v>
      </c>
      <c r="AG909" s="12">
        <v>602.33000000000004</v>
      </c>
      <c r="AH909" s="11">
        <v>33</v>
      </c>
      <c r="AI909" s="11" t="str" cm="1">
        <f t="array" ref="AI909">_xlfn.IFS(AH909&lt;=25,"Young",AH909&lt;=50,"Adult",AH909&gt;50,"Old")</f>
        <v>Adult</v>
      </c>
    </row>
    <row r="910" spans="1:35" x14ac:dyDescent="0.35">
      <c r="A910" s="7">
        <v>1403</v>
      </c>
      <c r="B910" s="5">
        <v>44385</v>
      </c>
      <c r="C910" s="6">
        <f t="shared" ca="1" si="14"/>
        <v>4.8666666666666663</v>
      </c>
      <c r="D910" s="7" t="s">
        <v>27</v>
      </c>
      <c r="E910" s="7" t="s">
        <v>84</v>
      </c>
      <c r="F910" s="7" t="s">
        <v>29</v>
      </c>
      <c r="G910" s="7" t="s">
        <v>54</v>
      </c>
      <c r="H910" s="7" t="s">
        <v>55</v>
      </c>
      <c r="I910" s="7" t="s">
        <v>32</v>
      </c>
      <c r="J910" s="7" t="s">
        <v>33</v>
      </c>
      <c r="K910" s="7" t="s">
        <v>69</v>
      </c>
      <c r="L910" s="5">
        <v>52940</v>
      </c>
      <c r="M910" s="7" t="s">
        <v>35</v>
      </c>
      <c r="N910" s="7" t="s">
        <v>36</v>
      </c>
      <c r="O910" s="7" t="s">
        <v>37</v>
      </c>
      <c r="P910" s="7" t="s">
        <v>38</v>
      </c>
      <c r="Q910" s="7" t="s">
        <v>77</v>
      </c>
      <c r="R910" s="7" cm="1">
        <f t="array" ref="R910">_xlfn.IFS(Table3[[#This Row],[Performance Levels]]="Exceeds",4,Table3[[#This Row],[Performance Levels]]="Fully Meets",3,Table3[[#This Row],[Performance Levels]]="PIP",1,Table3[[#This Row],[Performance Levels]]="Needs Improvement",2)</f>
        <v>4</v>
      </c>
      <c r="S910" s="7">
        <v>3</v>
      </c>
      <c r="T910" s="7" t="str" cm="1">
        <f t="array" ref="T910">_xlfn.IFS(S910&lt;=2,"Excellent",S910=3,"Average",S910&lt;=5,"Poor")</f>
        <v>Average</v>
      </c>
      <c r="U910" s="5">
        <v>44920</v>
      </c>
      <c r="V910" s="7">
        <v>1</v>
      </c>
      <c r="W910" s="7" t="str" cm="1">
        <f t="array" ref="W910">_xlfn.IFS(S910&lt;=2,"High",S910=3,"Moderate",S910&lt;=5,"Low")</f>
        <v>Moderate</v>
      </c>
      <c r="X910" s="7">
        <v>3</v>
      </c>
      <c r="Y910" s="7" t="str" cm="1">
        <f t="array" ref="Y910">_xlfn.IFS(S910&lt;=2,"High",S910=3,"Moderate",S910&lt;=5,"Low")</f>
        <v>Moderate</v>
      </c>
      <c r="Z910" s="7">
        <v>2</v>
      </c>
      <c r="AA910" s="7" t="str" cm="1">
        <f t="array" ref="AA910">_xlfn.IFS(S910&lt;=2,"High",S910=3,"Moderate",S910&lt;=5,"Low")</f>
        <v>Moderate</v>
      </c>
      <c r="AB910" s="5">
        <v>45085</v>
      </c>
      <c r="AC910" s="7" t="s">
        <v>67</v>
      </c>
      <c r="AD910" s="7" t="s">
        <v>41</v>
      </c>
      <c r="AE910" s="7" t="s">
        <v>42</v>
      </c>
      <c r="AF910" s="7">
        <v>3</v>
      </c>
      <c r="AG910" s="8">
        <v>807.02</v>
      </c>
      <c r="AH910" s="7">
        <v>77</v>
      </c>
      <c r="AI910" s="7" t="str" cm="1">
        <f t="array" ref="AI910">_xlfn.IFS(AH910&lt;=25,"Young",AH910&lt;=50,"Adult",AH910&gt;50,"Old")</f>
        <v>Old</v>
      </c>
    </row>
    <row r="911" spans="1:35" x14ac:dyDescent="0.35">
      <c r="A911" s="11">
        <v>1404</v>
      </c>
      <c r="B911" s="9">
        <v>43405</v>
      </c>
      <c r="C911" s="10">
        <f t="shared" ca="1" si="14"/>
        <v>7.552777777777778</v>
      </c>
      <c r="D911" s="11" t="s">
        <v>105</v>
      </c>
      <c r="E911" s="11" t="s">
        <v>68</v>
      </c>
      <c r="F911" s="11" t="s">
        <v>107</v>
      </c>
      <c r="G911" s="11" t="s">
        <v>30</v>
      </c>
      <c r="H911" s="11" t="s">
        <v>55</v>
      </c>
      <c r="I911" s="11" t="s">
        <v>45</v>
      </c>
      <c r="J911" s="11" t="s">
        <v>33</v>
      </c>
      <c r="K911" s="11" t="s">
        <v>34</v>
      </c>
      <c r="L911" s="9">
        <v>28830</v>
      </c>
      <c r="M911" s="11" t="s">
        <v>35</v>
      </c>
      <c r="N911" s="11" t="s">
        <v>47</v>
      </c>
      <c r="O911" s="11" t="s">
        <v>48</v>
      </c>
      <c r="P911" s="11" t="s">
        <v>60</v>
      </c>
      <c r="Q911" s="11" t="s">
        <v>77</v>
      </c>
      <c r="R911" s="11" cm="1">
        <f t="array" ref="R911">_xlfn.IFS(Table3[[#This Row],[Performance Levels]]="Exceeds",4,Table3[[#This Row],[Performance Levels]]="Fully Meets",3,Table3[[#This Row],[Performance Levels]]="PIP",1,Table3[[#This Row],[Performance Levels]]="Needs Improvement",2)</f>
        <v>4</v>
      </c>
      <c r="S911" s="11">
        <v>3</v>
      </c>
      <c r="T911" s="11" t="str" cm="1">
        <f t="array" ref="T911">_xlfn.IFS(S911&lt;=2,"Excellent",S911=3,"Average",S911&lt;=5,"Poor")</f>
        <v>Average</v>
      </c>
      <c r="U911" s="9">
        <v>44975</v>
      </c>
      <c r="V911" s="11">
        <v>1</v>
      </c>
      <c r="W911" s="11" t="str" cm="1">
        <f t="array" ref="W911">_xlfn.IFS(S911&lt;=2,"High",S911=3,"Moderate",S911&lt;=5,"Low")</f>
        <v>Moderate</v>
      </c>
      <c r="X911" s="11">
        <v>2</v>
      </c>
      <c r="Y911" s="11" t="str" cm="1">
        <f t="array" ref="Y911">_xlfn.IFS(S911&lt;=2,"High",S911=3,"Moderate",S911&lt;=5,"Low")</f>
        <v>Moderate</v>
      </c>
      <c r="Z911" s="11">
        <v>2</v>
      </c>
      <c r="AA911" s="11" t="str" cm="1">
        <f t="array" ref="AA911">_xlfn.IFS(S911&lt;=2,"High",S911=3,"Moderate",S911&lt;=5,"Low")</f>
        <v>Moderate</v>
      </c>
      <c r="AB911" s="9">
        <v>44836</v>
      </c>
      <c r="AC911" s="11" t="s">
        <v>61</v>
      </c>
      <c r="AD911" s="11" t="s">
        <v>41</v>
      </c>
      <c r="AE911" s="11" t="s">
        <v>62</v>
      </c>
      <c r="AF911" s="11">
        <v>4</v>
      </c>
      <c r="AG911" s="12">
        <v>411.94</v>
      </c>
      <c r="AH911" s="11">
        <v>40</v>
      </c>
      <c r="AI911" s="11" t="str" cm="1">
        <f t="array" ref="AI911">_xlfn.IFS(AH911&lt;=25,"Young",AH911&lt;=50,"Adult",AH911&gt;50,"Old")</f>
        <v>Adult</v>
      </c>
    </row>
    <row r="912" spans="1:35" x14ac:dyDescent="0.35">
      <c r="A912" s="7">
        <v>1405</v>
      </c>
      <c r="B912" s="5">
        <v>43442</v>
      </c>
      <c r="C912" s="6">
        <f t="shared" ca="1" si="14"/>
        <v>7.45</v>
      </c>
      <c r="D912" s="7" t="s">
        <v>105</v>
      </c>
      <c r="E912" s="7" t="s">
        <v>53</v>
      </c>
      <c r="F912" s="7" t="s">
        <v>29</v>
      </c>
      <c r="G912" s="7" t="s">
        <v>45</v>
      </c>
      <c r="H912" s="7" t="s">
        <v>44</v>
      </c>
      <c r="I912" s="7" t="s">
        <v>32</v>
      </c>
      <c r="J912" s="7" t="s">
        <v>33</v>
      </c>
      <c r="K912" s="7" t="s">
        <v>69</v>
      </c>
      <c r="L912" s="5">
        <v>28214</v>
      </c>
      <c r="M912" s="7" t="s">
        <v>35</v>
      </c>
      <c r="N912" s="7" t="s">
        <v>36</v>
      </c>
      <c r="O912" s="7" t="s">
        <v>59</v>
      </c>
      <c r="P912" s="7" t="s">
        <v>60</v>
      </c>
      <c r="Q912" s="7" t="s">
        <v>77</v>
      </c>
      <c r="R912" s="7" cm="1">
        <f t="array" ref="R912">_xlfn.IFS(Table3[[#This Row],[Performance Levels]]="Exceeds",4,Table3[[#This Row],[Performance Levels]]="Fully Meets",3,Table3[[#This Row],[Performance Levels]]="PIP",1,Table3[[#This Row],[Performance Levels]]="Needs Improvement",2)</f>
        <v>4</v>
      </c>
      <c r="S912" s="7">
        <v>3</v>
      </c>
      <c r="T912" s="7" t="str" cm="1">
        <f t="array" ref="T912">_xlfn.IFS(S912&lt;=2,"Excellent",S912=3,"Average",S912&lt;=5,"Poor")</f>
        <v>Average</v>
      </c>
      <c r="U912" s="5">
        <v>45045</v>
      </c>
      <c r="V912" s="7">
        <v>3</v>
      </c>
      <c r="W912" s="7" t="str" cm="1">
        <f t="array" ref="W912">_xlfn.IFS(S912&lt;=2,"High",S912=3,"Moderate",S912&lt;=5,"Low")</f>
        <v>Moderate</v>
      </c>
      <c r="X912" s="7">
        <v>3</v>
      </c>
      <c r="Y912" s="7" t="str" cm="1">
        <f t="array" ref="Y912">_xlfn.IFS(S912&lt;=2,"High",S912=3,"Moderate",S912&lt;=5,"Low")</f>
        <v>Moderate</v>
      </c>
      <c r="Z912" s="7">
        <v>3</v>
      </c>
      <c r="AA912" s="7" t="str" cm="1">
        <f t="array" ref="AA912">_xlfn.IFS(S912&lt;=2,"High",S912=3,"Moderate",S912&lt;=5,"Low")</f>
        <v>Moderate</v>
      </c>
      <c r="AB912" s="5">
        <v>44819</v>
      </c>
      <c r="AC912" s="7" t="s">
        <v>49</v>
      </c>
      <c r="AD912" s="7" t="s">
        <v>50</v>
      </c>
      <c r="AE912" s="7" t="s">
        <v>62</v>
      </c>
      <c r="AF912" s="7">
        <v>4</v>
      </c>
      <c r="AG912" s="8">
        <v>537.73</v>
      </c>
      <c r="AH912" s="7">
        <v>41</v>
      </c>
      <c r="AI912" s="7" t="str" cm="1">
        <f t="array" ref="AI912">_xlfn.IFS(AH912&lt;=25,"Young",AH912&lt;=50,"Adult",AH912&gt;50,"Old")</f>
        <v>Adult</v>
      </c>
    </row>
    <row r="913" spans="1:35" x14ac:dyDescent="0.35">
      <c r="A913" s="11">
        <v>1406</v>
      </c>
      <c r="B913" s="9">
        <v>44859</v>
      </c>
      <c r="C913" s="10">
        <f t="shared" ca="1" si="14"/>
        <v>3.5694444444444446</v>
      </c>
      <c r="D913" s="11" t="s">
        <v>105</v>
      </c>
      <c r="E913" s="11" t="s">
        <v>93</v>
      </c>
      <c r="F913" s="11" t="s">
        <v>29</v>
      </c>
      <c r="G913" s="11" t="s">
        <v>45</v>
      </c>
      <c r="H913" s="11" t="s">
        <v>44</v>
      </c>
      <c r="I913" s="11" t="s">
        <v>54</v>
      </c>
      <c r="J913" s="11" t="s">
        <v>33</v>
      </c>
      <c r="K913" s="11" t="s">
        <v>64</v>
      </c>
      <c r="L913" s="9">
        <v>30265</v>
      </c>
      <c r="M913" s="11" t="s">
        <v>35</v>
      </c>
      <c r="N913" s="11" t="s">
        <v>36</v>
      </c>
      <c r="O913" s="11" t="s">
        <v>83</v>
      </c>
      <c r="P913" s="11" t="s">
        <v>60</v>
      </c>
      <c r="Q913" s="11" t="s">
        <v>77</v>
      </c>
      <c r="R913" s="11" cm="1">
        <f t="array" ref="R913">_xlfn.IFS(Table3[[#This Row],[Performance Levels]]="Exceeds",4,Table3[[#This Row],[Performance Levels]]="Fully Meets",3,Table3[[#This Row],[Performance Levels]]="PIP",1,Table3[[#This Row],[Performance Levels]]="Needs Improvement",2)</f>
        <v>4</v>
      </c>
      <c r="S913" s="11">
        <v>3</v>
      </c>
      <c r="T913" s="11" t="str" cm="1">
        <f t="array" ref="T913">_xlfn.IFS(S913&lt;=2,"Excellent",S913=3,"Average",S913&lt;=5,"Poor")</f>
        <v>Average</v>
      </c>
      <c r="U913" s="9">
        <v>45061</v>
      </c>
      <c r="V913" s="11">
        <v>4</v>
      </c>
      <c r="W913" s="11" t="str" cm="1">
        <f t="array" ref="W913">_xlfn.IFS(S913&lt;=2,"High",S913=3,"Moderate",S913&lt;=5,"Low")</f>
        <v>Moderate</v>
      </c>
      <c r="X913" s="11">
        <v>1</v>
      </c>
      <c r="Y913" s="11" t="str" cm="1">
        <f t="array" ref="Y913">_xlfn.IFS(S913&lt;=2,"High",S913=3,"Moderate",S913&lt;=5,"Low")</f>
        <v>Moderate</v>
      </c>
      <c r="Z913" s="11">
        <v>5</v>
      </c>
      <c r="AA913" s="11" t="str" cm="1">
        <f t="array" ref="AA913">_xlfn.IFS(S913&lt;=2,"High",S913=3,"Moderate",S913&lt;=5,"Low")</f>
        <v>Moderate</v>
      </c>
      <c r="AB913" s="9">
        <v>45049</v>
      </c>
      <c r="AC913" s="11" t="s">
        <v>67</v>
      </c>
      <c r="AD913" s="11" t="s">
        <v>41</v>
      </c>
      <c r="AE913" s="11" t="s">
        <v>51</v>
      </c>
      <c r="AF913" s="11">
        <v>5</v>
      </c>
      <c r="AG913" s="12">
        <v>930.1</v>
      </c>
      <c r="AH913" s="11">
        <v>40</v>
      </c>
      <c r="AI913" s="11" t="str" cm="1">
        <f t="array" ref="AI913">_xlfn.IFS(AH913&lt;=25,"Young",AH913&lt;=50,"Adult",AH913&gt;50,"Old")</f>
        <v>Adult</v>
      </c>
    </row>
    <row r="914" spans="1:35" x14ac:dyDescent="0.35">
      <c r="A914" s="7">
        <v>1407</v>
      </c>
      <c r="B914" s="5">
        <v>45020</v>
      </c>
      <c r="C914" s="6">
        <f t="shared" ca="1" si="14"/>
        <v>3.1277777777777778</v>
      </c>
      <c r="D914" s="7" t="s">
        <v>27</v>
      </c>
      <c r="E914" s="7" t="s">
        <v>63</v>
      </c>
      <c r="F914" s="7" t="s">
        <v>29</v>
      </c>
      <c r="G914" s="7" t="s">
        <v>54</v>
      </c>
      <c r="H914" s="7" t="s">
        <v>55</v>
      </c>
      <c r="I914" s="7" t="s">
        <v>32</v>
      </c>
      <c r="J914" s="7" t="s">
        <v>33</v>
      </c>
      <c r="K914" s="7" t="s">
        <v>57</v>
      </c>
      <c r="L914" s="5">
        <v>30405</v>
      </c>
      <c r="M914" s="7" t="s">
        <v>35</v>
      </c>
      <c r="N914" s="7" t="s">
        <v>47</v>
      </c>
      <c r="O914" s="7" t="s">
        <v>48</v>
      </c>
      <c r="P914" s="7" t="s">
        <v>66</v>
      </c>
      <c r="Q914" s="7" t="s">
        <v>77</v>
      </c>
      <c r="R914" s="7" cm="1">
        <f t="array" ref="R914">_xlfn.IFS(Table3[[#This Row],[Performance Levels]]="Exceeds",4,Table3[[#This Row],[Performance Levels]]="Fully Meets",3,Table3[[#This Row],[Performance Levels]]="PIP",1,Table3[[#This Row],[Performance Levels]]="Needs Improvement",2)</f>
        <v>4</v>
      </c>
      <c r="S914" s="7">
        <v>3</v>
      </c>
      <c r="T914" s="7" t="str" cm="1">
        <f t="array" ref="T914">_xlfn.IFS(S914&lt;=2,"Excellent",S914=3,"Average",S914&lt;=5,"Poor")</f>
        <v>Average</v>
      </c>
      <c r="U914" s="5">
        <v>44973</v>
      </c>
      <c r="V914" s="7">
        <v>3</v>
      </c>
      <c r="W914" s="7" t="str" cm="1">
        <f t="array" ref="W914">_xlfn.IFS(S914&lt;=2,"High",S914=3,"Moderate",S914&lt;=5,"Low")</f>
        <v>Moderate</v>
      </c>
      <c r="X914" s="7">
        <v>3</v>
      </c>
      <c r="Y914" s="7" t="str" cm="1">
        <f t="array" ref="Y914">_xlfn.IFS(S914&lt;=2,"High",S914=3,"Moderate",S914&lt;=5,"Low")</f>
        <v>Moderate</v>
      </c>
      <c r="Z914" s="7">
        <v>1</v>
      </c>
      <c r="AA914" s="7" t="str" cm="1">
        <f t="array" ref="AA914">_xlfn.IFS(S914&lt;=2,"High",S914=3,"Moderate",S914&lt;=5,"Low")</f>
        <v>Moderate</v>
      </c>
      <c r="AB914" s="5">
        <v>44888</v>
      </c>
      <c r="AC914" s="7" t="s">
        <v>91</v>
      </c>
      <c r="AD914" s="7" t="s">
        <v>50</v>
      </c>
      <c r="AE914" s="7" t="s">
        <v>62</v>
      </c>
      <c r="AF914" s="7">
        <v>3</v>
      </c>
      <c r="AG914" s="8">
        <v>249.66</v>
      </c>
      <c r="AH914" s="7">
        <v>40</v>
      </c>
      <c r="AI914" s="7" t="str" cm="1">
        <f t="array" ref="AI914">_xlfn.IFS(AH914&lt;=25,"Young",AH914&lt;=50,"Adult",AH914&gt;50,"Old")</f>
        <v>Adult</v>
      </c>
    </row>
    <row r="915" spans="1:35" x14ac:dyDescent="0.35">
      <c r="A915" s="11">
        <v>1408</v>
      </c>
      <c r="B915" s="9">
        <v>44272</v>
      </c>
      <c r="C915" s="10">
        <f t="shared" ca="1" si="14"/>
        <v>5.1749999999999998</v>
      </c>
      <c r="D915" s="11" t="s">
        <v>27</v>
      </c>
      <c r="E915" s="11" t="s">
        <v>53</v>
      </c>
      <c r="F915" s="11" t="s">
        <v>29</v>
      </c>
      <c r="G915" s="11" t="s">
        <v>30</v>
      </c>
      <c r="H915" s="11" t="s">
        <v>55</v>
      </c>
      <c r="I915" s="11" t="s">
        <v>45</v>
      </c>
      <c r="J915" s="11" t="s">
        <v>33</v>
      </c>
      <c r="K915" s="11" t="s">
        <v>69</v>
      </c>
      <c r="L915" s="9">
        <v>29558</v>
      </c>
      <c r="M915" s="11" t="s">
        <v>35</v>
      </c>
      <c r="N915" s="11" t="s">
        <v>36</v>
      </c>
      <c r="O915" s="11" t="s">
        <v>59</v>
      </c>
      <c r="P915" s="11" t="s">
        <v>60</v>
      </c>
      <c r="Q915" s="11" t="s">
        <v>77</v>
      </c>
      <c r="R915" s="11" cm="1">
        <f t="array" ref="R915">_xlfn.IFS(Table3[[#This Row],[Performance Levels]]="Exceeds",4,Table3[[#This Row],[Performance Levels]]="Fully Meets",3,Table3[[#This Row],[Performance Levels]]="PIP",1,Table3[[#This Row],[Performance Levels]]="Needs Improvement",2)</f>
        <v>4</v>
      </c>
      <c r="S915" s="11">
        <v>3</v>
      </c>
      <c r="T915" s="11" t="str" cm="1">
        <f t="array" ref="T915">_xlfn.IFS(S915&lt;=2,"Excellent",S915=3,"Average",S915&lt;=5,"Poor")</f>
        <v>Average</v>
      </c>
      <c r="U915" s="9">
        <v>45084</v>
      </c>
      <c r="V915" s="11">
        <v>3</v>
      </c>
      <c r="W915" s="11" t="str" cm="1">
        <f t="array" ref="W915">_xlfn.IFS(S915&lt;=2,"High",S915=3,"Moderate",S915&lt;=5,"Low")</f>
        <v>Moderate</v>
      </c>
      <c r="X915" s="11">
        <v>3</v>
      </c>
      <c r="Y915" s="11" t="str" cm="1">
        <f t="array" ref="Y915">_xlfn.IFS(S915&lt;=2,"High",S915=3,"Moderate",S915&lt;=5,"Low")</f>
        <v>Moderate</v>
      </c>
      <c r="Z915" s="11">
        <v>3</v>
      </c>
      <c r="AA915" s="11" t="str" cm="1">
        <f t="array" ref="AA915">_xlfn.IFS(S915&lt;=2,"High",S915=3,"Moderate",S915&lt;=5,"Low")</f>
        <v>Moderate</v>
      </c>
      <c r="AB915" s="9">
        <v>44919</v>
      </c>
      <c r="AC915" s="11" t="s">
        <v>91</v>
      </c>
      <c r="AD915" s="11" t="s">
        <v>41</v>
      </c>
      <c r="AE915" s="11" t="s">
        <v>72</v>
      </c>
      <c r="AF915" s="11">
        <v>5</v>
      </c>
      <c r="AG915" s="12">
        <v>691.82</v>
      </c>
      <c r="AH915" s="11">
        <v>41</v>
      </c>
      <c r="AI915" s="11" t="str" cm="1">
        <f t="array" ref="AI915">_xlfn.IFS(AH915&lt;=25,"Young",AH915&lt;=50,"Adult",AH915&gt;50,"Old")</f>
        <v>Adult</v>
      </c>
    </row>
    <row r="916" spans="1:35" x14ac:dyDescent="0.35">
      <c r="A916" s="7">
        <v>1409</v>
      </c>
      <c r="B916" s="5">
        <v>43535</v>
      </c>
      <c r="C916" s="6">
        <f t="shared" ca="1" si="14"/>
        <v>7.1916666666666664</v>
      </c>
      <c r="D916" s="7" t="s">
        <v>27</v>
      </c>
      <c r="E916" s="7" t="s">
        <v>86</v>
      </c>
      <c r="F916" s="7" t="s">
        <v>107</v>
      </c>
      <c r="G916" s="7" t="s">
        <v>54</v>
      </c>
      <c r="H916" s="7" t="s">
        <v>44</v>
      </c>
      <c r="I916" s="7" t="s">
        <v>45</v>
      </c>
      <c r="J916" s="7" t="s">
        <v>33</v>
      </c>
      <c r="K916" s="7" t="s">
        <v>64</v>
      </c>
      <c r="L916" s="5">
        <v>29678</v>
      </c>
      <c r="M916" s="7" t="s">
        <v>35</v>
      </c>
      <c r="N916" s="7" t="s">
        <v>36</v>
      </c>
      <c r="O916" s="7" t="s">
        <v>59</v>
      </c>
      <c r="P916" s="7" t="s">
        <v>38</v>
      </c>
      <c r="Q916" s="7" t="s">
        <v>77</v>
      </c>
      <c r="R916" s="7" cm="1">
        <f t="array" ref="R916">_xlfn.IFS(Table3[[#This Row],[Performance Levels]]="Exceeds",4,Table3[[#This Row],[Performance Levels]]="Fully Meets",3,Table3[[#This Row],[Performance Levels]]="PIP",1,Table3[[#This Row],[Performance Levels]]="Needs Improvement",2)</f>
        <v>4</v>
      </c>
      <c r="S916" s="7">
        <v>3</v>
      </c>
      <c r="T916" s="7" t="str" cm="1">
        <f t="array" ref="T916">_xlfn.IFS(S916&lt;=2,"Excellent",S916=3,"Average",S916&lt;=5,"Poor")</f>
        <v>Average</v>
      </c>
      <c r="U916" s="5">
        <v>45063</v>
      </c>
      <c r="V916" s="7">
        <v>2</v>
      </c>
      <c r="W916" s="7" t="str" cm="1">
        <f t="array" ref="W916">_xlfn.IFS(S916&lt;=2,"High",S916=3,"Moderate",S916&lt;=5,"Low")</f>
        <v>Moderate</v>
      </c>
      <c r="X916" s="7">
        <v>2</v>
      </c>
      <c r="Y916" s="7" t="str" cm="1">
        <f t="array" ref="Y916">_xlfn.IFS(S916&lt;=2,"High",S916=3,"Moderate",S916&lt;=5,"Low")</f>
        <v>Moderate</v>
      </c>
      <c r="Z916" s="7">
        <v>1</v>
      </c>
      <c r="AA916" s="7" t="str" cm="1">
        <f t="array" ref="AA916">_xlfn.IFS(S916&lt;=2,"High",S916=3,"Moderate",S916&lt;=5,"Low")</f>
        <v>Moderate</v>
      </c>
      <c r="AB916" s="5">
        <v>44796</v>
      </c>
      <c r="AC916" s="7" t="s">
        <v>49</v>
      </c>
      <c r="AD916" s="7" t="s">
        <v>41</v>
      </c>
      <c r="AE916" s="7" t="s">
        <v>72</v>
      </c>
      <c r="AF916" s="7">
        <v>4</v>
      </c>
      <c r="AG916" s="8">
        <v>938.59</v>
      </c>
      <c r="AH916" s="7">
        <v>38</v>
      </c>
      <c r="AI916" s="7" t="str" cm="1">
        <f t="array" ref="AI916">_xlfn.IFS(AH916&lt;=25,"Young",AH916&lt;=50,"Adult",AH916&gt;50,"Old")</f>
        <v>Adult</v>
      </c>
    </row>
    <row r="917" spans="1:35" x14ac:dyDescent="0.35">
      <c r="A917" s="11">
        <v>1410</v>
      </c>
      <c r="B917" s="9">
        <v>44617</v>
      </c>
      <c r="C917" s="10">
        <f t="shared" ca="1" si="14"/>
        <v>4.2361111111111107</v>
      </c>
      <c r="D917" s="11" t="s">
        <v>27</v>
      </c>
      <c r="E917" s="11" t="s">
        <v>84</v>
      </c>
      <c r="F917" s="11" t="s">
        <v>29</v>
      </c>
      <c r="G917" s="11" t="s">
        <v>30</v>
      </c>
      <c r="H917" s="11" t="s">
        <v>31</v>
      </c>
      <c r="I917" s="11" t="s">
        <v>32</v>
      </c>
      <c r="J917" s="11" t="s">
        <v>33</v>
      </c>
      <c r="K917" s="11" t="s">
        <v>100</v>
      </c>
      <c r="L917" s="9">
        <v>53182</v>
      </c>
      <c r="M917" s="11" t="s">
        <v>35</v>
      </c>
      <c r="N917" s="11" t="s">
        <v>36</v>
      </c>
      <c r="O917" s="11" t="s">
        <v>37</v>
      </c>
      <c r="P917" s="11" t="s">
        <v>38</v>
      </c>
      <c r="Q917" s="11" t="s">
        <v>77</v>
      </c>
      <c r="R917" s="11" cm="1">
        <f t="array" ref="R917">_xlfn.IFS(Table3[[#This Row],[Performance Levels]]="Exceeds",4,Table3[[#This Row],[Performance Levels]]="Fully Meets",3,Table3[[#This Row],[Performance Levels]]="PIP",1,Table3[[#This Row],[Performance Levels]]="Needs Improvement",2)</f>
        <v>4</v>
      </c>
      <c r="S917" s="11">
        <v>3</v>
      </c>
      <c r="T917" s="11" t="str" cm="1">
        <f t="array" ref="T917">_xlfn.IFS(S917&lt;=2,"Excellent",S917=3,"Average",S917&lt;=5,"Poor")</f>
        <v>Average</v>
      </c>
      <c r="U917" s="9">
        <v>45018</v>
      </c>
      <c r="V917" s="11">
        <v>2</v>
      </c>
      <c r="W917" s="11" t="str" cm="1">
        <f t="array" ref="W917">_xlfn.IFS(S917&lt;=2,"High",S917=3,"Moderate",S917&lt;=5,"Low")</f>
        <v>Moderate</v>
      </c>
      <c r="X917" s="11">
        <v>2</v>
      </c>
      <c r="Y917" s="11" t="str" cm="1">
        <f t="array" ref="Y917">_xlfn.IFS(S917&lt;=2,"High",S917=3,"Moderate",S917&lt;=5,"Low")</f>
        <v>Moderate</v>
      </c>
      <c r="Z917" s="11">
        <v>4</v>
      </c>
      <c r="AA917" s="11" t="str" cm="1">
        <f t="array" ref="AA917">_xlfn.IFS(S917&lt;=2,"High",S917=3,"Moderate",S917&lt;=5,"Low")</f>
        <v>Moderate</v>
      </c>
      <c r="AB917" s="9">
        <v>44890</v>
      </c>
      <c r="AC917" s="11" t="s">
        <v>61</v>
      </c>
      <c r="AD917" s="11" t="s">
        <v>50</v>
      </c>
      <c r="AE917" s="11" t="s">
        <v>62</v>
      </c>
      <c r="AF917" s="11">
        <v>1</v>
      </c>
      <c r="AG917" s="12">
        <v>746.8</v>
      </c>
      <c r="AH917" s="11">
        <v>77</v>
      </c>
      <c r="AI917" s="11" t="str" cm="1">
        <f t="array" ref="AI917">_xlfn.IFS(AH917&lt;=25,"Young",AH917&lt;=50,"Adult",AH917&gt;50,"Old")</f>
        <v>Old</v>
      </c>
    </row>
    <row r="918" spans="1:35" x14ac:dyDescent="0.35">
      <c r="A918" s="7">
        <v>1411</v>
      </c>
      <c r="B918" s="5">
        <v>43648</v>
      </c>
      <c r="C918" s="6">
        <f t="shared" ca="1" si="14"/>
        <v>6.8833333333333337</v>
      </c>
      <c r="D918" s="7" t="s">
        <v>27</v>
      </c>
      <c r="E918" s="7" t="s">
        <v>43</v>
      </c>
      <c r="F918" s="7" t="s">
        <v>29</v>
      </c>
      <c r="G918" s="7" t="s">
        <v>45</v>
      </c>
      <c r="H918" s="7" t="s">
        <v>31</v>
      </c>
      <c r="I918" s="7" t="s">
        <v>45</v>
      </c>
      <c r="J918" s="7" t="s">
        <v>33</v>
      </c>
      <c r="K918" s="7" t="s">
        <v>46</v>
      </c>
      <c r="L918" s="5">
        <v>29367</v>
      </c>
      <c r="M918" s="7" t="s">
        <v>35</v>
      </c>
      <c r="N918" s="7" t="s">
        <v>36</v>
      </c>
      <c r="O918" s="7" t="s">
        <v>48</v>
      </c>
      <c r="P918" s="7" t="s">
        <v>66</v>
      </c>
      <c r="Q918" s="7" t="s">
        <v>77</v>
      </c>
      <c r="R918" s="7" cm="1">
        <f t="array" ref="R918">_xlfn.IFS(Table3[[#This Row],[Performance Levels]]="Exceeds",4,Table3[[#This Row],[Performance Levels]]="Fully Meets",3,Table3[[#This Row],[Performance Levels]]="PIP",1,Table3[[#This Row],[Performance Levels]]="Needs Improvement",2)</f>
        <v>4</v>
      </c>
      <c r="S918" s="7">
        <v>3</v>
      </c>
      <c r="T918" s="7" t="str" cm="1">
        <f t="array" ref="T918">_xlfn.IFS(S918&lt;=2,"Excellent",S918=3,"Average",S918&lt;=5,"Poor")</f>
        <v>Average</v>
      </c>
      <c r="U918" s="5">
        <v>45102</v>
      </c>
      <c r="V918" s="7">
        <v>5</v>
      </c>
      <c r="W918" s="7" t="str" cm="1">
        <f t="array" ref="W918">_xlfn.IFS(S918&lt;=2,"High",S918=3,"Moderate",S918&lt;=5,"Low")</f>
        <v>Moderate</v>
      </c>
      <c r="X918" s="7">
        <v>4</v>
      </c>
      <c r="Y918" s="7" t="str" cm="1">
        <f t="array" ref="Y918">_xlfn.IFS(S918&lt;=2,"High",S918=3,"Moderate",S918&lt;=5,"Low")</f>
        <v>Moderate</v>
      </c>
      <c r="Z918" s="7">
        <v>5</v>
      </c>
      <c r="AA918" s="7" t="str" cm="1">
        <f t="array" ref="AA918">_xlfn.IFS(S918&lt;=2,"High",S918=3,"Moderate",S918&lt;=5,"Low")</f>
        <v>Moderate</v>
      </c>
      <c r="AB918" s="5">
        <v>44909</v>
      </c>
      <c r="AC918" s="7" t="s">
        <v>67</v>
      </c>
      <c r="AD918" s="7" t="s">
        <v>50</v>
      </c>
      <c r="AE918" s="7" t="s">
        <v>51</v>
      </c>
      <c r="AF918" s="7">
        <v>1</v>
      </c>
      <c r="AG918" s="8">
        <v>690.75</v>
      </c>
      <c r="AH918" s="7">
        <v>39</v>
      </c>
      <c r="AI918" s="7" t="str" cm="1">
        <f t="array" ref="AI918">_xlfn.IFS(AH918&lt;=25,"Young",AH918&lt;=50,"Adult",AH918&gt;50,"Old")</f>
        <v>Adult</v>
      </c>
    </row>
    <row r="919" spans="1:35" x14ac:dyDescent="0.35">
      <c r="A919" s="11">
        <v>1412</v>
      </c>
      <c r="B919" s="9">
        <v>43636</v>
      </c>
      <c r="C919" s="10">
        <f t="shared" ca="1" si="14"/>
        <v>6.916666666666667</v>
      </c>
      <c r="D919" s="11" t="s">
        <v>27</v>
      </c>
      <c r="E919" s="11" t="s">
        <v>86</v>
      </c>
      <c r="F919" s="11" t="s">
        <v>29</v>
      </c>
      <c r="G919" s="11" t="s">
        <v>45</v>
      </c>
      <c r="H919" s="11" t="s">
        <v>55</v>
      </c>
      <c r="I919" s="11" t="s">
        <v>54</v>
      </c>
      <c r="J919" s="11" t="s">
        <v>33</v>
      </c>
      <c r="K919" s="11" t="s">
        <v>69</v>
      </c>
      <c r="L919" s="9">
        <v>30213</v>
      </c>
      <c r="M919" s="11" t="s">
        <v>35</v>
      </c>
      <c r="N919" s="11" t="s">
        <v>36</v>
      </c>
      <c r="O919" s="11" t="s">
        <v>37</v>
      </c>
      <c r="P919" s="11" t="s">
        <v>38</v>
      </c>
      <c r="Q919" s="11" t="s">
        <v>77</v>
      </c>
      <c r="R919" s="11" cm="1">
        <f t="array" ref="R919">_xlfn.IFS(Table3[[#This Row],[Performance Levels]]="Exceeds",4,Table3[[#This Row],[Performance Levels]]="Fully Meets",3,Table3[[#This Row],[Performance Levels]]="PIP",1,Table3[[#This Row],[Performance Levels]]="Needs Improvement",2)</f>
        <v>4</v>
      </c>
      <c r="S919" s="11">
        <v>3</v>
      </c>
      <c r="T919" s="11" t="str" cm="1">
        <f t="array" ref="T919">_xlfn.IFS(S919&lt;=2,"Excellent",S919=3,"Average",S919&lt;=5,"Poor")</f>
        <v>Average</v>
      </c>
      <c r="U919" s="9">
        <v>45093</v>
      </c>
      <c r="V919" s="11">
        <v>4</v>
      </c>
      <c r="W919" s="11" t="str" cm="1">
        <f t="array" ref="W919">_xlfn.IFS(S919&lt;=2,"High",S919=3,"Moderate",S919&lt;=5,"Low")</f>
        <v>Moderate</v>
      </c>
      <c r="X919" s="11">
        <v>3</v>
      </c>
      <c r="Y919" s="11" t="str" cm="1">
        <f t="array" ref="Y919">_xlfn.IFS(S919&lt;=2,"High",S919=3,"Moderate",S919&lt;=5,"Low")</f>
        <v>Moderate</v>
      </c>
      <c r="Z919" s="11">
        <v>5</v>
      </c>
      <c r="AA919" s="11" t="str" cm="1">
        <f t="array" ref="AA919">_xlfn.IFS(S919&lt;=2,"High",S919=3,"Moderate",S919&lt;=5,"Low")</f>
        <v>Moderate</v>
      </c>
      <c r="AB919" s="9">
        <v>44797</v>
      </c>
      <c r="AC919" s="11" t="s">
        <v>61</v>
      </c>
      <c r="AD919" s="11" t="s">
        <v>50</v>
      </c>
      <c r="AE919" s="11" t="s">
        <v>51</v>
      </c>
      <c r="AF919" s="11">
        <v>4</v>
      </c>
      <c r="AG919" s="12">
        <v>544.19000000000005</v>
      </c>
      <c r="AH919" s="11">
        <v>37</v>
      </c>
      <c r="AI919" s="11" t="str" cm="1">
        <f t="array" ref="AI919">_xlfn.IFS(AH919&lt;=25,"Young",AH919&lt;=50,"Adult",AH919&gt;50,"Old")</f>
        <v>Adult</v>
      </c>
    </row>
    <row r="920" spans="1:35" x14ac:dyDescent="0.35">
      <c r="A920" s="7">
        <v>1413</v>
      </c>
      <c r="B920" s="5">
        <v>43735</v>
      </c>
      <c r="C920" s="6">
        <f t="shared" ca="1" si="14"/>
        <v>6.6472222222222221</v>
      </c>
      <c r="D920" s="7" t="s">
        <v>27</v>
      </c>
      <c r="E920" s="7" t="s">
        <v>63</v>
      </c>
      <c r="F920" s="7" t="s">
        <v>29</v>
      </c>
      <c r="G920" s="7" t="s">
        <v>45</v>
      </c>
      <c r="H920" s="7" t="s">
        <v>44</v>
      </c>
      <c r="I920" s="7" t="s">
        <v>54</v>
      </c>
      <c r="J920" s="7" t="s">
        <v>33</v>
      </c>
      <c r="K920" s="7" t="s">
        <v>34</v>
      </c>
      <c r="L920" s="5">
        <v>52302</v>
      </c>
      <c r="M920" s="7" t="s">
        <v>35</v>
      </c>
      <c r="N920" s="7" t="s">
        <v>47</v>
      </c>
      <c r="O920" s="7" t="s">
        <v>71</v>
      </c>
      <c r="P920" s="7" t="s">
        <v>38</v>
      </c>
      <c r="Q920" s="7" t="s">
        <v>97</v>
      </c>
      <c r="R920" s="7" cm="1">
        <f t="array" ref="R920">_xlfn.IFS(Table3[[#This Row],[Performance Levels]]="Exceeds",4,Table3[[#This Row],[Performance Levels]]="Fully Meets",3,Table3[[#This Row],[Performance Levels]]="PIP",1,Table3[[#This Row],[Performance Levels]]="Needs Improvement",2)</f>
        <v>2</v>
      </c>
      <c r="S920" s="7">
        <v>3</v>
      </c>
      <c r="T920" s="7" t="str" cm="1">
        <f t="array" ref="T920">_xlfn.IFS(S920&lt;=2,"Excellent",S920=3,"Average",S920&lt;=5,"Poor")</f>
        <v>Average</v>
      </c>
      <c r="U920" s="5">
        <v>44865</v>
      </c>
      <c r="V920" s="7">
        <v>4</v>
      </c>
      <c r="W920" s="7" t="str" cm="1">
        <f t="array" ref="W920">_xlfn.IFS(S920&lt;=2,"High",S920=3,"Moderate",S920&lt;=5,"Low")</f>
        <v>Moderate</v>
      </c>
      <c r="X920" s="7">
        <v>3</v>
      </c>
      <c r="Y920" s="7" t="str" cm="1">
        <f t="array" ref="Y920">_xlfn.IFS(S920&lt;=2,"High",S920=3,"Moderate",S920&lt;=5,"Low")</f>
        <v>Moderate</v>
      </c>
      <c r="Z920" s="7">
        <v>2</v>
      </c>
      <c r="AA920" s="7" t="str" cm="1">
        <f t="array" ref="AA920">_xlfn.IFS(S920&lt;=2,"High",S920=3,"Moderate",S920&lt;=5,"Low")</f>
        <v>Moderate</v>
      </c>
      <c r="AB920" s="5">
        <v>44974</v>
      </c>
      <c r="AC920" s="7" t="s">
        <v>67</v>
      </c>
      <c r="AD920" s="7" t="s">
        <v>41</v>
      </c>
      <c r="AE920" s="7" t="s">
        <v>62</v>
      </c>
      <c r="AF920" s="7">
        <v>5</v>
      </c>
      <c r="AG920" s="8">
        <v>918.34</v>
      </c>
      <c r="AH920" s="7">
        <v>76</v>
      </c>
      <c r="AI920" s="7" t="str" cm="1">
        <f t="array" ref="AI920">_xlfn.IFS(AH920&lt;=25,"Young",AH920&lt;=50,"Adult",AH920&gt;50,"Old")</f>
        <v>Old</v>
      </c>
    </row>
    <row r="921" spans="1:35" x14ac:dyDescent="0.35">
      <c r="A921" s="11">
        <v>1414</v>
      </c>
      <c r="B921" s="9">
        <v>44880</v>
      </c>
      <c r="C921" s="10">
        <f t="shared" ca="1" si="14"/>
        <v>3.5138888888888888</v>
      </c>
      <c r="D921" s="11" t="s">
        <v>27</v>
      </c>
      <c r="E921" s="11" t="s">
        <v>68</v>
      </c>
      <c r="F921" s="11" t="s">
        <v>29</v>
      </c>
      <c r="G921" s="11" t="s">
        <v>30</v>
      </c>
      <c r="H921" s="11" t="s">
        <v>31</v>
      </c>
      <c r="I921" s="11" t="s">
        <v>54</v>
      </c>
      <c r="J921" s="11" t="s">
        <v>33</v>
      </c>
      <c r="K921" s="11" t="s">
        <v>46</v>
      </c>
      <c r="L921" s="9">
        <v>24261</v>
      </c>
      <c r="M921" s="11" t="s">
        <v>35</v>
      </c>
      <c r="N921" s="11" t="s">
        <v>47</v>
      </c>
      <c r="O921" s="11" t="s">
        <v>83</v>
      </c>
      <c r="P921" s="11" t="s">
        <v>66</v>
      </c>
      <c r="Q921" s="11" t="s">
        <v>77</v>
      </c>
      <c r="R921" s="11" cm="1">
        <f t="array" ref="R921">_xlfn.IFS(Table3[[#This Row],[Performance Levels]]="Exceeds",4,Table3[[#This Row],[Performance Levels]]="Fully Meets",3,Table3[[#This Row],[Performance Levels]]="PIP",1,Table3[[#This Row],[Performance Levels]]="Needs Improvement",2)</f>
        <v>4</v>
      </c>
      <c r="S921" s="11">
        <v>3</v>
      </c>
      <c r="T921" s="11" t="str" cm="1">
        <f t="array" ref="T921">_xlfn.IFS(S921&lt;=2,"Excellent",S921=3,"Average",S921&lt;=5,"Poor")</f>
        <v>Average</v>
      </c>
      <c r="U921" s="9">
        <v>44786</v>
      </c>
      <c r="V921" s="11">
        <v>1</v>
      </c>
      <c r="W921" s="11" t="str" cm="1">
        <f t="array" ref="W921">_xlfn.IFS(S921&lt;=2,"High",S921=3,"Moderate",S921&lt;=5,"Low")</f>
        <v>Moderate</v>
      </c>
      <c r="X921" s="11">
        <v>4</v>
      </c>
      <c r="Y921" s="11" t="str" cm="1">
        <f t="array" ref="Y921">_xlfn.IFS(S921&lt;=2,"High",S921=3,"Moderate",S921&lt;=5,"Low")</f>
        <v>Moderate</v>
      </c>
      <c r="Z921" s="11">
        <v>4</v>
      </c>
      <c r="AA921" s="11" t="str" cm="1">
        <f t="array" ref="AA921">_xlfn.IFS(S921&lt;=2,"High",S921=3,"Moderate",S921&lt;=5,"Low")</f>
        <v>Moderate</v>
      </c>
      <c r="AB921" s="9">
        <v>44947</v>
      </c>
      <c r="AC921" s="11" t="s">
        <v>49</v>
      </c>
      <c r="AD921" s="11" t="s">
        <v>41</v>
      </c>
      <c r="AE921" s="11" t="s">
        <v>42</v>
      </c>
      <c r="AF921" s="11">
        <v>3</v>
      </c>
      <c r="AG921" s="12">
        <v>997.2</v>
      </c>
      <c r="AH921" s="11">
        <v>56</v>
      </c>
      <c r="AI921" s="11" t="str" cm="1">
        <f t="array" ref="AI921">_xlfn.IFS(AH921&lt;=25,"Young",AH921&lt;=50,"Adult",AH921&gt;50,"Old")</f>
        <v>Old</v>
      </c>
    </row>
    <row r="922" spans="1:35" x14ac:dyDescent="0.35">
      <c r="A922" s="7">
        <v>1415</v>
      </c>
      <c r="B922" s="5">
        <v>44065</v>
      </c>
      <c r="C922" s="6">
        <f t="shared" ca="1" si="14"/>
        <v>5.7444444444444445</v>
      </c>
      <c r="D922" s="7" t="s">
        <v>27</v>
      </c>
      <c r="E922" s="7" t="s">
        <v>28</v>
      </c>
      <c r="F922" s="7" t="s">
        <v>29</v>
      </c>
      <c r="G922" s="7" t="s">
        <v>45</v>
      </c>
      <c r="H922" s="7" t="s">
        <v>44</v>
      </c>
      <c r="I922" s="7" t="s">
        <v>45</v>
      </c>
      <c r="J922" s="7" t="s">
        <v>33</v>
      </c>
      <c r="K922" s="7" t="s">
        <v>69</v>
      </c>
      <c r="L922" s="5">
        <v>28351</v>
      </c>
      <c r="M922" s="7" t="s">
        <v>35</v>
      </c>
      <c r="N922" s="7" t="s">
        <v>47</v>
      </c>
      <c r="O922" s="7" t="s">
        <v>83</v>
      </c>
      <c r="P922" s="7" t="s">
        <v>76</v>
      </c>
      <c r="Q922" s="7" t="s">
        <v>77</v>
      </c>
      <c r="R922" s="7" cm="1">
        <f t="array" ref="R922">_xlfn.IFS(Table3[[#This Row],[Performance Levels]]="Exceeds",4,Table3[[#This Row],[Performance Levels]]="Fully Meets",3,Table3[[#This Row],[Performance Levels]]="PIP",1,Table3[[#This Row],[Performance Levels]]="Needs Improvement",2)</f>
        <v>4</v>
      </c>
      <c r="S922" s="7">
        <v>3</v>
      </c>
      <c r="T922" s="7" t="str" cm="1">
        <f t="array" ref="T922">_xlfn.IFS(S922&lt;=2,"Excellent",S922=3,"Average",S922&lt;=5,"Poor")</f>
        <v>Average</v>
      </c>
      <c r="U922" s="5">
        <v>44820</v>
      </c>
      <c r="V922" s="7">
        <v>2</v>
      </c>
      <c r="W922" s="7" t="str" cm="1">
        <f t="array" ref="W922">_xlfn.IFS(S922&lt;=2,"High",S922=3,"Moderate",S922&lt;=5,"Low")</f>
        <v>Moderate</v>
      </c>
      <c r="X922" s="7">
        <v>2</v>
      </c>
      <c r="Y922" s="7" t="str" cm="1">
        <f t="array" ref="Y922">_xlfn.IFS(S922&lt;=2,"High",S922=3,"Moderate",S922&lt;=5,"Low")</f>
        <v>Moderate</v>
      </c>
      <c r="Z922" s="7">
        <v>1</v>
      </c>
      <c r="AA922" s="7" t="str" cm="1">
        <f t="array" ref="AA922">_xlfn.IFS(S922&lt;=2,"High",S922=3,"Moderate",S922&lt;=5,"Low")</f>
        <v>Moderate</v>
      </c>
      <c r="AB922" s="5">
        <v>44923</v>
      </c>
      <c r="AC922" s="7" t="s">
        <v>49</v>
      </c>
      <c r="AD922" s="7" t="s">
        <v>41</v>
      </c>
      <c r="AE922" s="7" t="s">
        <v>51</v>
      </c>
      <c r="AF922" s="7">
        <v>3</v>
      </c>
      <c r="AG922" s="8">
        <v>633.96</v>
      </c>
      <c r="AH922" s="7">
        <v>43</v>
      </c>
      <c r="AI922" s="7" t="str" cm="1">
        <f t="array" ref="AI922">_xlfn.IFS(AH922&lt;=25,"Young",AH922&lt;=50,"Adult",AH922&gt;50,"Old")</f>
        <v>Adult</v>
      </c>
    </row>
    <row r="923" spans="1:35" x14ac:dyDescent="0.35">
      <c r="A923" s="11">
        <v>1416</v>
      </c>
      <c r="B923" s="9">
        <v>43930</v>
      </c>
      <c r="C923" s="10">
        <f t="shared" ca="1" si="14"/>
        <v>6.1138888888888889</v>
      </c>
      <c r="D923" s="11" t="s">
        <v>27</v>
      </c>
      <c r="E923" s="11" t="s">
        <v>43</v>
      </c>
      <c r="F923" s="11" t="s">
        <v>29</v>
      </c>
      <c r="G923" s="11" t="s">
        <v>45</v>
      </c>
      <c r="H923" s="11" t="s">
        <v>55</v>
      </c>
      <c r="I923" s="11" t="s">
        <v>54</v>
      </c>
      <c r="J923" s="11" t="s">
        <v>33</v>
      </c>
      <c r="K923" s="11" t="s">
        <v>69</v>
      </c>
      <c r="L923" s="9">
        <v>19614</v>
      </c>
      <c r="M923" s="11" t="s">
        <v>35</v>
      </c>
      <c r="N923" s="11" t="s">
        <v>47</v>
      </c>
      <c r="O923" s="11" t="s">
        <v>83</v>
      </c>
      <c r="P923" s="11" t="s">
        <v>38</v>
      </c>
      <c r="Q923" s="11" t="s">
        <v>77</v>
      </c>
      <c r="R923" s="11" cm="1">
        <f t="array" ref="R923">_xlfn.IFS(Table3[[#This Row],[Performance Levels]]="Exceeds",4,Table3[[#This Row],[Performance Levels]]="Fully Meets",3,Table3[[#This Row],[Performance Levels]]="PIP",1,Table3[[#This Row],[Performance Levels]]="Needs Improvement",2)</f>
        <v>4</v>
      </c>
      <c r="S923" s="11">
        <v>3</v>
      </c>
      <c r="T923" s="11" t="str" cm="1">
        <f t="array" ref="T923">_xlfn.IFS(S923&lt;=2,"Excellent",S923=3,"Average",S923&lt;=5,"Poor")</f>
        <v>Average</v>
      </c>
      <c r="U923" s="9">
        <v>45057</v>
      </c>
      <c r="V923" s="11">
        <v>5</v>
      </c>
      <c r="W923" s="11" t="str" cm="1">
        <f t="array" ref="W923">_xlfn.IFS(S923&lt;=2,"High",S923=3,"Moderate",S923&lt;=5,"Low")</f>
        <v>Moderate</v>
      </c>
      <c r="X923" s="11">
        <v>4</v>
      </c>
      <c r="Y923" s="11" t="str" cm="1">
        <f t="array" ref="Y923">_xlfn.IFS(S923&lt;=2,"High",S923=3,"Moderate",S923&lt;=5,"Low")</f>
        <v>Moderate</v>
      </c>
      <c r="Z923" s="11">
        <v>3</v>
      </c>
      <c r="AA923" s="11" t="str" cm="1">
        <f t="array" ref="AA923">_xlfn.IFS(S923&lt;=2,"High",S923=3,"Moderate",S923&lt;=5,"Low")</f>
        <v>Moderate</v>
      </c>
      <c r="AB923" s="9">
        <v>44861</v>
      </c>
      <c r="AC923" s="11" t="s">
        <v>49</v>
      </c>
      <c r="AD923" s="11" t="s">
        <v>50</v>
      </c>
      <c r="AE923" s="11" t="s">
        <v>72</v>
      </c>
      <c r="AF923" s="11">
        <v>2</v>
      </c>
      <c r="AG923" s="12">
        <v>638.69000000000005</v>
      </c>
      <c r="AH923" s="11">
        <v>67</v>
      </c>
      <c r="AI923" s="11" t="str" cm="1">
        <f t="array" ref="AI923">_xlfn.IFS(AH923&lt;=25,"Young",AH923&lt;=50,"Adult",AH923&gt;50,"Old")</f>
        <v>Old</v>
      </c>
    </row>
    <row r="924" spans="1:35" x14ac:dyDescent="0.35">
      <c r="A924" s="7">
        <v>1417</v>
      </c>
      <c r="B924" s="5">
        <v>44285</v>
      </c>
      <c r="C924" s="6">
        <f t="shared" ca="1" si="14"/>
        <v>5.1388888888888893</v>
      </c>
      <c r="D924" s="7" t="s">
        <v>27</v>
      </c>
      <c r="E924" s="7" t="s">
        <v>86</v>
      </c>
      <c r="F924" s="7" t="s">
        <v>29</v>
      </c>
      <c r="G924" s="7" t="s">
        <v>54</v>
      </c>
      <c r="H924" s="7" t="s">
        <v>31</v>
      </c>
      <c r="I924" s="7" t="s">
        <v>45</v>
      </c>
      <c r="J924" s="7" t="s">
        <v>33</v>
      </c>
      <c r="K924" s="7" t="s">
        <v>46</v>
      </c>
      <c r="L924" s="5">
        <v>54456</v>
      </c>
      <c r="M924" s="7" t="s">
        <v>35</v>
      </c>
      <c r="N924" s="7" t="s">
        <v>36</v>
      </c>
      <c r="O924" s="7" t="s">
        <v>59</v>
      </c>
      <c r="P924" s="7" t="s">
        <v>60</v>
      </c>
      <c r="Q924" s="7" t="s">
        <v>77</v>
      </c>
      <c r="R924" s="7" cm="1">
        <f t="array" ref="R924">_xlfn.IFS(Table3[[#This Row],[Performance Levels]]="Exceeds",4,Table3[[#This Row],[Performance Levels]]="Fully Meets",3,Table3[[#This Row],[Performance Levels]]="PIP",1,Table3[[#This Row],[Performance Levels]]="Needs Improvement",2)</f>
        <v>4</v>
      </c>
      <c r="S924" s="7">
        <v>3</v>
      </c>
      <c r="T924" s="7" t="str" cm="1">
        <f t="array" ref="T924">_xlfn.IFS(S924&lt;=2,"Excellent",S924=3,"Average",S924&lt;=5,"Poor")</f>
        <v>Average</v>
      </c>
      <c r="U924" s="5">
        <v>44926</v>
      </c>
      <c r="V924" s="7">
        <v>3</v>
      </c>
      <c r="W924" s="7" t="str" cm="1">
        <f t="array" ref="W924">_xlfn.IFS(S924&lt;=2,"High",S924=3,"Moderate",S924&lt;=5,"Low")</f>
        <v>Moderate</v>
      </c>
      <c r="X924" s="7">
        <v>5</v>
      </c>
      <c r="Y924" s="7" t="str" cm="1">
        <f t="array" ref="Y924">_xlfn.IFS(S924&lt;=2,"High",S924=3,"Moderate",S924&lt;=5,"Low")</f>
        <v>Moderate</v>
      </c>
      <c r="Z924" s="7">
        <v>2</v>
      </c>
      <c r="AA924" s="7" t="str" cm="1">
        <f t="array" ref="AA924">_xlfn.IFS(S924&lt;=2,"High",S924=3,"Moderate",S924&lt;=5,"Low")</f>
        <v>Moderate</v>
      </c>
      <c r="AB924" s="5">
        <v>44931</v>
      </c>
      <c r="AC924" s="7" t="s">
        <v>61</v>
      </c>
      <c r="AD924" s="7" t="s">
        <v>41</v>
      </c>
      <c r="AE924" s="7" t="s">
        <v>72</v>
      </c>
      <c r="AF924" s="7">
        <v>1</v>
      </c>
      <c r="AG924" s="8">
        <v>643.82000000000005</v>
      </c>
      <c r="AH924" s="7">
        <v>72</v>
      </c>
      <c r="AI924" s="7" t="str" cm="1">
        <f t="array" ref="AI924">_xlfn.IFS(AH924&lt;=25,"Young",AH924&lt;=50,"Adult",AH924&gt;50,"Old")</f>
        <v>Old</v>
      </c>
    </row>
    <row r="925" spans="1:35" x14ac:dyDescent="0.35">
      <c r="A925" s="11">
        <v>1418</v>
      </c>
      <c r="B925" s="9">
        <v>43369</v>
      </c>
      <c r="C925" s="10">
        <f t="shared" ca="1" si="14"/>
        <v>7.65</v>
      </c>
      <c r="D925" s="11" t="s">
        <v>27</v>
      </c>
      <c r="E925" s="11" t="s">
        <v>80</v>
      </c>
      <c r="F925" s="11" t="s">
        <v>29</v>
      </c>
      <c r="G925" s="11" t="s">
        <v>45</v>
      </c>
      <c r="H925" s="11" t="s">
        <v>31</v>
      </c>
      <c r="I925" s="11" t="s">
        <v>32</v>
      </c>
      <c r="J925" s="11" t="s">
        <v>33</v>
      </c>
      <c r="K925" s="11" t="s">
        <v>100</v>
      </c>
      <c r="L925" s="9">
        <v>36890</v>
      </c>
      <c r="M925" s="11" t="s">
        <v>35</v>
      </c>
      <c r="N925" s="11" t="s">
        <v>36</v>
      </c>
      <c r="O925" s="11" t="s">
        <v>59</v>
      </c>
      <c r="P925" s="11" t="s">
        <v>66</v>
      </c>
      <c r="Q925" s="11" t="s">
        <v>97</v>
      </c>
      <c r="R925" s="11" cm="1">
        <f t="array" ref="R925">_xlfn.IFS(Table3[[#This Row],[Performance Levels]]="Exceeds",4,Table3[[#This Row],[Performance Levels]]="Fully Meets",3,Table3[[#This Row],[Performance Levels]]="PIP",1,Table3[[#This Row],[Performance Levels]]="Needs Improvement",2)</f>
        <v>2</v>
      </c>
      <c r="S925" s="11">
        <v>3</v>
      </c>
      <c r="T925" s="11" t="str" cm="1">
        <f t="array" ref="T925">_xlfn.IFS(S925&lt;=2,"Excellent",S925=3,"Average",S925&lt;=5,"Poor")</f>
        <v>Average</v>
      </c>
      <c r="U925" s="9">
        <v>44890</v>
      </c>
      <c r="V925" s="11">
        <v>2</v>
      </c>
      <c r="W925" s="11" t="str" cm="1">
        <f t="array" ref="W925">_xlfn.IFS(S925&lt;=2,"High",S925=3,"Moderate",S925&lt;=5,"Low")</f>
        <v>Moderate</v>
      </c>
      <c r="X925" s="11">
        <v>1</v>
      </c>
      <c r="Y925" s="11" t="str" cm="1">
        <f t="array" ref="Y925">_xlfn.IFS(S925&lt;=2,"High",S925=3,"Moderate",S925&lt;=5,"Low")</f>
        <v>Moderate</v>
      </c>
      <c r="Z925" s="11">
        <v>3</v>
      </c>
      <c r="AA925" s="11" t="str" cm="1">
        <f t="array" ref="AA925">_xlfn.IFS(S925&lt;=2,"High",S925=3,"Moderate",S925&lt;=5,"Low")</f>
        <v>Moderate</v>
      </c>
      <c r="AB925" s="9">
        <v>45101</v>
      </c>
      <c r="AC925" s="11" t="s">
        <v>61</v>
      </c>
      <c r="AD925" s="11" t="s">
        <v>50</v>
      </c>
      <c r="AE925" s="11" t="s">
        <v>42</v>
      </c>
      <c r="AF925" s="11">
        <v>1</v>
      </c>
      <c r="AG925" s="12">
        <v>840.76</v>
      </c>
      <c r="AH925" s="11">
        <v>18</v>
      </c>
      <c r="AI925" s="11" t="str" cm="1">
        <f t="array" ref="AI925">_xlfn.IFS(AH925&lt;=25,"Young",AH925&lt;=50,"Adult",AH925&gt;50,"Old")</f>
        <v>Young</v>
      </c>
    </row>
    <row r="926" spans="1:35" x14ac:dyDescent="0.35">
      <c r="A926" s="7">
        <v>1419</v>
      </c>
      <c r="B926" s="5">
        <v>45068</v>
      </c>
      <c r="C926" s="6">
        <f t="shared" ca="1" si="14"/>
        <v>2.9944444444444445</v>
      </c>
      <c r="D926" s="7" t="s">
        <v>27</v>
      </c>
      <c r="E926" s="7" t="s">
        <v>53</v>
      </c>
      <c r="F926" s="7" t="s">
        <v>29</v>
      </c>
      <c r="G926" s="7" t="s">
        <v>30</v>
      </c>
      <c r="H926" s="7" t="s">
        <v>31</v>
      </c>
      <c r="I926" s="7" t="s">
        <v>54</v>
      </c>
      <c r="J926" s="7" t="s">
        <v>33</v>
      </c>
      <c r="K926" s="7" t="s">
        <v>69</v>
      </c>
      <c r="L926" s="5">
        <v>30692</v>
      </c>
      <c r="M926" s="7" t="s">
        <v>35</v>
      </c>
      <c r="N926" s="7" t="s">
        <v>36</v>
      </c>
      <c r="O926" s="7" t="s">
        <v>59</v>
      </c>
      <c r="P926" s="7" t="s">
        <v>76</v>
      </c>
      <c r="Q926" s="7" t="s">
        <v>77</v>
      </c>
      <c r="R926" s="7" cm="1">
        <f t="array" ref="R926">_xlfn.IFS(Table3[[#This Row],[Performance Levels]]="Exceeds",4,Table3[[#This Row],[Performance Levels]]="Fully Meets",3,Table3[[#This Row],[Performance Levels]]="PIP",1,Table3[[#This Row],[Performance Levels]]="Needs Improvement",2)</f>
        <v>4</v>
      </c>
      <c r="S926" s="7">
        <v>3</v>
      </c>
      <c r="T926" s="7" t="str" cm="1">
        <f t="array" ref="T926">_xlfn.IFS(S926&lt;=2,"Excellent",S926=3,"Average",S926&lt;=5,"Poor")</f>
        <v>Average</v>
      </c>
      <c r="U926" s="5">
        <v>44968</v>
      </c>
      <c r="V926" s="7">
        <v>4</v>
      </c>
      <c r="W926" s="7" t="str" cm="1">
        <f t="array" ref="W926">_xlfn.IFS(S926&lt;=2,"High",S926=3,"Moderate",S926&lt;=5,"Low")</f>
        <v>Moderate</v>
      </c>
      <c r="X926" s="7">
        <v>2</v>
      </c>
      <c r="Y926" s="7" t="str" cm="1">
        <f t="array" ref="Y926">_xlfn.IFS(S926&lt;=2,"High",S926=3,"Moderate",S926&lt;=5,"Low")</f>
        <v>Moderate</v>
      </c>
      <c r="Z926" s="7">
        <v>1</v>
      </c>
      <c r="AA926" s="7" t="str" cm="1">
        <f t="array" ref="AA926">_xlfn.IFS(S926&lt;=2,"High",S926=3,"Moderate",S926&lt;=5,"Low")</f>
        <v>Moderate</v>
      </c>
      <c r="AB926" s="5">
        <v>45029</v>
      </c>
      <c r="AC926" s="7" t="s">
        <v>40</v>
      </c>
      <c r="AD926" s="7" t="s">
        <v>41</v>
      </c>
      <c r="AE926" s="7" t="s">
        <v>72</v>
      </c>
      <c r="AF926" s="7">
        <v>1</v>
      </c>
      <c r="AG926" s="8">
        <v>108.04</v>
      </c>
      <c r="AH926" s="7">
        <v>39</v>
      </c>
      <c r="AI926" s="7" t="str" cm="1">
        <f t="array" ref="AI926">_xlfn.IFS(AH926&lt;=25,"Young",AH926&lt;=50,"Adult",AH926&gt;50,"Old")</f>
        <v>Adult</v>
      </c>
    </row>
    <row r="927" spans="1:35" x14ac:dyDescent="0.35">
      <c r="A927" s="11">
        <v>1420</v>
      </c>
      <c r="B927" s="9">
        <v>44351</v>
      </c>
      <c r="C927" s="10">
        <f t="shared" ca="1" si="14"/>
        <v>4.9611111111111112</v>
      </c>
      <c r="D927" s="11" t="s">
        <v>27</v>
      </c>
      <c r="E927" s="11" t="s">
        <v>93</v>
      </c>
      <c r="F927" s="11" t="s">
        <v>29</v>
      </c>
      <c r="G927" s="11" t="s">
        <v>30</v>
      </c>
      <c r="H927" s="11" t="s">
        <v>55</v>
      </c>
      <c r="I927" s="11" t="s">
        <v>32</v>
      </c>
      <c r="J927" s="11" t="s">
        <v>33</v>
      </c>
      <c r="K927" s="11" t="s">
        <v>95</v>
      </c>
      <c r="L927" s="9">
        <v>18626</v>
      </c>
      <c r="M927" s="11" t="s">
        <v>35</v>
      </c>
      <c r="N927" s="11" t="s">
        <v>36</v>
      </c>
      <c r="O927" s="11" t="s">
        <v>37</v>
      </c>
      <c r="P927" s="11" t="s">
        <v>76</v>
      </c>
      <c r="Q927" s="11" t="s">
        <v>77</v>
      </c>
      <c r="R927" s="11" cm="1">
        <f t="array" ref="R927">_xlfn.IFS(Table3[[#This Row],[Performance Levels]]="Exceeds",4,Table3[[#This Row],[Performance Levels]]="Fully Meets",3,Table3[[#This Row],[Performance Levels]]="PIP",1,Table3[[#This Row],[Performance Levels]]="Needs Improvement",2)</f>
        <v>4</v>
      </c>
      <c r="S927" s="11">
        <v>3</v>
      </c>
      <c r="T927" s="11" t="str" cm="1">
        <f t="array" ref="T927">_xlfn.IFS(S927&lt;=2,"Excellent",S927=3,"Average",S927&lt;=5,"Poor")</f>
        <v>Average</v>
      </c>
      <c r="U927" s="9">
        <v>45089</v>
      </c>
      <c r="V927" s="11">
        <v>1</v>
      </c>
      <c r="W927" s="11" t="str" cm="1">
        <f t="array" ref="W927">_xlfn.IFS(S927&lt;=2,"High",S927=3,"Moderate",S927&lt;=5,"Low")</f>
        <v>Moderate</v>
      </c>
      <c r="X927" s="11">
        <v>2</v>
      </c>
      <c r="Y927" s="11" t="str" cm="1">
        <f t="array" ref="Y927">_xlfn.IFS(S927&lt;=2,"High",S927=3,"Moderate",S927&lt;=5,"Low")</f>
        <v>Moderate</v>
      </c>
      <c r="Z927" s="11">
        <v>4</v>
      </c>
      <c r="AA927" s="11" t="str" cm="1">
        <f t="array" ref="AA927">_xlfn.IFS(S927&lt;=2,"High",S927=3,"Moderate",S927&lt;=5,"Low")</f>
        <v>Moderate</v>
      </c>
      <c r="AB927" s="9">
        <v>44973</v>
      </c>
      <c r="AC927" s="11" t="s">
        <v>91</v>
      </c>
      <c r="AD927" s="11" t="s">
        <v>41</v>
      </c>
      <c r="AE927" s="11" t="s">
        <v>62</v>
      </c>
      <c r="AF927" s="11">
        <v>5</v>
      </c>
      <c r="AG927" s="12">
        <v>889.57</v>
      </c>
      <c r="AH927" s="11">
        <v>71</v>
      </c>
      <c r="AI927" s="11" t="str" cm="1">
        <f t="array" ref="AI927">_xlfn.IFS(AH927&lt;=25,"Young",AH927&lt;=50,"Adult",AH927&gt;50,"Old")</f>
        <v>Old</v>
      </c>
    </row>
    <row r="928" spans="1:35" x14ac:dyDescent="0.35">
      <c r="A928" s="7">
        <v>1421</v>
      </c>
      <c r="B928" s="5">
        <v>43760</v>
      </c>
      <c r="C928" s="6">
        <f t="shared" ca="1" si="14"/>
        <v>6.5777777777777775</v>
      </c>
      <c r="D928" s="7" t="s">
        <v>27</v>
      </c>
      <c r="E928" s="7" t="s">
        <v>84</v>
      </c>
      <c r="F928" s="7" t="s">
        <v>29</v>
      </c>
      <c r="G928" s="7" t="s">
        <v>30</v>
      </c>
      <c r="H928" s="7" t="s">
        <v>31</v>
      </c>
      <c r="I928" s="7" t="s">
        <v>54</v>
      </c>
      <c r="J928" s="7" t="s">
        <v>33</v>
      </c>
      <c r="K928" s="7" t="s">
        <v>64</v>
      </c>
      <c r="L928" s="5">
        <v>54392</v>
      </c>
      <c r="M928" s="7" t="s">
        <v>35</v>
      </c>
      <c r="N928" s="7" t="s">
        <v>36</v>
      </c>
      <c r="O928" s="7" t="s">
        <v>59</v>
      </c>
      <c r="P928" s="7" t="s">
        <v>66</v>
      </c>
      <c r="Q928" s="7" t="s">
        <v>77</v>
      </c>
      <c r="R928" s="7" cm="1">
        <f t="array" ref="R928">_xlfn.IFS(Table3[[#This Row],[Performance Levels]]="Exceeds",4,Table3[[#This Row],[Performance Levels]]="Fully Meets",3,Table3[[#This Row],[Performance Levels]]="PIP",1,Table3[[#This Row],[Performance Levels]]="Needs Improvement",2)</f>
        <v>4</v>
      </c>
      <c r="S928" s="7">
        <v>3</v>
      </c>
      <c r="T928" s="7" t="str" cm="1">
        <f t="array" ref="T928">_xlfn.IFS(S928&lt;=2,"Excellent",S928=3,"Average",S928&lt;=5,"Poor")</f>
        <v>Average</v>
      </c>
      <c r="U928" s="5">
        <v>44807</v>
      </c>
      <c r="V928" s="7">
        <v>3</v>
      </c>
      <c r="W928" s="7" t="str" cm="1">
        <f t="array" ref="W928">_xlfn.IFS(S928&lt;=2,"High",S928=3,"Moderate",S928&lt;=5,"Low")</f>
        <v>Moderate</v>
      </c>
      <c r="X928" s="7">
        <v>5</v>
      </c>
      <c r="Y928" s="7" t="str" cm="1">
        <f t="array" ref="Y928">_xlfn.IFS(S928&lt;=2,"High",S928=3,"Moderate",S928&lt;=5,"Low")</f>
        <v>Moderate</v>
      </c>
      <c r="Z928" s="7">
        <v>5</v>
      </c>
      <c r="AA928" s="7" t="str" cm="1">
        <f t="array" ref="AA928">_xlfn.IFS(S928&lt;=2,"High",S928=3,"Moderate",S928&lt;=5,"Low")</f>
        <v>Moderate</v>
      </c>
      <c r="AB928" s="5">
        <v>44903</v>
      </c>
      <c r="AC928" s="7" t="s">
        <v>49</v>
      </c>
      <c r="AD928" s="7" t="s">
        <v>41</v>
      </c>
      <c r="AE928" s="7" t="s">
        <v>62</v>
      </c>
      <c r="AF928" s="7">
        <v>5</v>
      </c>
      <c r="AG928" s="8">
        <v>835.97</v>
      </c>
      <c r="AH928" s="7">
        <v>71</v>
      </c>
      <c r="AI928" s="7" t="str" cm="1">
        <f t="array" ref="AI928">_xlfn.IFS(AH928&lt;=25,"Young",AH928&lt;=50,"Adult",AH928&gt;50,"Old")</f>
        <v>Old</v>
      </c>
    </row>
    <row r="929" spans="1:35" x14ac:dyDescent="0.35">
      <c r="A929" s="11">
        <v>1423</v>
      </c>
      <c r="B929" s="9">
        <v>44737</v>
      </c>
      <c r="C929" s="10">
        <f t="shared" ca="1" si="14"/>
        <v>3.9027777777777777</v>
      </c>
      <c r="D929" s="11" t="s">
        <v>27</v>
      </c>
      <c r="E929" s="11" t="s">
        <v>73</v>
      </c>
      <c r="F929" s="11" t="s">
        <v>29</v>
      </c>
      <c r="G929" s="11" t="s">
        <v>54</v>
      </c>
      <c r="H929" s="11" t="s">
        <v>44</v>
      </c>
      <c r="I929" s="11" t="s">
        <v>54</v>
      </c>
      <c r="J929" s="11" t="s">
        <v>33</v>
      </c>
      <c r="K929" s="11" t="s">
        <v>46</v>
      </c>
      <c r="L929" s="9">
        <v>33675</v>
      </c>
      <c r="M929" s="11" t="s">
        <v>35</v>
      </c>
      <c r="N929" s="11" t="s">
        <v>36</v>
      </c>
      <c r="O929" s="11" t="s">
        <v>37</v>
      </c>
      <c r="P929" s="11" t="s">
        <v>60</v>
      </c>
      <c r="Q929" s="11" t="s">
        <v>97</v>
      </c>
      <c r="R929" s="11" cm="1">
        <f t="array" ref="R929">_xlfn.IFS(Table3[[#This Row],[Performance Levels]]="Exceeds",4,Table3[[#This Row],[Performance Levels]]="Fully Meets",3,Table3[[#This Row],[Performance Levels]]="PIP",1,Table3[[#This Row],[Performance Levels]]="Needs Improvement",2)</f>
        <v>2</v>
      </c>
      <c r="S929" s="11">
        <v>3</v>
      </c>
      <c r="T929" s="11" t="str" cm="1">
        <f t="array" ref="T929">_xlfn.IFS(S929&lt;=2,"Excellent",S929=3,"Average",S929&lt;=5,"Poor")</f>
        <v>Average</v>
      </c>
      <c r="U929" s="9">
        <v>45008</v>
      </c>
      <c r="V929" s="11">
        <v>2</v>
      </c>
      <c r="W929" s="11" t="str" cm="1">
        <f t="array" ref="W929">_xlfn.IFS(S929&lt;=2,"High",S929=3,"Moderate",S929&lt;=5,"Low")</f>
        <v>Moderate</v>
      </c>
      <c r="X929" s="11">
        <v>5</v>
      </c>
      <c r="Y929" s="11" t="str" cm="1">
        <f t="array" ref="Y929">_xlfn.IFS(S929&lt;=2,"High",S929=3,"Moderate",S929&lt;=5,"Low")</f>
        <v>Moderate</v>
      </c>
      <c r="Z929" s="11">
        <v>5</v>
      </c>
      <c r="AA929" s="11" t="str" cm="1">
        <f t="array" ref="AA929">_xlfn.IFS(S929&lt;=2,"High",S929=3,"Moderate",S929&lt;=5,"Low")</f>
        <v>Moderate</v>
      </c>
      <c r="AB929" s="9">
        <v>45000</v>
      </c>
      <c r="AC929" s="11" t="s">
        <v>91</v>
      </c>
      <c r="AD929" s="11" t="s">
        <v>41</v>
      </c>
      <c r="AE929" s="11" t="s">
        <v>72</v>
      </c>
      <c r="AF929" s="11">
        <v>3</v>
      </c>
      <c r="AG929" s="12">
        <v>255.55</v>
      </c>
      <c r="AH929" s="11">
        <v>30</v>
      </c>
      <c r="AI929" s="11" t="str" cm="1">
        <f t="array" ref="AI929">_xlfn.IFS(AH929&lt;=25,"Young",AH929&lt;=50,"Adult",AH929&gt;50,"Old")</f>
        <v>Adult</v>
      </c>
    </row>
    <row r="930" spans="1:35" x14ac:dyDescent="0.35">
      <c r="A930" s="7">
        <v>1425</v>
      </c>
      <c r="B930" s="5">
        <v>43681</v>
      </c>
      <c r="C930" s="6">
        <f t="shared" ca="1" si="14"/>
        <v>6.7944444444444443</v>
      </c>
      <c r="D930" s="7" t="s">
        <v>27</v>
      </c>
      <c r="E930" s="7" t="s">
        <v>28</v>
      </c>
      <c r="F930" s="7" t="s">
        <v>29</v>
      </c>
      <c r="G930" s="7" t="s">
        <v>45</v>
      </c>
      <c r="H930" s="7" t="s">
        <v>55</v>
      </c>
      <c r="I930" s="7" t="s">
        <v>54</v>
      </c>
      <c r="J930" s="7" t="s">
        <v>33</v>
      </c>
      <c r="K930" s="7" t="s">
        <v>69</v>
      </c>
      <c r="L930" s="5">
        <v>52038</v>
      </c>
      <c r="M930" s="7" t="s">
        <v>35</v>
      </c>
      <c r="N930" s="7" t="s">
        <v>36</v>
      </c>
      <c r="O930" s="7" t="s">
        <v>71</v>
      </c>
      <c r="P930" s="7" t="s">
        <v>60</v>
      </c>
      <c r="Q930" s="7" t="s">
        <v>97</v>
      </c>
      <c r="R930" s="7" cm="1">
        <f t="array" ref="R930">_xlfn.IFS(Table3[[#This Row],[Performance Levels]]="Exceeds",4,Table3[[#This Row],[Performance Levels]]="Fully Meets",3,Table3[[#This Row],[Performance Levels]]="PIP",1,Table3[[#This Row],[Performance Levels]]="Needs Improvement",2)</f>
        <v>2</v>
      </c>
      <c r="S930" s="7">
        <v>3</v>
      </c>
      <c r="T930" s="7" t="str" cm="1">
        <f t="array" ref="T930">_xlfn.IFS(S930&lt;=2,"Excellent",S930=3,"Average",S930&lt;=5,"Poor")</f>
        <v>Average</v>
      </c>
      <c r="U930" s="5">
        <v>44810</v>
      </c>
      <c r="V930" s="7">
        <v>2</v>
      </c>
      <c r="W930" s="7" t="str" cm="1">
        <f t="array" ref="W930">_xlfn.IFS(S930&lt;=2,"High",S930=3,"Moderate",S930&lt;=5,"Low")</f>
        <v>Moderate</v>
      </c>
      <c r="X930" s="7">
        <v>3</v>
      </c>
      <c r="Y930" s="7" t="str" cm="1">
        <f t="array" ref="Y930">_xlfn.IFS(S930&lt;=2,"High",S930=3,"Moderate",S930&lt;=5,"Low")</f>
        <v>Moderate</v>
      </c>
      <c r="Z930" s="7">
        <v>1</v>
      </c>
      <c r="AA930" s="7" t="str" cm="1">
        <f t="array" ref="AA930">_xlfn.IFS(S930&lt;=2,"High",S930=3,"Moderate",S930&lt;=5,"Low")</f>
        <v>Moderate</v>
      </c>
      <c r="AB930" s="5">
        <v>44998</v>
      </c>
      <c r="AC930" s="7" t="s">
        <v>67</v>
      </c>
      <c r="AD930" s="7" t="s">
        <v>41</v>
      </c>
      <c r="AE930" s="7" t="s">
        <v>42</v>
      </c>
      <c r="AF930" s="7">
        <v>1</v>
      </c>
      <c r="AG930" s="8">
        <v>850.15</v>
      </c>
      <c r="AH930" s="7">
        <v>77</v>
      </c>
      <c r="AI930" s="7" t="str" cm="1">
        <f t="array" ref="AI930">_xlfn.IFS(AH930&lt;=25,"Young",AH930&lt;=50,"Adult",AH930&gt;50,"Old")</f>
        <v>Old</v>
      </c>
    </row>
    <row r="931" spans="1:35" x14ac:dyDescent="0.35">
      <c r="A931" s="11">
        <v>1426</v>
      </c>
      <c r="B931" s="9">
        <v>44628</v>
      </c>
      <c r="C931" s="10">
        <f t="shared" ca="1" si="14"/>
        <v>4.2</v>
      </c>
      <c r="D931" s="11" t="s">
        <v>27</v>
      </c>
      <c r="E931" s="11" t="s">
        <v>43</v>
      </c>
      <c r="F931" s="11" t="s">
        <v>107</v>
      </c>
      <c r="G931" s="11" t="s">
        <v>54</v>
      </c>
      <c r="H931" s="11" t="s">
        <v>44</v>
      </c>
      <c r="I931" s="11" t="s">
        <v>54</v>
      </c>
      <c r="J931" s="11" t="s">
        <v>33</v>
      </c>
      <c r="K931" s="11" t="s">
        <v>64</v>
      </c>
      <c r="L931" s="9">
        <v>36726</v>
      </c>
      <c r="M931" s="11" t="s">
        <v>35</v>
      </c>
      <c r="N931" s="11" t="s">
        <v>36</v>
      </c>
      <c r="O931" s="11" t="s">
        <v>48</v>
      </c>
      <c r="P931" s="11" t="s">
        <v>38</v>
      </c>
      <c r="Q931" s="11" t="s">
        <v>77</v>
      </c>
      <c r="R931" s="11" cm="1">
        <f t="array" ref="R931">_xlfn.IFS(Table3[[#This Row],[Performance Levels]]="Exceeds",4,Table3[[#This Row],[Performance Levels]]="Fully Meets",3,Table3[[#This Row],[Performance Levels]]="PIP",1,Table3[[#This Row],[Performance Levels]]="Needs Improvement",2)</f>
        <v>4</v>
      </c>
      <c r="S931" s="11">
        <v>3</v>
      </c>
      <c r="T931" s="11" t="str" cm="1">
        <f t="array" ref="T931">_xlfn.IFS(S931&lt;=2,"Excellent",S931=3,"Average",S931&lt;=5,"Poor")</f>
        <v>Average</v>
      </c>
      <c r="U931" s="9">
        <v>45118</v>
      </c>
      <c r="V931" s="11">
        <v>4</v>
      </c>
      <c r="W931" s="11" t="str" cm="1">
        <f t="array" ref="W931">_xlfn.IFS(S931&lt;=2,"High",S931=3,"Moderate",S931&lt;=5,"Low")</f>
        <v>Moderate</v>
      </c>
      <c r="X931" s="11">
        <v>5</v>
      </c>
      <c r="Y931" s="11" t="str" cm="1">
        <f t="array" ref="Y931">_xlfn.IFS(S931&lt;=2,"High",S931=3,"Moderate",S931&lt;=5,"Low")</f>
        <v>Moderate</v>
      </c>
      <c r="Z931" s="11">
        <v>5</v>
      </c>
      <c r="AA931" s="11" t="str" cm="1">
        <f t="array" ref="AA931">_xlfn.IFS(S931&lt;=2,"High",S931=3,"Moderate",S931&lt;=5,"Low")</f>
        <v>Moderate</v>
      </c>
      <c r="AB931" s="9">
        <v>44897</v>
      </c>
      <c r="AC931" s="11" t="s">
        <v>61</v>
      </c>
      <c r="AD931" s="11" t="s">
        <v>50</v>
      </c>
      <c r="AE931" s="11" t="s">
        <v>62</v>
      </c>
      <c r="AF931" s="11">
        <v>3</v>
      </c>
      <c r="AG931" s="12">
        <v>938.04</v>
      </c>
      <c r="AH931" s="11">
        <v>22</v>
      </c>
      <c r="AI931" s="11" t="str" cm="1">
        <f t="array" ref="AI931">_xlfn.IFS(AH931&lt;=25,"Young",AH931&lt;=50,"Adult",AH931&gt;50,"Old")</f>
        <v>Young</v>
      </c>
    </row>
    <row r="932" spans="1:35" x14ac:dyDescent="0.35">
      <c r="A932" s="7">
        <v>1427</v>
      </c>
      <c r="B932" s="5">
        <v>43518</v>
      </c>
      <c r="C932" s="6">
        <f t="shared" ca="1" si="14"/>
        <v>7.2444444444444445</v>
      </c>
      <c r="D932" s="7" t="s">
        <v>105</v>
      </c>
      <c r="E932" s="7" t="s">
        <v>28</v>
      </c>
      <c r="F932" s="7" t="s">
        <v>29</v>
      </c>
      <c r="G932" s="7" t="s">
        <v>54</v>
      </c>
      <c r="H932" s="7" t="s">
        <v>44</v>
      </c>
      <c r="I932" s="7" t="s">
        <v>45</v>
      </c>
      <c r="J932" s="7" t="s">
        <v>33</v>
      </c>
      <c r="K932" s="7" t="s">
        <v>78</v>
      </c>
      <c r="L932" s="5">
        <v>19488</v>
      </c>
      <c r="M932" s="7" t="s">
        <v>35</v>
      </c>
      <c r="N932" s="7" t="s">
        <v>47</v>
      </c>
      <c r="O932" s="7" t="s">
        <v>83</v>
      </c>
      <c r="P932" s="7" t="s">
        <v>76</v>
      </c>
      <c r="Q932" s="7" t="s">
        <v>97</v>
      </c>
      <c r="R932" s="7" cm="1">
        <f t="array" ref="R932">_xlfn.IFS(Table3[[#This Row],[Performance Levels]]="Exceeds",4,Table3[[#This Row],[Performance Levels]]="Fully Meets",3,Table3[[#This Row],[Performance Levels]]="PIP",1,Table3[[#This Row],[Performance Levels]]="Needs Improvement",2)</f>
        <v>2</v>
      </c>
      <c r="S932" s="7">
        <v>3</v>
      </c>
      <c r="T932" s="7" t="str" cm="1">
        <f t="array" ref="T932">_xlfn.IFS(S932&lt;=2,"Excellent",S932=3,"Average",S932&lt;=5,"Poor")</f>
        <v>Average</v>
      </c>
      <c r="U932" s="5">
        <v>44966</v>
      </c>
      <c r="V932" s="7">
        <v>1</v>
      </c>
      <c r="W932" s="7" t="str" cm="1">
        <f t="array" ref="W932">_xlfn.IFS(S932&lt;=2,"High",S932=3,"Moderate",S932&lt;=5,"Low")</f>
        <v>Moderate</v>
      </c>
      <c r="X932" s="7">
        <v>2</v>
      </c>
      <c r="Y932" s="7" t="str" cm="1">
        <f t="array" ref="Y932">_xlfn.IFS(S932&lt;=2,"High",S932=3,"Moderate",S932&lt;=5,"Low")</f>
        <v>Moderate</v>
      </c>
      <c r="Z932" s="7">
        <v>3</v>
      </c>
      <c r="AA932" s="7" t="str" cm="1">
        <f t="array" ref="AA932">_xlfn.IFS(S932&lt;=2,"High",S932=3,"Moderate",S932&lt;=5,"Low")</f>
        <v>Moderate</v>
      </c>
      <c r="AB932" s="5">
        <v>45041</v>
      </c>
      <c r="AC932" s="7" t="s">
        <v>61</v>
      </c>
      <c r="AD932" s="7" t="s">
        <v>50</v>
      </c>
      <c r="AE932" s="7" t="s">
        <v>72</v>
      </c>
      <c r="AF932" s="7">
        <v>1</v>
      </c>
      <c r="AG932" s="8">
        <v>684.24</v>
      </c>
      <c r="AH932" s="7">
        <v>66</v>
      </c>
      <c r="AI932" s="7" t="str" cm="1">
        <f t="array" ref="AI932">_xlfn.IFS(AH932&lt;=25,"Young",AH932&lt;=50,"Adult",AH932&gt;50,"Old")</f>
        <v>Old</v>
      </c>
    </row>
    <row r="933" spans="1:35" x14ac:dyDescent="0.35">
      <c r="A933" s="11">
        <v>1428</v>
      </c>
      <c r="B933" s="9">
        <v>44903</v>
      </c>
      <c r="C933" s="10">
        <f t="shared" ca="1" si="14"/>
        <v>3.45</v>
      </c>
      <c r="D933" s="11" t="s">
        <v>105</v>
      </c>
      <c r="E933" s="11" t="s">
        <v>84</v>
      </c>
      <c r="F933" s="11" t="s">
        <v>29</v>
      </c>
      <c r="G933" s="11" t="s">
        <v>54</v>
      </c>
      <c r="H933" s="11" t="s">
        <v>31</v>
      </c>
      <c r="I933" s="11" t="s">
        <v>45</v>
      </c>
      <c r="J933" s="11" t="s">
        <v>33</v>
      </c>
      <c r="K933" s="11" t="s">
        <v>81</v>
      </c>
      <c r="L933" s="9">
        <v>25625</v>
      </c>
      <c r="M933" s="11" t="s">
        <v>35</v>
      </c>
      <c r="N933" s="11" t="s">
        <v>47</v>
      </c>
      <c r="O933" s="11" t="s">
        <v>37</v>
      </c>
      <c r="P933" s="11" t="s">
        <v>76</v>
      </c>
      <c r="Q933" s="11" t="s">
        <v>77</v>
      </c>
      <c r="R933" s="11" cm="1">
        <f t="array" ref="R933">_xlfn.IFS(Table3[[#This Row],[Performance Levels]]="Exceeds",4,Table3[[#This Row],[Performance Levels]]="Fully Meets",3,Table3[[#This Row],[Performance Levels]]="PIP",1,Table3[[#This Row],[Performance Levels]]="Needs Improvement",2)</f>
        <v>4</v>
      </c>
      <c r="S933" s="11">
        <v>3</v>
      </c>
      <c r="T933" s="11" t="str" cm="1">
        <f t="array" ref="T933">_xlfn.IFS(S933&lt;=2,"Excellent",S933=3,"Average",S933&lt;=5,"Poor")</f>
        <v>Average</v>
      </c>
      <c r="U933" s="9">
        <v>45081</v>
      </c>
      <c r="V933" s="11">
        <v>3</v>
      </c>
      <c r="W933" s="11" t="str" cm="1">
        <f t="array" ref="W933">_xlfn.IFS(S933&lt;=2,"High",S933=3,"Moderate",S933&lt;=5,"Low")</f>
        <v>Moderate</v>
      </c>
      <c r="X933" s="11">
        <v>5</v>
      </c>
      <c r="Y933" s="11" t="str" cm="1">
        <f t="array" ref="Y933">_xlfn.IFS(S933&lt;=2,"High",S933=3,"Moderate",S933&lt;=5,"Low")</f>
        <v>Moderate</v>
      </c>
      <c r="Z933" s="11">
        <v>2</v>
      </c>
      <c r="AA933" s="11" t="str" cm="1">
        <f t="array" ref="AA933">_xlfn.IFS(S933&lt;=2,"High",S933=3,"Moderate",S933&lt;=5,"Low")</f>
        <v>Moderate</v>
      </c>
      <c r="AB933" s="9">
        <v>44803</v>
      </c>
      <c r="AC933" s="11" t="s">
        <v>67</v>
      </c>
      <c r="AD933" s="11" t="s">
        <v>41</v>
      </c>
      <c r="AE933" s="11" t="s">
        <v>42</v>
      </c>
      <c r="AF933" s="11">
        <v>5</v>
      </c>
      <c r="AG933" s="12">
        <v>956.11</v>
      </c>
      <c r="AH933" s="11">
        <v>52</v>
      </c>
      <c r="AI933" s="11" t="str" cm="1">
        <f t="array" ref="AI933">_xlfn.IFS(AH933&lt;=25,"Young",AH933&lt;=50,"Adult",AH933&gt;50,"Old")</f>
        <v>Old</v>
      </c>
    </row>
    <row r="934" spans="1:35" x14ac:dyDescent="0.35">
      <c r="A934" s="7">
        <v>1429</v>
      </c>
      <c r="B934" s="5">
        <v>43791</v>
      </c>
      <c r="C934" s="6">
        <f t="shared" ca="1" si="14"/>
        <v>6.4944444444444445</v>
      </c>
      <c r="D934" s="7" t="s">
        <v>105</v>
      </c>
      <c r="E934" s="7" t="s">
        <v>43</v>
      </c>
      <c r="F934" s="7" t="s">
        <v>107</v>
      </c>
      <c r="G934" s="7" t="s">
        <v>30</v>
      </c>
      <c r="H934" s="7" t="s">
        <v>55</v>
      </c>
      <c r="I934" s="7" t="s">
        <v>32</v>
      </c>
      <c r="J934" s="7" t="s">
        <v>33</v>
      </c>
      <c r="K934" s="7" t="s">
        <v>69</v>
      </c>
      <c r="L934" s="5">
        <v>52842</v>
      </c>
      <c r="M934" s="7" t="s">
        <v>35</v>
      </c>
      <c r="N934" s="7" t="s">
        <v>36</v>
      </c>
      <c r="O934" s="7" t="s">
        <v>48</v>
      </c>
      <c r="P934" s="7" t="s">
        <v>76</v>
      </c>
      <c r="Q934" s="7" t="s">
        <v>77</v>
      </c>
      <c r="R934" s="7" cm="1">
        <f t="array" ref="R934">_xlfn.IFS(Table3[[#This Row],[Performance Levels]]="Exceeds",4,Table3[[#This Row],[Performance Levels]]="Fully Meets",3,Table3[[#This Row],[Performance Levels]]="PIP",1,Table3[[#This Row],[Performance Levels]]="Needs Improvement",2)</f>
        <v>4</v>
      </c>
      <c r="S934" s="7">
        <v>3</v>
      </c>
      <c r="T934" s="7" t="str" cm="1">
        <f t="array" ref="T934">_xlfn.IFS(S934&lt;=2,"Excellent",S934=3,"Average",S934&lt;=5,"Poor")</f>
        <v>Average</v>
      </c>
      <c r="U934" s="5">
        <v>45008</v>
      </c>
      <c r="V934" s="7">
        <v>1</v>
      </c>
      <c r="W934" s="7" t="str" cm="1">
        <f t="array" ref="W934">_xlfn.IFS(S934&lt;=2,"High",S934=3,"Moderate",S934&lt;=5,"Low")</f>
        <v>Moderate</v>
      </c>
      <c r="X934" s="7">
        <v>4</v>
      </c>
      <c r="Y934" s="7" t="str" cm="1">
        <f t="array" ref="Y934">_xlfn.IFS(S934&lt;=2,"High",S934=3,"Moderate",S934&lt;=5,"Low")</f>
        <v>Moderate</v>
      </c>
      <c r="Z934" s="7">
        <v>3</v>
      </c>
      <c r="AA934" s="7" t="str" cm="1">
        <f t="array" ref="AA934">_xlfn.IFS(S934&lt;=2,"High",S934=3,"Moderate",S934&lt;=5,"Low")</f>
        <v>Moderate</v>
      </c>
      <c r="AB934" s="5">
        <v>44891</v>
      </c>
      <c r="AC934" s="7" t="s">
        <v>91</v>
      </c>
      <c r="AD934" s="7" t="s">
        <v>50</v>
      </c>
      <c r="AE934" s="7" t="s">
        <v>42</v>
      </c>
      <c r="AF934" s="7">
        <v>4</v>
      </c>
      <c r="AG934" s="8">
        <v>441.43</v>
      </c>
      <c r="AH934" s="7">
        <v>75</v>
      </c>
      <c r="AI934" s="7" t="str" cm="1">
        <f t="array" ref="AI934">_xlfn.IFS(AH934&lt;=25,"Young",AH934&lt;=50,"Adult",AH934&gt;50,"Old")</f>
        <v>Old</v>
      </c>
    </row>
    <row r="935" spans="1:35" x14ac:dyDescent="0.35">
      <c r="A935" s="11">
        <v>1430</v>
      </c>
      <c r="B935" s="9">
        <v>44970</v>
      </c>
      <c r="C935" s="10">
        <f t="shared" ca="1" si="14"/>
        <v>3.2694444444444444</v>
      </c>
      <c r="D935" s="11" t="s">
        <v>105</v>
      </c>
      <c r="E935" s="11" t="s">
        <v>86</v>
      </c>
      <c r="F935" s="11" t="s">
        <v>107</v>
      </c>
      <c r="G935" s="11" t="s">
        <v>45</v>
      </c>
      <c r="H935" s="11" t="s">
        <v>44</v>
      </c>
      <c r="I935" s="11" t="s">
        <v>32</v>
      </c>
      <c r="J935" s="11" t="s">
        <v>33</v>
      </c>
      <c r="K935" s="11" t="s">
        <v>104</v>
      </c>
      <c r="L935" s="9">
        <v>21569</v>
      </c>
      <c r="M935" s="11" t="s">
        <v>35</v>
      </c>
      <c r="N935" s="11" t="s">
        <v>36</v>
      </c>
      <c r="O935" s="11" t="s">
        <v>83</v>
      </c>
      <c r="P935" s="11" t="s">
        <v>60</v>
      </c>
      <c r="Q935" s="11" t="s">
        <v>97</v>
      </c>
      <c r="R935" s="11" cm="1">
        <f t="array" ref="R935">_xlfn.IFS(Table3[[#This Row],[Performance Levels]]="Exceeds",4,Table3[[#This Row],[Performance Levels]]="Fully Meets",3,Table3[[#This Row],[Performance Levels]]="PIP",1,Table3[[#This Row],[Performance Levels]]="Needs Improvement",2)</f>
        <v>2</v>
      </c>
      <c r="S935" s="11">
        <v>3</v>
      </c>
      <c r="T935" s="11" t="str" cm="1">
        <f t="array" ref="T935">_xlfn.IFS(S935&lt;=2,"Excellent",S935=3,"Average",S935&lt;=5,"Poor")</f>
        <v>Average</v>
      </c>
      <c r="U935" s="9">
        <v>44819</v>
      </c>
      <c r="V935" s="11">
        <v>2</v>
      </c>
      <c r="W935" s="11" t="str" cm="1">
        <f t="array" ref="W935">_xlfn.IFS(S935&lt;=2,"High",S935=3,"Moderate",S935&lt;=5,"Low")</f>
        <v>Moderate</v>
      </c>
      <c r="X935" s="11">
        <v>2</v>
      </c>
      <c r="Y935" s="11" t="str" cm="1">
        <f t="array" ref="Y935">_xlfn.IFS(S935&lt;=2,"High",S935=3,"Moderate",S935&lt;=5,"Low")</f>
        <v>Moderate</v>
      </c>
      <c r="Z935" s="11">
        <v>2</v>
      </c>
      <c r="AA935" s="11" t="str" cm="1">
        <f t="array" ref="AA935">_xlfn.IFS(S935&lt;=2,"High",S935=3,"Moderate",S935&lt;=5,"Low")</f>
        <v>Moderate</v>
      </c>
      <c r="AB935" s="9">
        <v>44799</v>
      </c>
      <c r="AC935" s="11" t="s">
        <v>40</v>
      </c>
      <c r="AD935" s="11" t="s">
        <v>50</v>
      </c>
      <c r="AE935" s="11" t="s">
        <v>72</v>
      </c>
      <c r="AF935" s="11">
        <v>4</v>
      </c>
      <c r="AG935" s="12">
        <v>193.99</v>
      </c>
      <c r="AH935" s="11">
        <v>64</v>
      </c>
      <c r="AI935" s="11" t="str" cm="1">
        <f t="array" ref="AI935">_xlfn.IFS(AH935&lt;=25,"Young",AH935&lt;=50,"Adult",AH935&gt;50,"Old")</f>
        <v>Old</v>
      </c>
    </row>
    <row r="936" spans="1:35" x14ac:dyDescent="0.35">
      <c r="A936" s="7">
        <v>1431</v>
      </c>
      <c r="B936" s="5">
        <v>43539</v>
      </c>
      <c r="C936" s="6">
        <f t="shared" ca="1" si="14"/>
        <v>7.1805555555555554</v>
      </c>
      <c r="D936" s="7" t="s">
        <v>105</v>
      </c>
      <c r="E936" s="7" t="s">
        <v>63</v>
      </c>
      <c r="F936" s="7" t="s">
        <v>29</v>
      </c>
      <c r="G936" s="7" t="s">
        <v>54</v>
      </c>
      <c r="H936" s="7" t="s">
        <v>55</v>
      </c>
      <c r="I936" s="7" t="s">
        <v>54</v>
      </c>
      <c r="J936" s="7" t="s">
        <v>33</v>
      </c>
      <c r="K936" s="7" t="s">
        <v>69</v>
      </c>
      <c r="L936" s="5">
        <v>18932</v>
      </c>
      <c r="M936" s="7" t="s">
        <v>35</v>
      </c>
      <c r="N936" s="7" t="s">
        <v>36</v>
      </c>
      <c r="O936" s="7" t="s">
        <v>71</v>
      </c>
      <c r="P936" s="7" t="s">
        <v>38</v>
      </c>
      <c r="Q936" s="7" t="s">
        <v>77</v>
      </c>
      <c r="R936" s="7" cm="1">
        <f t="array" ref="R936">_xlfn.IFS(Table3[[#This Row],[Performance Levels]]="Exceeds",4,Table3[[#This Row],[Performance Levels]]="Fully Meets",3,Table3[[#This Row],[Performance Levels]]="PIP",1,Table3[[#This Row],[Performance Levels]]="Needs Improvement",2)</f>
        <v>4</v>
      </c>
      <c r="S936" s="7">
        <v>3</v>
      </c>
      <c r="T936" s="7" t="str" cm="1">
        <f t="array" ref="T936">_xlfn.IFS(S936&lt;=2,"Excellent",S936=3,"Average",S936&lt;=5,"Poor")</f>
        <v>Average</v>
      </c>
      <c r="U936" s="5">
        <v>44862</v>
      </c>
      <c r="V936" s="7">
        <v>2</v>
      </c>
      <c r="W936" s="7" t="str" cm="1">
        <f t="array" ref="W936">_xlfn.IFS(S936&lt;=2,"High",S936=3,"Moderate",S936&lt;=5,"Low")</f>
        <v>Moderate</v>
      </c>
      <c r="X936" s="7">
        <v>1</v>
      </c>
      <c r="Y936" s="7" t="str" cm="1">
        <f t="array" ref="Y936">_xlfn.IFS(S936&lt;=2,"High",S936=3,"Moderate",S936&lt;=5,"Low")</f>
        <v>Moderate</v>
      </c>
      <c r="Z936" s="7">
        <v>1</v>
      </c>
      <c r="AA936" s="7" t="str" cm="1">
        <f t="array" ref="AA936">_xlfn.IFS(S936&lt;=2,"High",S936=3,"Moderate",S936&lt;=5,"Low")</f>
        <v>Moderate</v>
      </c>
      <c r="AB936" s="5">
        <v>44849</v>
      </c>
      <c r="AC936" s="7" t="s">
        <v>67</v>
      </c>
      <c r="AD936" s="7" t="s">
        <v>50</v>
      </c>
      <c r="AE936" s="7" t="s">
        <v>42</v>
      </c>
      <c r="AF936" s="7">
        <v>3</v>
      </c>
      <c r="AG936" s="8">
        <v>790.72</v>
      </c>
      <c r="AH936" s="7">
        <v>68</v>
      </c>
      <c r="AI936" s="7" t="str" cm="1">
        <f t="array" ref="AI936">_xlfn.IFS(AH936&lt;=25,"Young",AH936&lt;=50,"Adult",AH936&gt;50,"Old")</f>
        <v>Old</v>
      </c>
    </row>
    <row r="937" spans="1:35" x14ac:dyDescent="0.35">
      <c r="A937" s="11">
        <v>1432</v>
      </c>
      <c r="B937" s="9">
        <v>43664</v>
      </c>
      <c r="C937" s="10">
        <f t="shared" ca="1" si="14"/>
        <v>6.8388888888888886</v>
      </c>
      <c r="D937" s="11" t="s">
        <v>105</v>
      </c>
      <c r="E937" s="11" t="s">
        <v>93</v>
      </c>
      <c r="F937" s="11" t="s">
        <v>29</v>
      </c>
      <c r="G937" s="11" t="s">
        <v>30</v>
      </c>
      <c r="H937" s="11" t="s">
        <v>44</v>
      </c>
      <c r="I937" s="11" t="s">
        <v>45</v>
      </c>
      <c r="J937" s="11" t="s">
        <v>33</v>
      </c>
      <c r="K937" s="11" t="s">
        <v>95</v>
      </c>
      <c r="L937" s="9">
        <v>33448</v>
      </c>
      <c r="M937" s="11" t="s">
        <v>35</v>
      </c>
      <c r="N937" s="11" t="s">
        <v>47</v>
      </c>
      <c r="O937" s="11" t="s">
        <v>37</v>
      </c>
      <c r="P937" s="11" t="s">
        <v>66</v>
      </c>
      <c r="Q937" s="11" t="s">
        <v>77</v>
      </c>
      <c r="R937" s="11" cm="1">
        <f t="array" ref="R937">_xlfn.IFS(Table3[[#This Row],[Performance Levels]]="Exceeds",4,Table3[[#This Row],[Performance Levels]]="Fully Meets",3,Table3[[#This Row],[Performance Levels]]="PIP",1,Table3[[#This Row],[Performance Levels]]="Needs Improvement",2)</f>
        <v>4</v>
      </c>
      <c r="S937" s="11">
        <v>3</v>
      </c>
      <c r="T937" s="11" t="str" cm="1">
        <f t="array" ref="T937">_xlfn.IFS(S937&lt;=2,"Excellent",S937=3,"Average",S937&lt;=5,"Poor")</f>
        <v>Average</v>
      </c>
      <c r="U937" s="9">
        <v>44847</v>
      </c>
      <c r="V937" s="11">
        <v>4</v>
      </c>
      <c r="W937" s="11" t="str" cm="1">
        <f t="array" ref="W937">_xlfn.IFS(S937&lt;=2,"High",S937=3,"Moderate",S937&lt;=5,"Low")</f>
        <v>Moderate</v>
      </c>
      <c r="X937" s="11">
        <v>3</v>
      </c>
      <c r="Y937" s="11" t="str" cm="1">
        <f t="array" ref="Y937">_xlfn.IFS(S937&lt;=2,"High",S937=3,"Moderate",S937&lt;=5,"Low")</f>
        <v>Moderate</v>
      </c>
      <c r="Z937" s="11">
        <v>4</v>
      </c>
      <c r="AA937" s="11" t="str" cm="1">
        <f t="array" ref="AA937">_xlfn.IFS(S937&lt;=2,"High",S937=3,"Moderate",S937&lt;=5,"Low")</f>
        <v>Moderate</v>
      </c>
      <c r="AB937" s="9">
        <v>44779</v>
      </c>
      <c r="AC937" s="11" t="s">
        <v>91</v>
      </c>
      <c r="AD937" s="11" t="s">
        <v>41</v>
      </c>
      <c r="AE937" s="11" t="s">
        <v>62</v>
      </c>
      <c r="AF937" s="11">
        <v>4</v>
      </c>
      <c r="AG937" s="12">
        <v>894.75</v>
      </c>
      <c r="AH937" s="11">
        <v>28</v>
      </c>
      <c r="AI937" s="11" t="str" cm="1">
        <f t="array" ref="AI937">_xlfn.IFS(AH937&lt;=25,"Young",AH937&lt;=50,"Adult",AH937&gt;50,"Old")</f>
        <v>Adult</v>
      </c>
    </row>
    <row r="938" spans="1:35" x14ac:dyDescent="0.35">
      <c r="A938" s="7">
        <v>1433</v>
      </c>
      <c r="B938" s="5">
        <v>44295</v>
      </c>
      <c r="C938" s="6">
        <f t="shared" ca="1" si="14"/>
        <v>5.1138888888888889</v>
      </c>
      <c r="D938" s="7" t="s">
        <v>27</v>
      </c>
      <c r="E938" s="7" t="s">
        <v>84</v>
      </c>
      <c r="F938" s="7" t="s">
        <v>29</v>
      </c>
      <c r="G938" s="7" t="s">
        <v>45</v>
      </c>
      <c r="H938" s="7" t="s">
        <v>31</v>
      </c>
      <c r="I938" s="7" t="s">
        <v>45</v>
      </c>
      <c r="J938" s="7" t="s">
        <v>33</v>
      </c>
      <c r="K938" s="7" t="s">
        <v>64</v>
      </c>
      <c r="L938" s="5">
        <v>34936</v>
      </c>
      <c r="M938" s="7" t="s">
        <v>35</v>
      </c>
      <c r="N938" s="7" t="s">
        <v>36</v>
      </c>
      <c r="O938" s="7" t="s">
        <v>37</v>
      </c>
      <c r="P938" s="7" t="s">
        <v>38</v>
      </c>
      <c r="Q938" s="7" t="s">
        <v>97</v>
      </c>
      <c r="R938" s="7" cm="1">
        <f t="array" ref="R938">_xlfn.IFS(Table3[[#This Row],[Performance Levels]]="Exceeds",4,Table3[[#This Row],[Performance Levels]]="Fully Meets",3,Table3[[#This Row],[Performance Levels]]="PIP",1,Table3[[#This Row],[Performance Levels]]="Needs Improvement",2)</f>
        <v>2</v>
      </c>
      <c r="S938" s="7">
        <v>3</v>
      </c>
      <c r="T938" s="7" t="str" cm="1">
        <f t="array" ref="T938">_xlfn.IFS(S938&lt;=2,"Excellent",S938=3,"Average",S938&lt;=5,"Poor")</f>
        <v>Average</v>
      </c>
      <c r="U938" s="5">
        <v>44779</v>
      </c>
      <c r="V938" s="7">
        <v>5</v>
      </c>
      <c r="W938" s="7" t="str" cm="1">
        <f t="array" ref="W938">_xlfn.IFS(S938&lt;=2,"High",S938=3,"Moderate",S938&lt;=5,"Low")</f>
        <v>Moderate</v>
      </c>
      <c r="X938" s="7">
        <v>1</v>
      </c>
      <c r="Y938" s="7" t="str" cm="1">
        <f t="array" ref="Y938">_xlfn.IFS(S938&lt;=2,"High",S938=3,"Moderate",S938&lt;=5,"Low")</f>
        <v>Moderate</v>
      </c>
      <c r="Z938" s="7">
        <v>3</v>
      </c>
      <c r="AA938" s="7" t="str" cm="1">
        <f t="array" ref="AA938">_xlfn.IFS(S938&lt;=2,"High",S938=3,"Moderate",S938&lt;=5,"Low")</f>
        <v>Moderate</v>
      </c>
      <c r="AB938" s="5">
        <v>44822</v>
      </c>
      <c r="AC938" s="7" t="s">
        <v>49</v>
      </c>
      <c r="AD938" s="7" t="s">
        <v>41</v>
      </c>
      <c r="AE938" s="7" t="s">
        <v>72</v>
      </c>
      <c r="AF938" s="7">
        <v>4</v>
      </c>
      <c r="AG938" s="8">
        <v>863.73</v>
      </c>
      <c r="AH938" s="7">
        <v>26</v>
      </c>
      <c r="AI938" s="7" t="str" cm="1">
        <f t="array" ref="AI938">_xlfn.IFS(AH938&lt;=25,"Young",AH938&lt;=50,"Adult",AH938&gt;50,"Old")</f>
        <v>Adult</v>
      </c>
    </row>
    <row r="939" spans="1:35" x14ac:dyDescent="0.35">
      <c r="A939" s="11">
        <v>1434</v>
      </c>
      <c r="B939" s="9">
        <v>43464</v>
      </c>
      <c r="C939" s="10">
        <f t="shared" ca="1" si="14"/>
        <v>7.3888888888888893</v>
      </c>
      <c r="D939" s="11" t="s">
        <v>27</v>
      </c>
      <c r="E939" s="11" t="s">
        <v>43</v>
      </c>
      <c r="F939" s="11" t="s">
        <v>29</v>
      </c>
      <c r="G939" s="11" t="s">
        <v>45</v>
      </c>
      <c r="H939" s="11" t="s">
        <v>31</v>
      </c>
      <c r="I939" s="11" t="s">
        <v>45</v>
      </c>
      <c r="J939" s="11" t="s">
        <v>33</v>
      </c>
      <c r="K939" s="11" t="s">
        <v>88</v>
      </c>
      <c r="L939" s="9">
        <v>31774</v>
      </c>
      <c r="M939" s="11" t="s">
        <v>35</v>
      </c>
      <c r="N939" s="11" t="s">
        <v>36</v>
      </c>
      <c r="O939" s="11" t="s">
        <v>37</v>
      </c>
      <c r="P939" s="11" t="s">
        <v>76</v>
      </c>
      <c r="Q939" s="11" t="s">
        <v>77</v>
      </c>
      <c r="R939" s="11" cm="1">
        <f t="array" ref="R939">_xlfn.IFS(Table3[[#This Row],[Performance Levels]]="Exceeds",4,Table3[[#This Row],[Performance Levels]]="Fully Meets",3,Table3[[#This Row],[Performance Levels]]="PIP",1,Table3[[#This Row],[Performance Levels]]="Needs Improvement",2)</f>
        <v>4</v>
      </c>
      <c r="S939" s="11">
        <v>3</v>
      </c>
      <c r="T939" s="11" t="str" cm="1">
        <f t="array" ref="T939">_xlfn.IFS(S939&lt;=2,"Excellent",S939=3,"Average",S939&lt;=5,"Poor")</f>
        <v>Average</v>
      </c>
      <c r="U939" s="9">
        <v>44855</v>
      </c>
      <c r="V939" s="11">
        <v>1</v>
      </c>
      <c r="W939" s="11" t="str" cm="1">
        <f t="array" ref="W939">_xlfn.IFS(S939&lt;=2,"High",S939=3,"Moderate",S939&lt;=5,"Low")</f>
        <v>Moderate</v>
      </c>
      <c r="X939" s="11">
        <v>2</v>
      </c>
      <c r="Y939" s="11" t="str" cm="1">
        <f t="array" ref="Y939">_xlfn.IFS(S939&lt;=2,"High",S939=3,"Moderate",S939&lt;=5,"Low")</f>
        <v>Moderate</v>
      </c>
      <c r="Z939" s="11">
        <v>3</v>
      </c>
      <c r="AA939" s="11" t="str" cm="1">
        <f t="array" ref="AA939">_xlfn.IFS(S939&lt;=2,"High",S939=3,"Moderate",S939&lt;=5,"Low")</f>
        <v>Moderate</v>
      </c>
      <c r="AB939" s="9">
        <v>45043</v>
      </c>
      <c r="AC939" s="11" t="s">
        <v>61</v>
      </c>
      <c r="AD939" s="11" t="s">
        <v>50</v>
      </c>
      <c r="AE939" s="11" t="s">
        <v>51</v>
      </c>
      <c r="AF939" s="11">
        <v>2</v>
      </c>
      <c r="AG939" s="12">
        <v>746.99</v>
      </c>
      <c r="AH939" s="11">
        <v>32</v>
      </c>
      <c r="AI939" s="11" t="str" cm="1">
        <f t="array" ref="AI939">_xlfn.IFS(AH939&lt;=25,"Young",AH939&lt;=50,"Adult",AH939&gt;50,"Old")</f>
        <v>Adult</v>
      </c>
    </row>
    <row r="940" spans="1:35" x14ac:dyDescent="0.35">
      <c r="A940" s="7">
        <v>1435</v>
      </c>
      <c r="B940" s="5">
        <v>44407</v>
      </c>
      <c r="C940" s="6">
        <f t="shared" ca="1" si="14"/>
        <v>4.8055555555555554</v>
      </c>
      <c r="D940" s="7" t="s">
        <v>27</v>
      </c>
      <c r="E940" s="7" t="s">
        <v>86</v>
      </c>
      <c r="F940" s="7" t="s">
        <v>29</v>
      </c>
      <c r="G940" s="7" t="s">
        <v>30</v>
      </c>
      <c r="H940" s="7" t="s">
        <v>31</v>
      </c>
      <c r="I940" s="7" t="s">
        <v>32</v>
      </c>
      <c r="J940" s="7" t="s">
        <v>33</v>
      </c>
      <c r="K940" s="7" t="s">
        <v>69</v>
      </c>
      <c r="L940" s="5">
        <v>36128</v>
      </c>
      <c r="M940" s="7" t="s">
        <v>35</v>
      </c>
      <c r="N940" s="7" t="s">
        <v>36</v>
      </c>
      <c r="O940" s="7" t="s">
        <v>48</v>
      </c>
      <c r="P940" s="7" t="s">
        <v>60</v>
      </c>
      <c r="Q940" s="7" t="s">
        <v>77</v>
      </c>
      <c r="R940" s="7" cm="1">
        <f t="array" ref="R940">_xlfn.IFS(Table3[[#This Row],[Performance Levels]]="Exceeds",4,Table3[[#This Row],[Performance Levels]]="Fully Meets",3,Table3[[#This Row],[Performance Levels]]="PIP",1,Table3[[#This Row],[Performance Levels]]="Needs Improvement",2)</f>
        <v>4</v>
      </c>
      <c r="S940" s="7">
        <v>3</v>
      </c>
      <c r="T940" s="7" t="str" cm="1">
        <f t="array" ref="T940">_xlfn.IFS(S940&lt;=2,"Excellent",S940=3,"Average",S940&lt;=5,"Poor")</f>
        <v>Average</v>
      </c>
      <c r="U940" s="5">
        <v>45008</v>
      </c>
      <c r="V940" s="7">
        <v>4</v>
      </c>
      <c r="W940" s="7" t="str" cm="1">
        <f t="array" ref="W940">_xlfn.IFS(S940&lt;=2,"High",S940=3,"Moderate",S940&lt;=5,"Low")</f>
        <v>Moderate</v>
      </c>
      <c r="X940" s="7">
        <v>2</v>
      </c>
      <c r="Y940" s="7" t="str" cm="1">
        <f t="array" ref="Y940">_xlfn.IFS(S940&lt;=2,"High",S940=3,"Moderate",S940&lt;=5,"Low")</f>
        <v>Moderate</v>
      </c>
      <c r="Z940" s="7">
        <v>3</v>
      </c>
      <c r="AA940" s="7" t="str" cm="1">
        <f t="array" ref="AA940">_xlfn.IFS(S940&lt;=2,"High",S940=3,"Moderate",S940&lt;=5,"Low")</f>
        <v>Moderate</v>
      </c>
      <c r="AB940" s="5">
        <v>44825</v>
      </c>
      <c r="AC940" s="7" t="s">
        <v>40</v>
      </c>
      <c r="AD940" s="7" t="s">
        <v>41</v>
      </c>
      <c r="AE940" s="7" t="s">
        <v>72</v>
      </c>
      <c r="AF940" s="7">
        <v>4</v>
      </c>
      <c r="AG940" s="8">
        <v>360.38</v>
      </c>
      <c r="AH940" s="7">
        <v>23</v>
      </c>
      <c r="AI940" s="7" t="str" cm="1">
        <f t="array" ref="AI940">_xlfn.IFS(AH940&lt;=25,"Young",AH940&lt;=50,"Adult",AH940&gt;50,"Old")</f>
        <v>Young</v>
      </c>
    </row>
    <row r="941" spans="1:35" x14ac:dyDescent="0.35">
      <c r="A941" s="11">
        <v>1436</v>
      </c>
      <c r="B941" s="9">
        <v>44862</v>
      </c>
      <c r="C941" s="10">
        <f t="shared" ca="1" si="14"/>
        <v>3.5611111111111109</v>
      </c>
      <c r="D941" s="11" t="s">
        <v>27</v>
      </c>
      <c r="E941" s="11" t="s">
        <v>63</v>
      </c>
      <c r="F941" s="11" t="s">
        <v>29</v>
      </c>
      <c r="G941" s="11" t="s">
        <v>54</v>
      </c>
      <c r="H941" s="11" t="s">
        <v>31</v>
      </c>
      <c r="I941" s="11" t="s">
        <v>32</v>
      </c>
      <c r="J941" s="11" t="s">
        <v>33</v>
      </c>
      <c r="K941" s="11" t="s">
        <v>69</v>
      </c>
      <c r="L941" s="9">
        <v>32655</v>
      </c>
      <c r="M941" s="11" t="s">
        <v>35</v>
      </c>
      <c r="N941" s="11" t="s">
        <v>47</v>
      </c>
      <c r="O941" s="11" t="s">
        <v>48</v>
      </c>
      <c r="P941" s="11" t="s">
        <v>66</v>
      </c>
      <c r="Q941" s="11" t="s">
        <v>97</v>
      </c>
      <c r="R941" s="11" cm="1">
        <f t="array" ref="R941">_xlfn.IFS(Table3[[#This Row],[Performance Levels]]="Exceeds",4,Table3[[#This Row],[Performance Levels]]="Fully Meets",3,Table3[[#This Row],[Performance Levels]]="PIP",1,Table3[[#This Row],[Performance Levels]]="Needs Improvement",2)</f>
        <v>2</v>
      </c>
      <c r="S941" s="11">
        <v>3</v>
      </c>
      <c r="T941" s="11" t="str" cm="1">
        <f t="array" ref="T941">_xlfn.IFS(S941&lt;=2,"Excellent",S941=3,"Average",S941&lt;=5,"Poor")</f>
        <v>Average</v>
      </c>
      <c r="U941" s="9">
        <v>45116</v>
      </c>
      <c r="V941" s="11">
        <v>1</v>
      </c>
      <c r="W941" s="11" t="str" cm="1">
        <f t="array" ref="W941">_xlfn.IFS(S941&lt;=2,"High",S941=3,"Moderate",S941&lt;=5,"Low")</f>
        <v>Moderate</v>
      </c>
      <c r="X941" s="11">
        <v>2</v>
      </c>
      <c r="Y941" s="11" t="str" cm="1">
        <f t="array" ref="Y941">_xlfn.IFS(S941&lt;=2,"High",S941=3,"Moderate",S941&lt;=5,"Low")</f>
        <v>Moderate</v>
      </c>
      <c r="Z941" s="11">
        <v>2</v>
      </c>
      <c r="AA941" s="11" t="str" cm="1">
        <f t="array" ref="AA941">_xlfn.IFS(S941&lt;=2,"High",S941=3,"Moderate",S941&lt;=5,"Low")</f>
        <v>Moderate</v>
      </c>
      <c r="AB941" s="9">
        <v>44799</v>
      </c>
      <c r="AC941" s="11" t="s">
        <v>67</v>
      </c>
      <c r="AD941" s="11" t="s">
        <v>41</v>
      </c>
      <c r="AE941" s="11" t="s">
        <v>51</v>
      </c>
      <c r="AF941" s="11">
        <v>1</v>
      </c>
      <c r="AG941" s="12">
        <v>298.3</v>
      </c>
      <c r="AH941" s="11">
        <v>33</v>
      </c>
      <c r="AI941" s="11" t="str" cm="1">
        <f t="array" ref="AI941">_xlfn.IFS(AH941&lt;=25,"Young",AH941&lt;=50,"Adult",AH941&gt;50,"Old")</f>
        <v>Adult</v>
      </c>
    </row>
    <row r="942" spans="1:35" x14ac:dyDescent="0.35">
      <c r="A942" s="7">
        <v>1437</v>
      </c>
      <c r="B942" s="5">
        <v>44133</v>
      </c>
      <c r="C942" s="6">
        <f t="shared" ca="1" si="14"/>
        <v>5.5583333333333336</v>
      </c>
      <c r="D942" s="7" t="s">
        <v>27</v>
      </c>
      <c r="E942" s="7" t="s">
        <v>93</v>
      </c>
      <c r="F942" s="7" t="s">
        <v>29</v>
      </c>
      <c r="G942" s="7" t="s">
        <v>30</v>
      </c>
      <c r="H942" s="7" t="s">
        <v>31</v>
      </c>
      <c r="I942" s="7" t="s">
        <v>32</v>
      </c>
      <c r="J942" s="7" t="s">
        <v>33</v>
      </c>
      <c r="K942" s="7" t="s">
        <v>95</v>
      </c>
      <c r="L942" s="5">
        <v>35241</v>
      </c>
      <c r="M942" s="7" t="s">
        <v>35</v>
      </c>
      <c r="N942" s="7" t="s">
        <v>47</v>
      </c>
      <c r="O942" s="7" t="s">
        <v>83</v>
      </c>
      <c r="P942" s="7" t="s">
        <v>60</v>
      </c>
      <c r="Q942" s="7" t="s">
        <v>77</v>
      </c>
      <c r="R942" s="7" cm="1">
        <f t="array" ref="R942">_xlfn.IFS(Table3[[#This Row],[Performance Levels]]="Exceeds",4,Table3[[#This Row],[Performance Levels]]="Fully Meets",3,Table3[[#This Row],[Performance Levels]]="PIP",1,Table3[[#This Row],[Performance Levels]]="Needs Improvement",2)</f>
        <v>4</v>
      </c>
      <c r="S942" s="7">
        <v>3</v>
      </c>
      <c r="T942" s="7" t="str" cm="1">
        <f t="array" ref="T942">_xlfn.IFS(S942&lt;=2,"Excellent",S942=3,"Average",S942&lt;=5,"Poor")</f>
        <v>Average</v>
      </c>
      <c r="U942" s="5">
        <v>44932</v>
      </c>
      <c r="V942" s="7">
        <v>4</v>
      </c>
      <c r="W942" s="7" t="str" cm="1">
        <f t="array" ref="W942">_xlfn.IFS(S942&lt;=2,"High",S942=3,"Moderate",S942&lt;=5,"Low")</f>
        <v>Moderate</v>
      </c>
      <c r="X942" s="7">
        <v>5</v>
      </c>
      <c r="Y942" s="7" t="str" cm="1">
        <f t="array" ref="Y942">_xlfn.IFS(S942&lt;=2,"High",S942=3,"Moderate",S942&lt;=5,"Low")</f>
        <v>Moderate</v>
      </c>
      <c r="Z942" s="7">
        <v>5</v>
      </c>
      <c r="AA942" s="7" t="str" cm="1">
        <f t="array" ref="AA942">_xlfn.IFS(S942&lt;=2,"High",S942=3,"Moderate",S942&lt;=5,"Low")</f>
        <v>Moderate</v>
      </c>
      <c r="AB942" s="5">
        <v>44923</v>
      </c>
      <c r="AC942" s="7" t="s">
        <v>40</v>
      </c>
      <c r="AD942" s="7" t="s">
        <v>50</v>
      </c>
      <c r="AE942" s="7" t="s">
        <v>72</v>
      </c>
      <c r="AF942" s="7">
        <v>3</v>
      </c>
      <c r="AG942" s="8">
        <v>537.12</v>
      </c>
      <c r="AH942" s="7">
        <v>24</v>
      </c>
      <c r="AI942" s="7" t="str" cm="1">
        <f t="array" ref="AI942">_xlfn.IFS(AH942&lt;=25,"Young",AH942&lt;=50,"Adult",AH942&gt;50,"Old")</f>
        <v>Young</v>
      </c>
    </row>
    <row r="943" spans="1:35" x14ac:dyDescent="0.35">
      <c r="A943" s="11">
        <v>1438</v>
      </c>
      <c r="B943" s="9">
        <v>45002</v>
      </c>
      <c r="C943" s="10">
        <f t="shared" ca="1" si="14"/>
        <v>3.1749999999999998</v>
      </c>
      <c r="D943" s="11" t="s">
        <v>27</v>
      </c>
      <c r="E943" s="11" t="s">
        <v>73</v>
      </c>
      <c r="F943" s="11" t="s">
        <v>29</v>
      </c>
      <c r="G943" s="11" t="s">
        <v>30</v>
      </c>
      <c r="H943" s="11" t="s">
        <v>55</v>
      </c>
      <c r="I943" s="11" t="s">
        <v>45</v>
      </c>
      <c r="J943" s="11" t="s">
        <v>33</v>
      </c>
      <c r="K943" s="11" t="s">
        <v>69</v>
      </c>
      <c r="L943" s="9">
        <v>28475</v>
      </c>
      <c r="M943" s="11" t="s">
        <v>35</v>
      </c>
      <c r="N943" s="11" t="s">
        <v>47</v>
      </c>
      <c r="O943" s="11" t="s">
        <v>83</v>
      </c>
      <c r="P943" s="11" t="s">
        <v>66</v>
      </c>
      <c r="Q943" s="11" t="s">
        <v>77</v>
      </c>
      <c r="R943" s="11" cm="1">
        <f t="array" ref="R943">_xlfn.IFS(Table3[[#This Row],[Performance Levels]]="Exceeds",4,Table3[[#This Row],[Performance Levels]]="Fully Meets",3,Table3[[#This Row],[Performance Levels]]="PIP",1,Table3[[#This Row],[Performance Levels]]="Needs Improvement",2)</f>
        <v>4</v>
      </c>
      <c r="S943" s="11">
        <v>3</v>
      </c>
      <c r="T943" s="11" t="str" cm="1">
        <f t="array" ref="T943">_xlfn.IFS(S943&lt;=2,"Excellent",S943=3,"Average",S943&lt;=5,"Poor")</f>
        <v>Average</v>
      </c>
      <c r="U943" s="9">
        <v>44947</v>
      </c>
      <c r="V943" s="11">
        <v>1</v>
      </c>
      <c r="W943" s="11" t="str" cm="1">
        <f t="array" ref="W943">_xlfn.IFS(S943&lt;=2,"High",S943=3,"Moderate",S943&lt;=5,"Low")</f>
        <v>Moderate</v>
      </c>
      <c r="X943" s="11">
        <v>4</v>
      </c>
      <c r="Y943" s="11" t="str" cm="1">
        <f t="array" ref="Y943">_xlfn.IFS(S943&lt;=2,"High",S943=3,"Moderate",S943&lt;=5,"Low")</f>
        <v>Moderate</v>
      </c>
      <c r="Z943" s="11">
        <v>1</v>
      </c>
      <c r="AA943" s="11" t="str" cm="1">
        <f t="array" ref="AA943">_xlfn.IFS(S943&lt;=2,"High",S943=3,"Moderate",S943&lt;=5,"Low")</f>
        <v>Moderate</v>
      </c>
      <c r="AB943" s="9">
        <v>45058</v>
      </c>
      <c r="AC943" s="11" t="s">
        <v>49</v>
      </c>
      <c r="AD943" s="11" t="s">
        <v>50</v>
      </c>
      <c r="AE943" s="11" t="s">
        <v>72</v>
      </c>
      <c r="AF943" s="11">
        <v>2</v>
      </c>
      <c r="AG943" s="12">
        <v>996.18</v>
      </c>
      <c r="AH943" s="11">
        <v>46</v>
      </c>
      <c r="AI943" s="11" t="str" cm="1">
        <f t="array" ref="AI943">_xlfn.IFS(AH943&lt;=25,"Young",AH943&lt;=50,"Adult",AH943&gt;50,"Old")</f>
        <v>Adult</v>
      </c>
    </row>
    <row r="944" spans="1:35" x14ac:dyDescent="0.35">
      <c r="A944" s="7">
        <v>1439</v>
      </c>
      <c r="B944" s="5">
        <v>44762</v>
      </c>
      <c r="C944" s="6">
        <f t="shared" ca="1" si="14"/>
        <v>3.8333333333333335</v>
      </c>
      <c r="D944" s="7" t="s">
        <v>27</v>
      </c>
      <c r="E944" s="7" t="s">
        <v>80</v>
      </c>
      <c r="F944" s="7" t="s">
        <v>29</v>
      </c>
      <c r="G944" s="7" t="s">
        <v>54</v>
      </c>
      <c r="H944" s="7" t="s">
        <v>44</v>
      </c>
      <c r="I944" s="7" t="s">
        <v>32</v>
      </c>
      <c r="J944" s="7" t="s">
        <v>33</v>
      </c>
      <c r="K944" s="7" t="s">
        <v>64</v>
      </c>
      <c r="L944" s="5">
        <v>32166</v>
      </c>
      <c r="M944" s="7" t="s">
        <v>35</v>
      </c>
      <c r="N944" s="7" t="s">
        <v>36</v>
      </c>
      <c r="O944" s="7" t="s">
        <v>83</v>
      </c>
      <c r="P944" s="7" t="s">
        <v>38</v>
      </c>
      <c r="Q944" s="7" t="s">
        <v>97</v>
      </c>
      <c r="R944" s="7" cm="1">
        <f t="array" ref="R944">_xlfn.IFS(Table3[[#This Row],[Performance Levels]]="Exceeds",4,Table3[[#This Row],[Performance Levels]]="Fully Meets",3,Table3[[#This Row],[Performance Levels]]="PIP",1,Table3[[#This Row],[Performance Levels]]="Needs Improvement",2)</f>
        <v>2</v>
      </c>
      <c r="S944" s="7">
        <v>3</v>
      </c>
      <c r="T944" s="7" t="str" cm="1">
        <f t="array" ref="T944">_xlfn.IFS(S944&lt;=2,"Excellent",S944=3,"Average",S944&lt;=5,"Poor")</f>
        <v>Average</v>
      </c>
      <c r="U944" s="5">
        <v>44894</v>
      </c>
      <c r="V944" s="7">
        <v>3</v>
      </c>
      <c r="W944" s="7" t="str" cm="1">
        <f t="array" ref="W944">_xlfn.IFS(S944&lt;=2,"High",S944=3,"Moderate",S944&lt;=5,"Low")</f>
        <v>Moderate</v>
      </c>
      <c r="X944" s="7">
        <v>1</v>
      </c>
      <c r="Y944" s="7" t="str" cm="1">
        <f t="array" ref="Y944">_xlfn.IFS(S944&lt;=2,"High",S944=3,"Moderate",S944&lt;=5,"Low")</f>
        <v>Moderate</v>
      </c>
      <c r="Z944" s="7">
        <v>3</v>
      </c>
      <c r="AA944" s="7" t="str" cm="1">
        <f t="array" ref="AA944">_xlfn.IFS(S944&lt;=2,"High",S944=3,"Moderate",S944&lt;=5,"Low")</f>
        <v>Moderate</v>
      </c>
      <c r="AB944" s="5">
        <v>45097</v>
      </c>
      <c r="AC944" s="7" t="s">
        <v>91</v>
      </c>
      <c r="AD944" s="7" t="s">
        <v>41</v>
      </c>
      <c r="AE944" s="7" t="s">
        <v>62</v>
      </c>
      <c r="AF944" s="7">
        <v>4</v>
      </c>
      <c r="AG944" s="8">
        <v>764.43</v>
      </c>
      <c r="AH944" s="7">
        <v>34</v>
      </c>
      <c r="AI944" s="7" t="str" cm="1">
        <f t="array" ref="AI944">_xlfn.IFS(AH944&lt;=25,"Young",AH944&lt;=50,"Adult",AH944&gt;50,"Old")</f>
        <v>Adult</v>
      </c>
    </row>
    <row r="945" spans="1:35" x14ac:dyDescent="0.35">
      <c r="A945" s="11">
        <v>1440</v>
      </c>
      <c r="B945" s="9">
        <v>45142</v>
      </c>
      <c r="C945" s="10">
        <f t="shared" ca="1" si="14"/>
        <v>2.7944444444444443</v>
      </c>
      <c r="D945" s="11" t="s">
        <v>27</v>
      </c>
      <c r="E945" s="11" t="s">
        <v>53</v>
      </c>
      <c r="F945" s="11" t="s">
        <v>29</v>
      </c>
      <c r="G945" s="11" t="s">
        <v>45</v>
      </c>
      <c r="H945" s="11" t="s">
        <v>44</v>
      </c>
      <c r="I945" s="11" t="s">
        <v>32</v>
      </c>
      <c r="J945" s="11" t="s">
        <v>33</v>
      </c>
      <c r="K945" s="11" t="s">
        <v>69</v>
      </c>
      <c r="L945" s="9">
        <v>35482</v>
      </c>
      <c r="M945" s="11" t="s">
        <v>35</v>
      </c>
      <c r="N945" s="11" t="s">
        <v>36</v>
      </c>
      <c r="O945" s="11" t="s">
        <v>48</v>
      </c>
      <c r="P945" s="11" t="s">
        <v>60</v>
      </c>
      <c r="Q945" s="11" t="s">
        <v>97</v>
      </c>
      <c r="R945" s="11" cm="1">
        <f t="array" ref="R945">_xlfn.IFS(Table3[[#This Row],[Performance Levels]]="Exceeds",4,Table3[[#This Row],[Performance Levels]]="Fully Meets",3,Table3[[#This Row],[Performance Levels]]="PIP",1,Table3[[#This Row],[Performance Levels]]="Needs Improvement",2)</f>
        <v>2</v>
      </c>
      <c r="S945" s="11">
        <v>3</v>
      </c>
      <c r="T945" s="11" t="str" cm="1">
        <f t="array" ref="T945">_xlfn.IFS(S945&lt;=2,"Excellent",S945=3,"Average",S945&lt;=5,"Poor")</f>
        <v>Average</v>
      </c>
      <c r="U945" s="9">
        <v>44867</v>
      </c>
      <c r="V945" s="11">
        <v>3</v>
      </c>
      <c r="W945" s="11" t="str" cm="1">
        <f t="array" ref="W945">_xlfn.IFS(S945&lt;=2,"High",S945=3,"Moderate",S945&lt;=5,"Low")</f>
        <v>Moderate</v>
      </c>
      <c r="X945" s="11">
        <v>1</v>
      </c>
      <c r="Y945" s="11" t="str" cm="1">
        <f t="array" ref="Y945">_xlfn.IFS(S945&lt;=2,"High",S945=3,"Moderate",S945&lt;=5,"Low")</f>
        <v>Moderate</v>
      </c>
      <c r="Z945" s="11">
        <v>4</v>
      </c>
      <c r="AA945" s="11" t="str" cm="1">
        <f t="array" ref="AA945">_xlfn.IFS(S945&lt;=2,"High",S945=3,"Moderate",S945&lt;=5,"Low")</f>
        <v>Moderate</v>
      </c>
      <c r="AB945" s="9">
        <v>44878</v>
      </c>
      <c r="AC945" s="11" t="s">
        <v>91</v>
      </c>
      <c r="AD945" s="11" t="s">
        <v>50</v>
      </c>
      <c r="AE945" s="11" t="s">
        <v>42</v>
      </c>
      <c r="AF945" s="11">
        <v>5</v>
      </c>
      <c r="AG945" s="12">
        <v>490.33</v>
      </c>
      <c r="AH945" s="11">
        <v>26</v>
      </c>
      <c r="AI945" s="11" t="str" cm="1">
        <f t="array" ref="AI945">_xlfn.IFS(AH945&lt;=25,"Young",AH945&lt;=50,"Adult",AH945&gt;50,"Old")</f>
        <v>Adult</v>
      </c>
    </row>
    <row r="946" spans="1:35" x14ac:dyDescent="0.35">
      <c r="A946" s="7">
        <v>1441</v>
      </c>
      <c r="B946" s="5">
        <v>44526</v>
      </c>
      <c r="C946" s="6">
        <f t="shared" ca="1" si="14"/>
        <v>4.4833333333333334</v>
      </c>
      <c r="D946" s="7" t="s">
        <v>27</v>
      </c>
      <c r="E946" s="7" t="s">
        <v>68</v>
      </c>
      <c r="F946" s="7" t="s">
        <v>29</v>
      </c>
      <c r="G946" s="7" t="s">
        <v>30</v>
      </c>
      <c r="H946" s="7" t="s">
        <v>44</v>
      </c>
      <c r="I946" s="7" t="s">
        <v>32</v>
      </c>
      <c r="J946" s="7" t="s">
        <v>33</v>
      </c>
      <c r="K946" s="7" t="s">
        <v>69</v>
      </c>
      <c r="L946" s="5">
        <v>30026</v>
      </c>
      <c r="M946" s="7" t="s">
        <v>35</v>
      </c>
      <c r="N946" s="7" t="s">
        <v>36</v>
      </c>
      <c r="O946" s="7" t="s">
        <v>48</v>
      </c>
      <c r="P946" s="7" t="s">
        <v>66</v>
      </c>
      <c r="Q946" s="7" t="s">
        <v>97</v>
      </c>
      <c r="R946" s="7" cm="1">
        <f t="array" ref="R946">_xlfn.IFS(Table3[[#This Row],[Performance Levels]]="Exceeds",4,Table3[[#This Row],[Performance Levels]]="Fully Meets",3,Table3[[#This Row],[Performance Levels]]="PIP",1,Table3[[#This Row],[Performance Levels]]="Needs Improvement",2)</f>
        <v>2</v>
      </c>
      <c r="S946" s="7">
        <v>3</v>
      </c>
      <c r="T946" s="7" t="str" cm="1">
        <f t="array" ref="T946">_xlfn.IFS(S946&lt;=2,"Excellent",S946=3,"Average",S946&lt;=5,"Poor")</f>
        <v>Average</v>
      </c>
      <c r="U946" s="5">
        <v>45023</v>
      </c>
      <c r="V946" s="7">
        <v>1</v>
      </c>
      <c r="W946" s="7" t="str" cm="1">
        <f t="array" ref="W946">_xlfn.IFS(S946&lt;=2,"High",S946=3,"Moderate",S946&lt;=5,"Low")</f>
        <v>Moderate</v>
      </c>
      <c r="X946" s="7">
        <v>1</v>
      </c>
      <c r="Y946" s="7" t="str" cm="1">
        <f t="array" ref="Y946">_xlfn.IFS(S946&lt;=2,"High",S946=3,"Moderate",S946&lt;=5,"Low")</f>
        <v>Moderate</v>
      </c>
      <c r="Z946" s="7">
        <v>5</v>
      </c>
      <c r="AA946" s="7" t="str" cm="1">
        <f t="array" ref="AA946">_xlfn.IFS(S946&lt;=2,"High",S946=3,"Moderate",S946&lt;=5,"Low")</f>
        <v>Moderate</v>
      </c>
      <c r="AB946" s="5">
        <v>44857</v>
      </c>
      <c r="AC946" s="7" t="s">
        <v>49</v>
      </c>
      <c r="AD946" s="7" t="s">
        <v>41</v>
      </c>
      <c r="AE946" s="7" t="s">
        <v>51</v>
      </c>
      <c r="AF946" s="7">
        <v>4</v>
      </c>
      <c r="AG946" s="8">
        <v>758.41</v>
      </c>
      <c r="AH946" s="7">
        <v>39</v>
      </c>
      <c r="AI946" s="7" t="str" cm="1">
        <f t="array" ref="AI946">_xlfn.IFS(AH946&lt;=25,"Young",AH946&lt;=50,"Adult",AH946&gt;50,"Old")</f>
        <v>Adult</v>
      </c>
    </row>
    <row r="947" spans="1:35" x14ac:dyDescent="0.35">
      <c r="A947" s="11">
        <v>1442</v>
      </c>
      <c r="B947" s="9">
        <v>43370</v>
      </c>
      <c r="C947" s="10">
        <f t="shared" ca="1" si="14"/>
        <v>7.6472222222222221</v>
      </c>
      <c r="D947" s="11" t="s">
        <v>27</v>
      </c>
      <c r="E947" s="11" t="s">
        <v>28</v>
      </c>
      <c r="F947" s="11" t="s">
        <v>29</v>
      </c>
      <c r="G947" s="11" t="s">
        <v>54</v>
      </c>
      <c r="H947" s="11" t="s">
        <v>44</v>
      </c>
      <c r="I947" s="11" t="s">
        <v>32</v>
      </c>
      <c r="J947" s="11" t="s">
        <v>33</v>
      </c>
      <c r="K947" s="11" t="s">
        <v>134</v>
      </c>
      <c r="L947" s="9">
        <v>34160</v>
      </c>
      <c r="M947" s="11" t="s">
        <v>35</v>
      </c>
      <c r="N947" s="11" t="s">
        <v>36</v>
      </c>
      <c r="O947" s="11" t="s">
        <v>71</v>
      </c>
      <c r="P947" s="11" t="s">
        <v>60</v>
      </c>
      <c r="Q947" s="11" t="s">
        <v>97</v>
      </c>
      <c r="R947" s="11" cm="1">
        <f t="array" ref="R947">_xlfn.IFS(Table3[[#This Row],[Performance Levels]]="Exceeds",4,Table3[[#This Row],[Performance Levels]]="Fully Meets",3,Table3[[#This Row],[Performance Levels]]="PIP",1,Table3[[#This Row],[Performance Levels]]="Needs Improvement",2)</f>
        <v>2</v>
      </c>
      <c r="S947" s="11">
        <v>3</v>
      </c>
      <c r="T947" s="11" t="str" cm="1">
        <f t="array" ref="T947">_xlfn.IFS(S947&lt;=2,"Excellent",S947=3,"Average",S947&lt;=5,"Poor")</f>
        <v>Average</v>
      </c>
      <c r="U947" s="9">
        <v>44937</v>
      </c>
      <c r="V947" s="11">
        <v>2</v>
      </c>
      <c r="W947" s="11" t="str" cm="1">
        <f t="array" ref="W947">_xlfn.IFS(S947&lt;=2,"High",S947=3,"Moderate",S947&lt;=5,"Low")</f>
        <v>Moderate</v>
      </c>
      <c r="X947" s="11">
        <v>4</v>
      </c>
      <c r="Y947" s="11" t="str" cm="1">
        <f t="array" ref="Y947">_xlfn.IFS(S947&lt;=2,"High",S947=3,"Moderate",S947&lt;=5,"Low")</f>
        <v>Moderate</v>
      </c>
      <c r="Z947" s="11">
        <v>2</v>
      </c>
      <c r="AA947" s="11" t="str" cm="1">
        <f t="array" ref="AA947">_xlfn.IFS(S947&lt;=2,"High",S947=3,"Moderate",S947&lt;=5,"Low")</f>
        <v>Moderate</v>
      </c>
      <c r="AB947" s="9">
        <v>44978</v>
      </c>
      <c r="AC947" s="11" t="s">
        <v>67</v>
      </c>
      <c r="AD947" s="11" t="s">
        <v>50</v>
      </c>
      <c r="AE947" s="11" t="s">
        <v>51</v>
      </c>
      <c r="AF947" s="11">
        <v>3</v>
      </c>
      <c r="AG947" s="12">
        <v>367.56</v>
      </c>
      <c r="AH947" s="11">
        <v>25</v>
      </c>
      <c r="AI947" s="11" t="str" cm="1">
        <f t="array" ref="AI947">_xlfn.IFS(AH947&lt;=25,"Young",AH947&lt;=50,"Adult",AH947&gt;50,"Old")</f>
        <v>Young</v>
      </c>
    </row>
    <row r="948" spans="1:35" x14ac:dyDescent="0.35">
      <c r="A948" s="7">
        <v>1443</v>
      </c>
      <c r="B948" s="5">
        <v>43681</v>
      </c>
      <c r="C948" s="6">
        <f t="shared" ca="1" si="14"/>
        <v>6.7944444444444443</v>
      </c>
      <c r="D948" s="7" t="s">
        <v>27</v>
      </c>
      <c r="E948" s="7" t="s">
        <v>84</v>
      </c>
      <c r="F948" s="7" t="s">
        <v>29</v>
      </c>
      <c r="G948" s="7" t="s">
        <v>30</v>
      </c>
      <c r="H948" s="7" t="s">
        <v>31</v>
      </c>
      <c r="I948" s="7" t="s">
        <v>45</v>
      </c>
      <c r="J948" s="7" t="s">
        <v>33</v>
      </c>
      <c r="K948" s="7" t="s">
        <v>69</v>
      </c>
      <c r="L948" s="5">
        <v>21971</v>
      </c>
      <c r="M948" s="7" t="s">
        <v>35</v>
      </c>
      <c r="N948" s="7" t="s">
        <v>36</v>
      </c>
      <c r="O948" s="7" t="s">
        <v>37</v>
      </c>
      <c r="P948" s="7" t="s">
        <v>76</v>
      </c>
      <c r="Q948" s="7" t="s">
        <v>97</v>
      </c>
      <c r="R948" s="7" cm="1">
        <f t="array" ref="R948">_xlfn.IFS(Table3[[#This Row],[Performance Levels]]="Exceeds",4,Table3[[#This Row],[Performance Levels]]="Fully Meets",3,Table3[[#This Row],[Performance Levels]]="PIP",1,Table3[[#This Row],[Performance Levels]]="Needs Improvement",2)</f>
        <v>2</v>
      </c>
      <c r="S948" s="7">
        <v>3</v>
      </c>
      <c r="T948" s="7" t="str" cm="1">
        <f t="array" ref="T948">_xlfn.IFS(S948&lt;=2,"Excellent",S948=3,"Average",S948&lt;=5,"Poor")</f>
        <v>Average</v>
      </c>
      <c r="U948" s="5">
        <v>45089</v>
      </c>
      <c r="V948" s="7">
        <v>5</v>
      </c>
      <c r="W948" s="7" t="str" cm="1">
        <f t="array" ref="W948">_xlfn.IFS(S948&lt;=2,"High",S948=3,"Moderate",S948&lt;=5,"Low")</f>
        <v>Moderate</v>
      </c>
      <c r="X948" s="7">
        <v>2</v>
      </c>
      <c r="Y948" s="7" t="str" cm="1">
        <f t="array" ref="Y948">_xlfn.IFS(S948&lt;=2,"High",S948=3,"Moderate",S948&lt;=5,"Low")</f>
        <v>Moderate</v>
      </c>
      <c r="Z948" s="7">
        <v>3</v>
      </c>
      <c r="AA948" s="7" t="str" cm="1">
        <f t="array" ref="AA948">_xlfn.IFS(S948&lt;=2,"High",S948=3,"Moderate",S948&lt;=5,"Low")</f>
        <v>Moderate</v>
      </c>
      <c r="AB948" s="5">
        <v>45049</v>
      </c>
      <c r="AC948" s="7" t="s">
        <v>40</v>
      </c>
      <c r="AD948" s="7" t="s">
        <v>41</v>
      </c>
      <c r="AE948" s="7" t="s">
        <v>42</v>
      </c>
      <c r="AF948" s="7">
        <v>5</v>
      </c>
      <c r="AG948" s="8">
        <v>582.49</v>
      </c>
      <c r="AH948" s="7">
        <v>59</v>
      </c>
      <c r="AI948" s="7" t="str" cm="1">
        <f t="array" ref="AI948">_xlfn.IFS(AH948&lt;=25,"Young",AH948&lt;=50,"Adult",AH948&gt;50,"Old")</f>
        <v>Old</v>
      </c>
    </row>
    <row r="949" spans="1:35" x14ac:dyDescent="0.35">
      <c r="A949" s="11">
        <v>1444</v>
      </c>
      <c r="B949" s="9">
        <v>43741</v>
      </c>
      <c r="C949" s="10">
        <f t="shared" ca="1" si="14"/>
        <v>6.6305555555555555</v>
      </c>
      <c r="D949" s="11" t="s">
        <v>27</v>
      </c>
      <c r="E949" s="11" t="s">
        <v>43</v>
      </c>
      <c r="F949" s="11" t="s">
        <v>29</v>
      </c>
      <c r="G949" s="11" t="s">
        <v>30</v>
      </c>
      <c r="H949" s="11" t="s">
        <v>31</v>
      </c>
      <c r="I949" s="11" t="s">
        <v>45</v>
      </c>
      <c r="J949" s="11" t="s">
        <v>33</v>
      </c>
      <c r="K949" s="11" t="s">
        <v>64</v>
      </c>
      <c r="L949" s="9">
        <v>26350</v>
      </c>
      <c r="M949" s="11" t="s">
        <v>35</v>
      </c>
      <c r="N949" s="11" t="s">
        <v>36</v>
      </c>
      <c r="O949" s="11" t="s">
        <v>37</v>
      </c>
      <c r="P949" s="11" t="s">
        <v>76</v>
      </c>
      <c r="Q949" s="11" t="s">
        <v>97</v>
      </c>
      <c r="R949" s="11" cm="1">
        <f t="array" ref="R949">_xlfn.IFS(Table3[[#This Row],[Performance Levels]]="Exceeds",4,Table3[[#This Row],[Performance Levels]]="Fully Meets",3,Table3[[#This Row],[Performance Levels]]="PIP",1,Table3[[#This Row],[Performance Levels]]="Needs Improvement",2)</f>
        <v>2</v>
      </c>
      <c r="S949" s="11">
        <v>3</v>
      </c>
      <c r="T949" s="11" t="str" cm="1">
        <f t="array" ref="T949">_xlfn.IFS(S949&lt;=2,"Excellent",S949=3,"Average",S949&lt;=5,"Poor")</f>
        <v>Average</v>
      </c>
      <c r="U949" s="9">
        <v>44916</v>
      </c>
      <c r="V949" s="11">
        <v>5</v>
      </c>
      <c r="W949" s="11" t="str" cm="1">
        <f t="array" ref="W949">_xlfn.IFS(S949&lt;=2,"High",S949=3,"Moderate",S949&lt;=5,"Low")</f>
        <v>Moderate</v>
      </c>
      <c r="X949" s="11">
        <v>5</v>
      </c>
      <c r="Y949" s="11" t="str" cm="1">
        <f t="array" ref="Y949">_xlfn.IFS(S949&lt;=2,"High",S949=3,"Moderate",S949&lt;=5,"Low")</f>
        <v>Moderate</v>
      </c>
      <c r="Z949" s="11">
        <v>3</v>
      </c>
      <c r="AA949" s="11" t="str" cm="1">
        <f t="array" ref="AA949">_xlfn.IFS(S949&lt;=2,"High",S949=3,"Moderate",S949&lt;=5,"Low")</f>
        <v>Moderate</v>
      </c>
      <c r="AB949" s="9">
        <v>44956</v>
      </c>
      <c r="AC949" s="11" t="s">
        <v>40</v>
      </c>
      <c r="AD949" s="11" t="s">
        <v>50</v>
      </c>
      <c r="AE949" s="11" t="s">
        <v>51</v>
      </c>
      <c r="AF949" s="11">
        <v>2</v>
      </c>
      <c r="AG949" s="12">
        <v>561.14</v>
      </c>
      <c r="AH949" s="11">
        <v>47</v>
      </c>
      <c r="AI949" s="11" t="str" cm="1">
        <f t="array" ref="AI949">_xlfn.IFS(AH949&lt;=25,"Young",AH949&lt;=50,"Adult",AH949&gt;50,"Old")</f>
        <v>Adult</v>
      </c>
    </row>
    <row r="950" spans="1:35" x14ac:dyDescent="0.35">
      <c r="A950" s="7">
        <v>1448</v>
      </c>
      <c r="B950" s="5">
        <v>44087</v>
      </c>
      <c r="C950" s="6">
        <f t="shared" ca="1" si="14"/>
        <v>5.6861111111111109</v>
      </c>
      <c r="D950" s="7" t="s">
        <v>27</v>
      </c>
      <c r="E950" s="7" t="s">
        <v>73</v>
      </c>
      <c r="F950" s="7" t="s">
        <v>29</v>
      </c>
      <c r="G950" s="7" t="s">
        <v>45</v>
      </c>
      <c r="H950" s="7" t="s">
        <v>44</v>
      </c>
      <c r="I950" s="7" t="s">
        <v>45</v>
      </c>
      <c r="J950" s="7" t="s">
        <v>33</v>
      </c>
      <c r="K950" s="7" t="s">
        <v>64</v>
      </c>
      <c r="L950" s="5">
        <v>27985</v>
      </c>
      <c r="M950" s="7" t="s">
        <v>35</v>
      </c>
      <c r="N950" s="7" t="s">
        <v>36</v>
      </c>
      <c r="O950" s="7" t="s">
        <v>59</v>
      </c>
      <c r="P950" s="7" t="s">
        <v>60</v>
      </c>
      <c r="Q950" s="7" t="s">
        <v>97</v>
      </c>
      <c r="R950" s="7" cm="1">
        <f t="array" ref="R950">_xlfn.IFS(Table3[[#This Row],[Performance Levels]]="Exceeds",4,Table3[[#This Row],[Performance Levels]]="Fully Meets",3,Table3[[#This Row],[Performance Levels]]="PIP",1,Table3[[#This Row],[Performance Levels]]="Needs Improvement",2)</f>
        <v>2</v>
      </c>
      <c r="S950" s="7">
        <v>3</v>
      </c>
      <c r="T950" s="7" t="str" cm="1">
        <f t="array" ref="T950">_xlfn.IFS(S950&lt;=2,"Excellent",S950=3,"Average",S950&lt;=5,"Poor")</f>
        <v>Average</v>
      </c>
      <c r="U950" s="5">
        <v>44857</v>
      </c>
      <c r="V950" s="7">
        <v>1</v>
      </c>
      <c r="W950" s="7" t="str" cm="1">
        <f t="array" ref="W950">_xlfn.IFS(S950&lt;=2,"High",S950=3,"Moderate",S950&lt;=5,"Low")</f>
        <v>Moderate</v>
      </c>
      <c r="X950" s="7">
        <v>1</v>
      </c>
      <c r="Y950" s="7" t="str" cm="1">
        <f t="array" ref="Y950">_xlfn.IFS(S950&lt;=2,"High",S950=3,"Moderate",S950&lt;=5,"Low")</f>
        <v>Moderate</v>
      </c>
      <c r="Z950" s="7">
        <v>3</v>
      </c>
      <c r="AA950" s="7" t="str" cm="1">
        <f t="array" ref="AA950">_xlfn.IFS(S950&lt;=2,"High",S950=3,"Moderate",S950&lt;=5,"Low")</f>
        <v>Moderate</v>
      </c>
      <c r="AB950" s="5">
        <v>44779</v>
      </c>
      <c r="AC950" s="7" t="s">
        <v>40</v>
      </c>
      <c r="AD950" s="7" t="s">
        <v>41</v>
      </c>
      <c r="AE950" s="7" t="s">
        <v>42</v>
      </c>
      <c r="AF950" s="7">
        <v>5</v>
      </c>
      <c r="AG950" s="8">
        <v>151.43</v>
      </c>
      <c r="AH950" s="7">
        <v>44</v>
      </c>
      <c r="AI950" s="7" t="str" cm="1">
        <f t="array" ref="AI950">_xlfn.IFS(AH950&lt;=25,"Young",AH950&lt;=50,"Adult",AH950&gt;50,"Old")</f>
        <v>Adult</v>
      </c>
    </row>
    <row r="951" spans="1:35" x14ac:dyDescent="0.35">
      <c r="A951" s="11">
        <v>1449</v>
      </c>
      <c r="B951" s="9">
        <v>44880</v>
      </c>
      <c r="C951" s="10">
        <f t="shared" ca="1" si="14"/>
        <v>3.5138888888888888</v>
      </c>
      <c r="D951" s="11" t="s">
        <v>105</v>
      </c>
      <c r="E951" s="11" t="s">
        <v>53</v>
      </c>
      <c r="F951" s="11" t="s">
        <v>29</v>
      </c>
      <c r="G951" s="11" t="s">
        <v>45</v>
      </c>
      <c r="H951" s="11" t="s">
        <v>55</v>
      </c>
      <c r="I951" s="11" t="s">
        <v>32</v>
      </c>
      <c r="J951" s="11" t="s">
        <v>33</v>
      </c>
      <c r="K951" s="11" t="s">
        <v>57</v>
      </c>
      <c r="L951" s="9">
        <v>23999</v>
      </c>
      <c r="M951" s="11" t="s">
        <v>35</v>
      </c>
      <c r="N951" s="11" t="s">
        <v>47</v>
      </c>
      <c r="O951" s="11" t="s">
        <v>59</v>
      </c>
      <c r="P951" s="11" t="s">
        <v>76</v>
      </c>
      <c r="Q951" s="11" t="s">
        <v>97</v>
      </c>
      <c r="R951" s="11" cm="1">
        <f t="array" ref="R951">_xlfn.IFS(Table3[[#This Row],[Performance Levels]]="Exceeds",4,Table3[[#This Row],[Performance Levels]]="Fully Meets",3,Table3[[#This Row],[Performance Levels]]="PIP",1,Table3[[#This Row],[Performance Levels]]="Needs Improvement",2)</f>
        <v>2</v>
      </c>
      <c r="S951" s="11">
        <v>3</v>
      </c>
      <c r="T951" s="11" t="str" cm="1">
        <f t="array" ref="T951">_xlfn.IFS(S951&lt;=2,"Excellent",S951=3,"Average",S951&lt;=5,"Poor")</f>
        <v>Average</v>
      </c>
      <c r="U951" s="9">
        <v>44784</v>
      </c>
      <c r="V951" s="11">
        <v>4</v>
      </c>
      <c r="W951" s="11" t="str" cm="1">
        <f t="array" ref="W951">_xlfn.IFS(S951&lt;=2,"High",S951=3,"Moderate",S951&lt;=5,"Low")</f>
        <v>Moderate</v>
      </c>
      <c r="X951" s="11">
        <v>2</v>
      </c>
      <c r="Y951" s="11" t="str" cm="1">
        <f t="array" ref="Y951">_xlfn.IFS(S951&lt;=2,"High",S951=3,"Moderate",S951&lt;=5,"Low")</f>
        <v>Moderate</v>
      </c>
      <c r="Z951" s="11">
        <v>2</v>
      </c>
      <c r="AA951" s="11" t="str" cm="1">
        <f t="array" ref="AA951">_xlfn.IFS(S951&lt;=2,"High",S951=3,"Moderate",S951&lt;=5,"Low")</f>
        <v>Moderate</v>
      </c>
      <c r="AB951" s="9">
        <v>44843</v>
      </c>
      <c r="AC951" s="11" t="s">
        <v>49</v>
      </c>
      <c r="AD951" s="11" t="s">
        <v>41</v>
      </c>
      <c r="AE951" s="11" t="s">
        <v>72</v>
      </c>
      <c r="AF951" s="11">
        <v>5</v>
      </c>
      <c r="AG951" s="12">
        <v>675.71</v>
      </c>
      <c r="AH951" s="11">
        <v>57</v>
      </c>
      <c r="AI951" s="11" t="str" cm="1">
        <f t="array" ref="AI951">_xlfn.IFS(AH951&lt;=25,"Young",AH951&lt;=50,"Adult",AH951&gt;50,"Old")</f>
        <v>Old</v>
      </c>
    </row>
    <row r="952" spans="1:35" x14ac:dyDescent="0.35">
      <c r="A952" s="7">
        <v>1450</v>
      </c>
      <c r="B952" s="5">
        <v>43868</v>
      </c>
      <c r="C952" s="6">
        <f t="shared" ca="1" si="14"/>
        <v>6.2861111111111114</v>
      </c>
      <c r="D952" s="7" t="s">
        <v>105</v>
      </c>
      <c r="E952" s="7" t="s">
        <v>93</v>
      </c>
      <c r="F952" s="7" t="s">
        <v>107</v>
      </c>
      <c r="G952" s="7" t="s">
        <v>54</v>
      </c>
      <c r="H952" s="7" t="s">
        <v>31</v>
      </c>
      <c r="I952" s="7" t="s">
        <v>32</v>
      </c>
      <c r="J952" s="7" t="s">
        <v>33</v>
      </c>
      <c r="K952" s="7" t="s">
        <v>69</v>
      </c>
      <c r="L952" s="5">
        <v>21236</v>
      </c>
      <c r="M952" s="7" t="s">
        <v>35</v>
      </c>
      <c r="N952" s="7" t="s">
        <v>47</v>
      </c>
      <c r="O952" s="7" t="s">
        <v>37</v>
      </c>
      <c r="P952" s="7" t="s">
        <v>60</v>
      </c>
      <c r="Q952" s="7" t="s">
        <v>97</v>
      </c>
      <c r="R952" s="7" cm="1">
        <f t="array" ref="R952">_xlfn.IFS(Table3[[#This Row],[Performance Levels]]="Exceeds",4,Table3[[#This Row],[Performance Levels]]="Fully Meets",3,Table3[[#This Row],[Performance Levels]]="PIP",1,Table3[[#This Row],[Performance Levels]]="Needs Improvement",2)</f>
        <v>2</v>
      </c>
      <c r="S952" s="7">
        <v>3</v>
      </c>
      <c r="T952" s="7" t="str" cm="1">
        <f t="array" ref="T952">_xlfn.IFS(S952&lt;=2,"Excellent",S952=3,"Average",S952&lt;=5,"Poor")</f>
        <v>Average</v>
      </c>
      <c r="U952" s="5">
        <v>45038</v>
      </c>
      <c r="V952" s="7">
        <v>5</v>
      </c>
      <c r="W952" s="7" t="str" cm="1">
        <f t="array" ref="W952">_xlfn.IFS(S952&lt;=2,"High",S952=3,"Moderate",S952&lt;=5,"Low")</f>
        <v>Moderate</v>
      </c>
      <c r="X952" s="7">
        <v>1</v>
      </c>
      <c r="Y952" s="7" t="str" cm="1">
        <f t="array" ref="Y952">_xlfn.IFS(S952&lt;=2,"High",S952=3,"Moderate",S952&lt;=5,"Low")</f>
        <v>Moderate</v>
      </c>
      <c r="Z952" s="7">
        <v>2</v>
      </c>
      <c r="AA952" s="7" t="str" cm="1">
        <f t="array" ref="AA952">_xlfn.IFS(S952&lt;=2,"High",S952=3,"Moderate",S952&lt;=5,"Low")</f>
        <v>Moderate</v>
      </c>
      <c r="AB952" s="5">
        <v>45100</v>
      </c>
      <c r="AC952" s="7" t="s">
        <v>61</v>
      </c>
      <c r="AD952" s="7" t="s">
        <v>41</v>
      </c>
      <c r="AE952" s="7" t="s">
        <v>51</v>
      </c>
      <c r="AF952" s="7">
        <v>5</v>
      </c>
      <c r="AG952" s="8">
        <v>436.63</v>
      </c>
      <c r="AH952" s="7">
        <v>62</v>
      </c>
      <c r="AI952" s="7" t="str" cm="1">
        <f t="array" ref="AI952">_xlfn.IFS(AH952&lt;=25,"Young",AH952&lt;=50,"Adult",AH952&gt;50,"Old")</f>
        <v>Old</v>
      </c>
    </row>
    <row r="953" spans="1:35" x14ac:dyDescent="0.35">
      <c r="A953" s="11">
        <v>1451</v>
      </c>
      <c r="B953" s="9">
        <v>44926</v>
      </c>
      <c r="C953" s="10">
        <f t="shared" ca="1" si="14"/>
        <v>3.3888888888888888</v>
      </c>
      <c r="D953" s="11" t="s">
        <v>105</v>
      </c>
      <c r="E953" s="11" t="s">
        <v>84</v>
      </c>
      <c r="F953" s="11" t="s">
        <v>29</v>
      </c>
      <c r="G953" s="11" t="s">
        <v>45</v>
      </c>
      <c r="H953" s="11" t="s">
        <v>44</v>
      </c>
      <c r="I953" s="11" t="s">
        <v>45</v>
      </c>
      <c r="J953" s="11" t="s">
        <v>33</v>
      </c>
      <c r="K953" s="11" t="s">
        <v>88</v>
      </c>
      <c r="L953" s="9">
        <v>52951</v>
      </c>
      <c r="M953" s="11" t="s">
        <v>35</v>
      </c>
      <c r="N953" s="11" t="s">
        <v>36</v>
      </c>
      <c r="O953" s="11" t="s">
        <v>48</v>
      </c>
      <c r="P953" s="11" t="s">
        <v>38</v>
      </c>
      <c r="Q953" s="11" t="s">
        <v>97</v>
      </c>
      <c r="R953" s="11" cm="1">
        <f t="array" ref="R953">_xlfn.IFS(Table3[[#This Row],[Performance Levels]]="Exceeds",4,Table3[[#This Row],[Performance Levels]]="Fully Meets",3,Table3[[#This Row],[Performance Levels]]="PIP",1,Table3[[#This Row],[Performance Levels]]="Needs Improvement",2)</f>
        <v>2</v>
      </c>
      <c r="S953" s="11">
        <v>3</v>
      </c>
      <c r="T953" s="11" t="str" cm="1">
        <f t="array" ref="T953">_xlfn.IFS(S953&lt;=2,"Excellent",S953=3,"Average",S953&lt;=5,"Poor")</f>
        <v>Average</v>
      </c>
      <c r="U953" s="9">
        <v>44922</v>
      </c>
      <c r="V953" s="11">
        <v>4</v>
      </c>
      <c r="W953" s="11" t="str" cm="1">
        <f t="array" ref="W953">_xlfn.IFS(S953&lt;=2,"High",S953=3,"Moderate",S953&lt;=5,"Low")</f>
        <v>Moderate</v>
      </c>
      <c r="X953" s="11">
        <v>3</v>
      </c>
      <c r="Y953" s="11" t="str" cm="1">
        <f t="array" ref="Y953">_xlfn.IFS(S953&lt;=2,"High",S953=3,"Moderate",S953&lt;=5,"Low")</f>
        <v>Moderate</v>
      </c>
      <c r="Z953" s="11">
        <v>4</v>
      </c>
      <c r="AA953" s="11" t="str" cm="1">
        <f t="array" ref="AA953">_xlfn.IFS(S953&lt;=2,"High",S953=3,"Moderate",S953&lt;=5,"Low")</f>
        <v>Moderate</v>
      </c>
      <c r="AB953" s="9">
        <v>44859</v>
      </c>
      <c r="AC953" s="11" t="s">
        <v>91</v>
      </c>
      <c r="AD953" s="11" t="s">
        <v>50</v>
      </c>
      <c r="AE953" s="11" t="s">
        <v>62</v>
      </c>
      <c r="AF953" s="11">
        <v>2</v>
      </c>
      <c r="AG953" s="12">
        <v>387.11</v>
      </c>
      <c r="AH953" s="11">
        <v>78</v>
      </c>
      <c r="AI953" s="11" t="str" cm="1">
        <f t="array" ref="AI953">_xlfn.IFS(AH953&lt;=25,"Young",AH953&lt;=50,"Adult",AH953&gt;50,"Old")</f>
        <v>Old</v>
      </c>
    </row>
    <row r="954" spans="1:35" x14ac:dyDescent="0.35">
      <c r="A954" s="7">
        <v>1452</v>
      </c>
      <c r="B954" s="5">
        <v>43550</v>
      </c>
      <c r="C954" s="6">
        <f t="shared" ca="1" si="14"/>
        <v>7.15</v>
      </c>
      <c r="D954" s="7" t="s">
        <v>105</v>
      </c>
      <c r="E954" s="7" t="s">
        <v>63</v>
      </c>
      <c r="F954" s="7" t="s">
        <v>29</v>
      </c>
      <c r="G954" s="7" t="s">
        <v>54</v>
      </c>
      <c r="H954" s="7" t="s">
        <v>55</v>
      </c>
      <c r="I954" s="7" t="s">
        <v>54</v>
      </c>
      <c r="J954" s="7" t="s">
        <v>33</v>
      </c>
      <c r="K954" s="7" t="s">
        <v>69</v>
      </c>
      <c r="L954" s="5">
        <v>19447</v>
      </c>
      <c r="M954" s="7" t="s">
        <v>35</v>
      </c>
      <c r="N954" s="7" t="s">
        <v>36</v>
      </c>
      <c r="O954" s="7" t="s">
        <v>37</v>
      </c>
      <c r="P954" s="7" t="s">
        <v>60</v>
      </c>
      <c r="Q954" s="7" t="s">
        <v>97</v>
      </c>
      <c r="R954" s="7" cm="1">
        <f t="array" ref="R954">_xlfn.IFS(Table3[[#This Row],[Performance Levels]]="Exceeds",4,Table3[[#This Row],[Performance Levels]]="Fully Meets",3,Table3[[#This Row],[Performance Levels]]="PIP",1,Table3[[#This Row],[Performance Levels]]="Needs Improvement",2)</f>
        <v>2</v>
      </c>
      <c r="S954" s="7">
        <v>3</v>
      </c>
      <c r="T954" s="7" t="str" cm="1">
        <f t="array" ref="T954">_xlfn.IFS(S954&lt;=2,"Excellent",S954=3,"Average",S954&lt;=5,"Poor")</f>
        <v>Average</v>
      </c>
      <c r="U954" s="5">
        <v>44787</v>
      </c>
      <c r="V954" s="7">
        <v>4</v>
      </c>
      <c r="W954" s="7" t="str" cm="1">
        <f t="array" ref="W954">_xlfn.IFS(S954&lt;=2,"High",S954=3,"Moderate",S954&lt;=5,"Low")</f>
        <v>Moderate</v>
      </c>
      <c r="X954" s="7">
        <v>4</v>
      </c>
      <c r="Y954" s="7" t="str" cm="1">
        <f t="array" ref="Y954">_xlfn.IFS(S954&lt;=2,"High",S954=3,"Moderate",S954&lt;=5,"Low")</f>
        <v>Moderate</v>
      </c>
      <c r="Z954" s="7">
        <v>5</v>
      </c>
      <c r="AA954" s="7" t="str" cm="1">
        <f t="array" ref="AA954">_xlfn.IFS(S954&lt;=2,"High",S954=3,"Moderate",S954&lt;=5,"Low")</f>
        <v>Moderate</v>
      </c>
      <c r="AB954" s="5">
        <v>44808</v>
      </c>
      <c r="AC954" s="7" t="s">
        <v>67</v>
      </c>
      <c r="AD954" s="7" t="s">
        <v>41</v>
      </c>
      <c r="AE954" s="7" t="s">
        <v>72</v>
      </c>
      <c r="AF954" s="7">
        <v>4</v>
      </c>
      <c r="AG954" s="8">
        <v>320.38</v>
      </c>
      <c r="AH954" s="7">
        <v>66</v>
      </c>
      <c r="AI954" s="7" t="str" cm="1">
        <f t="array" ref="AI954">_xlfn.IFS(AH954&lt;=25,"Young",AH954&lt;=50,"Adult",AH954&gt;50,"Old")</f>
        <v>Old</v>
      </c>
    </row>
    <row r="955" spans="1:35" x14ac:dyDescent="0.35">
      <c r="A955" s="11">
        <v>1453</v>
      </c>
      <c r="B955" s="9">
        <v>45007</v>
      </c>
      <c r="C955" s="10">
        <f t="shared" ca="1" si="14"/>
        <v>3.161111111111111</v>
      </c>
      <c r="D955" s="11" t="s">
        <v>105</v>
      </c>
      <c r="E955" s="11" t="s">
        <v>73</v>
      </c>
      <c r="F955" s="11" t="s">
        <v>29</v>
      </c>
      <c r="G955" s="11" t="s">
        <v>54</v>
      </c>
      <c r="H955" s="11" t="s">
        <v>31</v>
      </c>
      <c r="I955" s="11" t="s">
        <v>32</v>
      </c>
      <c r="J955" s="11" t="s">
        <v>33</v>
      </c>
      <c r="K955" s="11" t="s">
        <v>78</v>
      </c>
      <c r="L955" s="9">
        <v>33105</v>
      </c>
      <c r="M955" s="11" t="s">
        <v>35</v>
      </c>
      <c r="N955" s="11" t="s">
        <v>47</v>
      </c>
      <c r="O955" s="11" t="s">
        <v>71</v>
      </c>
      <c r="P955" s="11" t="s">
        <v>60</v>
      </c>
      <c r="Q955" s="11" t="s">
        <v>97</v>
      </c>
      <c r="R955" s="11" cm="1">
        <f t="array" ref="R955">_xlfn.IFS(Table3[[#This Row],[Performance Levels]]="Exceeds",4,Table3[[#This Row],[Performance Levels]]="Fully Meets",3,Table3[[#This Row],[Performance Levels]]="PIP",1,Table3[[#This Row],[Performance Levels]]="Needs Improvement",2)</f>
        <v>2</v>
      </c>
      <c r="S955" s="11">
        <v>3</v>
      </c>
      <c r="T955" s="11" t="str" cm="1">
        <f t="array" ref="T955">_xlfn.IFS(S955&lt;=2,"Excellent",S955=3,"Average",S955&lt;=5,"Poor")</f>
        <v>Average</v>
      </c>
      <c r="U955" s="9">
        <v>44816</v>
      </c>
      <c r="V955" s="11">
        <v>1</v>
      </c>
      <c r="W955" s="11" t="str" cm="1">
        <f t="array" ref="W955">_xlfn.IFS(S955&lt;=2,"High",S955=3,"Moderate",S955&lt;=5,"Low")</f>
        <v>Moderate</v>
      </c>
      <c r="X955" s="11">
        <v>5</v>
      </c>
      <c r="Y955" s="11" t="str" cm="1">
        <f t="array" ref="Y955">_xlfn.IFS(S955&lt;=2,"High",S955=3,"Moderate",S955&lt;=5,"Low")</f>
        <v>Moderate</v>
      </c>
      <c r="Z955" s="11">
        <v>1</v>
      </c>
      <c r="AA955" s="11" t="str" cm="1">
        <f t="array" ref="AA955">_xlfn.IFS(S955&lt;=2,"High",S955=3,"Moderate",S955&lt;=5,"Low")</f>
        <v>Moderate</v>
      </c>
      <c r="AB955" s="9">
        <v>45021</v>
      </c>
      <c r="AC955" s="11" t="s">
        <v>67</v>
      </c>
      <c r="AD955" s="11" t="s">
        <v>41</v>
      </c>
      <c r="AE955" s="11" t="s">
        <v>72</v>
      </c>
      <c r="AF955" s="11">
        <v>2</v>
      </c>
      <c r="AG955" s="12">
        <v>294.55</v>
      </c>
      <c r="AH955" s="11">
        <v>33</v>
      </c>
      <c r="AI955" s="11" t="str" cm="1">
        <f t="array" ref="AI955">_xlfn.IFS(AH955&lt;=25,"Young",AH955&lt;=50,"Adult",AH955&gt;50,"Old")</f>
        <v>Adult</v>
      </c>
    </row>
    <row r="956" spans="1:35" x14ac:dyDescent="0.35">
      <c r="A956" s="7">
        <v>1454</v>
      </c>
      <c r="B956" s="5">
        <v>44918</v>
      </c>
      <c r="C956" s="6">
        <f t="shared" ca="1" si="14"/>
        <v>3.4083333333333332</v>
      </c>
      <c r="D956" s="7" t="s">
        <v>105</v>
      </c>
      <c r="E956" s="7" t="s">
        <v>73</v>
      </c>
      <c r="F956" s="7" t="s">
        <v>107</v>
      </c>
      <c r="G956" s="7" t="s">
        <v>54</v>
      </c>
      <c r="H956" s="7" t="s">
        <v>31</v>
      </c>
      <c r="I956" s="7" t="s">
        <v>32</v>
      </c>
      <c r="J956" s="7" t="s">
        <v>33</v>
      </c>
      <c r="K956" s="7" t="s">
        <v>64</v>
      </c>
      <c r="L956" s="5">
        <v>28196</v>
      </c>
      <c r="M956" s="7" t="s">
        <v>35</v>
      </c>
      <c r="N956" s="7" t="s">
        <v>47</v>
      </c>
      <c r="O956" s="7" t="s">
        <v>48</v>
      </c>
      <c r="P956" s="7" t="s">
        <v>66</v>
      </c>
      <c r="Q956" s="7" t="s">
        <v>97</v>
      </c>
      <c r="R956" s="7" cm="1">
        <f t="array" ref="R956">_xlfn.IFS(Table3[[#This Row],[Performance Levels]]="Exceeds",4,Table3[[#This Row],[Performance Levels]]="Fully Meets",3,Table3[[#This Row],[Performance Levels]]="PIP",1,Table3[[#This Row],[Performance Levels]]="Needs Improvement",2)</f>
        <v>2</v>
      </c>
      <c r="S956" s="7">
        <v>3</v>
      </c>
      <c r="T956" s="7" t="str" cm="1">
        <f t="array" ref="T956">_xlfn.IFS(S956&lt;=2,"Excellent",S956=3,"Average",S956&lt;=5,"Poor")</f>
        <v>Average</v>
      </c>
      <c r="U956" s="5">
        <v>45135</v>
      </c>
      <c r="V956" s="7">
        <v>2</v>
      </c>
      <c r="W956" s="7" t="str" cm="1">
        <f t="array" ref="W956">_xlfn.IFS(S956&lt;=2,"High",S956=3,"Moderate",S956&lt;=5,"Low")</f>
        <v>Moderate</v>
      </c>
      <c r="X956" s="7">
        <v>2</v>
      </c>
      <c r="Y956" s="7" t="str" cm="1">
        <f t="array" ref="Y956">_xlfn.IFS(S956&lt;=2,"High",S956=3,"Moderate",S956&lt;=5,"Low")</f>
        <v>Moderate</v>
      </c>
      <c r="Z956" s="7">
        <v>1</v>
      </c>
      <c r="AA956" s="7" t="str" cm="1">
        <f t="array" ref="AA956">_xlfn.IFS(S956&lt;=2,"High",S956=3,"Moderate",S956&lt;=5,"Low")</f>
        <v>Moderate</v>
      </c>
      <c r="AB956" s="5">
        <v>44909</v>
      </c>
      <c r="AC956" s="7" t="s">
        <v>49</v>
      </c>
      <c r="AD956" s="7" t="s">
        <v>50</v>
      </c>
      <c r="AE956" s="7" t="s">
        <v>62</v>
      </c>
      <c r="AF956" s="7">
        <v>1</v>
      </c>
      <c r="AG956" s="8">
        <v>832.86</v>
      </c>
      <c r="AH956" s="7">
        <v>45</v>
      </c>
      <c r="AI956" s="7" t="str" cm="1">
        <f t="array" ref="AI956">_xlfn.IFS(AH956&lt;=25,"Young",AH956&lt;=50,"Adult",AH956&gt;50,"Old")</f>
        <v>Adult</v>
      </c>
    </row>
    <row r="957" spans="1:35" x14ac:dyDescent="0.35">
      <c r="A957" s="11">
        <v>1455</v>
      </c>
      <c r="B957" s="9">
        <v>43826</v>
      </c>
      <c r="C957" s="10">
        <f t="shared" ca="1" si="14"/>
        <v>6.3972222222222221</v>
      </c>
      <c r="D957" s="11" t="s">
        <v>27</v>
      </c>
      <c r="E957" s="11" t="s">
        <v>53</v>
      </c>
      <c r="F957" s="11" t="s">
        <v>29</v>
      </c>
      <c r="G957" s="11" t="s">
        <v>30</v>
      </c>
      <c r="H957" s="11" t="s">
        <v>31</v>
      </c>
      <c r="I957" s="11" t="s">
        <v>54</v>
      </c>
      <c r="J957" s="11" t="s">
        <v>33</v>
      </c>
      <c r="K957" s="11" t="s">
        <v>57</v>
      </c>
      <c r="L957" s="9">
        <v>34777</v>
      </c>
      <c r="M957" s="11" t="s">
        <v>35</v>
      </c>
      <c r="N957" s="11" t="s">
        <v>36</v>
      </c>
      <c r="O957" s="11" t="s">
        <v>59</v>
      </c>
      <c r="P957" s="11" t="s">
        <v>38</v>
      </c>
      <c r="Q957" s="11" t="s">
        <v>97</v>
      </c>
      <c r="R957" s="11" cm="1">
        <f t="array" ref="R957">_xlfn.IFS(Table3[[#This Row],[Performance Levels]]="Exceeds",4,Table3[[#This Row],[Performance Levels]]="Fully Meets",3,Table3[[#This Row],[Performance Levels]]="PIP",1,Table3[[#This Row],[Performance Levels]]="Needs Improvement",2)</f>
        <v>2</v>
      </c>
      <c r="S957" s="11">
        <v>3</v>
      </c>
      <c r="T957" s="11" t="str" cm="1">
        <f t="array" ref="T957">_xlfn.IFS(S957&lt;=2,"Excellent",S957=3,"Average",S957&lt;=5,"Poor")</f>
        <v>Average</v>
      </c>
      <c r="U957" s="9">
        <v>45111</v>
      </c>
      <c r="V957" s="11">
        <v>2</v>
      </c>
      <c r="W957" s="11" t="str" cm="1">
        <f t="array" ref="W957">_xlfn.IFS(S957&lt;=2,"High",S957=3,"Moderate",S957&lt;=5,"Low")</f>
        <v>Moderate</v>
      </c>
      <c r="X957" s="11">
        <v>2</v>
      </c>
      <c r="Y957" s="11" t="str" cm="1">
        <f t="array" ref="Y957">_xlfn.IFS(S957&lt;=2,"High",S957=3,"Moderate",S957&lt;=5,"Low")</f>
        <v>Moderate</v>
      </c>
      <c r="Z957" s="11">
        <v>4</v>
      </c>
      <c r="AA957" s="11" t="str" cm="1">
        <f t="array" ref="AA957">_xlfn.IFS(S957&lt;=2,"High",S957=3,"Moderate",S957&lt;=5,"Low")</f>
        <v>Moderate</v>
      </c>
      <c r="AB957" s="9">
        <v>45061</v>
      </c>
      <c r="AC957" s="11" t="s">
        <v>40</v>
      </c>
      <c r="AD957" s="11" t="s">
        <v>41</v>
      </c>
      <c r="AE957" s="11" t="s">
        <v>72</v>
      </c>
      <c r="AF957" s="11">
        <v>5</v>
      </c>
      <c r="AG957" s="12">
        <v>223.34</v>
      </c>
      <c r="AH957" s="11">
        <v>24</v>
      </c>
      <c r="AI957" s="11" t="str" cm="1">
        <f t="array" ref="AI957">_xlfn.IFS(AH957&lt;=25,"Young",AH957&lt;=50,"Adult",AH957&gt;50,"Old")</f>
        <v>Young</v>
      </c>
    </row>
    <row r="958" spans="1:35" x14ac:dyDescent="0.35">
      <c r="A958" s="7">
        <v>1456</v>
      </c>
      <c r="B958" s="5">
        <v>43641</v>
      </c>
      <c r="C958" s="6">
        <f t="shared" ca="1" si="14"/>
        <v>6.9027777777777777</v>
      </c>
      <c r="D958" s="7" t="s">
        <v>27</v>
      </c>
      <c r="E958" s="7" t="s">
        <v>93</v>
      </c>
      <c r="F958" s="7" t="s">
        <v>29</v>
      </c>
      <c r="G958" s="7" t="s">
        <v>54</v>
      </c>
      <c r="H958" s="7" t="s">
        <v>55</v>
      </c>
      <c r="I958" s="7" t="s">
        <v>54</v>
      </c>
      <c r="J958" s="7" t="s">
        <v>33</v>
      </c>
      <c r="K958" s="7" t="s">
        <v>78</v>
      </c>
      <c r="L958" s="5">
        <v>20736</v>
      </c>
      <c r="M958" s="7" t="s">
        <v>35</v>
      </c>
      <c r="N958" s="7" t="s">
        <v>36</v>
      </c>
      <c r="O958" s="7" t="s">
        <v>48</v>
      </c>
      <c r="P958" s="7" t="s">
        <v>66</v>
      </c>
      <c r="Q958" s="7" t="s">
        <v>77</v>
      </c>
      <c r="R958" s="7" cm="1">
        <f t="array" ref="R958">_xlfn.IFS(Table3[[#This Row],[Performance Levels]]="Exceeds",4,Table3[[#This Row],[Performance Levels]]="Fully Meets",3,Table3[[#This Row],[Performance Levels]]="PIP",1,Table3[[#This Row],[Performance Levels]]="Needs Improvement",2)</f>
        <v>4</v>
      </c>
      <c r="S958" s="7">
        <v>3</v>
      </c>
      <c r="T958" s="7" t="str" cm="1">
        <f t="array" ref="T958">_xlfn.IFS(S958&lt;=2,"Excellent",S958=3,"Average",S958&lt;=5,"Poor")</f>
        <v>Average</v>
      </c>
      <c r="U958" s="5">
        <v>44804</v>
      </c>
      <c r="V958" s="7">
        <v>2</v>
      </c>
      <c r="W958" s="7" t="str" cm="1">
        <f t="array" ref="W958">_xlfn.IFS(S958&lt;=2,"High",S958=3,"Moderate",S958&lt;=5,"Low")</f>
        <v>Moderate</v>
      </c>
      <c r="X958" s="7">
        <v>1</v>
      </c>
      <c r="Y958" s="7" t="str" cm="1">
        <f t="array" ref="Y958">_xlfn.IFS(S958&lt;=2,"High",S958=3,"Moderate",S958&lt;=5,"Low")</f>
        <v>Moderate</v>
      </c>
      <c r="Z958" s="7">
        <v>5</v>
      </c>
      <c r="AA958" s="7" t="str" cm="1">
        <f t="array" ref="AA958">_xlfn.IFS(S958&lt;=2,"High",S958=3,"Moderate",S958&lt;=5,"Low")</f>
        <v>Moderate</v>
      </c>
      <c r="AB958" s="5">
        <v>44834</v>
      </c>
      <c r="AC958" s="7" t="s">
        <v>49</v>
      </c>
      <c r="AD958" s="7" t="s">
        <v>50</v>
      </c>
      <c r="AE958" s="7" t="s">
        <v>51</v>
      </c>
      <c r="AF958" s="7">
        <v>3</v>
      </c>
      <c r="AG958" s="8">
        <v>456.95</v>
      </c>
      <c r="AH958" s="7">
        <v>63</v>
      </c>
      <c r="AI958" s="7" t="str" cm="1">
        <f t="array" ref="AI958">_xlfn.IFS(AH958&lt;=25,"Young",AH958&lt;=50,"Adult",AH958&gt;50,"Old")</f>
        <v>Old</v>
      </c>
    </row>
    <row r="959" spans="1:35" x14ac:dyDescent="0.35">
      <c r="A959" s="11">
        <v>1457</v>
      </c>
      <c r="B959" s="9">
        <v>43427</v>
      </c>
      <c r="C959" s="10">
        <f t="shared" ca="1" si="14"/>
        <v>7.4916666666666663</v>
      </c>
      <c r="D959" s="11" t="s">
        <v>27</v>
      </c>
      <c r="E959" s="11" t="s">
        <v>84</v>
      </c>
      <c r="F959" s="11" t="s">
        <v>29</v>
      </c>
      <c r="G959" s="11" t="s">
        <v>30</v>
      </c>
      <c r="H959" s="11" t="s">
        <v>44</v>
      </c>
      <c r="I959" s="11" t="s">
        <v>45</v>
      </c>
      <c r="J959" s="11" t="s">
        <v>33</v>
      </c>
      <c r="K959" s="11" t="s">
        <v>69</v>
      </c>
      <c r="L959" s="9">
        <v>28340</v>
      </c>
      <c r="M959" s="11" t="s">
        <v>35</v>
      </c>
      <c r="N959" s="11" t="s">
        <v>36</v>
      </c>
      <c r="O959" s="11" t="s">
        <v>59</v>
      </c>
      <c r="P959" s="11" t="s">
        <v>66</v>
      </c>
      <c r="Q959" s="11" t="s">
        <v>77</v>
      </c>
      <c r="R959" s="11" cm="1">
        <f t="array" ref="R959">_xlfn.IFS(Table3[[#This Row],[Performance Levels]]="Exceeds",4,Table3[[#This Row],[Performance Levels]]="Fully Meets",3,Table3[[#This Row],[Performance Levels]]="PIP",1,Table3[[#This Row],[Performance Levels]]="Needs Improvement",2)</f>
        <v>4</v>
      </c>
      <c r="S959" s="11">
        <v>3</v>
      </c>
      <c r="T959" s="11" t="str" cm="1">
        <f t="array" ref="T959">_xlfn.IFS(S959&lt;=2,"Excellent",S959=3,"Average",S959&lt;=5,"Poor")</f>
        <v>Average</v>
      </c>
      <c r="U959" s="9">
        <v>45109</v>
      </c>
      <c r="V959" s="11">
        <v>2</v>
      </c>
      <c r="W959" s="11" t="str" cm="1">
        <f t="array" ref="W959">_xlfn.IFS(S959&lt;=2,"High",S959=3,"Moderate",S959&lt;=5,"Low")</f>
        <v>Moderate</v>
      </c>
      <c r="X959" s="11">
        <v>1</v>
      </c>
      <c r="Y959" s="11" t="str" cm="1">
        <f t="array" ref="Y959">_xlfn.IFS(S959&lt;=2,"High",S959=3,"Moderate",S959&lt;=5,"Low")</f>
        <v>Moderate</v>
      </c>
      <c r="Z959" s="11">
        <v>1</v>
      </c>
      <c r="AA959" s="11" t="str" cm="1">
        <f t="array" ref="AA959">_xlfn.IFS(S959&lt;=2,"High",S959=3,"Moderate",S959&lt;=5,"Low")</f>
        <v>Moderate</v>
      </c>
      <c r="AB959" s="9">
        <v>45057</v>
      </c>
      <c r="AC959" s="11" t="s">
        <v>61</v>
      </c>
      <c r="AD959" s="11" t="s">
        <v>50</v>
      </c>
      <c r="AE959" s="11" t="s">
        <v>72</v>
      </c>
      <c r="AF959" s="11">
        <v>5</v>
      </c>
      <c r="AG959" s="12">
        <v>988.47</v>
      </c>
      <c r="AH959" s="11">
        <v>41</v>
      </c>
      <c r="AI959" s="11" t="str" cm="1">
        <f t="array" ref="AI959">_xlfn.IFS(AH959&lt;=25,"Young",AH959&lt;=50,"Adult",AH959&gt;50,"Old")</f>
        <v>Adult</v>
      </c>
    </row>
    <row r="960" spans="1:35" x14ac:dyDescent="0.35">
      <c r="A960" s="7">
        <v>1458</v>
      </c>
      <c r="B960" s="5">
        <v>44213</v>
      </c>
      <c r="C960" s="6">
        <f t="shared" ca="1" si="14"/>
        <v>5.3416666666666668</v>
      </c>
      <c r="D960" s="7" t="s">
        <v>27</v>
      </c>
      <c r="E960" s="7" t="s">
        <v>63</v>
      </c>
      <c r="F960" s="7" t="s">
        <v>29</v>
      </c>
      <c r="G960" s="7" t="s">
        <v>54</v>
      </c>
      <c r="H960" s="7" t="s">
        <v>44</v>
      </c>
      <c r="I960" s="7" t="s">
        <v>45</v>
      </c>
      <c r="J960" s="7" t="s">
        <v>33</v>
      </c>
      <c r="K960" s="7" t="s">
        <v>100</v>
      </c>
      <c r="L960" s="5">
        <v>34412</v>
      </c>
      <c r="M960" s="7" t="s">
        <v>35</v>
      </c>
      <c r="N960" s="7" t="s">
        <v>36</v>
      </c>
      <c r="O960" s="7" t="s">
        <v>48</v>
      </c>
      <c r="P960" s="7" t="s">
        <v>60</v>
      </c>
      <c r="Q960" s="7" t="s">
        <v>77</v>
      </c>
      <c r="R960" s="7" cm="1">
        <f t="array" ref="R960">_xlfn.IFS(Table3[[#This Row],[Performance Levels]]="Exceeds",4,Table3[[#This Row],[Performance Levels]]="Fully Meets",3,Table3[[#This Row],[Performance Levels]]="PIP",1,Table3[[#This Row],[Performance Levels]]="Needs Improvement",2)</f>
        <v>4</v>
      </c>
      <c r="S960" s="7">
        <v>3</v>
      </c>
      <c r="T960" s="7" t="str" cm="1">
        <f t="array" ref="T960">_xlfn.IFS(S960&lt;=2,"Excellent",S960=3,"Average",S960&lt;=5,"Poor")</f>
        <v>Average</v>
      </c>
      <c r="U960" s="5">
        <v>44963</v>
      </c>
      <c r="V960" s="7">
        <v>2</v>
      </c>
      <c r="W960" s="7" t="str" cm="1">
        <f t="array" ref="W960">_xlfn.IFS(S960&lt;=2,"High",S960=3,"Moderate",S960&lt;=5,"Low")</f>
        <v>Moderate</v>
      </c>
      <c r="X960" s="7">
        <v>2</v>
      </c>
      <c r="Y960" s="7" t="str" cm="1">
        <f t="array" ref="Y960">_xlfn.IFS(S960&lt;=2,"High",S960=3,"Moderate",S960&lt;=5,"Low")</f>
        <v>Moderate</v>
      </c>
      <c r="Z960" s="7">
        <v>4</v>
      </c>
      <c r="AA960" s="7" t="str" cm="1">
        <f t="array" ref="AA960">_xlfn.IFS(S960&lt;=2,"High",S960=3,"Moderate",S960&lt;=5,"Low")</f>
        <v>Moderate</v>
      </c>
      <c r="AB960" s="5">
        <v>45068</v>
      </c>
      <c r="AC960" s="7" t="s">
        <v>67</v>
      </c>
      <c r="AD960" s="7" t="s">
        <v>50</v>
      </c>
      <c r="AE960" s="7" t="s">
        <v>51</v>
      </c>
      <c r="AF960" s="7">
        <v>1</v>
      </c>
      <c r="AG960" s="8">
        <v>429.49</v>
      </c>
      <c r="AH960" s="7">
        <v>27</v>
      </c>
      <c r="AI960" s="7" t="str" cm="1">
        <f t="array" ref="AI960">_xlfn.IFS(AH960&lt;=25,"Young",AH960&lt;=50,"Adult",AH960&gt;50,"Old")</f>
        <v>Adult</v>
      </c>
    </row>
    <row r="961" spans="1:35" x14ac:dyDescent="0.35">
      <c r="A961" s="11">
        <v>1459</v>
      </c>
      <c r="B961" s="9">
        <v>44447</v>
      </c>
      <c r="C961" s="10">
        <f t="shared" ca="1" si="14"/>
        <v>4.7</v>
      </c>
      <c r="D961" s="11" t="s">
        <v>27</v>
      </c>
      <c r="E961" s="11" t="s">
        <v>73</v>
      </c>
      <c r="F961" s="11" t="s">
        <v>29</v>
      </c>
      <c r="G961" s="11" t="s">
        <v>30</v>
      </c>
      <c r="H961" s="11" t="s">
        <v>31</v>
      </c>
      <c r="I961" s="11" t="s">
        <v>32</v>
      </c>
      <c r="J961" s="11" t="s">
        <v>33</v>
      </c>
      <c r="K961" s="11" t="s">
        <v>78</v>
      </c>
      <c r="L961" s="9">
        <v>53551</v>
      </c>
      <c r="M961" s="11" t="s">
        <v>35</v>
      </c>
      <c r="N961" s="11" t="s">
        <v>47</v>
      </c>
      <c r="O961" s="11" t="s">
        <v>71</v>
      </c>
      <c r="P961" s="11" t="s">
        <v>60</v>
      </c>
      <c r="Q961" s="11" t="s">
        <v>77</v>
      </c>
      <c r="R961" s="11" cm="1">
        <f t="array" ref="R961">_xlfn.IFS(Table3[[#This Row],[Performance Levels]]="Exceeds",4,Table3[[#This Row],[Performance Levels]]="Fully Meets",3,Table3[[#This Row],[Performance Levels]]="PIP",1,Table3[[#This Row],[Performance Levels]]="Needs Improvement",2)</f>
        <v>4</v>
      </c>
      <c r="S961" s="11">
        <v>3</v>
      </c>
      <c r="T961" s="11" t="str" cm="1">
        <f t="array" ref="T961">_xlfn.IFS(S961&lt;=2,"Excellent",S961=3,"Average",S961&lt;=5,"Poor")</f>
        <v>Average</v>
      </c>
      <c r="U961" s="9">
        <v>44814</v>
      </c>
      <c r="V961" s="11">
        <v>5</v>
      </c>
      <c r="W961" s="11" t="str" cm="1">
        <f t="array" ref="W961">_xlfn.IFS(S961&lt;=2,"High",S961=3,"Moderate",S961&lt;=5,"Low")</f>
        <v>Moderate</v>
      </c>
      <c r="X961" s="11">
        <v>2</v>
      </c>
      <c r="Y961" s="11" t="str" cm="1">
        <f t="array" ref="Y961">_xlfn.IFS(S961&lt;=2,"High",S961=3,"Moderate",S961&lt;=5,"Low")</f>
        <v>Moderate</v>
      </c>
      <c r="Z961" s="11">
        <v>5</v>
      </c>
      <c r="AA961" s="11" t="str" cm="1">
        <f t="array" ref="AA961">_xlfn.IFS(S961&lt;=2,"High",S961=3,"Moderate",S961&lt;=5,"Low")</f>
        <v>Moderate</v>
      </c>
      <c r="AB961" s="9">
        <v>44852</v>
      </c>
      <c r="AC961" s="11" t="s">
        <v>61</v>
      </c>
      <c r="AD961" s="11" t="s">
        <v>41</v>
      </c>
      <c r="AE961" s="11" t="s">
        <v>42</v>
      </c>
      <c r="AF961" s="11">
        <v>3</v>
      </c>
      <c r="AG961" s="12">
        <v>798.97</v>
      </c>
      <c r="AH961" s="11">
        <v>75</v>
      </c>
      <c r="AI961" s="11" t="str" cm="1">
        <f t="array" ref="AI961">_xlfn.IFS(AH961&lt;=25,"Young",AH961&lt;=50,"Adult",AH961&gt;50,"Old")</f>
        <v>Old</v>
      </c>
    </row>
    <row r="962" spans="1:35" x14ac:dyDescent="0.35">
      <c r="A962" s="7">
        <v>1460</v>
      </c>
      <c r="B962" s="5">
        <v>44251</v>
      </c>
      <c r="C962" s="6">
        <f t="shared" ca="1" si="14"/>
        <v>5.2388888888888889</v>
      </c>
      <c r="D962" s="7" t="s">
        <v>27</v>
      </c>
      <c r="E962" s="7" t="s">
        <v>68</v>
      </c>
      <c r="F962" s="7" t="s">
        <v>29</v>
      </c>
      <c r="G962" s="7" t="s">
        <v>54</v>
      </c>
      <c r="H962" s="7" t="s">
        <v>44</v>
      </c>
      <c r="I962" s="7" t="s">
        <v>32</v>
      </c>
      <c r="J962" s="7" t="s">
        <v>33</v>
      </c>
      <c r="K962" s="7" t="s">
        <v>100</v>
      </c>
      <c r="L962" s="5">
        <v>20238</v>
      </c>
      <c r="M962" s="7" t="s">
        <v>35</v>
      </c>
      <c r="N962" s="7" t="s">
        <v>47</v>
      </c>
      <c r="O962" s="7" t="s">
        <v>59</v>
      </c>
      <c r="P962" s="7" t="s">
        <v>76</v>
      </c>
      <c r="Q962" s="7" t="s">
        <v>77</v>
      </c>
      <c r="R962" s="7" cm="1">
        <f t="array" ref="R962">_xlfn.IFS(Table3[[#This Row],[Performance Levels]]="Exceeds",4,Table3[[#This Row],[Performance Levels]]="Fully Meets",3,Table3[[#This Row],[Performance Levels]]="PIP",1,Table3[[#This Row],[Performance Levels]]="Needs Improvement",2)</f>
        <v>4</v>
      </c>
      <c r="S962" s="7">
        <v>3</v>
      </c>
      <c r="T962" s="7" t="str" cm="1">
        <f t="array" ref="T962">_xlfn.IFS(S962&lt;=2,"Excellent",S962=3,"Average",S962&lt;=5,"Poor")</f>
        <v>Average</v>
      </c>
      <c r="U962" s="5">
        <v>44980</v>
      </c>
      <c r="V962" s="7">
        <v>2</v>
      </c>
      <c r="W962" s="7" t="str" cm="1">
        <f t="array" ref="W962">_xlfn.IFS(S962&lt;=2,"High",S962=3,"Moderate",S962&lt;=5,"Low")</f>
        <v>Moderate</v>
      </c>
      <c r="X962" s="7">
        <v>3</v>
      </c>
      <c r="Y962" s="7" t="str" cm="1">
        <f t="array" ref="Y962">_xlfn.IFS(S962&lt;=2,"High",S962=3,"Moderate",S962&lt;=5,"Low")</f>
        <v>Moderate</v>
      </c>
      <c r="Z962" s="7">
        <v>1</v>
      </c>
      <c r="AA962" s="7" t="str" cm="1">
        <f t="array" ref="AA962">_xlfn.IFS(S962&lt;=2,"High",S962=3,"Moderate",S962&lt;=5,"Low")</f>
        <v>Moderate</v>
      </c>
      <c r="AB962" s="5">
        <v>44991</v>
      </c>
      <c r="AC962" s="7" t="s">
        <v>49</v>
      </c>
      <c r="AD962" s="7" t="s">
        <v>41</v>
      </c>
      <c r="AE962" s="7" t="s">
        <v>51</v>
      </c>
      <c r="AF962" s="7">
        <v>2</v>
      </c>
      <c r="AG962" s="8">
        <v>864.22</v>
      </c>
      <c r="AH962" s="7">
        <v>66</v>
      </c>
      <c r="AI962" s="7" t="str" cm="1">
        <f t="array" ref="AI962">_xlfn.IFS(AH962&lt;=25,"Young",AH962&lt;=50,"Adult",AH962&gt;50,"Old")</f>
        <v>Old</v>
      </c>
    </row>
    <row r="963" spans="1:35" x14ac:dyDescent="0.35">
      <c r="A963" s="11">
        <v>1461</v>
      </c>
      <c r="B963" s="9">
        <v>43567</v>
      </c>
      <c r="C963" s="10">
        <f t="shared" ref="C963:C1026" ca="1" si="15">YEARFRAC(B963,TODAY())</f>
        <v>7.1055555555555552</v>
      </c>
      <c r="D963" s="11" t="s">
        <v>27</v>
      </c>
      <c r="E963" s="11" t="s">
        <v>28</v>
      </c>
      <c r="F963" s="11" t="s">
        <v>29</v>
      </c>
      <c r="G963" s="11" t="s">
        <v>54</v>
      </c>
      <c r="H963" s="11" t="s">
        <v>31</v>
      </c>
      <c r="I963" s="11" t="s">
        <v>54</v>
      </c>
      <c r="J963" s="11" t="s">
        <v>33</v>
      </c>
      <c r="K963" s="11" t="s">
        <v>95</v>
      </c>
      <c r="L963" s="9">
        <v>36953</v>
      </c>
      <c r="M963" s="11" t="s">
        <v>35</v>
      </c>
      <c r="N963" s="11" t="s">
        <v>36</v>
      </c>
      <c r="O963" s="11" t="s">
        <v>83</v>
      </c>
      <c r="P963" s="11" t="s">
        <v>38</v>
      </c>
      <c r="Q963" s="11" t="s">
        <v>77</v>
      </c>
      <c r="R963" s="11" cm="1">
        <f t="array" ref="R963">_xlfn.IFS(Table3[[#This Row],[Performance Levels]]="Exceeds",4,Table3[[#This Row],[Performance Levels]]="Fully Meets",3,Table3[[#This Row],[Performance Levels]]="PIP",1,Table3[[#This Row],[Performance Levels]]="Needs Improvement",2)</f>
        <v>4</v>
      </c>
      <c r="S963" s="11">
        <v>3</v>
      </c>
      <c r="T963" s="11" t="str" cm="1">
        <f t="array" ref="T963">_xlfn.IFS(S963&lt;=2,"Excellent",S963=3,"Average",S963&lt;=5,"Poor")</f>
        <v>Average</v>
      </c>
      <c r="U963" s="9">
        <v>45025</v>
      </c>
      <c r="V963" s="11">
        <v>1</v>
      </c>
      <c r="W963" s="11" t="str" cm="1">
        <f t="array" ref="W963">_xlfn.IFS(S963&lt;=2,"High",S963=3,"Moderate",S963&lt;=5,"Low")</f>
        <v>Moderate</v>
      </c>
      <c r="X963" s="11">
        <v>1</v>
      </c>
      <c r="Y963" s="11" t="str" cm="1">
        <f t="array" ref="Y963">_xlfn.IFS(S963&lt;=2,"High",S963=3,"Moderate",S963&lt;=5,"Low")</f>
        <v>Moderate</v>
      </c>
      <c r="Z963" s="11">
        <v>2</v>
      </c>
      <c r="AA963" s="11" t="str" cm="1">
        <f t="array" ref="AA963">_xlfn.IFS(S963&lt;=2,"High",S963=3,"Moderate",S963&lt;=5,"Low")</f>
        <v>Moderate</v>
      </c>
      <c r="AB963" s="9">
        <v>45078</v>
      </c>
      <c r="AC963" s="11" t="s">
        <v>91</v>
      </c>
      <c r="AD963" s="11" t="s">
        <v>41</v>
      </c>
      <c r="AE963" s="11" t="s">
        <v>72</v>
      </c>
      <c r="AF963" s="11">
        <v>1</v>
      </c>
      <c r="AG963" s="12">
        <v>302.52</v>
      </c>
      <c r="AH963" s="11">
        <v>18</v>
      </c>
      <c r="AI963" s="11" t="str" cm="1">
        <f t="array" ref="AI963">_xlfn.IFS(AH963&lt;=25,"Young",AH963&lt;=50,"Adult",AH963&gt;50,"Old")</f>
        <v>Young</v>
      </c>
    </row>
    <row r="964" spans="1:35" x14ac:dyDescent="0.35">
      <c r="A964" s="7">
        <v>1462</v>
      </c>
      <c r="B964" s="5">
        <v>45120</v>
      </c>
      <c r="C964" s="6">
        <f t="shared" ca="1" si="15"/>
        <v>2.8527777777777779</v>
      </c>
      <c r="D964" s="7" t="s">
        <v>27</v>
      </c>
      <c r="E964" s="7" t="s">
        <v>43</v>
      </c>
      <c r="F964" s="7" t="s">
        <v>29</v>
      </c>
      <c r="G964" s="7" t="s">
        <v>30</v>
      </c>
      <c r="H964" s="7" t="s">
        <v>31</v>
      </c>
      <c r="I964" s="7" t="s">
        <v>32</v>
      </c>
      <c r="J964" s="7" t="s">
        <v>33</v>
      </c>
      <c r="K964" s="7" t="s">
        <v>96</v>
      </c>
      <c r="L964" s="5">
        <v>21982</v>
      </c>
      <c r="M964" s="7" t="s">
        <v>35</v>
      </c>
      <c r="N964" s="7" t="s">
        <v>36</v>
      </c>
      <c r="O964" s="7" t="s">
        <v>59</v>
      </c>
      <c r="P964" s="7" t="s">
        <v>38</v>
      </c>
      <c r="Q964" s="7" t="s">
        <v>77</v>
      </c>
      <c r="R964" s="7" cm="1">
        <f t="array" ref="R964">_xlfn.IFS(Table3[[#This Row],[Performance Levels]]="Exceeds",4,Table3[[#This Row],[Performance Levels]]="Fully Meets",3,Table3[[#This Row],[Performance Levels]]="PIP",1,Table3[[#This Row],[Performance Levels]]="Needs Improvement",2)</f>
        <v>4</v>
      </c>
      <c r="S964" s="7">
        <v>3</v>
      </c>
      <c r="T964" s="7" t="str" cm="1">
        <f t="array" ref="T964">_xlfn.IFS(S964&lt;=2,"Excellent",S964=3,"Average",S964&lt;=5,"Poor")</f>
        <v>Average</v>
      </c>
      <c r="U964" s="5">
        <v>44804</v>
      </c>
      <c r="V964" s="7">
        <v>4</v>
      </c>
      <c r="W964" s="7" t="str" cm="1">
        <f t="array" ref="W964">_xlfn.IFS(S964&lt;=2,"High",S964=3,"Moderate",S964&lt;=5,"Low")</f>
        <v>Moderate</v>
      </c>
      <c r="X964" s="7">
        <v>5</v>
      </c>
      <c r="Y964" s="7" t="str" cm="1">
        <f t="array" ref="Y964">_xlfn.IFS(S964&lt;=2,"High",S964=3,"Moderate",S964&lt;=5,"Low")</f>
        <v>Moderate</v>
      </c>
      <c r="Z964" s="7">
        <v>5</v>
      </c>
      <c r="AA964" s="7" t="str" cm="1">
        <f t="array" ref="AA964">_xlfn.IFS(S964&lt;=2,"High",S964=3,"Moderate",S964&lt;=5,"Low")</f>
        <v>Moderate</v>
      </c>
      <c r="AB964" s="5">
        <v>44959</v>
      </c>
      <c r="AC964" s="7" t="s">
        <v>40</v>
      </c>
      <c r="AD964" s="7" t="s">
        <v>50</v>
      </c>
      <c r="AE964" s="7" t="s">
        <v>62</v>
      </c>
      <c r="AF964" s="7">
        <v>4</v>
      </c>
      <c r="AG964" s="8">
        <v>152.66</v>
      </c>
      <c r="AH964" s="7">
        <v>63</v>
      </c>
      <c r="AI964" s="7" t="str" cm="1">
        <f t="array" ref="AI964">_xlfn.IFS(AH964&lt;=25,"Young",AH964&lt;=50,"Adult",AH964&gt;50,"Old")</f>
        <v>Old</v>
      </c>
    </row>
    <row r="965" spans="1:35" x14ac:dyDescent="0.35">
      <c r="A965" s="11">
        <v>1463</v>
      </c>
      <c r="B965" s="9">
        <v>44109</v>
      </c>
      <c r="C965" s="10">
        <f t="shared" ca="1" si="15"/>
        <v>5.625</v>
      </c>
      <c r="D965" s="11" t="s">
        <v>27</v>
      </c>
      <c r="E965" s="11" t="s">
        <v>86</v>
      </c>
      <c r="F965" s="11" t="s">
        <v>29</v>
      </c>
      <c r="G965" s="11" t="s">
        <v>30</v>
      </c>
      <c r="H965" s="11" t="s">
        <v>31</v>
      </c>
      <c r="I965" s="11" t="s">
        <v>32</v>
      </c>
      <c r="J965" s="11" t="s">
        <v>33</v>
      </c>
      <c r="K965" s="11" t="s">
        <v>69</v>
      </c>
      <c r="L965" s="9">
        <v>27726</v>
      </c>
      <c r="M965" s="11" t="s">
        <v>35</v>
      </c>
      <c r="N965" s="11" t="s">
        <v>36</v>
      </c>
      <c r="O965" s="11" t="s">
        <v>48</v>
      </c>
      <c r="P965" s="11" t="s">
        <v>76</v>
      </c>
      <c r="Q965" s="11" t="s">
        <v>77</v>
      </c>
      <c r="R965" s="11" cm="1">
        <f t="array" ref="R965">_xlfn.IFS(Table3[[#This Row],[Performance Levels]]="Exceeds",4,Table3[[#This Row],[Performance Levels]]="Fully Meets",3,Table3[[#This Row],[Performance Levels]]="PIP",1,Table3[[#This Row],[Performance Levels]]="Needs Improvement",2)</f>
        <v>4</v>
      </c>
      <c r="S965" s="11">
        <v>3</v>
      </c>
      <c r="T965" s="11" t="str" cm="1">
        <f t="array" ref="T965">_xlfn.IFS(S965&lt;=2,"Excellent",S965=3,"Average",S965&lt;=5,"Poor")</f>
        <v>Average</v>
      </c>
      <c r="U965" s="9">
        <v>44998</v>
      </c>
      <c r="V965" s="11">
        <v>5</v>
      </c>
      <c r="W965" s="11" t="str" cm="1">
        <f t="array" ref="W965">_xlfn.IFS(S965&lt;=2,"High",S965=3,"Moderate",S965&lt;=5,"Low")</f>
        <v>Moderate</v>
      </c>
      <c r="X965" s="11">
        <v>4</v>
      </c>
      <c r="Y965" s="11" t="str" cm="1">
        <f t="array" ref="Y965">_xlfn.IFS(S965&lt;=2,"High",S965=3,"Moderate",S965&lt;=5,"Low")</f>
        <v>Moderate</v>
      </c>
      <c r="Z965" s="11">
        <v>5</v>
      </c>
      <c r="AA965" s="11" t="str" cm="1">
        <f t="array" ref="AA965">_xlfn.IFS(S965&lt;=2,"High",S965=3,"Moderate",S965&lt;=5,"Low")</f>
        <v>Moderate</v>
      </c>
      <c r="AB965" s="9">
        <v>45030</v>
      </c>
      <c r="AC965" s="11" t="s">
        <v>49</v>
      </c>
      <c r="AD965" s="11" t="s">
        <v>41</v>
      </c>
      <c r="AE965" s="11" t="s">
        <v>62</v>
      </c>
      <c r="AF965" s="11">
        <v>2</v>
      </c>
      <c r="AG965" s="12">
        <v>399.05</v>
      </c>
      <c r="AH965" s="11">
        <v>45</v>
      </c>
      <c r="AI965" s="11" t="str" cm="1">
        <f t="array" ref="AI965">_xlfn.IFS(AH965&lt;=25,"Young",AH965&lt;=50,"Adult",AH965&gt;50,"Old")</f>
        <v>Adult</v>
      </c>
    </row>
    <row r="966" spans="1:35" x14ac:dyDescent="0.35">
      <c r="A966" s="7">
        <v>1464</v>
      </c>
      <c r="B966" s="5">
        <v>43492</v>
      </c>
      <c r="C966" s="6">
        <f t="shared" ca="1" si="15"/>
        <v>7.3138888888888891</v>
      </c>
      <c r="D966" s="7" t="s">
        <v>27</v>
      </c>
      <c r="E966" s="7" t="s">
        <v>80</v>
      </c>
      <c r="F966" s="7" t="s">
        <v>29</v>
      </c>
      <c r="G966" s="7" t="s">
        <v>45</v>
      </c>
      <c r="H966" s="7" t="s">
        <v>31</v>
      </c>
      <c r="I966" s="7" t="s">
        <v>54</v>
      </c>
      <c r="J966" s="7" t="s">
        <v>33</v>
      </c>
      <c r="K966" s="7" t="s">
        <v>57</v>
      </c>
      <c r="L966" s="5">
        <v>21094</v>
      </c>
      <c r="M966" s="7" t="s">
        <v>35</v>
      </c>
      <c r="N966" s="7" t="s">
        <v>36</v>
      </c>
      <c r="O966" s="7" t="s">
        <v>83</v>
      </c>
      <c r="P966" s="7" t="s">
        <v>66</v>
      </c>
      <c r="Q966" s="7" t="s">
        <v>77</v>
      </c>
      <c r="R966" s="7" cm="1">
        <f t="array" ref="R966">_xlfn.IFS(Table3[[#This Row],[Performance Levels]]="Exceeds",4,Table3[[#This Row],[Performance Levels]]="Fully Meets",3,Table3[[#This Row],[Performance Levels]]="PIP",1,Table3[[#This Row],[Performance Levels]]="Needs Improvement",2)</f>
        <v>4</v>
      </c>
      <c r="S966" s="7">
        <v>3</v>
      </c>
      <c r="T966" s="7" t="str" cm="1">
        <f t="array" ref="T966">_xlfn.IFS(S966&lt;=2,"Excellent",S966=3,"Average",S966&lt;=5,"Poor")</f>
        <v>Average</v>
      </c>
      <c r="U966" s="5">
        <v>45111</v>
      </c>
      <c r="V966" s="7">
        <v>2</v>
      </c>
      <c r="W966" s="7" t="str" cm="1">
        <f t="array" ref="W966">_xlfn.IFS(S966&lt;=2,"High",S966=3,"Moderate",S966&lt;=5,"Low")</f>
        <v>Moderate</v>
      </c>
      <c r="X966" s="7">
        <v>5</v>
      </c>
      <c r="Y966" s="7" t="str" cm="1">
        <f t="array" ref="Y966">_xlfn.IFS(S966&lt;=2,"High",S966=3,"Moderate",S966&lt;=5,"Low")</f>
        <v>Moderate</v>
      </c>
      <c r="Z966" s="7">
        <v>1</v>
      </c>
      <c r="AA966" s="7" t="str" cm="1">
        <f t="array" ref="AA966">_xlfn.IFS(S966&lt;=2,"High",S966=3,"Moderate",S966&lt;=5,"Low")</f>
        <v>Moderate</v>
      </c>
      <c r="AB966" s="5">
        <v>45102</v>
      </c>
      <c r="AC966" s="7" t="s">
        <v>49</v>
      </c>
      <c r="AD966" s="7" t="s">
        <v>41</v>
      </c>
      <c r="AE966" s="7" t="s">
        <v>62</v>
      </c>
      <c r="AF966" s="7">
        <v>2</v>
      </c>
      <c r="AG966" s="8">
        <v>791.74</v>
      </c>
      <c r="AH966" s="7">
        <v>62</v>
      </c>
      <c r="AI966" s="7" t="str" cm="1">
        <f t="array" ref="AI966">_xlfn.IFS(AH966&lt;=25,"Young",AH966&lt;=50,"Adult",AH966&gt;50,"Old")</f>
        <v>Old</v>
      </c>
    </row>
    <row r="967" spans="1:35" x14ac:dyDescent="0.35">
      <c r="A967" s="11">
        <v>1465</v>
      </c>
      <c r="B967" s="9">
        <v>44182</v>
      </c>
      <c r="C967" s="10">
        <f t="shared" ca="1" si="15"/>
        <v>5.4249999999999998</v>
      </c>
      <c r="D967" s="11" t="s">
        <v>27</v>
      </c>
      <c r="E967" s="11" t="s">
        <v>53</v>
      </c>
      <c r="F967" s="11" t="s">
        <v>29</v>
      </c>
      <c r="G967" s="11" t="s">
        <v>45</v>
      </c>
      <c r="H967" s="11" t="s">
        <v>44</v>
      </c>
      <c r="I967" s="11" t="s">
        <v>54</v>
      </c>
      <c r="J967" s="11" t="s">
        <v>33</v>
      </c>
      <c r="K967" s="11" t="s">
        <v>109</v>
      </c>
      <c r="L967" s="9">
        <v>21358</v>
      </c>
      <c r="M967" s="11" t="s">
        <v>35</v>
      </c>
      <c r="N967" s="11" t="s">
        <v>36</v>
      </c>
      <c r="O967" s="11" t="s">
        <v>59</v>
      </c>
      <c r="P967" s="11" t="s">
        <v>60</v>
      </c>
      <c r="Q967" s="11" t="s">
        <v>77</v>
      </c>
      <c r="R967" s="11" cm="1">
        <f t="array" ref="R967">_xlfn.IFS(Table3[[#This Row],[Performance Levels]]="Exceeds",4,Table3[[#This Row],[Performance Levels]]="Fully Meets",3,Table3[[#This Row],[Performance Levels]]="PIP",1,Table3[[#This Row],[Performance Levels]]="Needs Improvement",2)</f>
        <v>4</v>
      </c>
      <c r="S967" s="11">
        <v>3</v>
      </c>
      <c r="T967" s="11" t="str" cm="1">
        <f t="array" ref="T967">_xlfn.IFS(S967&lt;=2,"Excellent",S967=3,"Average",S967&lt;=5,"Poor")</f>
        <v>Average</v>
      </c>
      <c r="U967" s="9">
        <v>45079</v>
      </c>
      <c r="V967" s="11">
        <v>1</v>
      </c>
      <c r="W967" s="11" t="str" cm="1">
        <f t="array" ref="W967">_xlfn.IFS(S967&lt;=2,"High",S967=3,"Moderate",S967&lt;=5,"Low")</f>
        <v>Moderate</v>
      </c>
      <c r="X967" s="11">
        <v>1</v>
      </c>
      <c r="Y967" s="11" t="str" cm="1">
        <f t="array" ref="Y967">_xlfn.IFS(S967&lt;=2,"High",S967=3,"Moderate",S967&lt;=5,"Low")</f>
        <v>Moderate</v>
      </c>
      <c r="Z967" s="11">
        <v>3</v>
      </c>
      <c r="AA967" s="11" t="str" cm="1">
        <f t="array" ref="AA967">_xlfn.IFS(S967&lt;=2,"High",S967=3,"Moderate",S967&lt;=5,"Low")</f>
        <v>Moderate</v>
      </c>
      <c r="AB967" s="9">
        <v>44901</v>
      </c>
      <c r="AC967" s="11" t="s">
        <v>40</v>
      </c>
      <c r="AD967" s="11" t="s">
        <v>50</v>
      </c>
      <c r="AE967" s="11" t="s">
        <v>51</v>
      </c>
      <c r="AF967" s="11">
        <v>4</v>
      </c>
      <c r="AG967" s="12">
        <v>770.23</v>
      </c>
      <c r="AH967" s="11">
        <v>62</v>
      </c>
      <c r="AI967" s="11" t="str" cm="1">
        <f t="array" ref="AI967">_xlfn.IFS(AH967&lt;=25,"Young",AH967&lt;=50,"Adult",AH967&gt;50,"Old")</f>
        <v>Old</v>
      </c>
    </row>
    <row r="968" spans="1:35" x14ac:dyDescent="0.35">
      <c r="A968" s="7">
        <v>1466</v>
      </c>
      <c r="B968" s="5">
        <v>44259</v>
      </c>
      <c r="C968" s="6">
        <f t="shared" ca="1" si="15"/>
        <v>5.2111111111111112</v>
      </c>
      <c r="D968" s="7" t="s">
        <v>27</v>
      </c>
      <c r="E968" s="7" t="s">
        <v>93</v>
      </c>
      <c r="F968" s="7" t="s">
        <v>29</v>
      </c>
      <c r="G968" s="7" t="s">
        <v>54</v>
      </c>
      <c r="H968" s="7" t="s">
        <v>44</v>
      </c>
      <c r="I968" s="7" t="s">
        <v>32</v>
      </c>
      <c r="J968" s="7" t="s">
        <v>33</v>
      </c>
      <c r="K968" s="7" t="s">
        <v>108</v>
      </c>
      <c r="L968" s="5">
        <v>32575</v>
      </c>
      <c r="M968" s="7" t="s">
        <v>35</v>
      </c>
      <c r="N968" s="7" t="s">
        <v>36</v>
      </c>
      <c r="O968" s="7" t="s">
        <v>37</v>
      </c>
      <c r="P968" s="7" t="s">
        <v>38</v>
      </c>
      <c r="Q968" s="7" t="s">
        <v>77</v>
      </c>
      <c r="R968" s="7" cm="1">
        <f t="array" ref="R968">_xlfn.IFS(Table3[[#This Row],[Performance Levels]]="Exceeds",4,Table3[[#This Row],[Performance Levels]]="Fully Meets",3,Table3[[#This Row],[Performance Levels]]="PIP",1,Table3[[#This Row],[Performance Levels]]="Needs Improvement",2)</f>
        <v>4</v>
      </c>
      <c r="S968" s="7">
        <v>3</v>
      </c>
      <c r="T968" s="7" t="str" cm="1">
        <f t="array" ref="T968">_xlfn.IFS(S968&lt;=2,"Excellent",S968=3,"Average",S968&lt;=5,"Poor")</f>
        <v>Average</v>
      </c>
      <c r="U968" s="5">
        <v>44900</v>
      </c>
      <c r="V968" s="7">
        <v>1</v>
      </c>
      <c r="W968" s="7" t="str" cm="1">
        <f t="array" ref="W968">_xlfn.IFS(S968&lt;=2,"High",S968=3,"Moderate",S968&lt;=5,"Low")</f>
        <v>Moderate</v>
      </c>
      <c r="X968" s="7">
        <v>4</v>
      </c>
      <c r="Y968" s="7" t="str" cm="1">
        <f t="array" ref="Y968">_xlfn.IFS(S968&lt;=2,"High",S968=3,"Moderate",S968&lt;=5,"Low")</f>
        <v>Moderate</v>
      </c>
      <c r="Z968" s="7">
        <v>5</v>
      </c>
      <c r="AA968" s="7" t="str" cm="1">
        <f t="array" ref="AA968">_xlfn.IFS(S968&lt;=2,"High",S968=3,"Moderate",S968&lt;=5,"Low")</f>
        <v>Moderate</v>
      </c>
      <c r="AB968" s="5">
        <v>44911</v>
      </c>
      <c r="AC968" s="7" t="s">
        <v>61</v>
      </c>
      <c r="AD968" s="7" t="s">
        <v>50</v>
      </c>
      <c r="AE968" s="7" t="s">
        <v>62</v>
      </c>
      <c r="AF968" s="7">
        <v>3</v>
      </c>
      <c r="AG968" s="8">
        <v>746.05</v>
      </c>
      <c r="AH968" s="7">
        <v>32</v>
      </c>
      <c r="AI968" s="7" t="str" cm="1">
        <f t="array" ref="AI968">_xlfn.IFS(AH968&lt;=25,"Young",AH968&lt;=50,"Adult",AH968&gt;50,"Old")</f>
        <v>Adult</v>
      </c>
    </row>
    <row r="969" spans="1:35" x14ac:dyDescent="0.35">
      <c r="A969" s="11">
        <v>1467</v>
      </c>
      <c r="B969" s="9">
        <v>45015</v>
      </c>
      <c r="C969" s="10">
        <f t="shared" ca="1" si="15"/>
        <v>3.1388888888888888</v>
      </c>
      <c r="D969" s="11" t="s">
        <v>27</v>
      </c>
      <c r="E969" s="11" t="s">
        <v>84</v>
      </c>
      <c r="F969" s="11" t="s">
        <v>29</v>
      </c>
      <c r="G969" s="11" t="s">
        <v>54</v>
      </c>
      <c r="H969" s="11" t="s">
        <v>44</v>
      </c>
      <c r="I969" s="11" t="s">
        <v>32</v>
      </c>
      <c r="J969" s="11" t="s">
        <v>33</v>
      </c>
      <c r="K969" s="11" t="s">
        <v>103</v>
      </c>
      <c r="L969" s="9">
        <v>32614</v>
      </c>
      <c r="M969" s="11" t="s">
        <v>35</v>
      </c>
      <c r="N969" s="11" t="s">
        <v>36</v>
      </c>
      <c r="O969" s="11" t="s">
        <v>71</v>
      </c>
      <c r="P969" s="11" t="s">
        <v>66</v>
      </c>
      <c r="Q969" s="11" t="s">
        <v>39</v>
      </c>
      <c r="R969" s="11" cm="1">
        <f t="array" ref="R969">_xlfn.IFS(Table3[[#This Row],[Performance Levels]]="Exceeds",4,Table3[[#This Row],[Performance Levels]]="Fully Meets",3,Table3[[#This Row],[Performance Levels]]="PIP",1,Table3[[#This Row],[Performance Levels]]="Needs Improvement",2)</f>
        <v>3</v>
      </c>
      <c r="S969" s="11">
        <v>3</v>
      </c>
      <c r="T969" s="11" t="str" cm="1">
        <f t="array" ref="T969">_xlfn.IFS(S969&lt;=2,"Excellent",S969=3,"Average",S969&lt;=5,"Poor")</f>
        <v>Average</v>
      </c>
      <c r="U969" s="9">
        <v>44786</v>
      </c>
      <c r="V969" s="11">
        <v>3</v>
      </c>
      <c r="W969" s="11" t="str" cm="1">
        <f t="array" ref="W969">_xlfn.IFS(S969&lt;=2,"High",S969=3,"Moderate",S969&lt;=5,"Low")</f>
        <v>Moderate</v>
      </c>
      <c r="X969" s="11">
        <v>4</v>
      </c>
      <c r="Y969" s="11" t="str" cm="1">
        <f t="array" ref="Y969">_xlfn.IFS(S969&lt;=2,"High",S969=3,"Moderate",S969&lt;=5,"Low")</f>
        <v>Moderate</v>
      </c>
      <c r="Z969" s="11">
        <v>2</v>
      </c>
      <c r="AA969" s="11" t="str" cm="1">
        <f t="array" ref="AA969">_xlfn.IFS(S969&lt;=2,"High",S969=3,"Moderate",S969&lt;=5,"Low")</f>
        <v>Moderate</v>
      </c>
      <c r="AB969" s="9">
        <v>44939</v>
      </c>
      <c r="AC969" s="11" t="s">
        <v>67</v>
      </c>
      <c r="AD969" s="11" t="s">
        <v>50</v>
      </c>
      <c r="AE969" s="11" t="s">
        <v>62</v>
      </c>
      <c r="AF969" s="11">
        <v>2</v>
      </c>
      <c r="AG969" s="12">
        <v>177.66</v>
      </c>
      <c r="AH969" s="11">
        <v>34</v>
      </c>
      <c r="AI969" s="11" t="str" cm="1">
        <f t="array" ref="AI969">_xlfn.IFS(AH969&lt;=25,"Young",AH969&lt;=50,"Adult",AH969&gt;50,"Old")</f>
        <v>Adult</v>
      </c>
    </row>
    <row r="970" spans="1:35" x14ac:dyDescent="0.35">
      <c r="A970" s="7">
        <v>1468</v>
      </c>
      <c r="B970" s="5">
        <v>43461</v>
      </c>
      <c r="C970" s="6">
        <f t="shared" ca="1" si="15"/>
        <v>7.3972222222222221</v>
      </c>
      <c r="D970" s="7" t="s">
        <v>27</v>
      </c>
      <c r="E970" s="7" t="s">
        <v>63</v>
      </c>
      <c r="F970" s="7" t="s">
        <v>29</v>
      </c>
      <c r="G970" s="7" t="s">
        <v>30</v>
      </c>
      <c r="H970" s="7" t="s">
        <v>44</v>
      </c>
      <c r="I970" s="7" t="s">
        <v>45</v>
      </c>
      <c r="J970" s="7" t="s">
        <v>33</v>
      </c>
      <c r="K970" s="7" t="s">
        <v>69</v>
      </c>
      <c r="L970" s="5">
        <v>23984</v>
      </c>
      <c r="M970" s="7" t="s">
        <v>35</v>
      </c>
      <c r="N970" s="7" t="s">
        <v>36</v>
      </c>
      <c r="O970" s="7" t="s">
        <v>48</v>
      </c>
      <c r="P970" s="7" t="s">
        <v>76</v>
      </c>
      <c r="Q970" s="7" t="s">
        <v>77</v>
      </c>
      <c r="R970" s="7" cm="1">
        <f t="array" ref="R970">_xlfn.IFS(Table3[[#This Row],[Performance Levels]]="Exceeds",4,Table3[[#This Row],[Performance Levels]]="Fully Meets",3,Table3[[#This Row],[Performance Levels]]="PIP",1,Table3[[#This Row],[Performance Levels]]="Needs Improvement",2)</f>
        <v>4</v>
      </c>
      <c r="S970" s="7">
        <v>3</v>
      </c>
      <c r="T970" s="7" t="str" cm="1">
        <f t="array" ref="T970">_xlfn.IFS(S970&lt;=2,"Excellent",S970=3,"Average",S970&lt;=5,"Poor")</f>
        <v>Average</v>
      </c>
      <c r="U970" s="5">
        <v>45037</v>
      </c>
      <c r="V970" s="7">
        <v>3</v>
      </c>
      <c r="W970" s="7" t="str" cm="1">
        <f t="array" ref="W970">_xlfn.IFS(S970&lt;=2,"High",S970=3,"Moderate",S970&lt;=5,"Low")</f>
        <v>Moderate</v>
      </c>
      <c r="X970" s="7">
        <v>1</v>
      </c>
      <c r="Y970" s="7" t="str" cm="1">
        <f t="array" ref="Y970">_xlfn.IFS(S970&lt;=2,"High",S970=3,"Moderate",S970&lt;=5,"Low")</f>
        <v>Moderate</v>
      </c>
      <c r="Z970" s="7">
        <v>3</v>
      </c>
      <c r="AA970" s="7" t="str" cm="1">
        <f t="array" ref="AA970">_xlfn.IFS(S970&lt;=2,"High",S970=3,"Moderate",S970&lt;=5,"Low")</f>
        <v>Moderate</v>
      </c>
      <c r="AB970" s="5">
        <v>45026</v>
      </c>
      <c r="AC970" s="7" t="s">
        <v>40</v>
      </c>
      <c r="AD970" s="7" t="s">
        <v>41</v>
      </c>
      <c r="AE970" s="7" t="s">
        <v>72</v>
      </c>
      <c r="AF970" s="7">
        <v>5</v>
      </c>
      <c r="AG970" s="8">
        <v>429.38</v>
      </c>
      <c r="AH970" s="7">
        <v>53</v>
      </c>
      <c r="AI970" s="7" t="str" cm="1">
        <f t="array" ref="AI970">_xlfn.IFS(AH970&lt;=25,"Young",AH970&lt;=50,"Adult",AH970&gt;50,"Old")</f>
        <v>Old</v>
      </c>
    </row>
    <row r="971" spans="1:35" x14ac:dyDescent="0.35">
      <c r="A971" s="11">
        <v>1469</v>
      </c>
      <c r="B971" s="9">
        <v>44459</v>
      </c>
      <c r="C971" s="10">
        <f t="shared" ca="1" si="15"/>
        <v>4.666666666666667</v>
      </c>
      <c r="D971" s="11" t="s">
        <v>27</v>
      </c>
      <c r="E971" s="11" t="s">
        <v>73</v>
      </c>
      <c r="F971" s="11" t="s">
        <v>29</v>
      </c>
      <c r="G971" s="11" t="s">
        <v>54</v>
      </c>
      <c r="H971" s="11" t="s">
        <v>55</v>
      </c>
      <c r="I971" s="11" t="s">
        <v>32</v>
      </c>
      <c r="J971" s="11" t="s">
        <v>33</v>
      </c>
      <c r="K971" s="11" t="s">
        <v>69</v>
      </c>
      <c r="L971" s="9">
        <v>27989</v>
      </c>
      <c r="M971" s="11" t="s">
        <v>35</v>
      </c>
      <c r="N971" s="11" t="s">
        <v>36</v>
      </c>
      <c r="O971" s="11" t="s">
        <v>83</v>
      </c>
      <c r="P971" s="11" t="s">
        <v>66</v>
      </c>
      <c r="Q971" s="11" t="s">
        <v>77</v>
      </c>
      <c r="R971" s="11" cm="1">
        <f t="array" ref="R971">_xlfn.IFS(Table3[[#This Row],[Performance Levels]]="Exceeds",4,Table3[[#This Row],[Performance Levels]]="Fully Meets",3,Table3[[#This Row],[Performance Levels]]="PIP",1,Table3[[#This Row],[Performance Levels]]="Needs Improvement",2)</f>
        <v>4</v>
      </c>
      <c r="S971" s="11">
        <v>3</v>
      </c>
      <c r="T971" s="11" t="str" cm="1">
        <f t="array" ref="T971">_xlfn.IFS(S971&lt;=2,"Excellent",S971=3,"Average",S971&lt;=5,"Poor")</f>
        <v>Average</v>
      </c>
      <c r="U971" s="9">
        <v>44980</v>
      </c>
      <c r="V971" s="11">
        <v>4</v>
      </c>
      <c r="W971" s="11" t="str" cm="1">
        <f t="array" ref="W971">_xlfn.IFS(S971&lt;=2,"High",S971=3,"Moderate",S971&lt;=5,"Low")</f>
        <v>Moderate</v>
      </c>
      <c r="X971" s="11">
        <v>2</v>
      </c>
      <c r="Y971" s="11" t="str" cm="1">
        <f t="array" ref="Y971">_xlfn.IFS(S971&lt;=2,"High",S971=3,"Moderate",S971&lt;=5,"Low")</f>
        <v>Moderate</v>
      </c>
      <c r="Z971" s="11">
        <v>4</v>
      </c>
      <c r="AA971" s="11" t="str" cm="1">
        <f t="array" ref="AA971">_xlfn.IFS(S971&lt;=2,"High",S971=3,"Moderate",S971&lt;=5,"Low")</f>
        <v>Moderate</v>
      </c>
      <c r="AB971" s="9">
        <v>44798</v>
      </c>
      <c r="AC971" s="11" t="s">
        <v>40</v>
      </c>
      <c r="AD971" s="11" t="s">
        <v>50</v>
      </c>
      <c r="AE971" s="11" t="s">
        <v>51</v>
      </c>
      <c r="AF971" s="11">
        <v>3</v>
      </c>
      <c r="AG971" s="12">
        <v>867.59</v>
      </c>
      <c r="AH971" s="11">
        <v>45</v>
      </c>
      <c r="AI971" s="11" t="str" cm="1">
        <f t="array" ref="AI971">_xlfn.IFS(AH971&lt;=25,"Young",AH971&lt;=50,"Adult",AH971&gt;50,"Old")</f>
        <v>Adult</v>
      </c>
    </row>
    <row r="972" spans="1:35" x14ac:dyDescent="0.35">
      <c r="A972" s="7">
        <v>1470</v>
      </c>
      <c r="B972" s="5">
        <v>44965</v>
      </c>
      <c r="C972" s="6">
        <f t="shared" ca="1" si="15"/>
        <v>3.2833333333333332</v>
      </c>
      <c r="D972" s="7" t="s">
        <v>27</v>
      </c>
      <c r="E972" s="7" t="s">
        <v>68</v>
      </c>
      <c r="F972" s="7" t="s">
        <v>29</v>
      </c>
      <c r="G972" s="7" t="s">
        <v>45</v>
      </c>
      <c r="H972" s="7" t="s">
        <v>55</v>
      </c>
      <c r="I972" s="7" t="s">
        <v>45</v>
      </c>
      <c r="J972" s="7" t="s">
        <v>33</v>
      </c>
      <c r="K972" s="7" t="s">
        <v>57</v>
      </c>
      <c r="L972" s="5">
        <v>34962</v>
      </c>
      <c r="M972" s="7" t="s">
        <v>35</v>
      </c>
      <c r="N972" s="7" t="s">
        <v>36</v>
      </c>
      <c r="O972" s="7" t="s">
        <v>83</v>
      </c>
      <c r="P972" s="7" t="s">
        <v>66</v>
      </c>
      <c r="Q972" s="7" t="s">
        <v>77</v>
      </c>
      <c r="R972" s="7" cm="1">
        <f t="array" ref="R972">_xlfn.IFS(Table3[[#This Row],[Performance Levels]]="Exceeds",4,Table3[[#This Row],[Performance Levels]]="Fully Meets",3,Table3[[#This Row],[Performance Levels]]="PIP",1,Table3[[#This Row],[Performance Levels]]="Needs Improvement",2)</f>
        <v>4</v>
      </c>
      <c r="S972" s="7">
        <v>3</v>
      </c>
      <c r="T972" s="7" t="str" cm="1">
        <f t="array" ref="T972">_xlfn.IFS(S972&lt;=2,"Excellent",S972=3,"Average",S972&lt;=5,"Poor")</f>
        <v>Average</v>
      </c>
      <c r="U972" s="5">
        <v>45006</v>
      </c>
      <c r="V972" s="7">
        <v>1</v>
      </c>
      <c r="W972" s="7" t="str" cm="1">
        <f t="array" ref="W972">_xlfn.IFS(S972&lt;=2,"High",S972=3,"Moderate",S972&lt;=5,"Low")</f>
        <v>Moderate</v>
      </c>
      <c r="X972" s="7">
        <v>4</v>
      </c>
      <c r="Y972" s="7" t="str" cm="1">
        <f t="array" ref="Y972">_xlfn.IFS(S972&lt;=2,"High",S972=3,"Moderate",S972&lt;=5,"Low")</f>
        <v>Moderate</v>
      </c>
      <c r="Z972" s="7">
        <v>1</v>
      </c>
      <c r="AA972" s="7" t="str" cm="1">
        <f t="array" ref="AA972">_xlfn.IFS(S972&lt;=2,"High",S972=3,"Moderate",S972&lt;=5,"Low")</f>
        <v>Moderate</v>
      </c>
      <c r="AB972" s="5">
        <v>45033</v>
      </c>
      <c r="AC972" s="7" t="s">
        <v>91</v>
      </c>
      <c r="AD972" s="7" t="s">
        <v>50</v>
      </c>
      <c r="AE972" s="7" t="s">
        <v>42</v>
      </c>
      <c r="AF972" s="7">
        <v>5</v>
      </c>
      <c r="AG972" s="8">
        <v>502.65</v>
      </c>
      <c r="AH972" s="7">
        <v>28</v>
      </c>
      <c r="AI972" s="7" t="str" cm="1">
        <f t="array" ref="AI972">_xlfn.IFS(AH972&lt;=25,"Young",AH972&lt;=50,"Adult",AH972&gt;50,"Old")</f>
        <v>Adult</v>
      </c>
    </row>
    <row r="973" spans="1:35" x14ac:dyDescent="0.35">
      <c r="A973" s="11">
        <v>1471</v>
      </c>
      <c r="B973" s="9">
        <v>43754</v>
      </c>
      <c r="C973" s="10">
        <f t="shared" ca="1" si="15"/>
        <v>6.5944444444444441</v>
      </c>
      <c r="D973" s="11" t="s">
        <v>105</v>
      </c>
      <c r="E973" s="11" t="s">
        <v>28</v>
      </c>
      <c r="F973" s="11" t="s">
        <v>107</v>
      </c>
      <c r="G973" s="11" t="s">
        <v>54</v>
      </c>
      <c r="H973" s="11" t="s">
        <v>55</v>
      </c>
      <c r="I973" s="11" t="s">
        <v>45</v>
      </c>
      <c r="J973" s="11" t="s">
        <v>33</v>
      </c>
      <c r="K973" s="11" t="s">
        <v>69</v>
      </c>
      <c r="L973" s="9">
        <v>22015</v>
      </c>
      <c r="M973" s="11" t="s">
        <v>35</v>
      </c>
      <c r="N973" s="11" t="s">
        <v>47</v>
      </c>
      <c r="O973" s="11" t="s">
        <v>37</v>
      </c>
      <c r="P973" s="11" t="s">
        <v>76</v>
      </c>
      <c r="Q973" s="11" t="s">
        <v>77</v>
      </c>
      <c r="R973" s="11" cm="1">
        <f t="array" ref="R973">_xlfn.IFS(Table3[[#This Row],[Performance Levels]]="Exceeds",4,Table3[[#This Row],[Performance Levels]]="Fully Meets",3,Table3[[#This Row],[Performance Levels]]="PIP",1,Table3[[#This Row],[Performance Levels]]="Needs Improvement",2)</f>
        <v>4</v>
      </c>
      <c r="S973" s="11">
        <v>3</v>
      </c>
      <c r="T973" s="11" t="str" cm="1">
        <f t="array" ref="T973">_xlfn.IFS(S973&lt;=2,"Excellent",S973=3,"Average",S973&lt;=5,"Poor")</f>
        <v>Average</v>
      </c>
      <c r="U973" s="9">
        <v>44918</v>
      </c>
      <c r="V973" s="11">
        <v>3</v>
      </c>
      <c r="W973" s="11" t="str" cm="1">
        <f t="array" ref="W973">_xlfn.IFS(S973&lt;=2,"High",S973=3,"Moderate",S973&lt;=5,"Low")</f>
        <v>Moderate</v>
      </c>
      <c r="X973" s="11">
        <v>4</v>
      </c>
      <c r="Y973" s="11" t="str" cm="1">
        <f t="array" ref="Y973">_xlfn.IFS(S973&lt;=2,"High",S973=3,"Moderate",S973&lt;=5,"Low")</f>
        <v>Moderate</v>
      </c>
      <c r="Z973" s="11">
        <v>2</v>
      </c>
      <c r="AA973" s="11" t="str" cm="1">
        <f t="array" ref="AA973">_xlfn.IFS(S973&lt;=2,"High",S973=3,"Moderate",S973&lt;=5,"Low")</f>
        <v>Moderate</v>
      </c>
      <c r="AB973" s="9">
        <v>44991</v>
      </c>
      <c r="AC973" s="11" t="s">
        <v>67</v>
      </c>
      <c r="AD973" s="11" t="s">
        <v>41</v>
      </c>
      <c r="AE973" s="11" t="s">
        <v>62</v>
      </c>
      <c r="AF973" s="11">
        <v>3</v>
      </c>
      <c r="AG973" s="12">
        <v>488.68</v>
      </c>
      <c r="AH973" s="11">
        <v>59</v>
      </c>
      <c r="AI973" s="11" t="str" cm="1">
        <f t="array" ref="AI973">_xlfn.IFS(AH973&lt;=25,"Young",AH973&lt;=50,"Adult",AH973&gt;50,"Old")</f>
        <v>Old</v>
      </c>
    </row>
    <row r="974" spans="1:35" x14ac:dyDescent="0.35">
      <c r="A974" s="7">
        <v>1472</v>
      </c>
      <c r="B974" s="5">
        <v>44439</v>
      </c>
      <c r="C974" s="6">
        <f t="shared" ca="1" si="15"/>
        <v>4.7222222222222223</v>
      </c>
      <c r="D974" s="7" t="s">
        <v>105</v>
      </c>
      <c r="E974" s="7" t="s">
        <v>84</v>
      </c>
      <c r="F974" s="7" t="s">
        <v>29</v>
      </c>
      <c r="G974" s="7" t="s">
        <v>30</v>
      </c>
      <c r="H974" s="7" t="s">
        <v>31</v>
      </c>
      <c r="I974" s="7" t="s">
        <v>54</v>
      </c>
      <c r="J974" s="7" t="s">
        <v>33</v>
      </c>
      <c r="K974" s="7" t="s">
        <v>95</v>
      </c>
      <c r="L974" s="5">
        <v>26403</v>
      </c>
      <c r="M974" s="7" t="s">
        <v>35</v>
      </c>
      <c r="N974" s="7" t="s">
        <v>47</v>
      </c>
      <c r="O974" s="7" t="s">
        <v>59</v>
      </c>
      <c r="P974" s="7" t="s">
        <v>60</v>
      </c>
      <c r="Q974" s="7" t="s">
        <v>77</v>
      </c>
      <c r="R974" s="7" cm="1">
        <f t="array" ref="R974">_xlfn.IFS(Table3[[#This Row],[Performance Levels]]="Exceeds",4,Table3[[#This Row],[Performance Levels]]="Fully Meets",3,Table3[[#This Row],[Performance Levels]]="PIP",1,Table3[[#This Row],[Performance Levels]]="Needs Improvement",2)</f>
        <v>4</v>
      </c>
      <c r="S974" s="7">
        <v>3</v>
      </c>
      <c r="T974" s="7" t="str" cm="1">
        <f t="array" ref="T974">_xlfn.IFS(S974&lt;=2,"Excellent",S974=3,"Average",S974&lt;=5,"Poor")</f>
        <v>Average</v>
      </c>
      <c r="U974" s="5">
        <v>44806</v>
      </c>
      <c r="V974" s="7">
        <v>2</v>
      </c>
      <c r="W974" s="7" t="str" cm="1">
        <f t="array" ref="W974">_xlfn.IFS(S974&lt;=2,"High",S974=3,"Moderate",S974&lt;=5,"Low")</f>
        <v>Moderate</v>
      </c>
      <c r="X974" s="7">
        <v>4</v>
      </c>
      <c r="Y974" s="7" t="str" cm="1">
        <f t="array" ref="Y974">_xlfn.IFS(S974&lt;=2,"High",S974=3,"Moderate",S974&lt;=5,"Low")</f>
        <v>Moderate</v>
      </c>
      <c r="Z974" s="7">
        <v>1</v>
      </c>
      <c r="AA974" s="7" t="str" cm="1">
        <f t="array" ref="AA974">_xlfn.IFS(S974&lt;=2,"High",S974=3,"Moderate",S974&lt;=5,"Low")</f>
        <v>Moderate</v>
      </c>
      <c r="AB974" s="5">
        <v>45027</v>
      </c>
      <c r="AC974" s="7" t="s">
        <v>61</v>
      </c>
      <c r="AD974" s="7" t="s">
        <v>41</v>
      </c>
      <c r="AE974" s="7" t="s">
        <v>72</v>
      </c>
      <c r="AF974" s="7">
        <v>3</v>
      </c>
      <c r="AG974" s="8">
        <v>416.76</v>
      </c>
      <c r="AH974" s="7">
        <v>49</v>
      </c>
      <c r="AI974" s="7" t="str" cm="1">
        <f t="array" ref="AI974">_xlfn.IFS(AH974&lt;=25,"Young",AH974&lt;=50,"Adult",AH974&gt;50,"Old")</f>
        <v>Adult</v>
      </c>
    </row>
    <row r="975" spans="1:35" x14ac:dyDescent="0.35">
      <c r="A975" s="11">
        <v>1473</v>
      </c>
      <c r="B975" s="9">
        <v>44099</v>
      </c>
      <c r="C975" s="10">
        <f t="shared" ca="1" si="15"/>
        <v>5.6527777777777777</v>
      </c>
      <c r="D975" s="11" t="s">
        <v>105</v>
      </c>
      <c r="E975" s="11" t="s">
        <v>43</v>
      </c>
      <c r="F975" s="11" t="s">
        <v>29</v>
      </c>
      <c r="G975" s="11" t="s">
        <v>30</v>
      </c>
      <c r="H975" s="11" t="s">
        <v>55</v>
      </c>
      <c r="I975" s="11" t="s">
        <v>54</v>
      </c>
      <c r="J975" s="11" t="s">
        <v>33</v>
      </c>
      <c r="K975" s="11" t="s">
        <v>69</v>
      </c>
      <c r="L975" s="9">
        <v>52145</v>
      </c>
      <c r="M975" s="11" t="s">
        <v>35</v>
      </c>
      <c r="N975" s="11" t="s">
        <v>36</v>
      </c>
      <c r="O975" s="11" t="s">
        <v>71</v>
      </c>
      <c r="P975" s="11" t="s">
        <v>76</v>
      </c>
      <c r="Q975" s="11" t="s">
        <v>77</v>
      </c>
      <c r="R975" s="11" cm="1">
        <f t="array" ref="R975">_xlfn.IFS(Table3[[#This Row],[Performance Levels]]="Exceeds",4,Table3[[#This Row],[Performance Levels]]="Fully Meets",3,Table3[[#This Row],[Performance Levels]]="PIP",1,Table3[[#This Row],[Performance Levels]]="Needs Improvement",2)</f>
        <v>4</v>
      </c>
      <c r="S975" s="11">
        <v>3</v>
      </c>
      <c r="T975" s="11" t="str" cm="1">
        <f t="array" ref="T975">_xlfn.IFS(S975&lt;=2,"Excellent",S975=3,"Average",S975&lt;=5,"Poor")</f>
        <v>Average</v>
      </c>
      <c r="U975" s="9">
        <v>44906</v>
      </c>
      <c r="V975" s="11">
        <v>5</v>
      </c>
      <c r="W975" s="11" t="str" cm="1">
        <f t="array" ref="W975">_xlfn.IFS(S975&lt;=2,"High",S975=3,"Moderate",S975&lt;=5,"Low")</f>
        <v>Moderate</v>
      </c>
      <c r="X975" s="11">
        <v>2</v>
      </c>
      <c r="Y975" s="11" t="str" cm="1">
        <f t="array" ref="Y975">_xlfn.IFS(S975&lt;=2,"High",S975=3,"Moderate",S975&lt;=5,"Low")</f>
        <v>Moderate</v>
      </c>
      <c r="Z975" s="11">
        <v>1</v>
      </c>
      <c r="AA975" s="11" t="str" cm="1">
        <f t="array" ref="AA975">_xlfn.IFS(S975&lt;=2,"High",S975=3,"Moderate",S975&lt;=5,"Low")</f>
        <v>Moderate</v>
      </c>
      <c r="AB975" s="9">
        <v>44968</v>
      </c>
      <c r="AC975" s="11" t="s">
        <v>40</v>
      </c>
      <c r="AD975" s="11" t="s">
        <v>50</v>
      </c>
      <c r="AE975" s="11" t="s">
        <v>72</v>
      </c>
      <c r="AF975" s="11">
        <v>4</v>
      </c>
      <c r="AG975" s="12">
        <v>336.08</v>
      </c>
      <c r="AH975" s="11">
        <v>78</v>
      </c>
      <c r="AI975" s="11" t="str" cm="1">
        <f t="array" ref="AI975">_xlfn.IFS(AH975&lt;=25,"Young",AH975&lt;=50,"Adult",AH975&gt;50,"Old")</f>
        <v>Old</v>
      </c>
    </row>
    <row r="976" spans="1:35" x14ac:dyDescent="0.35">
      <c r="A976" s="7">
        <v>1474</v>
      </c>
      <c r="B976" s="5">
        <v>44958</v>
      </c>
      <c r="C976" s="6">
        <f t="shared" ca="1" si="15"/>
        <v>3.3027777777777776</v>
      </c>
      <c r="D976" s="7" t="s">
        <v>105</v>
      </c>
      <c r="E976" s="7" t="s">
        <v>86</v>
      </c>
      <c r="F976" s="7" t="s">
        <v>107</v>
      </c>
      <c r="G976" s="7" t="s">
        <v>54</v>
      </c>
      <c r="H976" s="7" t="s">
        <v>31</v>
      </c>
      <c r="I976" s="7" t="s">
        <v>45</v>
      </c>
      <c r="J976" s="7" t="s">
        <v>33</v>
      </c>
      <c r="K976" s="7" t="s">
        <v>78</v>
      </c>
      <c r="L976" s="5">
        <v>52060</v>
      </c>
      <c r="M976" s="7" t="s">
        <v>35</v>
      </c>
      <c r="N976" s="7" t="s">
        <v>36</v>
      </c>
      <c r="O976" s="7" t="s">
        <v>48</v>
      </c>
      <c r="P976" s="7" t="s">
        <v>66</v>
      </c>
      <c r="Q976" s="7" t="s">
        <v>77</v>
      </c>
      <c r="R976" s="7" cm="1">
        <f t="array" ref="R976">_xlfn.IFS(Table3[[#This Row],[Performance Levels]]="Exceeds",4,Table3[[#This Row],[Performance Levels]]="Fully Meets",3,Table3[[#This Row],[Performance Levels]]="PIP",1,Table3[[#This Row],[Performance Levels]]="Needs Improvement",2)</f>
        <v>4</v>
      </c>
      <c r="S976" s="7">
        <v>3</v>
      </c>
      <c r="T976" s="7" t="str" cm="1">
        <f t="array" ref="T976">_xlfn.IFS(S976&lt;=2,"Excellent",S976=3,"Average",S976&lt;=5,"Poor")</f>
        <v>Average</v>
      </c>
      <c r="U976" s="5">
        <v>44826</v>
      </c>
      <c r="V976" s="7">
        <v>2</v>
      </c>
      <c r="W976" s="7" t="str" cm="1">
        <f t="array" ref="W976">_xlfn.IFS(S976&lt;=2,"High",S976=3,"Moderate",S976&lt;=5,"Low")</f>
        <v>Moderate</v>
      </c>
      <c r="X976" s="7">
        <v>1</v>
      </c>
      <c r="Y976" s="7" t="str" cm="1">
        <f t="array" ref="Y976">_xlfn.IFS(S976&lt;=2,"High",S976=3,"Moderate",S976&lt;=5,"Low")</f>
        <v>Moderate</v>
      </c>
      <c r="Z976" s="7">
        <v>3</v>
      </c>
      <c r="AA976" s="7" t="str" cm="1">
        <f t="array" ref="AA976">_xlfn.IFS(S976&lt;=2,"High",S976=3,"Moderate",S976&lt;=5,"Low")</f>
        <v>Moderate</v>
      </c>
      <c r="AB976" s="5">
        <v>44976</v>
      </c>
      <c r="AC976" s="7" t="s">
        <v>61</v>
      </c>
      <c r="AD976" s="7" t="s">
        <v>50</v>
      </c>
      <c r="AE976" s="7" t="s">
        <v>42</v>
      </c>
      <c r="AF976" s="7">
        <v>1</v>
      </c>
      <c r="AG976" s="8">
        <v>798.37</v>
      </c>
      <c r="AH976" s="7">
        <v>81</v>
      </c>
      <c r="AI976" s="7" t="str" cm="1">
        <f t="array" ref="AI976">_xlfn.IFS(AH976&lt;=25,"Young",AH976&lt;=50,"Adult",AH976&gt;50,"Old")</f>
        <v>Old</v>
      </c>
    </row>
    <row r="977" spans="1:35" x14ac:dyDescent="0.35">
      <c r="A977" s="11">
        <v>1475</v>
      </c>
      <c r="B977" s="9">
        <v>44943</v>
      </c>
      <c r="C977" s="10">
        <f t="shared" ca="1" si="15"/>
        <v>3.3416666666666668</v>
      </c>
      <c r="D977" s="11" t="s">
        <v>105</v>
      </c>
      <c r="E977" s="11" t="s">
        <v>63</v>
      </c>
      <c r="F977" s="11" t="s">
        <v>29</v>
      </c>
      <c r="G977" s="11" t="s">
        <v>54</v>
      </c>
      <c r="H977" s="11" t="s">
        <v>44</v>
      </c>
      <c r="I977" s="11" t="s">
        <v>32</v>
      </c>
      <c r="J977" s="11" t="s">
        <v>33</v>
      </c>
      <c r="K977" s="11" t="s">
        <v>100</v>
      </c>
      <c r="L977" s="9">
        <v>34200</v>
      </c>
      <c r="M977" s="11" t="s">
        <v>35</v>
      </c>
      <c r="N977" s="11" t="s">
        <v>47</v>
      </c>
      <c r="O977" s="11" t="s">
        <v>59</v>
      </c>
      <c r="P977" s="11" t="s">
        <v>66</v>
      </c>
      <c r="Q977" s="11" t="s">
        <v>77</v>
      </c>
      <c r="R977" s="11" cm="1">
        <f t="array" ref="R977">_xlfn.IFS(Table3[[#This Row],[Performance Levels]]="Exceeds",4,Table3[[#This Row],[Performance Levels]]="Fully Meets",3,Table3[[#This Row],[Performance Levels]]="PIP",1,Table3[[#This Row],[Performance Levels]]="Needs Improvement",2)</f>
        <v>4</v>
      </c>
      <c r="S977" s="11">
        <v>3</v>
      </c>
      <c r="T977" s="11" t="str" cm="1">
        <f t="array" ref="T977">_xlfn.IFS(S977&lt;=2,"Excellent",S977=3,"Average",S977&lt;=5,"Poor")</f>
        <v>Average</v>
      </c>
      <c r="U977" s="9">
        <v>45132</v>
      </c>
      <c r="V977" s="11">
        <v>2</v>
      </c>
      <c r="W977" s="11" t="str" cm="1">
        <f t="array" ref="W977">_xlfn.IFS(S977&lt;=2,"High",S977=3,"Moderate",S977&lt;=5,"Low")</f>
        <v>Moderate</v>
      </c>
      <c r="X977" s="11">
        <v>3</v>
      </c>
      <c r="Y977" s="11" t="str" cm="1">
        <f t="array" ref="Y977">_xlfn.IFS(S977&lt;=2,"High",S977=3,"Moderate",S977&lt;=5,"Low")</f>
        <v>Moderate</v>
      </c>
      <c r="Z977" s="11">
        <v>3</v>
      </c>
      <c r="AA977" s="11" t="str" cm="1">
        <f t="array" ref="AA977">_xlfn.IFS(S977&lt;=2,"High",S977=3,"Moderate",S977&lt;=5,"Low")</f>
        <v>Moderate</v>
      </c>
      <c r="AB977" s="9">
        <v>44869</v>
      </c>
      <c r="AC977" s="11" t="s">
        <v>67</v>
      </c>
      <c r="AD977" s="11" t="s">
        <v>41</v>
      </c>
      <c r="AE977" s="11" t="s">
        <v>72</v>
      </c>
      <c r="AF977" s="11">
        <v>3</v>
      </c>
      <c r="AG977" s="12">
        <v>499.48</v>
      </c>
      <c r="AH977" s="11">
        <v>30</v>
      </c>
      <c r="AI977" s="11" t="str" cm="1">
        <f t="array" ref="AI977">_xlfn.IFS(AH977&lt;=25,"Young",AH977&lt;=50,"Adult",AH977&gt;50,"Old")</f>
        <v>Adult</v>
      </c>
    </row>
    <row r="978" spans="1:35" x14ac:dyDescent="0.35">
      <c r="A978" s="7">
        <v>1476</v>
      </c>
      <c r="B978" s="5">
        <v>43806</v>
      </c>
      <c r="C978" s="6">
        <f t="shared" ca="1" si="15"/>
        <v>6.4527777777777775</v>
      </c>
      <c r="D978" s="7" t="s">
        <v>105</v>
      </c>
      <c r="E978" s="7" t="s">
        <v>93</v>
      </c>
      <c r="F978" s="7" t="s">
        <v>107</v>
      </c>
      <c r="G978" s="7" t="s">
        <v>30</v>
      </c>
      <c r="H978" s="7" t="s">
        <v>31</v>
      </c>
      <c r="I978" s="7" t="s">
        <v>45</v>
      </c>
      <c r="J978" s="7" t="s">
        <v>33</v>
      </c>
      <c r="K978" s="7" t="s">
        <v>69</v>
      </c>
      <c r="L978" s="5">
        <v>22957</v>
      </c>
      <c r="M978" s="7" t="s">
        <v>35</v>
      </c>
      <c r="N978" s="7" t="s">
        <v>47</v>
      </c>
      <c r="O978" s="7" t="s">
        <v>59</v>
      </c>
      <c r="P978" s="7" t="s">
        <v>76</v>
      </c>
      <c r="Q978" s="7" t="s">
        <v>106</v>
      </c>
      <c r="R978" s="7" cm="1">
        <f t="array" ref="R978">_xlfn.IFS(Table3[[#This Row],[Performance Levels]]="Exceeds",4,Table3[[#This Row],[Performance Levels]]="Fully Meets",3,Table3[[#This Row],[Performance Levels]]="PIP",1,Table3[[#This Row],[Performance Levels]]="Needs Improvement",2)</f>
        <v>1</v>
      </c>
      <c r="S978" s="7">
        <v>3</v>
      </c>
      <c r="T978" s="7" t="str" cm="1">
        <f t="array" ref="T978">_xlfn.IFS(S978&lt;=2,"Excellent",S978=3,"Average",S978&lt;=5,"Poor")</f>
        <v>Average</v>
      </c>
      <c r="U978" s="5">
        <v>44916</v>
      </c>
      <c r="V978" s="7">
        <v>1</v>
      </c>
      <c r="W978" s="7" t="str" cm="1">
        <f t="array" ref="W978">_xlfn.IFS(S978&lt;=2,"High",S978=3,"Moderate",S978&lt;=5,"Low")</f>
        <v>Moderate</v>
      </c>
      <c r="X978" s="7">
        <v>4</v>
      </c>
      <c r="Y978" s="7" t="str" cm="1">
        <f t="array" ref="Y978">_xlfn.IFS(S978&lt;=2,"High",S978=3,"Moderate",S978&lt;=5,"Low")</f>
        <v>Moderate</v>
      </c>
      <c r="Z978" s="7">
        <v>1</v>
      </c>
      <c r="AA978" s="7" t="str" cm="1">
        <f t="array" ref="AA978">_xlfn.IFS(S978&lt;=2,"High",S978=3,"Moderate",S978&lt;=5,"Low")</f>
        <v>Moderate</v>
      </c>
      <c r="AB978" s="5">
        <v>44993</v>
      </c>
      <c r="AC978" s="7" t="s">
        <v>67</v>
      </c>
      <c r="AD978" s="7" t="s">
        <v>50</v>
      </c>
      <c r="AE978" s="7" t="s">
        <v>62</v>
      </c>
      <c r="AF978" s="7">
        <v>2</v>
      </c>
      <c r="AG978" s="8">
        <v>615.32000000000005</v>
      </c>
      <c r="AH978" s="7">
        <v>57</v>
      </c>
      <c r="AI978" s="7" t="str" cm="1">
        <f t="array" ref="AI978">_xlfn.IFS(AH978&lt;=25,"Young",AH978&lt;=50,"Adult",AH978&gt;50,"Old")</f>
        <v>Old</v>
      </c>
    </row>
    <row r="979" spans="1:35" x14ac:dyDescent="0.35">
      <c r="A979" s="11">
        <v>1477</v>
      </c>
      <c r="B979" s="9">
        <v>43425</v>
      </c>
      <c r="C979" s="10">
        <f t="shared" ca="1" si="15"/>
        <v>7.4972222222222218</v>
      </c>
      <c r="D979" s="11" t="s">
        <v>27</v>
      </c>
      <c r="E979" s="11" t="s">
        <v>28</v>
      </c>
      <c r="F979" s="11" t="s">
        <v>29</v>
      </c>
      <c r="G979" s="11" t="s">
        <v>30</v>
      </c>
      <c r="H979" s="11" t="s">
        <v>55</v>
      </c>
      <c r="I979" s="11" t="s">
        <v>54</v>
      </c>
      <c r="J979" s="11" t="s">
        <v>33</v>
      </c>
      <c r="K979" s="11" t="s">
        <v>100</v>
      </c>
      <c r="L979" s="9">
        <v>23266</v>
      </c>
      <c r="M979" s="11" t="s">
        <v>35</v>
      </c>
      <c r="N979" s="11" t="s">
        <v>36</v>
      </c>
      <c r="O979" s="11" t="s">
        <v>83</v>
      </c>
      <c r="P979" s="11" t="s">
        <v>66</v>
      </c>
      <c r="Q979" s="11" t="s">
        <v>77</v>
      </c>
      <c r="R979" s="11" cm="1">
        <f t="array" ref="R979">_xlfn.IFS(Table3[[#This Row],[Performance Levels]]="Exceeds",4,Table3[[#This Row],[Performance Levels]]="Fully Meets",3,Table3[[#This Row],[Performance Levels]]="PIP",1,Table3[[#This Row],[Performance Levels]]="Needs Improvement",2)</f>
        <v>4</v>
      </c>
      <c r="S979" s="11">
        <v>3</v>
      </c>
      <c r="T979" s="11" t="str" cm="1">
        <f t="array" ref="T979">_xlfn.IFS(S979&lt;=2,"Excellent",S979=3,"Average",S979&lt;=5,"Poor")</f>
        <v>Average</v>
      </c>
      <c r="U979" s="9">
        <v>44981</v>
      </c>
      <c r="V979" s="11">
        <v>5</v>
      </c>
      <c r="W979" s="11" t="str" cm="1">
        <f t="array" ref="W979">_xlfn.IFS(S979&lt;=2,"High",S979=3,"Moderate",S979&lt;=5,"Low")</f>
        <v>Moderate</v>
      </c>
      <c r="X979" s="11">
        <v>5</v>
      </c>
      <c r="Y979" s="11" t="str" cm="1">
        <f t="array" ref="Y979">_xlfn.IFS(S979&lt;=2,"High",S979=3,"Moderate",S979&lt;=5,"Low")</f>
        <v>Moderate</v>
      </c>
      <c r="Z979" s="11">
        <v>3</v>
      </c>
      <c r="AA979" s="11" t="str" cm="1">
        <f t="array" ref="AA979">_xlfn.IFS(S979&lt;=2,"High",S979=3,"Moderate",S979&lt;=5,"Low")</f>
        <v>Moderate</v>
      </c>
      <c r="AB979" s="9">
        <v>44997</v>
      </c>
      <c r="AC979" s="11" t="s">
        <v>67</v>
      </c>
      <c r="AD979" s="11" t="s">
        <v>50</v>
      </c>
      <c r="AE979" s="11" t="s">
        <v>42</v>
      </c>
      <c r="AF979" s="11">
        <v>5</v>
      </c>
      <c r="AG979" s="12">
        <v>410.36</v>
      </c>
      <c r="AH979" s="11">
        <v>55</v>
      </c>
      <c r="AI979" s="11" t="str" cm="1">
        <f t="array" ref="AI979">_xlfn.IFS(AH979&lt;=25,"Young",AH979&lt;=50,"Adult",AH979&gt;50,"Old")</f>
        <v>Old</v>
      </c>
    </row>
    <row r="980" spans="1:35" x14ac:dyDescent="0.35">
      <c r="A980" s="7">
        <v>1478</v>
      </c>
      <c r="B980" s="5">
        <v>44242</v>
      </c>
      <c r="C980" s="6">
        <f t="shared" ca="1" si="15"/>
        <v>5.2638888888888893</v>
      </c>
      <c r="D980" s="7" t="s">
        <v>27</v>
      </c>
      <c r="E980" s="7" t="s">
        <v>84</v>
      </c>
      <c r="F980" s="7" t="s">
        <v>29</v>
      </c>
      <c r="G980" s="7" t="s">
        <v>45</v>
      </c>
      <c r="H980" s="7" t="s">
        <v>55</v>
      </c>
      <c r="I980" s="7" t="s">
        <v>45</v>
      </c>
      <c r="J980" s="7" t="s">
        <v>33</v>
      </c>
      <c r="K980" s="7" t="s">
        <v>69</v>
      </c>
      <c r="L980" s="5">
        <v>19623</v>
      </c>
      <c r="M980" s="7" t="s">
        <v>35</v>
      </c>
      <c r="N980" s="7" t="s">
        <v>36</v>
      </c>
      <c r="O980" s="7" t="s">
        <v>59</v>
      </c>
      <c r="P980" s="7" t="s">
        <v>76</v>
      </c>
      <c r="Q980" s="7" t="s">
        <v>77</v>
      </c>
      <c r="R980" s="7" cm="1">
        <f t="array" ref="R980">_xlfn.IFS(Table3[[#This Row],[Performance Levels]]="Exceeds",4,Table3[[#This Row],[Performance Levels]]="Fully Meets",3,Table3[[#This Row],[Performance Levels]]="PIP",1,Table3[[#This Row],[Performance Levels]]="Needs Improvement",2)</f>
        <v>4</v>
      </c>
      <c r="S980" s="7">
        <v>3</v>
      </c>
      <c r="T980" s="7" t="str" cm="1">
        <f t="array" ref="T980">_xlfn.IFS(S980&lt;=2,"Excellent",S980=3,"Average",S980&lt;=5,"Poor")</f>
        <v>Average</v>
      </c>
      <c r="U980" s="5">
        <v>44887</v>
      </c>
      <c r="V980" s="7">
        <v>1</v>
      </c>
      <c r="W980" s="7" t="str" cm="1">
        <f t="array" ref="W980">_xlfn.IFS(S980&lt;=2,"High",S980=3,"Moderate",S980&lt;=5,"Low")</f>
        <v>Moderate</v>
      </c>
      <c r="X980" s="7">
        <v>1</v>
      </c>
      <c r="Y980" s="7" t="str" cm="1">
        <f t="array" ref="Y980">_xlfn.IFS(S980&lt;=2,"High",S980=3,"Moderate",S980&lt;=5,"Low")</f>
        <v>Moderate</v>
      </c>
      <c r="Z980" s="7">
        <v>3</v>
      </c>
      <c r="AA980" s="7" t="str" cm="1">
        <f t="array" ref="AA980">_xlfn.IFS(S980&lt;=2,"High",S980=3,"Moderate",S980&lt;=5,"Low")</f>
        <v>Moderate</v>
      </c>
      <c r="AB980" s="5">
        <v>45141</v>
      </c>
      <c r="AC980" s="7" t="s">
        <v>40</v>
      </c>
      <c r="AD980" s="7" t="s">
        <v>50</v>
      </c>
      <c r="AE980" s="7" t="s">
        <v>42</v>
      </c>
      <c r="AF980" s="7">
        <v>5</v>
      </c>
      <c r="AG980" s="8">
        <v>453.86</v>
      </c>
      <c r="AH980" s="7">
        <v>68</v>
      </c>
      <c r="AI980" s="7" t="str" cm="1">
        <f t="array" ref="AI980">_xlfn.IFS(AH980&lt;=25,"Young",AH980&lt;=50,"Adult",AH980&gt;50,"Old")</f>
        <v>Old</v>
      </c>
    </row>
    <row r="981" spans="1:35" x14ac:dyDescent="0.35">
      <c r="A981" s="11">
        <v>1479</v>
      </c>
      <c r="B981" s="9">
        <v>44202</v>
      </c>
      <c r="C981" s="10">
        <f t="shared" ca="1" si="15"/>
        <v>5.3722222222222218</v>
      </c>
      <c r="D981" s="11" t="s">
        <v>27</v>
      </c>
      <c r="E981" s="11" t="s">
        <v>43</v>
      </c>
      <c r="F981" s="11" t="s">
        <v>29</v>
      </c>
      <c r="G981" s="11" t="s">
        <v>45</v>
      </c>
      <c r="H981" s="11" t="s">
        <v>55</v>
      </c>
      <c r="I981" s="11" t="s">
        <v>54</v>
      </c>
      <c r="J981" s="11" t="s">
        <v>33</v>
      </c>
      <c r="K981" s="11" t="s">
        <v>95</v>
      </c>
      <c r="L981" s="9">
        <v>18966</v>
      </c>
      <c r="M981" s="11" t="s">
        <v>35</v>
      </c>
      <c r="N981" s="11" t="s">
        <v>36</v>
      </c>
      <c r="O981" s="11" t="s">
        <v>37</v>
      </c>
      <c r="P981" s="11" t="s">
        <v>66</v>
      </c>
      <c r="Q981" s="11" t="s">
        <v>77</v>
      </c>
      <c r="R981" s="11" cm="1">
        <f t="array" ref="R981">_xlfn.IFS(Table3[[#This Row],[Performance Levels]]="Exceeds",4,Table3[[#This Row],[Performance Levels]]="Fully Meets",3,Table3[[#This Row],[Performance Levels]]="PIP",1,Table3[[#This Row],[Performance Levels]]="Needs Improvement",2)</f>
        <v>4</v>
      </c>
      <c r="S981" s="11">
        <v>3</v>
      </c>
      <c r="T981" s="11" t="str" cm="1">
        <f t="array" ref="T981">_xlfn.IFS(S981&lt;=2,"Excellent",S981=3,"Average",S981&lt;=5,"Poor")</f>
        <v>Average</v>
      </c>
      <c r="U981" s="9">
        <v>44796</v>
      </c>
      <c r="V981" s="11">
        <v>3</v>
      </c>
      <c r="W981" s="11" t="str" cm="1">
        <f t="array" ref="W981">_xlfn.IFS(S981&lt;=2,"High",S981=3,"Moderate",S981&lt;=5,"Low")</f>
        <v>Moderate</v>
      </c>
      <c r="X981" s="11">
        <v>4</v>
      </c>
      <c r="Y981" s="11" t="str" cm="1">
        <f t="array" ref="Y981">_xlfn.IFS(S981&lt;=2,"High",S981=3,"Moderate",S981&lt;=5,"Low")</f>
        <v>Moderate</v>
      </c>
      <c r="Z981" s="11">
        <v>2</v>
      </c>
      <c r="AA981" s="11" t="str" cm="1">
        <f t="array" ref="AA981">_xlfn.IFS(S981&lt;=2,"High",S981=3,"Moderate",S981&lt;=5,"Low")</f>
        <v>Moderate</v>
      </c>
      <c r="AB981" s="9">
        <v>44949</v>
      </c>
      <c r="AC981" s="11" t="s">
        <v>61</v>
      </c>
      <c r="AD981" s="11" t="s">
        <v>41</v>
      </c>
      <c r="AE981" s="11" t="s">
        <v>42</v>
      </c>
      <c r="AF981" s="11">
        <v>1</v>
      </c>
      <c r="AG981" s="12">
        <v>975.27</v>
      </c>
      <c r="AH981" s="11">
        <v>70</v>
      </c>
      <c r="AI981" s="11" t="str" cm="1">
        <f t="array" ref="AI981">_xlfn.IFS(AH981&lt;=25,"Young",AH981&lt;=50,"Adult",AH981&gt;50,"Old")</f>
        <v>Old</v>
      </c>
    </row>
    <row r="982" spans="1:35" x14ac:dyDescent="0.35">
      <c r="A982" s="7">
        <v>1480</v>
      </c>
      <c r="B982" s="5">
        <v>43483</v>
      </c>
      <c r="C982" s="6">
        <f t="shared" ca="1" si="15"/>
        <v>7.3388888888888886</v>
      </c>
      <c r="D982" s="7" t="s">
        <v>27</v>
      </c>
      <c r="E982" s="7" t="s">
        <v>86</v>
      </c>
      <c r="F982" s="7" t="s">
        <v>29</v>
      </c>
      <c r="G982" s="7" t="s">
        <v>45</v>
      </c>
      <c r="H982" s="7" t="s">
        <v>55</v>
      </c>
      <c r="I982" s="7" t="s">
        <v>45</v>
      </c>
      <c r="J982" s="7" t="s">
        <v>33</v>
      </c>
      <c r="K982" s="7" t="s">
        <v>99</v>
      </c>
      <c r="L982" s="5">
        <v>34451</v>
      </c>
      <c r="M982" s="7" t="s">
        <v>35</v>
      </c>
      <c r="N982" s="7" t="s">
        <v>47</v>
      </c>
      <c r="O982" s="7" t="s">
        <v>71</v>
      </c>
      <c r="P982" s="7" t="s">
        <v>66</v>
      </c>
      <c r="Q982" s="7" t="s">
        <v>97</v>
      </c>
      <c r="R982" s="7" cm="1">
        <f t="array" ref="R982">_xlfn.IFS(Table3[[#This Row],[Performance Levels]]="Exceeds",4,Table3[[#This Row],[Performance Levels]]="Fully Meets",3,Table3[[#This Row],[Performance Levels]]="PIP",1,Table3[[#This Row],[Performance Levels]]="Needs Improvement",2)</f>
        <v>2</v>
      </c>
      <c r="S982" s="7">
        <v>3</v>
      </c>
      <c r="T982" s="7" t="str" cm="1">
        <f t="array" ref="T982">_xlfn.IFS(S982&lt;=2,"Excellent",S982=3,"Average",S982&lt;=5,"Poor")</f>
        <v>Average</v>
      </c>
      <c r="U982" s="5">
        <v>44973</v>
      </c>
      <c r="V982" s="7">
        <v>5</v>
      </c>
      <c r="W982" s="7" t="str" cm="1">
        <f t="array" ref="W982">_xlfn.IFS(S982&lt;=2,"High",S982=3,"Moderate",S982&lt;=5,"Low")</f>
        <v>Moderate</v>
      </c>
      <c r="X982" s="7">
        <v>1</v>
      </c>
      <c r="Y982" s="7" t="str" cm="1">
        <f t="array" ref="Y982">_xlfn.IFS(S982&lt;=2,"High",S982=3,"Moderate",S982&lt;=5,"Low")</f>
        <v>Moderate</v>
      </c>
      <c r="Z982" s="7">
        <v>4</v>
      </c>
      <c r="AA982" s="7" t="str" cm="1">
        <f t="array" ref="AA982">_xlfn.IFS(S982&lt;=2,"High",S982=3,"Moderate",S982&lt;=5,"Low")</f>
        <v>Moderate</v>
      </c>
      <c r="AB982" s="5">
        <v>45034</v>
      </c>
      <c r="AC982" s="7" t="s">
        <v>40</v>
      </c>
      <c r="AD982" s="7" t="s">
        <v>50</v>
      </c>
      <c r="AE982" s="7" t="s">
        <v>42</v>
      </c>
      <c r="AF982" s="7">
        <v>2</v>
      </c>
      <c r="AG982" s="8">
        <v>946.81</v>
      </c>
      <c r="AH982" s="7">
        <v>25</v>
      </c>
      <c r="AI982" s="7" t="str" cm="1">
        <f t="array" ref="AI982">_xlfn.IFS(AH982&lt;=25,"Young",AH982&lt;=50,"Adult",AH982&gt;50,"Old")</f>
        <v>Young</v>
      </c>
    </row>
    <row r="983" spans="1:35" x14ac:dyDescent="0.35">
      <c r="A983" s="11">
        <v>1481</v>
      </c>
      <c r="B983" s="9">
        <v>45000</v>
      </c>
      <c r="C983" s="10">
        <f t="shared" ca="1" si="15"/>
        <v>3.1805555555555554</v>
      </c>
      <c r="D983" s="11" t="s">
        <v>27</v>
      </c>
      <c r="E983" s="11" t="s">
        <v>63</v>
      </c>
      <c r="F983" s="11" t="s">
        <v>29</v>
      </c>
      <c r="G983" s="11" t="s">
        <v>54</v>
      </c>
      <c r="H983" s="11" t="s">
        <v>44</v>
      </c>
      <c r="I983" s="11" t="s">
        <v>45</v>
      </c>
      <c r="J983" s="11" t="s">
        <v>33</v>
      </c>
      <c r="K983" s="11" t="s">
        <v>69</v>
      </c>
      <c r="L983" s="9">
        <v>36716</v>
      </c>
      <c r="M983" s="11" t="s">
        <v>35</v>
      </c>
      <c r="N983" s="11" t="s">
        <v>47</v>
      </c>
      <c r="O983" s="11" t="s">
        <v>83</v>
      </c>
      <c r="P983" s="11" t="s">
        <v>60</v>
      </c>
      <c r="Q983" s="11" t="s">
        <v>77</v>
      </c>
      <c r="R983" s="11" cm="1">
        <f t="array" ref="R983">_xlfn.IFS(Table3[[#This Row],[Performance Levels]]="Exceeds",4,Table3[[#This Row],[Performance Levels]]="Fully Meets",3,Table3[[#This Row],[Performance Levels]]="PIP",1,Table3[[#This Row],[Performance Levels]]="Needs Improvement",2)</f>
        <v>4</v>
      </c>
      <c r="S983" s="11">
        <v>3</v>
      </c>
      <c r="T983" s="11" t="str" cm="1">
        <f t="array" ref="T983">_xlfn.IFS(S983&lt;=2,"Excellent",S983=3,"Average",S983&lt;=5,"Poor")</f>
        <v>Average</v>
      </c>
      <c r="U983" s="9">
        <v>45131</v>
      </c>
      <c r="V983" s="11">
        <v>3</v>
      </c>
      <c r="W983" s="11" t="str" cm="1">
        <f t="array" ref="W983">_xlfn.IFS(S983&lt;=2,"High",S983=3,"Moderate",S983&lt;=5,"Low")</f>
        <v>Moderate</v>
      </c>
      <c r="X983" s="11">
        <v>5</v>
      </c>
      <c r="Y983" s="11" t="str" cm="1">
        <f t="array" ref="Y983">_xlfn.IFS(S983&lt;=2,"High",S983=3,"Moderate",S983&lt;=5,"Low")</f>
        <v>Moderate</v>
      </c>
      <c r="Z983" s="11">
        <v>3</v>
      </c>
      <c r="AA983" s="11" t="str" cm="1">
        <f t="array" ref="AA983">_xlfn.IFS(S983&lt;=2,"High",S983=3,"Moderate",S983&lt;=5,"Low")</f>
        <v>Moderate</v>
      </c>
      <c r="AB983" s="9">
        <v>45062</v>
      </c>
      <c r="AC983" s="11" t="s">
        <v>91</v>
      </c>
      <c r="AD983" s="11" t="s">
        <v>41</v>
      </c>
      <c r="AE983" s="11" t="s">
        <v>62</v>
      </c>
      <c r="AF983" s="11">
        <v>5</v>
      </c>
      <c r="AG983" s="12">
        <v>142.57</v>
      </c>
      <c r="AH983" s="11">
        <v>23</v>
      </c>
      <c r="AI983" s="11" t="str" cm="1">
        <f t="array" ref="AI983">_xlfn.IFS(AH983&lt;=25,"Young",AH983&lt;=50,"Adult",AH983&gt;50,"Old")</f>
        <v>Young</v>
      </c>
    </row>
    <row r="984" spans="1:35" x14ac:dyDescent="0.35">
      <c r="A984" s="7">
        <v>1482</v>
      </c>
      <c r="B984" s="5">
        <v>43780</v>
      </c>
      <c r="C984" s="6">
        <f t="shared" ca="1" si="15"/>
        <v>6.5250000000000004</v>
      </c>
      <c r="D984" s="7" t="s">
        <v>27</v>
      </c>
      <c r="E984" s="7" t="s">
        <v>93</v>
      </c>
      <c r="F984" s="7" t="s">
        <v>29</v>
      </c>
      <c r="G984" s="7" t="s">
        <v>30</v>
      </c>
      <c r="H984" s="7" t="s">
        <v>31</v>
      </c>
      <c r="I984" s="7" t="s">
        <v>32</v>
      </c>
      <c r="J984" s="7" t="s">
        <v>33</v>
      </c>
      <c r="K984" s="7" t="s">
        <v>34</v>
      </c>
      <c r="L984" s="5">
        <v>19026</v>
      </c>
      <c r="M984" s="7" t="s">
        <v>35</v>
      </c>
      <c r="N984" s="7" t="s">
        <v>36</v>
      </c>
      <c r="O984" s="7" t="s">
        <v>83</v>
      </c>
      <c r="P984" s="7" t="s">
        <v>38</v>
      </c>
      <c r="Q984" s="7" t="s">
        <v>77</v>
      </c>
      <c r="R984" s="7" cm="1">
        <f t="array" ref="R984">_xlfn.IFS(Table3[[#This Row],[Performance Levels]]="Exceeds",4,Table3[[#This Row],[Performance Levels]]="Fully Meets",3,Table3[[#This Row],[Performance Levels]]="PIP",1,Table3[[#This Row],[Performance Levels]]="Needs Improvement",2)</f>
        <v>4</v>
      </c>
      <c r="S984" s="7">
        <v>3</v>
      </c>
      <c r="T984" s="7" t="str" cm="1">
        <f t="array" ref="T984">_xlfn.IFS(S984&lt;=2,"Excellent",S984=3,"Average",S984&lt;=5,"Poor")</f>
        <v>Average</v>
      </c>
      <c r="U984" s="5">
        <v>45039</v>
      </c>
      <c r="V984" s="7">
        <v>1</v>
      </c>
      <c r="W984" s="7" t="str" cm="1">
        <f t="array" ref="W984">_xlfn.IFS(S984&lt;=2,"High",S984=3,"Moderate",S984&lt;=5,"Low")</f>
        <v>Moderate</v>
      </c>
      <c r="X984" s="7">
        <v>1</v>
      </c>
      <c r="Y984" s="7" t="str" cm="1">
        <f t="array" ref="Y984">_xlfn.IFS(S984&lt;=2,"High",S984=3,"Moderate",S984&lt;=5,"Low")</f>
        <v>Moderate</v>
      </c>
      <c r="Z984" s="7">
        <v>1</v>
      </c>
      <c r="AA984" s="7" t="str" cm="1">
        <f t="array" ref="AA984">_xlfn.IFS(S984&lt;=2,"High",S984=3,"Moderate",S984&lt;=5,"Low")</f>
        <v>Moderate</v>
      </c>
      <c r="AB984" s="5">
        <v>44847</v>
      </c>
      <c r="AC984" s="7" t="s">
        <v>49</v>
      </c>
      <c r="AD984" s="7" t="s">
        <v>41</v>
      </c>
      <c r="AE984" s="7" t="s">
        <v>62</v>
      </c>
      <c r="AF984" s="7">
        <v>5</v>
      </c>
      <c r="AG984" s="8">
        <v>186.57</v>
      </c>
      <c r="AH984" s="7">
        <v>67</v>
      </c>
      <c r="AI984" s="7" t="str" cm="1">
        <f t="array" ref="AI984">_xlfn.IFS(AH984&lt;=25,"Young",AH984&lt;=50,"Adult",AH984&gt;50,"Old")</f>
        <v>Old</v>
      </c>
    </row>
    <row r="985" spans="1:35" x14ac:dyDescent="0.35">
      <c r="A985" s="11">
        <v>1483</v>
      </c>
      <c r="B985" s="9">
        <v>44794</v>
      </c>
      <c r="C985" s="10">
        <f t="shared" ca="1" si="15"/>
        <v>3.7472222222222222</v>
      </c>
      <c r="D985" s="11" t="s">
        <v>27</v>
      </c>
      <c r="E985" s="11" t="s">
        <v>73</v>
      </c>
      <c r="F985" s="11" t="s">
        <v>29</v>
      </c>
      <c r="G985" s="11" t="s">
        <v>54</v>
      </c>
      <c r="H985" s="11" t="s">
        <v>44</v>
      </c>
      <c r="I985" s="11" t="s">
        <v>54</v>
      </c>
      <c r="J985" s="11" t="s">
        <v>33</v>
      </c>
      <c r="K985" s="11" t="s">
        <v>99</v>
      </c>
      <c r="L985" s="9">
        <v>22569</v>
      </c>
      <c r="M985" s="11" t="s">
        <v>35</v>
      </c>
      <c r="N985" s="11" t="s">
        <v>36</v>
      </c>
      <c r="O985" s="11" t="s">
        <v>48</v>
      </c>
      <c r="P985" s="11" t="s">
        <v>60</v>
      </c>
      <c r="Q985" s="11" t="s">
        <v>77</v>
      </c>
      <c r="R985" s="11" cm="1">
        <f t="array" ref="R985">_xlfn.IFS(Table3[[#This Row],[Performance Levels]]="Exceeds",4,Table3[[#This Row],[Performance Levels]]="Fully Meets",3,Table3[[#This Row],[Performance Levels]]="PIP",1,Table3[[#This Row],[Performance Levels]]="Needs Improvement",2)</f>
        <v>4</v>
      </c>
      <c r="S985" s="11">
        <v>3</v>
      </c>
      <c r="T985" s="11" t="str" cm="1">
        <f t="array" ref="T985">_xlfn.IFS(S985&lt;=2,"Excellent",S985=3,"Average",S985&lt;=5,"Poor")</f>
        <v>Average</v>
      </c>
      <c r="U985" s="9">
        <v>44792</v>
      </c>
      <c r="V985" s="11">
        <v>3</v>
      </c>
      <c r="W985" s="11" t="str" cm="1">
        <f t="array" ref="W985">_xlfn.IFS(S985&lt;=2,"High",S985=3,"Moderate",S985&lt;=5,"Low")</f>
        <v>Moderate</v>
      </c>
      <c r="X985" s="11">
        <v>5</v>
      </c>
      <c r="Y985" s="11" t="str" cm="1">
        <f t="array" ref="Y985">_xlfn.IFS(S985&lt;=2,"High",S985=3,"Moderate",S985&lt;=5,"Low")</f>
        <v>Moderate</v>
      </c>
      <c r="Z985" s="11">
        <v>4</v>
      </c>
      <c r="AA985" s="11" t="str" cm="1">
        <f t="array" ref="AA985">_xlfn.IFS(S985&lt;=2,"High",S985=3,"Moderate",S985&lt;=5,"Low")</f>
        <v>Moderate</v>
      </c>
      <c r="AB985" s="9">
        <v>44795</v>
      </c>
      <c r="AC985" s="11" t="s">
        <v>91</v>
      </c>
      <c r="AD985" s="11" t="s">
        <v>50</v>
      </c>
      <c r="AE985" s="11" t="s">
        <v>51</v>
      </c>
      <c r="AF985" s="11">
        <v>4</v>
      </c>
      <c r="AG985" s="12">
        <v>168.71</v>
      </c>
      <c r="AH985" s="11">
        <v>61</v>
      </c>
      <c r="AI985" s="11" t="str" cm="1">
        <f t="array" ref="AI985">_xlfn.IFS(AH985&lt;=25,"Young",AH985&lt;=50,"Adult",AH985&gt;50,"Old")</f>
        <v>Old</v>
      </c>
    </row>
    <row r="986" spans="1:35" x14ac:dyDescent="0.35">
      <c r="A986" s="7">
        <v>1484</v>
      </c>
      <c r="B986" s="5">
        <v>43956</v>
      </c>
      <c r="C986" s="6">
        <f t="shared" ca="1" si="15"/>
        <v>6.041666666666667</v>
      </c>
      <c r="D986" s="7" t="s">
        <v>27</v>
      </c>
      <c r="E986" s="7" t="s">
        <v>80</v>
      </c>
      <c r="F986" s="7" t="s">
        <v>29</v>
      </c>
      <c r="G986" s="7" t="s">
        <v>54</v>
      </c>
      <c r="H986" s="7" t="s">
        <v>55</v>
      </c>
      <c r="I986" s="7" t="s">
        <v>54</v>
      </c>
      <c r="J986" s="7" t="s">
        <v>33</v>
      </c>
      <c r="K986" s="7" t="s">
        <v>64</v>
      </c>
      <c r="L986" s="5">
        <v>33421</v>
      </c>
      <c r="M986" s="7" t="s">
        <v>35</v>
      </c>
      <c r="N986" s="7" t="s">
        <v>36</v>
      </c>
      <c r="O986" s="7" t="s">
        <v>48</v>
      </c>
      <c r="P986" s="7" t="s">
        <v>66</v>
      </c>
      <c r="Q986" s="7" t="s">
        <v>77</v>
      </c>
      <c r="R986" s="7" cm="1">
        <f t="array" ref="R986">_xlfn.IFS(Table3[[#This Row],[Performance Levels]]="Exceeds",4,Table3[[#This Row],[Performance Levels]]="Fully Meets",3,Table3[[#This Row],[Performance Levels]]="PIP",1,Table3[[#This Row],[Performance Levels]]="Needs Improvement",2)</f>
        <v>4</v>
      </c>
      <c r="S986" s="7">
        <v>3</v>
      </c>
      <c r="T986" s="7" t="str" cm="1">
        <f t="array" ref="T986">_xlfn.IFS(S986&lt;=2,"Excellent",S986=3,"Average",S986&lt;=5,"Poor")</f>
        <v>Average</v>
      </c>
      <c r="U986" s="5">
        <v>44920</v>
      </c>
      <c r="V986" s="7">
        <v>5</v>
      </c>
      <c r="W986" s="7" t="str" cm="1">
        <f t="array" ref="W986">_xlfn.IFS(S986&lt;=2,"High",S986=3,"Moderate",S986&lt;=5,"Low")</f>
        <v>Moderate</v>
      </c>
      <c r="X986" s="7">
        <v>2</v>
      </c>
      <c r="Y986" s="7" t="str" cm="1">
        <f t="array" ref="Y986">_xlfn.IFS(S986&lt;=2,"High",S986=3,"Moderate",S986&lt;=5,"Low")</f>
        <v>Moderate</v>
      </c>
      <c r="Z986" s="7">
        <v>1</v>
      </c>
      <c r="AA986" s="7" t="str" cm="1">
        <f t="array" ref="AA986">_xlfn.IFS(S986&lt;=2,"High",S986=3,"Moderate",S986&lt;=5,"Low")</f>
        <v>Moderate</v>
      </c>
      <c r="AB986" s="5">
        <v>45136</v>
      </c>
      <c r="AC986" s="7" t="s">
        <v>91</v>
      </c>
      <c r="AD986" s="7" t="s">
        <v>50</v>
      </c>
      <c r="AE986" s="7" t="s">
        <v>51</v>
      </c>
      <c r="AF986" s="7">
        <v>1</v>
      </c>
      <c r="AG986" s="8">
        <v>473.77</v>
      </c>
      <c r="AH986" s="7">
        <v>29</v>
      </c>
      <c r="AI986" s="7" t="str" cm="1">
        <f t="array" ref="AI986">_xlfn.IFS(AH986&lt;=25,"Young",AH986&lt;=50,"Adult",AH986&gt;50,"Old")</f>
        <v>Adult</v>
      </c>
    </row>
    <row r="987" spans="1:35" x14ac:dyDescent="0.35">
      <c r="A987" s="11">
        <v>1485</v>
      </c>
      <c r="B987" s="9">
        <v>44260</v>
      </c>
      <c r="C987" s="10">
        <f t="shared" ca="1" si="15"/>
        <v>5.208333333333333</v>
      </c>
      <c r="D987" s="11" t="s">
        <v>27</v>
      </c>
      <c r="E987" s="11" t="s">
        <v>53</v>
      </c>
      <c r="F987" s="11" t="s">
        <v>29</v>
      </c>
      <c r="G987" s="11" t="s">
        <v>30</v>
      </c>
      <c r="H987" s="11" t="s">
        <v>44</v>
      </c>
      <c r="I987" s="11" t="s">
        <v>45</v>
      </c>
      <c r="J987" s="11" t="s">
        <v>33</v>
      </c>
      <c r="K987" s="11" t="s">
        <v>46</v>
      </c>
      <c r="L987" s="9">
        <v>26283</v>
      </c>
      <c r="M987" s="11" t="s">
        <v>35</v>
      </c>
      <c r="N987" s="11" t="s">
        <v>36</v>
      </c>
      <c r="O987" s="11" t="s">
        <v>83</v>
      </c>
      <c r="P987" s="11" t="s">
        <v>66</v>
      </c>
      <c r="Q987" s="11" t="s">
        <v>77</v>
      </c>
      <c r="R987" s="11" cm="1">
        <f t="array" ref="R987">_xlfn.IFS(Table3[[#This Row],[Performance Levels]]="Exceeds",4,Table3[[#This Row],[Performance Levels]]="Fully Meets",3,Table3[[#This Row],[Performance Levels]]="PIP",1,Table3[[#This Row],[Performance Levels]]="Needs Improvement",2)</f>
        <v>4</v>
      </c>
      <c r="S987" s="11">
        <v>3</v>
      </c>
      <c r="T987" s="11" t="str" cm="1">
        <f t="array" ref="T987">_xlfn.IFS(S987&lt;=2,"Excellent",S987=3,"Average",S987&lt;=5,"Poor")</f>
        <v>Average</v>
      </c>
      <c r="U987" s="9">
        <v>44909</v>
      </c>
      <c r="V987" s="11">
        <v>1</v>
      </c>
      <c r="W987" s="11" t="str" cm="1">
        <f t="array" ref="W987">_xlfn.IFS(S987&lt;=2,"High",S987=3,"Moderate",S987&lt;=5,"Low")</f>
        <v>Moderate</v>
      </c>
      <c r="X987" s="11">
        <v>2</v>
      </c>
      <c r="Y987" s="11" t="str" cm="1">
        <f t="array" ref="Y987">_xlfn.IFS(S987&lt;=2,"High",S987=3,"Moderate",S987&lt;=5,"Low")</f>
        <v>Moderate</v>
      </c>
      <c r="Z987" s="11">
        <v>1</v>
      </c>
      <c r="AA987" s="11" t="str" cm="1">
        <f t="array" ref="AA987">_xlfn.IFS(S987&lt;=2,"High",S987=3,"Moderate",S987&lt;=5,"Low")</f>
        <v>Moderate</v>
      </c>
      <c r="AB987" s="9">
        <v>45109</v>
      </c>
      <c r="AC987" s="11" t="s">
        <v>40</v>
      </c>
      <c r="AD987" s="11" t="s">
        <v>50</v>
      </c>
      <c r="AE987" s="11" t="s">
        <v>62</v>
      </c>
      <c r="AF987" s="11">
        <v>5</v>
      </c>
      <c r="AG987" s="12">
        <v>654.35</v>
      </c>
      <c r="AH987" s="11">
        <v>50</v>
      </c>
      <c r="AI987" s="11" t="str" cm="1">
        <f t="array" ref="AI987">_xlfn.IFS(AH987&lt;=25,"Young",AH987&lt;=50,"Adult",AH987&gt;50,"Old")</f>
        <v>Adult</v>
      </c>
    </row>
    <row r="988" spans="1:35" x14ac:dyDescent="0.35">
      <c r="A988" s="7">
        <v>1486</v>
      </c>
      <c r="B988" s="5">
        <v>43531</v>
      </c>
      <c r="C988" s="6">
        <f t="shared" ca="1" si="15"/>
        <v>7.2027777777777775</v>
      </c>
      <c r="D988" s="7" t="s">
        <v>27</v>
      </c>
      <c r="E988" s="7" t="s">
        <v>68</v>
      </c>
      <c r="F988" s="7" t="s">
        <v>29</v>
      </c>
      <c r="G988" s="7" t="s">
        <v>45</v>
      </c>
      <c r="H988" s="7" t="s">
        <v>44</v>
      </c>
      <c r="I988" s="7" t="s">
        <v>54</v>
      </c>
      <c r="J988" s="7" t="s">
        <v>33</v>
      </c>
      <c r="K988" s="7" t="s">
        <v>78</v>
      </c>
      <c r="L988" s="5">
        <v>36293</v>
      </c>
      <c r="M988" s="7" t="s">
        <v>35</v>
      </c>
      <c r="N988" s="7" t="s">
        <v>36</v>
      </c>
      <c r="O988" s="7" t="s">
        <v>48</v>
      </c>
      <c r="P988" s="7" t="s">
        <v>76</v>
      </c>
      <c r="Q988" s="7" t="s">
        <v>39</v>
      </c>
      <c r="R988" s="7" cm="1">
        <f t="array" ref="R988">_xlfn.IFS(Table3[[#This Row],[Performance Levels]]="Exceeds",4,Table3[[#This Row],[Performance Levels]]="Fully Meets",3,Table3[[#This Row],[Performance Levels]]="PIP",1,Table3[[#This Row],[Performance Levels]]="Needs Improvement",2)</f>
        <v>3</v>
      </c>
      <c r="S988" s="7">
        <v>3</v>
      </c>
      <c r="T988" s="7" t="str" cm="1">
        <f t="array" ref="T988">_xlfn.IFS(S988&lt;=2,"Excellent",S988=3,"Average",S988&lt;=5,"Poor")</f>
        <v>Average</v>
      </c>
      <c r="U988" s="5">
        <v>44990</v>
      </c>
      <c r="V988" s="7">
        <v>5</v>
      </c>
      <c r="W988" s="7" t="str" cm="1">
        <f t="array" ref="W988">_xlfn.IFS(S988&lt;=2,"High",S988=3,"Moderate",S988&lt;=5,"Low")</f>
        <v>Moderate</v>
      </c>
      <c r="X988" s="7">
        <v>5</v>
      </c>
      <c r="Y988" s="7" t="str" cm="1">
        <f t="array" ref="Y988">_xlfn.IFS(S988&lt;=2,"High",S988=3,"Moderate",S988&lt;=5,"Low")</f>
        <v>Moderate</v>
      </c>
      <c r="Z988" s="7">
        <v>2</v>
      </c>
      <c r="AA988" s="7" t="str" cm="1">
        <f t="array" ref="AA988">_xlfn.IFS(S988&lt;=2,"High",S988=3,"Moderate",S988&lt;=5,"Low")</f>
        <v>Moderate</v>
      </c>
      <c r="AB988" s="5">
        <v>45076</v>
      </c>
      <c r="AC988" s="7" t="s">
        <v>49</v>
      </c>
      <c r="AD988" s="7" t="s">
        <v>41</v>
      </c>
      <c r="AE988" s="7" t="s">
        <v>51</v>
      </c>
      <c r="AF988" s="7">
        <v>2</v>
      </c>
      <c r="AG988" s="8">
        <v>176.63</v>
      </c>
      <c r="AH988" s="7">
        <v>20</v>
      </c>
      <c r="AI988" s="7" t="str" cm="1">
        <f t="array" ref="AI988">_xlfn.IFS(AH988&lt;=25,"Young",AH988&lt;=50,"Adult",AH988&gt;50,"Old")</f>
        <v>Young</v>
      </c>
    </row>
    <row r="989" spans="1:35" x14ac:dyDescent="0.35">
      <c r="A989" s="11">
        <v>1487</v>
      </c>
      <c r="B989" s="9">
        <v>44689</v>
      </c>
      <c r="C989" s="10">
        <f t="shared" ca="1" si="15"/>
        <v>4.0333333333333332</v>
      </c>
      <c r="D989" s="11" t="s">
        <v>27</v>
      </c>
      <c r="E989" s="11" t="s">
        <v>28</v>
      </c>
      <c r="F989" s="11" t="s">
        <v>29</v>
      </c>
      <c r="G989" s="11" t="s">
        <v>54</v>
      </c>
      <c r="H989" s="11" t="s">
        <v>55</v>
      </c>
      <c r="I989" s="11" t="s">
        <v>45</v>
      </c>
      <c r="J989" s="11" t="s">
        <v>33</v>
      </c>
      <c r="K989" s="11" t="s">
        <v>64</v>
      </c>
      <c r="L989" s="9">
        <v>26173</v>
      </c>
      <c r="M989" s="11" t="s">
        <v>35</v>
      </c>
      <c r="N989" s="11" t="s">
        <v>36</v>
      </c>
      <c r="O989" s="11" t="s">
        <v>83</v>
      </c>
      <c r="P989" s="11" t="s">
        <v>38</v>
      </c>
      <c r="Q989" s="11" t="s">
        <v>39</v>
      </c>
      <c r="R989" s="11" cm="1">
        <f t="array" ref="R989">_xlfn.IFS(Table3[[#This Row],[Performance Levels]]="Exceeds",4,Table3[[#This Row],[Performance Levels]]="Fully Meets",3,Table3[[#This Row],[Performance Levels]]="PIP",1,Table3[[#This Row],[Performance Levels]]="Needs Improvement",2)</f>
        <v>3</v>
      </c>
      <c r="S989" s="11">
        <v>3</v>
      </c>
      <c r="T989" s="11" t="str" cm="1">
        <f t="array" ref="T989">_xlfn.IFS(S989&lt;=2,"Excellent",S989=3,"Average",S989&lt;=5,"Poor")</f>
        <v>Average</v>
      </c>
      <c r="U989" s="9">
        <v>45066</v>
      </c>
      <c r="V989" s="11">
        <v>4</v>
      </c>
      <c r="W989" s="11" t="str" cm="1">
        <f t="array" ref="W989">_xlfn.IFS(S989&lt;=2,"High",S989=3,"Moderate",S989&lt;=5,"Low")</f>
        <v>Moderate</v>
      </c>
      <c r="X989" s="11">
        <v>4</v>
      </c>
      <c r="Y989" s="11" t="str" cm="1">
        <f t="array" ref="Y989">_xlfn.IFS(S989&lt;=2,"High",S989=3,"Moderate",S989&lt;=5,"Low")</f>
        <v>Moderate</v>
      </c>
      <c r="Z989" s="11">
        <v>2</v>
      </c>
      <c r="AA989" s="11" t="str" cm="1">
        <f t="array" ref="AA989">_xlfn.IFS(S989&lt;=2,"High",S989=3,"Moderate",S989&lt;=5,"Low")</f>
        <v>Moderate</v>
      </c>
      <c r="AB989" s="9">
        <v>44781</v>
      </c>
      <c r="AC989" s="11" t="s">
        <v>49</v>
      </c>
      <c r="AD989" s="11" t="s">
        <v>50</v>
      </c>
      <c r="AE989" s="11" t="s">
        <v>42</v>
      </c>
      <c r="AF989" s="11">
        <v>3</v>
      </c>
      <c r="AG989" s="12">
        <v>385.82</v>
      </c>
      <c r="AH989" s="11">
        <v>51</v>
      </c>
      <c r="AI989" s="11" t="str" cm="1">
        <f t="array" ref="AI989">_xlfn.IFS(AH989&lt;=25,"Young",AH989&lt;=50,"Adult",AH989&gt;50,"Old")</f>
        <v>Old</v>
      </c>
    </row>
    <row r="990" spans="1:35" x14ac:dyDescent="0.35">
      <c r="A990" s="7">
        <v>1489</v>
      </c>
      <c r="B990" s="5">
        <v>44166</v>
      </c>
      <c r="C990" s="6">
        <f t="shared" ca="1" si="15"/>
        <v>5.4694444444444441</v>
      </c>
      <c r="D990" s="7" t="s">
        <v>27</v>
      </c>
      <c r="E990" s="7" t="s">
        <v>43</v>
      </c>
      <c r="F990" s="7" t="s">
        <v>29</v>
      </c>
      <c r="G990" s="7" t="s">
        <v>30</v>
      </c>
      <c r="H990" s="7" t="s">
        <v>44</v>
      </c>
      <c r="I990" s="7" t="s">
        <v>45</v>
      </c>
      <c r="J990" s="7" t="s">
        <v>33</v>
      </c>
      <c r="K990" s="7" t="s">
        <v>96</v>
      </c>
      <c r="L990" s="5">
        <v>52828</v>
      </c>
      <c r="M990" s="7" t="s">
        <v>35</v>
      </c>
      <c r="N990" s="7" t="s">
        <v>36</v>
      </c>
      <c r="O990" s="7" t="s">
        <v>37</v>
      </c>
      <c r="P990" s="7" t="s">
        <v>38</v>
      </c>
      <c r="Q990" s="7" t="s">
        <v>39</v>
      </c>
      <c r="R990" s="7" cm="1">
        <f t="array" ref="R990">_xlfn.IFS(Table3[[#This Row],[Performance Levels]]="Exceeds",4,Table3[[#This Row],[Performance Levels]]="Fully Meets",3,Table3[[#This Row],[Performance Levels]]="PIP",1,Table3[[#This Row],[Performance Levels]]="Needs Improvement",2)</f>
        <v>3</v>
      </c>
      <c r="S990" s="7">
        <v>3</v>
      </c>
      <c r="T990" s="7" t="str" cm="1">
        <f t="array" ref="T990">_xlfn.IFS(S990&lt;=2,"Excellent",S990=3,"Average",S990&lt;=5,"Poor")</f>
        <v>Average</v>
      </c>
      <c r="U990" s="5">
        <v>44847</v>
      </c>
      <c r="V990" s="7">
        <v>3</v>
      </c>
      <c r="W990" s="7" t="str" cm="1">
        <f t="array" ref="W990">_xlfn.IFS(S990&lt;=2,"High",S990=3,"Moderate",S990&lt;=5,"Low")</f>
        <v>Moderate</v>
      </c>
      <c r="X990" s="7">
        <v>5</v>
      </c>
      <c r="Y990" s="7" t="str" cm="1">
        <f t="array" ref="Y990">_xlfn.IFS(S990&lt;=2,"High",S990=3,"Moderate",S990&lt;=5,"Low")</f>
        <v>Moderate</v>
      </c>
      <c r="Z990" s="7">
        <v>2</v>
      </c>
      <c r="AA990" s="7" t="str" cm="1">
        <f t="array" ref="AA990">_xlfn.IFS(S990&lt;=2,"High",S990=3,"Moderate",S990&lt;=5,"Low")</f>
        <v>Moderate</v>
      </c>
      <c r="AB990" s="5">
        <v>44835</v>
      </c>
      <c r="AC990" s="7" t="s">
        <v>40</v>
      </c>
      <c r="AD990" s="7" t="s">
        <v>50</v>
      </c>
      <c r="AE990" s="7" t="s">
        <v>62</v>
      </c>
      <c r="AF990" s="7">
        <v>5</v>
      </c>
      <c r="AG990" s="8">
        <v>112.64</v>
      </c>
      <c r="AH990" s="7">
        <v>76</v>
      </c>
      <c r="AI990" s="7" t="str" cm="1">
        <f t="array" ref="AI990">_xlfn.IFS(AH990&lt;=25,"Young",AH990&lt;=50,"Adult",AH990&gt;50,"Old")</f>
        <v>Old</v>
      </c>
    </row>
    <row r="991" spans="1:35" x14ac:dyDescent="0.35">
      <c r="A991" s="11">
        <v>1490</v>
      </c>
      <c r="B991" s="9">
        <v>43690</v>
      </c>
      <c r="C991" s="10">
        <f t="shared" ca="1" si="15"/>
        <v>6.7694444444444448</v>
      </c>
      <c r="D991" s="11" t="s">
        <v>27</v>
      </c>
      <c r="E991" s="11" t="s">
        <v>86</v>
      </c>
      <c r="F991" s="11" t="s">
        <v>29</v>
      </c>
      <c r="G991" s="11" t="s">
        <v>30</v>
      </c>
      <c r="H991" s="11" t="s">
        <v>44</v>
      </c>
      <c r="I991" s="11" t="s">
        <v>32</v>
      </c>
      <c r="J991" s="11" t="s">
        <v>33</v>
      </c>
      <c r="K991" s="11" t="s">
        <v>78</v>
      </c>
      <c r="L991" s="9">
        <v>25650</v>
      </c>
      <c r="M991" s="11" t="s">
        <v>35</v>
      </c>
      <c r="N991" s="11" t="s">
        <v>36</v>
      </c>
      <c r="O991" s="11" t="s">
        <v>37</v>
      </c>
      <c r="P991" s="11" t="s">
        <v>38</v>
      </c>
      <c r="Q991" s="11" t="s">
        <v>97</v>
      </c>
      <c r="R991" s="11" cm="1">
        <f t="array" ref="R991">_xlfn.IFS(Table3[[#This Row],[Performance Levels]]="Exceeds",4,Table3[[#This Row],[Performance Levels]]="Fully Meets",3,Table3[[#This Row],[Performance Levels]]="PIP",1,Table3[[#This Row],[Performance Levels]]="Needs Improvement",2)</f>
        <v>2</v>
      </c>
      <c r="S991" s="11">
        <v>3</v>
      </c>
      <c r="T991" s="11" t="str" cm="1">
        <f t="array" ref="T991">_xlfn.IFS(S991&lt;=2,"Excellent",S991=3,"Average",S991&lt;=5,"Poor")</f>
        <v>Average</v>
      </c>
      <c r="U991" s="9">
        <v>44991</v>
      </c>
      <c r="V991" s="11">
        <v>2</v>
      </c>
      <c r="W991" s="11" t="str" cm="1">
        <f t="array" ref="W991">_xlfn.IFS(S991&lt;=2,"High",S991=3,"Moderate",S991&lt;=5,"Low")</f>
        <v>Moderate</v>
      </c>
      <c r="X991" s="11">
        <v>3</v>
      </c>
      <c r="Y991" s="11" t="str" cm="1">
        <f t="array" ref="Y991">_xlfn.IFS(S991&lt;=2,"High",S991=3,"Moderate",S991&lt;=5,"Low")</f>
        <v>Moderate</v>
      </c>
      <c r="Z991" s="11">
        <v>4</v>
      </c>
      <c r="AA991" s="11" t="str" cm="1">
        <f t="array" ref="AA991">_xlfn.IFS(S991&lt;=2,"High",S991=3,"Moderate",S991&lt;=5,"Low")</f>
        <v>Moderate</v>
      </c>
      <c r="AB991" s="9">
        <v>45130</v>
      </c>
      <c r="AC991" s="11" t="s">
        <v>91</v>
      </c>
      <c r="AD991" s="11" t="s">
        <v>50</v>
      </c>
      <c r="AE991" s="11" t="s">
        <v>51</v>
      </c>
      <c r="AF991" s="11">
        <v>4</v>
      </c>
      <c r="AG991" s="12">
        <v>849.95</v>
      </c>
      <c r="AH991" s="11">
        <v>49</v>
      </c>
      <c r="AI991" s="11" t="str" cm="1">
        <f t="array" ref="AI991">_xlfn.IFS(AH991&lt;=25,"Young",AH991&lt;=50,"Adult",AH991&gt;50,"Old")</f>
        <v>Adult</v>
      </c>
    </row>
    <row r="992" spans="1:35" x14ac:dyDescent="0.35">
      <c r="A992" s="7">
        <v>1491</v>
      </c>
      <c r="B992" s="5">
        <v>43899</v>
      </c>
      <c r="C992" s="6">
        <f t="shared" ca="1" si="15"/>
        <v>6.197222222222222</v>
      </c>
      <c r="D992" s="7" t="s">
        <v>27</v>
      </c>
      <c r="E992" s="7" t="s">
        <v>63</v>
      </c>
      <c r="F992" s="7" t="s">
        <v>29</v>
      </c>
      <c r="G992" s="7" t="s">
        <v>45</v>
      </c>
      <c r="H992" s="7" t="s">
        <v>31</v>
      </c>
      <c r="I992" s="7" t="s">
        <v>32</v>
      </c>
      <c r="J992" s="7" t="s">
        <v>33</v>
      </c>
      <c r="K992" s="7" t="s">
        <v>95</v>
      </c>
      <c r="L992" s="5">
        <v>30009</v>
      </c>
      <c r="M992" s="7" t="s">
        <v>35</v>
      </c>
      <c r="N992" s="7" t="s">
        <v>36</v>
      </c>
      <c r="O992" s="7" t="s">
        <v>48</v>
      </c>
      <c r="P992" s="7" t="s">
        <v>66</v>
      </c>
      <c r="Q992" s="7" t="s">
        <v>77</v>
      </c>
      <c r="R992" s="7" cm="1">
        <f t="array" ref="R992">_xlfn.IFS(Table3[[#This Row],[Performance Levels]]="Exceeds",4,Table3[[#This Row],[Performance Levels]]="Fully Meets",3,Table3[[#This Row],[Performance Levels]]="PIP",1,Table3[[#This Row],[Performance Levels]]="Needs Improvement",2)</f>
        <v>4</v>
      </c>
      <c r="S992" s="7">
        <v>3</v>
      </c>
      <c r="T992" s="7" t="str" cm="1">
        <f t="array" ref="T992">_xlfn.IFS(S992&lt;=2,"Excellent",S992=3,"Average",S992&lt;=5,"Poor")</f>
        <v>Average</v>
      </c>
      <c r="U992" s="5">
        <v>45014</v>
      </c>
      <c r="V992" s="7">
        <v>1</v>
      </c>
      <c r="W992" s="7" t="str" cm="1">
        <f t="array" ref="W992">_xlfn.IFS(S992&lt;=2,"High",S992=3,"Moderate",S992&lt;=5,"Low")</f>
        <v>Moderate</v>
      </c>
      <c r="X992" s="7">
        <v>3</v>
      </c>
      <c r="Y992" s="7" t="str" cm="1">
        <f t="array" ref="Y992">_xlfn.IFS(S992&lt;=2,"High",S992=3,"Moderate",S992&lt;=5,"Low")</f>
        <v>Moderate</v>
      </c>
      <c r="Z992" s="7">
        <v>3</v>
      </c>
      <c r="AA992" s="7" t="str" cm="1">
        <f t="array" ref="AA992">_xlfn.IFS(S992&lt;=2,"High",S992=3,"Moderate",S992&lt;=5,"Low")</f>
        <v>Moderate</v>
      </c>
      <c r="AB992" s="5">
        <v>44783</v>
      </c>
      <c r="AC992" s="7" t="s">
        <v>67</v>
      </c>
      <c r="AD992" s="7" t="s">
        <v>50</v>
      </c>
      <c r="AE992" s="7" t="s">
        <v>42</v>
      </c>
      <c r="AF992" s="7">
        <v>5</v>
      </c>
      <c r="AG992" s="8">
        <v>187.65</v>
      </c>
      <c r="AH992" s="7">
        <v>38</v>
      </c>
      <c r="AI992" s="7" t="str" cm="1">
        <f t="array" ref="AI992">_xlfn.IFS(AH992&lt;=25,"Young",AH992&lt;=50,"Adult",AH992&gt;50,"Old")</f>
        <v>Adult</v>
      </c>
    </row>
    <row r="993" spans="1:35" x14ac:dyDescent="0.35">
      <c r="A993" s="11">
        <v>1492</v>
      </c>
      <c r="B993" s="9">
        <v>43957</v>
      </c>
      <c r="C993" s="10">
        <f t="shared" ca="1" si="15"/>
        <v>6.0388888888888888</v>
      </c>
      <c r="D993" s="11" t="s">
        <v>105</v>
      </c>
      <c r="E993" s="11" t="s">
        <v>28</v>
      </c>
      <c r="F993" s="11" t="s">
        <v>29</v>
      </c>
      <c r="G993" s="11" t="s">
        <v>54</v>
      </c>
      <c r="H993" s="11" t="s">
        <v>55</v>
      </c>
      <c r="I993" s="11" t="s">
        <v>32</v>
      </c>
      <c r="J993" s="11" t="s">
        <v>33</v>
      </c>
      <c r="K993" s="11" t="s">
        <v>78</v>
      </c>
      <c r="L993" s="9">
        <v>20431</v>
      </c>
      <c r="M993" s="11" t="s">
        <v>35</v>
      </c>
      <c r="N993" s="11" t="s">
        <v>47</v>
      </c>
      <c r="O993" s="11" t="s">
        <v>59</v>
      </c>
      <c r="P993" s="11" t="s">
        <v>76</v>
      </c>
      <c r="Q993" s="11" t="s">
        <v>77</v>
      </c>
      <c r="R993" s="11" cm="1">
        <f t="array" ref="R993">_xlfn.IFS(Table3[[#This Row],[Performance Levels]]="Exceeds",4,Table3[[#This Row],[Performance Levels]]="Fully Meets",3,Table3[[#This Row],[Performance Levels]]="PIP",1,Table3[[#This Row],[Performance Levels]]="Needs Improvement",2)</f>
        <v>4</v>
      </c>
      <c r="S993" s="11">
        <v>3</v>
      </c>
      <c r="T993" s="11" t="str" cm="1">
        <f t="array" ref="T993">_xlfn.IFS(S993&lt;=2,"Excellent",S993=3,"Average",S993&lt;=5,"Poor")</f>
        <v>Average</v>
      </c>
      <c r="U993" s="9">
        <v>45033</v>
      </c>
      <c r="V993" s="11">
        <v>4</v>
      </c>
      <c r="W993" s="11" t="str" cm="1">
        <f t="array" ref="W993">_xlfn.IFS(S993&lt;=2,"High",S993=3,"Moderate",S993&lt;=5,"Low")</f>
        <v>Moderate</v>
      </c>
      <c r="X993" s="11">
        <v>5</v>
      </c>
      <c r="Y993" s="11" t="str" cm="1">
        <f t="array" ref="Y993">_xlfn.IFS(S993&lt;=2,"High",S993=3,"Moderate",S993&lt;=5,"Low")</f>
        <v>Moderate</v>
      </c>
      <c r="Z993" s="11">
        <v>2</v>
      </c>
      <c r="AA993" s="11" t="str" cm="1">
        <f t="array" ref="AA993">_xlfn.IFS(S993&lt;=2,"High",S993=3,"Moderate",S993&lt;=5,"Low")</f>
        <v>Moderate</v>
      </c>
      <c r="AB993" s="9">
        <v>44920</v>
      </c>
      <c r="AC993" s="11" t="s">
        <v>49</v>
      </c>
      <c r="AD993" s="11" t="s">
        <v>41</v>
      </c>
      <c r="AE993" s="11" t="s">
        <v>42</v>
      </c>
      <c r="AF993" s="11">
        <v>1</v>
      </c>
      <c r="AG993" s="12">
        <v>285.56</v>
      </c>
      <c r="AH993" s="11">
        <v>65</v>
      </c>
      <c r="AI993" s="11" t="str" cm="1">
        <f t="array" ref="AI993">_xlfn.IFS(AH993&lt;=25,"Young",AH993&lt;=50,"Adult",AH993&gt;50,"Old")</f>
        <v>Old</v>
      </c>
    </row>
    <row r="994" spans="1:35" x14ac:dyDescent="0.35">
      <c r="A994" s="7">
        <v>1493</v>
      </c>
      <c r="B994" s="5">
        <v>44776</v>
      </c>
      <c r="C994" s="6">
        <f t="shared" ca="1" si="15"/>
        <v>3.7972222222222221</v>
      </c>
      <c r="D994" s="7" t="s">
        <v>105</v>
      </c>
      <c r="E994" s="7" t="s">
        <v>84</v>
      </c>
      <c r="F994" s="7" t="s">
        <v>29</v>
      </c>
      <c r="G994" s="7" t="s">
        <v>54</v>
      </c>
      <c r="H994" s="7" t="s">
        <v>55</v>
      </c>
      <c r="I994" s="7" t="s">
        <v>32</v>
      </c>
      <c r="J994" s="7" t="s">
        <v>33</v>
      </c>
      <c r="K994" s="7" t="s">
        <v>69</v>
      </c>
      <c r="L994" s="5">
        <v>29421</v>
      </c>
      <c r="M994" s="7" t="s">
        <v>35</v>
      </c>
      <c r="N994" s="7" t="s">
        <v>47</v>
      </c>
      <c r="O994" s="7" t="s">
        <v>71</v>
      </c>
      <c r="P994" s="7" t="s">
        <v>66</v>
      </c>
      <c r="Q994" s="7" t="s">
        <v>39</v>
      </c>
      <c r="R994" s="7" cm="1">
        <f t="array" ref="R994">_xlfn.IFS(Table3[[#This Row],[Performance Levels]]="Exceeds",4,Table3[[#This Row],[Performance Levels]]="Fully Meets",3,Table3[[#This Row],[Performance Levels]]="PIP",1,Table3[[#This Row],[Performance Levels]]="Needs Improvement",2)</f>
        <v>3</v>
      </c>
      <c r="S994" s="7">
        <v>3</v>
      </c>
      <c r="T994" s="7" t="str" cm="1">
        <f t="array" ref="T994">_xlfn.IFS(S994&lt;=2,"Excellent",S994=3,"Average",S994&lt;=5,"Poor")</f>
        <v>Average</v>
      </c>
      <c r="U994" s="5">
        <v>44901</v>
      </c>
      <c r="V994" s="7">
        <v>2</v>
      </c>
      <c r="W994" s="7" t="str" cm="1">
        <f t="array" ref="W994">_xlfn.IFS(S994&lt;=2,"High",S994=3,"Moderate",S994&lt;=5,"Low")</f>
        <v>Moderate</v>
      </c>
      <c r="X994" s="7">
        <v>2</v>
      </c>
      <c r="Y994" s="7" t="str" cm="1">
        <f t="array" ref="Y994">_xlfn.IFS(S994&lt;=2,"High",S994=3,"Moderate",S994&lt;=5,"Low")</f>
        <v>Moderate</v>
      </c>
      <c r="Z994" s="7">
        <v>4</v>
      </c>
      <c r="AA994" s="7" t="str" cm="1">
        <f t="array" ref="AA994">_xlfn.IFS(S994&lt;=2,"High",S994=3,"Moderate",S994&lt;=5,"Low")</f>
        <v>Moderate</v>
      </c>
      <c r="AB994" s="5">
        <v>44843</v>
      </c>
      <c r="AC994" s="7" t="s">
        <v>91</v>
      </c>
      <c r="AD994" s="7" t="s">
        <v>41</v>
      </c>
      <c r="AE994" s="7" t="s">
        <v>51</v>
      </c>
      <c r="AF994" s="7">
        <v>3</v>
      </c>
      <c r="AG994" s="8">
        <v>793.43</v>
      </c>
      <c r="AH994" s="7">
        <v>42</v>
      </c>
      <c r="AI994" s="7" t="str" cm="1">
        <f t="array" ref="AI994">_xlfn.IFS(AH994&lt;=25,"Young",AH994&lt;=50,"Adult",AH994&gt;50,"Old")</f>
        <v>Adult</v>
      </c>
    </row>
    <row r="995" spans="1:35" x14ac:dyDescent="0.35">
      <c r="A995" s="11">
        <v>1494</v>
      </c>
      <c r="B995" s="9">
        <v>43386</v>
      </c>
      <c r="C995" s="10">
        <f t="shared" ca="1" si="15"/>
        <v>7.6027777777777779</v>
      </c>
      <c r="D995" s="11" t="s">
        <v>105</v>
      </c>
      <c r="E995" s="11" t="s">
        <v>43</v>
      </c>
      <c r="F995" s="11" t="s">
        <v>107</v>
      </c>
      <c r="G995" s="11" t="s">
        <v>30</v>
      </c>
      <c r="H995" s="11" t="s">
        <v>55</v>
      </c>
      <c r="I995" s="11" t="s">
        <v>54</v>
      </c>
      <c r="J995" s="11" t="s">
        <v>33</v>
      </c>
      <c r="K995" s="11" t="s">
        <v>88</v>
      </c>
      <c r="L995" s="9">
        <v>54494</v>
      </c>
      <c r="M995" s="11" t="s">
        <v>35</v>
      </c>
      <c r="N995" s="11" t="s">
        <v>36</v>
      </c>
      <c r="O995" s="11" t="s">
        <v>48</v>
      </c>
      <c r="P995" s="11" t="s">
        <v>76</v>
      </c>
      <c r="Q995" s="11" t="s">
        <v>39</v>
      </c>
      <c r="R995" s="11" cm="1">
        <f t="array" ref="R995">_xlfn.IFS(Table3[[#This Row],[Performance Levels]]="Exceeds",4,Table3[[#This Row],[Performance Levels]]="Fully Meets",3,Table3[[#This Row],[Performance Levels]]="PIP",1,Table3[[#This Row],[Performance Levels]]="Needs Improvement",2)</f>
        <v>3</v>
      </c>
      <c r="S995" s="11">
        <v>3</v>
      </c>
      <c r="T995" s="11" t="str" cm="1">
        <f t="array" ref="T995">_xlfn.IFS(S995&lt;=2,"Excellent",S995=3,"Average",S995&lt;=5,"Poor")</f>
        <v>Average</v>
      </c>
      <c r="U995" s="9">
        <v>45052</v>
      </c>
      <c r="V995" s="11">
        <v>5</v>
      </c>
      <c r="W995" s="11" t="str" cm="1">
        <f t="array" ref="W995">_xlfn.IFS(S995&lt;=2,"High",S995=3,"Moderate",S995&lt;=5,"Low")</f>
        <v>Moderate</v>
      </c>
      <c r="X995" s="11">
        <v>5</v>
      </c>
      <c r="Y995" s="11" t="str" cm="1">
        <f t="array" ref="Y995">_xlfn.IFS(S995&lt;=2,"High",S995=3,"Moderate",S995&lt;=5,"Low")</f>
        <v>Moderate</v>
      </c>
      <c r="Z995" s="11">
        <v>5</v>
      </c>
      <c r="AA995" s="11" t="str" cm="1">
        <f t="array" ref="AA995">_xlfn.IFS(S995&lt;=2,"High",S995=3,"Moderate",S995&lt;=5,"Low")</f>
        <v>Moderate</v>
      </c>
      <c r="AB995" s="9">
        <v>44958</v>
      </c>
      <c r="AC995" s="11" t="s">
        <v>49</v>
      </c>
      <c r="AD995" s="11" t="s">
        <v>50</v>
      </c>
      <c r="AE995" s="11" t="s">
        <v>72</v>
      </c>
      <c r="AF995" s="11">
        <v>5</v>
      </c>
      <c r="AG995" s="12">
        <v>978.89</v>
      </c>
      <c r="AH995" s="11">
        <v>69</v>
      </c>
      <c r="AI995" s="11" t="str" cm="1">
        <f t="array" ref="AI995">_xlfn.IFS(AH995&lt;=25,"Young",AH995&lt;=50,"Adult",AH995&gt;50,"Old")</f>
        <v>Old</v>
      </c>
    </row>
    <row r="996" spans="1:35" x14ac:dyDescent="0.35">
      <c r="A996" s="7">
        <v>1495</v>
      </c>
      <c r="B996" s="5">
        <v>44381</v>
      </c>
      <c r="C996" s="6">
        <f t="shared" ca="1" si="15"/>
        <v>4.8777777777777782</v>
      </c>
      <c r="D996" s="7" t="s">
        <v>105</v>
      </c>
      <c r="E996" s="7" t="s">
        <v>86</v>
      </c>
      <c r="F996" s="7" t="s">
        <v>29</v>
      </c>
      <c r="G996" s="7" t="s">
        <v>45</v>
      </c>
      <c r="H996" s="7" t="s">
        <v>44</v>
      </c>
      <c r="I996" s="7" t="s">
        <v>32</v>
      </c>
      <c r="J996" s="7" t="s">
        <v>33</v>
      </c>
      <c r="K996" s="7" t="s">
        <v>64</v>
      </c>
      <c r="L996" s="5">
        <v>25944</v>
      </c>
      <c r="M996" s="7" t="s">
        <v>35</v>
      </c>
      <c r="N996" s="7" t="s">
        <v>47</v>
      </c>
      <c r="O996" s="7" t="s">
        <v>48</v>
      </c>
      <c r="P996" s="7" t="s">
        <v>60</v>
      </c>
      <c r="Q996" s="7" t="s">
        <v>39</v>
      </c>
      <c r="R996" s="7" cm="1">
        <f t="array" ref="R996">_xlfn.IFS(Table3[[#This Row],[Performance Levels]]="Exceeds",4,Table3[[#This Row],[Performance Levels]]="Fully Meets",3,Table3[[#This Row],[Performance Levels]]="PIP",1,Table3[[#This Row],[Performance Levels]]="Needs Improvement",2)</f>
        <v>3</v>
      </c>
      <c r="S996" s="7">
        <v>3</v>
      </c>
      <c r="T996" s="7" t="str" cm="1">
        <f t="array" ref="T996">_xlfn.IFS(S996&lt;=2,"Excellent",S996=3,"Average",S996&lt;=5,"Poor")</f>
        <v>Average</v>
      </c>
      <c r="U996" s="5">
        <v>44925</v>
      </c>
      <c r="V996" s="7">
        <v>3</v>
      </c>
      <c r="W996" s="7" t="str" cm="1">
        <f t="array" ref="W996">_xlfn.IFS(S996&lt;=2,"High",S996=3,"Moderate",S996&lt;=5,"Low")</f>
        <v>Moderate</v>
      </c>
      <c r="X996" s="7">
        <v>3</v>
      </c>
      <c r="Y996" s="7" t="str" cm="1">
        <f t="array" ref="Y996">_xlfn.IFS(S996&lt;=2,"High",S996=3,"Moderate",S996&lt;=5,"Low")</f>
        <v>Moderate</v>
      </c>
      <c r="Z996" s="7">
        <v>4</v>
      </c>
      <c r="AA996" s="7" t="str" cm="1">
        <f t="array" ref="AA996">_xlfn.IFS(S996&lt;=2,"High",S996=3,"Moderate",S996&lt;=5,"Low")</f>
        <v>Moderate</v>
      </c>
      <c r="AB996" s="5">
        <v>44982</v>
      </c>
      <c r="AC996" s="7" t="s">
        <v>49</v>
      </c>
      <c r="AD996" s="7" t="s">
        <v>41</v>
      </c>
      <c r="AE996" s="7" t="s">
        <v>62</v>
      </c>
      <c r="AF996" s="7">
        <v>4</v>
      </c>
      <c r="AG996" s="8">
        <v>993.66</v>
      </c>
      <c r="AH996" s="7">
        <v>50</v>
      </c>
      <c r="AI996" s="7" t="str" cm="1">
        <f t="array" ref="AI996">_xlfn.IFS(AH996&lt;=25,"Young",AH996&lt;=50,"Adult",AH996&gt;50,"Old")</f>
        <v>Adult</v>
      </c>
    </row>
    <row r="997" spans="1:35" x14ac:dyDescent="0.35">
      <c r="A997" s="11">
        <v>1496</v>
      </c>
      <c r="B997" s="9">
        <v>43585</v>
      </c>
      <c r="C997" s="10">
        <f t="shared" ca="1" si="15"/>
        <v>7.0555555555555554</v>
      </c>
      <c r="D997" s="11" t="s">
        <v>105</v>
      </c>
      <c r="E997" s="11" t="s">
        <v>63</v>
      </c>
      <c r="F997" s="11" t="s">
        <v>29</v>
      </c>
      <c r="G997" s="11" t="s">
        <v>45</v>
      </c>
      <c r="H997" s="11" t="s">
        <v>44</v>
      </c>
      <c r="I997" s="11" t="s">
        <v>54</v>
      </c>
      <c r="J997" s="11" t="s">
        <v>33</v>
      </c>
      <c r="K997" s="11" t="s">
        <v>88</v>
      </c>
      <c r="L997" s="9">
        <v>18561</v>
      </c>
      <c r="M997" s="11" t="s">
        <v>35</v>
      </c>
      <c r="N997" s="11" t="s">
        <v>47</v>
      </c>
      <c r="O997" s="11" t="s">
        <v>37</v>
      </c>
      <c r="P997" s="11" t="s">
        <v>38</v>
      </c>
      <c r="Q997" s="11" t="s">
        <v>39</v>
      </c>
      <c r="R997" s="11" cm="1">
        <f t="array" ref="R997">_xlfn.IFS(Table3[[#This Row],[Performance Levels]]="Exceeds",4,Table3[[#This Row],[Performance Levels]]="Fully Meets",3,Table3[[#This Row],[Performance Levels]]="PIP",1,Table3[[#This Row],[Performance Levels]]="Needs Improvement",2)</f>
        <v>3</v>
      </c>
      <c r="S997" s="11">
        <v>3</v>
      </c>
      <c r="T997" s="11" t="str" cm="1">
        <f t="array" ref="T997">_xlfn.IFS(S997&lt;=2,"Excellent",S997=3,"Average",S997&lt;=5,"Poor")</f>
        <v>Average</v>
      </c>
      <c r="U997" s="9">
        <v>45116</v>
      </c>
      <c r="V997" s="11">
        <v>2</v>
      </c>
      <c r="W997" s="11" t="str" cm="1">
        <f t="array" ref="W997">_xlfn.IFS(S997&lt;=2,"High",S997=3,"Moderate",S997&lt;=5,"Low")</f>
        <v>Moderate</v>
      </c>
      <c r="X997" s="11">
        <v>3</v>
      </c>
      <c r="Y997" s="11" t="str" cm="1">
        <f t="array" ref="Y997">_xlfn.IFS(S997&lt;=2,"High",S997=3,"Moderate",S997&lt;=5,"Low")</f>
        <v>Moderate</v>
      </c>
      <c r="Z997" s="11">
        <v>3</v>
      </c>
      <c r="AA997" s="11" t="str" cm="1">
        <f t="array" ref="AA997">_xlfn.IFS(S997&lt;=2,"High",S997=3,"Moderate",S997&lt;=5,"Low")</f>
        <v>Moderate</v>
      </c>
      <c r="AB997" s="9">
        <v>44811</v>
      </c>
      <c r="AC997" s="11" t="s">
        <v>49</v>
      </c>
      <c r="AD997" s="11" t="s">
        <v>50</v>
      </c>
      <c r="AE997" s="11" t="s">
        <v>62</v>
      </c>
      <c r="AF997" s="11">
        <v>3</v>
      </c>
      <c r="AG997" s="12">
        <v>768.55</v>
      </c>
      <c r="AH997" s="11">
        <v>69</v>
      </c>
      <c r="AI997" s="11" t="str" cm="1">
        <f t="array" ref="AI997">_xlfn.IFS(AH997&lt;=25,"Young",AH997&lt;=50,"Adult",AH997&gt;50,"Old")</f>
        <v>Old</v>
      </c>
    </row>
    <row r="998" spans="1:35" x14ac:dyDescent="0.35">
      <c r="A998" s="7">
        <v>1497</v>
      </c>
      <c r="B998" s="5">
        <v>44138</v>
      </c>
      <c r="C998" s="6">
        <f t="shared" ca="1" si="15"/>
        <v>5.5472222222222225</v>
      </c>
      <c r="D998" s="7" t="s">
        <v>105</v>
      </c>
      <c r="E998" s="7" t="s">
        <v>93</v>
      </c>
      <c r="F998" s="7" t="s">
        <v>29</v>
      </c>
      <c r="G998" s="7" t="s">
        <v>30</v>
      </c>
      <c r="H998" s="7" t="s">
        <v>31</v>
      </c>
      <c r="I998" s="7" t="s">
        <v>32</v>
      </c>
      <c r="J998" s="7" t="s">
        <v>33</v>
      </c>
      <c r="K998" s="7" t="s">
        <v>78</v>
      </c>
      <c r="L998" s="5">
        <v>35044</v>
      </c>
      <c r="M998" s="7" t="s">
        <v>35</v>
      </c>
      <c r="N998" s="7" t="s">
        <v>47</v>
      </c>
      <c r="O998" s="7" t="s">
        <v>71</v>
      </c>
      <c r="P998" s="7" t="s">
        <v>38</v>
      </c>
      <c r="Q998" s="7" t="s">
        <v>97</v>
      </c>
      <c r="R998" s="7" cm="1">
        <f t="array" ref="R998">_xlfn.IFS(Table3[[#This Row],[Performance Levels]]="Exceeds",4,Table3[[#This Row],[Performance Levels]]="Fully Meets",3,Table3[[#This Row],[Performance Levels]]="PIP",1,Table3[[#This Row],[Performance Levels]]="Needs Improvement",2)</f>
        <v>2</v>
      </c>
      <c r="S998" s="7">
        <v>3</v>
      </c>
      <c r="T998" s="7" t="str" cm="1">
        <f t="array" ref="T998">_xlfn.IFS(S998&lt;=2,"Excellent",S998=3,"Average",S998&lt;=5,"Poor")</f>
        <v>Average</v>
      </c>
      <c r="U998" s="5">
        <v>45136</v>
      </c>
      <c r="V998" s="7">
        <v>5</v>
      </c>
      <c r="W998" s="7" t="str" cm="1">
        <f t="array" ref="W998">_xlfn.IFS(S998&lt;=2,"High",S998=3,"Moderate",S998&lt;=5,"Low")</f>
        <v>Moderate</v>
      </c>
      <c r="X998" s="7">
        <v>4</v>
      </c>
      <c r="Y998" s="7" t="str" cm="1">
        <f t="array" ref="Y998">_xlfn.IFS(S998&lt;=2,"High",S998=3,"Moderate",S998&lt;=5,"Low")</f>
        <v>Moderate</v>
      </c>
      <c r="Z998" s="7">
        <v>5</v>
      </c>
      <c r="AA998" s="7" t="str" cm="1">
        <f t="array" ref="AA998">_xlfn.IFS(S998&lt;=2,"High",S998=3,"Moderate",S998&lt;=5,"Low")</f>
        <v>Moderate</v>
      </c>
      <c r="AB998" s="5">
        <v>44796</v>
      </c>
      <c r="AC998" s="7" t="s">
        <v>67</v>
      </c>
      <c r="AD998" s="7" t="s">
        <v>50</v>
      </c>
      <c r="AE998" s="7" t="s">
        <v>62</v>
      </c>
      <c r="AF998" s="7">
        <v>3</v>
      </c>
      <c r="AG998" s="8">
        <v>140.78</v>
      </c>
      <c r="AH998" s="7">
        <v>25</v>
      </c>
      <c r="AI998" s="7" t="str" cm="1">
        <f t="array" ref="AI998">_xlfn.IFS(AH998&lt;=25,"Young",AH998&lt;=50,"Adult",AH998&gt;50,"Old")</f>
        <v>Young</v>
      </c>
    </row>
    <row r="999" spans="1:35" x14ac:dyDescent="0.35">
      <c r="A999" s="11">
        <v>1498</v>
      </c>
      <c r="B999" s="9">
        <v>44788</v>
      </c>
      <c r="C999" s="10">
        <f t="shared" ca="1" si="15"/>
        <v>3.7638888888888888</v>
      </c>
      <c r="D999" s="11" t="s">
        <v>27</v>
      </c>
      <c r="E999" s="11" t="s">
        <v>68</v>
      </c>
      <c r="F999" s="11" t="s">
        <v>29</v>
      </c>
      <c r="G999" s="11" t="s">
        <v>54</v>
      </c>
      <c r="H999" s="11" t="s">
        <v>55</v>
      </c>
      <c r="I999" s="11" t="s">
        <v>45</v>
      </c>
      <c r="J999" s="11" t="s">
        <v>33</v>
      </c>
      <c r="K999" s="11" t="s">
        <v>78</v>
      </c>
      <c r="L999" s="9">
        <v>52680</v>
      </c>
      <c r="M999" s="11" t="s">
        <v>35</v>
      </c>
      <c r="N999" s="11" t="s">
        <v>36</v>
      </c>
      <c r="O999" s="11" t="s">
        <v>71</v>
      </c>
      <c r="P999" s="11" t="s">
        <v>66</v>
      </c>
      <c r="Q999" s="11" t="s">
        <v>77</v>
      </c>
      <c r="R999" s="11" cm="1">
        <f t="array" ref="R999">_xlfn.IFS(Table3[[#This Row],[Performance Levels]]="Exceeds",4,Table3[[#This Row],[Performance Levels]]="Fully Meets",3,Table3[[#This Row],[Performance Levels]]="PIP",1,Table3[[#This Row],[Performance Levels]]="Needs Improvement",2)</f>
        <v>4</v>
      </c>
      <c r="S999" s="11">
        <v>3</v>
      </c>
      <c r="T999" s="11" t="str" cm="1">
        <f t="array" ref="T999">_xlfn.IFS(S999&lt;=2,"Excellent",S999=3,"Average",S999&lt;=5,"Poor")</f>
        <v>Average</v>
      </c>
      <c r="U999" s="9">
        <v>44923</v>
      </c>
      <c r="V999" s="11">
        <v>1</v>
      </c>
      <c r="W999" s="11" t="str" cm="1">
        <f t="array" ref="W999">_xlfn.IFS(S999&lt;=2,"High",S999=3,"Moderate",S999&lt;=5,"Low")</f>
        <v>Moderate</v>
      </c>
      <c r="X999" s="11">
        <v>5</v>
      </c>
      <c r="Y999" s="11" t="str" cm="1">
        <f t="array" ref="Y999">_xlfn.IFS(S999&lt;=2,"High",S999=3,"Moderate",S999&lt;=5,"Low")</f>
        <v>Moderate</v>
      </c>
      <c r="Z999" s="11">
        <v>3</v>
      </c>
      <c r="AA999" s="11" t="str" cm="1">
        <f t="array" ref="AA999">_xlfn.IFS(S999&lt;=2,"High",S999=3,"Moderate",S999&lt;=5,"Low")</f>
        <v>Moderate</v>
      </c>
      <c r="AB999" s="9">
        <v>45143</v>
      </c>
      <c r="AC999" s="11" t="s">
        <v>61</v>
      </c>
      <c r="AD999" s="11" t="s">
        <v>41</v>
      </c>
      <c r="AE999" s="11" t="s">
        <v>72</v>
      </c>
      <c r="AF999" s="11">
        <v>3</v>
      </c>
      <c r="AG999" s="12">
        <v>598.07000000000005</v>
      </c>
      <c r="AH999" s="11">
        <v>78</v>
      </c>
      <c r="AI999" s="11" t="str" cm="1">
        <f t="array" ref="AI999">_xlfn.IFS(AH999&lt;=25,"Young",AH999&lt;=50,"Adult",AH999&gt;50,"Old")</f>
        <v>Old</v>
      </c>
    </row>
    <row r="1000" spans="1:35" x14ac:dyDescent="0.35">
      <c r="A1000" s="7">
        <v>1499</v>
      </c>
      <c r="B1000" s="5">
        <v>44618</v>
      </c>
      <c r="C1000" s="6">
        <f t="shared" ca="1" si="15"/>
        <v>4.2333333333333334</v>
      </c>
      <c r="D1000" s="7" t="s">
        <v>27</v>
      </c>
      <c r="E1000" s="7" t="s">
        <v>28</v>
      </c>
      <c r="F1000" s="7" t="s">
        <v>29</v>
      </c>
      <c r="G1000" s="7" t="s">
        <v>30</v>
      </c>
      <c r="H1000" s="7" t="s">
        <v>44</v>
      </c>
      <c r="I1000" s="7" t="s">
        <v>54</v>
      </c>
      <c r="J1000" s="7" t="s">
        <v>33</v>
      </c>
      <c r="K1000" s="7" t="s">
        <v>64</v>
      </c>
      <c r="L1000" s="5">
        <v>27511</v>
      </c>
      <c r="M1000" s="7" t="s">
        <v>35</v>
      </c>
      <c r="N1000" s="7" t="s">
        <v>36</v>
      </c>
      <c r="O1000" s="7" t="s">
        <v>59</v>
      </c>
      <c r="P1000" s="7" t="s">
        <v>66</v>
      </c>
      <c r="Q1000" s="7" t="s">
        <v>39</v>
      </c>
      <c r="R1000" s="7" cm="1">
        <f t="array" ref="R1000">_xlfn.IFS(Table3[[#This Row],[Performance Levels]]="Exceeds",4,Table3[[#This Row],[Performance Levels]]="Fully Meets",3,Table3[[#This Row],[Performance Levels]]="PIP",1,Table3[[#This Row],[Performance Levels]]="Needs Improvement",2)</f>
        <v>3</v>
      </c>
      <c r="S1000" s="7">
        <v>3</v>
      </c>
      <c r="T1000" s="7" t="str" cm="1">
        <f t="array" ref="T1000">_xlfn.IFS(S1000&lt;=2,"Excellent",S1000=3,"Average",S1000&lt;=5,"Poor")</f>
        <v>Average</v>
      </c>
      <c r="U1000" s="5">
        <v>44893</v>
      </c>
      <c r="V1000" s="7">
        <v>4</v>
      </c>
      <c r="W1000" s="7" t="str" cm="1">
        <f t="array" ref="W1000">_xlfn.IFS(S1000&lt;=2,"High",S1000=3,"Moderate",S1000&lt;=5,"Low")</f>
        <v>Moderate</v>
      </c>
      <c r="X1000" s="7">
        <v>2</v>
      </c>
      <c r="Y1000" s="7" t="str" cm="1">
        <f t="array" ref="Y1000">_xlfn.IFS(S1000&lt;=2,"High",S1000=3,"Moderate",S1000&lt;=5,"Low")</f>
        <v>Moderate</v>
      </c>
      <c r="Z1000" s="7">
        <v>3</v>
      </c>
      <c r="AA1000" s="7" t="str" cm="1">
        <f t="array" ref="AA1000">_xlfn.IFS(S1000&lt;=2,"High",S1000=3,"Moderate",S1000&lt;=5,"Low")</f>
        <v>Moderate</v>
      </c>
      <c r="AB1000" s="5">
        <v>44944</v>
      </c>
      <c r="AC1000" s="7" t="s">
        <v>49</v>
      </c>
      <c r="AD1000" s="7" t="s">
        <v>50</v>
      </c>
      <c r="AE1000" s="7" t="s">
        <v>51</v>
      </c>
      <c r="AF1000" s="7">
        <v>5</v>
      </c>
      <c r="AG1000" s="8">
        <v>543.52</v>
      </c>
      <c r="AH1000" s="7">
        <v>47</v>
      </c>
      <c r="AI1000" s="7" t="str" cm="1">
        <f t="array" ref="AI1000">_xlfn.IFS(AH1000&lt;=25,"Young",AH1000&lt;=50,"Adult",AH1000&gt;50,"Old")</f>
        <v>Adult</v>
      </c>
    </row>
    <row r="1001" spans="1:35" x14ac:dyDescent="0.35">
      <c r="A1001" s="11">
        <v>1500</v>
      </c>
      <c r="B1001" s="9">
        <v>43598</v>
      </c>
      <c r="C1001" s="10">
        <f t="shared" ca="1" si="15"/>
        <v>7.0194444444444448</v>
      </c>
      <c r="D1001" s="11" t="s">
        <v>27</v>
      </c>
      <c r="E1001" s="11" t="s">
        <v>84</v>
      </c>
      <c r="F1001" s="11" t="s">
        <v>29</v>
      </c>
      <c r="G1001" s="11" t="s">
        <v>45</v>
      </c>
      <c r="H1001" s="11" t="s">
        <v>55</v>
      </c>
      <c r="I1001" s="11" t="s">
        <v>45</v>
      </c>
      <c r="J1001" s="11" t="s">
        <v>33</v>
      </c>
      <c r="K1001" s="11" t="s">
        <v>69</v>
      </c>
      <c r="L1001" s="9">
        <v>31080</v>
      </c>
      <c r="M1001" s="11" t="s">
        <v>35</v>
      </c>
      <c r="N1001" s="11" t="s">
        <v>36</v>
      </c>
      <c r="O1001" s="11" t="s">
        <v>48</v>
      </c>
      <c r="P1001" s="11" t="s">
        <v>76</v>
      </c>
      <c r="Q1001" s="11" t="s">
        <v>39</v>
      </c>
      <c r="R1001" s="11" cm="1">
        <f t="array" ref="R1001">_xlfn.IFS(Table3[[#This Row],[Performance Levels]]="Exceeds",4,Table3[[#This Row],[Performance Levels]]="Fully Meets",3,Table3[[#This Row],[Performance Levels]]="PIP",1,Table3[[#This Row],[Performance Levels]]="Needs Improvement",2)</f>
        <v>3</v>
      </c>
      <c r="S1001" s="11">
        <v>3</v>
      </c>
      <c r="T1001" s="11" t="str" cm="1">
        <f t="array" ref="T1001">_xlfn.IFS(S1001&lt;=2,"Excellent",S1001=3,"Average",S1001&lt;=5,"Poor")</f>
        <v>Average</v>
      </c>
      <c r="U1001" s="9">
        <v>45131</v>
      </c>
      <c r="V1001" s="11">
        <v>1</v>
      </c>
      <c r="W1001" s="11" t="str" cm="1">
        <f t="array" ref="W1001">_xlfn.IFS(S1001&lt;=2,"High",S1001=3,"Moderate",S1001&lt;=5,"Low")</f>
        <v>Moderate</v>
      </c>
      <c r="X1001" s="11">
        <v>4</v>
      </c>
      <c r="Y1001" s="11" t="str" cm="1">
        <f t="array" ref="Y1001">_xlfn.IFS(S1001&lt;=2,"High",S1001=3,"Moderate",S1001&lt;=5,"Low")</f>
        <v>Moderate</v>
      </c>
      <c r="Z1001" s="11">
        <v>4</v>
      </c>
      <c r="AA1001" s="11" t="str" cm="1">
        <f t="array" ref="AA1001">_xlfn.IFS(S1001&lt;=2,"High",S1001=3,"Moderate",S1001&lt;=5,"Low")</f>
        <v>Moderate</v>
      </c>
      <c r="AB1001" s="9">
        <v>44938</v>
      </c>
      <c r="AC1001" s="11" t="s">
        <v>67</v>
      </c>
      <c r="AD1001" s="11" t="s">
        <v>41</v>
      </c>
      <c r="AE1001" s="11" t="s">
        <v>72</v>
      </c>
      <c r="AF1001" s="11">
        <v>2</v>
      </c>
      <c r="AG1001" s="12">
        <v>916.73</v>
      </c>
      <c r="AH1001" s="11">
        <v>34</v>
      </c>
      <c r="AI1001" s="11" t="str" cm="1">
        <f t="array" ref="AI1001">_xlfn.IFS(AH1001&lt;=25,"Young",AH1001&lt;=50,"Adult",AH1001&gt;50,"Old")</f>
        <v>Adult</v>
      </c>
    </row>
    <row r="1002" spans="1:35" x14ac:dyDescent="0.35">
      <c r="A1002" s="7">
        <v>1501</v>
      </c>
      <c r="B1002" s="5">
        <v>44493</v>
      </c>
      <c r="C1002" s="6">
        <f t="shared" ca="1" si="15"/>
        <v>4.572222222222222</v>
      </c>
      <c r="D1002" s="7" t="s">
        <v>27</v>
      </c>
      <c r="E1002" s="7" t="s">
        <v>43</v>
      </c>
      <c r="F1002" s="7" t="s">
        <v>29</v>
      </c>
      <c r="G1002" s="7" t="s">
        <v>30</v>
      </c>
      <c r="H1002" s="7" t="s">
        <v>44</v>
      </c>
      <c r="I1002" s="7" t="s">
        <v>45</v>
      </c>
      <c r="J1002" s="7" t="s">
        <v>33</v>
      </c>
      <c r="K1002" s="7" t="s">
        <v>69</v>
      </c>
      <c r="L1002" s="5">
        <v>36434</v>
      </c>
      <c r="M1002" s="7" t="s">
        <v>35</v>
      </c>
      <c r="N1002" s="7" t="s">
        <v>47</v>
      </c>
      <c r="O1002" s="7" t="s">
        <v>48</v>
      </c>
      <c r="P1002" s="7" t="s">
        <v>38</v>
      </c>
      <c r="Q1002" s="7" t="s">
        <v>39</v>
      </c>
      <c r="R1002" s="7" cm="1">
        <f t="array" ref="R1002">_xlfn.IFS(Table3[[#This Row],[Performance Levels]]="Exceeds",4,Table3[[#This Row],[Performance Levels]]="Fully Meets",3,Table3[[#This Row],[Performance Levels]]="PIP",1,Table3[[#This Row],[Performance Levels]]="Needs Improvement",2)</f>
        <v>3</v>
      </c>
      <c r="S1002" s="7">
        <v>3</v>
      </c>
      <c r="T1002" s="7" t="str" cm="1">
        <f t="array" ref="T1002">_xlfn.IFS(S1002&lt;=2,"Excellent",S1002=3,"Average",S1002&lt;=5,"Poor")</f>
        <v>Average</v>
      </c>
      <c r="U1002" s="5">
        <v>45054</v>
      </c>
      <c r="V1002" s="7">
        <v>5</v>
      </c>
      <c r="W1002" s="7" t="str" cm="1">
        <f t="array" ref="W1002">_xlfn.IFS(S1002&lt;=2,"High",S1002=3,"Moderate",S1002&lt;=5,"Low")</f>
        <v>Moderate</v>
      </c>
      <c r="X1002" s="7">
        <v>4</v>
      </c>
      <c r="Y1002" s="7" t="str" cm="1">
        <f t="array" ref="Y1002">_xlfn.IFS(S1002&lt;=2,"High",S1002=3,"Moderate",S1002&lt;=5,"Low")</f>
        <v>Moderate</v>
      </c>
      <c r="Z1002" s="7">
        <v>4</v>
      </c>
      <c r="AA1002" s="7" t="str" cm="1">
        <f t="array" ref="AA1002">_xlfn.IFS(S1002&lt;=2,"High",S1002=3,"Moderate",S1002&lt;=5,"Low")</f>
        <v>Moderate</v>
      </c>
      <c r="AB1002" s="5">
        <v>45136</v>
      </c>
      <c r="AC1002" s="7" t="s">
        <v>49</v>
      </c>
      <c r="AD1002" s="7" t="s">
        <v>41</v>
      </c>
      <c r="AE1002" s="7" t="s">
        <v>62</v>
      </c>
      <c r="AF1002" s="7">
        <v>2</v>
      </c>
      <c r="AG1002" s="8">
        <v>491.99</v>
      </c>
      <c r="AH1002" s="7">
        <v>22</v>
      </c>
      <c r="AI1002" s="7" t="str" cm="1">
        <f t="array" ref="AI1002">_xlfn.IFS(AH1002&lt;=25,"Young",AH1002&lt;=50,"Adult",AH1002&gt;50,"Old")</f>
        <v>Young</v>
      </c>
    </row>
    <row r="1003" spans="1:35" x14ac:dyDescent="0.35">
      <c r="A1003" s="11">
        <v>1502</v>
      </c>
      <c r="B1003" s="9">
        <v>44326</v>
      </c>
      <c r="C1003" s="10">
        <f t="shared" ca="1" si="15"/>
        <v>5.0277777777777777</v>
      </c>
      <c r="D1003" s="11" t="s">
        <v>27</v>
      </c>
      <c r="E1003" s="11" t="s">
        <v>86</v>
      </c>
      <c r="F1003" s="11" t="s">
        <v>29</v>
      </c>
      <c r="G1003" s="11" t="s">
        <v>54</v>
      </c>
      <c r="H1003" s="11" t="s">
        <v>55</v>
      </c>
      <c r="I1003" s="11" t="s">
        <v>54</v>
      </c>
      <c r="J1003" s="11" t="s">
        <v>33</v>
      </c>
      <c r="K1003" s="11" t="s">
        <v>74</v>
      </c>
      <c r="L1003" s="9">
        <v>31761</v>
      </c>
      <c r="M1003" s="11" t="s">
        <v>35</v>
      </c>
      <c r="N1003" s="11" t="s">
        <v>47</v>
      </c>
      <c r="O1003" s="11" t="s">
        <v>37</v>
      </c>
      <c r="P1003" s="11" t="s">
        <v>76</v>
      </c>
      <c r="Q1003" s="11" t="s">
        <v>39</v>
      </c>
      <c r="R1003" s="11" cm="1">
        <f t="array" ref="R1003">_xlfn.IFS(Table3[[#This Row],[Performance Levels]]="Exceeds",4,Table3[[#This Row],[Performance Levels]]="Fully Meets",3,Table3[[#This Row],[Performance Levels]]="PIP",1,Table3[[#This Row],[Performance Levels]]="Needs Improvement",2)</f>
        <v>3</v>
      </c>
      <c r="S1003" s="11">
        <v>3</v>
      </c>
      <c r="T1003" s="11" t="str" cm="1">
        <f t="array" ref="T1003">_xlfn.IFS(S1003&lt;=2,"Excellent",S1003=3,"Average",S1003&lt;=5,"Poor")</f>
        <v>Average</v>
      </c>
      <c r="U1003" s="9">
        <v>45085</v>
      </c>
      <c r="V1003" s="11">
        <v>5</v>
      </c>
      <c r="W1003" s="11" t="str" cm="1">
        <f t="array" ref="W1003">_xlfn.IFS(S1003&lt;=2,"High",S1003=3,"Moderate",S1003&lt;=5,"Low")</f>
        <v>Moderate</v>
      </c>
      <c r="X1003" s="11">
        <v>3</v>
      </c>
      <c r="Y1003" s="11" t="str" cm="1">
        <f t="array" ref="Y1003">_xlfn.IFS(S1003&lt;=2,"High",S1003=3,"Moderate",S1003&lt;=5,"Low")</f>
        <v>Moderate</v>
      </c>
      <c r="Z1003" s="11">
        <v>5</v>
      </c>
      <c r="AA1003" s="11" t="str" cm="1">
        <f t="array" ref="AA1003">_xlfn.IFS(S1003&lt;=2,"High",S1003=3,"Moderate",S1003&lt;=5,"Low")</f>
        <v>Moderate</v>
      </c>
      <c r="AB1003" s="9">
        <v>44993</v>
      </c>
      <c r="AC1003" s="11" t="s">
        <v>67</v>
      </c>
      <c r="AD1003" s="11" t="s">
        <v>41</v>
      </c>
      <c r="AE1003" s="11" t="s">
        <v>42</v>
      </c>
      <c r="AF1003" s="11">
        <v>4</v>
      </c>
      <c r="AG1003" s="12">
        <v>245</v>
      </c>
      <c r="AH1003" s="11">
        <v>35</v>
      </c>
      <c r="AI1003" s="11" t="str" cm="1">
        <f t="array" ref="AI1003">_xlfn.IFS(AH1003&lt;=25,"Young",AH1003&lt;=50,"Adult",AH1003&gt;50,"Old")</f>
        <v>Adult</v>
      </c>
    </row>
    <row r="1004" spans="1:35" x14ac:dyDescent="0.35">
      <c r="A1004" s="7">
        <v>1503</v>
      </c>
      <c r="B1004" s="5">
        <v>44360</v>
      </c>
      <c r="C1004" s="6">
        <f t="shared" ca="1" si="15"/>
        <v>4.9361111111111109</v>
      </c>
      <c r="D1004" s="7" t="s">
        <v>27</v>
      </c>
      <c r="E1004" s="7" t="s">
        <v>63</v>
      </c>
      <c r="F1004" s="7" t="s">
        <v>29</v>
      </c>
      <c r="G1004" s="7" t="s">
        <v>30</v>
      </c>
      <c r="H1004" s="7" t="s">
        <v>44</v>
      </c>
      <c r="I1004" s="7" t="s">
        <v>45</v>
      </c>
      <c r="J1004" s="7" t="s">
        <v>33</v>
      </c>
      <c r="K1004" s="7" t="s">
        <v>57</v>
      </c>
      <c r="L1004" s="5">
        <v>31158</v>
      </c>
      <c r="M1004" s="7" t="s">
        <v>35</v>
      </c>
      <c r="N1004" s="7" t="s">
        <v>36</v>
      </c>
      <c r="O1004" s="7" t="s">
        <v>71</v>
      </c>
      <c r="P1004" s="7" t="s">
        <v>60</v>
      </c>
      <c r="Q1004" s="7" t="s">
        <v>39</v>
      </c>
      <c r="R1004" s="7" cm="1">
        <f t="array" ref="R1004">_xlfn.IFS(Table3[[#This Row],[Performance Levels]]="Exceeds",4,Table3[[#This Row],[Performance Levels]]="Fully Meets",3,Table3[[#This Row],[Performance Levels]]="PIP",1,Table3[[#This Row],[Performance Levels]]="Needs Improvement",2)</f>
        <v>3</v>
      </c>
      <c r="S1004" s="7">
        <v>3</v>
      </c>
      <c r="T1004" s="7" t="str" cm="1">
        <f t="array" ref="T1004">_xlfn.IFS(S1004&lt;=2,"Excellent",S1004=3,"Average",S1004&lt;=5,"Poor")</f>
        <v>Average</v>
      </c>
      <c r="U1004" s="5">
        <v>44858</v>
      </c>
      <c r="V1004" s="7">
        <v>2</v>
      </c>
      <c r="W1004" s="7" t="str" cm="1">
        <f t="array" ref="W1004">_xlfn.IFS(S1004&lt;=2,"High",S1004=3,"Moderate",S1004&lt;=5,"Low")</f>
        <v>Moderate</v>
      </c>
      <c r="X1004" s="7">
        <v>2</v>
      </c>
      <c r="Y1004" s="7" t="str" cm="1">
        <f t="array" ref="Y1004">_xlfn.IFS(S1004&lt;=2,"High",S1004=3,"Moderate",S1004&lt;=5,"Low")</f>
        <v>Moderate</v>
      </c>
      <c r="Z1004" s="7">
        <v>4</v>
      </c>
      <c r="AA1004" s="7" t="str" cm="1">
        <f t="array" ref="AA1004">_xlfn.IFS(S1004&lt;=2,"High",S1004=3,"Moderate",S1004&lt;=5,"Low")</f>
        <v>Moderate</v>
      </c>
      <c r="AB1004" s="5">
        <v>44904</v>
      </c>
      <c r="AC1004" s="7" t="s">
        <v>91</v>
      </c>
      <c r="AD1004" s="7" t="s">
        <v>50</v>
      </c>
      <c r="AE1004" s="7" t="s">
        <v>42</v>
      </c>
      <c r="AF1004" s="7">
        <v>3</v>
      </c>
      <c r="AG1004" s="8">
        <v>574.9</v>
      </c>
      <c r="AH1004" s="7">
        <v>36</v>
      </c>
      <c r="AI1004" s="7" t="str" cm="1">
        <f t="array" ref="AI1004">_xlfn.IFS(AH1004&lt;=25,"Young",AH1004&lt;=50,"Adult",AH1004&gt;50,"Old")</f>
        <v>Adult</v>
      </c>
    </row>
    <row r="1005" spans="1:35" x14ac:dyDescent="0.35">
      <c r="A1005" s="11">
        <v>1504</v>
      </c>
      <c r="B1005" s="9">
        <v>43773</v>
      </c>
      <c r="C1005" s="10">
        <f t="shared" ca="1" si="15"/>
        <v>6.5444444444444443</v>
      </c>
      <c r="D1005" s="11" t="s">
        <v>27</v>
      </c>
      <c r="E1005" s="11" t="s">
        <v>93</v>
      </c>
      <c r="F1005" s="11" t="s">
        <v>29</v>
      </c>
      <c r="G1005" s="11" t="s">
        <v>54</v>
      </c>
      <c r="H1005" s="11" t="s">
        <v>31</v>
      </c>
      <c r="I1005" s="11" t="s">
        <v>54</v>
      </c>
      <c r="J1005" s="11" t="s">
        <v>33</v>
      </c>
      <c r="K1005" s="11" t="s">
        <v>78</v>
      </c>
      <c r="L1005" s="9">
        <v>26168</v>
      </c>
      <c r="M1005" s="11" t="s">
        <v>35</v>
      </c>
      <c r="N1005" s="11" t="s">
        <v>36</v>
      </c>
      <c r="O1005" s="11" t="s">
        <v>59</v>
      </c>
      <c r="P1005" s="11" t="s">
        <v>66</v>
      </c>
      <c r="Q1005" s="11" t="s">
        <v>97</v>
      </c>
      <c r="R1005" s="11" cm="1">
        <f t="array" ref="R1005">_xlfn.IFS(Table3[[#This Row],[Performance Levels]]="Exceeds",4,Table3[[#This Row],[Performance Levels]]="Fully Meets",3,Table3[[#This Row],[Performance Levels]]="PIP",1,Table3[[#This Row],[Performance Levels]]="Needs Improvement",2)</f>
        <v>2</v>
      </c>
      <c r="S1005" s="11">
        <v>3</v>
      </c>
      <c r="T1005" s="11" t="str" cm="1">
        <f t="array" ref="T1005">_xlfn.IFS(S1005&lt;=2,"Excellent",S1005=3,"Average",S1005&lt;=5,"Poor")</f>
        <v>Average</v>
      </c>
      <c r="U1005" s="9">
        <v>44857</v>
      </c>
      <c r="V1005" s="11">
        <v>5</v>
      </c>
      <c r="W1005" s="11" t="str" cm="1">
        <f t="array" ref="W1005">_xlfn.IFS(S1005&lt;=2,"High",S1005=3,"Moderate",S1005&lt;=5,"Low")</f>
        <v>Moderate</v>
      </c>
      <c r="X1005" s="11">
        <v>3</v>
      </c>
      <c r="Y1005" s="11" t="str" cm="1">
        <f t="array" ref="Y1005">_xlfn.IFS(S1005&lt;=2,"High",S1005=3,"Moderate",S1005&lt;=5,"Low")</f>
        <v>Moderate</v>
      </c>
      <c r="Z1005" s="11">
        <v>2</v>
      </c>
      <c r="AA1005" s="11" t="str" cm="1">
        <f t="array" ref="AA1005">_xlfn.IFS(S1005&lt;=2,"High",S1005=3,"Moderate",S1005&lt;=5,"Low")</f>
        <v>Moderate</v>
      </c>
      <c r="AB1005" s="9">
        <v>45097</v>
      </c>
      <c r="AC1005" s="11" t="s">
        <v>67</v>
      </c>
      <c r="AD1005" s="11" t="s">
        <v>41</v>
      </c>
      <c r="AE1005" s="11" t="s">
        <v>42</v>
      </c>
      <c r="AF1005" s="11">
        <v>4</v>
      </c>
      <c r="AG1005" s="12">
        <v>684.08</v>
      </c>
      <c r="AH1005" s="11">
        <v>48</v>
      </c>
      <c r="AI1005" s="11" t="str" cm="1">
        <f t="array" ref="AI1005">_xlfn.IFS(AH1005&lt;=25,"Young",AH1005&lt;=50,"Adult",AH1005&gt;50,"Old")</f>
        <v>Adult</v>
      </c>
    </row>
    <row r="1006" spans="1:35" x14ac:dyDescent="0.35">
      <c r="A1006" s="7">
        <v>1505</v>
      </c>
      <c r="B1006" s="5">
        <v>43859</v>
      </c>
      <c r="C1006" s="6">
        <f t="shared" ca="1" si="15"/>
        <v>6.3083333333333336</v>
      </c>
      <c r="D1006" s="7" t="s">
        <v>27</v>
      </c>
      <c r="E1006" s="7" t="s">
        <v>73</v>
      </c>
      <c r="F1006" s="7" t="s">
        <v>29</v>
      </c>
      <c r="G1006" s="7" t="s">
        <v>54</v>
      </c>
      <c r="H1006" s="7" t="s">
        <v>44</v>
      </c>
      <c r="I1006" s="7" t="s">
        <v>45</v>
      </c>
      <c r="J1006" s="7" t="s">
        <v>33</v>
      </c>
      <c r="K1006" s="7" t="s">
        <v>100</v>
      </c>
      <c r="L1006" s="5">
        <v>52095</v>
      </c>
      <c r="M1006" s="7" t="s">
        <v>35</v>
      </c>
      <c r="N1006" s="7" t="s">
        <v>36</v>
      </c>
      <c r="O1006" s="7" t="s">
        <v>59</v>
      </c>
      <c r="P1006" s="7" t="s">
        <v>38</v>
      </c>
      <c r="Q1006" s="7" t="s">
        <v>77</v>
      </c>
      <c r="R1006" s="7" cm="1">
        <f t="array" ref="R1006">_xlfn.IFS(Table3[[#This Row],[Performance Levels]]="Exceeds",4,Table3[[#This Row],[Performance Levels]]="Fully Meets",3,Table3[[#This Row],[Performance Levels]]="PIP",1,Table3[[#This Row],[Performance Levels]]="Needs Improvement",2)</f>
        <v>4</v>
      </c>
      <c r="S1006" s="7">
        <v>3</v>
      </c>
      <c r="T1006" s="7" t="str" cm="1">
        <f t="array" ref="T1006">_xlfn.IFS(S1006&lt;=2,"Excellent",S1006=3,"Average",S1006&lt;=5,"Poor")</f>
        <v>Average</v>
      </c>
      <c r="U1006" s="5">
        <v>44867</v>
      </c>
      <c r="V1006" s="7">
        <v>2</v>
      </c>
      <c r="W1006" s="7" t="str" cm="1">
        <f t="array" ref="W1006">_xlfn.IFS(S1006&lt;=2,"High",S1006=3,"Moderate",S1006&lt;=5,"Low")</f>
        <v>Moderate</v>
      </c>
      <c r="X1006" s="7">
        <v>5</v>
      </c>
      <c r="Y1006" s="7" t="str" cm="1">
        <f t="array" ref="Y1006">_xlfn.IFS(S1006&lt;=2,"High",S1006=3,"Moderate",S1006&lt;=5,"Low")</f>
        <v>Moderate</v>
      </c>
      <c r="Z1006" s="7">
        <v>4</v>
      </c>
      <c r="AA1006" s="7" t="str" cm="1">
        <f t="array" ref="AA1006">_xlfn.IFS(S1006&lt;=2,"High",S1006=3,"Moderate",S1006&lt;=5,"Low")</f>
        <v>Moderate</v>
      </c>
      <c r="AB1006" s="5">
        <v>45054</v>
      </c>
      <c r="AC1006" s="7" t="s">
        <v>40</v>
      </c>
      <c r="AD1006" s="7" t="s">
        <v>41</v>
      </c>
      <c r="AE1006" s="7" t="s">
        <v>72</v>
      </c>
      <c r="AF1006" s="7">
        <v>2</v>
      </c>
      <c r="AG1006" s="8">
        <v>204.1</v>
      </c>
      <c r="AH1006" s="7">
        <v>78</v>
      </c>
      <c r="AI1006" s="7" t="str" cm="1">
        <f t="array" ref="AI1006">_xlfn.IFS(AH1006&lt;=25,"Young",AH1006&lt;=50,"Adult",AH1006&gt;50,"Old")</f>
        <v>Old</v>
      </c>
    </row>
    <row r="1007" spans="1:35" x14ac:dyDescent="0.35">
      <c r="A1007" s="11">
        <v>1506</v>
      </c>
      <c r="B1007" s="9">
        <v>43348</v>
      </c>
      <c r="C1007" s="10">
        <f t="shared" ca="1" si="15"/>
        <v>7.708333333333333</v>
      </c>
      <c r="D1007" s="11" t="s">
        <v>27</v>
      </c>
      <c r="E1007" s="11" t="s">
        <v>80</v>
      </c>
      <c r="F1007" s="11" t="s">
        <v>29</v>
      </c>
      <c r="G1007" s="11" t="s">
        <v>45</v>
      </c>
      <c r="H1007" s="11" t="s">
        <v>55</v>
      </c>
      <c r="I1007" s="11" t="s">
        <v>45</v>
      </c>
      <c r="J1007" s="11" t="s">
        <v>33</v>
      </c>
      <c r="K1007" s="11" t="s">
        <v>78</v>
      </c>
      <c r="L1007" s="9">
        <v>26468</v>
      </c>
      <c r="M1007" s="11" t="s">
        <v>35</v>
      </c>
      <c r="N1007" s="11" t="s">
        <v>36</v>
      </c>
      <c r="O1007" s="11" t="s">
        <v>48</v>
      </c>
      <c r="P1007" s="11" t="s">
        <v>60</v>
      </c>
      <c r="Q1007" s="11" t="s">
        <v>77</v>
      </c>
      <c r="R1007" s="11" cm="1">
        <f t="array" ref="R1007">_xlfn.IFS(Table3[[#This Row],[Performance Levels]]="Exceeds",4,Table3[[#This Row],[Performance Levels]]="Fully Meets",3,Table3[[#This Row],[Performance Levels]]="PIP",1,Table3[[#This Row],[Performance Levels]]="Needs Improvement",2)</f>
        <v>4</v>
      </c>
      <c r="S1007" s="11">
        <v>3</v>
      </c>
      <c r="T1007" s="11" t="str" cm="1">
        <f t="array" ref="T1007">_xlfn.IFS(S1007&lt;=2,"Excellent",S1007=3,"Average",S1007&lt;=5,"Poor")</f>
        <v>Average</v>
      </c>
      <c r="U1007" s="9">
        <v>45054</v>
      </c>
      <c r="V1007" s="11">
        <v>2</v>
      </c>
      <c r="W1007" s="11" t="str" cm="1">
        <f t="array" ref="W1007">_xlfn.IFS(S1007&lt;=2,"High",S1007=3,"Moderate",S1007&lt;=5,"Low")</f>
        <v>Moderate</v>
      </c>
      <c r="X1007" s="11">
        <v>3</v>
      </c>
      <c r="Y1007" s="11" t="str" cm="1">
        <f t="array" ref="Y1007">_xlfn.IFS(S1007&lt;=2,"High",S1007=3,"Moderate",S1007&lt;=5,"Low")</f>
        <v>Moderate</v>
      </c>
      <c r="Z1007" s="11">
        <v>2</v>
      </c>
      <c r="AA1007" s="11" t="str" cm="1">
        <f t="array" ref="AA1007">_xlfn.IFS(S1007&lt;=2,"High",S1007=3,"Moderate",S1007&lt;=5,"Low")</f>
        <v>Moderate</v>
      </c>
      <c r="AB1007" s="9">
        <v>44866</v>
      </c>
      <c r="AC1007" s="11" t="s">
        <v>40</v>
      </c>
      <c r="AD1007" s="11" t="s">
        <v>50</v>
      </c>
      <c r="AE1007" s="11" t="s">
        <v>42</v>
      </c>
      <c r="AF1007" s="11">
        <v>1</v>
      </c>
      <c r="AG1007" s="12">
        <v>789.33</v>
      </c>
      <c r="AH1007" s="11">
        <v>46</v>
      </c>
      <c r="AI1007" s="11" t="str" cm="1">
        <f t="array" ref="AI1007">_xlfn.IFS(AH1007&lt;=25,"Young",AH1007&lt;=50,"Adult",AH1007&gt;50,"Old")</f>
        <v>Adult</v>
      </c>
    </row>
    <row r="1008" spans="1:35" x14ac:dyDescent="0.35">
      <c r="A1008" s="7">
        <v>1507</v>
      </c>
      <c r="B1008" s="5">
        <v>44398</v>
      </c>
      <c r="C1008" s="6">
        <f t="shared" ca="1" si="15"/>
        <v>4.8305555555555557</v>
      </c>
      <c r="D1008" s="7" t="s">
        <v>27</v>
      </c>
      <c r="E1008" s="7" t="s">
        <v>53</v>
      </c>
      <c r="F1008" s="7" t="s">
        <v>29</v>
      </c>
      <c r="G1008" s="7" t="s">
        <v>54</v>
      </c>
      <c r="H1008" s="7" t="s">
        <v>31</v>
      </c>
      <c r="I1008" s="7" t="s">
        <v>54</v>
      </c>
      <c r="J1008" s="7" t="s">
        <v>33</v>
      </c>
      <c r="K1008" s="7" t="s">
        <v>57</v>
      </c>
      <c r="L1008" s="5">
        <v>35292</v>
      </c>
      <c r="M1008" s="7" t="s">
        <v>35</v>
      </c>
      <c r="N1008" s="7" t="s">
        <v>36</v>
      </c>
      <c r="O1008" s="7" t="s">
        <v>71</v>
      </c>
      <c r="P1008" s="7" t="s">
        <v>38</v>
      </c>
      <c r="Q1008" s="7" t="s">
        <v>39</v>
      </c>
      <c r="R1008" s="7" cm="1">
        <f t="array" ref="R1008">_xlfn.IFS(Table3[[#This Row],[Performance Levels]]="Exceeds",4,Table3[[#This Row],[Performance Levels]]="Fully Meets",3,Table3[[#This Row],[Performance Levels]]="PIP",1,Table3[[#This Row],[Performance Levels]]="Needs Improvement",2)</f>
        <v>3</v>
      </c>
      <c r="S1008" s="7">
        <v>3</v>
      </c>
      <c r="T1008" s="7" t="str" cm="1">
        <f t="array" ref="T1008">_xlfn.IFS(S1008&lt;=2,"Excellent",S1008=3,"Average",S1008&lt;=5,"Poor")</f>
        <v>Average</v>
      </c>
      <c r="U1008" s="5">
        <v>44945</v>
      </c>
      <c r="V1008" s="7">
        <v>1</v>
      </c>
      <c r="W1008" s="7" t="str" cm="1">
        <f t="array" ref="W1008">_xlfn.IFS(S1008&lt;=2,"High",S1008=3,"Moderate",S1008&lt;=5,"Low")</f>
        <v>Moderate</v>
      </c>
      <c r="X1008" s="7">
        <v>2</v>
      </c>
      <c r="Y1008" s="7" t="str" cm="1">
        <f t="array" ref="Y1008">_xlfn.IFS(S1008&lt;=2,"High",S1008=3,"Moderate",S1008&lt;=5,"Low")</f>
        <v>Moderate</v>
      </c>
      <c r="Z1008" s="7">
        <v>1</v>
      </c>
      <c r="AA1008" s="7" t="str" cm="1">
        <f t="array" ref="AA1008">_xlfn.IFS(S1008&lt;=2,"High",S1008=3,"Moderate",S1008&lt;=5,"Low")</f>
        <v>Moderate</v>
      </c>
      <c r="AB1008" s="5">
        <v>44825</v>
      </c>
      <c r="AC1008" s="7" t="s">
        <v>67</v>
      </c>
      <c r="AD1008" s="7" t="s">
        <v>41</v>
      </c>
      <c r="AE1008" s="7" t="s">
        <v>62</v>
      </c>
      <c r="AF1008" s="7">
        <v>3</v>
      </c>
      <c r="AG1008" s="8">
        <v>812.13</v>
      </c>
      <c r="AH1008" s="7">
        <v>25</v>
      </c>
      <c r="AI1008" s="7" t="str" cm="1">
        <f t="array" ref="AI1008">_xlfn.IFS(AH1008&lt;=25,"Young",AH1008&lt;=50,"Adult",AH1008&gt;50,"Old")</f>
        <v>Young</v>
      </c>
    </row>
    <row r="1009" spans="1:35" x14ac:dyDescent="0.35">
      <c r="A1009" s="11">
        <v>1508</v>
      </c>
      <c r="B1009" s="9">
        <v>45066</v>
      </c>
      <c r="C1009" s="10">
        <f t="shared" ca="1" si="15"/>
        <v>3</v>
      </c>
      <c r="D1009" s="11" t="s">
        <v>27</v>
      </c>
      <c r="E1009" s="11" t="s">
        <v>68</v>
      </c>
      <c r="F1009" s="11" t="s">
        <v>29</v>
      </c>
      <c r="G1009" s="11" t="s">
        <v>45</v>
      </c>
      <c r="H1009" s="11" t="s">
        <v>55</v>
      </c>
      <c r="I1009" s="11" t="s">
        <v>32</v>
      </c>
      <c r="J1009" s="11" t="s">
        <v>33</v>
      </c>
      <c r="K1009" s="11" t="s">
        <v>64</v>
      </c>
      <c r="L1009" s="9">
        <v>23736</v>
      </c>
      <c r="M1009" s="11" t="s">
        <v>35</v>
      </c>
      <c r="N1009" s="11" t="s">
        <v>36</v>
      </c>
      <c r="O1009" s="11" t="s">
        <v>37</v>
      </c>
      <c r="P1009" s="11" t="s">
        <v>60</v>
      </c>
      <c r="Q1009" s="11" t="s">
        <v>39</v>
      </c>
      <c r="R1009" s="11" cm="1">
        <f t="array" ref="R1009">_xlfn.IFS(Table3[[#This Row],[Performance Levels]]="Exceeds",4,Table3[[#This Row],[Performance Levels]]="Fully Meets",3,Table3[[#This Row],[Performance Levels]]="PIP",1,Table3[[#This Row],[Performance Levels]]="Needs Improvement",2)</f>
        <v>3</v>
      </c>
      <c r="S1009" s="11">
        <v>3</v>
      </c>
      <c r="T1009" s="11" t="str" cm="1">
        <f t="array" ref="T1009">_xlfn.IFS(S1009&lt;=2,"Excellent",S1009=3,"Average",S1009&lt;=5,"Poor")</f>
        <v>Average</v>
      </c>
      <c r="U1009" s="9">
        <v>44841</v>
      </c>
      <c r="V1009" s="11">
        <v>4</v>
      </c>
      <c r="W1009" s="11" t="str" cm="1">
        <f t="array" ref="W1009">_xlfn.IFS(S1009&lt;=2,"High",S1009=3,"Moderate",S1009&lt;=5,"Low")</f>
        <v>Moderate</v>
      </c>
      <c r="X1009" s="11">
        <v>3</v>
      </c>
      <c r="Y1009" s="11" t="str" cm="1">
        <f t="array" ref="Y1009">_xlfn.IFS(S1009&lt;=2,"High",S1009=3,"Moderate",S1009&lt;=5,"Low")</f>
        <v>Moderate</v>
      </c>
      <c r="Z1009" s="11">
        <v>2</v>
      </c>
      <c r="AA1009" s="11" t="str" cm="1">
        <f t="array" ref="AA1009">_xlfn.IFS(S1009&lt;=2,"High",S1009=3,"Moderate",S1009&lt;=5,"Low")</f>
        <v>Moderate</v>
      </c>
      <c r="AB1009" s="9">
        <v>45058</v>
      </c>
      <c r="AC1009" s="11" t="s">
        <v>49</v>
      </c>
      <c r="AD1009" s="11" t="s">
        <v>41</v>
      </c>
      <c r="AE1009" s="11" t="s">
        <v>72</v>
      </c>
      <c r="AF1009" s="11">
        <v>2</v>
      </c>
      <c r="AG1009" s="12">
        <v>675.02</v>
      </c>
      <c r="AH1009" s="11">
        <v>59</v>
      </c>
      <c r="AI1009" s="11" t="str" cm="1">
        <f t="array" ref="AI1009">_xlfn.IFS(AH1009&lt;=25,"Young",AH1009&lt;=50,"Adult",AH1009&gt;50,"Old")</f>
        <v>Old</v>
      </c>
    </row>
    <row r="1010" spans="1:35" x14ac:dyDescent="0.35">
      <c r="A1010" s="7">
        <v>1509</v>
      </c>
      <c r="B1010" s="5">
        <v>44697</v>
      </c>
      <c r="C1010" s="6">
        <f t="shared" ca="1" si="15"/>
        <v>4.0111111111111111</v>
      </c>
      <c r="D1010" s="7" t="s">
        <v>27</v>
      </c>
      <c r="E1010" s="7" t="s">
        <v>28</v>
      </c>
      <c r="F1010" s="7" t="s">
        <v>29</v>
      </c>
      <c r="G1010" s="7" t="s">
        <v>54</v>
      </c>
      <c r="H1010" s="7" t="s">
        <v>31</v>
      </c>
      <c r="I1010" s="7" t="s">
        <v>54</v>
      </c>
      <c r="J1010" s="7" t="s">
        <v>33</v>
      </c>
      <c r="K1010" s="7" t="s">
        <v>57</v>
      </c>
      <c r="L1010" s="5">
        <v>21939</v>
      </c>
      <c r="M1010" s="7" t="s">
        <v>35</v>
      </c>
      <c r="N1010" s="7" t="s">
        <v>36</v>
      </c>
      <c r="O1010" s="7" t="s">
        <v>59</v>
      </c>
      <c r="P1010" s="7" t="s">
        <v>60</v>
      </c>
      <c r="Q1010" s="7" t="s">
        <v>39</v>
      </c>
      <c r="R1010" s="7" cm="1">
        <f t="array" ref="R1010">_xlfn.IFS(Table3[[#This Row],[Performance Levels]]="Exceeds",4,Table3[[#This Row],[Performance Levels]]="Fully Meets",3,Table3[[#This Row],[Performance Levels]]="PIP",1,Table3[[#This Row],[Performance Levels]]="Needs Improvement",2)</f>
        <v>3</v>
      </c>
      <c r="S1010" s="7">
        <v>3</v>
      </c>
      <c r="T1010" s="7" t="str" cm="1">
        <f t="array" ref="T1010">_xlfn.IFS(S1010&lt;=2,"Excellent",S1010=3,"Average",S1010&lt;=5,"Poor")</f>
        <v>Average</v>
      </c>
      <c r="U1010" s="5">
        <v>44829</v>
      </c>
      <c r="V1010" s="7">
        <v>5</v>
      </c>
      <c r="W1010" s="7" t="str" cm="1">
        <f t="array" ref="W1010">_xlfn.IFS(S1010&lt;=2,"High",S1010=3,"Moderate",S1010&lt;=5,"Low")</f>
        <v>Moderate</v>
      </c>
      <c r="X1010" s="7">
        <v>1</v>
      </c>
      <c r="Y1010" s="7" t="str" cm="1">
        <f t="array" ref="Y1010">_xlfn.IFS(S1010&lt;=2,"High",S1010=3,"Moderate",S1010&lt;=5,"Low")</f>
        <v>Moderate</v>
      </c>
      <c r="Z1010" s="7">
        <v>3</v>
      </c>
      <c r="AA1010" s="7" t="str" cm="1">
        <f t="array" ref="AA1010">_xlfn.IFS(S1010&lt;=2,"High",S1010=3,"Moderate",S1010&lt;=5,"Low")</f>
        <v>Moderate</v>
      </c>
      <c r="AB1010" s="5">
        <v>45106</v>
      </c>
      <c r="AC1010" s="7" t="s">
        <v>61</v>
      </c>
      <c r="AD1010" s="7" t="s">
        <v>41</v>
      </c>
      <c r="AE1010" s="7" t="s">
        <v>51</v>
      </c>
      <c r="AF1010" s="7">
        <v>4</v>
      </c>
      <c r="AG1010" s="8">
        <v>343.07</v>
      </c>
      <c r="AH1010" s="7">
        <v>62</v>
      </c>
      <c r="AI1010" s="7" t="str" cm="1">
        <f t="array" ref="AI1010">_xlfn.IFS(AH1010&lt;=25,"Young",AH1010&lt;=50,"Adult",AH1010&gt;50,"Old")</f>
        <v>Old</v>
      </c>
    </row>
    <row r="1011" spans="1:35" x14ac:dyDescent="0.35">
      <c r="A1011" s="11">
        <v>1510</v>
      </c>
      <c r="B1011" s="9">
        <v>44270</v>
      </c>
      <c r="C1011" s="10">
        <f t="shared" ca="1" si="15"/>
        <v>5.1805555555555554</v>
      </c>
      <c r="D1011" s="11" t="s">
        <v>27</v>
      </c>
      <c r="E1011" s="11" t="s">
        <v>84</v>
      </c>
      <c r="F1011" s="11" t="s">
        <v>29</v>
      </c>
      <c r="G1011" s="11" t="s">
        <v>30</v>
      </c>
      <c r="H1011" s="11" t="s">
        <v>31</v>
      </c>
      <c r="I1011" s="11" t="s">
        <v>32</v>
      </c>
      <c r="J1011" s="11" t="s">
        <v>33</v>
      </c>
      <c r="K1011" s="11" t="s">
        <v>57</v>
      </c>
      <c r="L1011" s="9">
        <v>29480</v>
      </c>
      <c r="M1011" s="11" t="s">
        <v>35</v>
      </c>
      <c r="N1011" s="11" t="s">
        <v>36</v>
      </c>
      <c r="O1011" s="11" t="s">
        <v>71</v>
      </c>
      <c r="P1011" s="11" t="s">
        <v>66</v>
      </c>
      <c r="Q1011" s="11" t="s">
        <v>39</v>
      </c>
      <c r="R1011" s="11" cm="1">
        <f t="array" ref="R1011">_xlfn.IFS(Table3[[#This Row],[Performance Levels]]="Exceeds",4,Table3[[#This Row],[Performance Levels]]="Fully Meets",3,Table3[[#This Row],[Performance Levels]]="PIP",1,Table3[[#This Row],[Performance Levels]]="Needs Improvement",2)</f>
        <v>3</v>
      </c>
      <c r="S1011" s="11">
        <v>3</v>
      </c>
      <c r="T1011" s="11" t="str" cm="1">
        <f t="array" ref="T1011">_xlfn.IFS(S1011&lt;=2,"Excellent",S1011=3,"Average",S1011&lt;=5,"Poor")</f>
        <v>Average</v>
      </c>
      <c r="U1011" s="9">
        <v>45022</v>
      </c>
      <c r="V1011" s="11">
        <v>2</v>
      </c>
      <c r="W1011" s="11" t="str" cm="1">
        <f t="array" ref="W1011">_xlfn.IFS(S1011&lt;=2,"High",S1011=3,"Moderate",S1011&lt;=5,"Low")</f>
        <v>Moderate</v>
      </c>
      <c r="X1011" s="11">
        <v>3</v>
      </c>
      <c r="Y1011" s="11" t="str" cm="1">
        <f t="array" ref="Y1011">_xlfn.IFS(S1011&lt;=2,"High",S1011=3,"Moderate",S1011&lt;=5,"Low")</f>
        <v>Moderate</v>
      </c>
      <c r="Z1011" s="11">
        <v>3</v>
      </c>
      <c r="AA1011" s="11" t="str" cm="1">
        <f t="array" ref="AA1011">_xlfn.IFS(S1011&lt;=2,"High",S1011=3,"Moderate",S1011&lt;=5,"Low")</f>
        <v>Moderate</v>
      </c>
      <c r="AB1011" s="9">
        <v>44847</v>
      </c>
      <c r="AC1011" s="11" t="s">
        <v>67</v>
      </c>
      <c r="AD1011" s="11" t="s">
        <v>50</v>
      </c>
      <c r="AE1011" s="11" t="s">
        <v>51</v>
      </c>
      <c r="AF1011" s="11">
        <v>5</v>
      </c>
      <c r="AG1011" s="12">
        <v>986.78</v>
      </c>
      <c r="AH1011" s="11">
        <v>41</v>
      </c>
      <c r="AI1011" s="11" t="str" cm="1">
        <f t="array" ref="AI1011">_xlfn.IFS(AH1011&lt;=25,"Young",AH1011&lt;=50,"Adult",AH1011&gt;50,"Old")</f>
        <v>Adult</v>
      </c>
    </row>
    <row r="1012" spans="1:35" x14ac:dyDescent="0.35">
      <c r="A1012" s="7">
        <v>1513</v>
      </c>
      <c r="B1012" s="5">
        <v>43820</v>
      </c>
      <c r="C1012" s="6">
        <f t="shared" ca="1" si="15"/>
        <v>6.4138888888888888</v>
      </c>
      <c r="D1012" s="7" t="s">
        <v>105</v>
      </c>
      <c r="E1012" s="7" t="s">
        <v>53</v>
      </c>
      <c r="F1012" s="7" t="s">
        <v>29</v>
      </c>
      <c r="G1012" s="7" t="s">
        <v>30</v>
      </c>
      <c r="H1012" s="7" t="s">
        <v>31</v>
      </c>
      <c r="I1012" s="7" t="s">
        <v>32</v>
      </c>
      <c r="J1012" s="7" t="s">
        <v>33</v>
      </c>
      <c r="K1012" s="7" t="s">
        <v>74</v>
      </c>
      <c r="L1012" s="5">
        <v>34245</v>
      </c>
      <c r="M1012" s="7" t="s">
        <v>35</v>
      </c>
      <c r="N1012" s="7" t="s">
        <v>47</v>
      </c>
      <c r="O1012" s="7" t="s">
        <v>59</v>
      </c>
      <c r="P1012" s="7" t="s">
        <v>38</v>
      </c>
      <c r="Q1012" s="7" t="s">
        <v>39</v>
      </c>
      <c r="R1012" s="7" cm="1">
        <f t="array" ref="R1012">_xlfn.IFS(Table3[[#This Row],[Performance Levels]]="Exceeds",4,Table3[[#This Row],[Performance Levels]]="Fully Meets",3,Table3[[#This Row],[Performance Levels]]="PIP",1,Table3[[#This Row],[Performance Levels]]="Needs Improvement",2)</f>
        <v>3</v>
      </c>
      <c r="S1012" s="7">
        <v>3</v>
      </c>
      <c r="T1012" s="7" t="str" cm="1">
        <f t="array" ref="T1012">_xlfn.IFS(S1012&lt;=2,"Excellent",S1012=3,"Average",S1012&lt;=5,"Poor")</f>
        <v>Average</v>
      </c>
      <c r="U1012" s="5">
        <v>44883</v>
      </c>
      <c r="V1012" s="7">
        <v>5</v>
      </c>
      <c r="W1012" s="7" t="str" cm="1">
        <f t="array" ref="W1012">_xlfn.IFS(S1012&lt;=2,"High",S1012=3,"Moderate",S1012&lt;=5,"Low")</f>
        <v>Moderate</v>
      </c>
      <c r="X1012" s="7">
        <v>3</v>
      </c>
      <c r="Y1012" s="7" t="str" cm="1">
        <f t="array" ref="Y1012">_xlfn.IFS(S1012&lt;=2,"High",S1012=3,"Moderate",S1012&lt;=5,"Low")</f>
        <v>Moderate</v>
      </c>
      <c r="Z1012" s="7">
        <v>5</v>
      </c>
      <c r="AA1012" s="7" t="str" cm="1">
        <f t="array" ref="AA1012">_xlfn.IFS(S1012&lt;=2,"High",S1012=3,"Moderate",S1012&lt;=5,"Low")</f>
        <v>Moderate</v>
      </c>
      <c r="AB1012" s="5">
        <v>44875</v>
      </c>
      <c r="AC1012" s="7" t="s">
        <v>67</v>
      </c>
      <c r="AD1012" s="7" t="s">
        <v>50</v>
      </c>
      <c r="AE1012" s="7" t="s">
        <v>42</v>
      </c>
      <c r="AF1012" s="7">
        <v>4</v>
      </c>
      <c r="AG1012" s="8">
        <v>746.57</v>
      </c>
      <c r="AH1012" s="7">
        <v>26</v>
      </c>
      <c r="AI1012" s="7" t="str" cm="1">
        <f t="array" ref="AI1012">_xlfn.IFS(AH1012&lt;=25,"Young",AH1012&lt;=50,"Adult",AH1012&gt;50,"Old")</f>
        <v>Adult</v>
      </c>
    </row>
    <row r="1013" spans="1:35" x14ac:dyDescent="0.35">
      <c r="A1013" s="11">
        <v>1514</v>
      </c>
      <c r="B1013" s="9">
        <v>44757</v>
      </c>
      <c r="C1013" s="10">
        <f t="shared" ca="1" si="15"/>
        <v>3.8472222222222223</v>
      </c>
      <c r="D1013" s="11" t="s">
        <v>105</v>
      </c>
      <c r="E1013" s="11" t="s">
        <v>93</v>
      </c>
      <c r="F1013" s="11" t="s">
        <v>29</v>
      </c>
      <c r="G1013" s="11" t="s">
        <v>30</v>
      </c>
      <c r="H1013" s="11" t="s">
        <v>31</v>
      </c>
      <c r="I1013" s="11" t="s">
        <v>45</v>
      </c>
      <c r="J1013" s="11" t="s">
        <v>33</v>
      </c>
      <c r="K1013" s="11" t="s">
        <v>88</v>
      </c>
      <c r="L1013" s="9">
        <v>30655</v>
      </c>
      <c r="M1013" s="11" t="s">
        <v>35</v>
      </c>
      <c r="N1013" s="11" t="s">
        <v>47</v>
      </c>
      <c r="O1013" s="11" t="s">
        <v>48</v>
      </c>
      <c r="P1013" s="11" t="s">
        <v>38</v>
      </c>
      <c r="Q1013" s="11" t="s">
        <v>39</v>
      </c>
      <c r="R1013" s="11" cm="1">
        <f t="array" ref="R1013">_xlfn.IFS(Table3[[#This Row],[Performance Levels]]="Exceeds",4,Table3[[#This Row],[Performance Levels]]="Fully Meets",3,Table3[[#This Row],[Performance Levels]]="PIP",1,Table3[[#This Row],[Performance Levels]]="Needs Improvement",2)</f>
        <v>3</v>
      </c>
      <c r="S1013" s="11">
        <v>3</v>
      </c>
      <c r="T1013" s="11" t="str" cm="1">
        <f t="array" ref="T1013">_xlfn.IFS(S1013&lt;=2,"Excellent",S1013=3,"Average",S1013&lt;=5,"Poor")</f>
        <v>Average</v>
      </c>
      <c r="U1013" s="9">
        <v>45054</v>
      </c>
      <c r="V1013" s="11">
        <v>1</v>
      </c>
      <c r="W1013" s="11" t="str" cm="1">
        <f t="array" ref="W1013">_xlfn.IFS(S1013&lt;=2,"High",S1013=3,"Moderate",S1013&lt;=5,"Low")</f>
        <v>Moderate</v>
      </c>
      <c r="X1013" s="11">
        <v>3</v>
      </c>
      <c r="Y1013" s="11" t="str" cm="1">
        <f t="array" ref="Y1013">_xlfn.IFS(S1013&lt;=2,"High",S1013=3,"Moderate",S1013&lt;=5,"Low")</f>
        <v>Moderate</v>
      </c>
      <c r="Z1013" s="11">
        <v>2</v>
      </c>
      <c r="AA1013" s="11" t="str" cm="1">
        <f t="array" ref="AA1013">_xlfn.IFS(S1013&lt;=2,"High",S1013=3,"Moderate",S1013&lt;=5,"Low")</f>
        <v>Moderate</v>
      </c>
      <c r="AB1013" s="9">
        <v>44896</v>
      </c>
      <c r="AC1013" s="11" t="s">
        <v>40</v>
      </c>
      <c r="AD1013" s="11" t="s">
        <v>41</v>
      </c>
      <c r="AE1013" s="11" t="s">
        <v>42</v>
      </c>
      <c r="AF1013" s="11">
        <v>5</v>
      </c>
      <c r="AG1013" s="12">
        <v>434.39</v>
      </c>
      <c r="AH1013" s="11">
        <v>39</v>
      </c>
      <c r="AI1013" s="11" t="str" cm="1">
        <f t="array" ref="AI1013">_xlfn.IFS(AH1013&lt;=25,"Young",AH1013&lt;=50,"Adult",AH1013&gt;50,"Old")</f>
        <v>Adult</v>
      </c>
    </row>
    <row r="1014" spans="1:35" x14ac:dyDescent="0.35">
      <c r="A1014" s="7">
        <v>1515</v>
      </c>
      <c r="B1014" s="5">
        <v>43369</v>
      </c>
      <c r="C1014" s="6">
        <f t="shared" ca="1" si="15"/>
        <v>7.65</v>
      </c>
      <c r="D1014" s="7" t="s">
        <v>105</v>
      </c>
      <c r="E1014" s="7" t="s">
        <v>84</v>
      </c>
      <c r="F1014" s="7" t="s">
        <v>29</v>
      </c>
      <c r="G1014" s="7" t="s">
        <v>54</v>
      </c>
      <c r="H1014" s="7" t="s">
        <v>55</v>
      </c>
      <c r="I1014" s="7" t="s">
        <v>45</v>
      </c>
      <c r="J1014" s="7" t="s">
        <v>33</v>
      </c>
      <c r="K1014" s="7" t="s">
        <v>64</v>
      </c>
      <c r="L1014" s="5">
        <v>35538</v>
      </c>
      <c r="M1014" s="7" t="s">
        <v>35</v>
      </c>
      <c r="N1014" s="7" t="s">
        <v>36</v>
      </c>
      <c r="O1014" s="7" t="s">
        <v>59</v>
      </c>
      <c r="P1014" s="7" t="s">
        <v>66</v>
      </c>
      <c r="Q1014" s="7" t="s">
        <v>39</v>
      </c>
      <c r="R1014" s="7" cm="1">
        <f t="array" ref="R1014">_xlfn.IFS(Table3[[#This Row],[Performance Levels]]="Exceeds",4,Table3[[#This Row],[Performance Levels]]="Fully Meets",3,Table3[[#This Row],[Performance Levels]]="PIP",1,Table3[[#This Row],[Performance Levels]]="Needs Improvement",2)</f>
        <v>3</v>
      </c>
      <c r="S1014" s="7">
        <v>3</v>
      </c>
      <c r="T1014" s="7" t="str" cm="1">
        <f t="array" ref="T1014">_xlfn.IFS(S1014&lt;=2,"Excellent",S1014=3,"Average",S1014&lt;=5,"Poor")</f>
        <v>Average</v>
      </c>
      <c r="U1014" s="5">
        <v>44909</v>
      </c>
      <c r="V1014" s="7">
        <v>2</v>
      </c>
      <c r="W1014" s="7" t="str" cm="1">
        <f t="array" ref="W1014">_xlfn.IFS(S1014&lt;=2,"High",S1014=3,"Moderate",S1014&lt;=5,"Low")</f>
        <v>Moderate</v>
      </c>
      <c r="X1014" s="7">
        <v>3</v>
      </c>
      <c r="Y1014" s="7" t="str" cm="1">
        <f t="array" ref="Y1014">_xlfn.IFS(S1014&lt;=2,"High",S1014=3,"Moderate",S1014&lt;=5,"Low")</f>
        <v>Moderate</v>
      </c>
      <c r="Z1014" s="7">
        <v>1</v>
      </c>
      <c r="AA1014" s="7" t="str" cm="1">
        <f t="array" ref="AA1014">_xlfn.IFS(S1014&lt;=2,"High",S1014=3,"Moderate",S1014&lt;=5,"Low")</f>
        <v>Moderate</v>
      </c>
      <c r="AB1014" s="5">
        <v>45019</v>
      </c>
      <c r="AC1014" s="7" t="s">
        <v>91</v>
      </c>
      <c r="AD1014" s="7" t="s">
        <v>50</v>
      </c>
      <c r="AE1014" s="7" t="s">
        <v>62</v>
      </c>
      <c r="AF1014" s="7">
        <v>3</v>
      </c>
      <c r="AG1014" s="8">
        <v>765.84</v>
      </c>
      <c r="AH1014" s="7">
        <v>21</v>
      </c>
      <c r="AI1014" s="7" t="str" cm="1">
        <f t="array" ref="AI1014">_xlfn.IFS(AH1014&lt;=25,"Young",AH1014&lt;=50,"Adult",AH1014&gt;50,"Old")</f>
        <v>Young</v>
      </c>
    </row>
    <row r="1015" spans="1:35" x14ac:dyDescent="0.35">
      <c r="A1015" s="11">
        <v>1516</v>
      </c>
      <c r="B1015" s="9">
        <v>44850</v>
      </c>
      <c r="C1015" s="10">
        <f t="shared" ca="1" si="15"/>
        <v>3.5944444444444446</v>
      </c>
      <c r="D1015" s="11" t="s">
        <v>105</v>
      </c>
      <c r="E1015" s="11" t="s">
        <v>63</v>
      </c>
      <c r="F1015" s="11" t="s">
        <v>29</v>
      </c>
      <c r="G1015" s="11" t="s">
        <v>30</v>
      </c>
      <c r="H1015" s="11" t="s">
        <v>55</v>
      </c>
      <c r="I1015" s="11" t="s">
        <v>54</v>
      </c>
      <c r="J1015" s="11" t="s">
        <v>33</v>
      </c>
      <c r="K1015" s="11" t="s">
        <v>74</v>
      </c>
      <c r="L1015" s="9">
        <v>52387</v>
      </c>
      <c r="M1015" s="11" t="s">
        <v>35</v>
      </c>
      <c r="N1015" s="11" t="s">
        <v>47</v>
      </c>
      <c r="O1015" s="11" t="s">
        <v>48</v>
      </c>
      <c r="P1015" s="11" t="s">
        <v>38</v>
      </c>
      <c r="Q1015" s="11" t="s">
        <v>39</v>
      </c>
      <c r="R1015" s="11" cm="1">
        <f t="array" ref="R1015">_xlfn.IFS(Table3[[#This Row],[Performance Levels]]="Exceeds",4,Table3[[#This Row],[Performance Levels]]="Fully Meets",3,Table3[[#This Row],[Performance Levels]]="PIP",1,Table3[[#This Row],[Performance Levels]]="Needs Improvement",2)</f>
        <v>3</v>
      </c>
      <c r="S1015" s="11">
        <v>3</v>
      </c>
      <c r="T1015" s="11" t="str" cm="1">
        <f t="array" ref="T1015">_xlfn.IFS(S1015&lt;=2,"Excellent",S1015=3,"Average",S1015&lt;=5,"Poor")</f>
        <v>Average</v>
      </c>
      <c r="U1015" s="9">
        <v>45123</v>
      </c>
      <c r="V1015" s="11">
        <v>1</v>
      </c>
      <c r="W1015" s="11" t="str" cm="1">
        <f t="array" ref="W1015">_xlfn.IFS(S1015&lt;=2,"High",S1015=3,"Moderate",S1015&lt;=5,"Low")</f>
        <v>Moderate</v>
      </c>
      <c r="X1015" s="11">
        <v>5</v>
      </c>
      <c r="Y1015" s="11" t="str" cm="1">
        <f t="array" ref="Y1015">_xlfn.IFS(S1015&lt;=2,"High",S1015=3,"Moderate",S1015&lt;=5,"Low")</f>
        <v>Moderate</v>
      </c>
      <c r="Z1015" s="11">
        <v>3</v>
      </c>
      <c r="AA1015" s="11" t="str" cm="1">
        <f t="array" ref="AA1015">_xlfn.IFS(S1015&lt;=2,"High",S1015=3,"Moderate",S1015&lt;=5,"Low")</f>
        <v>Moderate</v>
      </c>
      <c r="AB1015" s="9">
        <v>44883</v>
      </c>
      <c r="AC1015" s="11" t="s">
        <v>91</v>
      </c>
      <c r="AD1015" s="11" t="s">
        <v>41</v>
      </c>
      <c r="AE1015" s="11" t="s">
        <v>42</v>
      </c>
      <c r="AF1015" s="11">
        <v>3</v>
      </c>
      <c r="AG1015" s="12">
        <v>457.4</v>
      </c>
      <c r="AH1015" s="11">
        <v>79</v>
      </c>
      <c r="AI1015" s="11" t="str" cm="1">
        <f t="array" ref="AI1015">_xlfn.IFS(AH1015&lt;=25,"Young",AH1015&lt;=50,"Adult",AH1015&gt;50,"Old")</f>
        <v>Old</v>
      </c>
    </row>
    <row r="1016" spans="1:35" x14ac:dyDescent="0.35">
      <c r="A1016" s="7">
        <v>1517</v>
      </c>
      <c r="B1016" s="5">
        <v>44532</v>
      </c>
      <c r="C1016" s="6">
        <f t="shared" ca="1" si="15"/>
        <v>4.4666666666666668</v>
      </c>
      <c r="D1016" s="7" t="s">
        <v>105</v>
      </c>
      <c r="E1016" s="7" t="s">
        <v>73</v>
      </c>
      <c r="F1016" s="7" t="s">
        <v>29</v>
      </c>
      <c r="G1016" s="7" t="s">
        <v>54</v>
      </c>
      <c r="H1016" s="7" t="s">
        <v>31</v>
      </c>
      <c r="I1016" s="7" t="s">
        <v>45</v>
      </c>
      <c r="J1016" s="7" t="s">
        <v>33</v>
      </c>
      <c r="K1016" s="7" t="s">
        <v>88</v>
      </c>
      <c r="L1016" s="5">
        <v>31476</v>
      </c>
      <c r="M1016" s="7" t="s">
        <v>35</v>
      </c>
      <c r="N1016" s="7" t="s">
        <v>47</v>
      </c>
      <c r="O1016" s="7" t="s">
        <v>37</v>
      </c>
      <c r="P1016" s="7" t="s">
        <v>66</v>
      </c>
      <c r="Q1016" s="7" t="s">
        <v>39</v>
      </c>
      <c r="R1016" s="7" cm="1">
        <f t="array" ref="R1016">_xlfn.IFS(Table3[[#This Row],[Performance Levels]]="Exceeds",4,Table3[[#This Row],[Performance Levels]]="Fully Meets",3,Table3[[#This Row],[Performance Levels]]="PIP",1,Table3[[#This Row],[Performance Levels]]="Needs Improvement",2)</f>
        <v>3</v>
      </c>
      <c r="S1016" s="7">
        <v>3</v>
      </c>
      <c r="T1016" s="7" t="str" cm="1">
        <f t="array" ref="T1016">_xlfn.IFS(S1016&lt;=2,"Excellent",S1016=3,"Average",S1016&lt;=5,"Poor")</f>
        <v>Average</v>
      </c>
      <c r="U1016" s="5">
        <v>44948</v>
      </c>
      <c r="V1016" s="7">
        <v>4</v>
      </c>
      <c r="W1016" s="7" t="str" cm="1">
        <f t="array" ref="W1016">_xlfn.IFS(S1016&lt;=2,"High",S1016=3,"Moderate",S1016&lt;=5,"Low")</f>
        <v>Moderate</v>
      </c>
      <c r="X1016" s="7">
        <v>5</v>
      </c>
      <c r="Y1016" s="7" t="str" cm="1">
        <f t="array" ref="Y1016">_xlfn.IFS(S1016&lt;=2,"High",S1016=3,"Moderate",S1016&lt;=5,"Low")</f>
        <v>Moderate</v>
      </c>
      <c r="Z1016" s="7">
        <v>3</v>
      </c>
      <c r="AA1016" s="7" t="str" cm="1">
        <f t="array" ref="AA1016">_xlfn.IFS(S1016&lt;=2,"High",S1016=3,"Moderate",S1016&lt;=5,"Low")</f>
        <v>Moderate</v>
      </c>
      <c r="AB1016" s="5">
        <v>44938</v>
      </c>
      <c r="AC1016" s="7" t="s">
        <v>49</v>
      </c>
      <c r="AD1016" s="7" t="s">
        <v>50</v>
      </c>
      <c r="AE1016" s="7" t="s">
        <v>72</v>
      </c>
      <c r="AF1016" s="7">
        <v>3</v>
      </c>
      <c r="AG1016" s="8">
        <v>615.84</v>
      </c>
      <c r="AH1016" s="7">
        <v>35</v>
      </c>
      <c r="AI1016" s="7" t="str" cm="1">
        <f t="array" ref="AI1016">_xlfn.IFS(AH1016&lt;=25,"Young",AH1016&lt;=50,"Adult",AH1016&gt;50,"Old")</f>
        <v>Adult</v>
      </c>
    </row>
    <row r="1017" spans="1:35" x14ac:dyDescent="0.35">
      <c r="A1017" s="11">
        <v>1518</v>
      </c>
      <c r="B1017" s="9">
        <v>43531</v>
      </c>
      <c r="C1017" s="10">
        <f t="shared" ca="1" si="15"/>
        <v>7.2027777777777775</v>
      </c>
      <c r="D1017" s="11" t="s">
        <v>105</v>
      </c>
      <c r="E1017" s="11" t="s">
        <v>68</v>
      </c>
      <c r="F1017" s="11" t="s">
        <v>107</v>
      </c>
      <c r="G1017" s="11" t="s">
        <v>54</v>
      </c>
      <c r="H1017" s="11" t="s">
        <v>55</v>
      </c>
      <c r="I1017" s="11" t="s">
        <v>32</v>
      </c>
      <c r="J1017" s="11" t="s">
        <v>33</v>
      </c>
      <c r="K1017" s="11" t="s">
        <v>96</v>
      </c>
      <c r="L1017" s="9">
        <v>27724</v>
      </c>
      <c r="M1017" s="11" t="s">
        <v>35</v>
      </c>
      <c r="N1017" s="11" t="s">
        <v>47</v>
      </c>
      <c r="O1017" s="11" t="s">
        <v>37</v>
      </c>
      <c r="P1017" s="11" t="s">
        <v>76</v>
      </c>
      <c r="Q1017" s="11" t="s">
        <v>39</v>
      </c>
      <c r="R1017" s="11" cm="1">
        <f t="array" ref="R1017">_xlfn.IFS(Table3[[#This Row],[Performance Levels]]="Exceeds",4,Table3[[#This Row],[Performance Levels]]="Fully Meets",3,Table3[[#This Row],[Performance Levels]]="PIP",1,Table3[[#This Row],[Performance Levels]]="Needs Improvement",2)</f>
        <v>3</v>
      </c>
      <c r="S1017" s="11">
        <v>3</v>
      </c>
      <c r="T1017" s="11" t="str" cm="1">
        <f t="array" ref="T1017">_xlfn.IFS(S1017&lt;=2,"Excellent",S1017=3,"Average",S1017&lt;=5,"Poor")</f>
        <v>Average</v>
      </c>
      <c r="U1017" s="9">
        <v>44832</v>
      </c>
      <c r="V1017" s="11">
        <v>4</v>
      </c>
      <c r="W1017" s="11" t="str" cm="1">
        <f t="array" ref="W1017">_xlfn.IFS(S1017&lt;=2,"High",S1017=3,"Moderate",S1017&lt;=5,"Low")</f>
        <v>Moderate</v>
      </c>
      <c r="X1017" s="11">
        <v>4</v>
      </c>
      <c r="Y1017" s="11" t="str" cm="1">
        <f t="array" ref="Y1017">_xlfn.IFS(S1017&lt;=2,"High",S1017=3,"Moderate",S1017&lt;=5,"Low")</f>
        <v>Moderate</v>
      </c>
      <c r="Z1017" s="11">
        <v>2</v>
      </c>
      <c r="AA1017" s="11" t="str" cm="1">
        <f t="array" ref="AA1017">_xlfn.IFS(S1017&lt;=2,"High",S1017=3,"Moderate",S1017&lt;=5,"Low")</f>
        <v>Moderate</v>
      </c>
      <c r="AB1017" s="9">
        <v>44903</v>
      </c>
      <c r="AC1017" s="11" t="s">
        <v>49</v>
      </c>
      <c r="AD1017" s="11" t="s">
        <v>41</v>
      </c>
      <c r="AE1017" s="11" t="s">
        <v>62</v>
      </c>
      <c r="AF1017" s="11">
        <v>2</v>
      </c>
      <c r="AG1017" s="12">
        <v>803.79</v>
      </c>
      <c r="AH1017" s="11">
        <v>44</v>
      </c>
      <c r="AI1017" s="11" t="str" cm="1">
        <f t="array" ref="AI1017">_xlfn.IFS(AH1017&lt;=25,"Young",AH1017&lt;=50,"Adult",AH1017&gt;50,"Old")</f>
        <v>Adult</v>
      </c>
    </row>
    <row r="1018" spans="1:35" x14ac:dyDescent="0.35">
      <c r="A1018" s="7">
        <v>1519</v>
      </c>
      <c r="B1018" s="5">
        <v>45048</v>
      </c>
      <c r="C1018" s="6">
        <f t="shared" ca="1" si="15"/>
        <v>3.05</v>
      </c>
      <c r="D1018" s="7" t="s">
        <v>27</v>
      </c>
      <c r="E1018" s="7" t="s">
        <v>68</v>
      </c>
      <c r="F1018" s="7" t="s">
        <v>29</v>
      </c>
      <c r="G1018" s="7" t="s">
        <v>45</v>
      </c>
      <c r="H1018" s="7" t="s">
        <v>55</v>
      </c>
      <c r="I1018" s="7" t="s">
        <v>54</v>
      </c>
      <c r="J1018" s="7" t="s">
        <v>33</v>
      </c>
      <c r="K1018" s="7" t="s">
        <v>95</v>
      </c>
      <c r="L1018" s="5">
        <v>26040</v>
      </c>
      <c r="M1018" s="7" t="s">
        <v>35</v>
      </c>
      <c r="N1018" s="7" t="s">
        <v>36</v>
      </c>
      <c r="O1018" s="7" t="s">
        <v>83</v>
      </c>
      <c r="P1018" s="7" t="s">
        <v>60</v>
      </c>
      <c r="Q1018" s="7" t="s">
        <v>39</v>
      </c>
      <c r="R1018" s="7" cm="1">
        <f t="array" ref="R1018">_xlfn.IFS(Table3[[#This Row],[Performance Levels]]="Exceeds",4,Table3[[#This Row],[Performance Levels]]="Fully Meets",3,Table3[[#This Row],[Performance Levels]]="PIP",1,Table3[[#This Row],[Performance Levels]]="Needs Improvement",2)</f>
        <v>3</v>
      </c>
      <c r="S1018" s="7">
        <v>3</v>
      </c>
      <c r="T1018" s="7" t="str" cm="1">
        <f t="array" ref="T1018">_xlfn.IFS(S1018&lt;=2,"Excellent",S1018=3,"Average",S1018&lt;=5,"Poor")</f>
        <v>Average</v>
      </c>
      <c r="U1018" s="5">
        <v>44982</v>
      </c>
      <c r="V1018" s="7">
        <v>1</v>
      </c>
      <c r="W1018" s="7" t="str" cm="1">
        <f t="array" ref="W1018">_xlfn.IFS(S1018&lt;=2,"High",S1018=3,"Moderate",S1018&lt;=5,"Low")</f>
        <v>Moderate</v>
      </c>
      <c r="X1018" s="7">
        <v>3</v>
      </c>
      <c r="Y1018" s="7" t="str" cm="1">
        <f t="array" ref="Y1018">_xlfn.IFS(S1018&lt;=2,"High",S1018=3,"Moderate",S1018&lt;=5,"Low")</f>
        <v>Moderate</v>
      </c>
      <c r="Z1018" s="7">
        <v>1</v>
      </c>
      <c r="AA1018" s="7" t="str" cm="1">
        <f t="array" ref="AA1018">_xlfn.IFS(S1018&lt;=2,"High",S1018=3,"Moderate",S1018&lt;=5,"Low")</f>
        <v>Moderate</v>
      </c>
      <c r="AB1018" s="5">
        <v>44827</v>
      </c>
      <c r="AC1018" s="7" t="s">
        <v>40</v>
      </c>
      <c r="AD1018" s="7" t="s">
        <v>50</v>
      </c>
      <c r="AE1018" s="7" t="s">
        <v>62</v>
      </c>
      <c r="AF1018" s="7">
        <v>2</v>
      </c>
      <c r="AG1018" s="8">
        <v>586.89</v>
      </c>
      <c r="AH1018" s="7">
        <v>52</v>
      </c>
      <c r="AI1018" s="7" t="str" cm="1">
        <f t="array" ref="AI1018">_xlfn.IFS(AH1018&lt;=25,"Young",AH1018&lt;=50,"Adult",AH1018&gt;50,"Old")</f>
        <v>Old</v>
      </c>
    </row>
    <row r="1019" spans="1:35" x14ac:dyDescent="0.35">
      <c r="A1019" s="11">
        <v>1520</v>
      </c>
      <c r="B1019" s="9">
        <v>44067</v>
      </c>
      <c r="C1019" s="10">
        <f t="shared" ca="1" si="15"/>
        <v>5.7388888888888889</v>
      </c>
      <c r="D1019" s="11" t="s">
        <v>27</v>
      </c>
      <c r="E1019" s="11" t="s">
        <v>28</v>
      </c>
      <c r="F1019" s="11" t="s">
        <v>29</v>
      </c>
      <c r="G1019" s="11" t="s">
        <v>54</v>
      </c>
      <c r="H1019" s="11" t="s">
        <v>44</v>
      </c>
      <c r="I1019" s="11" t="s">
        <v>54</v>
      </c>
      <c r="J1019" s="11" t="s">
        <v>33</v>
      </c>
      <c r="K1019" s="11" t="s">
        <v>117</v>
      </c>
      <c r="L1019" s="9">
        <v>27945</v>
      </c>
      <c r="M1019" s="11" t="s">
        <v>35</v>
      </c>
      <c r="N1019" s="11" t="s">
        <v>36</v>
      </c>
      <c r="O1019" s="11" t="s">
        <v>37</v>
      </c>
      <c r="P1019" s="11" t="s">
        <v>76</v>
      </c>
      <c r="Q1019" s="11" t="s">
        <v>39</v>
      </c>
      <c r="R1019" s="11" cm="1">
        <f t="array" ref="R1019">_xlfn.IFS(Table3[[#This Row],[Performance Levels]]="Exceeds",4,Table3[[#This Row],[Performance Levels]]="Fully Meets",3,Table3[[#This Row],[Performance Levels]]="PIP",1,Table3[[#This Row],[Performance Levels]]="Needs Improvement",2)</f>
        <v>3</v>
      </c>
      <c r="S1019" s="11">
        <v>3</v>
      </c>
      <c r="T1019" s="11" t="str" cm="1">
        <f t="array" ref="T1019">_xlfn.IFS(S1019&lt;=2,"Excellent",S1019=3,"Average",S1019&lt;=5,"Poor")</f>
        <v>Average</v>
      </c>
      <c r="U1019" s="9">
        <v>45021</v>
      </c>
      <c r="V1019" s="11">
        <v>2</v>
      </c>
      <c r="W1019" s="11" t="str" cm="1">
        <f t="array" ref="W1019">_xlfn.IFS(S1019&lt;=2,"High",S1019=3,"Moderate",S1019&lt;=5,"Low")</f>
        <v>Moderate</v>
      </c>
      <c r="X1019" s="11">
        <v>2</v>
      </c>
      <c r="Y1019" s="11" t="str" cm="1">
        <f t="array" ref="Y1019">_xlfn.IFS(S1019&lt;=2,"High",S1019=3,"Moderate",S1019&lt;=5,"Low")</f>
        <v>Moderate</v>
      </c>
      <c r="Z1019" s="11">
        <v>5</v>
      </c>
      <c r="AA1019" s="11" t="str" cm="1">
        <f t="array" ref="AA1019">_xlfn.IFS(S1019&lt;=2,"High",S1019=3,"Moderate",S1019&lt;=5,"Low")</f>
        <v>Moderate</v>
      </c>
      <c r="AB1019" s="9">
        <v>44845</v>
      </c>
      <c r="AC1019" s="11" t="s">
        <v>91</v>
      </c>
      <c r="AD1019" s="11" t="s">
        <v>50</v>
      </c>
      <c r="AE1019" s="11" t="s">
        <v>42</v>
      </c>
      <c r="AF1019" s="11">
        <v>5</v>
      </c>
      <c r="AG1019" s="12">
        <v>104.48</v>
      </c>
      <c r="AH1019" s="11">
        <v>44</v>
      </c>
      <c r="AI1019" s="11" t="str" cm="1">
        <f t="array" ref="AI1019">_xlfn.IFS(AH1019&lt;=25,"Young",AH1019&lt;=50,"Adult",AH1019&gt;50,"Old")</f>
        <v>Adult</v>
      </c>
    </row>
    <row r="1020" spans="1:35" x14ac:dyDescent="0.35">
      <c r="A1020" s="7">
        <v>1521</v>
      </c>
      <c r="B1020" s="5">
        <v>44173</v>
      </c>
      <c r="C1020" s="6">
        <f t="shared" ca="1" si="15"/>
        <v>5.45</v>
      </c>
      <c r="D1020" s="7" t="s">
        <v>27</v>
      </c>
      <c r="E1020" s="7" t="s">
        <v>84</v>
      </c>
      <c r="F1020" s="7" t="s">
        <v>29</v>
      </c>
      <c r="G1020" s="7" t="s">
        <v>30</v>
      </c>
      <c r="H1020" s="7" t="s">
        <v>55</v>
      </c>
      <c r="I1020" s="7" t="s">
        <v>32</v>
      </c>
      <c r="J1020" s="7" t="s">
        <v>33</v>
      </c>
      <c r="K1020" s="7" t="s">
        <v>100</v>
      </c>
      <c r="L1020" s="5">
        <v>32978</v>
      </c>
      <c r="M1020" s="7" t="s">
        <v>35</v>
      </c>
      <c r="N1020" s="7" t="s">
        <v>47</v>
      </c>
      <c r="O1020" s="7" t="s">
        <v>71</v>
      </c>
      <c r="P1020" s="7" t="s">
        <v>60</v>
      </c>
      <c r="Q1020" s="7" t="s">
        <v>97</v>
      </c>
      <c r="R1020" s="7" cm="1">
        <f t="array" ref="R1020">_xlfn.IFS(Table3[[#This Row],[Performance Levels]]="Exceeds",4,Table3[[#This Row],[Performance Levels]]="Fully Meets",3,Table3[[#This Row],[Performance Levels]]="PIP",1,Table3[[#This Row],[Performance Levels]]="Needs Improvement",2)</f>
        <v>2</v>
      </c>
      <c r="S1020" s="7">
        <v>3</v>
      </c>
      <c r="T1020" s="7" t="str" cm="1">
        <f t="array" ref="T1020">_xlfn.IFS(S1020&lt;=2,"Excellent",S1020=3,"Average",S1020&lt;=5,"Poor")</f>
        <v>Average</v>
      </c>
      <c r="U1020" s="5">
        <v>45088</v>
      </c>
      <c r="V1020" s="7">
        <v>4</v>
      </c>
      <c r="W1020" s="7" t="str" cm="1">
        <f t="array" ref="W1020">_xlfn.IFS(S1020&lt;=2,"High",S1020=3,"Moderate",S1020&lt;=5,"Low")</f>
        <v>Moderate</v>
      </c>
      <c r="X1020" s="7">
        <v>1</v>
      </c>
      <c r="Y1020" s="7" t="str" cm="1">
        <f t="array" ref="Y1020">_xlfn.IFS(S1020&lt;=2,"High",S1020=3,"Moderate",S1020&lt;=5,"Low")</f>
        <v>Moderate</v>
      </c>
      <c r="Z1020" s="7">
        <v>3</v>
      </c>
      <c r="AA1020" s="7" t="str" cm="1">
        <f t="array" ref="AA1020">_xlfn.IFS(S1020&lt;=2,"High",S1020=3,"Moderate",S1020&lt;=5,"Low")</f>
        <v>Moderate</v>
      </c>
      <c r="AB1020" s="5">
        <v>45079</v>
      </c>
      <c r="AC1020" s="7" t="s">
        <v>61</v>
      </c>
      <c r="AD1020" s="7" t="s">
        <v>41</v>
      </c>
      <c r="AE1020" s="7" t="s">
        <v>72</v>
      </c>
      <c r="AF1020" s="7">
        <v>1</v>
      </c>
      <c r="AG1020" s="8">
        <v>877.41</v>
      </c>
      <c r="AH1020" s="7">
        <v>30</v>
      </c>
      <c r="AI1020" s="7" t="str" cm="1">
        <f t="array" ref="AI1020">_xlfn.IFS(AH1020&lt;=25,"Young",AH1020&lt;=50,"Adult",AH1020&gt;50,"Old")</f>
        <v>Adult</v>
      </c>
    </row>
    <row r="1021" spans="1:35" x14ac:dyDescent="0.35">
      <c r="A1021" s="11">
        <v>1522</v>
      </c>
      <c r="B1021" s="9">
        <v>44242</v>
      </c>
      <c r="C1021" s="10">
        <f t="shared" ca="1" si="15"/>
        <v>5.2638888888888893</v>
      </c>
      <c r="D1021" s="11" t="s">
        <v>27</v>
      </c>
      <c r="E1021" s="11" t="s">
        <v>43</v>
      </c>
      <c r="F1021" s="11" t="s">
        <v>29</v>
      </c>
      <c r="G1021" s="11" t="s">
        <v>54</v>
      </c>
      <c r="H1021" s="11" t="s">
        <v>55</v>
      </c>
      <c r="I1021" s="11" t="s">
        <v>54</v>
      </c>
      <c r="J1021" s="11" t="s">
        <v>33</v>
      </c>
      <c r="K1021" s="11" t="s">
        <v>69</v>
      </c>
      <c r="L1021" s="9">
        <v>52467</v>
      </c>
      <c r="M1021" s="11" t="s">
        <v>35</v>
      </c>
      <c r="N1021" s="11" t="s">
        <v>47</v>
      </c>
      <c r="O1021" s="11" t="s">
        <v>48</v>
      </c>
      <c r="P1021" s="11" t="s">
        <v>66</v>
      </c>
      <c r="Q1021" s="11" t="s">
        <v>39</v>
      </c>
      <c r="R1021" s="11" cm="1">
        <f t="array" ref="R1021">_xlfn.IFS(Table3[[#This Row],[Performance Levels]]="Exceeds",4,Table3[[#This Row],[Performance Levels]]="Fully Meets",3,Table3[[#This Row],[Performance Levels]]="PIP",1,Table3[[#This Row],[Performance Levels]]="Needs Improvement",2)</f>
        <v>3</v>
      </c>
      <c r="S1021" s="11">
        <v>3</v>
      </c>
      <c r="T1021" s="11" t="str" cm="1">
        <f t="array" ref="T1021">_xlfn.IFS(S1021&lt;=2,"Excellent",S1021=3,"Average",S1021&lt;=5,"Poor")</f>
        <v>Average</v>
      </c>
      <c r="U1021" s="9">
        <v>44898</v>
      </c>
      <c r="V1021" s="11">
        <v>3</v>
      </c>
      <c r="W1021" s="11" t="str" cm="1">
        <f t="array" ref="W1021">_xlfn.IFS(S1021&lt;=2,"High",S1021=3,"Moderate",S1021&lt;=5,"Low")</f>
        <v>Moderate</v>
      </c>
      <c r="X1021" s="11">
        <v>4</v>
      </c>
      <c r="Y1021" s="11" t="str" cm="1">
        <f t="array" ref="Y1021">_xlfn.IFS(S1021&lt;=2,"High",S1021=3,"Moderate",S1021&lt;=5,"Low")</f>
        <v>Moderate</v>
      </c>
      <c r="Z1021" s="11">
        <v>5</v>
      </c>
      <c r="AA1021" s="11" t="str" cm="1">
        <f t="array" ref="AA1021">_xlfn.IFS(S1021&lt;=2,"High",S1021=3,"Moderate",S1021&lt;=5,"Low")</f>
        <v>Moderate</v>
      </c>
      <c r="AB1021" s="9">
        <v>45063</v>
      </c>
      <c r="AC1021" s="11" t="s">
        <v>67</v>
      </c>
      <c r="AD1021" s="11" t="s">
        <v>50</v>
      </c>
      <c r="AE1021" s="11" t="s">
        <v>51</v>
      </c>
      <c r="AF1021" s="11">
        <v>3</v>
      </c>
      <c r="AG1021" s="12">
        <v>791.99</v>
      </c>
      <c r="AH1021" s="11">
        <v>78</v>
      </c>
      <c r="AI1021" s="11" t="str" cm="1">
        <f t="array" ref="AI1021">_xlfn.IFS(AH1021&lt;=25,"Young",AH1021&lt;=50,"Adult",AH1021&gt;50,"Old")</f>
        <v>Old</v>
      </c>
    </row>
    <row r="1022" spans="1:35" x14ac:dyDescent="0.35">
      <c r="A1022" s="7">
        <v>1523</v>
      </c>
      <c r="B1022" s="5">
        <v>44089</v>
      </c>
      <c r="C1022" s="6">
        <f t="shared" ca="1" si="15"/>
        <v>5.6805555555555554</v>
      </c>
      <c r="D1022" s="7" t="s">
        <v>27</v>
      </c>
      <c r="E1022" s="7" t="s">
        <v>86</v>
      </c>
      <c r="F1022" s="7" t="s">
        <v>29</v>
      </c>
      <c r="G1022" s="7" t="s">
        <v>30</v>
      </c>
      <c r="H1022" s="7" t="s">
        <v>55</v>
      </c>
      <c r="I1022" s="7" t="s">
        <v>54</v>
      </c>
      <c r="J1022" s="7" t="s">
        <v>33</v>
      </c>
      <c r="K1022" s="7" t="s">
        <v>103</v>
      </c>
      <c r="L1022" s="5">
        <v>26083</v>
      </c>
      <c r="M1022" s="7" t="s">
        <v>35</v>
      </c>
      <c r="N1022" s="7" t="s">
        <v>47</v>
      </c>
      <c r="O1022" s="7" t="s">
        <v>59</v>
      </c>
      <c r="P1022" s="7" t="s">
        <v>66</v>
      </c>
      <c r="Q1022" s="7" t="s">
        <v>39</v>
      </c>
      <c r="R1022" s="7" cm="1">
        <f t="array" ref="R1022">_xlfn.IFS(Table3[[#This Row],[Performance Levels]]="Exceeds",4,Table3[[#This Row],[Performance Levels]]="Fully Meets",3,Table3[[#This Row],[Performance Levels]]="PIP",1,Table3[[#This Row],[Performance Levels]]="Needs Improvement",2)</f>
        <v>3</v>
      </c>
      <c r="S1022" s="7">
        <v>3</v>
      </c>
      <c r="T1022" s="7" t="str" cm="1">
        <f t="array" ref="T1022">_xlfn.IFS(S1022&lt;=2,"Excellent",S1022=3,"Average",S1022&lt;=5,"Poor")</f>
        <v>Average</v>
      </c>
      <c r="U1022" s="5">
        <v>44824</v>
      </c>
      <c r="V1022" s="7">
        <v>4</v>
      </c>
      <c r="W1022" s="7" t="str" cm="1">
        <f t="array" ref="W1022">_xlfn.IFS(S1022&lt;=2,"High",S1022=3,"Moderate",S1022&lt;=5,"Low")</f>
        <v>Moderate</v>
      </c>
      <c r="X1022" s="7">
        <v>4</v>
      </c>
      <c r="Y1022" s="7" t="str" cm="1">
        <f t="array" ref="Y1022">_xlfn.IFS(S1022&lt;=2,"High",S1022=3,"Moderate",S1022&lt;=5,"Low")</f>
        <v>Moderate</v>
      </c>
      <c r="Z1022" s="7">
        <v>3</v>
      </c>
      <c r="AA1022" s="7" t="str" cm="1">
        <f t="array" ref="AA1022">_xlfn.IFS(S1022&lt;=2,"High",S1022=3,"Moderate",S1022&lt;=5,"Low")</f>
        <v>Moderate</v>
      </c>
      <c r="AB1022" s="5">
        <v>44906</v>
      </c>
      <c r="AC1022" s="7" t="s">
        <v>67</v>
      </c>
      <c r="AD1022" s="7" t="s">
        <v>50</v>
      </c>
      <c r="AE1022" s="7" t="s">
        <v>51</v>
      </c>
      <c r="AF1022" s="7">
        <v>2</v>
      </c>
      <c r="AG1022" s="8">
        <v>660.4</v>
      </c>
      <c r="AH1022" s="7">
        <v>49</v>
      </c>
      <c r="AI1022" s="7" t="str" cm="1">
        <f t="array" ref="AI1022">_xlfn.IFS(AH1022&lt;=25,"Young",AH1022&lt;=50,"Adult",AH1022&gt;50,"Old")</f>
        <v>Adult</v>
      </c>
    </row>
    <row r="1023" spans="1:35" x14ac:dyDescent="0.35">
      <c r="A1023" s="11">
        <v>1524</v>
      </c>
      <c r="B1023" s="9">
        <v>45001</v>
      </c>
      <c r="C1023" s="10">
        <f t="shared" ca="1" si="15"/>
        <v>3.1777777777777776</v>
      </c>
      <c r="D1023" s="11" t="s">
        <v>27</v>
      </c>
      <c r="E1023" s="11" t="s">
        <v>63</v>
      </c>
      <c r="F1023" s="11" t="s">
        <v>29</v>
      </c>
      <c r="G1023" s="11" t="s">
        <v>54</v>
      </c>
      <c r="H1023" s="11" t="s">
        <v>44</v>
      </c>
      <c r="I1023" s="11" t="s">
        <v>32</v>
      </c>
      <c r="J1023" s="11" t="s">
        <v>33</v>
      </c>
      <c r="K1023" s="11" t="s">
        <v>78</v>
      </c>
      <c r="L1023" s="9">
        <v>27527</v>
      </c>
      <c r="M1023" s="11" t="s">
        <v>35</v>
      </c>
      <c r="N1023" s="11" t="s">
        <v>36</v>
      </c>
      <c r="O1023" s="11" t="s">
        <v>59</v>
      </c>
      <c r="P1023" s="11" t="s">
        <v>60</v>
      </c>
      <c r="Q1023" s="11" t="s">
        <v>39</v>
      </c>
      <c r="R1023" s="11" cm="1">
        <f t="array" ref="R1023">_xlfn.IFS(Table3[[#This Row],[Performance Levels]]="Exceeds",4,Table3[[#This Row],[Performance Levels]]="Fully Meets",3,Table3[[#This Row],[Performance Levels]]="PIP",1,Table3[[#This Row],[Performance Levels]]="Needs Improvement",2)</f>
        <v>3</v>
      </c>
      <c r="S1023" s="11">
        <v>3</v>
      </c>
      <c r="T1023" s="11" t="str" cm="1">
        <f t="array" ref="T1023">_xlfn.IFS(S1023&lt;=2,"Excellent",S1023=3,"Average",S1023&lt;=5,"Poor")</f>
        <v>Average</v>
      </c>
      <c r="U1023" s="9">
        <v>44943</v>
      </c>
      <c r="V1023" s="11">
        <v>4</v>
      </c>
      <c r="W1023" s="11" t="str" cm="1">
        <f t="array" ref="W1023">_xlfn.IFS(S1023&lt;=2,"High",S1023=3,"Moderate",S1023&lt;=5,"Low")</f>
        <v>Moderate</v>
      </c>
      <c r="X1023" s="11">
        <v>1</v>
      </c>
      <c r="Y1023" s="11" t="str" cm="1">
        <f t="array" ref="Y1023">_xlfn.IFS(S1023&lt;=2,"High",S1023=3,"Moderate",S1023&lt;=5,"Low")</f>
        <v>Moderate</v>
      </c>
      <c r="Z1023" s="11">
        <v>2</v>
      </c>
      <c r="AA1023" s="11" t="str" cm="1">
        <f t="array" ref="AA1023">_xlfn.IFS(S1023&lt;=2,"High",S1023=3,"Moderate",S1023&lt;=5,"Low")</f>
        <v>Moderate</v>
      </c>
      <c r="AB1023" s="9">
        <v>45047</v>
      </c>
      <c r="AC1023" s="11" t="s">
        <v>91</v>
      </c>
      <c r="AD1023" s="11" t="s">
        <v>41</v>
      </c>
      <c r="AE1023" s="11" t="s">
        <v>62</v>
      </c>
      <c r="AF1023" s="11">
        <v>2</v>
      </c>
      <c r="AG1023" s="12">
        <v>928.81</v>
      </c>
      <c r="AH1023" s="11">
        <v>48</v>
      </c>
      <c r="AI1023" s="11" t="str" cm="1">
        <f t="array" ref="AI1023">_xlfn.IFS(AH1023&lt;=25,"Young",AH1023&lt;=50,"Adult",AH1023&gt;50,"Old")</f>
        <v>Adult</v>
      </c>
    </row>
    <row r="1024" spans="1:35" x14ac:dyDescent="0.35">
      <c r="A1024" s="7">
        <v>1525</v>
      </c>
      <c r="B1024" s="5">
        <v>44514</v>
      </c>
      <c r="C1024" s="6">
        <f t="shared" ca="1" si="15"/>
        <v>4.5166666666666666</v>
      </c>
      <c r="D1024" s="7" t="s">
        <v>27</v>
      </c>
      <c r="E1024" s="7" t="s">
        <v>68</v>
      </c>
      <c r="F1024" s="7" t="s">
        <v>29</v>
      </c>
      <c r="G1024" s="7" t="s">
        <v>54</v>
      </c>
      <c r="H1024" s="7" t="s">
        <v>55</v>
      </c>
      <c r="I1024" s="7" t="s">
        <v>32</v>
      </c>
      <c r="J1024" s="7" t="s">
        <v>33</v>
      </c>
      <c r="K1024" s="7" t="s">
        <v>64</v>
      </c>
      <c r="L1024" s="5">
        <v>53796</v>
      </c>
      <c r="M1024" s="7" t="s">
        <v>35</v>
      </c>
      <c r="N1024" s="7" t="s">
        <v>36</v>
      </c>
      <c r="O1024" s="7" t="s">
        <v>83</v>
      </c>
      <c r="P1024" s="7" t="s">
        <v>38</v>
      </c>
      <c r="Q1024" s="7" t="s">
        <v>97</v>
      </c>
      <c r="R1024" s="7" cm="1">
        <f t="array" ref="R1024">_xlfn.IFS(Table3[[#This Row],[Performance Levels]]="Exceeds",4,Table3[[#This Row],[Performance Levels]]="Fully Meets",3,Table3[[#This Row],[Performance Levels]]="PIP",1,Table3[[#This Row],[Performance Levels]]="Needs Improvement",2)</f>
        <v>2</v>
      </c>
      <c r="S1024" s="7">
        <v>3</v>
      </c>
      <c r="T1024" s="7" t="str" cm="1">
        <f t="array" ref="T1024">_xlfn.IFS(S1024&lt;=2,"Excellent",S1024=3,"Average",S1024&lt;=5,"Poor")</f>
        <v>Average</v>
      </c>
      <c r="U1024" s="5">
        <v>44863</v>
      </c>
      <c r="V1024" s="7">
        <v>2</v>
      </c>
      <c r="W1024" s="7" t="str" cm="1">
        <f t="array" ref="W1024">_xlfn.IFS(S1024&lt;=2,"High",S1024=3,"Moderate",S1024&lt;=5,"Low")</f>
        <v>Moderate</v>
      </c>
      <c r="X1024" s="7">
        <v>4</v>
      </c>
      <c r="Y1024" s="7" t="str" cm="1">
        <f t="array" ref="Y1024">_xlfn.IFS(S1024&lt;=2,"High",S1024=3,"Moderate",S1024&lt;=5,"Low")</f>
        <v>Moderate</v>
      </c>
      <c r="Z1024" s="7">
        <v>1</v>
      </c>
      <c r="AA1024" s="7" t="str" cm="1">
        <f t="array" ref="AA1024">_xlfn.IFS(S1024&lt;=2,"High",S1024=3,"Moderate",S1024&lt;=5,"Low")</f>
        <v>Moderate</v>
      </c>
      <c r="AB1024" s="5">
        <v>44905</v>
      </c>
      <c r="AC1024" s="7" t="s">
        <v>67</v>
      </c>
      <c r="AD1024" s="7" t="s">
        <v>41</v>
      </c>
      <c r="AE1024" s="7" t="s">
        <v>51</v>
      </c>
      <c r="AF1024" s="7">
        <v>4</v>
      </c>
      <c r="AG1024" s="8">
        <v>347.29</v>
      </c>
      <c r="AH1024" s="7">
        <v>74</v>
      </c>
      <c r="AI1024" s="7" t="str" cm="1">
        <f t="array" ref="AI1024">_xlfn.IFS(AH1024&lt;=25,"Young",AH1024&lt;=50,"Adult",AH1024&gt;50,"Old")</f>
        <v>Old</v>
      </c>
    </row>
    <row r="1025" spans="1:35" x14ac:dyDescent="0.35">
      <c r="A1025" s="11">
        <v>1526</v>
      </c>
      <c r="B1025" s="9">
        <v>44309</v>
      </c>
      <c r="C1025" s="10">
        <f t="shared" ca="1" si="15"/>
        <v>5.0750000000000002</v>
      </c>
      <c r="D1025" s="11" t="s">
        <v>27</v>
      </c>
      <c r="E1025" s="11" t="s">
        <v>28</v>
      </c>
      <c r="F1025" s="11" t="s">
        <v>29</v>
      </c>
      <c r="G1025" s="11" t="s">
        <v>30</v>
      </c>
      <c r="H1025" s="11" t="s">
        <v>55</v>
      </c>
      <c r="I1025" s="11" t="s">
        <v>54</v>
      </c>
      <c r="J1025" s="11" t="s">
        <v>33</v>
      </c>
      <c r="K1025" s="11" t="s">
        <v>69</v>
      </c>
      <c r="L1025" s="9">
        <v>31871</v>
      </c>
      <c r="M1025" s="11" t="s">
        <v>35</v>
      </c>
      <c r="N1025" s="11" t="s">
        <v>36</v>
      </c>
      <c r="O1025" s="11" t="s">
        <v>59</v>
      </c>
      <c r="P1025" s="11" t="s">
        <v>76</v>
      </c>
      <c r="Q1025" s="11" t="s">
        <v>39</v>
      </c>
      <c r="R1025" s="11" cm="1">
        <f t="array" ref="R1025">_xlfn.IFS(Table3[[#This Row],[Performance Levels]]="Exceeds",4,Table3[[#This Row],[Performance Levels]]="Fully Meets",3,Table3[[#This Row],[Performance Levels]]="PIP",1,Table3[[#This Row],[Performance Levels]]="Needs Improvement",2)</f>
        <v>3</v>
      </c>
      <c r="S1025" s="11">
        <v>3</v>
      </c>
      <c r="T1025" s="11" t="str" cm="1">
        <f t="array" ref="T1025">_xlfn.IFS(S1025&lt;=2,"Excellent",S1025=3,"Average",S1025&lt;=5,"Poor")</f>
        <v>Average</v>
      </c>
      <c r="U1025" s="9">
        <v>44946</v>
      </c>
      <c r="V1025" s="11">
        <v>2</v>
      </c>
      <c r="W1025" s="11" t="str" cm="1">
        <f t="array" ref="W1025">_xlfn.IFS(S1025&lt;=2,"High",S1025=3,"Moderate",S1025&lt;=5,"Low")</f>
        <v>Moderate</v>
      </c>
      <c r="X1025" s="11">
        <v>3</v>
      </c>
      <c r="Y1025" s="11" t="str" cm="1">
        <f t="array" ref="Y1025">_xlfn.IFS(S1025&lt;=2,"High",S1025=3,"Moderate",S1025&lt;=5,"Low")</f>
        <v>Moderate</v>
      </c>
      <c r="Z1025" s="11">
        <v>3</v>
      </c>
      <c r="AA1025" s="11" t="str" cm="1">
        <f t="array" ref="AA1025">_xlfn.IFS(S1025&lt;=2,"High",S1025=3,"Moderate",S1025&lt;=5,"Low")</f>
        <v>Moderate</v>
      </c>
      <c r="AB1025" s="9">
        <v>45072</v>
      </c>
      <c r="AC1025" s="11" t="s">
        <v>40</v>
      </c>
      <c r="AD1025" s="11" t="s">
        <v>41</v>
      </c>
      <c r="AE1025" s="11" t="s">
        <v>62</v>
      </c>
      <c r="AF1025" s="11">
        <v>3</v>
      </c>
      <c r="AG1025" s="12">
        <v>190.51</v>
      </c>
      <c r="AH1025" s="11">
        <v>34</v>
      </c>
      <c r="AI1025" s="11" t="str" cm="1">
        <f t="array" ref="AI1025">_xlfn.IFS(AH1025&lt;=25,"Young",AH1025&lt;=50,"Adult",AH1025&gt;50,"Old")</f>
        <v>Adult</v>
      </c>
    </row>
    <row r="1026" spans="1:35" x14ac:dyDescent="0.35">
      <c r="A1026" s="7">
        <v>1527</v>
      </c>
      <c r="B1026" s="5">
        <v>44717</v>
      </c>
      <c r="C1026" s="6">
        <f t="shared" ca="1" si="15"/>
        <v>3.9583333333333335</v>
      </c>
      <c r="D1026" s="7" t="s">
        <v>27</v>
      </c>
      <c r="E1026" s="7" t="s">
        <v>43</v>
      </c>
      <c r="F1026" s="7" t="s">
        <v>29</v>
      </c>
      <c r="G1026" s="7" t="s">
        <v>45</v>
      </c>
      <c r="H1026" s="7" t="s">
        <v>44</v>
      </c>
      <c r="I1026" s="7" t="s">
        <v>54</v>
      </c>
      <c r="J1026" s="7" t="s">
        <v>33</v>
      </c>
      <c r="K1026" s="7" t="s">
        <v>78</v>
      </c>
      <c r="L1026" s="5">
        <v>29293</v>
      </c>
      <c r="M1026" s="7" t="s">
        <v>35</v>
      </c>
      <c r="N1026" s="7" t="s">
        <v>36</v>
      </c>
      <c r="O1026" s="7" t="s">
        <v>83</v>
      </c>
      <c r="P1026" s="7" t="s">
        <v>38</v>
      </c>
      <c r="Q1026" s="7" t="s">
        <v>39</v>
      </c>
      <c r="R1026" s="7" cm="1">
        <f t="array" ref="R1026">_xlfn.IFS(Table3[[#This Row],[Performance Levels]]="Exceeds",4,Table3[[#This Row],[Performance Levels]]="Fully Meets",3,Table3[[#This Row],[Performance Levels]]="PIP",1,Table3[[#This Row],[Performance Levels]]="Needs Improvement",2)</f>
        <v>3</v>
      </c>
      <c r="S1026" s="7">
        <v>3</v>
      </c>
      <c r="T1026" s="7" t="str" cm="1">
        <f t="array" ref="T1026">_xlfn.IFS(S1026&lt;=2,"Excellent",S1026=3,"Average",S1026&lt;=5,"Poor")</f>
        <v>Average</v>
      </c>
      <c r="U1026" s="5">
        <v>45079</v>
      </c>
      <c r="V1026" s="7">
        <v>1</v>
      </c>
      <c r="W1026" s="7" t="str" cm="1">
        <f t="array" ref="W1026">_xlfn.IFS(S1026&lt;=2,"High",S1026=3,"Moderate",S1026&lt;=5,"Low")</f>
        <v>Moderate</v>
      </c>
      <c r="X1026" s="7">
        <v>1</v>
      </c>
      <c r="Y1026" s="7" t="str" cm="1">
        <f t="array" ref="Y1026">_xlfn.IFS(S1026&lt;=2,"High",S1026=3,"Moderate",S1026&lt;=5,"Low")</f>
        <v>Moderate</v>
      </c>
      <c r="Z1026" s="7">
        <v>3</v>
      </c>
      <c r="AA1026" s="7" t="str" cm="1">
        <f t="array" ref="AA1026">_xlfn.IFS(S1026&lt;=2,"High",S1026=3,"Moderate",S1026&lt;=5,"Low")</f>
        <v>Moderate</v>
      </c>
      <c r="AB1026" s="5">
        <v>45080</v>
      </c>
      <c r="AC1026" s="7" t="s">
        <v>49</v>
      </c>
      <c r="AD1026" s="7" t="s">
        <v>50</v>
      </c>
      <c r="AE1026" s="7" t="s">
        <v>51</v>
      </c>
      <c r="AF1026" s="7">
        <v>3</v>
      </c>
      <c r="AG1026" s="8">
        <v>206.53</v>
      </c>
      <c r="AH1026" s="7">
        <v>42</v>
      </c>
      <c r="AI1026" s="7" t="str" cm="1">
        <f t="array" ref="AI1026">_xlfn.IFS(AH1026&lt;=25,"Young",AH1026&lt;=50,"Adult",AH1026&gt;50,"Old")</f>
        <v>Adult</v>
      </c>
    </row>
    <row r="1027" spans="1:35" x14ac:dyDescent="0.35">
      <c r="A1027" s="11">
        <v>1528</v>
      </c>
      <c r="B1027" s="9">
        <v>44884</v>
      </c>
      <c r="C1027" s="10">
        <f t="shared" ref="C1027:C1090" ca="1" si="16">YEARFRAC(B1027,TODAY())</f>
        <v>3.5027777777777778</v>
      </c>
      <c r="D1027" s="11" t="s">
        <v>27</v>
      </c>
      <c r="E1027" s="11" t="s">
        <v>86</v>
      </c>
      <c r="F1027" s="11" t="s">
        <v>29</v>
      </c>
      <c r="G1027" s="11" t="s">
        <v>45</v>
      </c>
      <c r="H1027" s="11" t="s">
        <v>44</v>
      </c>
      <c r="I1027" s="11" t="s">
        <v>45</v>
      </c>
      <c r="J1027" s="11" t="s">
        <v>33</v>
      </c>
      <c r="K1027" s="11" t="s">
        <v>69</v>
      </c>
      <c r="L1027" s="9">
        <v>19690</v>
      </c>
      <c r="M1027" s="11" t="s">
        <v>35</v>
      </c>
      <c r="N1027" s="11" t="s">
        <v>36</v>
      </c>
      <c r="O1027" s="11" t="s">
        <v>83</v>
      </c>
      <c r="P1027" s="11" t="s">
        <v>38</v>
      </c>
      <c r="Q1027" s="11" t="s">
        <v>39</v>
      </c>
      <c r="R1027" s="11" cm="1">
        <f t="array" ref="R1027">_xlfn.IFS(Table3[[#This Row],[Performance Levels]]="Exceeds",4,Table3[[#This Row],[Performance Levels]]="Fully Meets",3,Table3[[#This Row],[Performance Levels]]="PIP",1,Table3[[#This Row],[Performance Levels]]="Needs Improvement",2)</f>
        <v>3</v>
      </c>
      <c r="S1027" s="11">
        <v>3</v>
      </c>
      <c r="T1027" s="11" t="str" cm="1">
        <f t="array" ref="T1027">_xlfn.IFS(S1027&lt;=2,"Excellent",S1027=3,"Average",S1027&lt;=5,"Poor")</f>
        <v>Average</v>
      </c>
      <c r="U1027" s="9">
        <v>44982</v>
      </c>
      <c r="V1027" s="11">
        <v>5</v>
      </c>
      <c r="W1027" s="11" t="str" cm="1">
        <f t="array" ref="W1027">_xlfn.IFS(S1027&lt;=2,"High",S1027=3,"Moderate",S1027&lt;=5,"Low")</f>
        <v>Moderate</v>
      </c>
      <c r="X1027" s="11">
        <v>5</v>
      </c>
      <c r="Y1027" s="11" t="str" cm="1">
        <f t="array" ref="Y1027">_xlfn.IFS(S1027&lt;=2,"High",S1027=3,"Moderate",S1027&lt;=5,"Low")</f>
        <v>Moderate</v>
      </c>
      <c r="Z1027" s="11">
        <v>2</v>
      </c>
      <c r="AA1027" s="11" t="str" cm="1">
        <f t="array" ref="AA1027">_xlfn.IFS(S1027&lt;=2,"High",S1027=3,"Moderate",S1027&lt;=5,"Low")</f>
        <v>Moderate</v>
      </c>
      <c r="AB1027" s="9">
        <v>44905</v>
      </c>
      <c r="AC1027" s="11" t="s">
        <v>91</v>
      </c>
      <c r="AD1027" s="11" t="s">
        <v>41</v>
      </c>
      <c r="AE1027" s="11" t="s">
        <v>51</v>
      </c>
      <c r="AF1027" s="11">
        <v>1</v>
      </c>
      <c r="AG1027" s="12">
        <v>639.92999999999995</v>
      </c>
      <c r="AH1027" s="11">
        <v>69</v>
      </c>
      <c r="AI1027" s="11" t="str" cm="1">
        <f t="array" ref="AI1027">_xlfn.IFS(AH1027&lt;=25,"Young",AH1027&lt;=50,"Adult",AH1027&gt;50,"Old")</f>
        <v>Old</v>
      </c>
    </row>
    <row r="1028" spans="1:35" x14ac:dyDescent="0.35">
      <c r="A1028" s="7">
        <v>1529</v>
      </c>
      <c r="B1028" s="5">
        <v>45030</v>
      </c>
      <c r="C1028" s="6">
        <f t="shared" ca="1" si="16"/>
        <v>3.1</v>
      </c>
      <c r="D1028" s="7" t="s">
        <v>27</v>
      </c>
      <c r="E1028" s="7" t="s">
        <v>80</v>
      </c>
      <c r="F1028" s="7" t="s">
        <v>29</v>
      </c>
      <c r="G1028" s="7" t="s">
        <v>54</v>
      </c>
      <c r="H1028" s="7" t="s">
        <v>31</v>
      </c>
      <c r="I1028" s="7" t="s">
        <v>45</v>
      </c>
      <c r="J1028" s="7" t="s">
        <v>33</v>
      </c>
      <c r="K1028" s="7" t="s">
        <v>69</v>
      </c>
      <c r="L1028" s="5">
        <v>27237</v>
      </c>
      <c r="M1028" s="7" t="s">
        <v>35</v>
      </c>
      <c r="N1028" s="7" t="s">
        <v>36</v>
      </c>
      <c r="O1028" s="7" t="s">
        <v>48</v>
      </c>
      <c r="P1028" s="7" t="s">
        <v>66</v>
      </c>
      <c r="Q1028" s="7" t="s">
        <v>39</v>
      </c>
      <c r="R1028" s="7" cm="1">
        <f t="array" ref="R1028">_xlfn.IFS(Table3[[#This Row],[Performance Levels]]="Exceeds",4,Table3[[#This Row],[Performance Levels]]="Fully Meets",3,Table3[[#This Row],[Performance Levels]]="PIP",1,Table3[[#This Row],[Performance Levels]]="Needs Improvement",2)</f>
        <v>3</v>
      </c>
      <c r="S1028" s="7">
        <v>3</v>
      </c>
      <c r="T1028" s="7" t="str" cm="1">
        <f t="array" ref="T1028">_xlfn.IFS(S1028&lt;=2,"Excellent",S1028=3,"Average",S1028&lt;=5,"Poor")</f>
        <v>Average</v>
      </c>
      <c r="U1028" s="5">
        <v>45044</v>
      </c>
      <c r="V1028" s="7">
        <v>3</v>
      </c>
      <c r="W1028" s="7" t="str" cm="1">
        <f t="array" ref="W1028">_xlfn.IFS(S1028&lt;=2,"High",S1028=3,"Moderate",S1028&lt;=5,"Low")</f>
        <v>Moderate</v>
      </c>
      <c r="X1028" s="7">
        <v>1</v>
      </c>
      <c r="Y1028" s="7" t="str" cm="1">
        <f t="array" ref="Y1028">_xlfn.IFS(S1028&lt;=2,"High",S1028=3,"Moderate",S1028&lt;=5,"Low")</f>
        <v>Moderate</v>
      </c>
      <c r="Z1028" s="7">
        <v>3</v>
      </c>
      <c r="AA1028" s="7" t="str" cm="1">
        <f t="array" ref="AA1028">_xlfn.IFS(S1028&lt;=2,"High",S1028=3,"Moderate",S1028&lt;=5,"Low")</f>
        <v>Moderate</v>
      </c>
      <c r="AB1028" s="5">
        <v>45030</v>
      </c>
      <c r="AC1028" s="7" t="s">
        <v>91</v>
      </c>
      <c r="AD1028" s="7" t="s">
        <v>50</v>
      </c>
      <c r="AE1028" s="7" t="s">
        <v>51</v>
      </c>
      <c r="AF1028" s="7">
        <v>5</v>
      </c>
      <c r="AG1028" s="8">
        <v>304.06</v>
      </c>
      <c r="AH1028" s="7">
        <v>49</v>
      </c>
      <c r="AI1028" s="7" t="str" cm="1">
        <f t="array" ref="AI1028">_xlfn.IFS(AH1028&lt;=25,"Young",AH1028&lt;=50,"Adult",AH1028&gt;50,"Old")</f>
        <v>Adult</v>
      </c>
    </row>
    <row r="1029" spans="1:35" x14ac:dyDescent="0.35">
      <c r="A1029" s="11">
        <v>1530</v>
      </c>
      <c r="B1029" s="9">
        <v>44908</v>
      </c>
      <c r="C1029" s="10">
        <f t="shared" ca="1" si="16"/>
        <v>3.4361111111111109</v>
      </c>
      <c r="D1029" s="11" t="s">
        <v>27</v>
      </c>
      <c r="E1029" s="11" t="s">
        <v>53</v>
      </c>
      <c r="F1029" s="11" t="s">
        <v>29</v>
      </c>
      <c r="G1029" s="11" t="s">
        <v>30</v>
      </c>
      <c r="H1029" s="11" t="s">
        <v>55</v>
      </c>
      <c r="I1029" s="11" t="s">
        <v>54</v>
      </c>
      <c r="J1029" s="11" t="s">
        <v>33</v>
      </c>
      <c r="K1029" s="11" t="s">
        <v>69</v>
      </c>
      <c r="L1029" s="9">
        <v>36558</v>
      </c>
      <c r="M1029" s="11" t="s">
        <v>35</v>
      </c>
      <c r="N1029" s="11" t="s">
        <v>36</v>
      </c>
      <c r="O1029" s="11" t="s">
        <v>59</v>
      </c>
      <c r="P1029" s="11" t="s">
        <v>60</v>
      </c>
      <c r="Q1029" s="11" t="s">
        <v>39</v>
      </c>
      <c r="R1029" s="11" cm="1">
        <f t="array" ref="R1029">_xlfn.IFS(Table3[[#This Row],[Performance Levels]]="Exceeds",4,Table3[[#This Row],[Performance Levels]]="Fully Meets",3,Table3[[#This Row],[Performance Levels]]="PIP",1,Table3[[#This Row],[Performance Levels]]="Needs Improvement",2)</f>
        <v>3</v>
      </c>
      <c r="S1029" s="11">
        <v>3</v>
      </c>
      <c r="T1029" s="11" t="str" cm="1">
        <f t="array" ref="T1029">_xlfn.IFS(S1029&lt;=2,"Excellent",S1029=3,"Average",S1029&lt;=5,"Poor")</f>
        <v>Average</v>
      </c>
      <c r="U1029" s="9">
        <v>44865</v>
      </c>
      <c r="V1029" s="11">
        <v>1</v>
      </c>
      <c r="W1029" s="11" t="str" cm="1">
        <f t="array" ref="W1029">_xlfn.IFS(S1029&lt;=2,"High",S1029=3,"Moderate",S1029&lt;=5,"Low")</f>
        <v>Moderate</v>
      </c>
      <c r="X1029" s="11">
        <v>2</v>
      </c>
      <c r="Y1029" s="11" t="str" cm="1">
        <f t="array" ref="Y1029">_xlfn.IFS(S1029&lt;=2,"High",S1029=3,"Moderate",S1029&lt;=5,"Low")</f>
        <v>Moderate</v>
      </c>
      <c r="Z1029" s="11">
        <v>3</v>
      </c>
      <c r="AA1029" s="11" t="str" cm="1">
        <f t="array" ref="AA1029">_xlfn.IFS(S1029&lt;=2,"High",S1029=3,"Moderate",S1029&lt;=5,"Low")</f>
        <v>Moderate</v>
      </c>
      <c r="AB1029" s="9">
        <v>45083</v>
      </c>
      <c r="AC1029" s="11" t="s">
        <v>61</v>
      </c>
      <c r="AD1029" s="11" t="s">
        <v>50</v>
      </c>
      <c r="AE1029" s="11" t="s">
        <v>72</v>
      </c>
      <c r="AF1029" s="11">
        <v>4</v>
      </c>
      <c r="AG1029" s="12">
        <v>261.13</v>
      </c>
      <c r="AH1029" s="11">
        <v>22</v>
      </c>
      <c r="AI1029" s="11" t="str" cm="1">
        <f t="array" ref="AI1029">_xlfn.IFS(AH1029&lt;=25,"Young",AH1029&lt;=50,"Adult",AH1029&gt;50,"Old")</f>
        <v>Young</v>
      </c>
    </row>
    <row r="1030" spans="1:35" x14ac:dyDescent="0.35">
      <c r="A1030" s="7">
        <v>1534</v>
      </c>
      <c r="B1030" s="5">
        <v>44619</v>
      </c>
      <c r="C1030" s="6">
        <f t="shared" ca="1" si="16"/>
        <v>4.2305555555555552</v>
      </c>
      <c r="D1030" s="7" t="s">
        <v>105</v>
      </c>
      <c r="E1030" s="7" t="s">
        <v>28</v>
      </c>
      <c r="F1030" s="7" t="s">
        <v>29</v>
      </c>
      <c r="G1030" s="7" t="s">
        <v>54</v>
      </c>
      <c r="H1030" s="7" t="s">
        <v>55</v>
      </c>
      <c r="I1030" s="7" t="s">
        <v>32</v>
      </c>
      <c r="J1030" s="7" t="s">
        <v>33</v>
      </c>
      <c r="K1030" s="7" t="s">
        <v>69</v>
      </c>
      <c r="L1030" s="5">
        <v>23691</v>
      </c>
      <c r="M1030" s="7" t="s">
        <v>35</v>
      </c>
      <c r="N1030" s="7" t="s">
        <v>47</v>
      </c>
      <c r="O1030" s="7" t="s">
        <v>37</v>
      </c>
      <c r="P1030" s="7" t="s">
        <v>66</v>
      </c>
      <c r="Q1030" s="7" t="s">
        <v>39</v>
      </c>
      <c r="R1030" s="7" cm="1">
        <f t="array" ref="R1030">_xlfn.IFS(Table3[[#This Row],[Performance Levels]]="Exceeds",4,Table3[[#This Row],[Performance Levels]]="Fully Meets",3,Table3[[#This Row],[Performance Levels]]="PIP",1,Table3[[#This Row],[Performance Levels]]="Needs Improvement",2)</f>
        <v>3</v>
      </c>
      <c r="S1030" s="7">
        <v>3</v>
      </c>
      <c r="T1030" s="7" t="str" cm="1">
        <f t="array" ref="T1030">_xlfn.IFS(S1030&lt;=2,"Excellent",S1030=3,"Average",S1030&lt;=5,"Poor")</f>
        <v>Average</v>
      </c>
      <c r="U1030" s="5">
        <v>44785</v>
      </c>
      <c r="V1030" s="7">
        <v>1</v>
      </c>
      <c r="W1030" s="7" t="str" cm="1">
        <f t="array" ref="W1030">_xlfn.IFS(S1030&lt;=2,"High",S1030=3,"Moderate",S1030&lt;=5,"Low")</f>
        <v>Moderate</v>
      </c>
      <c r="X1030" s="7">
        <v>1</v>
      </c>
      <c r="Y1030" s="7" t="str" cm="1">
        <f t="array" ref="Y1030">_xlfn.IFS(S1030&lt;=2,"High",S1030=3,"Moderate",S1030&lt;=5,"Low")</f>
        <v>Moderate</v>
      </c>
      <c r="Z1030" s="7">
        <v>5</v>
      </c>
      <c r="AA1030" s="7" t="str" cm="1">
        <f t="array" ref="AA1030">_xlfn.IFS(S1030&lt;=2,"High",S1030=3,"Moderate",S1030&lt;=5,"Low")</f>
        <v>Moderate</v>
      </c>
      <c r="AB1030" s="5">
        <v>44861</v>
      </c>
      <c r="AC1030" s="7" t="s">
        <v>61</v>
      </c>
      <c r="AD1030" s="7" t="s">
        <v>50</v>
      </c>
      <c r="AE1030" s="7" t="s">
        <v>42</v>
      </c>
      <c r="AF1030" s="7">
        <v>1</v>
      </c>
      <c r="AG1030" s="8">
        <v>857.19</v>
      </c>
      <c r="AH1030" s="7">
        <v>58</v>
      </c>
      <c r="AI1030" s="7" t="str" cm="1">
        <f t="array" ref="AI1030">_xlfn.IFS(AH1030&lt;=25,"Young",AH1030&lt;=50,"Adult",AH1030&gt;50,"Old")</f>
        <v>Old</v>
      </c>
    </row>
    <row r="1031" spans="1:35" x14ac:dyDescent="0.35">
      <c r="A1031" s="11">
        <v>1535</v>
      </c>
      <c r="B1031" s="9">
        <v>44324</v>
      </c>
      <c r="C1031" s="10">
        <f t="shared" ca="1" si="16"/>
        <v>5.0333333333333332</v>
      </c>
      <c r="D1031" s="11" t="s">
        <v>105</v>
      </c>
      <c r="E1031" s="11" t="s">
        <v>84</v>
      </c>
      <c r="F1031" s="11" t="s">
        <v>29</v>
      </c>
      <c r="G1031" s="11" t="s">
        <v>30</v>
      </c>
      <c r="H1031" s="11" t="s">
        <v>55</v>
      </c>
      <c r="I1031" s="11" t="s">
        <v>45</v>
      </c>
      <c r="J1031" s="11" t="s">
        <v>33</v>
      </c>
      <c r="K1031" s="11" t="s">
        <v>64</v>
      </c>
      <c r="L1031" s="9">
        <v>36841</v>
      </c>
      <c r="M1031" s="11" t="s">
        <v>35</v>
      </c>
      <c r="N1031" s="11" t="s">
        <v>36</v>
      </c>
      <c r="O1031" s="11" t="s">
        <v>71</v>
      </c>
      <c r="P1031" s="11" t="s">
        <v>38</v>
      </c>
      <c r="Q1031" s="11" t="s">
        <v>39</v>
      </c>
      <c r="R1031" s="11" cm="1">
        <f t="array" ref="R1031">_xlfn.IFS(Table3[[#This Row],[Performance Levels]]="Exceeds",4,Table3[[#This Row],[Performance Levels]]="Fully Meets",3,Table3[[#This Row],[Performance Levels]]="PIP",1,Table3[[#This Row],[Performance Levels]]="Needs Improvement",2)</f>
        <v>3</v>
      </c>
      <c r="S1031" s="11">
        <v>3</v>
      </c>
      <c r="T1031" s="11" t="str" cm="1">
        <f t="array" ref="T1031">_xlfn.IFS(S1031&lt;=2,"Excellent",S1031=3,"Average",S1031&lt;=5,"Poor")</f>
        <v>Average</v>
      </c>
      <c r="U1031" s="9">
        <v>44903</v>
      </c>
      <c r="V1031" s="11">
        <v>4</v>
      </c>
      <c r="W1031" s="11" t="str" cm="1">
        <f t="array" ref="W1031">_xlfn.IFS(S1031&lt;=2,"High",S1031=3,"Moderate",S1031&lt;=5,"Low")</f>
        <v>Moderate</v>
      </c>
      <c r="X1031" s="11">
        <v>2</v>
      </c>
      <c r="Y1031" s="11" t="str" cm="1">
        <f t="array" ref="Y1031">_xlfn.IFS(S1031&lt;=2,"High",S1031=3,"Moderate",S1031&lt;=5,"Low")</f>
        <v>Moderate</v>
      </c>
      <c r="Z1031" s="11">
        <v>1</v>
      </c>
      <c r="AA1031" s="11" t="str" cm="1">
        <f t="array" ref="AA1031">_xlfn.IFS(S1031&lt;=2,"High",S1031=3,"Moderate",S1031&lt;=5,"Low")</f>
        <v>Moderate</v>
      </c>
      <c r="AB1031" s="9">
        <v>44843</v>
      </c>
      <c r="AC1031" s="11" t="s">
        <v>49</v>
      </c>
      <c r="AD1031" s="11" t="s">
        <v>41</v>
      </c>
      <c r="AE1031" s="11" t="s">
        <v>42</v>
      </c>
      <c r="AF1031" s="11">
        <v>3</v>
      </c>
      <c r="AG1031" s="12">
        <v>442.86</v>
      </c>
      <c r="AH1031" s="11">
        <v>21</v>
      </c>
      <c r="AI1031" s="11" t="str" cm="1">
        <f t="array" ref="AI1031">_xlfn.IFS(AH1031&lt;=25,"Young",AH1031&lt;=50,"Adult",AH1031&gt;50,"Old")</f>
        <v>Young</v>
      </c>
    </row>
    <row r="1032" spans="1:35" x14ac:dyDescent="0.35">
      <c r="A1032" s="7">
        <v>1536</v>
      </c>
      <c r="B1032" s="5">
        <v>44922</v>
      </c>
      <c r="C1032" s="6">
        <f t="shared" ca="1" si="16"/>
        <v>3.3972222222222221</v>
      </c>
      <c r="D1032" s="7" t="s">
        <v>105</v>
      </c>
      <c r="E1032" s="7" t="s">
        <v>43</v>
      </c>
      <c r="F1032" s="7" t="s">
        <v>29</v>
      </c>
      <c r="G1032" s="7" t="s">
        <v>30</v>
      </c>
      <c r="H1032" s="7" t="s">
        <v>31</v>
      </c>
      <c r="I1032" s="7" t="s">
        <v>45</v>
      </c>
      <c r="J1032" s="7" t="s">
        <v>33</v>
      </c>
      <c r="K1032" s="7" t="s">
        <v>64</v>
      </c>
      <c r="L1032" s="5">
        <v>20442</v>
      </c>
      <c r="M1032" s="7" t="s">
        <v>35</v>
      </c>
      <c r="N1032" s="7" t="s">
        <v>36</v>
      </c>
      <c r="O1032" s="7" t="s">
        <v>83</v>
      </c>
      <c r="P1032" s="7" t="s">
        <v>60</v>
      </c>
      <c r="Q1032" s="7" t="s">
        <v>39</v>
      </c>
      <c r="R1032" s="7" cm="1">
        <f t="array" ref="R1032">_xlfn.IFS(Table3[[#This Row],[Performance Levels]]="Exceeds",4,Table3[[#This Row],[Performance Levels]]="Fully Meets",3,Table3[[#This Row],[Performance Levels]]="PIP",1,Table3[[#This Row],[Performance Levels]]="Needs Improvement",2)</f>
        <v>3</v>
      </c>
      <c r="S1032" s="7">
        <v>3</v>
      </c>
      <c r="T1032" s="7" t="str" cm="1">
        <f t="array" ref="T1032">_xlfn.IFS(S1032&lt;=2,"Excellent",S1032=3,"Average",S1032&lt;=5,"Poor")</f>
        <v>Average</v>
      </c>
      <c r="U1032" s="5">
        <v>45004</v>
      </c>
      <c r="V1032" s="7">
        <v>5</v>
      </c>
      <c r="W1032" s="7" t="str" cm="1">
        <f t="array" ref="W1032">_xlfn.IFS(S1032&lt;=2,"High",S1032=3,"Moderate",S1032&lt;=5,"Low")</f>
        <v>Moderate</v>
      </c>
      <c r="X1032" s="7">
        <v>3</v>
      </c>
      <c r="Y1032" s="7" t="str" cm="1">
        <f t="array" ref="Y1032">_xlfn.IFS(S1032&lt;=2,"High",S1032=3,"Moderate",S1032&lt;=5,"Low")</f>
        <v>Moderate</v>
      </c>
      <c r="Z1032" s="7">
        <v>5</v>
      </c>
      <c r="AA1032" s="7" t="str" cm="1">
        <f t="array" ref="AA1032">_xlfn.IFS(S1032&lt;=2,"High",S1032=3,"Moderate",S1032&lt;=5,"Low")</f>
        <v>Moderate</v>
      </c>
      <c r="AB1032" s="5">
        <v>44953</v>
      </c>
      <c r="AC1032" s="7" t="s">
        <v>91</v>
      </c>
      <c r="AD1032" s="7" t="s">
        <v>41</v>
      </c>
      <c r="AE1032" s="7" t="s">
        <v>72</v>
      </c>
      <c r="AF1032" s="7">
        <v>4</v>
      </c>
      <c r="AG1032" s="8">
        <v>382</v>
      </c>
      <c r="AH1032" s="7">
        <v>67</v>
      </c>
      <c r="AI1032" s="7" t="str" cm="1">
        <f t="array" ref="AI1032">_xlfn.IFS(AH1032&lt;=25,"Young",AH1032&lt;=50,"Adult",AH1032&gt;50,"Old")</f>
        <v>Old</v>
      </c>
    </row>
    <row r="1033" spans="1:35" x14ac:dyDescent="0.35">
      <c r="A1033" s="11">
        <v>1537</v>
      </c>
      <c r="B1033" s="9">
        <v>44059</v>
      </c>
      <c r="C1033" s="10">
        <f t="shared" ca="1" si="16"/>
        <v>5.7611111111111111</v>
      </c>
      <c r="D1033" s="11" t="s">
        <v>105</v>
      </c>
      <c r="E1033" s="11" t="s">
        <v>86</v>
      </c>
      <c r="F1033" s="11" t="s">
        <v>29</v>
      </c>
      <c r="G1033" s="11" t="s">
        <v>30</v>
      </c>
      <c r="H1033" s="11" t="s">
        <v>55</v>
      </c>
      <c r="I1033" s="11" t="s">
        <v>54</v>
      </c>
      <c r="J1033" s="11" t="s">
        <v>33</v>
      </c>
      <c r="K1033" s="11" t="s">
        <v>95</v>
      </c>
      <c r="L1033" s="9">
        <v>18275</v>
      </c>
      <c r="M1033" s="11" t="s">
        <v>35</v>
      </c>
      <c r="N1033" s="11" t="s">
        <v>47</v>
      </c>
      <c r="O1033" s="11" t="s">
        <v>48</v>
      </c>
      <c r="P1033" s="11" t="s">
        <v>76</v>
      </c>
      <c r="Q1033" s="11" t="s">
        <v>39</v>
      </c>
      <c r="R1033" s="11" cm="1">
        <f t="array" ref="R1033">_xlfn.IFS(Table3[[#This Row],[Performance Levels]]="Exceeds",4,Table3[[#This Row],[Performance Levels]]="Fully Meets",3,Table3[[#This Row],[Performance Levels]]="PIP",1,Table3[[#This Row],[Performance Levels]]="Needs Improvement",2)</f>
        <v>3</v>
      </c>
      <c r="S1033" s="11">
        <v>3</v>
      </c>
      <c r="T1033" s="11" t="str" cm="1">
        <f t="array" ref="T1033">_xlfn.IFS(S1033&lt;=2,"Excellent",S1033=3,"Average",S1033&lt;=5,"Poor")</f>
        <v>Average</v>
      </c>
      <c r="U1033" s="9">
        <v>44779</v>
      </c>
      <c r="V1033" s="11">
        <v>5</v>
      </c>
      <c r="W1033" s="11" t="str" cm="1">
        <f t="array" ref="W1033">_xlfn.IFS(S1033&lt;=2,"High",S1033=3,"Moderate",S1033&lt;=5,"Low")</f>
        <v>Moderate</v>
      </c>
      <c r="X1033" s="11">
        <v>2</v>
      </c>
      <c r="Y1033" s="11" t="str" cm="1">
        <f t="array" ref="Y1033">_xlfn.IFS(S1033&lt;=2,"High",S1033=3,"Moderate",S1033&lt;=5,"Low")</f>
        <v>Moderate</v>
      </c>
      <c r="Z1033" s="11">
        <v>4</v>
      </c>
      <c r="AA1033" s="11" t="str" cm="1">
        <f t="array" ref="AA1033">_xlfn.IFS(S1033&lt;=2,"High",S1033=3,"Moderate",S1033&lt;=5,"Low")</f>
        <v>Moderate</v>
      </c>
      <c r="AB1033" s="9">
        <v>45136</v>
      </c>
      <c r="AC1033" s="11" t="s">
        <v>91</v>
      </c>
      <c r="AD1033" s="11" t="s">
        <v>50</v>
      </c>
      <c r="AE1033" s="11" t="s">
        <v>51</v>
      </c>
      <c r="AF1033" s="11">
        <v>2</v>
      </c>
      <c r="AG1033" s="12">
        <v>430.09</v>
      </c>
      <c r="AH1033" s="11">
        <v>70</v>
      </c>
      <c r="AI1033" s="11" t="str" cm="1">
        <f t="array" ref="AI1033">_xlfn.IFS(AH1033&lt;=25,"Young",AH1033&lt;=50,"Adult",AH1033&gt;50,"Old")</f>
        <v>Old</v>
      </c>
    </row>
    <row r="1034" spans="1:35" x14ac:dyDescent="0.35">
      <c r="A1034" s="7">
        <v>1538</v>
      </c>
      <c r="B1034" s="5">
        <v>44946</v>
      </c>
      <c r="C1034" s="6">
        <f t="shared" ca="1" si="16"/>
        <v>3.3333333333333335</v>
      </c>
      <c r="D1034" s="7" t="s">
        <v>105</v>
      </c>
      <c r="E1034" s="7" t="s">
        <v>63</v>
      </c>
      <c r="F1034" s="7" t="s">
        <v>29</v>
      </c>
      <c r="G1034" s="7" t="s">
        <v>30</v>
      </c>
      <c r="H1034" s="7" t="s">
        <v>55</v>
      </c>
      <c r="I1034" s="7" t="s">
        <v>54</v>
      </c>
      <c r="J1034" s="7" t="s">
        <v>33</v>
      </c>
      <c r="K1034" s="7" t="s">
        <v>88</v>
      </c>
      <c r="L1034" s="5">
        <v>36909</v>
      </c>
      <c r="M1034" s="7" t="s">
        <v>35</v>
      </c>
      <c r="N1034" s="7" t="s">
        <v>47</v>
      </c>
      <c r="O1034" s="7" t="s">
        <v>37</v>
      </c>
      <c r="P1034" s="7" t="s">
        <v>38</v>
      </c>
      <c r="Q1034" s="7" t="s">
        <v>39</v>
      </c>
      <c r="R1034" s="7" cm="1">
        <f t="array" ref="R1034">_xlfn.IFS(Table3[[#This Row],[Performance Levels]]="Exceeds",4,Table3[[#This Row],[Performance Levels]]="Fully Meets",3,Table3[[#This Row],[Performance Levels]]="PIP",1,Table3[[#This Row],[Performance Levels]]="Needs Improvement",2)</f>
        <v>3</v>
      </c>
      <c r="S1034" s="7">
        <v>3</v>
      </c>
      <c r="T1034" s="7" t="str" cm="1">
        <f t="array" ref="T1034">_xlfn.IFS(S1034&lt;=2,"Excellent",S1034=3,"Average",S1034&lt;=5,"Poor")</f>
        <v>Average</v>
      </c>
      <c r="U1034" s="5">
        <v>44876</v>
      </c>
      <c r="V1034" s="7">
        <v>2</v>
      </c>
      <c r="W1034" s="7" t="str" cm="1">
        <f t="array" ref="W1034">_xlfn.IFS(S1034&lt;=2,"High",S1034=3,"Moderate",S1034&lt;=5,"Low")</f>
        <v>Moderate</v>
      </c>
      <c r="X1034" s="7">
        <v>4</v>
      </c>
      <c r="Y1034" s="7" t="str" cm="1">
        <f t="array" ref="Y1034">_xlfn.IFS(S1034&lt;=2,"High",S1034=3,"Moderate",S1034&lt;=5,"Low")</f>
        <v>Moderate</v>
      </c>
      <c r="Z1034" s="7">
        <v>5</v>
      </c>
      <c r="AA1034" s="7" t="str" cm="1">
        <f t="array" ref="AA1034">_xlfn.IFS(S1034&lt;=2,"High",S1034=3,"Moderate",S1034&lt;=5,"Low")</f>
        <v>Moderate</v>
      </c>
      <c r="AB1034" s="5">
        <v>44855</v>
      </c>
      <c r="AC1034" s="7" t="s">
        <v>40</v>
      </c>
      <c r="AD1034" s="7" t="s">
        <v>50</v>
      </c>
      <c r="AE1034" s="7" t="s">
        <v>42</v>
      </c>
      <c r="AF1034" s="7">
        <v>3</v>
      </c>
      <c r="AG1034" s="8">
        <v>854.47</v>
      </c>
      <c r="AH1034" s="7">
        <v>22</v>
      </c>
      <c r="AI1034" s="7" t="str" cm="1">
        <f t="array" ref="AI1034">_xlfn.IFS(AH1034&lt;=25,"Young",AH1034&lt;=50,"Adult",AH1034&gt;50,"Old")</f>
        <v>Young</v>
      </c>
    </row>
    <row r="1035" spans="1:35" x14ac:dyDescent="0.35">
      <c r="A1035" s="11">
        <v>1539</v>
      </c>
      <c r="B1035" s="9">
        <v>44193</v>
      </c>
      <c r="C1035" s="10">
        <f t="shared" ca="1" si="16"/>
        <v>5.3944444444444448</v>
      </c>
      <c r="D1035" s="11" t="s">
        <v>105</v>
      </c>
      <c r="E1035" s="11" t="s">
        <v>93</v>
      </c>
      <c r="F1035" s="11" t="s">
        <v>107</v>
      </c>
      <c r="G1035" s="11" t="s">
        <v>45</v>
      </c>
      <c r="H1035" s="11" t="s">
        <v>44</v>
      </c>
      <c r="I1035" s="11" t="s">
        <v>54</v>
      </c>
      <c r="J1035" s="11" t="s">
        <v>33</v>
      </c>
      <c r="K1035" s="11" t="s">
        <v>95</v>
      </c>
      <c r="L1035" s="9">
        <v>22342</v>
      </c>
      <c r="M1035" s="11" t="s">
        <v>35</v>
      </c>
      <c r="N1035" s="11" t="s">
        <v>47</v>
      </c>
      <c r="O1035" s="11" t="s">
        <v>48</v>
      </c>
      <c r="P1035" s="11" t="s">
        <v>38</v>
      </c>
      <c r="Q1035" s="11" t="s">
        <v>39</v>
      </c>
      <c r="R1035" s="11" cm="1">
        <f t="array" ref="R1035">_xlfn.IFS(Table3[[#This Row],[Performance Levels]]="Exceeds",4,Table3[[#This Row],[Performance Levels]]="Fully Meets",3,Table3[[#This Row],[Performance Levels]]="PIP",1,Table3[[#This Row],[Performance Levels]]="Needs Improvement",2)</f>
        <v>3</v>
      </c>
      <c r="S1035" s="11">
        <v>3</v>
      </c>
      <c r="T1035" s="11" t="str" cm="1">
        <f t="array" ref="T1035">_xlfn.IFS(S1035&lt;=2,"Excellent",S1035=3,"Average",S1035&lt;=5,"Poor")</f>
        <v>Average</v>
      </c>
      <c r="U1035" s="9">
        <v>44948</v>
      </c>
      <c r="V1035" s="11">
        <v>4</v>
      </c>
      <c r="W1035" s="11" t="str" cm="1">
        <f t="array" ref="W1035">_xlfn.IFS(S1035&lt;=2,"High",S1035=3,"Moderate",S1035&lt;=5,"Low")</f>
        <v>Moderate</v>
      </c>
      <c r="X1035" s="11">
        <v>4</v>
      </c>
      <c r="Y1035" s="11" t="str" cm="1">
        <f t="array" ref="Y1035">_xlfn.IFS(S1035&lt;=2,"High",S1035=3,"Moderate",S1035&lt;=5,"Low")</f>
        <v>Moderate</v>
      </c>
      <c r="Z1035" s="11">
        <v>5</v>
      </c>
      <c r="AA1035" s="11" t="str" cm="1">
        <f t="array" ref="AA1035">_xlfn.IFS(S1035&lt;=2,"High",S1035=3,"Moderate",S1035&lt;=5,"Low")</f>
        <v>Moderate</v>
      </c>
      <c r="AB1035" s="9">
        <v>44915</v>
      </c>
      <c r="AC1035" s="11" t="s">
        <v>91</v>
      </c>
      <c r="AD1035" s="11" t="s">
        <v>41</v>
      </c>
      <c r="AE1035" s="11" t="s">
        <v>72</v>
      </c>
      <c r="AF1035" s="11">
        <v>5</v>
      </c>
      <c r="AG1035" s="12">
        <v>899.57</v>
      </c>
      <c r="AH1035" s="11">
        <v>59</v>
      </c>
      <c r="AI1035" s="11" t="str" cm="1">
        <f t="array" ref="AI1035">_xlfn.IFS(AH1035&lt;=25,"Young",AH1035&lt;=50,"Adult",AH1035&gt;50,"Old")</f>
        <v>Old</v>
      </c>
    </row>
    <row r="1036" spans="1:35" x14ac:dyDescent="0.35">
      <c r="A1036" s="7">
        <v>1540</v>
      </c>
      <c r="B1036" s="5">
        <v>44245</v>
      </c>
      <c r="C1036" s="6">
        <f t="shared" ca="1" si="16"/>
        <v>5.2555555555555555</v>
      </c>
      <c r="D1036" s="7" t="s">
        <v>27</v>
      </c>
      <c r="E1036" s="7" t="s">
        <v>68</v>
      </c>
      <c r="F1036" s="7" t="s">
        <v>29</v>
      </c>
      <c r="G1036" s="7" t="s">
        <v>30</v>
      </c>
      <c r="H1036" s="7" t="s">
        <v>31</v>
      </c>
      <c r="I1036" s="7" t="s">
        <v>32</v>
      </c>
      <c r="J1036" s="7" t="s">
        <v>33</v>
      </c>
      <c r="K1036" s="7" t="s">
        <v>109</v>
      </c>
      <c r="L1036" s="5">
        <v>24522</v>
      </c>
      <c r="M1036" s="7" t="s">
        <v>35</v>
      </c>
      <c r="N1036" s="7" t="s">
        <v>36</v>
      </c>
      <c r="O1036" s="7" t="s">
        <v>71</v>
      </c>
      <c r="P1036" s="7" t="s">
        <v>38</v>
      </c>
      <c r="Q1036" s="7" t="s">
        <v>39</v>
      </c>
      <c r="R1036" s="7" cm="1">
        <f t="array" ref="R1036">_xlfn.IFS(Table3[[#This Row],[Performance Levels]]="Exceeds",4,Table3[[#This Row],[Performance Levels]]="Fully Meets",3,Table3[[#This Row],[Performance Levels]]="PIP",1,Table3[[#This Row],[Performance Levels]]="Needs Improvement",2)</f>
        <v>3</v>
      </c>
      <c r="S1036" s="7">
        <v>3</v>
      </c>
      <c r="T1036" s="7" t="str" cm="1">
        <f t="array" ref="T1036">_xlfn.IFS(S1036&lt;=2,"Excellent",S1036=3,"Average",S1036&lt;=5,"Poor")</f>
        <v>Average</v>
      </c>
      <c r="U1036" s="5">
        <v>44950</v>
      </c>
      <c r="V1036" s="7">
        <v>2</v>
      </c>
      <c r="W1036" s="7" t="str" cm="1">
        <f t="array" ref="W1036">_xlfn.IFS(S1036&lt;=2,"High",S1036=3,"Moderate",S1036&lt;=5,"Low")</f>
        <v>Moderate</v>
      </c>
      <c r="X1036" s="7">
        <v>4</v>
      </c>
      <c r="Y1036" s="7" t="str" cm="1">
        <f t="array" ref="Y1036">_xlfn.IFS(S1036&lt;=2,"High",S1036=3,"Moderate",S1036&lt;=5,"Low")</f>
        <v>Moderate</v>
      </c>
      <c r="Z1036" s="7">
        <v>2</v>
      </c>
      <c r="AA1036" s="7" t="str" cm="1">
        <f t="array" ref="AA1036">_xlfn.IFS(S1036&lt;=2,"High",S1036=3,"Moderate",S1036&lt;=5,"Low")</f>
        <v>Moderate</v>
      </c>
      <c r="AB1036" s="5">
        <v>44861</v>
      </c>
      <c r="AC1036" s="7" t="s">
        <v>91</v>
      </c>
      <c r="AD1036" s="7" t="s">
        <v>41</v>
      </c>
      <c r="AE1036" s="7" t="s">
        <v>51</v>
      </c>
      <c r="AF1036" s="7">
        <v>1</v>
      </c>
      <c r="AG1036" s="8">
        <v>686.34</v>
      </c>
      <c r="AH1036" s="7">
        <v>54</v>
      </c>
      <c r="AI1036" s="7" t="str" cm="1">
        <f t="array" ref="AI1036">_xlfn.IFS(AH1036&lt;=25,"Young",AH1036&lt;=50,"Adult",AH1036&gt;50,"Old")</f>
        <v>Old</v>
      </c>
    </row>
    <row r="1037" spans="1:35" x14ac:dyDescent="0.35">
      <c r="A1037" s="11">
        <v>1541</v>
      </c>
      <c r="B1037" s="9">
        <v>44212</v>
      </c>
      <c r="C1037" s="10">
        <f t="shared" ca="1" si="16"/>
        <v>5.3444444444444441</v>
      </c>
      <c r="D1037" s="11" t="s">
        <v>27</v>
      </c>
      <c r="E1037" s="11" t="s">
        <v>28</v>
      </c>
      <c r="F1037" s="11" t="s">
        <v>29</v>
      </c>
      <c r="G1037" s="11" t="s">
        <v>45</v>
      </c>
      <c r="H1037" s="11" t="s">
        <v>31</v>
      </c>
      <c r="I1037" s="11" t="s">
        <v>54</v>
      </c>
      <c r="J1037" s="11" t="s">
        <v>33</v>
      </c>
      <c r="K1037" s="11" t="s">
        <v>57</v>
      </c>
      <c r="L1037" s="9">
        <v>26646</v>
      </c>
      <c r="M1037" s="11" t="s">
        <v>35</v>
      </c>
      <c r="N1037" s="11" t="s">
        <v>36</v>
      </c>
      <c r="O1037" s="11" t="s">
        <v>71</v>
      </c>
      <c r="P1037" s="11" t="s">
        <v>38</v>
      </c>
      <c r="Q1037" s="11" t="s">
        <v>39</v>
      </c>
      <c r="R1037" s="11" cm="1">
        <f t="array" ref="R1037">_xlfn.IFS(Table3[[#This Row],[Performance Levels]]="Exceeds",4,Table3[[#This Row],[Performance Levels]]="Fully Meets",3,Table3[[#This Row],[Performance Levels]]="PIP",1,Table3[[#This Row],[Performance Levels]]="Needs Improvement",2)</f>
        <v>3</v>
      </c>
      <c r="S1037" s="11">
        <v>3</v>
      </c>
      <c r="T1037" s="11" t="str" cm="1">
        <f t="array" ref="T1037">_xlfn.IFS(S1037&lt;=2,"Excellent",S1037=3,"Average",S1037&lt;=5,"Poor")</f>
        <v>Average</v>
      </c>
      <c r="U1037" s="9">
        <v>44921</v>
      </c>
      <c r="V1037" s="11">
        <v>1</v>
      </c>
      <c r="W1037" s="11" t="str" cm="1">
        <f t="array" ref="W1037">_xlfn.IFS(S1037&lt;=2,"High",S1037=3,"Moderate",S1037&lt;=5,"Low")</f>
        <v>Moderate</v>
      </c>
      <c r="X1037" s="11">
        <v>4</v>
      </c>
      <c r="Y1037" s="11" t="str" cm="1">
        <f t="array" ref="Y1037">_xlfn.IFS(S1037&lt;=2,"High",S1037=3,"Moderate",S1037&lt;=5,"Low")</f>
        <v>Moderate</v>
      </c>
      <c r="Z1037" s="11">
        <v>1</v>
      </c>
      <c r="AA1037" s="11" t="str" cm="1">
        <f t="array" ref="AA1037">_xlfn.IFS(S1037&lt;=2,"High",S1037=3,"Moderate",S1037&lt;=5,"Low")</f>
        <v>Moderate</v>
      </c>
      <c r="AB1037" s="9">
        <v>44974</v>
      </c>
      <c r="AC1037" s="11" t="s">
        <v>91</v>
      </c>
      <c r="AD1037" s="11" t="s">
        <v>41</v>
      </c>
      <c r="AE1037" s="11" t="s">
        <v>72</v>
      </c>
      <c r="AF1037" s="11">
        <v>4</v>
      </c>
      <c r="AG1037" s="12">
        <v>770.12</v>
      </c>
      <c r="AH1037" s="11">
        <v>49</v>
      </c>
      <c r="AI1037" s="11" t="str" cm="1">
        <f t="array" ref="AI1037">_xlfn.IFS(AH1037&lt;=25,"Young",AH1037&lt;=50,"Adult",AH1037&gt;50,"Old")</f>
        <v>Adult</v>
      </c>
    </row>
    <row r="1038" spans="1:35" x14ac:dyDescent="0.35">
      <c r="A1038" s="7">
        <v>1542</v>
      </c>
      <c r="B1038" s="5">
        <v>44658</v>
      </c>
      <c r="C1038" s="6">
        <f t="shared" ca="1" si="16"/>
        <v>4.1194444444444445</v>
      </c>
      <c r="D1038" s="7" t="s">
        <v>27</v>
      </c>
      <c r="E1038" s="7" t="s">
        <v>84</v>
      </c>
      <c r="F1038" s="7" t="s">
        <v>29</v>
      </c>
      <c r="G1038" s="7" t="s">
        <v>54</v>
      </c>
      <c r="H1038" s="7" t="s">
        <v>44</v>
      </c>
      <c r="I1038" s="7" t="s">
        <v>32</v>
      </c>
      <c r="J1038" s="7" t="s">
        <v>33</v>
      </c>
      <c r="K1038" s="7" t="s">
        <v>88</v>
      </c>
      <c r="L1038" s="5">
        <v>33949</v>
      </c>
      <c r="M1038" s="7" t="s">
        <v>35</v>
      </c>
      <c r="N1038" s="7" t="s">
        <v>47</v>
      </c>
      <c r="O1038" s="7" t="s">
        <v>37</v>
      </c>
      <c r="P1038" s="7" t="s">
        <v>66</v>
      </c>
      <c r="Q1038" s="7" t="s">
        <v>39</v>
      </c>
      <c r="R1038" s="7" cm="1">
        <f t="array" ref="R1038">_xlfn.IFS(Table3[[#This Row],[Performance Levels]]="Exceeds",4,Table3[[#This Row],[Performance Levels]]="Fully Meets",3,Table3[[#This Row],[Performance Levels]]="PIP",1,Table3[[#This Row],[Performance Levels]]="Needs Improvement",2)</f>
        <v>3</v>
      </c>
      <c r="S1038" s="7">
        <v>3</v>
      </c>
      <c r="T1038" s="7" t="str" cm="1">
        <f t="array" ref="T1038">_xlfn.IFS(S1038&lt;=2,"Excellent",S1038=3,"Average",S1038&lt;=5,"Poor")</f>
        <v>Average</v>
      </c>
      <c r="U1038" s="5">
        <v>45138</v>
      </c>
      <c r="V1038" s="7">
        <v>5</v>
      </c>
      <c r="W1038" s="7" t="str" cm="1">
        <f t="array" ref="W1038">_xlfn.IFS(S1038&lt;=2,"High",S1038=3,"Moderate",S1038&lt;=5,"Low")</f>
        <v>Moderate</v>
      </c>
      <c r="X1038" s="7">
        <v>4</v>
      </c>
      <c r="Y1038" s="7" t="str" cm="1">
        <f t="array" ref="Y1038">_xlfn.IFS(S1038&lt;=2,"High",S1038=3,"Moderate",S1038&lt;=5,"Low")</f>
        <v>Moderate</v>
      </c>
      <c r="Z1038" s="7">
        <v>4</v>
      </c>
      <c r="AA1038" s="7" t="str" cm="1">
        <f t="array" ref="AA1038">_xlfn.IFS(S1038&lt;=2,"High",S1038=3,"Moderate",S1038&lt;=5,"Low")</f>
        <v>Moderate</v>
      </c>
      <c r="AB1038" s="5">
        <v>44841</v>
      </c>
      <c r="AC1038" s="7" t="s">
        <v>40</v>
      </c>
      <c r="AD1038" s="7" t="s">
        <v>50</v>
      </c>
      <c r="AE1038" s="7" t="s">
        <v>51</v>
      </c>
      <c r="AF1038" s="7">
        <v>4</v>
      </c>
      <c r="AG1038" s="8">
        <v>180.73</v>
      </c>
      <c r="AH1038" s="7">
        <v>30</v>
      </c>
      <c r="AI1038" s="7" t="str" cm="1">
        <f t="array" ref="AI1038">_xlfn.IFS(AH1038&lt;=25,"Young",AH1038&lt;=50,"Adult",AH1038&gt;50,"Old")</f>
        <v>Adult</v>
      </c>
    </row>
    <row r="1039" spans="1:35" x14ac:dyDescent="0.35">
      <c r="A1039" s="11">
        <v>1543</v>
      </c>
      <c r="B1039" s="9">
        <v>43657</v>
      </c>
      <c r="C1039" s="10">
        <f t="shared" ca="1" si="16"/>
        <v>6.8583333333333334</v>
      </c>
      <c r="D1039" s="11" t="s">
        <v>27</v>
      </c>
      <c r="E1039" s="11" t="s">
        <v>43</v>
      </c>
      <c r="F1039" s="11" t="s">
        <v>29</v>
      </c>
      <c r="G1039" s="11" t="s">
        <v>45</v>
      </c>
      <c r="H1039" s="11" t="s">
        <v>44</v>
      </c>
      <c r="I1039" s="11" t="s">
        <v>45</v>
      </c>
      <c r="J1039" s="11" t="s">
        <v>33</v>
      </c>
      <c r="K1039" s="11" t="s">
        <v>69</v>
      </c>
      <c r="L1039" s="9">
        <v>22478</v>
      </c>
      <c r="M1039" s="11" t="s">
        <v>35</v>
      </c>
      <c r="N1039" s="11" t="s">
        <v>47</v>
      </c>
      <c r="O1039" s="11" t="s">
        <v>71</v>
      </c>
      <c r="P1039" s="11" t="s">
        <v>66</v>
      </c>
      <c r="Q1039" s="11" t="s">
        <v>39</v>
      </c>
      <c r="R1039" s="11" cm="1">
        <f t="array" ref="R1039">_xlfn.IFS(Table3[[#This Row],[Performance Levels]]="Exceeds",4,Table3[[#This Row],[Performance Levels]]="Fully Meets",3,Table3[[#This Row],[Performance Levels]]="PIP",1,Table3[[#This Row],[Performance Levels]]="Needs Improvement",2)</f>
        <v>3</v>
      </c>
      <c r="S1039" s="11">
        <v>3</v>
      </c>
      <c r="T1039" s="11" t="str" cm="1">
        <f t="array" ref="T1039">_xlfn.IFS(S1039&lt;=2,"Excellent",S1039=3,"Average",S1039&lt;=5,"Poor")</f>
        <v>Average</v>
      </c>
      <c r="U1039" s="9">
        <v>44933</v>
      </c>
      <c r="V1039" s="11">
        <v>4</v>
      </c>
      <c r="W1039" s="11" t="str" cm="1">
        <f t="array" ref="W1039">_xlfn.IFS(S1039&lt;=2,"High",S1039=3,"Moderate",S1039&lt;=5,"Low")</f>
        <v>Moderate</v>
      </c>
      <c r="X1039" s="11">
        <v>1</v>
      </c>
      <c r="Y1039" s="11" t="str" cm="1">
        <f t="array" ref="Y1039">_xlfn.IFS(S1039&lt;=2,"High",S1039=3,"Moderate",S1039&lt;=5,"Low")</f>
        <v>Moderate</v>
      </c>
      <c r="Z1039" s="11">
        <v>1</v>
      </c>
      <c r="AA1039" s="11" t="str" cm="1">
        <f t="array" ref="AA1039">_xlfn.IFS(S1039&lt;=2,"High",S1039=3,"Moderate",S1039&lt;=5,"Low")</f>
        <v>Moderate</v>
      </c>
      <c r="AB1039" s="9">
        <v>45047</v>
      </c>
      <c r="AC1039" s="11" t="s">
        <v>67</v>
      </c>
      <c r="AD1039" s="11" t="s">
        <v>41</v>
      </c>
      <c r="AE1039" s="11" t="s">
        <v>51</v>
      </c>
      <c r="AF1039" s="11">
        <v>2</v>
      </c>
      <c r="AG1039" s="12">
        <v>734.87</v>
      </c>
      <c r="AH1039" s="11">
        <v>58</v>
      </c>
      <c r="AI1039" s="11" t="str" cm="1">
        <f t="array" ref="AI1039">_xlfn.IFS(AH1039&lt;=25,"Young",AH1039&lt;=50,"Adult",AH1039&gt;50,"Old")</f>
        <v>Old</v>
      </c>
    </row>
    <row r="1040" spans="1:35" x14ac:dyDescent="0.35">
      <c r="A1040" s="7">
        <v>1544</v>
      </c>
      <c r="B1040" s="5">
        <v>44052</v>
      </c>
      <c r="C1040" s="6">
        <f t="shared" ca="1" si="16"/>
        <v>5.7805555555555559</v>
      </c>
      <c r="D1040" s="7" t="s">
        <v>27</v>
      </c>
      <c r="E1040" s="7" t="s">
        <v>86</v>
      </c>
      <c r="F1040" s="7" t="s">
        <v>29</v>
      </c>
      <c r="G1040" s="7" t="s">
        <v>45</v>
      </c>
      <c r="H1040" s="7" t="s">
        <v>31</v>
      </c>
      <c r="I1040" s="7" t="s">
        <v>32</v>
      </c>
      <c r="J1040" s="7" t="s">
        <v>33</v>
      </c>
      <c r="K1040" s="7" t="s">
        <v>74</v>
      </c>
      <c r="L1040" s="5">
        <v>34472</v>
      </c>
      <c r="M1040" s="7" t="s">
        <v>35</v>
      </c>
      <c r="N1040" s="7" t="s">
        <v>36</v>
      </c>
      <c r="O1040" s="7" t="s">
        <v>59</v>
      </c>
      <c r="P1040" s="7" t="s">
        <v>66</v>
      </c>
      <c r="Q1040" s="7" t="s">
        <v>39</v>
      </c>
      <c r="R1040" s="7" cm="1">
        <f t="array" ref="R1040">_xlfn.IFS(Table3[[#This Row],[Performance Levels]]="Exceeds",4,Table3[[#This Row],[Performance Levels]]="Fully Meets",3,Table3[[#This Row],[Performance Levels]]="PIP",1,Table3[[#This Row],[Performance Levels]]="Needs Improvement",2)</f>
        <v>3</v>
      </c>
      <c r="S1040" s="7">
        <v>3</v>
      </c>
      <c r="T1040" s="7" t="str" cm="1">
        <f t="array" ref="T1040">_xlfn.IFS(S1040&lt;=2,"Excellent",S1040=3,"Average",S1040&lt;=5,"Poor")</f>
        <v>Average</v>
      </c>
      <c r="U1040" s="5">
        <v>45097</v>
      </c>
      <c r="V1040" s="7">
        <v>5</v>
      </c>
      <c r="W1040" s="7" t="str" cm="1">
        <f t="array" ref="W1040">_xlfn.IFS(S1040&lt;=2,"High",S1040=3,"Moderate",S1040&lt;=5,"Low")</f>
        <v>Moderate</v>
      </c>
      <c r="X1040" s="7">
        <v>1</v>
      </c>
      <c r="Y1040" s="7" t="str" cm="1">
        <f t="array" ref="Y1040">_xlfn.IFS(S1040&lt;=2,"High",S1040=3,"Moderate",S1040&lt;=5,"Low")</f>
        <v>Moderate</v>
      </c>
      <c r="Z1040" s="7">
        <v>5</v>
      </c>
      <c r="AA1040" s="7" t="str" cm="1">
        <f t="array" ref="AA1040">_xlfn.IFS(S1040&lt;=2,"High",S1040=3,"Moderate",S1040&lt;=5,"Low")</f>
        <v>Moderate</v>
      </c>
      <c r="AB1040" s="5">
        <v>44857</v>
      </c>
      <c r="AC1040" s="7" t="s">
        <v>91</v>
      </c>
      <c r="AD1040" s="7" t="s">
        <v>41</v>
      </c>
      <c r="AE1040" s="7" t="s">
        <v>72</v>
      </c>
      <c r="AF1040" s="7">
        <v>3</v>
      </c>
      <c r="AG1040" s="8">
        <v>811.24</v>
      </c>
      <c r="AH1040" s="7">
        <v>26</v>
      </c>
      <c r="AI1040" s="7" t="str" cm="1">
        <f t="array" ref="AI1040">_xlfn.IFS(AH1040&lt;=25,"Young",AH1040&lt;=50,"Adult",AH1040&gt;50,"Old")</f>
        <v>Adult</v>
      </c>
    </row>
    <row r="1041" spans="1:35" x14ac:dyDescent="0.35">
      <c r="A1041" s="11">
        <v>1545</v>
      </c>
      <c r="B1041" s="9">
        <v>43363</v>
      </c>
      <c r="C1041" s="10">
        <f t="shared" ca="1" si="16"/>
        <v>7.666666666666667</v>
      </c>
      <c r="D1041" s="11" t="s">
        <v>27</v>
      </c>
      <c r="E1041" s="11" t="s">
        <v>63</v>
      </c>
      <c r="F1041" s="11" t="s">
        <v>29</v>
      </c>
      <c r="G1041" s="11" t="s">
        <v>30</v>
      </c>
      <c r="H1041" s="11" t="s">
        <v>44</v>
      </c>
      <c r="I1041" s="11" t="s">
        <v>45</v>
      </c>
      <c r="J1041" s="11" t="s">
        <v>33</v>
      </c>
      <c r="K1041" s="11" t="s">
        <v>69</v>
      </c>
      <c r="L1041" s="9">
        <v>20948</v>
      </c>
      <c r="M1041" s="11" t="s">
        <v>35</v>
      </c>
      <c r="N1041" s="11" t="s">
        <v>36</v>
      </c>
      <c r="O1041" s="11" t="s">
        <v>48</v>
      </c>
      <c r="P1041" s="11" t="s">
        <v>66</v>
      </c>
      <c r="Q1041" s="11" t="s">
        <v>39</v>
      </c>
      <c r="R1041" s="11" cm="1">
        <f t="array" ref="R1041">_xlfn.IFS(Table3[[#This Row],[Performance Levels]]="Exceeds",4,Table3[[#This Row],[Performance Levels]]="Fully Meets",3,Table3[[#This Row],[Performance Levels]]="PIP",1,Table3[[#This Row],[Performance Levels]]="Needs Improvement",2)</f>
        <v>3</v>
      </c>
      <c r="S1041" s="11">
        <v>3</v>
      </c>
      <c r="T1041" s="11" t="str" cm="1">
        <f t="array" ref="T1041">_xlfn.IFS(S1041&lt;=2,"Excellent",S1041=3,"Average",S1041&lt;=5,"Poor")</f>
        <v>Average</v>
      </c>
      <c r="U1041" s="9">
        <v>44794</v>
      </c>
      <c r="V1041" s="11">
        <v>2</v>
      </c>
      <c r="W1041" s="11" t="str" cm="1">
        <f t="array" ref="W1041">_xlfn.IFS(S1041&lt;=2,"High",S1041=3,"Moderate",S1041&lt;=5,"Low")</f>
        <v>Moderate</v>
      </c>
      <c r="X1041" s="11">
        <v>4</v>
      </c>
      <c r="Y1041" s="11" t="str" cm="1">
        <f t="array" ref="Y1041">_xlfn.IFS(S1041&lt;=2,"High",S1041=3,"Moderate",S1041&lt;=5,"Low")</f>
        <v>Moderate</v>
      </c>
      <c r="Z1041" s="11">
        <v>2</v>
      </c>
      <c r="AA1041" s="11" t="str" cm="1">
        <f t="array" ref="AA1041">_xlfn.IFS(S1041&lt;=2,"High",S1041=3,"Moderate",S1041&lt;=5,"Low")</f>
        <v>Moderate</v>
      </c>
      <c r="AB1041" s="9">
        <v>44962</v>
      </c>
      <c r="AC1041" s="11" t="s">
        <v>40</v>
      </c>
      <c r="AD1041" s="11" t="s">
        <v>41</v>
      </c>
      <c r="AE1041" s="11" t="s">
        <v>72</v>
      </c>
      <c r="AF1041" s="11">
        <v>3</v>
      </c>
      <c r="AG1041" s="12">
        <v>566</v>
      </c>
      <c r="AH1041" s="11">
        <v>61</v>
      </c>
      <c r="AI1041" s="11" t="str" cm="1">
        <f t="array" ref="AI1041">_xlfn.IFS(AH1041&lt;=25,"Young",AH1041&lt;=50,"Adult",AH1041&gt;50,"Old")</f>
        <v>Old</v>
      </c>
    </row>
    <row r="1042" spans="1:35" x14ac:dyDescent="0.35">
      <c r="A1042" s="7">
        <v>1546</v>
      </c>
      <c r="B1042" s="5">
        <v>43851</v>
      </c>
      <c r="C1042" s="6">
        <f t="shared" ca="1" si="16"/>
        <v>6.3305555555555557</v>
      </c>
      <c r="D1042" s="7" t="s">
        <v>27</v>
      </c>
      <c r="E1042" s="7" t="s">
        <v>93</v>
      </c>
      <c r="F1042" s="7" t="s">
        <v>29</v>
      </c>
      <c r="G1042" s="7" t="s">
        <v>45</v>
      </c>
      <c r="H1042" s="7" t="s">
        <v>55</v>
      </c>
      <c r="I1042" s="7" t="s">
        <v>45</v>
      </c>
      <c r="J1042" s="7" t="s">
        <v>33</v>
      </c>
      <c r="K1042" s="7" t="s">
        <v>88</v>
      </c>
      <c r="L1042" s="5">
        <v>19219</v>
      </c>
      <c r="M1042" s="7" t="s">
        <v>35</v>
      </c>
      <c r="N1042" s="7" t="s">
        <v>36</v>
      </c>
      <c r="O1042" s="7" t="s">
        <v>48</v>
      </c>
      <c r="P1042" s="7" t="s">
        <v>38</v>
      </c>
      <c r="Q1042" s="7" t="s">
        <v>39</v>
      </c>
      <c r="R1042" s="7" cm="1">
        <f t="array" ref="R1042">_xlfn.IFS(Table3[[#This Row],[Performance Levels]]="Exceeds",4,Table3[[#This Row],[Performance Levels]]="Fully Meets",3,Table3[[#This Row],[Performance Levels]]="PIP",1,Table3[[#This Row],[Performance Levels]]="Needs Improvement",2)</f>
        <v>3</v>
      </c>
      <c r="S1042" s="7">
        <v>3</v>
      </c>
      <c r="T1042" s="7" t="str" cm="1">
        <f t="array" ref="T1042">_xlfn.IFS(S1042&lt;=2,"Excellent",S1042=3,"Average",S1042&lt;=5,"Poor")</f>
        <v>Average</v>
      </c>
      <c r="U1042" s="5">
        <v>45072</v>
      </c>
      <c r="V1042" s="7">
        <v>3</v>
      </c>
      <c r="W1042" s="7" t="str" cm="1">
        <f t="array" ref="W1042">_xlfn.IFS(S1042&lt;=2,"High",S1042=3,"Moderate",S1042&lt;=5,"Low")</f>
        <v>Moderate</v>
      </c>
      <c r="X1042" s="7">
        <v>1</v>
      </c>
      <c r="Y1042" s="7" t="str" cm="1">
        <f t="array" ref="Y1042">_xlfn.IFS(S1042&lt;=2,"High",S1042=3,"Moderate",S1042&lt;=5,"Low")</f>
        <v>Moderate</v>
      </c>
      <c r="Z1042" s="7">
        <v>5</v>
      </c>
      <c r="AA1042" s="7" t="str" cm="1">
        <f t="array" ref="AA1042">_xlfn.IFS(S1042&lt;=2,"High",S1042=3,"Moderate",S1042&lt;=5,"Low")</f>
        <v>Moderate</v>
      </c>
      <c r="AB1042" s="5">
        <v>44983</v>
      </c>
      <c r="AC1042" s="7" t="s">
        <v>61</v>
      </c>
      <c r="AD1042" s="7" t="s">
        <v>50</v>
      </c>
      <c r="AE1042" s="7" t="s">
        <v>51</v>
      </c>
      <c r="AF1042" s="7">
        <v>5</v>
      </c>
      <c r="AG1042" s="8">
        <v>638.91999999999996</v>
      </c>
      <c r="AH1042" s="7">
        <v>68</v>
      </c>
      <c r="AI1042" s="7" t="str" cm="1">
        <f t="array" ref="AI1042">_xlfn.IFS(AH1042&lt;=25,"Young",AH1042&lt;=50,"Adult",AH1042&gt;50,"Old")</f>
        <v>Old</v>
      </c>
    </row>
    <row r="1043" spans="1:35" x14ac:dyDescent="0.35">
      <c r="A1043" s="11">
        <v>1547</v>
      </c>
      <c r="B1043" s="9">
        <v>44609</v>
      </c>
      <c r="C1043" s="10">
        <f t="shared" ca="1" si="16"/>
        <v>4.2583333333333337</v>
      </c>
      <c r="D1043" s="11" t="s">
        <v>27</v>
      </c>
      <c r="E1043" s="11" t="s">
        <v>73</v>
      </c>
      <c r="F1043" s="11" t="s">
        <v>29</v>
      </c>
      <c r="G1043" s="11" t="s">
        <v>30</v>
      </c>
      <c r="H1043" s="11" t="s">
        <v>55</v>
      </c>
      <c r="I1043" s="11" t="s">
        <v>32</v>
      </c>
      <c r="J1043" s="11" t="s">
        <v>33</v>
      </c>
      <c r="K1043" s="11" t="s">
        <v>109</v>
      </c>
      <c r="L1043" s="9">
        <v>34328</v>
      </c>
      <c r="M1043" s="11" t="s">
        <v>35</v>
      </c>
      <c r="N1043" s="11" t="s">
        <v>36</v>
      </c>
      <c r="O1043" s="11" t="s">
        <v>48</v>
      </c>
      <c r="P1043" s="11" t="s">
        <v>38</v>
      </c>
      <c r="Q1043" s="11" t="s">
        <v>39</v>
      </c>
      <c r="R1043" s="11" cm="1">
        <f t="array" ref="R1043">_xlfn.IFS(Table3[[#This Row],[Performance Levels]]="Exceeds",4,Table3[[#This Row],[Performance Levels]]="Fully Meets",3,Table3[[#This Row],[Performance Levels]]="PIP",1,Table3[[#This Row],[Performance Levels]]="Needs Improvement",2)</f>
        <v>3</v>
      </c>
      <c r="S1043" s="11">
        <v>3</v>
      </c>
      <c r="T1043" s="11" t="str" cm="1">
        <f t="array" ref="T1043">_xlfn.IFS(S1043&lt;=2,"Excellent",S1043=3,"Average",S1043&lt;=5,"Poor")</f>
        <v>Average</v>
      </c>
      <c r="U1043" s="9">
        <v>44828</v>
      </c>
      <c r="V1043" s="11">
        <v>4</v>
      </c>
      <c r="W1043" s="11" t="str" cm="1">
        <f t="array" ref="W1043">_xlfn.IFS(S1043&lt;=2,"High",S1043=3,"Moderate",S1043&lt;=5,"Low")</f>
        <v>Moderate</v>
      </c>
      <c r="X1043" s="11">
        <v>4</v>
      </c>
      <c r="Y1043" s="11" t="str" cm="1">
        <f t="array" ref="Y1043">_xlfn.IFS(S1043&lt;=2,"High",S1043=3,"Moderate",S1043&lt;=5,"Low")</f>
        <v>Moderate</v>
      </c>
      <c r="Z1043" s="11">
        <v>4</v>
      </c>
      <c r="AA1043" s="11" t="str" cm="1">
        <f t="array" ref="AA1043">_xlfn.IFS(S1043&lt;=2,"High",S1043=3,"Moderate",S1043&lt;=5,"Low")</f>
        <v>Moderate</v>
      </c>
      <c r="AB1043" s="9">
        <v>45020</v>
      </c>
      <c r="AC1043" s="11" t="s">
        <v>40</v>
      </c>
      <c r="AD1043" s="11" t="s">
        <v>41</v>
      </c>
      <c r="AE1043" s="11" t="s">
        <v>51</v>
      </c>
      <c r="AF1043" s="11">
        <v>3</v>
      </c>
      <c r="AG1043" s="12">
        <v>340.07</v>
      </c>
      <c r="AH1043" s="11">
        <v>29</v>
      </c>
      <c r="AI1043" s="11" t="str" cm="1">
        <f t="array" ref="AI1043">_xlfn.IFS(AH1043&lt;=25,"Young",AH1043&lt;=50,"Adult",AH1043&gt;50,"Old")</f>
        <v>Adult</v>
      </c>
    </row>
    <row r="1044" spans="1:35" x14ac:dyDescent="0.35">
      <c r="A1044" s="7">
        <v>1548</v>
      </c>
      <c r="B1044" s="5">
        <v>43627</v>
      </c>
      <c r="C1044" s="6">
        <f t="shared" ca="1" si="16"/>
        <v>6.9416666666666664</v>
      </c>
      <c r="D1044" s="7" t="s">
        <v>27</v>
      </c>
      <c r="E1044" s="7" t="s">
        <v>80</v>
      </c>
      <c r="F1044" s="7" t="s">
        <v>29</v>
      </c>
      <c r="G1044" s="7" t="s">
        <v>45</v>
      </c>
      <c r="H1044" s="7" t="s">
        <v>44</v>
      </c>
      <c r="I1044" s="7" t="s">
        <v>54</v>
      </c>
      <c r="J1044" s="7" t="s">
        <v>33</v>
      </c>
      <c r="K1044" s="7" t="s">
        <v>78</v>
      </c>
      <c r="L1044" s="5">
        <v>23590</v>
      </c>
      <c r="M1044" s="7" t="s">
        <v>35</v>
      </c>
      <c r="N1044" s="7" t="s">
        <v>47</v>
      </c>
      <c r="O1044" s="7" t="s">
        <v>83</v>
      </c>
      <c r="P1044" s="7" t="s">
        <v>38</v>
      </c>
      <c r="Q1044" s="7" t="s">
        <v>97</v>
      </c>
      <c r="R1044" s="7" cm="1">
        <f t="array" ref="R1044">_xlfn.IFS(Table3[[#This Row],[Performance Levels]]="Exceeds",4,Table3[[#This Row],[Performance Levels]]="Fully Meets",3,Table3[[#This Row],[Performance Levels]]="PIP",1,Table3[[#This Row],[Performance Levels]]="Needs Improvement",2)</f>
        <v>2</v>
      </c>
      <c r="S1044" s="7">
        <v>3</v>
      </c>
      <c r="T1044" s="7" t="str" cm="1">
        <f t="array" ref="T1044">_xlfn.IFS(S1044&lt;=2,"Excellent",S1044=3,"Average",S1044&lt;=5,"Poor")</f>
        <v>Average</v>
      </c>
      <c r="U1044" s="5">
        <v>45091</v>
      </c>
      <c r="V1044" s="7">
        <v>1</v>
      </c>
      <c r="W1044" s="7" t="str" cm="1">
        <f t="array" ref="W1044">_xlfn.IFS(S1044&lt;=2,"High",S1044=3,"Moderate",S1044&lt;=5,"Low")</f>
        <v>Moderate</v>
      </c>
      <c r="X1044" s="7">
        <v>4</v>
      </c>
      <c r="Y1044" s="7" t="str" cm="1">
        <f t="array" ref="Y1044">_xlfn.IFS(S1044&lt;=2,"High",S1044=3,"Moderate",S1044&lt;=5,"Low")</f>
        <v>Moderate</v>
      </c>
      <c r="Z1044" s="7">
        <v>4</v>
      </c>
      <c r="AA1044" s="7" t="str" cm="1">
        <f t="array" ref="AA1044">_xlfn.IFS(S1044&lt;=2,"High",S1044=3,"Moderate",S1044&lt;=5,"Low")</f>
        <v>Moderate</v>
      </c>
      <c r="AB1044" s="5">
        <v>45028</v>
      </c>
      <c r="AC1044" s="7" t="s">
        <v>91</v>
      </c>
      <c r="AD1044" s="7" t="s">
        <v>41</v>
      </c>
      <c r="AE1044" s="7" t="s">
        <v>72</v>
      </c>
      <c r="AF1044" s="7">
        <v>4</v>
      </c>
      <c r="AG1044" s="8">
        <v>206.75</v>
      </c>
      <c r="AH1044" s="7">
        <v>55</v>
      </c>
      <c r="AI1044" s="7" t="str" cm="1">
        <f t="array" ref="AI1044">_xlfn.IFS(AH1044&lt;=25,"Young",AH1044&lt;=50,"Adult",AH1044&gt;50,"Old")</f>
        <v>Old</v>
      </c>
    </row>
    <row r="1045" spans="1:35" x14ac:dyDescent="0.35">
      <c r="A1045" s="11">
        <v>1549</v>
      </c>
      <c r="B1045" s="9">
        <v>44686</v>
      </c>
      <c r="C1045" s="10">
        <f t="shared" ca="1" si="16"/>
        <v>4.041666666666667</v>
      </c>
      <c r="D1045" s="11" t="s">
        <v>27</v>
      </c>
      <c r="E1045" s="11" t="s">
        <v>53</v>
      </c>
      <c r="F1045" s="11" t="s">
        <v>29</v>
      </c>
      <c r="G1045" s="11" t="s">
        <v>45</v>
      </c>
      <c r="H1045" s="11" t="s">
        <v>31</v>
      </c>
      <c r="I1045" s="11" t="s">
        <v>54</v>
      </c>
      <c r="J1045" s="11" t="s">
        <v>33</v>
      </c>
      <c r="K1045" s="11" t="s">
        <v>81</v>
      </c>
      <c r="L1045" s="9">
        <v>33985</v>
      </c>
      <c r="M1045" s="11" t="s">
        <v>35</v>
      </c>
      <c r="N1045" s="11" t="s">
        <v>36</v>
      </c>
      <c r="O1045" s="11" t="s">
        <v>59</v>
      </c>
      <c r="P1045" s="11" t="s">
        <v>66</v>
      </c>
      <c r="Q1045" s="11" t="s">
        <v>39</v>
      </c>
      <c r="R1045" s="11" cm="1">
        <f t="array" ref="R1045">_xlfn.IFS(Table3[[#This Row],[Performance Levels]]="Exceeds",4,Table3[[#This Row],[Performance Levels]]="Fully Meets",3,Table3[[#This Row],[Performance Levels]]="PIP",1,Table3[[#This Row],[Performance Levels]]="Needs Improvement",2)</f>
        <v>3</v>
      </c>
      <c r="S1045" s="11">
        <v>3</v>
      </c>
      <c r="T1045" s="11" t="str" cm="1">
        <f t="array" ref="T1045">_xlfn.IFS(S1045&lt;=2,"Excellent",S1045=3,"Average",S1045&lt;=5,"Poor")</f>
        <v>Average</v>
      </c>
      <c r="U1045" s="9">
        <v>45114</v>
      </c>
      <c r="V1045" s="11">
        <v>2</v>
      </c>
      <c r="W1045" s="11" t="str" cm="1">
        <f t="array" ref="W1045">_xlfn.IFS(S1045&lt;=2,"High",S1045=3,"Moderate",S1045&lt;=5,"Low")</f>
        <v>Moderate</v>
      </c>
      <c r="X1045" s="11">
        <v>3</v>
      </c>
      <c r="Y1045" s="11" t="str" cm="1">
        <f t="array" ref="Y1045">_xlfn.IFS(S1045&lt;=2,"High",S1045=3,"Moderate",S1045&lt;=5,"Low")</f>
        <v>Moderate</v>
      </c>
      <c r="Z1045" s="11">
        <v>1</v>
      </c>
      <c r="AA1045" s="11" t="str" cm="1">
        <f t="array" ref="AA1045">_xlfn.IFS(S1045&lt;=2,"High",S1045=3,"Moderate",S1045&lt;=5,"Low")</f>
        <v>Moderate</v>
      </c>
      <c r="AB1045" s="9">
        <v>45081</v>
      </c>
      <c r="AC1045" s="11" t="s">
        <v>61</v>
      </c>
      <c r="AD1045" s="11" t="s">
        <v>50</v>
      </c>
      <c r="AE1045" s="11" t="s">
        <v>62</v>
      </c>
      <c r="AF1045" s="11">
        <v>1</v>
      </c>
      <c r="AG1045" s="12">
        <v>759.56</v>
      </c>
      <c r="AH1045" s="11">
        <v>29</v>
      </c>
      <c r="AI1045" s="11" t="str" cm="1">
        <f t="array" ref="AI1045">_xlfn.IFS(AH1045&lt;=25,"Young",AH1045&lt;=50,"Adult",AH1045&gt;50,"Old")</f>
        <v>Adult</v>
      </c>
    </row>
    <row r="1046" spans="1:35" x14ac:dyDescent="0.35">
      <c r="A1046" s="7">
        <v>1550</v>
      </c>
      <c r="B1046" s="5">
        <v>43362</v>
      </c>
      <c r="C1046" s="6">
        <f t="shared" ca="1" si="16"/>
        <v>7.6694444444444443</v>
      </c>
      <c r="D1046" s="7" t="s">
        <v>27</v>
      </c>
      <c r="E1046" s="7" t="s">
        <v>68</v>
      </c>
      <c r="F1046" s="7" t="s">
        <v>29</v>
      </c>
      <c r="G1046" s="7" t="s">
        <v>54</v>
      </c>
      <c r="H1046" s="7" t="s">
        <v>44</v>
      </c>
      <c r="I1046" s="7" t="s">
        <v>32</v>
      </c>
      <c r="J1046" s="7" t="s">
        <v>33</v>
      </c>
      <c r="K1046" s="7" t="s">
        <v>69</v>
      </c>
      <c r="L1046" s="5">
        <v>22508</v>
      </c>
      <c r="M1046" s="7" t="s">
        <v>35</v>
      </c>
      <c r="N1046" s="7" t="s">
        <v>36</v>
      </c>
      <c r="O1046" s="7" t="s">
        <v>71</v>
      </c>
      <c r="P1046" s="7" t="s">
        <v>38</v>
      </c>
      <c r="Q1046" s="7" t="s">
        <v>39</v>
      </c>
      <c r="R1046" s="7" cm="1">
        <f t="array" ref="R1046">_xlfn.IFS(Table3[[#This Row],[Performance Levels]]="Exceeds",4,Table3[[#This Row],[Performance Levels]]="Fully Meets",3,Table3[[#This Row],[Performance Levels]]="PIP",1,Table3[[#This Row],[Performance Levels]]="Needs Improvement",2)</f>
        <v>3</v>
      </c>
      <c r="S1046" s="7">
        <v>3</v>
      </c>
      <c r="T1046" s="7" t="str" cm="1">
        <f t="array" ref="T1046">_xlfn.IFS(S1046&lt;=2,"Excellent",S1046=3,"Average",S1046&lt;=5,"Poor")</f>
        <v>Average</v>
      </c>
      <c r="U1046" s="5">
        <v>44989</v>
      </c>
      <c r="V1046" s="7">
        <v>2</v>
      </c>
      <c r="W1046" s="7" t="str" cm="1">
        <f t="array" ref="W1046">_xlfn.IFS(S1046&lt;=2,"High",S1046=3,"Moderate",S1046&lt;=5,"Low")</f>
        <v>Moderate</v>
      </c>
      <c r="X1046" s="7">
        <v>3</v>
      </c>
      <c r="Y1046" s="7" t="str" cm="1">
        <f t="array" ref="Y1046">_xlfn.IFS(S1046&lt;=2,"High",S1046=3,"Moderate",S1046&lt;=5,"Low")</f>
        <v>Moderate</v>
      </c>
      <c r="Z1046" s="7">
        <v>3</v>
      </c>
      <c r="AA1046" s="7" t="str" cm="1">
        <f t="array" ref="AA1046">_xlfn.IFS(S1046&lt;=2,"High",S1046=3,"Moderate",S1046&lt;=5,"Low")</f>
        <v>Moderate</v>
      </c>
      <c r="AB1046" s="5">
        <v>44874</v>
      </c>
      <c r="AC1046" s="7" t="s">
        <v>49</v>
      </c>
      <c r="AD1046" s="7" t="s">
        <v>50</v>
      </c>
      <c r="AE1046" s="7" t="s">
        <v>42</v>
      </c>
      <c r="AF1046" s="7">
        <v>3</v>
      </c>
      <c r="AG1046" s="8">
        <v>354.19</v>
      </c>
      <c r="AH1046" s="7">
        <v>57</v>
      </c>
      <c r="AI1046" s="7" t="str" cm="1">
        <f t="array" ref="AI1046">_xlfn.IFS(AH1046&lt;=25,"Young",AH1046&lt;=50,"Adult",AH1046&gt;50,"Old")</f>
        <v>Old</v>
      </c>
    </row>
    <row r="1047" spans="1:35" x14ac:dyDescent="0.35">
      <c r="A1047" s="11">
        <v>1553</v>
      </c>
      <c r="B1047" s="9">
        <v>44912</v>
      </c>
      <c r="C1047" s="10">
        <f t="shared" ca="1" si="16"/>
        <v>3.4249999999999998</v>
      </c>
      <c r="D1047" s="11" t="s">
        <v>27</v>
      </c>
      <c r="E1047" s="11" t="s">
        <v>43</v>
      </c>
      <c r="F1047" s="11" t="s">
        <v>29</v>
      </c>
      <c r="G1047" s="11" t="s">
        <v>45</v>
      </c>
      <c r="H1047" s="11" t="s">
        <v>31</v>
      </c>
      <c r="I1047" s="11" t="s">
        <v>45</v>
      </c>
      <c r="J1047" s="11" t="s">
        <v>33</v>
      </c>
      <c r="K1047" s="11" t="s">
        <v>69</v>
      </c>
      <c r="L1047" s="9">
        <v>22193</v>
      </c>
      <c r="M1047" s="11" t="s">
        <v>35</v>
      </c>
      <c r="N1047" s="11" t="s">
        <v>36</v>
      </c>
      <c r="O1047" s="11" t="s">
        <v>59</v>
      </c>
      <c r="P1047" s="11" t="s">
        <v>60</v>
      </c>
      <c r="Q1047" s="11" t="s">
        <v>39</v>
      </c>
      <c r="R1047" s="11" cm="1">
        <f t="array" ref="R1047">_xlfn.IFS(Table3[[#This Row],[Performance Levels]]="Exceeds",4,Table3[[#This Row],[Performance Levels]]="Fully Meets",3,Table3[[#This Row],[Performance Levels]]="PIP",1,Table3[[#This Row],[Performance Levels]]="Needs Improvement",2)</f>
        <v>3</v>
      </c>
      <c r="S1047" s="11">
        <v>3</v>
      </c>
      <c r="T1047" s="11" t="str" cm="1">
        <f t="array" ref="T1047">_xlfn.IFS(S1047&lt;=2,"Excellent",S1047=3,"Average",S1047&lt;=5,"Poor")</f>
        <v>Average</v>
      </c>
      <c r="U1047" s="9">
        <v>44938</v>
      </c>
      <c r="V1047" s="11">
        <v>3</v>
      </c>
      <c r="W1047" s="11" t="str" cm="1">
        <f t="array" ref="W1047">_xlfn.IFS(S1047&lt;=2,"High",S1047=3,"Moderate",S1047&lt;=5,"Low")</f>
        <v>Moderate</v>
      </c>
      <c r="X1047" s="11">
        <v>1</v>
      </c>
      <c r="Y1047" s="11" t="str" cm="1">
        <f t="array" ref="Y1047">_xlfn.IFS(S1047&lt;=2,"High",S1047=3,"Moderate",S1047&lt;=5,"Low")</f>
        <v>Moderate</v>
      </c>
      <c r="Z1047" s="11">
        <v>5</v>
      </c>
      <c r="AA1047" s="11" t="str" cm="1">
        <f t="array" ref="AA1047">_xlfn.IFS(S1047&lt;=2,"High",S1047=3,"Moderate",S1047&lt;=5,"Low")</f>
        <v>Moderate</v>
      </c>
      <c r="AB1047" s="9">
        <v>45004</v>
      </c>
      <c r="AC1047" s="11" t="s">
        <v>40</v>
      </c>
      <c r="AD1047" s="11" t="s">
        <v>50</v>
      </c>
      <c r="AE1047" s="11" t="s">
        <v>62</v>
      </c>
      <c r="AF1047" s="11">
        <v>3</v>
      </c>
      <c r="AG1047" s="12">
        <v>528.54999999999995</v>
      </c>
      <c r="AH1047" s="11">
        <v>62</v>
      </c>
      <c r="AI1047" s="11" t="str" cm="1">
        <f t="array" ref="AI1047">_xlfn.IFS(AH1047&lt;=25,"Young",AH1047&lt;=50,"Adult",AH1047&gt;50,"Old")</f>
        <v>Old</v>
      </c>
    </row>
    <row r="1048" spans="1:35" x14ac:dyDescent="0.35">
      <c r="A1048" s="7">
        <v>1555</v>
      </c>
      <c r="B1048" s="5">
        <v>43551</v>
      </c>
      <c r="C1048" s="6">
        <f t="shared" ca="1" si="16"/>
        <v>7.1472222222222221</v>
      </c>
      <c r="D1048" s="7" t="s">
        <v>105</v>
      </c>
      <c r="E1048" s="7" t="s">
        <v>53</v>
      </c>
      <c r="F1048" s="7" t="s">
        <v>29</v>
      </c>
      <c r="G1048" s="7" t="s">
        <v>45</v>
      </c>
      <c r="H1048" s="7" t="s">
        <v>44</v>
      </c>
      <c r="I1048" s="7" t="s">
        <v>45</v>
      </c>
      <c r="J1048" s="7" t="s">
        <v>33</v>
      </c>
      <c r="K1048" s="7" t="s">
        <v>69</v>
      </c>
      <c r="L1048" s="5">
        <v>24223</v>
      </c>
      <c r="M1048" s="7" t="s">
        <v>35</v>
      </c>
      <c r="N1048" s="7" t="s">
        <v>36</v>
      </c>
      <c r="O1048" s="7" t="s">
        <v>48</v>
      </c>
      <c r="P1048" s="7" t="s">
        <v>76</v>
      </c>
      <c r="Q1048" s="7" t="s">
        <v>39</v>
      </c>
      <c r="R1048" s="7" cm="1">
        <f t="array" ref="R1048">_xlfn.IFS(Table3[[#This Row],[Performance Levels]]="Exceeds",4,Table3[[#This Row],[Performance Levels]]="Fully Meets",3,Table3[[#This Row],[Performance Levels]]="PIP",1,Table3[[#This Row],[Performance Levels]]="Needs Improvement",2)</f>
        <v>3</v>
      </c>
      <c r="S1048" s="7">
        <v>3</v>
      </c>
      <c r="T1048" s="7" t="str" cm="1">
        <f t="array" ref="T1048">_xlfn.IFS(S1048&lt;=2,"Excellent",S1048=3,"Average",S1048&lt;=5,"Poor")</f>
        <v>Average</v>
      </c>
      <c r="U1048" s="5">
        <v>44914</v>
      </c>
      <c r="V1048" s="7">
        <v>5</v>
      </c>
      <c r="W1048" s="7" t="str" cm="1">
        <f t="array" ref="W1048">_xlfn.IFS(S1048&lt;=2,"High",S1048=3,"Moderate",S1048&lt;=5,"Low")</f>
        <v>Moderate</v>
      </c>
      <c r="X1048" s="7">
        <v>1</v>
      </c>
      <c r="Y1048" s="7" t="str" cm="1">
        <f t="array" ref="Y1048">_xlfn.IFS(S1048&lt;=2,"High",S1048=3,"Moderate",S1048&lt;=5,"Low")</f>
        <v>Moderate</v>
      </c>
      <c r="Z1048" s="7">
        <v>2</v>
      </c>
      <c r="AA1048" s="7" t="str" cm="1">
        <f t="array" ref="AA1048">_xlfn.IFS(S1048&lt;=2,"High",S1048=3,"Moderate",S1048&lt;=5,"Low")</f>
        <v>Moderate</v>
      </c>
      <c r="AB1048" s="5">
        <v>44983</v>
      </c>
      <c r="AC1048" s="7" t="s">
        <v>67</v>
      </c>
      <c r="AD1048" s="7" t="s">
        <v>50</v>
      </c>
      <c r="AE1048" s="7" t="s">
        <v>72</v>
      </c>
      <c r="AF1048" s="7">
        <v>5</v>
      </c>
      <c r="AG1048" s="8">
        <v>757.78</v>
      </c>
      <c r="AH1048" s="7">
        <v>53</v>
      </c>
      <c r="AI1048" s="7" t="str" cm="1">
        <f t="array" ref="AI1048">_xlfn.IFS(AH1048&lt;=25,"Young",AH1048&lt;=50,"Adult",AH1048&gt;50,"Old")</f>
        <v>Old</v>
      </c>
    </row>
    <row r="1049" spans="1:35" x14ac:dyDescent="0.35">
      <c r="A1049" s="11">
        <v>1556</v>
      </c>
      <c r="B1049" s="9">
        <v>45054</v>
      </c>
      <c r="C1049" s="10">
        <f t="shared" ca="1" si="16"/>
        <v>3.0333333333333332</v>
      </c>
      <c r="D1049" s="11" t="s">
        <v>105</v>
      </c>
      <c r="E1049" s="11" t="s">
        <v>93</v>
      </c>
      <c r="F1049" s="11" t="s">
        <v>29</v>
      </c>
      <c r="G1049" s="11" t="s">
        <v>54</v>
      </c>
      <c r="H1049" s="11" t="s">
        <v>55</v>
      </c>
      <c r="I1049" s="11" t="s">
        <v>32</v>
      </c>
      <c r="J1049" s="11" t="s">
        <v>33</v>
      </c>
      <c r="K1049" s="11" t="s">
        <v>95</v>
      </c>
      <c r="L1049" s="9">
        <v>34011</v>
      </c>
      <c r="M1049" s="11" t="s">
        <v>35</v>
      </c>
      <c r="N1049" s="11" t="s">
        <v>36</v>
      </c>
      <c r="O1049" s="11" t="s">
        <v>83</v>
      </c>
      <c r="P1049" s="11" t="s">
        <v>38</v>
      </c>
      <c r="Q1049" s="11" t="s">
        <v>39</v>
      </c>
      <c r="R1049" s="11" cm="1">
        <f t="array" ref="R1049">_xlfn.IFS(Table3[[#This Row],[Performance Levels]]="Exceeds",4,Table3[[#This Row],[Performance Levels]]="Fully Meets",3,Table3[[#This Row],[Performance Levels]]="PIP",1,Table3[[#This Row],[Performance Levels]]="Needs Improvement",2)</f>
        <v>3</v>
      </c>
      <c r="S1049" s="11">
        <v>3</v>
      </c>
      <c r="T1049" s="11" t="str" cm="1">
        <f t="array" ref="T1049">_xlfn.IFS(S1049&lt;=2,"Excellent",S1049=3,"Average",S1049&lt;=5,"Poor")</f>
        <v>Average</v>
      </c>
      <c r="U1049" s="9">
        <v>44841</v>
      </c>
      <c r="V1049" s="11">
        <v>4</v>
      </c>
      <c r="W1049" s="11" t="str" cm="1">
        <f t="array" ref="W1049">_xlfn.IFS(S1049&lt;=2,"High",S1049=3,"Moderate",S1049&lt;=5,"Low")</f>
        <v>Moderate</v>
      </c>
      <c r="X1049" s="11">
        <v>5</v>
      </c>
      <c r="Y1049" s="11" t="str" cm="1">
        <f t="array" ref="Y1049">_xlfn.IFS(S1049&lt;=2,"High",S1049=3,"Moderate",S1049&lt;=5,"Low")</f>
        <v>Moderate</v>
      </c>
      <c r="Z1049" s="11">
        <v>2</v>
      </c>
      <c r="AA1049" s="11" t="str" cm="1">
        <f t="array" ref="AA1049">_xlfn.IFS(S1049&lt;=2,"High",S1049=3,"Moderate",S1049&lt;=5,"Low")</f>
        <v>Moderate</v>
      </c>
      <c r="AB1049" s="9">
        <v>45087</v>
      </c>
      <c r="AC1049" s="11" t="s">
        <v>91</v>
      </c>
      <c r="AD1049" s="11" t="s">
        <v>50</v>
      </c>
      <c r="AE1049" s="11" t="s">
        <v>62</v>
      </c>
      <c r="AF1049" s="11">
        <v>1</v>
      </c>
      <c r="AG1049" s="12">
        <v>337.94</v>
      </c>
      <c r="AH1049" s="11">
        <v>30</v>
      </c>
      <c r="AI1049" s="11" t="str" cm="1">
        <f t="array" ref="AI1049">_xlfn.IFS(AH1049&lt;=25,"Young",AH1049&lt;=50,"Adult",AH1049&gt;50,"Old")</f>
        <v>Adult</v>
      </c>
    </row>
    <row r="1050" spans="1:35" x14ac:dyDescent="0.35">
      <c r="A1050" s="7">
        <v>1557</v>
      </c>
      <c r="B1050" s="5">
        <v>43446</v>
      </c>
      <c r="C1050" s="6">
        <f t="shared" ca="1" si="16"/>
        <v>7.4388888888888891</v>
      </c>
      <c r="D1050" s="7" t="s">
        <v>105</v>
      </c>
      <c r="E1050" s="7" t="s">
        <v>84</v>
      </c>
      <c r="F1050" s="7" t="s">
        <v>107</v>
      </c>
      <c r="G1050" s="7" t="s">
        <v>45</v>
      </c>
      <c r="H1050" s="7" t="s">
        <v>55</v>
      </c>
      <c r="I1050" s="7" t="s">
        <v>32</v>
      </c>
      <c r="J1050" s="7" t="s">
        <v>33</v>
      </c>
      <c r="K1050" s="7" t="s">
        <v>95</v>
      </c>
      <c r="L1050" s="5">
        <v>33405</v>
      </c>
      <c r="M1050" s="7" t="s">
        <v>35</v>
      </c>
      <c r="N1050" s="7" t="s">
        <v>47</v>
      </c>
      <c r="O1050" s="7" t="s">
        <v>48</v>
      </c>
      <c r="P1050" s="7" t="s">
        <v>76</v>
      </c>
      <c r="Q1050" s="7" t="s">
        <v>39</v>
      </c>
      <c r="R1050" s="7" cm="1">
        <f t="array" ref="R1050">_xlfn.IFS(Table3[[#This Row],[Performance Levels]]="Exceeds",4,Table3[[#This Row],[Performance Levels]]="Fully Meets",3,Table3[[#This Row],[Performance Levels]]="PIP",1,Table3[[#This Row],[Performance Levels]]="Needs Improvement",2)</f>
        <v>3</v>
      </c>
      <c r="S1050" s="7">
        <v>3</v>
      </c>
      <c r="T1050" s="7" t="str" cm="1">
        <f t="array" ref="T1050">_xlfn.IFS(S1050&lt;=2,"Excellent",S1050=3,"Average",S1050&lt;=5,"Poor")</f>
        <v>Average</v>
      </c>
      <c r="U1050" s="5">
        <v>44792</v>
      </c>
      <c r="V1050" s="7">
        <v>4</v>
      </c>
      <c r="W1050" s="7" t="str" cm="1">
        <f t="array" ref="W1050">_xlfn.IFS(S1050&lt;=2,"High",S1050=3,"Moderate",S1050&lt;=5,"Low")</f>
        <v>Moderate</v>
      </c>
      <c r="X1050" s="7">
        <v>1</v>
      </c>
      <c r="Y1050" s="7" t="str" cm="1">
        <f t="array" ref="Y1050">_xlfn.IFS(S1050&lt;=2,"High",S1050=3,"Moderate",S1050&lt;=5,"Low")</f>
        <v>Moderate</v>
      </c>
      <c r="Z1050" s="7">
        <v>2</v>
      </c>
      <c r="AA1050" s="7" t="str" cm="1">
        <f t="array" ref="AA1050">_xlfn.IFS(S1050&lt;=2,"High",S1050=3,"Moderate",S1050&lt;=5,"Low")</f>
        <v>Moderate</v>
      </c>
      <c r="AB1050" s="5">
        <v>45083</v>
      </c>
      <c r="AC1050" s="7" t="s">
        <v>49</v>
      </c>
      <c r="AD1050" s="7" t="s">
        <v>50</v>
      </c>
      <c r="AE1050" s="7" t="s">
        <v>51</v>
      </c>
      <c r="AF1050" s="7">
        <v>5</v>
      </c>
      <c r="AG1050" s="8">
        <v>256.57</v>
      </c>
      <c r="AH1050" s="7">
        <v>27</v>
      </c>
      <c r="AI1050" s="7" t="str" cm="1">
        <f t="array" ref="AI1050">_xlfn.IFS(AH1050&lt;=25,"Young",AH1050&lt;=50,"Adult",AH1050&gt;50,"Old")</f>
        <v>Adult</v>
      </c>
    </row>
    <row r="1051" spans="1:35" x14ac:dyDescent="0.35">
      <c r="A1051" s="11">
        <v>1558</v>
      </c>
      <c r="B1051" s="9">
        <v>44068</v>
      </c>
      <c r="C1051" s="10">
        <f t="shared" ca="1" si="16"/>
        <v>5.7361111111111107</v>
      </c>
      <c r="D1051" s="11" t="s">
        <v>105</v>
      </c>
      <c r="E1051" s="11" t="s">
        <v>63</v>
      </c>
      <c r="F1051" s="11" t="s">
        <v>29</v>
      </c>
      <c r="G1051" s="11" t="s">
        <v>45</v>
      </c>
      <c r="H1051" s="11" t="s">
        <v>44</v>
      </c>
      <c r="I1051" s="11" t="s">
        <v>32</v>
      </c>
      <c r="J1051" s="11" t="s">
        <v>33</v>
      </c>
      <c r="K1051" s="11" t="s">
        <v>69</v>
      </c>
      <c r="L1051" s="9">
        <v>29641</v>
      </c>
      <c r="M1051" s="11" t="s">
        <v>35</v>
      </c>
      <c r="N1051" s="11" t="s">
        <v>47</v>
      </c>
      <c r="O1051" s="11" t="s">
        <v>71</v>
      </c>
      <c r="P1051" s="11" t="s">
        <v>66</v>
      </c>
      <c r="Q1051" s="11" t="s">
        <v>39</v>
      </c>
      <c r="R1051" s="11" cm="1">
        <f t="array" ref="R1051">_xlfn.IFS(Table3[[#This Row],[Performance Levels]]="Exceeds",4,Table3[[#This Row],[Performance Levels]]="Fully Meets",3,Table3[[#This Row],[Performance Levels]]="PIP",1,Table3[[#This Row],[Performance Levels]]="Needs Improvement",2)</f>
        <v>3</v>
      </c>
      <c r="S1051" s="11">
        <v>3</v>
      </c>
      <c r="T1051" s="11" t="str" cm="1">
        <f t="array" ref="T1051">_xlfn.IFS(S1051&lt;=2,"Excellent",S1051=3,"Average",S1051&lt;=5,"Poor")</f>
        <v>Average</v>
      </c>
      <c r="U1051" s="9">
        <v>44843</v>
      </c>
      <c r="V1051" s="11">
        <v>3</v>
      </c>
      <c r="W1051" s="11" t="str" cm="1">
        <f t="array" ref="W1051">_xlfn.IFS(S1051&lt;=2,"High",S1051=3,"Moderate",S1051&lt;=5,"Low")</f>
        <v>Moderate</v>
      </c>
      <c r="X1051" s="11">
        <v>5</v>
      </c>
      <c r="Y1051" s="11" t="str" cm="1">
        <f t="array" ref="Y1051">_xlfn.IFS(S1051&lt;=2,"High",S1051=3,"Moderate",S1051&lt;=5,"Low")</f>
        <v>Moderate</v>
      </c>
      <c r="Z1051" s="11">
        <v>2</v>
      </c>
      <c r="AA1051" s="11" t="str" cm="1">
        <f t="array" ref="AA1051">_xlfn.IFS(S1051&lt;=2,"High",S1051=3,"Moderate",S1051&lt;=5,"Low")</f>
        <v>Moderate</v>
      </c>
      <c r="AB1051" s="9">
        <v>44829</v>
      </c>
      <c r="AC1051" s="11" t="s">
        <v>40</v>
      </c>
      <c r="AD1051" s="11" t="s">
        <v>50</v>
      </c>
      <c r="AE1051" s="11" t="s">
        <v>72</v>
      </c>
      <c r="AF1051" s="11">
        <v>2</v>
      </c>
      <c r="AG1051" s="12">
        <v>839.12</v>
      </c>
      <c r="AH1051" s="11">
        <v>39</v>
      </c>
      <c r="AI1051" s="11" t="str" cm="1">
        <f t="array" ref="AI1051">_xlfn.IFS(AH1051&lt;=25,"Young",AH1051&lt;=50,"Adult",AH1051&gt;50,"Old")</f>
        <v>Adult</v>
      </c>
    </row>
    <row r="1052" spans="1:35" x14ac:dyDescent="0.35">
      <c r="A1052" s="7">
        <v>1559</v>
      </c>
      <c r="B1052" s="5">
        <v>44673</v>
      </c>
      <c r="C1052" s="6">
        <f t="shared" ca="1" si="16"/>
        <v>4.0777777777777775</v>
      </c>
      <c r="D1052" s="7" t="s">
        <v>105</v>
      </c>
      <c r="E1052" s="7" t="s">
        <v>73</v>
      </c>
      <c r="F1052" s="7" t="s">
        <v>107</v>
      </c>
      <c r="G1052" s="7" t="s">
        <v>54</v>
      </c>
      <c r="H1052" s="7" t="s">
        <v>55</v>
      </c>
      <c r="I1052" s="7" t="s">
        <v>54</v>
      </c>
      <c r="J1052" s="7" t="s">
        <v>33</v>
      </c>
      <c r="K1052" s="7" t="s">
        <v>95</v>
      </c>
      <c r="L1052" s="5">
        <v>24078</v>
      </c>
      <c r="M1052" s="7" t="s">
        <v>35</v>
      </c>
      <c r="N1052" s="7" t="s">
        <v>47</v>
      </c>
      <c r="O1052" s="7" t="s">
        <v>59</v>
      </c>
      <c r="P1052" s="7" t="s">
        <v>76</v>
      </c>
      <c r="Q1052" s="7" t="s">
        <v>39</v>
      </c>
      <c r="R1052" s="7" cm="1">
        <f t="array" ref="R1052">_xlfn.IFS(Table3[[#This Row],[Performance Levels]]="Exceeds",4,Table3[[#This Row],[Performance Levels]]="Fully Meets",3,Table3[[#This Row],[Performance Levels]]="PIP",1,Table3[[#This Row],[Performance Levels]]="Needs Improvement",2)</f>
        <v>3</v>
      </c>
      <c r="S1052" s="7">
        <v>3</v>
      </c>
      <c r="T1052" s="7" t="str" cm="1">
        <f t="array" ref="T1052">_xlfn.IFS(S1052&lt;=2,"Excellent",S1052=3,"Average",S1052&lt;=5,"Poor")</f>
        <v>Average</v>
      </c>
      <c r="U1052" s="5">
        <v>44961</v>
      </c>
      <c r="V1052" s="7">
        <v>3</v>
      </c>
      <c r="W1052" s="7" t="str" cm="1">
        <f t="array" ref="W1052">_xlfn.IFS(S1052&lt;=2,"High",S1052=3,"Moderate",S1052&lt;=5,"Low")</f>
        <v>Moderate</v>
      </c>
      <c r="X1052" s="7">
        <v>1</v>
      </c>
      <c r="Y1052" s="7" t="str" cm="1">
        <f t="array" ref="Y1052">_xlfn.IFS(S1052&lt;=2,"High",S1052=3,"Moderate",S1052&lt;=5,"Low")</f>
        <v>Moderate</v>
      </c>
      <c r="Z1052" s="7">
        <v>3</v>
      </c>
      <c r="AA1052" s="7" t="str" cm="1">
        <f t="array" ref="AA1052">_xlfn.IFS(S1052&lt;=2,"High",S1052=3,"Moderate",S1052&lt;=5,"Low")</f>
        <v>Moderate</v>
      </c>
      <c r="AB1052" s="5">
        <v>45024</v>
      </c>
      <c r="AC1052" s="7" t="s">
        <v>61</v>
      </c>
      <c r="AD1052" s="7" t="s">
        <v>50</v>
      </c>
      <c r="AE1052" s="7" t="s">
        <v>72</v>
      </c>
      <c r="AF1052" s="7">
        <v>1</v>
      </c>
      <c r="AG1052" s="8">
        <v>281.94</v>
      </c>
      <c r="AH1052" s="7">
        <v>57</v>
      </c>
      <c r="AI1052" s="7" t="str" cm="1">
        <f t="array" ref="AI1052">_xlfn.IFS(AH1052&lt;=25,"Young",AH1052&lt;=50,"Adult",AH1052&gt;50,"Old")</f>
        <v>Old</v>
      </c>
    </row>
    <row r="1053" spans="1:35" x14ac:dyDescent="0.35">
      <c r="A1053" s="11">
        <v>1560</v>
      </c>
      <c r="B1053" s="9">
        <v>44550</v>
      </c>
      <c r="C1053" s="10">
        <f t="shared" ca="1" si="16"/>
        <v>4.416666666666667</v>
      </c>
      <c r="D1053" s="11" t="s">
        <v>105</v>
      </c>
      <c r="E1053" s="11" t="s">
        <v>93</v>
      </c>
      <c r="F1053" s="11" t="s">
        <v>107</v>
      </c>
      <c r="G1053" s="11" t="s">
        <v>54</v>
      </c>
      <c r="H1053" s="11" t="s">
        <v>44</v>
      </c>
      <c r="I1053" s="11" t="s">
        <v>54</v>
      </c>
      <c r="J1053" s="11" t="s">
        <v>33</v>
      </c>
      <c r="K1053" s="11" t="s">
        <v>64</v>
      </c>
      <c r="L1053" s="9">
        <v>53943</v>
      </c>
      <c r="M1053" s="11" t="s">
        <v>35</v>
      </c>
      <c r="N1053" s="11" t="s">
        <v>47</v>
      </c>
      <c r="O1053" s="11" t="s">
        <v>59</v>
      </c>
      <c r="P1053" s="11" t="s">
        <v>76</v>
      </c>
      <c r="Q1053" s="11" t="s">
        <v>39</v>
      </c>
      <c r="R1053" s="11" cm="1">
        <f t="array" ref="R1053">_xlfn.IFS(Table3[[#This Row],[Performance Levels]]="Exceeds",4,Table3[[#This Row],[Performance Levels]]="Fully Meets",3,Table3[[#This Row],[Performance Levels]]="PIP",1,Table3[[#This Row],[Performance Levels]]="Needs Improvement",2)</f>
        <v>3</v>
      </c>
      <c r="S1053" s="11">
        <v>3</v>
      </c>
      <c r="T1053" s="11" t="str" cm="1">
        <f t="array" ref="T1053">_xlfn.IFS(S1053&lt;=2,"Excellent",S1053=3,"Average",S1053&lt;=5,"Poor")</f>
        <v>Average</v>
      </c>
      <c r="U1053" s="9">
        <v>44949</v>
      </c>
      <c r="V1053" s="11">
        <v>1</v>
      </c>
      <c r="W1053" s="11" t="str" cm="1">
        <f t="array" ref="W1053">_xlfn.IFS(S1053&lt;=2,"High",S1053=3,"Moderate",S1053&lt;=5,"Low")</f>
        <v>Moderate</v>
      </c>
      <c r="X1053" s="11">
        <v>2</v>
      </c>
      <c r="Y1053" s="11" t="str" cm="1">
        <f t="array" ref="Y1053">_xlfn.IFS(S1053&lt;=2,"High",S1053=3,"Moderate",S1053&lt;=5,"Low")</f>
        <v>Moderate</v>
      </c>
      <c r="Z1053" s="11">
        <v>4</v>
      </c>
      <c r="AA1053" s="11" t="str" cm="1">
        <f t="array" ref="AA1053">_xlfn.IFS(S1053&lt;=2,"High",S1053=3,"Moderate",S1053&lt;=5,"Low")</f>
        <v>Moderate</v>
      </c>
      <c r="AB1053" s="9">
        <v>45112</v>
      </c>
      <c r="AC1053" s="11" t="s">
        <v>67</v>
      </c>
      <c r="AD1053" s="11" t="s">
        <v>50</v>
      </c>
      <c r="AE1053" s="11" t="s">
        <v>62</v>
      </c>
      <c r="AF1053" s="11">
        <v>2</v>
      </c>
      <c r="AG1053" s="12">
        <v>821.41</v>
      </c>
      <c r="AH1053" s="11">
        <v>74</v>
      </c>
      <c r="AI1053" s="11" t="str" cm="1">
        <f t="array" ref="AI1053">_xlfn.IFS(AH1053&lt;=25,"Young",AH1053&lt;=50,"Adult",AH1053&gt;50,"Old")</f>
        <v>Old</v>
      </c>
    </row>
    <row r="1054" spans="1:35" x14ac:dyDescent="0.35">
      <c r="A1054" s="7">
        <v>1561</v>
      </c>
      <c r="B1054" s="5">
        <v>44239</v>
      </c>
      <c r="C1054" s="6">
        <f t="shared" ca="1" si="16"/>
        <v>5.2722222222222221</v>
      </c>
      <c r="D1054" s="7" t="s">
        <v>27</v>
      </c>
      <c r="E1054" s="7" t="s">
        <v>53</v>
      </c>
      <c r="F1054" s="7" t="s">
        <v>29</v>
      </c>
      <c r="G1054" s="7" t="s">
        <v>30</v>
      </c>
      <c r="H1054" s="7" t="s">
        <v>31</v>
      </c>
      <c r="I1054" s="7" t="s">
        <v>54</v>
      </c>
      <c r="J1054" s="7" t="s">
        <v>33</v>
      </c>
      <c r="K1054" s="7" t="s">
        <v>64</v>
      </c>
      <c r="L1054" s="5">
        <v>20604</v>
      </c>
      <c r="M1054" s="7" t="s">
        <v>35</v>
      </c>
      <c r="N1054" s="7" t="s">
        <v>36</v>
      </c>
      <c r="O1054" s="7" t="s">
        <v>48</v>
      </c>
      <c r="P1054" s="7" t="s">
        <v>60</v>
      </c>
      <c r="Q1054" s="7" t="s">
        <v>39</v>
      </c>
      <c r="R1054" s="7" cm="1">
        <f t="array" ref="R1054">_xlfn.IFS(Table3[[#This Row],[Performance Levels]]="Exceeds",4,Table3[[#This Row],[Performance Levels]]="Fully Meets",3,Table3[[#This Row],[Performance Levels]]="PIP",1,Table3[[#This Row],[Performance Levels]]="Needs Improvement",2)</f>
        <v>3</v>
      </c>
      <c r="S1054" s="7">
        <v>3</v>
      </c>
      <c r="T1054" s="7" t="str" cm="1">
        <f t="array" ref="T1054">_xlfn.IFS(S1054&lt;=2,"Excellent",S1054=3,"Average",S1054&lt;=5,"Poor")</f>
        <v>Average</v>
      </c>
      <c r="U1054" s="5">
        <v>45017</v>
      </c>
      <c r="V1054" s="7">
        <v>5</v>
      </c>
      <c r="W1054" s="7" t="str" cm="1">
        <f t="array" ref="W1054">_xlfn.IFS(S1054&lt;=2,"High",S1054=3,"Moderate",S1054&lt;=5,"Low")</f>
        <v>Moderate</v>
      </c>
      <c r="X1054" s="7">
        <v>1</v>
      </c>
      <c r="Y1054" s="7" t="str" cm="1">
        <f t="array" ref="Y1054">_xlfn.IFS(S1054&lt;=2,"High",S1054=3,"Moderate",S1054&lt;=5,"Low")</f>
        <v>Moderate</v>
      </c>
      <c r="Z1054" s="7">
        <v>3</v>
      </c>
      <c r="AA1054" s="7" t="str" cm="1">
        <f t="array" ref="AA1054">_xlfn.IFS(S1054&lt;=2,"High",S1054=3,"Moderate",S1054&lt;=5,"Low")</f>
        <v>Moderate</v>
      </c>
      <c r="AB1054" s="5">
        <v>44853</v>
      </c>
      <c r="AC1054" s="7" t="s">
        <v>40</v>
      </c>
      <c r="AD1054" s="7" t="s">
        <v>41</v>
      </c>
      <c r="AE1054" s="7" t="s">
        <v>51</v>
      </c>
      <c r="AF1054" s="7">
        <v>3</v>
      </c>
      <c r="AG1054" s="8">
        <v>924.06</v>
      </c>
      <c r="AH1054" s="7">
        <v>65</v>
      </c>
      <c r="AI1054" s="7" t="str" cm="1">
        <f t="array" ref="AI1054">_xlfn.IFS(AH1054&lt;=25,"Young",AH1054&lt;=50,"Adult",AH1054&gt;50,"Old")</f>
        <v>Old</v>
      </c>
    </row>
    <row r="1055" spans="1:35" x14ac:dyDescent="0.35">
      <c r="A1055" s="11">
        <v>1562</v>
      </c>
      <c r="B1055" s="9">
        <v>44103</v>
      </c>
      <c r="C1055" s="10">
        <f t="shared" ca="1" si="16"/>
        <v>5.6416666666666666</v>
      </c>
      <c r="D1055" s="11" t="s">
        <v>27</v>
      </c>
      <c r="E1055" s="11" t="s">
        <v>68</v>
      </c>
      <c r="F1055" s="11" t="s">
        <v>29</v>
      </c>
      <c r="G1055" s="11" t="s">
        <v>54</v>
      </c>
      <c r="H1055" s="11" t="s">
        <v>55</v>
      </c>
      <c r="I1055" s="11" t="s">
        <v>32</v>
      </c>
      <c r="J1055" s="11" t="s">
        <v>33</v>
      </c>
      <c r="K1055" s="11" t="s">
        <v>57</v>
      </c>
      <c r="L1055" s="9">
        <v>52665</v>
      </c>
      <c r="M1055" s="11" t="s">
        <v>35</v>
      </c>
      <c r="N1055" s="11" t="s">
        <v>36</v>
      </c>
      <c r="O1055" s="11" t="s">
        <v>71</v>
      </c>
      <c r="P1055" s="11" t="s">
        <v>60</v>
      </c>
      <c r="Q1055" s="11" t="s">
        <v>39</v>
      </c>
      <c r="R1055" s="11" cm="1">
        <f t="array" ref="R1055">_xlfn.IFS(Table3[[#This Row],[Performance Levels]]="Exceeds",4,Table3[[#This Row],[Performance Levels]]="Fully Meets",3,Table3[[#This Row],[Performance Levels]]="PIP",1,Table3[[#This Row],[Performance Levels]]="Needs Improvement",2)</f>
        <v>3</v>
      </c>
      <c r="S1055" s="11">
        <v>3</v>
      </c>
      <c r="T1055" s="11" t="str" cm="1">
        <f t="array" ref="T1055">_xlfn.IFS(S1055&lt;=2,"Excellent",S1055=3,"Average",S1055&lt;=5,"Poor")</f>
        <v>Average</v>
      </c>
      <c r="U1055" s="9">
        <v>45037</v>
      </c>
      <c r="V1055" s="11">
        <v>3</v>
      </c>
      <c r="W1055" s="11" t="str" cm="1">
        <f t="array" ref="W1055">_xlfn.IFS(S1055&lt;=2,"High",S1055=3,"Moderate",S1055&lt;=5,"Low")</f>
        <v>Moderate</v>
      </c>
      <c r="X1055" s="11">
        <v>2</v>
      </c>
      <c r="Y1055" s="11" t="str" cm="1">
        <f t="array" ref="Y1055">_xlfn.IFS(S1055&lt;=2,"High",S1055=3,"Moderate",S1055&lt;=5,"Low")</f>
        <v>Moderate</v>
      </c>
      <c r="Z1055" s="11">
        <v>1</v>
      </c>
      <c r="AA1055" s="11" t="str" cm="1">
        <f t="array" ref="AA1055">_xlfn.IFS(S1055&lt;=2,"High",S1055=3,"Moderate",S1055&lt;=5,"Low")</f>
        <v>Moderate</v>
      </c>
      <c r="AB1055" s="9">
        <v>44919</v>
      </c>
      <c r="AC1055" s="11" t="s">
        <v>40</v>
      </c>
      <c r="AD1055" s="11" t="s">
        <v>41</v>
      </c>
      <c r="AE1055" s="11" t="s">
        <v>72</v>
      </c>
      <c r="AF1055" s="11">
        <v>2</v>
      </c>
      <c r="AG1055" s="12">
        <v>578.66</v>
      </c>
      <c r="AH1055" s="11">
        <v>76</v>
      </c>
      <c r="AI1055" s="11" t="str" cm="1">
        <f t="array" ref="AI1055">_xlfn.IFS(AH1055&lt;=25,"Young",AH1055&lt;=50,"Adult",AH1055&gt;50,"Old")</f>
        <v>Old</v>
      </c>
    </row>
    <row r="1056" spans="1:35" x14ac:dyDescent="0.35">
      <c r="A1056" s="7">
        <v>1563</v>
      </c>
      <c r="B1056" s="5">
        <v>44814</v>
      </c>
      <c r="C1056" s="6">
        <f t="shared" ca="1" si="16"/>
        <v>3.6944444444444446</v>
      </c>
      <c r="D1056" s="7" t="s">
        <v>27</v>
      </c>
      <c r="E1056" s="7" t="s">
        <v>28</v>
      </c>
      <c r="F1056" s="7" t="s">
        <v>29</v>
      </c>
      <c r="G1056" s="7" t="s">
        <v>30</v>
      </c>
      <c r="H1056" s="7" t="s">
        <v>31</v>
      </c>
      <c r="I1056" s="7" t="s">
        <v>32</v>
      </c>
      <c r="J1056" s="7" t="s">
        <v>33</v>
      </c>
      <c r="K1056" s="7" t="s">
        <v>69</v>
      </c>
      <c r="L1056" s="5">
        <v>22246</v>
      </c>
      <c r="M1056" s="7" t="s">
        <v>35</v>
      </c>
      <c r="N1056" s="7" t="s">
        <v>36</v>
      </c>
      <c r="O1056" s="7" t="s">
        <v>71</v>
      </c>
      <c r="P1056" s="7" t="s">
        <v>38</v>
      </c>
      <c r="Q1056" s="7" t="s">
        <v>39</v>
      </c>
      <c r="R1056" s="7" cm="1">
        <f t="array" ref="R1056">_xlfn.IFS(Table3[[#This Row],[Performance Levels]]="Exceeds",4,Table3[[#This Row],[Performance Levels]]="Fully Meets",3,Table3[[#This Row],[Performance Levels]]="PIP",1,Table3[[#This Row],[Performance Levels]]="Needs Improvement",2)</f>
        <v>3</v>
      </c>
      <c r="S1056" s="7">
        <v>3</v>
      </c>
      <c r="T1056" s="7" t="str" cm="1">
        <f t="array" ref="T1056">_xlfn.IFS(S1056&lt;=2,"Excellent",S1056=3,"Average",S1056&lt;=5,"Poor")</f>
        <v>Average</v>
      </c>
      <c r="U1056" s="5">
        <v>45039</v>
      </c>
      <c r="V1056" s="7">
        <v>1</v>
      </c>
      <c r="W1056" s="7" t="str" cm="1">
        <f t="array" ref="W1056">_xlfn.IFS(S1056&lt;=2,"High",S1056=3,"Moderate",S1056&lt;=5,"Low")</f>
        <v>Moderate</v>
      </c>
      <c r="X1056" s="7">
        <v>4</v>
      </c>
      <c r="Y1056" s="7" t="str" cm="1">
        <f t="array" ref="Y1056">_xlfn.IFS(S1056&lt;=2,"High",S1056=3,"Moderate",S1056&lt;=5,"Low")</f>
        <v>Moderate</v>
      </c>
      <c r="Z1056" s="7">
        <v>3</v>
      </c>
      <c r="AA1056" s="7" t="str" cm="1">
        <f t="array" ref="AA1056">_xlfn.IFS(S1056&lt;=2,"High",S1056=3,"Moderate",S1056&lt;=5,"Low")</f>
        <v>Moderate</v>
      </c>
      <c r="AB1056" s="5">
        <v>44904</v>
      </c>
      <c r="AC1056" s="7" t="s">
        <v>40</v>
      </c>
      <c r="AD1056" s="7" t="s">
        <v>50</v>
      </c>
      <c r="AE1056" s="7" t="s">
        <v>51</v>
      </c>
      <c r="AF1056" s="7">
        <v>3</v>
      </c>
      <c r="AG1056" s="8">
        <v>721.86</v>
      </c>
      <c r="AH1056" s="7">
        <v>62</v>
      </c>
      <c r="AI1056" s="7" t="str" cm="1">
        <f t="array" ref="AI1056">_xlfn.IFS(AH1056&lt;=25,"Young",AH1056&lt;=50,"Adult",AH1056&gt;50,"Old")</f>
        <v>Old</v>
      </c>
    </row>
    <row r="1057" spans="1:35" x14ac:dyDescent="0.35">
      <c r="A1057" s="11">
        <v>1564</v>
      </c>
      <c r="B1057" s="9">
        <v>44996</v>
      </c>
      <c r="C1057" s="10">
        <f t="shared" ca="1" si="16"/>
        <v>3.1916666666666669</v>
      </c>
      <c r="D1057" s="11" t="s">
        <v>27</v>
      </c>
      <c r="E1057" s="11" t="s">
        <v>84</v>
      </c>
      <c r="F1057" s="11" t="s">
        <v>29</v>
      </c>
      <c r="G1057" s="11" t="s">
        <v>30</v>
      </c>
      <c r="H1057" s="11" t="s">
        <v>44</v>
      </c>
      <c r="I1057" s="11" t="s">
        <v>54</v>
      </c>
      <c r="J1057" s="11" t="s">
        <v>33</v>
      </c>
      <c r="K1057" s="11" t="s">
        <v>64</v>
      </c>
      <c r="L1057" s="9">
        <v>33301</v>
      </c>
      <c r="M1057" s="11" t="s">
        <v>35</v>
      </c>
      <c r="N1057" s="11" t="s">
        <v>47</v>
      </c>
      <c r="O1057" s="11" t="s">
        <v>59</v>
      </c>
      <c r="P1057" s="11" t="s">
        <v>38</v>
      </c>
      <c r="Q1057" s="11" t="s">
        <v>77</v>
      </c>
      <c r="R1057" s="11" cm="1">
        <f t="array" ref="R1057">_xlfn.IFS(Table3[[#This Row],[Performance Levels]]="Exceeds",4,Table3[[#This Row],[Performance Levels]]="Fully Meets",3,Table3[[#This Row],[Performance Levels]]="PIP",1,Table3[[#This Row],[Performance Levels]]="Needs Improvement",2)</f>
        <v>4</v>
      </c>
      <c r="S1057" s="11">
        <v>3</v>
      </c>
      <c r="T1057" s="11" t="str" cm="1">
        <f t="array" ref="T1057">_xlfn.IFS(S1057&lt;=2,"Excellent",S1057=3,"Average",S1057&lt;=5,"Poor")</f>
        <v>Average</v>
      </c>
      <c r="U1057" s="9">
        <v>44915</v>
      </c>
      <c r="V1057" s="11">
        <v>4</v>
      </c>
      <c r="W1057" s="11" t="str" cm="1">
        <f t="array" ref="W1057">_xlfn.IFS(S1057&lt;=2,"High",S1057=3,"Moderate",S1057&lt;=5,"Low")</f>
        <v>Moderate</v>
      </c>
      <c r="X1057" s="11">
        <v>1</v>
      </c>
      <c r="Y1057" s="11" t="str" cm="1">
        <f t="array" ref="Y1057">_xlfn.IFS(S1057&lt;=2,"High",S1057=3,"Moderate",S1057&lt;=5,"Low")</f>
        <v>Moderate</v>
      </c>
      <c r="Z1057" s="11">
        <v>4</v>
      </c>
      <c r="AA1057" s="11" t="str" cm="1">
        <f t="array" ref="AA1057">_xlfn.IFS(S1057&lt;=2,"High",S1057=3,"Moderate",S1057&lt;=5,"Low")</f>
        <v>Moderate</v>
      </c>
      <c r="AB1057" s="9">
        <v>45036</v>
      </c>
      <c r="AC1057" s="11" t="s">
        <v>91</v>
      </c>
      <c r="AD1057" s="11" t="s">
        <v>50</v>
      </c>
      <c r="AE1057" s="11" t="s">
        <v>62</v>
      </c>
      <c r="AF1057" s="11">
        <v>4</v>
      </c>
      <c r="AG1057" s="12">
        <v>430.3</v>
      </c>
      <c r="AH1057" s="11">
        <v>32</v>
      </c>
      <c r="AI1057" s="11" t="str" cm="1">
        <f t="array" ref="AI1057">_xlfn.IFS(AH1057&lt;=25,"Young",AH1057&lt;=50,"Adult",AH1057&gt;50,"Old")</f>
        <v>Adult</v>
      </c>
    </row>
    <row r="1058" spans="1:35" x14ac:dyDescent="0.35">
      <c r="A1058" s="7">
        <v>1565</v>
      </c>
      <c r="B1058" s="5">
        <v>44679</v>
      </c>
      <c r="C1058" s="6">
        <f t="shared" ca="1" si="16"/>
        <v>4.0611111111111109</v>
      </c>
      <c r="D1058" s="7" t="s">
        <v>27</v>
      </c>
      <c r="E1058" s="7" t="s">
        <v>43</v>
      </c>
      <c r="F1058" s="7" t="s">
        <v>29</v>
      </c>
      <c r="G1058" s="7" t="s">
        <v>54</v>
      </c>
      <c r="H1058" s="7" t="s">
        <v>31</v>
      </c>
      <c r="I1058" s="7" t="s">
        <v>54</v>
      </c>
      <c r="J1058" s="7" t="s">
        <v>33</v>
      </c>
      <c r="K1058" s="7" t="s">
        <v>69</v>
      </c>
      <c r="L1058" s="5">
        <v>22182</v>
      </c>
      <c r="M1058" s="7" t="s">
        <v>35</v>
      </c>
      <c r="N1058" s="7" t="s">
        <v>47</v>
      </c>
      <c r="O1058" s="7" t="s">
        <v>83</v>
      </c>
      <c r="P1058" s="7" t="s">
        <v>38</v>
      </c>
      <c r="Q1058" s="7" t="s">
        <v>39</v>
      </c>
      <c r="R1058" s="7" cm="1">
        <f t="array" ref="R1058">_xlfn.IFS(Table3[[#This Row],[Performance Levels]]="Exceeds",4,Table3[[#This Row],[Performance Levels]]="Fully Meets",3,Table3[[#This Row],[Performance Levels]]="PIP",1,Table3[[#This Row],[Performance Levels]]="Needs Improvement",2)</f>
        <v>3</v>
      </c>
      <c r="S1058" s="7">
        <v>3</v>
      </c>
      <c r="T1058" s="7" t="str" cm="1">
        <f t="array" ref="T1058">_xlfn.IFS(S1058&lt;=2,"Excellent",S1058=3,"Average",S1058&lt;=5,"Poor")</f>
        <v>Average</v>
      </c>
      <c r="U1058" s="5">
        <v>45093</v>
      </c>
      <c r="V1058" s="7">
        <v>5</v>
      </c>
      <c r="W1058" s="7" t="str" cm="1">
        <f t="array" ref="W1058">_xlfn.IFS(S1058&lt;=2,"High",S1058=3,"Moderate",S1058&lt;=5,"Low")</f>
        <v>Moderate</v>
      </c>
      <c r="X1058" s="7">
        <v>4</v>
      </c>
      <c r="Y1058" s="7" t="str" cm="1">
        <f t="array" ref="Y1058">_xlfn.IFS(S1058&lt;=2,"High",S1058=3,"Moderate",S1058&lt;=5,"Low")</f>
        <v>Moderate</v>
      </c>
      <c r="Z1058" s="7">
        <v>5</v>
      </c>
      <c r="AA1058" s="7" t="str" cm="1">
        <f t="array" ref="AA1058">_xlfn.IFS(S1058&lt;=2,"High",S1058=3,"Moderate",S1058&lt;=5,"Low")</f>
        <v>Moderate</v>
      </c>
      <c r="AB1058" s="5">
        <v>44898</v>
      </c>
      <c r="AC1058" s="7" t="s">
        <v>49</v>
      </c>
      <c r="AD1058" s="7" t="s">
        <v>41</v>
      </c>
      <c r="AE1058" s="7" t="s">
        <v>62</v>
      </c>
      <c r="AF1058" s="7">
        <v>3</v>
      </c>
      <c r="AG1058" s="8">
        <v>337.52</v>
      </c>
      <c r="AH1058" s="7">
        <v>62</v>
      </c>
      <c r="AI1058" s="7" t="str" cm="1">
        <f t="array" ref="AI1058">_xlfn.IFS(AH1058&lt;=25,"Young",AH1058&lt;=50,"Adult",AH1058&gt;50,"Old")</f>
        <v>Old</v>
      </c>
    </row>
    <row r="1059" spans="1:35" x14ac:dyDescent="0.35">
      <c r="A1059" s="11">
        <v>1566</v>
      </c>
      <c r="B1059" s="9">
        <v>44640</v>
      </c>
      <c r="C1059" s="10">
        <f t="shared" ca="1" si="16"/>
        <v>4.166666666666667</v>
      </c>
      <c r="D1059" s="11" t="s">
        <v>27</v>
      </c>
      <c r="E1059" s="11" t="s">
        <v>86</v>
      </c>
      <c r="F1059" s="11" t="s">
        <v>29</v>
      </c>
      <c r="G1059" s="11" t="s">
        <v>54</v>
      </c>
      <c r="H1059" s="11" t="s">
        <v>55</v>
      </c>
      <c r="I1059" s="11" t="s">
        <v>32</v>
      </c>
      <c r="J1059" s="11" t="s">
        <v>33</v>
      </c>
      <c r="K1059" s="11" t="s">
        <v>104</v>
      </c>
      <c r="L1059" s="9">
        <v>23004</v>
      </c>
      <c r="M1059" s="11" t="s">
        <v>35</v>
      </c>
      <c r="N1059" s="11" t="s">
        <v>36</v>
      </c>
      <c r="O1059" s="11" t="s">
        <v>48</v>
      </c>
      <c r="P1059" s="11" t="s">
        <v>76</v>
      </c>
      <c r="Q1059" s="11" t="s">
        <v>77</v>
      </c>
      <c r="R1059" s="11" cm="1">
        <f t="array" ref="R1059">_xlfn.IFS(Table3[[#This Row],[Performance Levels]]="Exceeds",4,Table3[[#This Row],[Performance Levels]]="Fully Meets",3,Table3[[#This Row],[Performance Levels]]="PIP",1,Table3[[#This Row],[Performance Levels]]="Needs Improvement",2)</f>
        <v>4</v>
      </c>
      <c r="S1059" s="11">
        <v>3</v>
      </c>
      <c r="T1059" s="11" t="str" cm="1">
        <f t="array" ref="T1059">_xlfn.IFS(S1059&lt;=2,"Excellent",S1059=3,"Average",S1059&lt;=5,"Poor")</f>
        <v>Average</v>
      </c>
      <c r="U1059" s="9">
        <v>45132</v>
      </c>
      <c r="V1059" s="11">
        <v>1</v>
      </c>
      <c r="W1059" s="11" t="str" cm="1">
        <f t="array" ref="W1059">_xlfn.IFS(S1059&lt;=2,"High",S1059=3,"Moderate",S1059&lt;=5,"Low")</f>
        <v>Moderate</v>
      </c>
      <c r="X1059" s="11">
        <v>4</v>
      </c>
      <c r="Y1059" s="11" t="str" cm="1">
        <f t="array" ref="Y1059">_xlfn.IFS(S1059&lt;=2,"High",S1059=3,"Moderate",S1059&lt;=5,"Low")</f>
        <v>Moderate</v>
      </c>
      <c r="Z1059" s="11">
        <v>1</v>
      </c>
      <c r="AA1059" s="11" t="str" cm="1">
        <f t="array" ref="AA1059">_xlfn.IFS(S1059&lt;=2,"High",S1059=3,"Moderate",S1059&lt;=5,"Low")</f>
        <v>Moderate</v>
      </c>
      <c r="AB1059" s="9">
        <v>45051</v>
      </c>
      <c r="AC1059" s="11" t="s">
        <v>91</v>
      </c>
      <c r="AD1059" s="11" t="s">
        <v>41</v>
      </c>
      <c r="AE1059" s="11" t="s">
        <v>42</v>
      </c>
      <c r="AF1059" s="11">
        <v>1</v>
      </c>
      <c r="AG1059" s="12">
        <v>692.71</v>
      </c>
      <c r="AH1059" s="11">
        <v>60</v>
      </c>
      <c r="AI1059" s="11" t="str" cm="1">
        <f t="array" ref="AI1059">_xlfn.IFS(AH1059&lt;=25,"Young",AH1059&lt;=50,"Adult",AH1059&gt;50,"Old")</f>
        <v>Old</v>
      </c>
    </row>
    <row r="1060" spans="1:35" x14ac:dyDescent="0.35">
      <c r="A1060" s="7">
        <v>1567</v>
      </c>
      <c r="B1060" s="5">
        <v>44624</v>
      </c>
      <c r="C1060" s="6">
        <f t="shared" ca="1" si="16"/>
        <v>4.2111111111111112</v>
      </c>
      <c r="D1060" s="7" t="s">
        <v>27</v>
      </c>
      <c r="E1060" s="7" t="s">
        <v>63</v>
      </c>
      <c r="F1060" s="7" t="s">
        <v>29</v>
      </c>
      <c r="G1060" s="7" t="s">
        <v>30</v>
      </c>
      <c r="H1060" s="7" t="s">
        <v>31</v>
      </c>
      <c r="I1060" s="7" t="s">
        <v>45</v>
      </c>
      <c r="J1060" s="7" t="s">
        <v>33</v>
      </c>
      <c r="K1060" s="7" t="s">
        <v>69</v>
      </c>
      <c r="L1060" s="5">
        <v>28823</v>
      </c>
      <c r="M1060" s="7" t="s">
        <v>35</v>
      </c>
      <c r="N1060" s="7" t="s">
        <v>36</v>
      </c>
      <c r="O1060" s="7" t="s">
        <v>83</v>
      </c>
      <c r="P1060" s="7" t="s">
        <v>60</v>
      </c>
      <c r="Q1060" s="7" t="s">
        <v>39</v>
      </c>
      <c r="R1060" s="7" cm="1">
        <f t="array" ref="R1060">_xlfn.IFS(Table3[[#This Row],[Performance Levels]]="Exceeds",4,Table3[[#This Row],[Performance Levels]]="Fully Meets",3,Table3[[#This Row],[Performance Levels]]="PIP",1,Table3[[#This Row],[Performance Levels]]="Needs Improvement",2)</f>
        <v>3</v>
      </c>
      <c r="S1060" s="7">
        <v>3</v>
      </c>
      <c r="T1060" s="7" t="str" cm="1">
        <f t="array" ref="T1060">_xlfn.IFS(S1060&lt;=2,"Excellent",S1060=3,"Average",S1060&lt;=5,"Poor")</f>
        <v>Average</v>
      </c>
      <c r="U1060" s="5">
        <v>45028</v>
      </c>
      <c r="V1060" s="7">
        <v>4</v>
      </c>
      <c r="W1060" s="7" t="str" cm="1">
        <f t="array" ref="W1060">_xlfn.IFS(S1060&lt;=2,"High",S1060=3,"Moderate",S1060&lt;=5,"Low")</f>
        <v>Moderate</v>
      </c>
      <c r="X1060" s="7">
        <v>2</v>
      </c>
      <c r="Y1060" s="7" t="str" cm="1">
        <f t="array" ref="Y1060">_xlfn.IFS(S1060&lt;=2,"High",S1060=3,"Moderate",S1060&lt;=5,"Low")</f>
        <v>Moderate</v>
      </c>
      <c r="Z1060" s="7">
        <v>4</v>
      </c>
      <c r="AA1060" s="7" t="str" cm="1">
        <f t="array" ref="AA1060">_xlfn.IFS(S1060&lt;=2,"High",S1060=3,"Moderate",S1060&lt;=5,"Low")</f>
        <v>Moderate</v>
      </c>
      <c r="AB1060" s="5">
        <v>45059</v>
      </c>
      <c r="AC1060" s="7" t="s">
        <v>61</v>
      </c>
      <c r="AD1060" s="7" t="s">
        <v>50</v>
      </c>
      <c r="AE1060" s="7" t="s">
        <v>42</v>
      </c>
      <c r="AF1060" s="7">
        <v>1</v>
      </c>
      <c r="AG1060" s="8">
        <v>177.99</v>
      </c>
      <c r="AH1060" s="7">
        <v>44</v>
      </c>
      <c r="AI1060" s="7" t="str" cm="1">
        <f t="array" ref="AI1060">_xlfn.IFS(AH1060&lt;=25,"Young",AH1060&lt;=50,"Adult",AH1060&gt;50,"Old")</f>
        <v>Adult</v>
      </c>
    </row>
    <row r="1061" spans="1:35" x14ac:dyDescent="0.35">
      <c r="A1061" s="11">
        <v>1568</v>
      </c>
      <c r="B1061" s="9">
        <v>44958</v>
      </c>
      <c r="C1061" s="10">
        <f t="shared" ca="1" si="16"/>
        <v>3.3027777777777776</v>
      </c>
      <c r="D1061" s="11" t="s">
        <v>27</v>
      </c>
      <c r="E1061" s="11" t="s">
        <v>93</v>
      </c>
      <c r="F1061" s="11" t="s">
        <v>29</v>
      </c>
      <c r="G1061" s="11" t="s">
        <v>45</v>
      </c>
      <c r="H1061" s="11" t="s">
        <v>55</v>
      </c>
      <c r="I1061" s="11" t="s">
        <v>54</v>
      </c>
      <c r="J1061" s="11" t="s">
        <v>33</v>
      </c>
      <c r="K1061" s="11" t="s">
        <v>104</v>
      </c>
      <c r="L1061" s="9">
        <v>34773</v>
      </c>
      <c r="M1061" s="11" t="s">
        <v>35</v>
      </c>
      <c r="N1061" s="11" t="s">
        <v>36</v>
      </c>
      <c r="O1061" s="11" t="s">
        <v>83</v>
      </c>
      <c r="P1061" s="11" t="s">
        <v>76</v>
      </c>
      <c r="Q1061" s="11" t="s">
        <v>39</v>
      </c>
      <c r="R1061" s="11" cm="1">
        <f t="array" ref="R1061">_xlfn.IFS(Table3[[#This Row],[Performance Levels]]="Exceeds",4,Table3[[#This Row],[Performance Levels]]="Fully Meets",3,Table3[[#This Row],[Performance Levels]]="PIP",1,Table3[[#This Row],[Performance Levels]]="Needs Improvement",2)</f>
        <v>3</v>
      </c>
      <c r="S1061" s="11">
        <v>3</v>
      </c>
      <c r="T1061" s="11" t="str" cm="1">
        <f t="array" ref="T1061">_xlfn.IFS(S1061&lt;=2,"Excellent",S1061=3,"Average",S1061&lt;=5,"Poor")</f>
        <v>Average</v>
      </c>
      <c r="U1061" s="9">
        <v>44838</v>
      </c>
      <c r="V1061" s="11">
        <v>1</v>
      </c>
      <c r="W1061" s="11" t="str" cm="1">
        <f t="array" ref="W1061">_xlfn.IFS(S1061&lt;=2,"High",S1061=3,"Moderate",S1061&lt;=5,"Low")</f>
        <v>Moderate</v>
      </c>
      <c r="X1061" s="11">
        <v>2</v>
      </c>
      <c r="Y1061" s="11" t="str" cm="1">
        <f t="array" ref="Y1061">_xlfn.IFS(S1061&lt;=2,"High",S1061=3,"Moderate",S1061&lt;=5,"Low")</f>
        <v>Moderate</v>
      </c>
      <c r="Z1061" s="11">
        <v>3</v>
      </c>
      <c r="AA1061" s="11" t="str" cm="1">
        <f t="array" ref="AA1061">_xlfn.IFS(S1061&lt;=2,"High",S1061=3,"Moderate",S1061&lt;=5,"Low")</f>
        <v>Moderate</v>
      </c>
      <c r="AB1061" s="9">
        <v>45023</v>
      </c>
      <c r="AC1061" s="11" t="s">
        <v>91</v>
      </c>
      <c r="AD1061" s="11" t="s">
        <v>50</v>
      </c>
      <c r="AE1061" s="11" t="s">
        <v>51</v>
      </c>
      <c r="AF1061" s="11">
        <v>5</v>
      </c>
      <c r="AG1061" s="12">
        <v>586.71</v>
      </c>
      <c r="AH1061" s="11">
        <v>28</v>
      </c>
      <c r="AI1061" s="11" t="str" cm="1">
        <f t="array" ref="AI1061">_xlfn.IFS(AH1061&lt;=25,"Young",AH1061&lt;=50,"Adult",AH1061&gt;50,"Old")</f>
        <v>Adult</v>
      </c>
    </row>
    <row r="1062" spans="1:35" x14ac:dyDescent="0.35">
      <c r="A1062" s="7">
        <v>1569</v>
      </c>
      <c r="B1062" s="5">
        <v>44232</v>
      </c>
      <c r="C1062" s="6">
        <f t="shared" ca="1" si="16"/>
        <v>5.291666666666667</v>
      </c>
      <c r="D1062" s="7" t="s">
        <v>27</v>
      </c>
      <c r="E1062" s="7" t="s">
        <v>73</v>
      </c>
      <c r="F1062" s="7" t="s">
        <v>29</v>
      </c>
      <c r="G1062" s="7" t="s">
        <v>45</v>
      </c>
      <c r="H1062" s="7" t="s">
        <v>31</v>
      </c>
      <c r="I1062" s="7" t="s">
        <v>54</v>
      </c>
      <c r="J1062" s="7" t="s">
        <v>33</v>
      </c>
      <c r="K1062" s="7" t="s">
        <v>78</v>
      </c>
      <c r="L1062" s="5">
        <v>27449</v>
      </c>
      <c r="M1062" s="7" t="s">
        <v>35</v>
      </c>
      <c r="N1062" s="7" t="s">
        <v>47</v>
      </c>
      <c r="O1062" s="7" t="s">
        <v>71</v>
      </c>
      <c r="P1062" s="7" t="s">
        <v>38</v>
      </c>
      <c r="Q1062" s="7" t="s">
        <v>39</v>
      </c>
      <c r="R1062" s="7" cm="1">
        <f t="array" ref="R1062">_xlfn.IFS(Table3[[#This Row],[Performance Levels]]="Exceeds",4,Table3[[#This Row],[Performance Levels]]="Fully Meets",3,Table3[[#This Row],[Performance Levels]]="PIP",1,Table3[[#This Row],[Performance Levels]]="Needs Improvement",2)</f>
        <v>3</v>
      </c>
      <c r="S1062" s="7">
        <v>3</v>
      </c>
      <c r="T1062" s="7" t="str" cm="1">
        <f t="array" ref="T1062">_xlfn.IFS(S1062&lt;=2,"Excellent",S1062=3,"Average",S1062&lt;=5,"Poor")</f>
        <v>Average</v>
      </c>
      <c r="U1062" s="5">
        <v>44993</v>
      </c>
      <c r="V1062" s="7">
        <v>1</v>
      </c>
      <c r="W1062" s="7" t="str" cm="1">
        <f t="array" ref="W1062">_xlfn.IFS(S1062&lt;=2,"High",S1062=3,"Moderate",S1062&lt;=5,"Low")</f>
        <v>Moderate</v>
      </c>
      <c r="X1062" s="7">
        <v>3</v>
      </c>
      <c r="Y1062" s="7" t="str" cm="1">
        <f t="array" ref="Y1062">_xlfn.IFS(S1062&lt;=2,"High",S1062=3,"Moderate",S1062&lt;=5,"Low")</f>
        <v>Moderate</v>
      </c>
      <c r="Z1062" s="7">
        <v>1</v>
      </c>
      <c r="AA1062" s="7" t="str" cm="1">
        <f t="array" ref="AA1062">_xlfn.IFS(S1062&lt;=2,"High",S1062=3,"Moderate",S1062&lt;=5,"Low")</f>
        <v>Moderate</v>
      </c>
      <c r="AB1062" s="5">
        <v>45005</v>
      </c>
      <c r="AC1062" s="7" t="s">
        <v>49</v>
      </c>
      <c r="AD1062" s="7" t="s">
        <v>41</v>
      </c>
      <c r="AE1062" s="7" t="s">
        <v>62</v>
      </c>
      <c r="AF1062" s="7">
        <v>2</v>
      </c>
      <c r="AG1062" s="8">
        <v>771.98</v>
      </c>
      <c r="AH1062" s="7">
        <v>46</v>
      </c>
      <c r="AI1062" s="7" t="str" cm="1">
        <f t="array" ref="AI1062">_xlfn.IFS(AH1062&lt;=25,"Young",AH1062&lt;=50,"Adult",AH1062&gt;50,"Old")</f>
        <v>Adult</v>
      </c>
    </row>
    <row r="1063" spans="1:35" x14ac:dyDescent="0.35">
      <c r="A1063" s="11">
        <v>1570</v>
      </c>
      <c r="B1063" s="9">
        <v>44888</v>
      </c>
      <c r="C1063" s="10">
        <f t="shared" ca="1" si="16"/>
        <v>3.4916666666666667</v>
      </c>
      <c r="D1063" s="11" t="s">
        <v>27</v>
      </c>
      <c r="E1063" s="11" t="s">
        <v>80</v>
      </c>
      <c r="F1063" s="11" t="s">
        <v>29</v>
      </c>
      <c r="G1063" s="11" t="s">
        <v>30</v>
      </c>
      <c r="H1063" s="11" t="s">
        <v>31</v>
      </c>
      <c r="I1063" s="11" t="s">
        <v>45</v>
      </c>
      <c r="J1063" s="11" t="s">
        <v>33</v>
      </c>
      <c r="K1063" s="11" t="s">
        <v>64</v>
      </c>
      <c r="L1063" s="9">
        <v>33604</v>
      </c>
      <c r="M1063" s="11" t="s">
        <v>35</v>
      </c>
      <c r="N1063" s="11" t="s">
        <v>47</v>
      </c>
      <c r="O1063" s="11" t="s">
        <v>83</v>
      </c>
      <c r="P1063" s="11" t="s">
        <v>60</v>
      </c>
      <c r="Q1063" s="11" t="s">
        <v>39</v>
      </c>
      <c r="R1063" s="11" cm="1">
        <f t="array" ref="R1063">_xlfn.IFS(Table3[[#This Row],[Performance Levels]]="Exceeds",4,Table3[[#This Row],[Performance Levels]]="Fully Meets",3,Table3[[#This Row],[Performance Levels]]="PIP",1,Table3[[#This Row],[Performance Levels]]="Needs Improvement",2)</f>
        <v>3</v>
      </c>
      <c r="S1063" s="11">
        <v>3</v>
      </c>
      <c r="T1063" s="11" t="str" cm="1">
        <f t="array" ref="T1063">_xlfn.IFS(S1063&lt;=2,"Excellent",S1063=3,"Average",S1063&lt;=5,"Poor")</f>
        <v>Average</v>
      </c>
      <c r="U1063" s="9">
        <v>44780</v>
      </c>
      <c r="V1063" s="11">
        <v>1</v>
      </c>
      <c r="W1063" s="11" t="str" cm="1">
        <f t="array" ref="W1063">_xlfn.IFS(S1063&lt;=2,"High",S1063=3,"Moderate",S1063&lt;=5,"Low")</f>
        <v>Moderate</v>
      </c>
      <c r="X1063" s="11">
        <v>4</v>
      </c>
      <c r="Y1063" s="11" t="str" cm="1">
        <f t="array" ref="Y1063">_xlfn.IFS(S1063&lt;=2,"High",S1063=3,"Moderate",S1063&lt;=5,"Low")</f>
        <v>Moderate</v>
      </c>
      <c r="Z1063" s="11">
        <v>5</v>
      </c>
      <c r="AA1063" s="11" t="str" cm="1">
        <f t="array" ref="AA1063">_xlfn.IFS(S1063&lt;=2,"High",S1063=3,"Moderate",S1063&lt;=5,"Low")</f>
        <v>Moderate</v>
      </c>
      <c r="AB1063" s="9">
        <v>45013</v>
      </c>
      <c r="AC1063" s="11" t="s">
        <v>61</v>
      </c>
      <c r="AD1063" s="11" t="s">
        <v>41</v>
      </c>
      <c r="AE1063" s="11" t="s">
        <v>72</v>
      </c>
      <c r="AF1063" s="11">
        <v>4</v>
      </c>
      <c r="AG1063" s="12">
        <v>121.88</v>
      </c>
      <c r="AH1063" s="11">
        <v>30</v>
      </c>
      <c r="AI1063" s="11" t="str" cm="1">
        <f t="array" ref="AI1063">_xlfn.IFS(AH1063&lt;=25,"Young",AH1063&lt;=50,"Adult",AH1063&gt;50,"Old")</f>
        <v>Adult</v>
      </c>
    </row>
    <row r="1064" spans="1:35" x14ac:dyDescent="0.35">
      <c r="A1064" s="7">
        <v>1571</v>
      </c>
      <c r="B1064" s="5">
        <v>44340</v>
      </c>
      <c r="C1064" s="6">
        <f t="shared" ca="1" si="16"/>
        <v>4.9888888888888889</v>
      </c>
      <c r="D1064" s="7" t="s">
        <v>27</v>
      </c>
      <c r="E1064" s="7" t="s">
        <v>53</v>
      </c>
      <c r="F1064" s="7" t="s">
        <v>29</v>
      </c>
      <c r="G1064" s="7" t="s">
        <v>45</v>
      </c>
      <c r="H1064" s="7" t="s">
        <v>44</v>
      </c>
      <c r="I1064" s="7" t="s">
        <v>54</v>
      </c>
      <c r="J1064" s="7" t="s">
        <v>33</v>
      </c>
      <c r="K1064" s="7" t="s">
        <v>104</v>
      </c>
      <c r="L1064" s="5">
        <v>31667</v>
      </c>
      <c r="M1064" s="7" t="s">
        <v>35</v>
      </c>
      <c r="N1064" s="7" t="s">
        <v>36</v>
      </c>
      <c r="O1064" s="7" t="s">
        <v>48</v>
      </c>
      <c r="P1064" s="7" t="s">
        <v>76</v>
      </c>
      <c r="Q1064" s="7" t="s">
        <v>77</v>
      </c>
      <c r="R1064" s="7" cm="1">
        <f t="array" ref="R1064">_xlfn.IFS(Table3[[#This Row],[Performance Levels]]="Exceeds",4,Table3[[#This Row],[Performance Levels]]="Fully Meets",3,Table3[[#This Row],[Performance Levels]]="PIP",1,Table3[[#This Row],[Performance Levels]]="Needs Improvement",2)</f>
        <v>4</v>
      </c>
      <c r="S1064" s="7">
        <v>3</v>
      </c>
      <c r="T1064" s="7" t="str" cm="1">
        <f t="array" ref="T1064">_xlfn.IFS(S1064&lt;=2,"Excellent",S1064=3,"Average",S1064&lt;=5,"Poor")</f>
        <v>Average</v>
      </c>
      <c r="U1064" s="5">
        <v>45081</v>
      </c>
      <c r="V1064" s="7">
        <v>3</v>
      </c>
      <c r="W1064" s="7" t="str" cm="1">
        <f t="array" ref="W1064">_xlfn.IFS(S1064&lt;=2,"High",S1064=3,"Moderate",S1064&lt;=5,"Low")</f>
        <v>Moderate</v>
      </c>
      <c r="X1064" s="7">
        <v>2</v>
      </c>
      <c r="Y1064" s="7" t="str" cm="1">
        <f t="array" ref="Y1064">_xlfn.IFS(S1064&lt;=2,"High",S1064=3,"Moderate",S1064&lt;=5,"Low")</f>
        <v>Moderate</v>
      </c>
      <c r="Z1064" s="7">
        <v>4</v>
      </c>
      <c r="AA1064" s="7" t="str" cm="1">
        <f t="array" ref="AA1064">_xlfn.IFS(S1064&lt;=2,"High",S1064=3,"Moderate",S1064&lt;=5,"Low")</f>
        <v>Moderate</v>
      </c>
      <c r="AB1064" s="5">
        <v>45000</v>
      </c>
      <c r="AC1064" s="7" t="s">
        <v>61</v>
      </c>
      <c r="AD1064" s="7" t="s">
        <v>50</v>
      </c>
      <c r="AE1064" s="7" t="s">
        <v>62</v>
      </c>
      <c r="AF1064" s="7">
        <v>2</v>
      </c>
      <c r="AG1064" s="8">
        <v>379.68</v>
      </c>
      <c r="AH1064" s="7">
        <v>35</v>
      </c>
      <c r="AI1064" s="7" t="str" cm="1">
        <f t="array" ref="AI1064">_xlfn.IFS(AH1064&lt;=25,"Young",AH1064&lt;=50,"Adult",AH1064&gt;50,"Old")</f>
        <v>Adult</v>
      </c>
    </row>
    <row r="1065" spans="1:35" x14ac:dyDescent="0.35">
      <c r="A1065" s="11">
        <v>1572</v>
      </c>
      <c r="B1065" s="9">
        <v>44467</v>
      </c>
      <c r="C1065" s="10">
        <f t="shared" ca="1" si="16"/>
        <v>4.6444444444444448</v>
      </c>
      <c r="D1065" s="11" t="s">
        <v>27</v>
      </c>
      <c r="E1065" s="11" t="s">
        <v>68</v>
      </c>
      <c r="F1065" s="11" t="s">
        <v>29</v>
      </c>
      <c r="G1065" s="11" t="s">
        <v>45</v>
      </c>
      <c r="H1065" s="11" t="s">
        <v>31</v>
      </c>
      <c r="I1065" s="11" t="s">
        <v>45</v>
      </c>
      <c r="J1065" s="11" t="s">
        <v>33</v>
      </c>
      <c r="K1065" s="11" t="s">
        <v>96</v>
      </c>
      <c r="L1065" s="9">
        <v>18726</v>
      </c>
      <c r="M1065" s="11" t="s">
        <v>35</v>
      </c>
      <c r="N1065" s="11" t="s">
        <v>36</v>
      </c>
      <c r="O1065" s="11" t="s">
        <v>71</v>
      </c>
      <c r="P1065" s="11" t="s">
        <v>66</v>
      </c>
      <c r="Q1065" s="11" t="s">
        <v>39</v>
      </c>
      <c r="R1065" s="11" cm="1">
        <f t="array" ref="R1065">_xlfn.IFS(Table3[[#This Row],[Performance Levels]]="Exceeds",4,Table3[[#This Row],[Performance Levels]]="Fully Meets",3,Table3[[#This Row],[Performance Levels]]="PIP",1,Table3[[#This Row],[Performance Levels]]="Needs Improvement",2)</f>
        <v>3</v>
      </c>
      <c r="S1065" s="11">
        <v>3</v>
      </c>
      <c r="T1065" s="11" t="str" cm="1">
        <f t="array" ref="T1065">_xlfn.IFS(S1065&lt;=2,"Excellent",S1065=3,"Average",S1065&lt;=5,"Poor")</f>
        <v>Average</v>
      </c>
      <c r="U1065" s="9">
        <v>44851</v>
      </c>
      <c r="V1065" s="11">
        <v>2</v>
      </c>
      <c r="W1065" s="11" t="str" cm="1">
        <f t="array" ref="W1065">_xlfn.IFS(S1065&lt;=2,"High",S1065=3,"Moderate",S1065&lt;=5,"Low")</f>
        <v>Moderate</v>
      </c>
      <c r="X1065" s="11">
        <v>4</v>
      </c>
      <c r="Y1065" s="11" t="str" cm="1">
        <f t="array" ref="Y1065">_xlfn.IFS(S1065&lt;=2,"High",S1065=3,"Moderate",S1065&lt;=5,"Low")</f>
        <v>Moderate</v>
      </c>
      <c r="Z1065" s="11">
        <v>3</v>
      </c>
      <c r="AA1065" s="11" t="str" cm="1">
        <f t="array" ref="AA1065">_xlfn.IFS(S1065&lt;=2,"High",S1065=3,"Moderate",S1065&lt;=5,"Low")</f>
        <v>Moderate</v>
      </c>
      <c r="AB1065" s="9">
        <v>44842</v>
      </c>
      <c r="AC1065" s="11" t="s">
        <v>49</v>
      </c>
      <c r="AD1065" s="11" t="s">
        <v>41</v>
      </c>
      <c r="AE1065" s="11" t="s">
        <v>62</v>
      </c>
      <c r="AF1065" s="11">
        <v>2</v>
      </c>
      <c r="AG1065" s="12">
        <v>738.65</v>
      </c>
      <c r="AH1065" s="11">
        <v>70</v>
      </c>
      <c r="AI1065" s="11" t="str" cm="1">
        <f t="array" ref="AI1065">_xlfn.IFS(AH1065&lt;=25,"Young",AH1065&lt;=50,"Adult",AH1065&gt;50,"Old")</f>
        <v>Old</v>
      </c>
    </row>
    <row r="1066" spans="1:35" x14ac:dyDescent="0.35">
      <c r="A1066" s="7">
        <v>1573</v>
      </c>
      <c r="B1066" s="5">
        <v>44272</v>
      </c>
      <c r="C1066" s="6">
        <f t="shared" ca="1" si="16"/>
        <v>5.1749999999999998</v>
      </c>
      <c r="D1066" s="7" t="s">
        <v>27</v>
      </c>
      <c r="E1066" s="7" t="s">
        <v>28</v>
      </c>
      <c r="F1066" s="7" t="s">
        <v>29</v>
      </c>
      <c r="G1066" s="7" t="s">
        <v>30</v>
      </c>
      <c r="H1066" s="7" t="s">
        <v>44</v>
      </c>
      <c r="I1066" s="7" t="s">
        <v>45</v>
      </c>
      <c r="J1066" s="7" t="s">
        <v>33</v>
      </c>
      <c r="K1066" s="7" t="s">
        <v>99</v>
      </c>
      <c r="L1066" s="5">
        <v>31066</v>
      </c>
      <c r="M1066" s="7" t="s">
        <v>35</v>
      </c>
      <c r="N1066" s="7" t="s">
        <v>36</v>
      </c>
      <c r="O1066" s="7" t="s">
        <v>59</v>
      </c>
      <c r="P1066" s="7" t="s">
        <v>38</v>
      </c>
      <c r="Q1066" s="7" t="s">
        <v>39</v>
      </c>
      <c r="R1066" s="7" cm="1">
        <f t="array" ref="R1066">_xlfn.IFS(Table3[[#This Row],[Performance Levels]]="Exceeds",4,Table3[[#This Row],[Performance Levels]]="Fully Meets",3,Table3[[#This Row],[Performance Levels]]="PIP",1,Table3[[#This Row],[Performance Levels]]="Needs Improvement",2)</f>
        <v>3</v>
      </c>
      <c r="S1066" s="7">
        <v>3</v>
      </c>
      <c r="T1066" s="7" t="str" cm="1">
        <f t="array" ref="T1066">_xlfn.IFS(S1066&lt;=2,"Excellent",S1066=3,"Average",S1066&lt;=5,"Poor")</f>
        <v>Average</v>
      </c>
      <c r="U1066" s="5">
        <v>45087</v>
      </c>
      <c r="V1066" s="7">
        <v>1</v>
      </c>
      <c r="W1066" s="7" t="str" cm="1">
        <f t="array" ref="W1066">_xlfn.IFS(S1066&lt;=2,"High",S1066=3,"Moderate",S1066&lt;=5,"Low")</f>
        <v>Moderate</v>
      </c>
      <c r="X1066" s="7">
        <v>1</v>
      </c>
      <c r="Y1066" s="7" t="str" cm="1">
        <f t="array" ref="Y1066">_xlfn.IFS(S1066&lt;=2,"High",S1066=3,"Moderate",S1066&lt;=5,"Low")</f>
        <v>Moderate</v>
      </c>
      <c r="Z1066" s="7">
        <v>3</v>
      </c>
      <c r="AA1066" s="7" t="str" cm="1">
        <f t="array" ref="AA1066">_xlfn.IFS(S1066&lt;=2,"High",S1066=3,"Moderate",S1066&lt;=5,"Low")</f>
        <v>Moderate</v>
      </c>
      <c r="AB1066" s="5">
        <v>44910</v>
      </c>
      <c r="AC1066" s="7" t="s">
        <v>67</v>
      </c>
      <c r="AD1066" s="7" t="s">
        <v>50</v>
      </c>
      <c r="AE1066" s="7" t="s">
        <v>51</v>
      </c>
      <c r="AF1066" s="7">
        <v>2</v>
      </c>
      <c r="AG1066" s="8">
        <v>159.41999999999999</v>
      </c>
      <c r="AH1066" s="7">
        <v>36</v>
      </c>
      <c r="AI1066" s="7" t="str" cm="1">
        <f t="array" ref="AI1066">_xlfn.IFS(AH1066&lt;=25,"Young",AH1066&lt;=50,"Adult",AH1066&gt;50,"Old")</f>
        <v>Adult</v>
      </c>
    </row>
    <row r="1067" spans="1:35" x14ac:dyDescent="0.35">
      <c r="A1067" s="11">
        <v>1576</v>
      </c>
      <c r="B1067" s="9">
        <v>43780</v>
      </c>
      <c r="C1067" s="10">
        <f t="shared" ca="1" si="16"/>
        <v>6.5250000000000004</v>
      </c>
      <c r="D1067" s="11" t="s">
        <v>27</v>
      </c>
      <c r="E1067" s="11" t="s">
        <v>86</v>
      </c>
      <c r="F1067" s="11" t="s">
        <v>107</v>
      </c>
      <c r="G1067" s="11" t="s">
        <v>54</v>
      </c>
      <c r="H1067" s="11" t="s">
        <v>31</v>
      </c>
      <c r="I1067" s="11" t="s">
        <v>54</v>
      </c>
      <c r="J1067" s="11" t="s">
        <v>33</v>
      </c>
      <c r="K1067" s="11" t="s">
        <v>46</v>
      </c>
      <c r="L1067" s="9">
        <v>53225</v>
      </c>
      <c r="M1067" s="11" t="s">
        <v>35</v>
      </c>
      <c r="N1067" s="11" t="s">
        <v>47</v>
      </c>
      <c r="O1067" s="11" t="s">
        <v>71</v>
      </c>
      <c r="P1067" s="11" t="s">
        <v>66</v>
      </c>
      <c r="Q1067" s="11" t="s">
        <v>97</v>
      </c>
      <c r="R1067" s="11" cm="1">
        <f t="array" ref="R1067">_xlfn.IFS(Table3[[#This Row],[Performance Levels]]="Exceeds",4,Table3[[#This Row],[Performance Levels]]="Fully Meets",3,Table3[[#This Row],[Performance Levels]]="PIP",1,Table3[[#This Row],[Performance Levels]]="Needs Improvement",2)</f>
        <v>2</v>
      </c>
      <c r="S1067" s="11">
        <v>3</v>
      </c>
      <c r="T1067" s="11" t="str" cm="1">
        <f t="array" ref="T1067">_xlfn.IFS(S1067&lt;=2,"Excellent",S1067=3,"Average",S1067&lt;=5,"Poor")</f>
        <v>Average</v>
      </c>
      <c r="U1067" s="9">
        <v>45053</v>
      </c>
      <c r="V1067" s="11">
        <v>5</v>
      </c>
      <c r="W1067" s="11" t="str" cm="1">
        <f t="array" ref="W1067">_xlfn.IFS(S1067&lt;=2,"High",S1067=3,"Moderate",S1067&lt;=5,"Low")</f>
        <v>Moderate</v>
      </c>
      <c r="X1067" s="11">
        <v>2</v>
      </c>
      <c r="Y1067" s="11" t="str" cm="1">
        <f t="array" ref="Y1067">_xlfn.IFS(S1067&lt;=2,"High",S1067=3,"Moderate",S1067&lt;=5,"Low")</f>
        <v>Moderate</v>
      </c>
      <c r="Z1067" s="11">
        <v>3</v>
      </c>
      <c r="AA1067" s="11" t="str" cm="1">
        <f t="array" ref="AA1067">_xlfn.IFS(S1067&lt;=2,"High",S1067=3,"Moderate",S1067&lt;=5,"Low")</f>
        <v>Moderate</v>
      </c>
      <c r="AB1067" s="9">
        <v>45113</v>
      </c>
      <c r="AC1067" s="11" t="s">
        <v>91</v>
      </c>
      <c r="AD1067" s="11" t="s">
        <v>41</v>
      </c>
      <c r="AE1067" s="11" t="s">
        <v>62</v>
      </c>
      <c r="AF1067" s="11">
        <v>4</v>
      </c>
      <c r="AG1067" s="12">
        <v>104.34</v>
      </c>
      <c r="AH1067" s="11">
        <v>74</v>
      </c>
      <c r="AI1067" s="11" t="str" cm="1">
        <f t="array" ref="AI1067">_xlfn.IFS(AH1067&lt;=25,"Young",AH1067&lt;=50,"Adult",AH1067&gt;50,"Old")</f>
        <v>Old</v>
      </c>
    </row>
    <row r="1068" spans="1:35" x14ac:dyDescent="0.35">
      <c r="A1068" s="7">
        <v>1577</v>
      </c>
      <c r="B1068" s="5">
        <v>44180</v>
      </c>
      <c r="C1068" s="6">
        <f t="shared" ca="1" si="16"/>
        <v>5.4305555555555554</v>
      </c>
      <c r="D1068" s="7" t="s">
        <v>105</v>
      </c>
      <c r="E1068" s="7" t="s">
        <v>53</v>
      </c>
      <c r="F1068" s="7" t="s">
        <v>29</v>
      </c>
      <c r="G1068" s="7" t="s">
        <v>54</v>
      </c>
      <c r="H1068" s="7" t="s">
        <v>55</v>
      </c>
      <c r="I1068" s="7" t="s">
        <v>32</v>
      </c>
      <c r="J1068" s="7" t="s">
        <v>33</v>
      </c>
      <c r="K1068" s="7" t="s">
        <v>34</v>
      </c>
      <c r="L1068" s="5">
        <v>23114</v>
      </c>
      <c r="M1068" s="7" t="s">
        <v>35</v>
      </c>
      <c r="N1068" s="7" t="s">
        <v>36</v>
      </c>
      <c r="O1068" s="7" t="s">
        <v>71</v>
      </c>
      <c r="P1068" s="7" t="s">
        <v>38</v>
      </c>
      <c r="Q1068" s="7" t="s">
        <v>39</v>
      </c>
      <c r="R1068" s="7" cm="1">
        <f t="array" ref="R1068">_xlfn.IFS(Table3[[#This Row],[Performance Levels]]="Exceeds",4,Table3[[#This Row],[Performance Levels]]="Fully Meets",3,Table3[[#This Row],[Performance Levels]]="PIP",1,Table3[[#This Row],[Performance Levels]]="Needs Improvement",2)</f>
        <v>3</v>
      </c>
      <c r="S1068" s="7">
        <v>3</v>
      </c>
      <c r="T1068" s="7" t="str" cm="1">
        <f t="array" ref="T1068">_xlfn.IFS(S1068&lt;=2,"Excellent",S1068=3,"Average",S1068&lt;=5,"Poor")</f>
        <v>Average</v>
      </c>
      <c r="U1068" s="5">
        <v>45014</v>
      </c>
      <c r="V1068" s="7">
        <v>5</v>
      </c>
      <c r="W1068" s="7" t="str" cm="1">
        <f t="array" ref="W1068">_xlfn.IFS(S1068&lt;=2,"High",S1068=3,"Moderate",S1068&lt;=5,"Low")</f>
        <v>Moderate</v>
      </c>
      <c r="X1068" s="7">
        <v>2</v>
      </c>
      <c r="Y1068" s="7" t="str" cm="1">
        <f t="array" ref="Y1068">_xlfn.IFS(S1068&lt;=2,"High",S1068=3,"Moderate",S1068&lt;=5,"Low")</f>
        <v>Moderate</v>
      </c>
      <c r="Z1068" s="7">
        <v>1</v>
      </c>
      <c r="AA1068" s="7" t="str" cm="1">
        <f t="array" ref="AA1068">_xlfn.IFS(S1068&lt;=2,"High",S1068=3,"Moderate",S1068&lt;=5,"Low")</f>
        <v>Moderate</v>
      </c>
      <c r="AB1068" s="5">
        <v>44860</v>
      </c>
      <c r="AC1068" s="7" t="s">
        <v>49</v>
      </c>
      <c r="AD1068" s="7" t="s">
        <v>50</v>
      </c>
      <c r="AE1068" s="7" t="s">
        <v>42</v>
      </c>
      <c r="AF1068" s="7">
        <v>5</v>
      </c>
      <c r="AG1068" s="8">
        <v>413.08</v>
      </c>
      <c r="AH1068" s="7">
        <v>57</v>
      </c>
      <c r="AI1068" s="7" t="str" cm="1">
        <f t="array" ref="AI1068">_xlfn.IFS(AH1068&lt;=25,"Young",AH1068&lt;=50,"Adult",AH1068&gt;50,"Old")</f>
        <v>Old</v>
      </c>
    </row>
    <row r="1069" spans="1:35" x14ac:dyDescent="0.35">
      <c r="A1069" s="11">
        <v>1578</v>
      </c>
      <c r="B1069" s="9">
        <v>44322</v>
      </c>
      <c r="C1069" s="10">
        <f t="shared" ca="1" si="16"/>
        <v>5.0388888888888888</v>
      </c>
      <c r="D1069" s="11" t="s">
        <v>105</v>
      </c>
      <c r="E1069" s="11" t="s">
        <v>93</v>
      </c>
      <c r="F1069" s="11" t="s">
        <v>107</v>
      </c>
      <c r="G1069" s="11" t="s">
        <v>45</v>
      </c>
      <c r="H1069" s="11" t="s">
        <v>55</v>
      </c>
      <c r="I1069" s="11" t="s">
        <v>45</v>
      </c>
      <c r="J1069" s="11" t="s">
        <v>33</v>
      </c>
      <c r="K1069" s="11" t="s">
        <v>69</v>
      </c>
      <c r="L1069" s="9">
        <v>29453</v>
      </c>
      <c r="M1069" s="11" t="s">
        <v>35</v>
      </c>
      <c r="N1069" s="11" t="s">
        <v>47</v>
      </c>
      <c r="O1069" s="11" t="s">
        <v>48</v>
      </c>
      <c r="P1069" s="11" t="s">
        <v>66</v>
      </c>
      <c r="Q1069" s="11" t="s">
        <v>97</v>
      </c>
      <c r="R1069" s="11" cm="1">
        <f t="array" ref="R1069">_xlfn.IFS(Table3[[#This Row],[Performance Levels]]="Exceeds",4,Table3[[#This Row],[Performance Levels]]="Fully Meets",3,Table3[[#This Row],[Performance Levels]]="PIP",1,Table3[[#This Row],[Performance Levels]]="Needs Improvement",2)</f>
        <v>2</v>
      </c>
      <c r="S1069" s="11">
        <v>3</v>
      </c>
      <c r="T1069" s="11" t="str" cm="1">
        <f t="array" ref="T1069">_xlfn.IFS(S1069&lt;=2,"Excellent",S1069=3,"Average",S1069&lt;=5,"Poor")</f>
        <v>Average</v>
      </c>
      <c r="U1069" s="9">
        <v>44960</v>
      </c>
      <c r="V1069" s="11">
        <v>5</v>
      </c>
      <c r="W1069" s="11" t="str" cm="1">
        <f t="array" ref="W1069">_xlfn.IFS(S1069&lt;=2,"High",S1069=3,"Moderate",S1069&lt;=5,"Low")</f>
        <v>Moderate</v>
      </c>
      <c r="X1069" s="11">
        <v>5</v>
      </c>
      <c r="Y1069" s="11" t="str" cm="1">
        <f t="array" ref="Y1069">_xlfn.IFS(S1069&lt;=2,"High",S1069=3,"Moderate",S1069&lt;=5,"Low")</f>
        <v>Moderate</v>
      </c>
      <c r="Z1069" s="11">
        <v>1</v>
      </c>
      <c r="AA1069" s="11" t="str" cm="1">
        <f t="array" ref="AA1069">_xlfn.IFS(S1069&lt;=2,"High",S1069=3,"Moderate",S1069&lt;=5,"Low")</f>
        <v>Moderate</v>
      </c>
      <c r="AB1069" s="9">
        <v>44924</v>
      </c>
      <c r="AC1069" s="11" t="s">
        <v>67</v>
      </c>
      <c r="AD1069" s="11" t="s">
        <v>50</v>
      </c>
      <c r="AE1069" s="11" t="s">
        <v>51</v>
      </c>
      <c r="AF1069" s="11">
        <v>1</v>
      </c>
      <c r="AG1069" s="12">
        <v>856.71</v>
      </c>
      <c r="AH1069" s="11">
        <v>41</v>
      </c>
      <c r="AI1069" s="11" t="str" cm="1">
        <f t="array" ref="AI1069">_xlfn.IFS(AH1069&lt;=25,"Young",AH1069&lt;=50,"Adult",AH1069&gt;50,"Old")</f>
        <v>Adult</v>
      </c>
    </row>
    <row r="1070" spans="1:35" x14ac:dyDescent="0.35">
      <c r="A1070" s="7">
        <v>1579</v>
      </c>
      <c r="B1070" s="5">
        <v>44385</v>
      </c>
      <c r="C1070" s="6">
        <f t="shared" ca="1" si="16"/>
        <v>4.8666666666666663</v>
      </c>
      <c r="D1070" s="7" t="s">
        <v>105</v>
      </c>
      <c r="E1070" s="7" t="s">
        <v>84</v>
      </c>
      <c r="F1070" s="7" t="s">
        <v>29</v>
      </c>
      <c r="G1070" s="7" t="s">
        <v>45</v>
      </c>
      <c r="H1070" s="7" t="s">
        <v>44</v>
      </c>
      <c r="I1070" s="7" t="s">
        <v>54</v>
      </c>
      <c r="J1070" s="7" t="s">
        <v>33</v>
      </c>
      <c r="K1070" s="7" t="s">
        <v>64</v>
      </c>
      <c r="L1070" s="5">
        <v>34607</v>
      </c>
      <c r="M1070" s="7" t="s">
        <v>35</v>
      </c>
      <c r="N1070" s="7" t="s">
        <v>47</v>
      </c>
      <c r="O1070" s="7" t="s">
        <v>37</v>
      </c>
      <c r="P1070" s="7" t="s">
        <v>76</v>
      </c>
      <c r="Q1070" s="7" t="s">
        <v>39</v>
      </c>
      <c r="R1070" s="7" cm="1">
        <f t="array" ref="R1070">_xlfn.IFS(Table3[[#This Row],[Performance Levels]]="Exceeds",4,Table3[[#This Row],[Performance Levels]]="Fully Meets",3,Table3[[#This Row],[Performance Levels]]="PIP",1,Table3[[#This Row],[Performance Levels]]="Needs Improvement",2)</f>
        <v>3</v>
      </c>
      <c r="S1070" s="7">
        <v>3</v>
      </c>
      <c r="T1070" s="7" t="str" cm="1">
        <f t="array" ref="T1070">_xlfn.IFS(S1070&lt;=2,"Excellent",S1070=3,"Average",S1070&lt;=5,"Poor")</f>
        <v>Average</v>
      </c>
      <c r="U1070" s="5">
        <v>45031</v>
      </c>
      <c r="V1070" s="7">
        <v>1</v>
      </c>
      <c r="W1070" s="7" t="str" cm="1">
        <f t="array" ref="W1070">_xlfn.IFS(S1070&lt;=2,"High",S1070=3,"Moderate",S1070&lt;=5,"Low")</f>
        <v>Moderate</v>
      </c>
      <c r="X1070" s="7">
        <v>3</v>
      </c>
      <c r="Y1070" s="7" t="str" cm="1">
        <f t="array" ref="Y1070">_xlfn.IFS(S1070&lt;=2,"High",S1070=3,"Moderate",S1070&lt;=5,"Low")</f>
        <v>Moderate</v>
      </c>
      <c r="Z1070" s="7">
        <v>1</v>
      </c>
      <c r="AA1070" s="7" t="str" cm="1">
        <f t="array" ref="AA1070">_xlfn.IFS(S1070&lt;=2,"High",S1070=3,"Moderate",S1070&lt;=5,"Low")</f>
        <v>Moderate</v>
      </c>
      <c r="AB1070" s="5">
        <v>44854</v>
      </c>
      <c r="AC1070" s="7" t="s">
        <v>91</v>
      </c>
      <c r="AD1070" s="7" t="s">
        <v>41</v>
      </c>
      <c r="AE1070" s="7" t="s">
        <v>72</v>
      </c>
      <c r="AF1070" s="7">
        <v>5</v>
      </c>
      <c r="AG1070" s="8">
        <v>322.3</v>
      </c>
      <c r="AH1070" s="7">
        <v>27</v>
      </c>
      <c r="AI1070" s="7" t="str" cm="1">
        <f t="array" ref="AI1070">_xlfn.IFS(AH1070&lt;=25,"Young",AH1070&lt;=50,"Adult",AH1070&gt;50,"Old")</f>
        <v>Adult</v>
      </c>
    </row>
    <row r="1071" spans="1:35" x14ac:dyDescent="0.35">
      <c r="A1071" s="11">
        <v>1580</v>
      </c>
      <c r="B1071" s="9">
        <v>45020</v>
      </c>
      <c r="C1071" s="10">
        <f t="shared" ca="1" si="16"/>
        <v>3.1277777777777778</v>
      </c>
      <c r="D1071" s="11" t="s">
        <v>105</v>
      </c>
      <c r="E1071" s="11" t="s">
        <v>63</v>
      </c>
      <c r="F1071" s="11" t="s">
        <v>29</v>
      </c>
      <c r="G1071" s="11" t="s">
        <v>45</v>
      </c>
      <c r="H1071" s="11" t="s">
        <v>44</v>
      </c>
      <c r="I1071" s="11" t="s">
        <v>54</v>
      </c>
      <c r="J1071" s="11" t="s">
        <v>33</v>
      </c>
      <c r="K1071" s="11" t="s">
        <v>34</v>
      </c>
      <c r="L1071" s="9">
        <v>26399</v>
      </c>
      <c r="M1071" s="11" t="s">
        <v>35</v>
      </c>
      <c r="N1071" s="11" t="s">
        <v>47</v>
      </c>
      <c r="O1071" s="11" t="s">
        <v>83</v>
      </c>
      <c r="P1071" s="11" t="s">
        <v>60</v>
      </c>
      <c r="Q1071" s="11" t="s">
        <v>97</v>
      </c>
      <c r="R1071" s="11" cm="1">
        <f t="array" ref="R1071">_xlfn.IFS(Table3[[#This Row],[Performance Levels]]="Exceeds",4,Table3[[#This Row],[Performance Levels]]="Fully Meets",3,Table3[[#This Row],[Performance Levels]]="PIP",1,Table3[[#This Row],[Performance Levels]]="Needs Improvement",2)</f>
        <v>2</v>
      </c>
      <c r="S1071" s="11">
        <v>3</v>
      </c>
      <c r="T1071" s="11" t="str" cm="1">
        <f t="array" ref="T1071">_xlfn.IFS(S1071&lt;=2,"Excellent",S1071=3,"Average",S1071&lt;=5,"Poor")</f>
        <v>Average</v>
      </c>
      <c r="U1071" s="9">
        <v>45039</v>
      </c>
      <c r="V1071" s="11">
        <v>1</v>
      </c>
      <c r="W1071" s="11" t="str" cm="1">
        <f t="array" ref="W1071">_xlfn.IFS(S1071&lt;=2,"High",S1071=3,"Moderate",S1071&lt;=5,"Low")</f>
        <v>Moderate</v>
      </c>
      <c r="X1071" s="11">
        <v>1</v>
      </c>
      <c r="Y1071" s="11" t="str" cm="1">
        <f t="array" ref="Y1071">_xlfn.IFS(S1071&lt;=2,"High",S1071=3,"Moderate",S1071&lt;=5,"Low")</f>
        <v>Moderate</v>
      </c>
      <c r="Z1071" s="11">
        <v>5</v>
      </c>
      <c r="AA1071" s="11" t="str" cm="1">
        <f t="array" ref="AA1071">_xlfn.IFS(S1071&lt;=2,"High",S1071=3,"Moderate",S1071&lt;=5,"Low")</f>
        <v>Moderate</v>
      </c>
      <c r="AB1071" s="9">
        <v>45014</v>
      </c>
      <c r="AC1071" s="11" t="s">
        <v>61</v>
      </c>
      <c r="AD1071" s="11" t="s">
        <v>41</v>
      </c>
      <c r="AE1071" s="11" t="s">
        <v>72</v>
      </c>
      <c r="AF1071" s="11">
        <v>3</v>
      </c>
      <c r="AG1071" s="12">
        <v>527.92999999999995</v>
      </c>
      <c r="AH1071" s="11">
        <v>51</v>
      </c>
      <c r="AI1071" s="11" t="str" cm="1">
        <f t="array" ref="AI1071">_xlfn.IFS(AH1071&lt;=25,"Young",AH1071&lt;=50,"Adult",AH1071&gt;50,"Old")</f>
        <v>Old</v>
      </c>
    </row>
    <row r="1072" spans="1:35" x14ac:dyDescent="0.35">
      <c r="A1072" s="7">
        <v>1581</v>
      </c>
      <c r="B1072" s="5">
        <v>44778</v>
      </c>
      <c r="C1072" s="6">
        <f t="shared" ca="1" si="16"/>
        <v>3.7916666666666665</v>
      </c>
      <c r="D1072" s="7" t="s">
        <v>105</v>
      </c>
      <c r="E1072" s="7" t="s">
        <v>73</v>
      </c>
      <c r="F1072" s="7" t="s">
        <v>107</v>
      </c>
      <c r="G1072" s="7" t="s">
        <v>54</v>
      </c>
      <c r="H1072" s="7" t="s">
        <v>31</v>
      </c>
      <c r="I1072" s="7" t="s">
        <v>45</v>
      </c>
      <c r="J1072" s="7" t="s">
        <v>33</v>
      </c>
      <c r="K1072" s="7" t="s">
        <v>64</v>
      </c>
      <c r="L1072" s="5">
        <v>18468</v>
      </c>
      <c r="M1072" s="7" t="s">
        <v>35</v>
      </c>
      <c r="N1072" s="7" t="s">
        <v>47</v>
      </c>
      <c r="O1072" s="7" t="s">
        <v>83</v>
      </c>
      <c r="P1072" s="7" t="s">
        <v>60</v>
      </c>
      <c r="Q1072" s="7" t="s">
        <v>39</v>
      </c>
      <c r="R1072" s="7" cm="1">
        <f t="array" ref="R1072">_xlfn.IFS(Table3[[#This Row],[Performance Levels]]="Exceeds",4,Table3[[#This Row],[Performance Levels]]="Fully Meets",3,Table3[[#This Row],[Performance Levels]]="PIP",1,Table3[[#This Row],[Performance Levels]]="Needs Improvement",2)</f>
        <v>3</v>
      </c>
      <c r="S1072" s="7">
        <v>3</v>
      </c>
      <c r="T1072" s="7" t="str" cm="1">
        <f t="array" ref="T1072">_xlfn.IFS(S1072&lt;=2,"Excellent",S1072=3,"Average",S1072&lt;=5,"Poor")</f>
        <v>Average</v>
      </c>
      <c r="U1072" s="5">
        <v>44906</v>
      </c>
      <c r="V1072" s="7">
        <v>1</v>
      </c>
      <c r="W1072" s="7" t="str" cm="1">
        <f t="array" ref="W1072">_xlfn.IFS(S1072&lt;=2,"High",S1072=3,"Moderate",S1072&lt;=5,"Low")</f>
        <v>Moderate</v>
      </c>
      <c r="X1072" s="7">
        <v>3</v>
      </c>
      <c r="Y1072" s="7" t="str" cm="1">
        <f t="array" ref="Y1072">_xlfn.IFS(S1072&lt;=2,"High",S1072=3,"Moderate",S1072&lt;=5,"Low")</f>
        <v>Moderate</v>
      </c>
      <c r="Z1072" s="7">
        <v>5</v>
      </c>
      <c r="AA1072" s="7" t="str" cm="1">
        <f t="array" ref="AA1072">_xlfn.IFS(S1072&lt;=2,"High",S1072=3,"Moderate",S1072&lt;=5,"Low")</f>
        <v>Moderate</v>
      </c>
      <c r="AB1072" s="5">
        <v>44936</v>
      </c>
      <c r="AC1072" s="7" t="s">
        <v>61</v>
      </c>
      <c r="AD1072" s="7" t="s">
        <v>50</v>
      </c>
      <c r="AE1072" s="7" t="s">
        <v>42</v>
      </c>
      <c r="AF1072" s="7">
        <v>2</v>
      </c>
      <c r="AG1072" s="8">
        <v>480.2</v>
      </c>
      <c r="AH1072" s="7">
        <v>72</v>
      </c>
      <c r="AI1072" s="7" t="str" cm="1">
        <f t="array" ref="AI1072">_xlfn.IFS(AH1072&lt;=25,"Young",AH1072&lt;=50,"Adult",AH1072&gt;50,"Old")</f>
        <v>Old</v>
      </c>
    </row>
    <row r="1073" spans="1:35" x14ac:dyDescent="0.35">
      <c r="A1073" s="11">
        <v>1582</v>
      </c>
      <c r="B1073" s="9">
        <v>43927</v>
      </c>
      <c r="C1073" s="10">
        <f t="shared" ca="1" si="16"/>
        <v>6.1222222222222218</v>
      </c>
      <c r="D1073" s="11" t="s">
        <v>105</v>
      </c>
      <c r="E1073" s="11" t="s">
        <v>68</v>
      </c>
      <c r="F1073" s="11" t="s">
        <v>107</v>
      </c>
      <c r="G1073" s="11" t="s">
        <v>45</v>
      </c>
      <c r="H1073" s="11" t="s">
        <v>31</v>
      </c>
      <c r="I1073" s="11" t="s">
        <v>32</v>
      </c>
      <c r="J1073" s="11" t="s">
        <v>33</v>
      </c>
      <c r="K1073" s="11" t="s">
        <v>69</v>
      </c>
      <c r="L1073" s="9">
        <v>34790</v>
      </c>
      <c r="M1073" s="11" t="s">
        <v>35</v>
      </c>
      <c r="N1073" s="11" t="s">
        <v>36</v>
      </c>
      <c r="O1073" s="11" t="s">
        <v>59</v>
      </c>
      <c r="P1073" s="11" t="s">
        <v>60</v>
      </c>
      <c r="Q1073" s="11" t="s">
        <v>97</v>
      </c>
      <c r="R1073" s="11" cm="1">
        <f t="array" ref="R1073">_xlfn.IFS(Table3[[#This Row],[Performance Levels]]="Exceeds",4,Table3[[#This Row],[Performance Levels]]="Fully Meets",3,Table3[[#This Row],[Performance Levels]]="PIP",1,Table3[[#This Row],[Performance Levels]]="Needs Improvement",2)</f>
        <v>2</v>
      </c>
      <c r="S1073" s="11">
        <v>3</v>
      </c>
      <c r="T1073" s="11" t="str" cm="1">
        <f t="array" ref="T1073">_xlfn.IFS(S1073&lt;=2,"Excellent",S1073=3,"Average",S1073&lt;=5,"Poor")</f>
        <v>Average</v>
      </c>
      <c r="U1073" s="9">
        <v>44869</v>
      </c>
      <c r="V1073" s="11">
        <v>2</v>
      </c>
      <c r="W1073" s="11" t="str" cm="1">
        <f t="array" ref="W1073">_xlfn.IFS(S1073&lt;=2,"High",S1073=3,"Moderate",S1073&lt;=5,"Low")</f>
        <v>Moderate</v>
      </c>
      <c r="X1073" s="11">
        <v>1</v>
      </c>
      <c r="Y1073" s="11" t="str" cm="1">
        <f t="array" ref="Y1073">_xlfn.IFS(S1073&lt;=2,"High",S1073=3,"Moderate",S1073&lt;=5,"Low")</f>
        <v>Moderate</v>
      </c>
      <c r="Z1073" s="11">
        <v>5</v>
      </c>
      <c r="AA1073" s="11" t="str" cm="1">
        <f t="array" ref="AA1073">_xlfn.IFS(S1073&lt;=2,"High",S1073=3,"Moderate",S1073&lt;=5,"Low")</f>
        <v>Moderate</v>
      </c>
      <c r="AB1073" s="9">
        <v>44866</v>
      </c>
      <c r="AC1073" s="11" t="s">
        <v>40</v>
      </c>
      <c r="AD1073" s="11" t="s">
        <v>41</v>
      </c>
      <c r="AE1073" s="11" t="s">
        <v>62</v>
      </c>
      <c r="AF1073" s="11">
        <v>5</v>
      </c>
      <c r="AG1073" s="12">
        <v>323.79000000000002</v>
      </c>
      <c r="AH1073" s="11">
        <v>25</v>
      </c>
      <c r="AI1073" s="11" t="str" cm="1">
        <f t="array" ref="AI1073">_xlfn.IFS(AH1073&lt;=25,"Young",AH1073&lt;=50,"Adult",AH1073&gt;50,"Old")</f>
        <v>Young</v>
      </c>
    </row>
    <row r="1074" spans="1:35" x14ac:dyDescent="0.35">
      <c r="A1074" s="7">
        <v>1583</v>
      </c>
      <c r="B1074" s="5">
        <v>44987</v>
      </c>
      <c r="C1074" s="6">
        <f t="shared" ca="1" si="16"/>
        <v>3.2166666666666668</v>
      </c>
      <c r="D1074" s="7" t="s">
        <v>27</v>
      </c>
      <c r="E1074" s="7" t="s">
        <v>80</v>
      </c>
      <c r="F1074" s="7" t="s">
        <v>107</v>
      </c>
      <c r="G1074" s="7" t="s">
        <v>54</v>
      </c>
      <c r="H1074" s="7" t="s">
        <v>55</v>
      </c>
      <c r="I1074" s="7" t="s">
        <v>45</v>
      </c>
      <c r="J1074" s="7" t="s">
        <v>33</v>
      </c>
      <c r="K1074" s="7" t="s">
        <v>95</v>
      </c>
      <c r="L1074" s="5">
        <v>26846</v>
      </c>
      <c r="M1074" s="7" t="s">
        <v>35</v>
      </c>
      <c r="N1074" s="7" t="s">
        <v>36</v>
      </c>
      <c r="O1074" s="7" t="s">
        <v>59</v>
      </c>
      <c r="P1074" s="7" t="s">
        <v>38</v>
      </c>
      <c r="Q1074" s="7" t="s">
        <v>39</v>
      </c>
      <c r="R1074" s="7" cm="1">
        <f t="array" ref="R1074">_xlfn.IFS(Table3[[#This Row],[Performance Levels]]="Exceeds",4,Table3[[#This Row],[Performance Levels]]="Fully Meets",3,Table3[[#This Row],[Performance Levels]]="PIP",1,Table3[[#This Row],[Performance Levels]]="Needs Improvement",2)</f>
        <v>3</v>
      </c>
      <c r="S1074" s="7">
        <v>3</v>
      </c>
      <c r="T1074" s="7" t="str" cm="1">
        <f t="array" ref="T1074">_xlfn.IFS(S1074&lt;=2,"Excellent",S1074=3,"Average",S1074&lt;=5,"Poor")</f>
        <v>Average</v>
      </c>
      <c r="U1074" s="5">
        <v>45104</v>
      </c>
      <c r="V1074" s="7">
        <v>3</v>
      </c>
      <c r="W1074" s="7" t="str" cm="1">
        <f t="array" ref="W1074">_xlfn.IFS(S1074&lt;=2,"High",S1074=3,"Moderate",S1074&lt;=5,"Low")</f>
        <v>Moderate</v>
      </c>
      <c r="X1074" s="7">
        <v>3</v>
      </c>
      <c r="Y1074" s="7" t="str" cm="1">
        <f t="array" ref="Y1074">_xlfn.IFS(S1074&lt;=2,"High",S1074=3,"Moderate",S1074&lt;=5,"Low")</f>
        <v>Moderate</v>
      </c>
      <c r="Z1074" s="7">
        <v>3</v>
      </c>
      <c r="AA1074" s="7" t="str" cm="1">
        <f t="array" ref="AA1074">_xlfn.IFS(S1074&lt;=2,"High",S1074=3,"Moderate",S1074&lt;=5,"Low")</f>
        <v>Moderate</v>
      </c>
      <c r="AB1074" s="5">
        <v>45095</v>
      </c>
      <c r="AC1074" s="7" t="s">
        <v>40</v>
      </c>
      <c r="AD1074" s="7" t="s">
        <v>50</v>
      </c>
      <c r="AE1074" s="7" t="s">
        <v>42</v>
      </c>
      <c r="AF1074" s="7">
        <v>3</v>
      </c>
      <c r="AG1074" s="8">
        <v>184.66</v>
      </c>
      <c r="AH1074" s="7">
        <v>50</v>
      </c>
      <c r="AI1074" s="7" t="str" cm="1">
        <f t="array" ref="AI1074">_xlfn.IFS(AH1074&lt;=25,"Young",AH1074&lt;=50,"Adult",AH1074&gt;50,"Old")</f>
        <v>Adult</v>
      </c>
    </row>
    <row r="1075" spans="1:35" x14ac:dyDescent="0.35">
      <c r="A1075" s="11">
        <v>1584</v>
      </c>
      <c r="B1075" s="9">
        <v>43930</v>
      </c>
      <c r="C1075" s="10">
        <f t="shared" ca="1" si="16"/>
        <v>6.1138888888888889</v>
      </c>
      <c r="D1075" s="11" t="s">
        <v>27</v>
      </c>
      <c r="E1075" s="11" t="s">
        <v>53</v>
      </c>
      <c r="F1075" s="11" t="s">
        <v>29</v>
      </c>
      <c r="G1075" s="11" t="s">
        <v>30</v>
      </c>
      <c r="H1075" s="11" t="s">
        <v>55</v>
      </c>
      <c r="I1075" s="11" t="s">
        <v>45</v>
      </c>
      <c r="J1075" s="11" t="s">
        <v>33</v>
      </c>
      <c r="K1075" s="11" t="s">
        <v>96</v>
      </c>
      <c r="L1075" s="9">
        <v>52522</v>
      </c>
      <c r="M1075" s="11" t="s">
        <v>35</v>
      </c>
      <c r="N1075" s="11" t="s">
        <v>36</v>
      </c>
      <c r="O1075" s="11" t="s">
        <v>37</v>
      </c>
      <c r="P1075" s="11" t="s">
        <v>66</v>
      </c>
      <c r="Q1075" s="11" t="s">
        <v>39</v>
      </c>
      <c r="R1075" s="11" cm="1">
        <f t="array" ref="R1075">_xlfn.IFS(Table3[[#This Row],[Performance Levels]]="Exceeds",4,Table3[[#This Row],[Performance Levels]]="Fully Meets",3,Table3[[#This Row],[Performance Levels]]="PIP",1,Table3[[#This Row],[Performance Levels]]="Needs Improvement",2)</f>
        <v>3</v>
      </c>
      <c r="S1075" s="11">
        <v>3</v>
      </c>
      <c r="T1075" s="11" t="str" cm="1">
        <f t="array" ref="T1075">_xlfn.IFS(S1075&lt;=2,"Excellent",S1075=3,"Average",S1075&lt;=5,"Poor")</f>
        <v>Average</v>
      </c>
      <c r="U1075" s="9">
        <v>45003</v>
      </c>
      <c r="V1075" s="11">
        <v>4</v>
      </c>
      <c r="W1075" s="11" t="str" cm="1">
        <f t="array" ref="W1075">_xlfn.IFS(S1075&lt;=2,"High",S1075=3,"Moderate",S1075&lt;=5,"Low")</f>
        <v>Moderate</v>
      </c>
      <c r="X1075" s="11">
        <v>1</v>
      </c>
      <c r="Y1075" s="11" t="str" cm="1">
        <f t="array" ref="Y1075">_xlfn.IFS(S1075&lt;=2,"High",S1075=3,"Moderate",S1075&lt;=5,"Low")</f>
        <v>Moderate</v>
      </c>
      <c r="Z1075" s="11">
        <v>4</v>
      </c>
      <c r="AA1075" s="11" t="str" cm="1">
        <f t="array" ref="AA1075">_xlfn.IFS(S1075&lt;=2,"High",S1075=3,"Moderate",S1075&lt;=5,"Low")</f>
        <v>Moderate</v>
      </c>
      <c r="AB1075" s="9">
        <v>45056</v>
      </c>
      <c r="AC1075" s="11" t="s">
        <v>40</v>
      </c>
      <c r="AD1075" s="11" t="s">
        <v>50</v>
      </c>
      <c r="AE1075" s="11" t="s">
        <v>72</v>
      </c>
      <c r="AF1075" s="11">
        <v>4</v>
      </c>
      <c r="AG1075" s="12">
        <v>265.22000000000003</v>
      </c>
      <c r="AH1075" s="11">
        <v>77</v>
      </c>
      <c r="AI1075" s="11" t="str" cm="1">
        <f t="array" ref="AI1075">_xlfn.IFS(AH1075&lt;=25,"Young",AH1075&lt;=50,"Adult",AH1075&gt;50,"Old")</f>
        <v>Old</v>
      </c>
    </row>
    <row r="1076" spans="1:35" x14ac:dyDescent="0.35">
      <c r="A1076" s="7">
        <v>1585</v>
      </c>
      <c r="B1076" s="5">
        <v>44821</v>
      </c>
      <c r="C1076" s="6">
        <f t="shared" ca="1" si="16"/>
        <v>3.6749999999999998</v>
      </c>
      <c r="D1076" s="7" t="s">
        <v>27</v>
      </c>
      <c r="E1076" s="7" t="s">
        <v>68</v>
      </c>
      <c r="F1076" s="7" t="s">
        <v>29</v>
      </c>
      <c r="G1076" s="7" t="s">
        <v>45</v>
      </c>
      <c r="H1076" s="7" t="s">
        <v>44</v>
      </c>
      <c r="I1076" s="7" t="s">
        <v>32</v>
      </c>
      <c r="J1076" s="7" t="s">
        <v>33</v>
      </c>
      <c r="K1076" s="7" t="s">
        <v>88</v>
      </c>
      <c r="L1076" s="5">
        <v>20579</v>
      </c>
      <c r="M1076" s="7" t="s">
        <v>35</v>
      </c>
      <c r="N1076" s="7" t="s">
        <v>36</v>
      </c>
      <c r="O1076" s="7" t="s">
        <v>71</v>
      </c>
      <c r="P1076" s="7" t="s">
        <v>60</v>
      </c>
      <c r="Q1076" s="7" t="s">
        <v>39</v>
      </c>
      <c r="R1076" s="7" cm="1">
        <f t="array" ref="R1076">_xlfn.IFS(Table3[[#This Row],[Performance Levels]]="Exceeds",4,Table3[[#This Row],[Performance Levels]]="Fully Meets",3,Table3[[#This Row],[Performance Levels]]="PIP",1,Table3[[#This Row],[Performance Levels]]="Needs Improvement",2)</f>
        <v>3</v>
      </c>
      <c r="S1076" s="7">
        <v>3</v>
      </c>
      <c r="T1076" s="7" t="str" cm="1">
        <f t="array" ref="T1076">_xlfn.IFS(S1076&lt;=2,"Excellent",S1076=3,"Average",S1076&lt;=5,"Poor")</f>
        <v>Average</v>
      </c>
      <c r="U1076" s="5">
        <v>44918</v>
      </c>
      <c r="V1076" s="7">
        <v>5</v>
      </c>
      <c r="W1076" s="7" t="str" cm="1">
        <f t="array" ref="W1076">_xlfn.IFS(S1076&lt;=2,"High",S1076=3,"Moderate",S1076&lt;=5,"Low")</f>
        <v>Moderate</v>
      </c>
      <c r="X1076" s="7">
        <v>4</v>
      </c>
      <c r="Y1076" s="7" t="str" cm="1">
        <f t="array" ref="Y1076">_xlfn.IFS(S1076&lt;=2,"High",S1076=3,"Moderate",S1076&lt;=5,"Low")</f>
        <v>Moderate</v>
      </c>
      <c r="Z1076" s="7">
        <v>4</v>
      </c>
      <c r="AA1076" s="7" t="str" cm="1">
        <f t="array" ref="AA1076">_xlfn.IFS(S1076&lt;=2,"High",S1076=3,"Moderate",S1076&lt;=5,"Low")</f>
        <v>Moderate</v>
      </c>
      <c r="AB1076" s="5">
        <v>44963</v>
      </c>
      <c r="AC1076" s="7" t="s">
        <v>67</v>
      </c>
      <c r="AD1076" s="7" t="s">
        <v>50</v>
      </c>
      <c r="AE1076" s="7" t="s">
        <v>51</v>
      </c>
      <c r="AF1076" s="7">
        <v>5</v>
      </c>
      <c r="AG1076" s="8">
        <v>843.28</v>
      </c>
      <c r="AH1076" s="7">
        <v>66</v>
      </c>
      <c r="AI1076" s="7" t="str" cm="1">
        <f t="array" ref="AI1076">_xlfn.IFS(AH1076&lt;=25,"Young",AH1076&lt;=50,"Adult",AH1076&gt;50,"Old")</f>
        <v>Old</v>
      </c>
    </row>
    <row r="1077" spans="1:35" x14ac:dyDescent="0.35">
      <c r="A1077" s="11">
        <v>1586</v>
      </c>
      <c r="B1077" s="9">
        <v>44576</v>
      </c>
      <c r="C1077" s="10">
        <f t="shared" ca="1" si="16"/>
        <v>4.3472222222222223</v>
      </c>
      <c r="D1077" s="11" t="s">
        <v>27</v>
      </c>
      <c r="E1077" s="11" t="s">
        <v>28</v>
      </c>
      <c r="F1077" s="11" t="s">
        <v>29</v>
      </c>
      <c r="G1077" s="11" t="s">
        <v>54</v>
      </c>
      <c r="H1077" s="11" t="s">
        <v>31</v>
      </c>
      <c r="I1077" s="11" t="s">
        <v>54</v>
      </c>
      <c r="J1077" s="11" t="s">
        <v>33</v>
      </c>
      <c r="K1077" s="11" t="s">
        <v>64</v>
      </c>
      <c r="L1077" s="9">
        <v>26669</v>
      </c>
      <c r="M1077" s="11" t="s">
        <v>35</v>
      </c>
      <c r="N1077" s="11" t="s">
        <v>36</v>
      </c>
      <c r="O1077" s="11" t="s">
        <v>48</v>
      </c>
      <c r="P1077" s="11" t="s">
        <v>38</v>
      </c>
      <c r="Q1077" s="11" t="s">
        <v>39</v>
      </c>
      <c r="R1077" s="11" cm="1">
        <f t="array" ref="R1077">_xlfn.IFS(Table3[[#This Row],[Performance Levels]]="Exceeds",4,Table3[[#This Row],[Performance Levels]]="Fully Meets",3,Table3[[#This Row],[Performance Levels]]="PIP",1,Table3[[#This Row],[Performance Levels]]="Needs Improvement",2)</f>
        <v>3</v>
      </c>
      <c r="S1077" s="11">
        <v>3</v>
      </c>
      <c r="T1077" s="11" t="str" cm="1">
        <f t="array" ref="T1077">_xlfn.IFS(S1077&lt;=2,"Excellent",S1077=3,"Average",S1077&lt;=5,"Poor")</f>
        <v>Average</v>
      </c>
      <c r="U1077" s="9">
        <v>45123</v>
      </c>
      <c r="V1077" s="11">
        <v>3</v>
      </c>
      <c r="W1077" s="11" t="str" cm="1">
        <f t="array" ref="W1077">_xlfn.IFS(S1077&lt;=2,"High",S1077=3,"Moderate",S1077&lt;=5,"Low")</f>
        <v>Moderate</v>
      </c>
      <c r="X1077" s="11">
        <v>3</v>
      </c>
      <c r="Y1077" s="11" t="str" cm="1">
        <f t="array" ref="Y1077">_xlfn.IFS(S1077&lt;=2,"High",S1077=3,"Moderate",S1077&lt;=5,"Low")</f>
        <v>Moderate</v>
      </c>
      <c r="Z1077" s="11">
        <v>4</v>
      </c>
      <c r="AA1077" s="11" t="str" cm="1">
        <f t="array" ref="AA1077">_xlfn.IFS(S1077&lt;=2,"High",S1077=3,"Moderate",S1077&lt;=5,"Low")</f>
        <v>Moderate</v>
      </c>
      <c r="AB1077" s="9">
        <v>44901</v>
      </c>
      <c r="AC1077" s="11" t="s">
        <v>91</v>
      </c>
      <c r="AD1077" s="11" t="s">
        <v>41</v>
      </c>
      <c r="AE1077" s="11" t="s">
        <v>72</v>
      </c>
      <c r="AF1077" s="11">
        <v>3</v>
      </c>
      <c r="AG1077" s="12">
        <v>643.9</v>
      </c>
      <c r="AH1077" s="11">
        <v>49</v>
      </c>
      <c r="AI1077" s="11" t="str" cm="1">
        <f t="array" ref="AI1077">_xlfn.IFS(AH1077&lt;=25,"Young",AH1077&lt;=50,"Adult",AH1077&gt;50,"Old")</f>
        <v>Adult</v>
      </c>
    </row>
    <row r="1078" spans="1:35" x14ac:dyDescent="0.35">
      <c r="A1078" s="7">
        <v>1587</v>
      </c>
      <c r="B1078" s="5">
        <v>44704</v>
      </c>
      <c r="C1078" s="6">
        <f t="shared" ca="1" si="16"/>
        <v>3.9916666666666667</v>
      </c>
      <c r="D1078" s="7" t="s">
        <v>27</v>
      </c>
      <c r="E1078" s="7" t="s">
        <v>84</v>
      </c>
      <c r="F1078" s="7" t="s">
        <v>29</v>
      </c>
      <c r="G1078" s="7" t="s">
        <v>45</v>
      </c>
      <c r="H1078" s="7" t="s">
        <v>31</v>
      </c>
      <c r="I1078" s="7" t="s">
        <v>45</v>
      </c>
      <c r="J1078" s="7" t="s">
        <v>33</v>
      </c>
      <c r="K1078" s="7" t="s">
        <v>88</v>
      </c>
      <c r="L1078" s="5">
        <v>31028</v>
      </c>
      <c r="M1078" s="7" t="s">
        <v>35</v>
      </c>
      <c r="N1078" s="7" t="s">
        <v>47</v>
      </c>
      <c r="O1078" s="7" t="s">
        <v>59</v>
      </c>
      <c r="P1078" s="7" t="s">
        <v>76</v>
      </c>
      <c r="Q1078" s="7" t="s">
        <v>39</v>
      </c>
      <c r="R1078" s="7" cm="1">
        <f t="array" ref="R1078">_xlfn.IFS(Table3[[#This Row],[Performance Levels]]="Exceeds",4,Table3[[#This Row],[Performance Levels]]="Fully Meets",3,Table3[[#This Row],[Performance Levels]]="PIP",1,Table3[[#This Row],[Performance Levels]]="Needs Improvement",2)</f>
        <v>3</v>
      </c>
      <c r="S1078" s="7">
        <v>3</v>
      </c>
      <c r="T1078" s="7" t="str" cm="1">
        <f t="array" ref="T1078">_xlfn.IFS(S1078&lt;=2,"Excellent",S1078=3,"Average",S1078&lt;=5,"Poor")</f>
        <v>Average</v>
      </c>
      <c r="U1078" s="5">
        <v>45104</v>
      </c>
      <c r="V1078" s="7">
        <v>4</v>
      </c>
      <c r="W1078" s="7" t="str" cm="1">
        <f t="array" ref="W1078">_xlfn.IFS(S1078&lt;=2,"High",S1078=3,"Moderate",S1078&lt;=5,"Low")</f>
        <v>Moderate</v>
      </c>
      <c r="X1078" s="7">
        <v>5</v>
      </c>
      <c r="Y1078" s="7" t="str" cm="1">
        <f t="array" ref="Y1078">_xlfn.IFS(S1078&lt;=2,"High",S1078=3,"Moderate",S1078&lt;=5,"Low")</f>
        <v>Moderate</v>
      </c>
      <c r="Z1078" s="7">
        <v>3</v>
      </c>
      <c r="AA1078" s="7" t="str" cm="1">
        <f t="array" ref="AA1078">_xlfn.IFS(S1078&lt;=2,"High",S1078=3,"Moderate",S1078&lt;=5,"Low")</f>
        <v>Moderate</v>
      </c>
      <c r="AB1078" s="5">
        <v>44995</v>
      </c>
      <c r="AC1078" s="7" t="s">
        <v>49</v>
      </c>
      <c r="AD1078" s="7" t="s">
        <v>41</v>
      </c>
      <c r="AE1078" s="7" t="s">
        <v>62</v>
      </c>
      <c r="AF1078" s="7">
        <v>4</v>
      </c>
      <c r="AG1078" s="8">
        <v>876.73</v>
      </c>
      <c r="AH1078" s="7">
        <v>38</v>
      </c>
      <c r="AI1078" s="7" t="str" cm="1">
        <f t="array" ref="AI1078">_xlfn.IFS(AH1078&lt;=25,"Young",AH1078&lt;=50,"Adult",AH1078&gt;50,"Old")</f>
        <v>Adult</v>
      </c>
    </row>
    <row r="1079" spans="1:35" x14ac:dyDescent="0.35">
      <c r="A1079" s="11">
        <v>1588</v>
      </c>
      <c r="B1079" s="9">
        <v>44392</v>
      </c>
      <c r="C1079" s="10">
        <f t="shared" ca="1" si="16"/>
        <v>4.8472222222222223</v>
      </c>
      <c r="D1079" s="11" t="s">
        <v>27</v>
      </c>
      <c r="E1079" s="11" t="s">
        <v>43</v>
      </c>
      <c r="F1079" s="11" t="s">
        <v>29</v>
      </c>
      <c r="G1079" s="11" t="s">
        <v>54</v>
      </c>
      <c r="H1079" s="11" t="s">
        <v>44</v>
      </c>
      <c r="I1079" s="11" t="s">
        <v>32</v>
      </c>
      <c r="J1079" s="11" t="s">
        <v>33</v>
      </c>
      <c r="K1079" s="11" t="s">
        <v>88</v>
      </c>
      <c r="L1079" s="9">
        <v>53376</v>
      </c>
      <c r="M1079" s="11" t="s">
        <v>35</v>
      </c>
      <c r="N1079" s="11" t="s">
        <v>47</v>
      </c>
      <c r="O1079" s="11" t="s">
        <v>48</v>
      </c>
      <c r="P1079" s="11" t="s">
        <v>38</v>
      </c>
      <c r="Q1079" s="11" t="s">
        <v>39</v>
      </c>
      <c r="R1079" s="11" cm="1">
        <f t="array" ref="R1079">_xlfn.IFS(Table3[[#This Row],[Performance Levels]]="Exceeds",4,Table3[[#This Row],[Performance Levels]]="Fully Meets",3,Table3[[#This Row],[Performance Levels]]="PIP",1,Table3[[#This Row],[Performance Levels]]="Needs Improvement",2)</f>
        <v>3</v>
      </c>
      <c r="S1079" s="11">
        <v>3</v>
      </c>
      <c r="T1079" s="11" t="str" cm="1">
        <f t="array" ref="T1079">_xlfn.IFS(S1079&lt;=2,"Excellent",S1079=3,"Average",S1079&lt;=5,"Poor")</f>
        <v>Average</v>
      </c>
      <c r="U1079" s="9">
        <v>45128</v>
      </c>
      <c r="V1079" s="11">
        <v>1</v>
      </c>
      <c r="W1079" s="11" t="str" cm="1">
        <f t="array" ref="W1079">_xlfn.IFS(S1079&lt;=2,"High",S1079=3,"Moderate",S1079&lt;=5,"Low")</f>
        <v>Moderate</v>
      </c>
      <c r="X1079" s="11">
        <v>5</v>
      </c>
      <c r="Y1079" s="11" t="str" cm="1">
        <f t="array" ref="Y1079">_xlfn.IFS(S1079&lt;=2,"High",S1079=3,"Moderate",S1079&lt;=5,"Low")</f>
        <v>Moderate</v>
      </c>
      <c r="Z1079" s="11">
        <v>5</v>
      </c>
      <c r="AA1079" s="11" t="str" cm="1">
        <f t="array" ref="AA1079">_xlfn.IFS(S1079&lt;=2,"High",S1079=3,"Moderate",S1079&lt;=5,"Low")</f>
        <v>Moderate</v>
      </c>
      <c r="AB1079" s="9">
        <v>44873</v>
      </c>
      <c r="AC1079" s="11" t="s">
        <v>40</v>
      </c>
      <c r="AD1079" s="11" t="s">
        <v>41</v>
      </c>
      <c r="AE1079" s="11" t="s">
        <v>42</v>
      </c>
      <c r="AF1079" s="11">
        <v>1</v>
      </c>
      <c r="AG1079" s="12">
        <v>293.85000000000002</v>
      </c>
      <c r="AH1079" s="11">
        <v>75</v>
      </c>
      <c r="AI1079" s="11" t="str" cm="1">
        <f t="array" ref="AI1079">_xlfn.IFS(AH1079&lt;=25,"Young",AH1079&lt;=50,"Adult",AH1079&gt;50,"Old")</f>
        <v>Old</v>
      </c>
    </row>
    <row r="1080" spans="1:35" x14ac:dyDescent="0.35">
      <c r="A1080" s="7">
        <v>1589</v>
      </c>
      <c r="B1080" s="5">
        <v>44071</v>
      </c>
      <c r="C1080" s="6">
        <f t="shared" ca="1" si="16"/>
        <v>5.7277777777777779</v>
      </c>
      <c r="D1080" s="7" t="s">
        <v>27</v>
      </c>
      <c r="E1080" s="7" t="s">
        <v>86</v>
      </c>
      <c r="F1080" s="7" t="s">
        <v>29</v>
      </c>
      <c r="G1080" s="7" t="s">
        <v>30</v>
      </c>
      <c r="H1080" s="7" t="s">
        <v>44</v>
      </c>
      <c r="I1080" s="7" t="s">
        <v>45</v>
      </c>
      <c r="J1080" s="7" t="s">
        <v>33</v>
      </c>
      <c r="K1080" s="7" t="s">
        <v>69</v>
      </c>
      <c r="L1080" s="5">
        <v>35248</v>
      </c>
      <c r="M1080" s="7" t="s">
        <v>35</v>
      </c>
      <c r="N1080" s="7" t="s">
        <v>36</v>
      </c>
      <c r="O1080" s="7" t="s">
        <v>37</v>
      </c>
      <c r="P1080" s="7" t="s">
        <v>66</v>
      </c>
      <c r="Q1080" s="7" t="s">
        <v>39</v>
      </c>
      <c r="R1080" s="7" cm="1">
        <f t="array" ref="R1080">_xlfn.IFS(Table3[[#This Row],[Performance Levels]]="Exceeds",4,Table3[[#This Row],[Performance Levels]]="Fully Meets",3,Table3[[#This Row],[Performance Levels]]="PIP",1,Table3[[#This Row],[Performance Levels]]="Needs Improvement",2)</f>
        <v>3</v>
      </c>
      <c r="S1080" s="7">
        <v>3</v>
      </c>
      <c r="T1080" s="7" t="str" cm="1">
        <f t="array" ref="T1080">_xlfn.IFS(S1080&lt;=2,"Excellent",S1080=3,"Average",S1080&lt;=5,"Poor")</f>
        <v>Average</v>
      </c>
      <c r="U1080" s="5">
        <v>45042</v>
      </c>
      <c r="V1080" s="7">
        <v>2</v>
      </c>
      <c r="W1080" s="7" t="str" cm="1">
        <f t="array" ref="W1080">_xlfn.IFS(S1080&lt;=2,"High",S1080=3,"Moderate",S1080&lt;=5,"Low")</f>
        <v>Moderate</v>
      </c>
      <c r="X1080" s="7">
        <v>1</v>
      </c>
      <c r="Y1080" s="7" t="str" cm="1">
        <f t="array" ref="Y1080">_xlfn.IFS(S1080&lt;=2,"High",S1080=3,"Moderate",S1080&lt;=5,"Low")</f>
        <v>Moderate</v>
      </c>
      <c r="Z1080" s="7">
        <v>1</v>
      </c>
      <c r="AA1080" s="7" t="str" cm="1">
        <f t="array" ref="AA1080">_xlfn.IFS(S1080&lt;=2,"High",S1080=3,"Moderate",S1080&lt;=5,"Low")</f>
        <v>Moderate</v>
      </c>
      <c r="AB1080" s="5">
        <v>44856</v>
      </c>
      <c r="AC1080" s="7" t="s">
        <v>61</v>
      </c>
      <c r="AD1080" s="7" t="s">
        <v>41</v>
      </c>
      <c r="AE1080" s="7" t="s">
        <v>51</v>
      </c>
      <c r="AF1080" s="7">
        <v>4</v>
      </c>
      <c r="AG1080" s="8">
        <v>328.06</v>
      </c>
      <c r="AH1080" s="7">
        <v>24</v>
      </c>
      <c r="AI1080" s="7" t="str" cm="1">
        <f t="array" ref="AI1080">_xlfn.IFS(AH1080&lt;=25,"Young",AH1080&lt;=50,"Adult",AH1080&gt;50,"Old")</f>
        <v>Young</v>
      </c>
    </row>
    <row r="1081" spans="1:35" x14ac:dyDescent="0.35">
      <c r="A1081" s="11">
        <v>1590</v>
      </c>
      <c r="B1081" s="9">
        <v>44448</v>
      </c>
      <c r="C1081" s="10">
        <f t="shared" ca="1" si="16"/>
        <v>4.697222222222222</v>
      </c>
      <c r="D1081" s="11" t="s">
        <v>27</v>
      </c>
      <c r="E1081" s="11" t="s">
        <v>63</v>
      </c>
      <c r="F1081" s="11" t="s">
        <v>29</v>
      </c>
      <c r="G1081" s="11" t="s">
        <v>45</v>
      </c>
      <c r="H1081" s="11" t="s">
        <v>44</v>
      </c>
      <c r="I1081" s="11" t="s">
        <v>54</v>
      </c>
      <c r="J1081" s="11" t="s">
        <v>33</v>
      </c>
      <c r="K1081" s="11" t="s">
        <v>100</v>
      </c>
      <c r="L1081" s="9">
        <v>30568</v>
      </c>
      <c r="M1081" s="11" t="s">
        <v>35</v>
      </c>
      <c r="N1081" s="11" t="s">
        <v>47</v>
      </c>
      <c r="O1081" s="11" t="s">
        <v>71</v>
      </c>
      <c r="P1081" s="11" t="s">
        <v>60</v>
      </c>
      <c r="Q1081" s="11" t="s">
        <v>39</v>
      </c>
      <c r="R1081" s="11" cm="1">
        <f t="array" ref="R1081">_xlfn.IFS(Table3[[#This Row],[Performance Levels]]="Exceeds",4,Table3[[#This Row],[Performance Levels]]="Fully Meets",3,Table3[[#This Row],[Performance Levels]]="PIP",1,Table3[[#This Row],[Performance Levels]]="Needs Improvement",2)</f>
        <v>3</v>
      </c>
      <c r="S1081" s="11">
        <v>3</v>
      </c>
      <c r="T1081" s="11" t="str" cm="1">
        <f t="array" ref="T1081">_xlfn.IFS(S1081&lt;=2,"Excellent",S1081=3,"Average",S1081&lt;=5,"Poor")</f>
        <v>Average</v>
      </c>
      <c r="U1081" s="9">
        <v>45036</v>
      </c>
      <c r="V1081" s="11">
        <v>5</v>
      </c>
      <c r="W1081" s="11" t="str" cm="1">
        <f t="array" ref="W1081">_xlfn.IFS(S1081&lt;=2,"High",S1081=3,"Moderate",S1081&lt;=5,"Low")</f>
        <v>Moderate</v>
      </c>
      <c r="X1081" s="11">
        <v>1</v>
      </c>
      <c r="Y1081" s="11" t="str" cm="1">
        <f t="array" ref="Y1081">_xlfn.IFS(S1081&lt;=2,"High",S1081=3,"Moderate",S1081&lt;=5,"Low")</f>
        <v>Moderate</v>
      </c>
      <c r="Z1081" s="11">
        <v>3</v>
      </c>
      <c r="AA1081" s="11" t="str" cm="1">
        <f t="array" ref="AA1081">_xlfn.IFS(S1081&lt;=2,"High",S1081=3,"Moderate",S1081&lt;=5,"Low")</f>
        <v>Moderate</v>
      </c>
      <c r="AB1081" s="9">
        <v>45001</v>
      </c>
      <c r="AC1081" s="11" t="s">
        <v>40</v>
      </c>
      <c r="AD1081" s="11" t="s">
        <v>41</v>
      </c>
      <c r="AE1081" s="11" t="s">
        <v>42</v>
      </c>
      <c r="AF1081" s="11">
        <v>2</v>
      </c>
      <c r="AG1081" s="12">
        <v>187.35</v>
      </c>
      <c r="AH1081" s="11">
        <v>38</v>
      </c>
      <c r="AI1081" s="11" t="str" cm="1">
        <f t="array" ref="AI1081">_xlfn.IFS(AH1081&lt;=25,"Young",AH1081&lt;=50,"Adult",AH1081&gt;50,"Old")</f>
        <v>Adult</v>
      </c>
    </row>
    <row r="1082" spans="1:35" x14ac:dyDescent="0.35">
      <c r="A1082" s="7">
        <v>1591</v>
      </c>
      <c r="B1082" s="5">
        <v>44967</v>
      </c>
      <c r="C1082" s="6">
        <f t="shared" ca="1" si="16"/>
        <v>3.2777777777777777</v>
      </c>
      <c r="D1082" s="7" t="s">
        <v>27</v>
      </c>
      <c r="E1082" s="7" t="s">
        <v>93</v>
      </c>
      <c r="F1082" s="7" t="s">
        <v>29</v>
      </c>
      <c r="G1082" s="7" t="s">
        <v>30</v>
      </c>
      <c r="H1082" s="7" t="s">
        <v>44</v>
      </c>
      <c r="I1082" s="7" t="s">
        <v>45</v>
      </c>
      <c r="J1082" s="7" t="s">
        <v>33</v>
      </c>
      <c r="K1082" s="7" t="s">
        <v>64</v>
      </c>
      <c r="L1082" s="5">
        <v>21113</v>
      </c>
      <c r="M1082" s="7" t="s">
        <v>35</v>
      </c>
      <c r="N1082" s="7" t="s">
        <v>36</v>
      </c>
      <c r="O1082" s="7" t="s">
        <v>83</v>
      </c>
      <c r="P1082" s="7" t="s">
        <v>76</v>
      </c>
      <c r="Q1082" s="7" t="s">
        <v>39</v>
      </c>
      <c r="R1082" s="7" cm="1">
        <f t="array" ref="R1082">_xlfn.IFS(Table3[[#This Row],[Performance Levels]]="Exceeds",4,Table3[[#This Row],[Performance Levels]]="Fully Meets",3,Table3[[#This Row],[Performance Levels]]="PIP",1,Table3[[#This Row],[Performance Levels]]="Needs Improvement",2)</f>
        <v>3</v>
      </c>
      <c r="S1082" s="7">
        <v>3</v>
      </c>
      <c r="T1082" s="7" t="str" cm="1">
        <f t="array" ref="T1082">_xlfn.IFS(S1082&lt;=2,"Excellent",S1082=3,"Average",S1082&lt;=5,"Poor")</f>
        <v>Average</v>
      </c>
      <c r="U1082" s="5">
        <v>45056</v>
      </c>
      <c r="V1082" s="7">
        <v>4</v>
      </c>
      <c r="W1082" s="7" t="str" cm="1">
        <f t="array" ref="W1082">_xlfn.IFS(S1082&lt;=2,"High",S1082=3,"Moderate",S1082&lt;=5,"Low")</f>
        <v>Moderate</v>
      </c>
      <c r="X1082" s="7">
        <v>3</v>
      </c>
      <c r="Y1082" s="7" t="str" cm="1">
        <f t="array" ref="Y1082">_xlfn.IFS(S1082&lt;=2,"High",S1082=3,"Moderate",S1082&lt;=5,"Low")</f>
        <v>Moderate</v>
      </c>
      <c r="Z1082" s="7">
        <v>1</v>
      </c>
      <c r="AA1082" s="7" t="str" cm="1">
        <f t="array" ref="AA1082">_xlfn.IFS(S1082&lt;=2,"High",S1082=3,"Moderate",S1082&lt;=5,"Low")</f>
        <v>Moderate</v>
      </c>
      <c r="AB1082" s="5">
        <v>45086</v>
      </c>
      <c r="AC1082" s="7" t="s">
        <v>40</v>
      </c>
      <c r="AD1082" s="7" t="s">
        <v>41</v>
      </c>
      <c r="AE1082" s="7" t="s">
        <v>72</v>
      </c>
      <c r="AF1082" s="7">
        <v>5</v>
      </c>
      <c r="AG1082" s="8">
        <v>340.01</v>
      </c>
      <c r="AH1082" s="7">
        <v>66</v>
      </c>
      <c r="AI1082" s="7" t="str" cm="1">
        <f t="array" ref="AI1082">_xlfn.IFS(AH1082&lt;=25,"Young",AH1082&lt;=50,"Adult",AH1082&gt;50,"Old")</f>
        <v>Old</v>
      </c>
    </row>
    <row r="1083" spans="1:35" x14ac:dyDescent="0.35">
      <c r="A1083" s="11">
        <v>1592</v>
      </c>
      <c r="B1083" s="9">
        <v>43996</v>
      </c>
      <c r="C1083" s="10">
        <f t="shared" ca="1" si="16"/>
        <v>5.9333333333333336</v>
      </c>
      <c r="D1083" s="11" t="s">
        <v>27</v>
      </c>
      <c r="E1083" s="11" t="s">
        <v>73</v>
      </c>
      <c r="F1083" s="11" t="s">
        <v>29</v>
      </c>
      <c r="G1083" s="11" t="s">
        <v>54</v>
      </c>
      <c r="H1083" s="11" t="s">
        <v>44</v>
      </c>
      <c r="I1083" s="11" t="s">
        <v>54</v>
      </c>
      <c r="J1083" s="11" t="s">
        <v>33</v>
      </c>
      <c r="K1083" s="11" t="s">
        <v>78</v>
      </c>
      <c r="L1083" s="9">
        <v>29813</v>
      </c>
      <c r="M1083" s="11" t="s">
        <v>35</v>
      </c>
      <c r="N1083" s="11" t="s">
        <v>47</v>
      </c>
      <c r="O1083" s="11" t="s">
        <v>59</v>
      </c>
      <c r="P1083" s="11" t="s">
        <v>60</v>
      </c>
      <c r="Q1083" s="11" t="s">
        <v>77</v>
      </c>
      <c r="R1083" s="11" cm="1">
        <f t="array" ref="R1083">_xlfn.IFS(Table3[[#This Row],[Performance Levels]]="Exceeds",4,Table3[[#This Row],[Performance Levels]]="Fully Meets",3,Table3[[#This Row],[Performance Levels]]="PIP",1,Table3[[#This Row],[Performance Levels]]="Needs Improvement",2)</f>
        <v>4</v>
      </c>
      <c r="S1083" s="11">
        <v>3</v>
      </c>
      <c r="T1083" s="11" t="str" cm="1">
        <f t="array" ref="T1083">_xlfn.IFS(S1083&lt;=2,"Excellent",S1083=3,"Average",S1083&lt;=5,"Poor")</f>
        <v>Average</v>
      </c>
      <c r="U1083" s="9">
        <v>45083</v>
      </c>
      <c r="V1083" s="11">
        <v>1</v>
      </c>
      <c r="W1083" s="11" t="str" cm="1">
        <f t="array" ref="W1083">_xlfn.IFS(S1083&lt;=2,"High",S1083=3,"Moderate",S1083&lt;=5,"Low")</f>
        <v>Moderate</v>
      </c>
      <c r="X1083" s="11">
        <v>1</v>
      </c>
      <c r="Y1083" s="11" t="str" cm="1">
        <f t="array" ref="Y1083">_xlfn.IFS(S1083&lt;=2,"High",S1083=3,"Moderate",S1083&lt;=5,"Low")</f>
        <v>Moderate</v>
      </c>
      <c r="Z1083" s="11">
        <v>4</v>
      </c>
      <c r="AA1083" s="11" t="str" cm="1">
        <f t="array" ref="AA1083">_xlfn.IFS(S1083&lt;=2,"High",S1083=3,"Moderate",S1083&lt;=5,"Low")</f>
        <v>Moderate</v>
      </c>
      <c r="AB1083" s="9">
        <v>45097</v>
      </c>
      <c r="AC1083" s="11" t="s">
        <v>91</v>
      </c>
      <c r="AD1083" s="11" t="s">
        <v>41</v>
      </c>
      <c r="AE1083" s="11" t="s">
        <v>51</v>
      </c>
      <c r="AF1083" s="11">
        <v>1</v>
      </c>
      <c r="AG1083" s="12">
        <v>590.82000000000005</v>
      </c>
      <c r="AH1083" s="11">
        <v>39</v>
      </c>
      <c r="AI1083" s="11" t="str" cm="1">
        <f t="array" ref="AI1083">_xlfn.IFS(AH1083&lt;=25,"Young",AH1083&lt;=50,"Adult",AH1083&gt;50,"Old")</f>
        <v>Adult</v>
      </c>
    </row>
    <row r="1084" spans="1:35" x14ac:dyDescent="0.35">
      <c r="A1084" s="7">
        <v>1593</v>
      </c>
      <c r="B1084" s="5">
        <v>44170</v>
      </c>
      <c r="C1084" s="6">
        <f t="shared" ca="1" si="16"/>
        <v>5.458333333333333</v>
      </c>
      <c r="D1084" s="7" t="s">
        <v>27</v>
      </c>
      <c r="E1084" s="7" t="s">
        <v>80</v>
      </c>
      <c r="F1084" s="7" t="s">
        <v>29</v>
      </c>
      <c r="G1084" s="7" t="s">
        <v>45</v>
      </c>
      <c r="H1084" s="7" t="s">
        <v>55</v>
      </c>
      <c r="I1084" s="7" t="s">
        <v>54</v>
      </c>
      <c r="J1084" s="7" t="s">
        <v>33</v>
      </c>
      <c r="K1084" s="7" t="s">
        <v>101</v>
      </c>
      <c r="L1084" s="5">
        <v>31004</v>
      </c>
      <c r="M1084" s="7" t="s">
        <v>35</v>
      </c>
      <c r="N1084" s="7" t="s">
        <v>47</v>
      </c>
      <c r="O1084" s="7" t="s">
        <v>83</v>
      </c>
      <c r="P1084" s="7" t="s">
        <v>38</v>
      </c>
      <c r="Q1084" s="7" t="s">
        <v>77</v>
      </c>
      <c r="R1084" s="7" cm="1">
        <f t="array" ref="R1084">_xlfn.IFS(Table3[[#This Row],[Performance Levels]]="Exceeds",4,Table3[[#This Row],[Performance Levels]]="Fully Meets",3,Table3[[#This Row],[Performance Levels]]="PIP",1,Table3[[#This Row],[Performance Levels]]="Needs Improvement",2)</f>
        <v>4</v>
      </c>
      <c r="S1084" s="7">
        <v>3</v>
      </c>
      <c r="T1084" s="7" t="str" cm="1">
        <f t="array" ref="T1084">_xlfn.IFS(S1084&lt;=2,"Excellent",S1084=3,"Average",S1084&lt;=5,"Poor")</f>
        <v>Average</v>
      </c>
      <c r="U1084" s="5">
        <v>44836</v>
      </c>
      <c r="V1084" s="7">
        <v>1</v>
      </c>
      <c r="W1084" s="7" t="str" cm="1">
        <f t="array" ref="W1084">_xlfn.IFS(S1084&lt;=2,"High",S1084=3,"Moderate",S1084&lt;=5,"Low")</f>
        <v>Moderate</v>
      </c>
      <c r="X1084" s="7">
        <v>4</v>
      </c>
      <c r="Y1084" s="7" t="str" cm="1">
        <f t="array" ref="Y1084">_xlfn.IFS(S1084&lt;=2,"High",S1084=3,"Moderate",S1084&lt;=5,"Low")</f>
        <v>Moderate</v>
      </c>
      <c r="Z1084" s="7">
        <v>1</v>
      </c>
      <c r="AA1084" s="7" t="str" cm="1">
        <f t="array" ref="AA1084">_xlfn.IFS(S1084&lt;=2,"High",S1084=3,"Moderate",S1084&lt;=5,"Low")</f>
        <v>Moderate</v>
      </c>
      <c r="AB1084" s="5">
        <v>45054</v>
      </c>
      <c r="AC1084" s="7" t="s">
        <v>40</v>
      </c>
      <c r="AD1084" s="7" t="s">
        <v>50</v>
      </c>
      <c r="AE1084" s="7" t="s">
        <v>42</v>
      </c>
      <c r="AF1084" s="7">
        <v>1</v>
      </c>
      <c r="AG1084" s="8">
        <v>321.08</v>
      </c>
      <c r="AH1084" s="7">
        <v>36</v>
      </c>
      <c r="AI1084" s="7" t="str" cm="1">
        <f t="array" ref="AI1084">_xlfn.IFS(AH1084&lt;=25,"Young",AH1084&lt;=50,"Adult",AH1084&gt;50,"Old")</f>
        <v>Adult</v>
      </c>
    </row>
    <row r="1085" spans="1:35" x14ac:dyDescent="0.35">
      <c r="A1085" s="11">
        <v>1594</v>
      </c>
      <c r="B1085" s="9">
        <v>44758</v>
      </c>
      <c r="C1085" s="10">
        <f t="shared" ca="1" si="16"/>
        <v>3.8444444444444446</v>
      </c>
      <c r="D1085" s="11" t="s">
        <v>27</v>
      </c>
      <c r="E1085" s="11" t="s">
        <v>53</v>
      </c>
      <c r="F1085" s="11" t="s">
        <v>29</v>
      </c>
      <c r="G1085" s="11" t="s">
        <v>45</v>
      </c>
      <c r="H1085" s="11" t="s">
        <v>55</v>
      </c>
      <c r="I1085" s="11" t="s">
        <v>54</v>
      </c>
      <c r="J1085" s="11" t="s">
        <v>33</v>
      </c>
      <c r="K1085" s="11" t="s">
        <v>46</v>
      </c>
      <c r="L1085" s="9">
        <v>24958</v>
      </c>
      <c r="M1085" s="11" t="s">
        <v>35</v>
      </c>
      <c r="N1085" s="11" t="s">
        <v>36</v>
      </c>
      <c r="O1085" s="11" t="s">
        <v>71</v>
      </c>
      <c r="P1085" s="11" t="s">
        <v>60</v>
      </c>
      <c r="Q1085" s="11" t="s">
        <v>77</v>
      </c>
      <c r="R1085" s="11" cm="1">
        <f t="array" ref="R1085">_xlfn.IFS(Table3[[#This Row],[Performance Levels]]="Exceeds",4,Table3[[#This Row],[Performance Levels]]="Fully Meets",3,Table3[[#This Row],[Performance Levels]]="PIP",1,Table3[[#This Row],[Performance Levels]]="Needs Improvement",2)</f>
        <v>4</v>
      </c>
      <c r="S1085" s="11">
        <v>3</v>
      </c>
      <c r="T1085" s="11" t="str" cm="1">
        <f t="array" ref="T1085">_xlfn.IFS(S1085&lt;=2,"Excellent",S1085=3,"Average",S1085&lt;=5,"Poor")</f>
        <v>Average</v>
      </c>
      <c r="U1085" s="9">
        <v>44903</v>
      </c>
      <c r="V1085" s="11">
        <v>1</v>
      </c>
      <c r="W1085" s="11" t="str" cm="1">
        <f t="array" ref="W1085">_xlfn.IFS(S1085&lt;=2,"High",S1085=3,"Moderate",S1085&lt;=5,"Low")</f>
        <v>Moderate</v>
      </c>
      <c r="X1085" s="11">
        <v>1</v>
      </c>
      <c r="Y1085" s="11" t="str" cm="1">
        <f t="array" ref="Y1085">_xlfn.IFS(S1085&lt;=2,"High",S1085=3,"Moderate",S1085&lt;=5,"Low")</f>
        <v>Moderate</v>
      </c>
      <c r="Z1085" s="11">
        <v>4</v>
      </c>
      <c r="AA1085" s="11" t="str" cm="1">
        <f t="array" ref="AA1085">_xlfn.IFS(S1085&lt;=2,"High",S1085=3,"Moderate",S1085&lt;=5,"Low")</f>
        <v>Moderate</v>
      </c>
      <c r="AB1085" s="9">
        <v>45020</v>
      </c>
      <c r="AC1085" s="11" t="s">
        <v>91</v>
      </c>
      <c r="AD1085" s="11" t="s">
        <v>50</v>
      </c>
      <c r="AE1085" s="11" t="s">
        <v>42</v>
      </c>
      <c r="AF1085" s="11">
        <v>1</v>
      </c>
      <c r="AG1085" s="12">
        <v>684.45</v>
      </c>
      <c r="AH1085" s="11">
        <v>54</v>
      </c>
      <c r="AI1085" s="11" t="str" cm="1">
        <f t="array" ref="AI1085">_xlfn.IFS(AH1085&lt;=25,"Young",AH1085&lt;=50,"Adult",AH1085&gt;50,"Old")</f>
        <v>Old</v>
      </c>
    </row>
    <row r="1086" spans="1:35" x14ac:dyDescent="0.35">
      <c r="A1086" s="7">
        <v>1595</v>
      </c>
      <c r="B1086" s="5">
        <v>45086</v>
      </c>
      <c r="C1086" s="6">
        <f t="shared" ca="1" si="16"/>
        <v>2.9472222222222224</v>
      </c>
      <c r="D1086" s="7" t="s">
        <v>27</v>
      </c>
      <c r="E1086" s="7" t="s">
        <v>68</v>
      </c>
      <c r="F1086" s="7" t="s">
        <v>29</v>
      </c>
      <c r="G1086" s="7" t="s">
        <v>45</v>
      </c>
      <c r="H1086" s="7" t="s">
        <v>44</v>
      </c>
      <c r="I1086" s="7" t="s">
        <v>54</v>
      </c>
      <c r="J1086" s="7" t="s">
        <v>33</v>
      </c>
      <c r="K1086" s="7" t="s">
        <v>74</v>
      </c>
      <c r="L1086" s="5">
        <v>25457</v>
      </c>
      <c r="M1086" s="7" t="s">
        <v>35</v>
      </c>
      <c r="N1086" s="7" t="s">
        <v>36</v>
      </c>
      <c r="O1086" s="7" t="s">
        <v>71</v>
      </c>
      <c r="P1086" s="7" t="s">
        <v>66</v>
      </c>
      <c r="Q1086" s="7" t="s">
        <v>77</v>
      </c>
      <c r="R1086" s="7" cm="1">
        <f t="array" ref="R1086">_xlfn.IFS(Table3[[#This Row],[Performance Levels]]="Exceeds",4,Table3[[#This Row],[Performance Levels]]="Fully Meets",3,Table3[[#This Row],[Performance Levels]]="PIP",1,Table3[[#This Row],[Performance Levels]]="Needs Improvement",2)</f>
        <v>4</v>
      </c>
      <c r="S1086" s="7">
        <v>3</v>
      </c>
      <c r="T1086" s="7" t="str" cm="1">
        <f t="array" ref="T1086">_xlfn.IFS(S1086&lt;=2,"Excellent",S1086=3,"Average",S1086&lt;=5,"Poor")</f>
        <v>Average</v>
      </c>
      <c r="U1086" s="5">
        <v>44938</v>
      </c>
      <c r="V1086" s="7">
        <v>3</v>
      </c>
      <c r="W1086" s="7" t="str" cm="1">
        <f t="array" ref="W1086">_xlfn.IFS(S1086&lt;=2,"High",S1086=3,"Moderate",S1086&lt;=5,"Low")</f>
        <v>Moderate</v>
      </c>
      <c r="X1086" s="7">
        <v>4</v>
      </c>
      <c r="Y1086" s="7" t="str" cm="1">
        <f t="array" ref="Y1086">_xlfn.IFS(S1086&lt;=2,"High",S1086=3,"Moderate",S1086&lt;=5,"Low")</f>
        <v>Moderate</v>
      </c>
      <c r="Z1086" s="7">
        <v>3</v>
      </c>
      <c r="AA1086" s="7" t="str" cm="1">
        <f t="array" ref="AA1086">_xlfn.IFS(S1086&lt;=2,"High",S1086=3,"Moderate",S1086&lt;=5,"Low")</f>
        <v>Moderate</v>
      </c>
      <c r="AB1086" s="5">
        <v>45053</v>
      </c>
      <c r="AC1086" s="7" t="s">
        <v>40</v>
      </c>
      <c r="AD1086" s="7" t="s">
        <v>50</v>
      </c>
      <c r="AE1086" s="7" t="s">
        <v>72</v>
      </c>
      <c r="AF1086" s="7">
        <v>4</v>
      </c>
      <c r="AG1086" s="8">
        <v>571.48</v>
      </c>
      <c r="AH1086" s="7">
        <v>54</v>
      </c>
      <c r="AI1086" s="7" t="str" cm="1">
        <f t="array" ref="AI1086">_xlfn.IFS(AH1086&lt;=25,"Young",AH1086&lt;=50,"Adult",AH1086&gt;50,"Old")</f>
        <v>Old</v>
      </c>
    </row>
    <row r="1087" spans="1:35" x14ac:dyDescent="0.35">
      <c r="A1087" s="11">
        <v>1599</v>
      </c>
      <c r="B1087" s="9">
        <v>44699</v>
      </c>
      <c r="C1087" s="10">
        <f t="shared" ca="1" si="16"/>
        <v>4.0055555555555555</v>
      </c>
      <c r="D1087" s="11" t="s">
        <v>105</v>
      </c>
      <c r="E1087" s="11" t="s">
        <v>68</v>
      </c>
      <c r="F1087" s="11" t="s">
        <v>107</v>
      </c>
      <c r="G1087" s="11" t="s">
        <v>54</v>
      </c>
      <c r="H1087" s="11" t="s">
        <v>31</v>
      </c>
      <c r="I1087" s="11" t="s">
        <v>54</v>
      </c>
      <c r="J1087" s="11" t="s">
        <v>33</v>
      </c>
      <c r="K1087" s="11" t="s">
        <v>69</v>
      </c>
      <c r="L1087" s="9">
        <v>27711</v>
      </c>
      <c r="M1087" s="11" t="s">
        <v>35</v>
      </c>
      <c r="N1087" s="11" t="s">
        <v>47</v>
      </c>
      <c r="O1087" s="11" t="s">
        <v>37</v>
      </c>
      <c r="P1087" s="11" t="s">
        <v>76</v>
      </c>
      <c r="Q1087" s="11" t="s">
        <v>77</v>
      </c>
      <c r="R1087" s="11" cm="1">
        <f t="array" ref="R1087">_xlfn.IFS(Table3[[#This Row],[Performance Levels]]="Exceeds",4,Table3[[#This Row],[Performance Levels]]="Fully Meets",3,Table3[[#This Row],[Performance Levels]]="PIP",1,Table3[[#This Row],[Performance Levels]]="Needs Improvement",2)</f>
        <v>4</v>
      </c>
      <c r="S1087" s="11">
        <v>3</v>
      </c>
      <c r="T1087" s="11" t="str" cm="1">
        <f t="array" ref="T1087">_xlfn.IFS(S1087&lt;=2,"Excellent",S1087=3,"Average",S1087&lt;=5,"Poor")</f>
        <v>Average</v>
      </c>
      <c r="U1087" s="9">
        <v>44817</v>
      </c>
      <c r="V1087" s="11">
        <v>4</v>
      </c>
      <c r="W1087" s="11" t="str" cm="1">
        <f t="array" ref="W1087">_xlfn.IFS(S1087&lt;=2,"High",S1087=3,"Moderate",S1087&lt;=5,"Low")</f>
        <v>Moderate</v>
      </c>
      <c r="X1087" s="11">
        <v>5</v>
      </c>
      <c r="Y1087" s="11" t="str" cm="1">
        <f t="array" ref="Y1087">_xlfn.IFS(S1087&lt;=2,"High",S1087=3,"Moderate",S1087&lt;=5,"Low")</f>
        <v>Moderate</v>
      </c>
      <c r="Z1087" s="11">
        <v>2</v>
      </c>
      <c r="AA1087" s="11" t="str" cm="1">
        <f t="array" ref="AA1087">_xlfn.IFS(S1087&lt;=2,"High",S1087=3,"Moderate",S1087&lt;=5,"Low")</f>
        <v>Moderate</v>
      </c>
      <c r="AB1087" s="9">
        <v>45063</v>
      </c>
      <c r="AC1087" s="11" t="s">
        <v>40</v>
      </c>
      <c r="AD1087" s="11" t="s">
        <v>50</v>
      </c>
      <c r="AE1087" s="11" t="s">
        <v>72</v>
      </c>
      <c r="AF1087" s="11">
        <v>2</v>
      </c>
      <c r="AG1087" s="12">
        <v>848.72</v>
      </c>
      <c r="AH1087" s="11">
        <v>47</v>
      </c>
      <c r="AI1087" s="11" t="str" cm="1">
        <f t="array" ref="AI1087">_xlfn.IFS(AH1087&lt;=25,"Young",AH1087&lt;=50,"Adult",AH1087&gt;50,"Old")</f>
        <v>Adult</v>
      </c>
    </row>
    <row r="1088" spans="1:35" x14ac:dyDescent="0.35">
      <c r="A1088" s="7">
        <v>1600</v>
      </c>
      <c r="B1088" s="5">
        <v>43410</v>
      </c>
      <c r="C1088" s="6">
        <f t="shared" ca="1" si="16"/>
        <v>7.5388888888888888</v>
      </c>
      <c r="D1088" s="7" t="s">
        <v>105</v>
      </c>
      <c r="E1088" s="7" t="s">
        <v>28</v>
      </c>
      <c r="F1088" s="7" t="s">
        <v>29</v>
      </c>
      <c r="G1088" s="7" t="s">
        <v>30</v>
      </c>
      <c r="H1088" s="7" t="s">
        <v>44</v>
      </c>
      <c r="I1088" s="7" t="s">
        <v>54</v>
      </c>
      <c r="J1088" s="7" t="s">
        <v>33</v>
      </c>
      <c r="K1088" s="7" t="s">
        <v>64</v>
      </c>
      <c r="L1088" s="5">
        <v>34108</v>
      </c>
      <c r="M1088" s="7" t="s">
        <v>35</v>
      </c>
      <c r="N1088" s="7" t="s">
        <v>36</v>
      </c>
      <c r="O1088" s="7" t="s">
        <v>48</v>
      </c>
      <c r="P1088" s="7" t="s">
        <v>66</v>
      </c>
      <c r="Q1088" s="7" t="s">
        <v>77</v>
      </c>
      <c r="R1088" s="7" cm="1">
        <f t="array" ref="R1088">_xlfn.IFS(Table3[[#This Row],[Performance Levels]]="Exceeds",4,Table3[[#This Row],[Performance Levels]]="Fully Meets",3,Table3[[#This Row],[Performance Levels]]="PIP",1,Table3[[#This Row],[Performance Levels]]="Needs Improvement",2)</f>
        <v>4</v>
      </c>
      <c r="S1088" s="7">
        <v>3</v>
      </c>
      <c r="T1088" s="7" t="str" cm="1">
        <f t="array" ref="T1088">_xlfn.IFS(S1088&lt;=2,"Excellent",S1088=3,"Average",S1088&lt;=5,"Poor")</f>
        <v>Average</v>
      </c>
      <c r="U1088" s="5">
        <v>45044</v>
      </c>
      <c r="V1088" s="7">
        <v>5</v>
      </c>
      <c r="W1088" s="7" t="str" cm="1">
        <f t="array" ref="W1088">_xlfn.IFS(S1088&lt;=2,"High",S1088=3,"Moderate",S1088&lt;=5,"Low")</f>
        <v>Moderate</v>
      </c>
      <c r="X1088" s="7">
        <v>3</v>
      </c>
      <c r="Y1088" s="7" t="str" cm="1">
        <f t="array" ref="Y1088">_xlfn.IFS(S1088&lt;=2,"High",S1088=3,"Moderate",S1088&lt;=5,"Low")</f>
        <v>Moderate</v>
      </c>
      <c r="Z1088" s="7">
        <v>2</v>
      </c>
      <c r="AA1088" s="7" t="str" cm="1">
        <f t="array" ref="AA1088">_xlfn.IFS(S1088&lt;=2,"High",S1088=3,"Moderate",S1088&lt;=5,"Low")</f>
        <v>Moderate</v>
      </c>
      <c r="AB1088" s="5">
        <v>44788</v>
      </c>
      <c r="AC1088" s="7" t="s">
        <v>61</v>
      </c>
      <c r="AD1088" s="7" t="s">
        <v>41</v>
      </c>
      <c r="AE1088" s="7" t="s">
        <v>72</v>
      </c>
      <c r="AF1088" s="7">
        <v>5</v>
      </c>
      <c r="AG1088" s="8">
        <v>851.93</v>
      </c>
      <c r="AH1088" s="7">
        <v>25</v>
      </c>
      <c r="AI1088" s="7" t="str" cm="1">
        <f t="array" ref="AI1088">_xlfn.IFS(AH1088&lt;=25,"Young",AH1088&lt;=50,"Adult",AH1088&gt;50,"Old")</f>
        <v>Young</v>
      </c>
    </row>
    <row r="1089" spans="1:35" x14ac:dyDescent="0.35">
      <c r="A1089" s="11">
        <v>1601</v>
      </c>
      <c r="B1089" s="9">
        <v>44649</v>
      </c>
      <c r="C1089" s="10">
        <f t="shared" ca="1" si="16"/>
        <v>4.1416666666666666</v>
      </c>
      <c r="D1089" s="11" t="s">
        <v>105</v>
      </c>
      <c r="E1089" s="11" t="s">
        <v>84</v>
      </c>
      <c r="F1089" s="11" t="s">
        <v>29</v>
      </c>
      <c r="G1089" s="11" t="s">
        <v>45</v>
      </c>
      <c r="H1089" s="11" t="s">
        <v>31</v>
      </c>
      <c r="I1089" s="11" t="s">
        <v>32</v>
      </c>
      <c r="J1089" s="11" t="s">
        <v>33</v>
      </c>
      <c r="K1089" s="11" t="s">
        <v>78</v>
      </c>
      <c r="L1089" s="9">
        <v>33154</v>
      </c>
      <c r="M1089" s="11" t="s">
        <v>35</v>
      </c>
      <c r="N1089" s="11" t="s">
        <v>47</v>
      </c>
      <c r="O1089" s="11" t="s">
        <v>83</v>
      </c>
      <c r="P1089" s="11" t="s">
        <v>60</v>
      </c>
      <c r="Q1089" s="11" t="s">
        <v>77</v>
      </c>
      <c r="R1089" s="11" cm="1">
        <f t="array" ref="R1089">_xlfn.IFS(Table3[[#This Row],[Performance Levels]]="Exceeds",4,Table3[[#This Row],[Performance Levels]]="Fully Meets",3,Table3[[#This Row],[Performance Levels]]="PIP",1,Table3[[#This Row],[Performance Levels]]="Needs Improvement",2)</f>
        <v>4</v>
      </c>
      <c r="S1089" s="11">
        <v>3</v>
      </c>
      <c r="T1089" s="11" t="str" cm="1">
        <f t="array" ref="T1089">_xlfn.IFS(S1089&lt;=2,"Excellent",S1089=3,"Average",S1089&lt;=5,"Poor")</f>
        <v>Average</v>
      </c>
      <c r="U1089" s="9">
        <v>44931</v>
      </c>
      <c r="V1089" s="11">
        <v>4</v>
      </c>
      <c r="W1089" s="11" t="str" cm="1">
        <f t="array" ref="W1089">_xlfn.IFS(S1089&lt;=2,"High",S1089=3,"Moderate",S1089&lt;=5,"Low")</f>
        <v>Moderate</v>
      </c>
      <c r="X1089" s="11">
        <v>2</v>
      </c>
      <c r="Y1089" s="11" t="str" cm="1">
        <f t="array" ref="Y1089">_xlfn.IFS(S1089&lt;=2,"High",S1089=3,"Moderate",S1089&lt;=5,"Low")</f>
        <v>Moderate</v>
      </c>
      <c r="Z1089" s="11">
        <v>5</v>
      </c>
      <c r="AA1089" s="11" t="str" cm="1">
        <f t="array" ref="AA1089">_xlfn.IFS(S1089&lt;=2,"High",S1089=3,"Moderate",S1089&lt;=5,"Low")</f>
        <v>Moderate</v>
      </c>
      <c r="AB1089" s="9">
        <v>45066</v>
      </c>
      <c r="AC1089" s="11" t="s">
        <v>67</v>
      </c>
      <c r="AD1089" s="11" t="s">
        <v>41</v>
      </c>
      <c r="AE1089" s="11" t="s">
        <v>51</v>
      </c>
      <c r="AF1089" s="11">
        <v>4</v>
      </c>
      <c r="AG1089" s="12">
        <v>381.09</v>
      </c>
      <c r="AH1089" s="11">
        <v>32</v>
      </c>
      <c r="AI1089" s="11" t="str" cm="1">
        <f t="array" ref="AI1089">_xlfn.IFS(AH1089&lt;=25,"Young",AH1089&lt;=50,"Adult",AH1089&gt;50,"Old")</f>
        <v>Adult</v>
      </c>
    </row>
    <row r="1090" spans="1:35" x14ac:dyDescent="0.35">
      <c r="A1090" s="7">
        <v>1602</v>
      </c>
      <c r="B1090" s="5">
        <v>44504</v>
      </c>
      <c r="C1090" s="6">
        <f t="shared" ca="1" si="16"/>
        <v>4.5444444444444443</v>
      </c>
      <c r="D1090" s="7" t="s">
        <v>105</v>
      </c>
      <c r="E1090" s="7" t="s">
        <v>43</v>
      </c>
      <c r="F1090" s="7" t="s">
        <v>29</v>
      </c>
      <c r="G1090" s="7" t="s">
        <v>54</v>
      </c>
      <c r="H1090" s="7" t="s">
        <v>44</v>
      </c>
      <c r="I1090" s="7" t="s">
        <v>45</v>
      </c>
      <c r="J1090" s="7" t="s">
        <v>33</v>
      </c>
      <c r="K1090" s="7" t="s">
        <v>64</v>
      </c>
      <c r="L1090" s="5">
        <v>36809</v>
      </c>
      <c r="M1090" s="7" t="s">
        <v>35</v>
      </c>
      <c r="N1090" s="7" t="s">
        <v>36</v>
      </c>
      <c r="O1090" s="7" t="s">
        <v>83</v>
      </c>
      <c r="P1090" s="7" t="s">
        <v>66</v>
      </c>
      <c r="Q1090" s="7" t="s">
        <v>77</v>
      </c>
      <c r="R1090" s="7" cm="1">
        <f t="array" ref="R1090">_xlfn.IFS(Table3[[#This Row],[Performance Levels]]="Exceeds",4,Table3[[#This Row],[Performance Levels]]="Fully Meets",3,Table3[[#This Row],[Performance Levels]]="PIP",1,Table3[[#This Row],[Performance Levels]]="Needs Improvement",2)</f>
        <v>4</v>
      </c>
      <c r="S1090" s="7">
        <v>3</v>
      </c>
      <c r="T1090" s="7" t="str" cm="1">
        <f t="array" ref="T1090">_xlfn.IFS(S1090&lt;=2,"Excellent",S1090=3,"Average",S1090&lt;=5,"Poor")</f>
        <v>Average</v>
      </c>
      <c r="U1090" s="5">
        <v>45017</v>
      </c>
      <c r="V1090" s="7">
        <v>2</v>
      </c>
      <c r="W1090" s="7" t="str" cm="1">
        <f t="array" ref="W1090">_xlfn.IFS(S1090&lt;=2,"High",S1090=3,"Moderate",S1090&lt;=5,"Low")</f>
        <v>Moderate</v>
      </c>
      <c r="X1090" s="7">
        <v>1</v>
      </c>
      <c r="Y1090" s="7" t="str" cm="1">
        <f t="array" ref="Y1090">_xlfn.IFS(S1090&lt;=2,"High",S1090=3,"Moderate",S1090&lt;=5,"Low")</f>
        <v>Moderate</v>
      </c>
      <c r="Z1090" s="7">
        <v>3</v>
      </c>
      <c r="AA1090" s="7" t="str" cm="1">
        <f t="array" ref="AA1090">_xlfn.IFS(S1090&lt;=2,"High",S1090=3,"Moderate",S1090&lt;=5,"Low")</f>
        <v>Moderate</v>
      </c>
      <c r="AB1090" s="5">
        <v>45039</v>
      </c>
      <c r="AC1090" s="7" t="s">
        <v>61</v>
      </c>
      <c r="AD1090" s="7" t="s">
        <v>50</v>
      </c>
      <c r="AE1090" s="7" t="s">
        <v>51</v>
      </c>
      <c r="AF1090" s="7">
        <v>4</v>
      </c>
      <c r="AG1090" s="8">
        <v>175.5</v>
      </c>
      <c r="AH1090" s="7">
        <v>21</v>
      </c>
      <c r="AI1090" s="7" t="str" cm="1">
        <f t="array" ref="AI1090">_xlfn.IFS(AH1090&lt;=25,"Young",AH1090&lt;=50,"Adult",AH1090&gt;50,"Old")</f>
        <v>Young</v>
      </c>
    </row>
    <row r="1091" spans="1:35" x14ac:dyDescent="0.35">
      <c r="A1091" s="11">
        <v>1603</v>
      </c>
      <c r="B1091" s="9">
        <v>45043</v>
      </c>
      <c r="C1091" s="10">
        <f t="shared" ref="C1091:C1154" ca="1" si="17">YEARFRAC(B1091,TODAY())</f>
        <v>3.0638888888888891</v>
      </c>
      <c r="D1091" s="11" t="s">
        <v>105</v>
      </c>
      <c r="E1091" s="11" t="s">
        <v>86</v>
      </c>
      <c r="F1091" s="11" t="s">
        <v>29</v>
      </c>
      <c r="G1091" s="11" t="s">
        <v>45</v>
      </c>
      <c r="H1091" s="11" t="s">
        <v>55</v>
      </c>
      <c r="I1091" s="11" t="s">
        <v>45</v>
      </c>
      <c r="J1091" s="11" t="s">
        <v>33</v>
      </c>
      <c r="K1091" s="11" t="s">
        <v>64</v>
      </c>
      <c r="L1091" s="9">
        <v>25197</v>
      </c>
      <c r="M1091" s="11" t="s">
        <v>35</v>
      </c>
      <c r="N1091" s="11" t="s">
        <v>47</v>
      </c>
      <c r="O1091" s="11" t="s">
        <v>37</v>
      </c>
      <c r="P1091" s="11" t="s">
        <v>60</v>
      </c>
      <c r="Q1091" s="11" t="s">
        <v>77</v>
      </c>
      <c r="R1091" s="11" cm="1">
        <f t="array" ref="R1091">_xlfn.IFS(Table3[[#This Row],[Performance Levels]]="Exceeds",4,Table3[[#This Row],[Performance Levels]]="Fully Meets",3,Table3[[#This Row],[Performance Levels]]="PIP",1,Table3[[#This Row],[Performance Levels]]="Needs Improvement",2)</f>
        <v>4</v>
      </c>
      <c r="S1091" s="11">
        <v>3</v>
      </c>
      <c r="T1091" s="11" t="str" cm="1">
        <f t="array" ref="T1091">_xlfn.IFS(S1091&lt;=2,"Excellent",S1091=3,"Average",S1091&lt;=5,"Poor")</f>
        <v>Average</v>
      </c>
      <c r="U1091" s="9">
        <v>44804</v>
      </c>
      <c r="V1091" s="11">
        <v>2</v>
      </c>
      <c r="W1091" s="11" t="str" cm="1">
        <f t="array" ref="W1091">_xlfn.IFS(S1091&lt;=2,"High",S1091=3,"Moderate",S1091&lt;=5,"Low")</f>
        <v>Moderate</v>
      </c>
      <c r="X1091" s="11">
        <v>5</v>
      </c>
      <c r="Y1091" s="11" t="str" cm="1">
        <f t="array" ref="Y1091">_xlfn.IFS(S1091&lt;=2,"High",S1091=3,"Moderate",S1091&lt;=5,"Low")</f>
        <v>Moderate</v>
      </c>
      <c r="Z1091" s="11">
        <v>1</v>
      </c>
      <c r="AA1091" s="11" t="str" cm="1">
        <f t="array" ref="AA1091">_xlfn.IFS(S1091&lt;=2,"High",S1091=3,"Moderate",S1091&lt;=5,"Low")</f>
        <v>Moderate</v>
      </c>
      <c r="AB1091" s="9">
        <v>44996</v>
      </c>
      <c r="AC1091" s="11" t="s">
        <v>91</v>
      </c>
      <c r="AD1091" s="11" t="s">
        <v>50</v>
      </c>
      <c r="AE1091" s="11" t="s">
        <v>62</v>
      </c>
      <c r="AF1091" s="11">
        <v>2</v>
      </c>
      <c r="AG1091" s="12">
        <v>784.15</v>
      </c>
      <c r="AH1091" s="11">
        <v>55</v>
      </c>
      <c r="AI1091" s="11" t="str" cm="1">
        <f t="array" ref="AI1091">_xlfn.IFS(AH1091&lt;=25,"Young",AH1091&lt;=50,"Adult",AH1091&gt;50,"Old")</f>
        <v>Old</v>
      </c>
    </row>
    <row r="1092" spans="1:35" x14ac:dyDescent="0.35">
      <c r="A1092" s="7">
        <v>1604</v>
      </c>
      <c r="B1092" s="5">
        <v>43898</v>
      </c>
      <c r="C1092" s="6">
        <f t="shared" ca="1" si="17"/>
        <v>6.2</v>
      </c>
      <c r="D1092" s="7" t="s">
        <v>105</v>
      </c>
      <c r="E1092" s="7" t="s">
        <v>63</v>
      </c>
      <c r="F1092" s="7" t="s">
        <v>29</v>
      </c>
      <c r="G1092" s="7" t="s">
        <v>54</v>
      </c>
      <c r="H1092" s="7" t="s">
        <v>55</v>
      </c>
      <c r="I1092" s="7" t="s">
        <v>54</v>
      </c>
      <c r="J1092" s="7" t="s">
        <v>33</v>
      </c>
      <c r="K1092" s="7" t="s">
        <v>64</v>
      </c>
      <c r="L1092" s="5">
        <v>28052</v>
      </c>
      <c r="M1092" s="7" t="s">
        <v>35</v>
      </c>
      <c r="N1092" s="7" t="s">
        <v>47</v>
      </c>
      <c r="O1092" s="7" t="s">
        <v>83</v>
      </c>
      <c r="P1092" s="7" t="s">
        <v>66</v>
      </c>
      <c r="Q1092" s="7" t="s">
        <v>77</v>
      </c>
      <c r="R1092" s="7" cm="1">
        <f t="array" ref="R1092">_xlfn.IFS(Table3[[#This Row],[Performance Levels]]="Exceeds",4,Table3[[#This Row],[Performance Levels]]="Fully Meets",3,Table3[[#This Row],[Performance Levels]]="PIP",1,Table3[[#This Row],[Performance Levels]]="Needs Improvement",2)</f>
        <v>4</v>
      </c>
      <c r="S1092" s="7">
        <v>3</v>
      </c>
      <c r="T1092" s="7" t="str" cm="1">
        <f t="array" ref="T1092">_xlfn.IFS(S1092&lt;=2,"Excellent",S1092=3,"Average",S1092&lt;=5,"Poor")</f>
        <v>Average</v>
      </c>
      <c r="U1092" s="5">
        <v>44954</v>
      </c>
      <c r="V1092" s="7">
        <v>1</v>
      </c>
      <c r="W1092" s="7" t="str" cm="1">
        <f t="array" ref="W1092">_xlfn.IFS(S1092&lt;=2,"High",S1092=3,"Moderate",S1092&lt;=5,"Low")</f>
        <v>Moderate</v>
      </c>
      <c r="X1092" s="7">
        <v>5</v>
      </c>
      <c r="Y1092" s="7" t="str" cm="1">
        <f t="array" ref="Y1092">_xlfn.IFS(S1092&lt;=2,"High",S1092=3,"Moderate",S1092&lt;=5,"Low")</f>
        <v>Moderate</v>
      </c>
      <c r="Z1092" s="7">
        <v>1</v>
      </c>
      <c r="AA1092" s="7" t="str" cm="1">
        <f t="array" ref="AA1092">_xlfn.IFS(S1092&lt;=2,"High",S1092=3,"Moderate",S1092&lt;=5,"Low")</f>
        <v>Moderate</v>
      </c>
      <c r="AB1092" s="5">
        <v>44965</v>
      </c>
      <c r="AC1092" s="7" t="s">
        <v>91</v>
      </c>
      <c r="AD1092" s="7" t="s">
        <v>50</v>
      </c>
      <c r="AE1092" s="7" t="s">
        <v>72</v>
      </c>
      <c r="AF1092" s="7">
        <v>3</v>
      </c>
      <c r="AG1092" s="8">
        <v>999.97</v>
      </c>
      <c r="AH1092" s="7">
        <v>44</v>
      </c>
      <c r="AI1092" s="7" t="str" cm="1">
        <f t="array" ref="AI1092">_xlfn.IFS(AH1092&lt;=25,"Young",AH1092&lt;=50,"Adult",AH1092&gt;50,"Old")</f>
        <v>Adult</v>
      </c>
    </row>
    <row r="1093" spans="1:35" x14ac:dyDescent="0.35">
      <c r="A1093" s="11">
        <v>1605</v>
      </c>
      <c r="B1093" s="9">
        <v>43582</v>
      </c>
      <c r="C1093" s="10">
        <f t="shared" ca="1" si="17"/>
        <v>7.0638888888888891</v>
      </c>
      <c r="D1093" s="11" t="s">
        <v>27</v>
      </c>
      <c r="E1093" s="11" t="s">
        <v>80</v>
      </c>
      <c r="F1093" s="11" t="s">
        <v>107</v>
      </c>
      <c r="G1093" s="11" t="s">
        <v>54</v>
      </c>
      <c r="H1093" s="11" t="s">
        <v>55</v>
      </c>
      <c r="I1093" s="11" t="s">
        <v>54</v>
      </c>
      <c r="J1093" s="11" t="s">
        <v>33</v>
      </c>
      <c r="K1093" s="11" t="s">
        <v>69</v>
      </c>
      <c r="L1093" s="9">
        <v>20748</v>
      </c>
      <c r="M1093" s="11" t="s">
        <v>35</v>
      </c>
      <c r="N1093" s="11" t="s">
        <v>36</v>
      </c>
      <c r="O1093" s="11" t="s">
        <v>71</v>
      </c>
      <c r="P1093" s="11" t="s">
        <v>60</v>
      </c>
      <c r="Q1093" s="11" t="s">
        <v>77</v>
      </c>
      <c r="R1093" s="11" cm="1">
        <f t="array" ref="R1093">_xlfn.IFS(Table3[[#This Row],[Performance Levels]]="Exceeds",4,Table3[[#This Row],[Performance Levels]]="Fully Meets",3,Table3[[#This Row],[Performance Levels]]="PIP",1,Table3[[#This Row],[Performance Levels]]="Needs Improvement",2)</f>
        <v>4</v>
      </c>
      <c r="S1093" s="11">
        <v>3</v>
      </c>
      <c r="T1093" s="11" t="str" cm="1">
        <f t="array" ref="T1093">_xlfn.IFS(S1093&lt;=2,"Excellent",S1093=3,"Average",S1093&lt;=5,"Poor")</f>
        <v>Average</v>
      </c>
      <c r="U1093" s="9">
        <v>45054</v>
      </c>
      <c r="V1093" s="11">
        <v>2</v>
      </c>
      <c r="W1093" s="11" t="str" cm="1">
        <f t="array" ref="W1093">_xlfn.IFS(S1093&lt;=2,"High",S1093=3,"Moderate",S1093&lt;=5,"Low")</f>
        <v>Moderate</v>
      </c>
      <c r="X1093" s="11">
        <v>3</v>
      </c>
      <c r="Y1093" s="11" t="str" cm="1">
        <f t="array" ref="Y1093">_xlfn.IFS(S1093&lt;=2,"High",S1093=3,"Moderate",S1093&lt;=5,"Low")</f>
        <v>Moderate</v>
      </c>
      <c r="Z1093" s="11">
        <v>3</v>
      </c>
      <c r="AA1093" s="11" t="str" cm="1">
        <f t="array" ref="AA1093">_xlfn.IFS(S1093&lt;=2,"High",S1093=3,"Moderate",S1093&lt;=5,"Low")</f>
        <v>Moderate</v>
      </c>
      <c r="AB1093" s="9">
        <v>45024</v>
      </c>
      <c r="AC1093" s="11" t="s">
        <v>49</v>
      </c>
      <c r="AD1093" s="11" t="s">
        <v>41</v>
      </c>
      <c r="AE1093" s="11" t="s">
        <v>72</v>
      </c>
      <c r="AF1093" s="11">
        <v>5</v>
      </c>
      <c r="AG1093" s="12">
        <v>878.65</v>
      </c>
      <c r="AH1093" s="11">
        <v>63</v>
      </c>
      <c r="AI1093" s="11" t="str" cm="1">
        <f t="array" ref="AI1093">_xlfn.IFS(AH1093&lt;=25,"Young",AH1093&lt;=50,"Adult",AH1093&gt;50,"Old")</f>
        <v>Old</v>
      </c>
    </row>
    <row r="1094" spans="1:35" x14ac:dyDescent="0.35">
      <c r="A1094" s="7">
        <v>1606</v>
      </c>
      <c r="B1094" s="5">
        <v>43596</v>
      </c>
      <c r="C1094" s="6">
        <f t="shared" ca="1" si="17"/>
        <v>7.0250000000000004</v>
      </c>
      <c r="D1094" s="7" t="s">
        <v>27</v>
      </c>
      <c r="E1094" s="7" t="s">
        <v>53</v>
      </c>
      <c r="F1094" s="7" t="s">
        <v>29</v>
      </c>
      <c r="G1094" s="7" t="s">
        <v>54</v>
      </c>
      <c r="H1094" s="7" t="s">
        <v>31</v>
      </c>
      <c r="I1094" s="7" t="s">
        <v>54</v>
      </c>
      <c r="J1094" s="7" t="s">
        <v>33</v>
      </c>
      <c r="K1094" s="7" t="s">
        <v>69</v>
      </c>
      <c r="L1094" s="5">
        <v>52662</v>
      </c>
      <c r="M1094" s="7" t="s">
        <v>35</v>
      </c>
      <c r="N1094" s="7" t="s">
        <v>36</v>
      </c>
      <c r="O1094" s="7" t="s">
        <v>37</v>
      </c>
      <c r="P1094" s="7" t="s">
        <v>76</v>
      </c>
      <c r="Q1094" s="7" t="s">
        <v>77</v>
      </c>
      <c r="R1094" s="7" cm="1">
        <f t="array" ref="R1094">_xlfn.IFS(Table3[[#This Row],[Performance Levels]]="Exceeds",4,Table3[[#This Row],[Performance Levels]]="Fully Meets",3,Table3[[#This Row],[Performance Levels]]="PIP",1,Table3[[#This Row],[Performance Levels]]="Needs Improvement",2)</f>
        <v>4</v>
      </c>
      <c r="S1094" s="7">
        <v>3</v>
      </c>
      <c r="T1094" s="7" t="str" cm="1">
        <f t="array" ref="T1094">_xlfn.IFS(S1094&lt;=2,"Excellent",S1094=3,"Average",S1094&lt;=5,"Poor")</f>
        <v>Average</v>
      </c>
      <c r="U1094" s="5">
        <v>45105</v>
      </c>
      <c r="V1094" s="7">
        <v>5</v>
      </c>
      <c r="W1094" s="7" t="str" cm="1">
        <f t="array" ref="W1094">_xlfn.IFS(S1094&lt;=2,"High",S1094=3,"Moderate",S1094&lt;=5,"Low")</f>
        <v>Moderate</v>
      </c>
      <c r="X1094" s="7">
        <v>4</v>
      </c>
      <c r="Y1094" s="7" t="str" cm="1">
        <f t="array" ref="Y1094">_xlfn.IFS(S1094&lt;=2,"High",S1094=3,"Moderate",S1094&lt;=5,"Low")</f>
        <v>Moderate</v>
      </c>
      <c r="Z1094" s="7">
        <v>3</v>
      </c>
      <c r="AA1094" s="7" t="str" cm="1">
        <f t="array" ref="AA1094">_xlfn.IFS(S1094&lt;=2,"High",S1094=3,"Moderate",S1094&lt;=5,"Low")</f>
        <v>Moderate</v>
      </c>
      <c r="AB1094" s="5">
        <v>44830</v>
      </c>
      <c r="AC1094" s="7" t="s">
        <v>61</v>
      </c>
      <c r="AD1094" s="7" t="s">
        <v>41</v>
      </c>
      <c r="AE1094" s="7" t="s">
        <v>62</v>
      </c>
      <c r="AF1094" s="7">
        <v>5</v>
      </c>
      <c r="AG1094" s="8">
        <v>937.89</v>
      </c>
      <c r="AH1094" s="7">
        <v>75</v>
      </c>
      <c r="AI1094" s="7" t="str" cm="1">
        <f t="array" ref="AI1094">_xlfn.IFS(AH1094&lt;=25,"Young",AH1094&lt;=50,"Adult",AH1094&gt;50,"Old")</f>
        <v>Old</v>
      </c>
    </row>
    <row r="1095" spans="1:35" x14ac:dyDescent="0.35">
      <c r="A1095" s="11">
        <v>1607</v>
      </c>
      <c r="B1095" s="9">
        <v>44264</v>
      </c>
      <c r="C1095" s="10">
        <f t="shared" ca="1" si="17"/>
        <v>5.197222222222222</v>
      </c>
      <c r="D1095" s="11" t="s">
        <v>27</v>
      </c>
      <c r="E1095" s="11" t="s">
        <v>68</v>
      </c>
      <c r="F1095" s="11" t="s">
        <v>29</v>
      </c>
      <c r="G1095" s="11" t="s">
        <v>30</v>
      </c>
      <c r="H1095" s="11" t="s">
        <v>31</v>
      </c>
      <c r="I1095" s="11" t="s">
        <v>32</v>
      </c>
      <c r="J1095" s="11" t="s">
        <v>33</v>
      </c>
      <c r="K1095" s="11" t="s">
        <v>99</v>
      </c>
      <c r="L1095" s="9">
        <v>32121</v>
      </c>
      <c r="M1095" s="11" t="s">
        <v>35</v>
      </c>
      <c r="N1095" s="11" t="s">
        <v>36</v>
      </c>
      <c r="O1095" s="11" t="s">
        <v>48</v>
      </c>
      <c r="P1095" s="11" t="s">
        <v>66</v>
      </c>
      <c r="Q1095" s="11" t="s">
        <v>97</v>
      </c>
      <c r="R1095" s="11" cm="1">
        <f t="array" ref="R1095">_xlfn.IFS(Table3[[#This Row],[Performance Levels]]="Exceeds",4,Table3[[#This Row],[Performance Levels]]="Fully Meets",3,Table3[[#This Row],[Performance Levels]]="PIP",1,Table3[[#This Row],[Performance Levels]]="Needs Improvement",2)</f>
        <v>2</v>
      </c>
      <c r="S1095" s="11">
        <v>3</v>
      </c>
      <c r="T1095" s="11" t="str" cm="1">
        <f t="array" ref="T1095">_xlfn.IFS(S1095&lt;=2,"Excellent",S1095=3,"Average",S1095&lt;=5,"Poor")</f>
        <v>Average</v>
      </c>
      <c r="U1095" s="9">
        <v>45003</v>
      </c>
      <c r="V1095" s="11">
        <v>3</v>
      </c>
      <c r="W1095" s="11" t="str" cm="1">
        <f t="array" ref="W1095">_xlfn.IFS(S1095&lt;=2,"High",S1095=3,"Moderate",S1095&lt;=5,"Low")</f>
        <v>Moderate</v>
      </c>
      <c r="X1095" s="11">
        <v>5</v>
      </c>
      <c r="Y1095" s="11" t="str" cm="1">
        <f t="array" ref="Y1095">_xlfn.IFS(S1095&lt;=2,"High",S1095=3,"Moderate",S1095&lt;=5,"Low")</f>
        <v>Moderate</v>
      </c>
      <c r="Z1095" s="11">
        <v>5</v>
      </c>
      <c r="AA1095" s="11" t="str" cm="1">
        <f t="array" ref="AA1095">_xlfn.IFS(S1095&lt;=2,"High",S1095=3,"Moderate",S1095&lt;=5,"Low")</f>
        <v>Moderate</v>
      </c>
      <c r="AB1095" s="9">
        <v>44895</v>
      </c>
      <c r="AC1095" s="11" t="s">
        <v>49</v>
      </c>
      <c r="AD1095" s="11" t="s">
        <v>50</v>
      </c>
      <c r="AE1095" s="11" t="s">
        <v>62</v>
      </c>
      <c r="AF1095" s="11">
        <v>3</v>
      </c>
      <c r="AG1095" s="12">
        <v>961.1</v>
      </c>
      <c r="AH1095" s="11">
        <v>34</v>
      </c>
      <c r="AI1095" s="11" t="str" cm="1">
        <f t="array" ref="AI1095">_xlfn.IFS(AH1095&lt;=25,"Young",AH1095&lt;=50,"Adult",AH1095&gt;50,"Old")</f>
        <v>Adult</v>
      </c>
    </row>
    <row r="1096" spans="1:35" x14ac:dyDescent="0.35">
      <c r="A1096" s="7">
        <v>1608</v>
      </c>
      <c r="B1096" s="5">
        <v>44140</v>
      </c>
      <c r="C1096" s="6">
        <f t="shared" ca="1" si="17"/>
        <v>5.541666666666667</v>
      </c>
      <c r="D1096" s="7" t="s">
        <v>27</v>
      </c>
      <c r="E1096" s="7" t="s">
        <v>28</v>
      </c>
      <c r="F1096" s="7" t="s">
        <v>29</v>
      </c>
      <c r="G1096" s="7" t="s">
        <v>45</v>
      </c>
      <c r="H1096" s="7" t="s">
        <v>44</v>
      </c>
      <c r="I1096" s="7" t="s">
        <v>32</v>
      </c>
      <c r="J1096" s="7" t="s">
        <v>33</v>
      </c>
      <c r="K1096" s="7" t="s">
        <v>69</v>
      </c>
      <c r="L1096" s="5">
        <v>35485</v>
      </c>
      <c r="M1096" s="7" t="s">
        <v>35</v>
      </c>
      <c r="N1096" s="7" t="s">
        <v>36</v>
      </c>
      <c r="O1096" s="7" t="s">
        <v>37</v>
      </c>
      <c r="P1096" s="7" t="s">
        <v>38</v>
      </c>
      <c r="Q1096" s="7" t="s">
        <v>106</v>
      </c>
      <c r="R1096" s="7" cm="1">
        <f t="array" ref="R1096">_xlfn.IFS(Table3[[#This Row],[Performance Levels]]="Exceeds",4,Table3[[#This Row],[Performance Levels]]="Fully Meets",3,Table3[[#This Row],[Performance Levels]]="PIP",1,Table3[[#This Row],[Performance Levels]]="Needs Improvement",2)</f>
        <v>1</v>
      </c>
      <c r="S1096" s="7">
        <v>3</v>
      </c>
      <c r="T1096" s="7" t="str" cm="1">
        <f t="array" ref="T1096">_xlfn.IFS(S1096&lt;=2,"Excellent",S1096=3,"Average",S1096&lt;=5,"Poor")</f>
        <v>Average</v>
      </c>
      <c r="U1096" s="5">
        <v>44906</v>
      </c>
      <c r="V1096" s="7">
        <v>2</v>
      </c>
      <c r="W1096" s="7" t="str" cm="1">
        <f t="array" ref="W1096">_xlfn.IFS(S1096&lt;=2,"High",S1096=3,"Moderate",S1096&lt;=5,"Low")</f>
        <v>Moderate</v>
      </c>
      <c r="X1096" s="7">
        <v>4</v>
      </c>
      <c r="Y1096" s="7" t="str" cm="1">
        <f t="array" ref="Y1096">_xlfn.IFS(S1096&lt;=2,"High",S1096=3,"Moderate",S1096&lt;=5,"Low")</f>
        <v>Moderate</v>
      </c>
      <c r="Z1096" s="7">
        <v>3</v>
      </c>
      <c r="AA1096" s="7" t="str" cm="1">
        <f t="array" ref="AA1096">_xlfn.IFS(S1096&lt;=2,"High",S1096=3,"Moderate",S1096&lt;=5,"Low")</f>
        <v>Moderate</v>
      </c>
      <c r="AB1096" s="5">
        <v>44871</v>
      </c>
      <c r="AC1096" s="7" t="s">
        <v>49</v>
      </c>
      <c r="AD1096" s="7" t="s">
        <v>41</v>
      </c>
      <c r="AE1096" s="7" t="s">
        <v>51</v>
      </c>
      <c r="AF1096" s="7">
        <v>1</v>
      </c>
      <c r="AG1096" s="8">
        <v>820.96</v>
      </c>
      <c r="AH1096" s="7">
        <v>23</v>
      </c>
      <c r="AI1096" s="7" t="str" cm="1">
        <f t="array" ref="AI1096">_xlfn.IFS(AH1096&lt;=25,"Young",AH1096&lt;=50,"Adult",AH1096&gt;50,"Old")</f>
        <v>Young</v>
      </c>
    </row>
    <row r="1097" spans="1:35" x14ac:dyDescent="0.35">
      <c r="A1097" s="11">
        <v>1609</v>
      </c>
      <c r="B1097" s="9">
        <v>43355</v>
      </c>
      <c r="C1097" s="10">
        <f t="shared" ca="1" si="17"/>
        <v>7.6888888888888891</v>
      </c>
      <c r="D1097" s="11" t="s">
        <v>27</v>
      </c>
      <c r="E1097" s="11" t="s">
        <v>84</v>
      </c>
      <c r="F1097" s="11" t="s">
        <v>29</v>
      </c>
      <c r="G1097" s="11" t="s">
        <v>30</v>
      </c>
      <c r="H1097" s="11" t="s">
        <v>44</v>
      </c>
      <c r="I1097" s="11" t="s">
        <v>54</v>
      </c>
      <c r="J1097" s="11" t="s">
        <v>33</v>
      </c>
      <c r="K1097" s="11" t="s">
        <v>74</v>
      </c>
      <c r="L1097" s="9">
        <v>19689</v>
      </c>
      <c r="M1097" s="11" t="s">
        <v>35</v>
      </c>
      <c r="N1097" s="11" t="s">
        <v>47</v>
      </c>
      <c r="O1097" s="11" t="s">
        <v>71</v>
      </c>
      <c r="P1097" s="11" t="s">
        <v>66</v>
      </c>
      <c r="Q1097" s="11" t="s">
        <v>106</v>
      </c>
      <c r="R1097" s="11" cm="1">
        <f t="array" ref="R1097">_xlfn.IFS(Table3[[#This Row],[Performance Levels]]="Exceeds",4,Table3[[#This Row],[Performance Levels]]="Fully Meets",3,Table3[[#This Row],[Performance Levels]]="PIP",1,Table3[[#This Row],[Performance Levels]]="Needs Improvement",2)</f>
        <v>1</v>
      </c>
      <c r="S1097" s="11">
        <v>3</v>
      </c>
      <c r="T1097" s="11" t="str" cm="1">
        <f t="array" ref="T1097">_xlfn.IFS(S1097&lt;=2,"Excellent",S1097=3,"Average",S1097&lt;=5,"Poor")</f>
        <v>Average</v>
      </c>
      <c r="U1097" s="9">
        <v>45029</v>
      </c>
      <c r="V1097" s="11">
        <v>5</v>
      </c>
      <c r="W1097" s="11" t="str" cm="1">
        <f t="array" ref="W1097">_xlfn.IFS(S1097&lt;=2,"High",S1097=3,"Moderate",S1097&lt;=5,"Low")</f>
        <v>Moderate</v>
      </c>
      <c r="X1097" s="11">
        <v>5</v>
      </c>
      <c r="Y1097" s="11" t="str" cm="1">
        <f t="array" ref="Y1097">_xlfn.IFS(S1097&lt;=2,"High",S1097=3,"Moderate",S1097&lt;=5,"Low")</f>
        <v>Moderate</v>
      </c>
      <c r="Z1097" s="11">
        <v>4</v>
      </c>
      <c r="AA1097" s="11" t="str" cm="1">
        <f t="array" ref="AA1097">_xlfn.IFS(S1097&lt;=2,"High",S1097=3,"Moderate",S1097&lt;=5,"Low")</f>
        <v>Moderate</v>
      </c>
      <c r="AB1097" s="9">
        <v>45038</v>
      </c>
      <c r="AC1097" s="11" t="s">
        <v>61</v>
      </c>
      <c r="AD1097" s="11" t="s">
        <v>41</v>
      </c>
      <c r="AE1097" s="11" t="s">
        <v>42</v>
      </c>
      <c r="AF1097" s="11">
        <v>3</v>
      </c>
      <c r="AG1097" s="12">
        <v>455.52</v>
      </c>
      <c r="AH1097" s="11">
        <v>65</v>
      </c>
      <c r="AI1097" s="11" t="str" cm="1">
        <f t="array" ref="AI1097">_xlfn.IFS(AH1097&lt;=25,"Young",AH1097&lt;=50,"Adult",AH1097&gt;50,"Old")</f>
        <v>Old</v>
      </c>
    </row>
    <row r="1098" spans="1:35" x14ac:dyDescent="0.35">
      <c r="A1098" s="7">
        <v>1610</v>
      </c>
      <c r="B1098" s="5">
        <v>43778</v>
      </c>
      <c r="C1098" s="6">
        <f t="shared" ca="1" si="17"/>
        <v>6.5305555555555559</v>
      </c>
      <c r="D1098" s="7" t="s">
        <v>27</v>
      </c>
      <c r="E1098" s="7" t="s">
        <v>43</v>
      </c>
      <c r="F1098" s="7" t="s">
        <v>29</v>
      </c>
      <c r="G1098" s="7" t="s">
        <v>45</v>
      </c>
      <c r="H1098" s="7" t="s">
        <v>55</v>
      </c>
      <c r="I1098" s="7" t="s">
        <v>54</v>
      </c>
      <c r="J1098" s="7" t="s">
        <v>33</v>
      </c>
      <c r="K1098" s="7" t="s">
        <v>64</v>
      </c>
      <c r="L1098" s="5">
        <v>31440</v>
      </c>
      <c r="M1098" s="7" t="s">
        <v>35</v>
      </c>
      <c r="N1098" s="7" t="s">
        <v>36</v>
      </c>
      <c r="O1098" s="7" t="s">
        <v>37</v>
      </c>
      <c r="P1098" s="7" t="s">
        <v>60</v>
      </c>
      <c r="Q1098" s="7" t="s">
        <v>97</v>
      </c>
      <c r="R1098" s="7" cm="1">
        <f t="array" ref="R1098">_xlfn.IFS(Table3[[#This Row],[Performance Levels]]="Exceeds",4,Table3[[#This Row],[Performance Levels]]="Fully Meets",3,Table3[[#This Row],[Performance Levels]]="PIP",1,Table3[[#This Row],[Performance Levels]]="Needs Improvement",2)</f>
        <v>2</v>
      </c>
      <c r="S1098" s="7">
        <v>3</v>
      </c>
      <c r="T1098" s="7" t="str" cm="1">
        <f t="array" ref="T1098">_xlfn.IFS(S1098&lt;=2,"Excellent",S1098=3,"Average",S1098&lt;=5,"Poor")</f>
        <v>Average</v>
      </c>
      <c r="U1098" s="5">
        <v>44857</v>
      </c>
      <c r="V1098" s="7">
        <v>4</v>
      </c>
      <c r="W1098" s="7" t="str" cm="1">
        <f t="array" ref="W1098">_xlfn.IFS(S1098&lt;=2,"High",S1098=3,"Moderate",S1098&lt;=5,"Low")</f>
        <v>Moderate</v>
      </c>
      <c r="X1098" s="7">
        <v>5</v>
      </c>
      <c r="Y1098" s="7" t="str" cm="1">
        <f t="array" ref="Y1098">_xlfn.IFS(S1098&lt;=2,"High",S1098=3,"Moderate",S1098&lt;=5,"Low")</f>
        <v>Moderate</v>
      </c>
      <c r="Z1098" s="7">
        <v>5</v>
      </c>
      <c r="AA1098" s="7" t="str" cm="1">
        <f t="array" ref="AA1098">_xlfn.IFS(S1098&lt;=2,"High",S1098=3,"Moderate",S1098&lt;=5,"Low")</f>
        <v>Moderate</v>
      </c>
      <c r="AB1098" s="5">
        <v>45014</v>
      </c>
      <c r="AC1098" s="7" t="s">
        <v>91</v>
      </c>
      <c r="AD1098" s="7" t="s">
        <v>50</v>
      </c>
      <c r="AE1098" s="7" t="s">
        <v>62</v>
      </c>
      <c r="AF1098" s="7">
        <v>4</v>
      </c>
      <c r="AG1098" s="8">
        <v>815.24</v>
      </c>
      <c r="AH1098" s="7">
        <v>33</v>
      </c>
      <c r="AI1098" s="7" t="str" cm="1">
        <f t="array" ref="AI1098">_xlfn.IFS(AH1098&lt;=25,"Young",AH1098&lt;=50,"Adult",AH1098&gt;50,"Old")</f>
        <v>Adult</v>
      </c>
    </row>
    <row r="1099" spans="1:35" x14ac:dyDescent="0.35">
      <c r="A1099" s="11">
        <v>1611</v>
      </c>
      <c r="B1099" s="9">
        <v>43433</v>
      </c>
      <c r="C1099" s="10">
        <f t="shared" ca="1" si="17"/>
        <v>7.4749999999999996</v>
      </c>
      <c r="D1099" s="11" t="s">
        <v>27</v>
      </c>
      <c r="E1099" s="11" t="s">
        <v>86</v>
      </c>
      <c r="F1099" s="11" t="s">
        <v>29</v>
      </c>
      <c r="G1099" s="11" t="s">
        <v>54</v>
      </c>
      <c r="H1099" s="11" t="s">
        <v>31</v>
      </c>
      <c r="I1099" s="11" t="s">
        <v>45</v>
      </c>
      <c r="J1099" s="11" t="s">
        <v>33</v>
      </c>
      <c r="K1099" s="11" t="s">
        <v>95</v>
      </c>
      <c r="L1099" s="9">
        <v>22671</v>
      </c>
      <c r="M1099" s="11" t="s">
        <v>35</v>
      </c>
      <c r="N1099" s="11" t="s">
        <v>36</v>
      </c>
      <c r="O1099" s="11" t="s">
        <v>48</v>
      </c>
      <c r="P1099" s="11" t="s">
        <v>38</v>
      </c>
      <c r="Q1099" s="11" t="s">
        <v>97</v>
      </c>
      <c r="R1099" s="11" cm="1">
        <f t="array" ref="R1099">_xlfn.IFS(Table3[[#This Row],[Performance Levels]]="Exceeds",4,Table3[[#This Row],[Performance Levels]]="Fully Meets",3,Table3[[#This Row],[Performance Levels]]="PIP",1,Table3[[#This Row],[Performance Levels]]="Needs Improvement",2)</f>
        <v>2</v>
      </c>
      <c r="S1099" s="11">
        <v>3</v>
      </c>
      <c r="T1099" s="11" t="str" cm="1">
        <f t="array" ref="T1099">_xlfn.IFS(S1099&lt;=2,"Excellent",S1099=3,"Average",S1099&lt;=5,"Poor")</f>
        <v>Average</v>
      </c>
      <c r="U1099" s="9">
        <v>45067</v>
      </c>
      <c r="V1099" s="11">
        <v>1</v>
      </c>
      <c r="W1099" s="11" t="str" cm="1">
        <f t="array" ref="W1099">_xlfn.IFS(S1099&lt;=2,"High",S1099=3,"Moderate",S1099&lt;=5,"Low")</f>
        <v>Moderate</v>
      </c>
      <c r="X1099" s="11">
        <v>2</v>
      </c>
      <c r="Y1099" s="11" t="str" cm="1">
        <f t="array" ref="Y1099">_xlfn.IFS(S1099&lt;=2,"High",S1099=3,"Moderate",S1099&lt;=5,"Low")</f>
        <v>Moderate</v>
      </c>
      <c r="Z1099" s="11">
        <v>2</v>
      </c>
      <c r="AA1099" s="11" t="str" cm="1">
        <f t="array" ref="AA1099">_xlfn.IFS(S1099&lt;=2,"High",S1099=3,"Moderate",S1099&lt;=5,"Low")</f>
        <v>Moderate</v>
      </c>
      <c r="AB1099" s="9">
        <v>44835</v>
      </c>
      <c r="AC1099" s="11" t="s">
        <v>40</v>
      </c>
      <c r="AD1099" s="11" t="s">
        <v>50</v>
      </c>
      <c r="AE1099" s="11" t="s">
        <v>42</v>
      </c>
      <c r="AF1099" s="11">
        <v>5</v>
      </c>
      <c r="AG1099" s="12">
        <v>534.82000000000005</v>
      </c>
      <c r="AH1099" s="11">
        <v>56</v>
      </c>
      <c r="AI1099" s="11" t="str" cm="1">
        <f t="array" ref="AI1099">_xlfn.IFS(AH1099&lt;=25,"Young",AH1099&lt;=50,"Adult",AH1099&gt;50,"Old")</f>
        <v>Old</v>
      </c>
    </row>
    <row r="1100" spans="1:35" x14ac:dyDescent="0.35">
      <c r="A1100" s="7">
        <v>1612</v>
      </c>
      <c r="B1100" s="5">
        <v>44745</v>
      </c>
      <c r="C1100" s="6">
        <f t="shared" ca="1" si="17"/>
        <v>3.8805555555555555</v>
      </c>
      <c r="D1100" s="7" t="s">
        <v>27</v>
      </c>
      <c r="E1100" s="7" t="s">
        <v>63</v>
      </c>
      <c r="F1100" s="7" t="s">
        <v>29</v>
      </c>
      <c r="G1100" s="7" t="s">
        <v>45</v>
      </c>
      <c r="H1100" s="7" t="s">
        <v>55</v>
      </c>
      <c r="I1100" s="7" t="s">
        <v>32</v>
      </c>
      <c r="J1100" s="7" t="s">
        <v>33</v>
      </c>
      <c r="K1100" s="7" t="s">
        <v>57</v>
      </c>
      <c r="L1100" s="5">
        <v>34117</v>
      </c>
      <c r="M1100" s="7" t="s">
        <v>35</v>
      </c>
      <c r="N1100" s="7" t="s">
        <v>47</v>
      </c>
      <c r="O1100" s="7" t="s">
        <v>37</v>
      </c>
      <c r="P1100" s="7" t="s">
        <v>60</v>
      </c>
      <c r="Q1100" s="7" t="s">
        <v>97</v>
      </c>
      <c r="R1100" s="7" cm="1">
        <f t="array" ref="R1100">_xlfn.IFS(Table3[[#This Row],[Performance Levels]]="Exceeds",4,Table3[[#This Row],[Performance Levels]]="Fully Meets",3,Table3[[#This Row],[Performance Levels]]="PIP",1,Table3[[#This Row],[Performance Levels]]="Needs Improvement",2)</f>
        <v>2</v>
      </c>
      <c r="S1100" s="7">
        <v>3</v>
      </c>
      <c r="T1100" s="7" t="str" cm="1">
        <f t="array" ref="T1100">_xlfn.IFS(S1100&lt;=2,"Excellent",S1100=3,"Average",S1100&lt;=5,"Poor")</f>
        <v>Average</v>
      </c>
      <c r="U1100" s="5">
        <v>44908</v>
      </c>
      <c r="V1100" s="7">
        <v>5</v>
      </c>
      <c r="W1100" s="7" t="str" cm="1">
        <f t="array" ref="W1100">_xlfn.IFS(S1100&lt;=2,"High",S1100=3,"Moderate",S1100&lt;=5,"Low")</f>
        <v>Moderate</v>
      </c>
      <c r="X1100" s="7">
        <v>5</v>
      </c>
      <c r="Y1100" s="7" t="str" cm="1">
        <f t="array" ref="Y1100">_xlfn.IFS(S1100&lt;=2,"High",S1100=3,"Moderate",S1100&lt;=5,"Low")</f>
        <v>Moderate</v>
      </c>
      <c r="Z1100" s="7">
        <v>3</v>
      </c>
      <c r="AA1100" s="7" t="str" cm="1">
        <f t="array" ref="AA1100">_xlfn.IFS(S1100&lt;=2,"High",S1100=3,"Moderate",S1100&lt;=5,"Low")</f>
        <v>Moderate</v>
      </c>
      <c r="AB1100" s="5">
        <v>44951</v>
      </c>
      <c r="AC1100" s="7" t="s">
        <v>67</v>
      </c>
      <c r="AD1100" s="7" t="s">
        <v>50</v>
      </c>
      <c r="AE1100" s="7" t="s">
        <v>51</v>
      </c>
      <c r="AF1100" s="7">
        <v>4</v>
      </c>
      <c r="AG1100" s="8">
        <v>522.79</v>
      </c>
      <c r="AH1100" s="7">
        <v>29</v>
      </c>
      <c r="AI1100" s="7" t="str" cm="1">
        <f t="array" ref="AI1100">_xlfn.IFS(AH1100&lt;=25,"Young",AH1100&lt;=50,"Adult",AH1100&gt;50,"Old")</f>
        <v>Adult</v>
      </c>
    </row>
    <row r="1101" spans="1:35" x14ac:dyDescent="0.35">
      <c r="A1101" s="11">
        <v>1613</v>
      </c>
      <c r="B1101" s="9">
        <v>43734</v>
      </c>
      <c r="C1101" s="10">
        <f t="shared" ca="1" si="17"/>
        <v>6.65</v>
      </c>
      <c r="D1101" s="11" t="s">
        <v>27</v>
      </c>
      <c r="E1101" s="11" t="s">
        <v>93</v>
      </c>
      <c r="F1101" s="11" t="s">
        <v>29</v>
      </c>
      <c r="G1101" s="11" t="s">
        <v>30</v>
      </c>
      <c r="H1101" s="11" t="s">
        <v>31</v>
      </c>
      <c r="I1101" s="11" t="s">
        <v>54</v>
      </c>
      <c r="J1101" s="11" t="s">
        <v>33</v>
      </c>
      <c r="K1101" s="11" t="s">
        <v>69</v>
      </c>
      <c r="L1101" s="9">
        <v>34883</v>
      </c>
      <c r="M1101" s="11" t="s">
        <v>35</v>
      </c>
      <c r="N1101" s="11" t="s">
        <v>36</v>
      </c>
      <c r="O1101" s="11" t="s">
        <v>59</v>
      </c>
      <c r="P1101" s="11" t="s">
        <v>60</v>
      </c>
      <c r="Q1101" s="11" t="s">
        <v>77</v>
      </c>
      <c r="R1101" s="11" cm="1">
        <f t="array" ref="R1101">_xlfn.IFS(Table3[[#This Row],[Performance Levels]]="Exceeds",4,Table3[[#This Row],[Performance Levels]]="Fully Meets",3,Table3[[#This Row],[Performance Levels]]="PIP",1,Table3[[#This Row],[Performance Levels]]="Needs Improvement",2)</f>
        <v>4</v>
      </c>
      <c r="S1101" s="11">
        <v>3</v>
      </c>
      <c r="T1101" s="11" t="str" cm="1">
        <f t="array" ref="T1101">_xlfn.IFS(S1101&lt;=2,"Excellent",S1101=3,"Average",S1101&lt;=5,"Poor")</f>
        <v>Average</v>
      </c>
      <c r="U1101" s="9">
        <v>44811</v>
      </c>
      <c r="V1101" s="11">
        <v>4</v>
      </c>
      <c r="W1101" s="11" t="str" cm="1">
        <f t="array" ref="W1101">_xlfn.IFS(S1101&lt;=2,"High",S1101=3,"Moderate",S1101&lt;=5,"Low")</f>
        <v>Moderate</v>
      </c>
      <c r="X1101" s="11">
        <v>2</v>
      </c>
      <c r="Y1101" s="11" t="str" cm="1">
        <f t="array" ref="Y1101">_xlfn.IFS(S1101&lt;=2,"High",S1101=3,"Moderate",S1101&lt;=5,"Low")</f>
        <v>Moderate</v>
      </c>
      <c r="Z1101" s="11">
        <v>1</v>
      </c>
      <c r="AA1101" s="11" t="str" cm="1">
        <f t="array" ref="AA1101">_xlfn.IFS(S1101&lt;=2,"High",S1101=3,"Moderate",S1101&lt;=5,"Low")</f>
        <v>Moderate</v>
      </c>
      <c r="AB1101" s="9">
        <v>44954</v>
      </c>
      <c r="AC1101" s="11" t="s">
        <v>40</v>
      </c>
      <c r="AD1101" s="11" t="s">
        <v>41</v>
      </c>
      <c r="AE1101" s="11" t="s">
        <v>62</v>
      </c>
      <c r="AF1101" s="11">
        <v>1</v>
      </c>
      <c r="AG1101" s="12">
        <v>868.8</v>
      </c>
      <c r="AH1101" s="11">
        <v>24</v>
      </c>
      <c r="AI1101" s="11" t="str" cm="1">
        <f t="array" ref="AI1101">_xlfn.IFS(AH1101&lt;=25,"Young",AH1101&lt;=50,"Adult",AH1101&gt;50,"Old")</f>
        <v>Young</v>
      </c>
    </row>
    <row r="1102" spans="1:35" x14ac:dyDescent="0.35">
      <c r="A1102" s="7">
        <v>1614</v>
      </c>
      <c r="B1102" s="5">
        <v>44918</v>
      </c>
      <c r="C1102" s="6">
        <f t="shared" ca="1" si="17"/>
        <v>3.4083333333333332</v>
      </c>
      <c r="D1102" s="7" t="s">
        <v>27</v>
      </c>
      <c r="E1102" s="7" t="s">
        <v>73</v>
      </c>
      <c r="F1102" s="7" t="s">
        <v>29</v>
      </c>
      <c r="G1102" s="7" t="s">
        <v>45</v>
      </c>
      <c r="H1102" s="7" t="s">
        <v>55</v>
      </c>
      <c r="I1102" s="7" t="s">
        <v>45</v>
      </c>
      <c r="J1102" s="7" t="s">
        <v>33</v>
      </c>
      <c r="K1102" s="7" t="s">
        <v>69</v>
      </c>
      <c r="L1102" s="5">
        <v>18706</v>
      </c>
      <c r="M1102" s="7" t="s">
        <v>35</v>
      </c>
      <c r="N1102" s="7" t="s">
        <v>47</v>
      </c>
      <c r="O1102" s="7" t="s">
        <v>83</v>
      </c>
      <c r="P1102" s="7" t="s">
        <v>76</v>
      </c>
      <c r="Q1102" s="7" t="s">
        <v>97</v>
      </c>
      <c r="R1102" s="7" cm="1">
        <f t="array" ref="R1102">_xlfn.IFS(Table3[[#This Row],[Performance Levels]]="Exceeds",4,Table3[[#This Row],[Performance Levels]]="Fully Meets",3,Table3[[#This Row],[Performance Levels]]="PIP",1,Table3[[#This Row],[Performance Levels]]="Needs Improvement",2)</f>
        <v>2</v>
      </c>
      <c r="S1102" s="7">
        <v>3</v>
      </c>
      <c r="T1102" s="7" t="str" cm="1">
        <f t="array" ref="T1102">_xlfn.IFS(S1102&lt;=2,"Excellent",S1102=3,"Average",S1102&lt;=5,"Poor")</f>
        <v>Average</v>
      </c>
      <c r="U1102" s="5">
        <v>45026</v>
      </c>
      <c r="V1102" s="7">
        <v>1</v>
      </c>
      <c r="W1102" s="7" t="str" cm="1">
        <f t="array" ref="W1102">_xlfn.IFS(S1102&lt;=2,"High",S1102=3,"Moderate",S1102&lt;=5,"Low")</f>
        <v>Moderate</v>
      </c>
      <c r="X1102" s="7">
        <v>4</v>
      </c>
      <c r="Y1102" s="7" t="str" cm="1">
        <f t="array" ref="Y1102">_xlfn.IFS(S1102&lt;=2,"High",S1102=3,"Moderate",S1102&lt;=5,"Low")</f>
        <v>Moderate</v>
      </c>
      <c r="Z1102" s="7">
        <v>2</v>
      </c>
      <c r="AA1102" s="7" t="str" cm="1">
        <f t="array" ref="AA1102">_xlfn.IFS(S1102&lt;=2,"High",S1102=3,"Moderate",S1102&lt;=5,"Low")</f>
        <v>Moderate</v>
      </c>
      <c r="AB1102" s="5">
        <v>45129</v>
      </c>
      <c r="AC1102" s="7" t="s">
        <v>91</v>
      </c>
      <c r="AD1102" s="7" t="s">
        <v>50</v>
      </c>
      <c r="AE1102" s="7" t="s">
        <v>72</v>
      </c>
      <c r="AF1102" s="7">
        <v>1</v>
      </c>
      <c r="AG1102" s="8">
        <v>808.85</v>
      </c>
      <c r="AH1102" s="7">
        <v>71</v>
      </c>
      <c r="AI1102" s="7" t="str" cm="1">
        <f t="array" ref="AI1102">_xlfn.IFS(AH1102&lt;=25,"Young",AH1102&lt;=50,"Adult",AH1102&gt;50,"Old")</f>
        <v>Old</v>
      </c>
    </row>
    <row r="1103" spans="1:35" x14ac:dyDescent="0.35">
      <c r="A1103" s="11">
        <v>1615</v>
      </c>
      <c r="B1103" s="9">
        <v>44945</v>
      </c>
      <c r="C1103" s="10">
        <f t="shared" ca="1" si="17"/>
        <v>3.3361111111111112</v>
      </c>
      <c r="D1103" s="11" t="s">
        <v>27</v>
      </c>
      <c r="E1103" s="11" t="s">
        <v>80</v>
      </c>
      <c r="F1103" s="11" t="s">
        <v>29</v>
      </c>
      <c r="G1103" s="11" t="s">
        <v>45</v>
      </c>
      <c r="H1103" s="11" t="s">
        <v>31</v>
      </c>
      <c r="I1103" s="11" t="s">
        <v>45</v>
      </c>
      <c r="J1103" s="11" t="s">
        <v>33</v>
      </c>
      <c r="K1103" s="11" t="s">
        <v>64</v>
      </c>
      <c r="L1103" s="9">
        <v>21931</v>
      </c>
      <c r="M1103" s="11" t="s">
        <v>35</v>
      </c>
      <c r="N1103" s="11" t="s">
        <v>47</v>
      </c>
      <c r="O1103" s="11" t="s">
        <v>37</v>
      </c>
      <c r="P1103" s="11" t="s">
        <v>66</v>
      </c>
      <c r="Q1103" s="11" t="s">
        <v>77</v>
      </c>
      <c r="R1103" s="11" cm="1">
        <f t="array" ref="R1103">_xlfn.IFS(Table3[[#This Row],[Performance Levels]]="Exceeds",4,Table3[[#This Row],[Performance Levels]]="Fully Meets",3,Table3[[#This Row],[Performance Levels]]="PIP",1,Table3[[#This Row],[Performance Levels]]="Needs Improvement",2)</f>
        <v>4</v>
      </c>
      <c r="S1103" s="11">
        <v>3</v>
      </c>
      <c r="T1103" s="11" t="str" cm="1">
        <f t="array" ref="T1103">_xlfn.IFS(S1103&lt;=2,"Excellent",S1103=3,"Average",S1103&lt;=5,"Poor")</f>
        <v>Average</v>
      </c>
      <c r="U1103" s="9">
        <v>45134</v>
      </c>
      <c r="V1103" s="11">
        <v>1</v>
      </c>
      <c r="W1103" s="11" t="str" cm="1">
        <f t="array" ref="W1103">_xlfn.IFS(S1103&lt;=2,"High",S1103=3,"Moderate",S1103&lt;=5,"Low")</f>
        <v>Moderate</v>
      </c>
      <c r="X1103" s="11">
        <v>1</v>
      </c>
      <c r="Y1103" s="11" t="str" cm="1">
        <f t="array" ref="Y1103">_xlfn.IFS(S1103&lt;=2,"High",S1103=3,"Moderate",S1103&lt;=5,"Low")</f>
        <v>Moderate</v>
      </c>
      <c r="Z1103" s="11">
        <v>3</v>
      </c>
      <c r="AA1103" s="11" t="str" cm="1">
        <f t="array" ref="AA1103">_xlfn.IFS(S1103&lt;=2,"High",S1103=3,"Moderate",S1103&lt;=5,"Low")</f>
        <v>Moderate</v>
      </c>
      <c r="AB1103" s="9">
        <v>44804</v>
      </c>
      <c r="AC1103" s="11" t="s">
        <v>67</v>
      </c>
      <c r="AD1103" s="11" t="s">
        <v>41</v>
      </c>
      <c r="AE1103" s="11" t="s">
        <v>72</v>
      </c>
      <c r="AF1103" s="11">
        <v>1</v>
      </c>
      <c r="AG1103" s="12">
        <v>874.1</v>
      </c>
      <c r="AH1103" s="11">
        <v>63</v>
      </c>
      <c r="AI1103" s="11" t="str" cm="1">
        <f t="array" ref="AI1103">_xlfn.IFS(AH1103&lt;=25,"Young",AH1103&lt;=50,"Adult",AH1103&gt;50,"Old")</f>
        <v>Old</v>
      </c>
    </row>
    <row r="1104" spans="1:35" x14ac:dyDescent="0.35">
      <c r="A1104" s="7">
        <v>1616</v>
      </c>
      <c r="B1104" s="5">
        <v>43374</v>
      </c>
      <c r="C1104" s="6">
        <f t="shared" ca="1" si="17"/>
        <v>7.6361111111111111</v>
      </c>
      <c r="D1104" s="7" t="s">
        <v>27</v>
      </c>
      <c r="E1104" s="7" t="s">
        <v>53</v>
      </c>
      <c r="F1104" s="7" t="s">
        <v>29</v>
      </c>
      <c r="G1104" s="7" t="s">
        <v>54</v>
      </c>
      <c r="H1104" s="7" t="s">
        <v>44</v>
      </c>
      <c r="I1104" s="7" t="s">
        <v>45</v>
      </c>
      <c r="J1104" s="7" t="s">
        <v>33</v>
      </c>
      <c r="K1104" s="7" t="s">
        <v>69</v>
      </c>
      <c r="L1104" s="5">
        <v>33392</v>
      </c>
      <c r="M1104" s="7" t="s">
        <v>35</v>
      </c>
      <c r="N1104" s="7" t="s">
        <v>36</v>
      </c>
      <c r="O1104" s="7" t="s">
        <v>71</v>
      </c>
      <c r="P1104" s="7" t="s">
        <v>76</v>
      </c>
      <c r="Q1104" s="7" t="s">
        <v>97</v>
      </c>
      <c r="R1104" s="7" cm="1">
        <f t="array" ref="R1104">_xlfn.IFS(Table3[[#This Row],[Performance Levels]]="Exceeds",4,Table3[[#This Row],[Performance Levels]]="Fully Meets",3,Table3[[#This Row],[Performance Levels]]="PIP",1,Table3[[#This Row],[Performance Levels]]="Needs Improvement",2)</f>
        <v>2</v>
      </c>
      <c r="S1104" s="7">
        <v>3</v>
      </c>
      <c r="T1104" s="7" t="str" cm="1">
        <f t="array" ref="T1104">_xlfn.IFS(S1104&lt;=2,"Excellent",S1104=3,"Average",S1104&lt;=5,"Poor")</f>
        <v>Average</v>
      </c>
      <c r="U1104" s="5">
        <v>44955</v>
      </c>
      <c r="V1104" s="7">
        <v>3</v>
      </c>
      <c r="W1104" s="7" t="str" cm="1">
        <f t="array" ref="W1104">_xlfn.IFS(S1104&lt;=2,"High",S1104=3,"Moderate",S1104&lt;=5,"Low")</f>
        <v>Moderate</v>
      </c>
      <c r="X1104" s="7">
        <v>4</v>
      </c>
      <c r="Y1104" s="7" t="str" cm="1">
        <f t="array" ref="Y1104">_xlfn.IFS(S1104&lt;=2,"High",S1104=3,"Moderate",S1104&lt;=5,"Low")</f>
        <v>Moderate</v>
      </c>
      <c r="Z1104" s="7">
        <v>1</v>
      </c>
      <c r="AA1104" s="7" t="str" cm="1">
        <f t="array" ref="AA1104">_xlfn.IFS(S1104&lt;=2,"High",S1104=3,"Moderate",S1104&lt;=5,"Low")</f>
        <v>Moderate</v>
      </c>
      <c r="AB1104" s="5">
        <v>45125</v>
      </c>
      <c r="AC1104" s="7" t="s">
        <v>40</v>
      </c>
      <c r="AD1104" s="7" t="s">
        <v>50</v>
      </c>
      <c r="AE1104" s="7" t="s">
        <v>62</v>
      </c>
      <c r="AF1104" s="7">
        <v>2</v>
      </c>
      <c r="AG1104" s="8">
        <v>206.73</v>
      </c>
      <c r="AH1104" s="7">
        <v>27</v>
      </c>
      <c r="AI1104" s="7" t="str" cm="1">
        <f t="array" ref="AI1104">_xlfn.IFS(AH1104&lt;=25,"Young",AH1104&lt;=50,"Adult",AH1104&gt;50,"Old")</f>
        <v>Adult</v>
      </c>
    </row>
    <row r="1105" spans="1:35" x14ac:dyDescent="0.35">
      <c r="A1105" s="11">
        <v>1617</v>
      </c>
      <c r="B1105" s="9">
        <v>44610</v>
      </c>
      <c r="C1105" s="10">
        <f t="shared" ca="1" si="17"/>
        <v>4.2555555555555555</v>
      </c>
      <c r="D1105" s="11" t="s">
        <v>27</v>
      </c>
      <c r="E1105" s="11" t="s">
        <v>68</v>
      </c>
      <c r="F1105" s="11" t="s">
        <v>29</v>
      </c>
      <c r="G1105" s="11" t="s">
        <v>54</v>
      </c>
      <c r="H1105" s="11" t="s">
        <v>55</v>
      </c>
      <c r="I1105" s="11" t="s">
        <v>54</v>
      </c>
      <c r="J1105" s="11" t="s">
        <v>33</v>
      </c>
      <c r="K1105" s="11" t="s">
        <v>46</v>
      </c>
      <c r="L1105" s="9">
        <v>33599</v>
      </c>
      <c r="M1105" s="11" t="s">
        <v>35</v>
      </c>
      <c r="N1105" s="11" t="s">
        <v>36</v>
      </c>
      <c r="O1105" s="11" t="s">
        <v>71</v>
      </c>
      <c r="P1105" s="11" t="s">
        <v>76</v>
      </c>
      <c r="Q1105" s="11" t="s">
        <v>97</v>
      </c>
      <c r="R1105" s="11" cm="1">
        <f t="array" ref="R1105">_xlfn.IFS(Table3[[#This Row],[Performance Levels]]="Exceeds",4,Table3[[#This Row],[Performance Levels]]="Fully Meets",3,Table3[[#This Row],[Performance Levels]]="PIP",1,Table3[[#This Row],[Performance Levels]]="Needs Improvement",2)</f>
        <v>2</v>
      </c>
      <c r="S1105" s="11">
        <v>3</v>
      </c>
      <c r="T1105" s="11" t="str" cm="1">
        <f t="array" ref="T1105">_xlfn.IFS(S1105&lt;=2,"Excellent",S1105=3,"Average",S1105&lt;=5,"Poor")</f>
        <v>Average</v>
      </c>
      <c r="U1105" s="9">
        <v>44965</v>
      </c>
      <c r="V1105" s="11">
        <v>5</v>
      </c>
      <c r="W1105" s="11" t="str" cm="1">
        <f t="array" ref="W1105">_xlfn.IFS(S1105&lt;=2,"High",S1105=3,"Moderate",S1105&lt;=5,"Low")</f>
        <v>Moderate</v>
      </c>
      <c r="X1105" s="11">
        <v>1</v>
      </c>
      <c r="Y1105" s="11" t="str" cm="1">
        <f t="array" ref="Y1105">_xlfn.IFS(S1105&lt;=2,"High",S1105=3,"Moderate",S1105&lt;=5,"Low")</f>
        <v>Moderate</v>
      </c>
      <c r="Z1105" s="11">
        <v>2</v>
      </c>
      <c r="AA1105" s="11" t="str" cm="1">
        <f t="array" ref="AA1105">_xlfn.IFS(S1105&lt;=2,"High",S1105=3,"Moderate",S1105&lt;=5,"Low")</f>
        <v>Moderate</v>
      </c>
      <c r="AB1105" s="9">
        <v>44963</v>
      </c>
      <c r="AC1105" s="11" t="s">
        <v>40</v>
      </c>
      <c r="AD1105" s="11" t="s">
        <v>41</v>
      </c>
      <c r="AE1105" s="11" t="s">
        <v>62</v>
      </c>
      <c r="AF1105" s="11">
        <v>3</v>
      </c>
      <c r="AG1105" s="12">
        <v>586.5</v>
      </c>
      <c r="AH1105" s="11">
        <v>31</v>
      </c>
      <c r="AI1105" s="11" t="str" cm="1">
        <f t="array" ref="AI1105">_xlfn.IFS(AH1105&lt;=25,"Young",AH1105&lt;=50,"Adult",AH1105&gt;50,"Old")</f>
        <v>Adult</v>
      </c>
    </row>
    <row r="1106" spans="1:35" x14ac:dyDescent="0.35">
      <c r="A1106" s="7">
        <v>1618</v>
      </c>
      <c r="B1106" s="5">
        <v>44539</v>
      </c>
      <c r="C1106" s="6">
        <f t="shared" ca="1" si="17"/>
        <v>4.447222222222222</v>
      </c>
      <c r="D1106" s="7" t="s">
        <v>27</v>
      </c>
      <c r="E1106" s="7" t="s">
        <v>28</v>
      </c>
      <c r="F1106" s="7" t="s">
        <v>29</v>
      </c>
      <c r="G1106" s="7" t="s">
        <v>54</v>
      </c>
      <c r="H1106" s="7" t="s">
        <v>55</v>
      </c>
      <c r="I1106" s="7" t="s">
        <v>32</v>
      </c>
      <c r="J1106" s="7" t="s">
        <v>33</v>
      </c>
      <c r="K1106" s="7" t="s">
        <v>69</v>
      </c>
      <c r="L1106" s="5">
        <v>28292</v>
      </c>
      <c r="M1106" s="7" t="s">
        <v>35</v>
      </c>
      <c r="N1106" s="7" t="s">
        <v>47</v>
      </c>
      <c r="O1106" s="7" t="s">
        <v>37</v>
      </c>
      <c r="P1106" s="7" t="s">
        <v>38</v>
      </c>
      <c r="Q1106" s="7" t="s">
        <v>97</v>
      </c>
      <c r="R1106" s="7" cm="1">
        <f t="array" ref="R1106">_xlfn.IFS(Table3[[#This Row],[Performance Levels]]="Exceeds",4,Table3[[#This Row],[Performance Levels]]="Fully Meets",3,Table3[[#This Row],[Performance Levels]]="PIP",1,Table3[[#This Row],[Performance Levels]]="Needs Improvement",2)</f>
        <v>2</v>
      </c>
      <c r="S1106" s="7">
        <v>3</v>
      </c>
      <c r="T1106" s="7" t="str" cm="1">
        <f t="array" ref="T1106">_xlfn.IFS(S1106&lt;=2,"Excellent",S1106=3,"Average",S1106&lt;=5,"Poor")</f>
        <v>Average</v>
      </c>
      <c r="U1106" s="5">
        <v>44881</v>
      </c>
      <c r="V1106" s="7">
        <v>2</v>
      </c>
      <c r="W1106" s="7" t="str" cm="1">
        <f t="array" ref="W1106">_xlfn.IFS(S1106&lt;=2,"High",S1106=3,"Moderate",S1106&lt;=5,"Low")</f>
        <v>Moderate</v>
      </c>
      <c r="X1106" s="7">
        <v>5</v>
      </c>
      <c r="Y1106" s="7" t="str" cm="1">
        <f t="array" ref="Y1106">_xlfn.IFS(S1106&lt;=2,"High",S1106=3,"Moderate",S1106&lt;=5,"Low")</f>
        <v>Moderate</v>
      </c>
      <c r="Z1106" s="7">
        <v>4</v>
      </c>
      <c r="AA1106" s="7" t="str" cm="1">
        <f t="array" ref="AA1106">_xlfn.IFS(S1106&lt;=2,"High",S1106=3,"Moderate",S1106&lt;=5,"Low")</f>
        <v>Moderate</v>
      </c>
      <c r="AB1106" s="5">
        <v>45040</v>
      </c>
      <c r="AC1106" s="7" t="s">
        <v>40</v>
      </c>
      <c r="AD1106" s="7" t="s">
        <v>41</v>
      </c>
      <c r="AE1106" s="7" t="s">
        <v>72</v>
      </c>
      <c r="AF1106" s="7">
        <v>2</v>
      </c>
      <c r="AG1106" s="8">
        <v>779.69</v>
      </c>
      <c r="AH1106" s="7">
        <v>44</v>
      </c>
      <c r="AI1106" s="7" t="str" cm="1">
        <f t="array" ref="AI1106">_xlfn.IFS(AH1106&lt;=25,"Young",AH1106&lt;=50,"Adult",AH1106&gt;50,"Old")</f>
        <v>Adult</v>
      </c>
    </row>
    <row r="1107" spans="1:35" x14ac:dyDescent="0.35">
      <c r="A1107" s="11">
        <v>1620</v>
      </c>
      <c r="B1107" s="9">
        <v>43978</v>
      </c>
      <c r="C1107" s="10">
        <f t="shared" ca="1" si="17"/>
        <v>5.9805555555555552</v>
      </c>
      <c r="D1107" s="11" t="s">
        <v>27</v>
      </c>
      <c r="E1107" s="11" t="s">
        <v>43</v>
      </c>
      <c r="F1107" s="11" t="s">
        <v>29</v>
      </c>
      <c r="G1107" s="11" t="s">
        <v>30</v>
      </c>
      <c r="H1107" s="11" t="s">
        <v>44</v>
      </c>
      <c r="I1107" s="11" t="s">
        <v>54</v>
      </c>
      <c r="J1107" s="11" t="s">
        <v>33</v>
      </c>
      <c r="K1107" s="11" t="s">
        <v>81</v>
      </c>
      <c r="L1107" s="9">
        <v>24535</v>
      </c>
      <c r="M1107" s="11" t="s">
        <v>35</v>
      </c>
      <c r="N1107" s="11" t="s">
        <v>47</v>
      </c>
      <c r="O1107" s="11" t="s">
        <v>83</v>
      </c>
      <c r="P1107" s="11" t="s">
        <v>60</v>
      </c>
      <c r="Q1107" s="11" t="s">
        <v>97</v>
      </c>
      <c r="R1107" s="11" cm="1">
        <f t="array" ref="R1107">_xlfn.IFS(Table3[[#This Row],[Performance Levels]]="Exceeds",4,Table3[[#This Row],[Performance Levels]]="Fully Meets",3,Table3[[#This Row],[Performance Levels]]="PIP",1,Table3[[#This Row],[Performance Levels]]="Needs Improvement",2)</f>
        <v>2</v>
      </c>
      <c r="S1107" s="11">
        <v>3</v>
      </c>
      <c r="T1107" s="11" t="str" cm="1">
        <f t="array" ref="T1107">_xlfn.IFS(S1107&lt;=2,"Excellent",S1107=3,"Average",S1107&lt;=5,"Poor")</f>
        <v>Average</v>
      </c>
      <c r="U1107" s="9">
        <v>44864</v>
      </c>
      <c r="V1107" s="11">
        <v>5</v>
      </c>
      <c r="W1107" s="11" t="str" cm="1">
        <f t="array" ref="W1107">_xlfn.IFS(S1107&lt;=2,"High",S1107=3,"Moderate",S1107&lt;=5,"Low")</f>
        <v>Moderate</v>
      </c>
      <c r="X1107" s="11">
        <v>3</v>
      </c>
      <c r="Y1107" s="11" t="str" cm="1">
        <f t="array" ref="Y1107">_xlfn.IFS(S1107&lt;=2,"High",S1107=3,"Moderate",S1107&lt;=5,"Low")</f>
        <v>Moderate</v>
      </c>
      <c r="Z1107" s="11">
        <v>2</v>
      </c>
      <c r="AA1107" s="11" t="str" cm="1">
        <f t="array" ref="AA1107">_xlfn.IFS(S1107&lt;=2,"High",S1107=3,"Moderate",S1107&lt;=5,"Low")</f>
        <v>Moderate</v>
      </c>
      <c r="AB1107" s="9">
        <v>44944</v>
      </c>
      <c r="AC1107" s="11" t="s">
        <v>61</v>
      </c>
      <c r="AD1107" s="11" t="s">
        <v>50</v>
      </c>
      <c r="AE1107" s="11" t="s">
        <v>62</v>
      </c>
      <c r="AF1107" s="11">
        <v>5</v>
      </c>
      <c r="AG1107" s="12">
        <v>986.14</v>
      </c>
      <c r="AH1107" s="11">
        <v>53</v>
      </c>
      <c r="AI1107" s="11" t="str" cm="1">
        <f t="array" ref="AI1107">_xlfn.IFS(AH1107&lt;=25,"Young",AH1107&lt;=50,"Adult",AH1107&gt;50,"Old")</f>
        <v>Old</v>
      </c>
    </row>
    <row r="1108" spans="1:35" x14ac:dyDescent="0.35">
      <c r="A1108" s="7">
        <v>1621</v>
      </c>
      <c r="B1108" s="5">
        <v>44460</v>
      </c>
      <c r="C1108" s="6">
        <f t="shared" ca="1" si="17"/>
        <v>4.6638888888888888</v>
      </c>
      <c r="D1108" s="7" t="s">
        <v>138</v>
      </c>
      <c r="E1108" s="7" t="s">
        <v>86</v>
      </c>
      <c r="F1108" s="7" t="s">
        <v>29</v>
      </c>
      <c r="G1108" s="7" t="s">
        <v>54</v>
      </c>
      <c r="H1108" s="7" t="s">
        <v>55</v>
      </c>
      <c r="I1108" s="7" t="s">
        <v>32</v>
      </c>
      <c r="J1108" s="7" t="s">
        <v>94</v>
      </c>
      <c r="K1108" s="7" t="s">
        <v>69</v>
      </c>
      <c r="L1108" s="5">
        <v>27737</v>
      </c>
      <c r="M1108" s="7" t="s">
        <v>35</v>
      </c>
      <c r="N1108" s="7" t="s">
        <v>47</v>
      </c>
      <c r="O1108" s="7" t="s">
        <v>59</v>
      </c>
      <c r="P1108" s="7" t="s">
        <v>76</v>
      </c>
      <c r="Q1108" s="7" t="s">
        <v>97</v>
      </c>
      <c r="R1108" s="7" cm="1">
        <f t="array" ref="R1108">_xlfn.IFS(Table3[[#This Row],[Performance Levels]]="Exceeds",4,Table3[[#This Row],[Performance Levels]]="Fully Meets",3,Table3[[#This Row],[Performance Levels]]="PIP",1,Table3[[#This Row],[Performance Levels]]="Needs Improvement",2)</f>
        <v>2</v>
      </c>
      <c r="S1108" s="7">
        <v>3</v>
      </c>
      <c r="T1108" s="7" t="str" cm="1">
        <f t="array" ref="T1108">_xlfn.IFS(S1108&lt;=2,"Excellent",S1108=3,"Average",S1108&lt;=5,"Poor")</f>
        <v>Average</v>
      </c>
      <c r="U1108" s="5">
        <v>45067</v>
      </c>
      <c r="V1108" s="7">
        <v>4</v>
      </c>
      <c r="W1108" s="7" t="str" cm="1">
        <f t="array" ref="W1108">_xlfn.IFS(S1108&lt;=2,"High",S1108=3,"Moderate",S1108&lt;=5,"Low")</f>
        <v>Moderate</v>
      </c>
      <c r="X1108" s="7">
        <v>1</v>
      </c>
      <c r="Y1108" s="7" t="str" cm="1">
        <f t="array" ref="Y1108">_xlfn.IFS(S1108&lt;=2,"High",S1108=3,"Moderate",S1108&lt;=5,"Low")</f>
        <v>Moderate</v>
      </c>
      <c r="Z1108" s="7">
        <v>3</v>
      </c>
      <c r="AA1108" s="7" t="str" cm="1">
        <f t="array" ref="AA1108">_xlfn.IFS(S1108&lt;=2,"High",S1108=3,"Moderate",S1108&lt;=5,"Low")</f>
        <v>Moderate</v>
      </c>
      <c r="AB1108" s="5">
        <v>44837</v>
      </c>
      <c r="AC1108" s="7" t="s">
        <v>67</v>
      </c>
      <c r="AD1108" s="7" t="s">
        <v>41</v>
      </c>
      <c r="AE1108" s="7" t="s">
        <v>62</v>
      </c>
      <c r="AF1108" s="7">
        <v>2</v>
      </c>
      <c r="AG1108" s="8">
        <v>264.74</v>
      </c>
      <c r="AH1108" s="7">
        <v>46</v>
      </c>
      <c r="AI1108" s="7" t="str" cm="1">
        <f t="array" ref="AI1108">_xlfn.IFS(AH1108&lt;=25,"Young",AH1108&lt;=50,"Adult",AH1108&gt;50,"Old")</f>
        <v>Adult</v>
      </c>
    </row>
    <row r="1109" spans="1:35" x14ac:dyDescent="0.35">
      <c r="A1109" s="11">
        <v>1622</v>
      </c>
      <c r="B1109" s="9">
        <v>44438</v>
      </c>
      <c r="C1109" s="10">
        <f t="shared" ca="1" si="17"/>
        <v>4.7222222222222223</v>
      </c>
      <c r="D1109" s="11" t="s">
        <v>138</v>
      </c>
      <c r="E1109" s="11" t="s">
        <v>63</v>
      </c>
      <c r="F1109" s="11" t="s">
        <v>29</v>
      </c>
      <c r="G1109" s="11" t="s">
        <v>30</v>
      </c>
      <c r="H1109" s="11" t="s">
        <v>44</v>
      </c>
      <c r="I1109" s="11" t="s">
        <v>45</v>
      </c>
      <c r="J1109" s="11" t="s">
        <v>94</v>
      </c>
      <c r="K1109" s="11" t="s">
        <v>46</v>
      </c>
      <c r="L1109" s="9">
        <v>51887</v>
      </c>
      <c r="M1109" s="11" t="s">
        <v>35</v>
      </c>
      <c r="N1109" s="11" t="s">
        <v>47</v>
      </c>
      <c r="O1109" s="11" t="s">
        <v>83</v>
      </c>
      <c r="P1109" s="11" t="s">
        <v>60</v>
      </c>
      <c r="Q1109" s="11" t="s">
        <v>97</v>
      </c>
      <c r="R1109" s="11" cm="1">
        <f t="array" ref="R1109">_xlfn.IFS(Table3[[#This Row],[Performance Levels]]="Exceeds",4,Table3[[#This Row],[Performance Levels]]="Fully Meets",3,Table3[[#This Row],[Performance Levels]]="PIP",1,Table3[[#This Row],[Performance Levels]]="Needs Improvement",2)</f>
        <v>2</v>
      </c>
      <c r="S1109" s="11">
        <v>3</v>
      </c>
      <c r="T1109" s="11" t="str" cm="1">
        <f t="array" ref="T1109">_xlfn.IFS(S1109&lt;=2,"Excellent",S1109=3,"Average",S1109&lt;=5,"Poor")</f>
        <v>Average</v>
      </c>
      <c r="U1109" s="9">
        <v>45045</v>
      </c>
      <c r="V1109" s="11">
        <v>1</v>
      </c>
      <c r="W1109" s="11" t="str" cm="1">
        <f t="array" ref="W1109">_xlfn.IFS(S1109&lt;=2,"High",S1109=3,"Moderate",S1109&lt;=5,"Low")</f>
        <v>Moderate</v>
      </c>
      <c r="X1109" s="11">
        <v>5</v>
      </c>
      <c r="Y1109" s="11" t="str" cm="1">
        <f t="array" ref="Y1109">_xlfn.IFS(S1109&lt;=2,"High",S1109=3,"Moderate",S1109&lt;=5,"Low")</f>
        <v>Moderate</v>
      </c>
      <c r="Z1109" s="11">
        <v>5</v>
      </c>
      <c r="AA1109" s="11" t="str" cm="1">
        <f t="array" ref="AA1109">_xlfn.IFS(S1109&lt;=2,"High",S1109=3,"Moderate",S1109&lt;=5,"Low")</f>
        <v>Moderate</v>
      </c>
      <c r="AB1109" s="9">
        <v>44912</v>
      </c>
      <c r="AC1109" s="11" t="s">
        <v>91</v>
      </c>
      <c r="AD1109" s="11" t="s">
        <v>41</v>
      </c>
      <c r="AE1109" s="11" t="s">
        <v>72</v>
      </c>
      <c r="AF1109" s="11">
        <v>4</v>
      </c>
      <c r="AG1109" s="12">
        <v>344.06</v>
      </c>
      <c r="AH1109" s="11">
        <v>79</v>
      </c>
      <c r="AI1109" s="11" t="str" cm="1">
        <f t="array" ref="AI1109">_xlfn.IFS(AH1109&lt;=25,"Young",AH1109&lt;=50,"Adult",AH1109&gt;50,"Old")</f>
        <v>Old</v>
      </c>
    </row>
    <row r="1110" spans="1:35" x14ac:dyDescent="0.35">
      <c r="A1110" s="7">
        <v>1623</v>
      </c>
      <c r="B1110" s="5">
        <v>45096</v>
      </c>
      <c r="C1110" s="6">
        <f t="shared" ca="1" si="17"/>
        <v>2.9194444444444443</v>
      </c>
      <c r="D1110" s="7" t="s">
        <v>138</v>
      </c>
      <c r="E1110" s="7" t="s">
        <v>93</v>
      </c>
      <c r="F1110" s="7" t="s">
        <v>29</v>
      </c>
      <c r="G1110" s="7" t="s">
        <v>54</v>
      </c>
      <c r="H1110" s="7" t="s">
        <v>31</v>
      </c>
      <c r="I1110" s="7" t="s">
        <v>32</v>
      </c>
      <c r="J1110" s="7" t="s">
        <v>94</v>
      </c>
      <c r="K1110" s="7" t="s">
        <v>34</v>
      </c>
      <c r="L1110" s="5">
        <v>37059</v>
      </c>
      <c r="M1110" s="7" t="s">
        <v>35</v>
      </c>
      <c r="N1110" s="7" t="s">
        <v>47</v>
      </c>
      <c r="O1110" s="7" t="s">
        <v>59</v>
      </c>
      <c r="P1110" s="7" t="s">
        <v>76</v>
      </c>
      <c r="Q1110" s="7" t="s">
        <v>97</v>
      </c>
      <c r="R1110" s="7" cm="1">
        <f t="array" ref="R1110">_xlfn.IFS(Table3[[#This Row],[Performance Levels]]="Exceeds",4,Table3[[#This Row],[Performance Levels]]="Fully Meets",3,Table3[[#This Row],[Performance Levels]]="PIP",1,Table3[[#This Row],[Performance Levels]]="Needs Improvement",2)</f>
        <v>2</v>
      </c>
      <c r="S1110" s="7">
        <v>3</v>
      </c>
      <c r="T1110" s="7" t="str" cm="1">
        <f t="array" ref="T1110">_xlfn.IFS(S1110&lt;=2,"Excellent",S1110=3,"Average",S1110&lt;=5,"Poor")</f>
        <v>Average</v>
      </c>
      <c r="U1110" s="5">
        <v>44913</v>
      </c>
      <c r="V1110" s="7">
        <v>1</v>
      </c>
      <c r="W1110" s="7" t="str" cm="1">
        <f t="array" ref="W1110">_xlfn.IFS(S1110&lt;=2,"High",S1110=3,"Moderate",S1110&lt;=5,"Low")</f>
        <v>Moderate</v>
      </c>
      <c r="X1110" s="7">
        <v>2</v>
      </c>
      <c r="Y1110" s="7" t="str" cm="1">
        <f t="array" ref="Y1110">_xlfn.IFS(S1110&lt;=2,"High",S1110=3,"Moderate",S1110&lt;=5,"Low")</f>
        <v>Moderate</v>
      </c>
      <c r="Z1110" s="7">
        <v>2</v>
      </c>
      <c r="AA1110" s="7" t="str" cm="1">
        <f t="array" ref="AA1110">_xlfn.IFS(S1110&lt;=2,"High",S1110=3,"Moderate",S1110&lt;=5,"Low")</f>
        <v>Moderate</v>
      </c>
      <c r="AB1110" s="5">
        <v>44891</v>
      </c>
      <c r="AC1110" s="7" t="s">
        <v>61</v>
      </c>
      <c r="AD1110" s="7" t="s">
        <v>41</v>
      </c>
      <c r="AE1110" s="7" t="s">
        <v>72</v>
      </c>
      <c r="AF1110" s="7">
        <v>3</v>
      </c>
      <c r="AG1110" s="8">
        <v>232.5</v>
      </c>
      <c r="AH1110" s="7">
        <v>22</v>
      </c>
      <c r="AI1110" s="7" t="str" cm="1">
        <f t="array" ref="AI1110">_xlfn.IFS(AH1110&lt;=25,"Young",AH1110&lt;=50,"Adult",AH1110&gt;50,"Old")</f>
        <v>Young</v>
      </c>
    </row>
    <row r="1111" spans="1:35" x14ac:dyDescent="0.35">
      <c r="A1111" s="11">
        <v>1624</v>
      </c>
      <c r="B1111" s="9">
        <v>45058</v>
      </c>
      <c r="C1111" s="10">
        <f t="shared" ca="1" si="17"/>
        <v>3.0222222222222221</v>
      </c>
      <c r="D1111" s="11" t="s">
        <v>130</v>
      </c>
      <c r="E1111" s="11" t="s">
        <v>73</v>
      </c>
      <c r="F1111" s="11" t="s">
        <v>29</v>
      </c>
      <c r="G1111" s="11" t="s">
        <v>54</v>
      </c>
      <c r="H1111" s="11" t="s">
        <v>44</v>
      </c>
      <c r="I1111" s="11" t="s">
        <v>32</v>
      </c>
      <c r="J1111" s="11" t="s">
        <v>94</v>
      </c>
      <c r="K1111" s="11" t="s">
        <v>69</v>
      </c>
      <c r="L1111" s="9">
        <v>35360</v>
      </c>
      <c r="M1111" s="11" t="s">
        <v>35</v>
      </c>
      <c r="N1111" s="11" t="s">
        <v>47</v>
      </c>
      <c r="O1111" s="11" t="s">
        <v>37</v>
      </c>
      <c r="P1111" s="11" t="s">
        <v>38</v>
      </c>
      <c r="Q1111" s="11" t="s">
        <v>97</v>
      </c>
      <c r="R1111" s="11" cm="1">
        <f t="array" ref="R1111">_xlfn.IFS(Table3[[#This Row],[Performance Levels]]="Exceeds",4,Table3[[#This Row],[Performance Levels]]="Fully Meets",3,Table3[[#This Row],[Performance Levels]]="PIP",1,Table3[[#This Row],[Performance Levels]]="Needs Improvement",2)</f>
        <v>2</v>
      </c>
      <c r="S1111" s="11">
        <v>3</v>
      </c>
      <c r="T1111" s="11" t="str" cm="1">
        <f t="array" ref="T1111">_xlfn.IFS(S1111&lt;=2,"Excellent",S1111=3,"Average",S1111&lt;=5,"Poor")</f>
        <v>Average</v>
      </c>
      <c r="U1111" s="9">
        <v>45131</v>
      </c>
      <c r="V1111" s="11">
        <v>5</v>
      </c>
      <c r="W1111" s="11" t="str" cm="1">
        <f t="array" ref="W1111">_xlfn.IFS(S1111&lt;=2,"High",S1111=3,"Moderate",S1111&lt;=5,"Low")</f>
        <v>Moderate</v>
      </c>
      <c r="X1111" s="11">
        <v>1</v>
      </c>
      <c r="Y1111" s="11" t="str" cm="1">
        <f t="array" ref="Y1111">_xlfn.IFS(S1111&lt;=2,"High",S1111=3,"Moderate",S1111&lt;=5,"Low")</f>
        <v>Moderate</v>
      </c>
      <c r="Z1111" s="11">
        <v>3</v>
      </c>
      <c r="AA1111" s="11" t="str" cm="1">
        <f t="array" ref="AA1111">_xlfn.IFS(S1111&lt;=2,"High",S1111=3,"Moderate",S1111&lt;=5,"Low")</f>
        <v>Moderate</v>
      </c>
      <c r="AB1111" s="9">
        <v>45037</v>
      </c>
      <c r="AC1111" s="11" t="s">
        <v>49</v>
      </c>
      <c r="AD1111" s="11" t="s">
        <v>41</v>
      </c>
      <c r="AE1111" s="11" t="s">
        <v>42</v>
      </c>
      <c r="AF1111" s="11">
        <v>1</v>
      </c>
      <c r="AG1111" s="12">
        <v>953.68</v>
      </c>
      <c r="AH1111" s="11">
        <v>27</v>
      </c>
      <c r="AI1111" s="11" t="str" cm="1">
        <f t="array" ref="AI1111">_xlfn.IFS(AH1111&lt;=25,"Young",AH1111&lt;=50,"Adult",AH1111&gt;50,"Old")</f>
        <v>Adult</v>
      </c>
    </row>
    <row r="1112" spans="1:35" x14ac:dyDescent="0.35">
      <c r="A1112" s="7">
        <v>1625</v>
      </c>
      <c r="B1112" s="5">
        <v>44717</v>
      </c>
      <c r="C1112" s="6">
        <f t="shared" ca="1" si="17"/>
        <v>3.9583333333333335</v>
      </c>
      <c r="D1112" s="7" t="s">
        <v>130</v>
      </c>
      <c r="E1112" s="7" t="s">
        <v>80</v>
      </c>
      <c r="F1112" s="7" t="s">
        <v>29</v>
      </c>
      <c r="G1112" s="7" t="s">
        <v>45</v>
      </c>
      <c r="H1112" s="7" t="s">
        <v>55</v>
      </c>
      <c r="I1112" s="7" t="s">
        <v>45</v>
      </c>
      <c r="J1112" s="7" t="s">
        <v>94</v>
      </c>
      <c r="K1112" s="7" t="s">
        <v>99</v>
      </c>
      <c r="L1112" s="5">
        <v>28384</v>
      </c>
      <c r="M1112" s="7" t="s">
        <v>35</v>
      </c>
      <c r="N1112" s="7" t="s">
        <v>47</v>
      </c>
      <c r="O1112" s="7" t="s">
        <v>59</v>
      </c>
      <c r="P1112" s="7" t="s">
        <v>60</v>
      </c>
      <c r="Q1112" s="7" t="s">
        <v>77</v>
      </c>
      <c r="R1112" s="7" cm="1">
        <f t="array" ref="R1112">_xlfn.IFS(Table3[[#This Row],[Performance Levels]]="Exceeds",4,Table3[[#This Row],[Performance Levels]]="Fully Meets",3,Table3[[#This Row],[Performance Levels]]="PIP",1,Table3[[#This Row],[Performance Levels]]="Needs Improvement",2)</f>
        <v>4</v>
      </c>
      <c r="S1112" s="7">
        <v>3</v>
      </c>
      <c r="T1112" s="7" t="str" cm="1">
        <f t="array" ref="T1112">_xlfn.IFS(S1112&lt;=2,"Excellent",S1112=3,"Average",S1112&lt;=5,"Poor")</f>
        <v>Average</v>
      </c>
      <c r="U1112" s="5">
        <v>44789</v>
      </c>
      <c r="V1112" s="7">
        <v>5</v>
      </c>
      <c r="W1112" s="7" t="str" cm="1">
        <f t="array" ref="W1112">_xlfn.IFS(S1112&lt;=2,"High",S1112=3,"Moderate",S1112&lt;=5,"Low")</f>
        <v>Moderate</v>
      </c>
      <c r="X1112" s="7">
        <v>2</v>
      </c>
      <c r="Y1112" s="7" t="str" cm="1">
        <f t="array" ref="Y1112">_xlfn.IFS(S1112&lt;=2,"High",S1112=3,"Moderate",S1112&lt;=5,"Low")</f>
        <v>Moderate</v>
      </c>
      <c r="Z1112" s="7">
        <v>2</v>
      </c>
      <c r="AA1112" s="7" t="str" cm="1">
        <f t="array" ref="AA1112">_xlfn.IFS(S1112&lt;=2,"High",S1112=3,"Moderate",S1112&lt;=5,"Low")</f>
        <v>Moderate</v>
      </c>
      <c r="AB1112" s="5">
        <v>44880</v>
      </c>
      <c r="AC1112" s="7" t="s">
        <v>61</v>
      </c>
      <c r="AD1112" s="7" t="s">
        <v>50</v>
      </c>
      <c r="AE1112" s="7" t="s">
        <v>72</v>
      </c>
      <c r="AF1112" s="7">
        <v>5</v>
      </c>
      <c r="AG1112" s="8">
        <v>101.56</v>
      </c>
      <c r="AH1112" s="7">
        <v>45</v>
      </c>
      <c r="AI1112" s="7" t="str" cm="1">
        <f t="array" ref="AI1112">_xlfn.IFS(AH1112&lt;=25,"Young",AH1112&lt;=50,"Adult",AH1112&gt;50,"Old")</f>
        <v>Adult</v>
      </c>
    </row>
    <row r="1113" spans="1:35" x14ac:dyDescent="0.35">
      <c r="A1113" s="11">
        <v>1626</v>
      </c>
      <c r="B1113" s="9">
        <v>44091</v>
      </c>
      <c r="C1113" s="10">
        <f t="shared" ca="1" si="17"/>
        <v>5.6749999999999998</v>
      </c>
      <c r="D1113" s="11" t="s">
        <v>122</v>
      </c>
      <c r="E1113" s="11" t="s">
        <v>53</v>
      </c>
      <c r="F1113" s="11" t="s">
        <v>29</v>
      </c>
      <c r="G1113" s="11" t="s">
        <v>54</v>
      </c>
      <c r="H1113" s="11" t="s">
        <v>55</v>
      </c>
      <c r="I1113" s="11" t="s">
        <v>32</v>
      </c>
      <c r="J1113" s="11" t="s">
        <v>94</v>
      </c>
      <c r="K1113" s="11" t="s">
        <v>64</v>
      </c>
      <c r="L1113" s="9">
        <v>53824</v>
      </c>
      <c r="M1113" s="11" t="s">
        <v>35</v>
      </c>
      <c r="N1113" s="11" t="s">
        <v>36</v>
      </c>
      <c r="O1113" s="11" t="s">
        <v>59</v>
      </c>
      <c r="P1113" s="11" t="s">
        <v>66</v>
      </c>
      <c r="Q1113" s="11" t="s">
        <v>97</v>
      </c>
      <c r="R1113" s="11" cm="1">
        <f t="array" ref="R1113">_xlfn.IFS(Table3[[#This Row],[Performance Levels]]="Exceeds",4,Table3[[#This Row],[Performance Levels]]="Fully Meets",3,Table3[[#This Row],[Performance Levels]]="PIP",1,Table3[[#This Row],[Performance Levels]]="Needs Improvement",2)</f>
        <v>2</v>
      </c>
      <c r="S1113" s="11">
        <v>3</v>
      </c>
      <c r="T1113" s="11" t="str" cm="1">
        <f t="array" ref="T1113">_xlfn.IFS(S1113&lt;=2,"Excellent",S1113=3,"Average",S1113&lt;=5,"Poor")</f>
        <v>Average</v>
      </c>
      <c r="U1113" s="9">
        <v>44937</v>
      </c>
      <c r="V1113" s="11">
        <v>3</v>
      </c>
      <c r="W1113" s="11" t="str" cm="1">
        <f t="array" ref="W1113">_xlfn.IFS(S1113&lt;=2,"High",S1113=3,"Moderate",S1113&lt;=5,"Low")</f>
        <v>Moderate</v>
      </c>
      <c r="X1113" s="11">
        <v>4</v>
      </c>
      <c r="Y1113" s="11" t="str" cm="1">
        <f t="array" ref="Y1113">_xlfn.IFS(S1113&lt;=2,"High",S1113=3,"Moderate",S1113&lt;=5,"Low")</f>
        <v>Moderate</v>
      </c>
      <c r="Z1113" s="11">
        <v>5</v>
      </c>
      <c r="AA1113" s="11" t="str" cm="1">
        <f t="array" ref="AA1113">_xlfn.IFS(S1113&lt;=2,"High",S1113=3,"Moderate",S1113&lt;=5,"Low")</f>
        <v>Moderate</v>
      </c>
      <c r="AB1113" s="9">
        <v>45051</v>
      </c>
      <c r="AC1113" s="11" t="s">
        <v>61</v>
      </c>
      <c r="AD1113" s="11" t="s">
        <v>41</v>
      </c>
      <c r="AE1113" s="11" t="s">
        <v>42</v>
      </c>
      <c r="AF1113" s="11">
        <v>3</v>
      </c>
      <c r="AG1113" s="12">
        <v>624.79999999999995</v>
      </c>
      <c r="AH1113" s="11">
        <v>73</v>
      </c>
      <c r="AI1113" s="11" t="str" cm="1">
        <f t="array" ref="AI1113">_xlfn.IFS(AH1113&lt;=25,"Young",AH1113&lt;=50,"Adult",AH1113&gt;50,"Old")</f>
        <v>Old</v>
      </c>
    </row>
    <row r="1114" spans="1:35" x14ac:dyDescent="0.35">
      <c r="A1114" s="7">
        <v>1627</v>
      </c>
      <c r="B1114" s="5">
        <v>45061</v>
      </c>
      <c r="C1114" s="6">
        <f t="shared" ca="1" si="17"/>
        <v>3.0138888888888888</v>
      </c>
      <c r="D1114" s="7" t="s">
        <v>138</v>
      </c>
      <c r="E1114" s="7" t="s">
        <v>68</v>
      </c>
      <c r="F1114" s="7" t="s">
        <v>29</v>
      </c>
      <c r="G1114" s="7" t="s">
        <v>54</v>
      </c>
      <c r="H1114" s="7" t="s">
        <v>31</v>
      </c>
      <c r="I1114" s="7" t="s">
        <v>54</v>
      </c>
      <c r="J1114" s="7" t="s">
        <v>94</v>
      </c>
      <c r="K1114" s="7" t="s">
        <v>69</v>
      </c>
      <c r="L1114" s="5">
        <v>24121</v>
      </c>
      <c r="M1114" s="7" t="s">
        <v>35</v>
      </c>
      <c r="N1114" s="7" t="s">
        <v>36</v>
      </c>
      <c r="O1114" s="7" t="s">
        <v>59</v>
      </c>
      <c r="P1114" s="7" t="s">
        <v>76</v>
      </c>
      <c r="Q1114" s="7" t="s">
        <v>77</v>
      </c>
      <c r="R1114" s="7" cm="1">
        <f t="array" ref="R1114">_xlfn.IFS(Table3[[#This Row],[Performance Levels]]="Exceeds",4,Table3[[#This Row],[Performance Levels]]="Fully Meets",3,Table3[[#This Row],[Performance Levels]]="PIP",1,Table3[[#This Row],[Performance Levels]]="Needs Improvement",2)</f>
        <v>4</v>
      </c>
      <c r="S1114" s="7">
        <v>3</v>
      </c>
      <c r="T1114" s="7" t="str" cm="1">
        <f t="array" ref="T1114">_xlfn.IFS(S1114&lt;=2,"Excellent",S1114=3,"Average",S1114&lt;=5,"Poor")</f>
        <v>Average</v>
      </c>
      <c r="U1114" s="5">
        <v>44779</v>
      </c>
      <c r="V1114" s="7">
        <v>4</v>
      </c>
      <c r="W1114" s="7" t="str" cm="1">
        <f t="array" ref="W1114">_xlfn.IFS(S1114&lt;=2,"High",S1114=3,"Moderate",S1114&lt;=5,"Low")</f>
        <v>Moderate</v>
      </c>
      <c r="X1114" s="7">
        <v>4</v>
      </c>
      <c r="Y1114" s="7" t="str" cm="1">
        <f t="array" ref="Y1114">_xlfn.IFS(S1114&lt;=2,"High",S1114=3,"Moderate",S1114&lt;=5,"Low")</f>
        <v>Moderate</v>
      </c>
      <c r="Z1114" s="7">
        <v>1</v>
      </c>
      <c r="AA1114" s="7" t="str" cm="1">
        <f t="array" ref="AA1114">_xlfn.IFS(S1114&lt;=2,"High",S1114=3,"Moderate",S1114&lt;=5,"Low")</f>
        <v>Moderate</v>
      </c>
      <c r="AB1114" s="5">
        <v>44900</v>
      </c>
      <c r="AC1114" s="7" t="s">
        <v>61</v>
      </c>
      <c r="AD1114" s="7" t="s">
        <v>41</v>
      </c>
      <c r="AE1114" s="7" t="s">
        <v>62</v>
      </c>
      <c r="AF1114" s="7">
        <v>5</v>
      </c>
      <c r="AG1114" s="8">
        <v>943.93</v>
      </c>
      <c r="AH1114" s="7">
        <v>57</v>
      </c>
      <c r="AI1114" s="7" t="str" cm="1">
        <f t="array" ref="AI1114">_xlfn.IFS(AH1114&lt;=25,"Young",AH1114&lt;=50,"Adult",AH1114&gt;50,"Old")</f>
        <v>Old</v>
      </c>
    </row>
    <row r="1115" spans="1:35" x14ac:dyDescent="0.35">
      <c r="A1115" s="11">
        <v>1628</v>
      </c>
      <c r="B1115" s="9">
        <v>43449</v>
      </c>
      <c r="C1115" s="10">
        <f t="shared" ca="1" si="17"/>
        <v>7.4305555555555554</v>
      </c>
      <c r="D1115" s="11" t="s">
        <v>130</v>
      </c>
      <c r="E1115" s="11" t="s">
        <v>28</v>
      </c>
      <c r="F1115" s="11" t="s">
        <v>29</v>
      </c>
      <c r="G1115" s="11" t="s">
        <v>45</v>
      </c>
      <c r="H1115" s="11" t="s">
        <v>44</v>
      </c>
      <c r="I1115" s="11" t="s">
        <v>32</v>
      </c>
      <c r="J1115" s="11" t="s">
        <v>94</v>
      </c>
      <c r="K1115" s="11" t="s">
        <v>101</v>
      </c>
      <c r="L1115" s="9">
        <v>27131</v>
      </c>
      <c r="M1115" s="11" t="s">
        <v>35</v>
      </c>
      <c r="N1115" s="11" t="s">
        <v>36</v>
      </c>
      <c r="O1115" s="11" t="s">
        <v>83</v>
      </c>
      <c r="P1115" s="11" t="s">
        <v>60</v>
      </c>
      <c r="Q1115" s="11" t="s">
        <v>97</v>
      </c>
      <c r="R1115" s="11" cm="1">
        <f t="array" ref="R1115">_xlfn.IFS(Table3[[#This Row],[Performance Levels]]="Exceeds",4,Table3[[#This Row],[Performance Levels]]="Fully Meets",3,Table3[[#This Row],[Performance Levels]]="PIP",1,Table3[[#This Row],[Performance Levels]]="Needs Improvement",2)</f>
        <v>2</v>
      </c>
      <c r="S1115" s="11">
        <v>3</v>
      </c>
      <c r="T1115" s="11" t="str" cm="1">
        <f t="array" ref="T1115">_xlfn.IFS(S1115&lt;=2,"Excellent",S1115=3,"Average",S1115&lt;=5,"Poor")</f>
        <v>Average</v>
      </c>
      <c r="U1115" s="9">
        <v>45028</v>
      </c>
      <c r="V1115" s="11">
        <v>4</v>
      </c>
      <c r="W1115" s="11" t="str" cm="1">
        <f t="array" ref="W1115">_xlfn.IFS(S1115&lt;=2,"High",S1115=3,"Moderate",S1115&lt;=5,"Low")</f>
        <v>Moderate</v>
      </c>
      <c r="X1115" s="11">
        <v>4</v>
      </c>
      <c r="Y1115" s="11" t="str" cm="1">
        <f t="array" ref="Y1115">_xlfn.IFS(S1115&lt;=2,"High",S1115=3,"Moderate",S1115&lt;=5,"Low")</f>
        <v>Moderate</v>
      </c>
      <c r="Z1115" s="11">
        <v>2</v>
      </c>
      <c r="AA1115" s="11" t="str" cm="1">
        <f t="array" ref="AA1115">_xlfn.IFS(S1115&lt;=2,"High",S1115=3,"Moderate",S1115&lt;=5,"Low")</f>
        <v>Moderate</v>
      </c>
      <c r="AB1115" s="9">
        <v>45066</v>
      </c>
      <c r="AC1115" s="11" t="s">
        <v>49</v>
      </c>
      <c r="AD1115" s="11" t="s">
        <v>41</v>
      </c>
      <c r="AE1115" s="11" t="s">
        <v>62</v>
      </c>
      <c r="AF1115" s="11">
        <v>1</v>
      </c>
      <c r="AG1115" s="12">
        <v>781.52</v>
      </c>
      <c r="AH1115" s="11">
        <v>44</v>
      </c>
      <c r="AI1115" s="11" t="str" cm="1">
        <f t="array" ref="AI1115">_xlfn.IFS(AH1115&lt;=25,"Young",AH1115&lt;=50,"Adult",AH1115&gt;50,"Old")</f>
        <v>Adult</v>
      </c>
    </row>
    <row r="1116" spans="1:35" x14ac:dyDescent="0.35">
      <c r="A1116" s="7">
        <v>1629</v>
      </c>
      <c r="B1116" s="5">
        <v>43775</v>
      </c>
      <c r="C1116" s="6">
        <f t="shared" ca="1" si="17"/>
        <v>6.5388888888888888</v>
      </c>
      <c r="D1116" s="7" t="s">
        <v>138</v>
      </c>
      <c r="E1116" s="7" t="s">
        <v>53</v>
      </c>
      <c r="F1116" s="7" t="s">
        <v>107</v>
      </c>
      <c r="G1116" s="7" t="s">
        <v>45</v>
      </c>
      <c r="H1116" s="7" t="s">
        <v>55</v>
      </c>
      <c r="I1116" s="7" t="s">
        <v>54</v>
      </c>
      <c r="J1116" s="7" t="s">
        <v>94</v>
      </c>
      <c r="K1116" s="7" t="s">
        <v>69</v>
      </c>
      <c r="L1116" s="5">
        <v>53331</v>
      </c>
      <c r="M1116" s="7" t="s">
        <v>35</v>
      </c>
      <c r="N1116" s="7" t="s">
        <v>36</v>
      </c>
      <c r="O1116" s="7" t="s">
        <v>48</v>
      </c>
      <c r="P1116" s="7" t="s">
        <v>66</v>
      </c>
      <c r="Q1116" s="7" t="s">
        <v>39</v>
      </c>
      <c r="R1116" s="7" cm="1">
        <f t="array" ref="R1116">_xlfn.IFS(Table3[[#This Row],[Performance Levels]]="Exceeds",4,Table3[[#This Row],[Performance Levels]]="Fully Meets",3,Table3[[#This Row],[Performance Levels]]="PIP",1,Table3[[#This Row],[Performance Levels]]="Needs Improvement",2)</f>
        <v>3</v>
      </c>
      <c r="S1116" s="7">
        <v>3</v>
      </c>
      <c r="T1116" s="7" t="str" cm="1">
        <f t="array" ref="T1116">_xlfn.IFS(S1116&lt;=2,"Excellent",S1116=3,"Average",S1116&lt;=5,"Poor")</f>
        <v>Average</v>
      </c>
      <c r="U1116" s="5">
        <v>44827</v>
      </c>
      <c r="V1116" s="7">
        <v>1</v>
      </c>
      <c r="W1116" s="7" t="str" cm="1">
        <f t="array" ref="W1116">_xlfn.IFS(S1116&lt;=2,"High",S1116=3,"Moderate",S1116&lt;=5,"Low")</f>
        <v>Moderate</v>
      </c>
      <c r="X1116" s="7">
        <v>2</v>
      </c>
      <c r="Y1116" s="7" t="str" cm="1">
        <f t="array" ref="Y1116">_xlfn.IFS(S1116&lt;=2,"High",S1116=3,"Moderate",S1116&lt;=5,"Low")</f>
        <v>Moderate</v>
      </c>
      <c r="Z1116" s="7">
        <v>4</v>
      </c>
      <c r="AA1116" s="7" t="str" cm="1">
        <f t="array" ref="AA1116">_xlfn.IFS(S1116&lt;=2,"High",S1116=3,"Moderate",S1116&lt;=5,"Low")</f>
        <v>Moderate</v>
      </c>
      <c r="AB1116" s="5">
        <v>45125</v>
      </c>
      <c r="AC1116" s="7" t="s">
        <v>40</v>
      </c>
      <c r="AD1116" s="7" t="s">
        <v>41</v>
      </c>
      <c r="AE1116" s="7" t="s">
        <v>42</v>
      </c>
      <c r="AF1116" s="7">
        <v>2</v>
      </c>
      <c r="AG1116" s="8">
        <v>615.28</v>
      </c>
      <c r="AH1116" s="7">
        <v>73</v>
      </c>
      <c r="AI1116" s="7" t="str" cm="1">
        <f t="array" ref="AI1116">_xlfn.IFS(AH1116&lt;=25,"Young",AH1116&lt;=50,"Adult",AH1116&gt;50,"Old")</f>
        <v>Old</v>
      </c>
    </row>
    <row r="1117" spans="1:35" x14ac:dyDescent="0.35">
      <c r="A1117" s="11">
        <v>1630</v>
      </c>
      <c r="B1117" s="9">
        <v>44311</v>
      </c>
      <c r="C1117" s="10">
        <f t="shared" ca="1" si="17"/>
        <v>5.0694444444444446</v>
      </c>
      <c r="D1117" s="11" t="s">
        <v>138</v>
      </c>
      <c r="E1117" s="11" t="s">
        <v>68</v>
      </c>
      <c r="F1117" s="11" t="s">
        <v>107</v>
      </c>
      <c r="G1117" s="11" t="s">
        <v>30</v>
      </c>
      <c r="H1117" s="11" t="s">
        <v>31</v>
      </c>
      <c r="I1117" s="11" t="s">
        <v>32</v>
      </c>
      <c r="J1117" s="11" t="s">
        <v>94</v>
      </c>
      <c r="K1117" s="11" t="s">
        <v>64</v>
      </c>
      <c r="L1117" s="9">
        <v>52632</v>
      </c>
      <c r="M1117" s="11" t="s">
        <v>35</v>
      </c>
      <c r="N1117" s="11" t="s">
        <v>36</v>
      </c>
      <c r="O1117" s="11" t="s">
        <v>59</v>
      </c>
      <c r="P1117" s="11" t="s">
        <v>60</v>
      </c>
      <c r="Q1117" s="11" t="s">
        <v>39</v>
      </c>
      <c r="R1117" s="11" cm="1">
        <f t="array" ref="R1117">_xlfn.IFS(Table3[[#This Row],[Performance Levels]]="Exceeds",4,Table3[[#This Row],[Performance Levels]]="Fully Meets",3,Table3[[#This Row],[Performance Levels]]="PIP",1,Table3[[#This Row],[Performance Levels]]="Needs Improvement",2)</f>
        <v>3</v>
      </c>
      <c r="S1117" s="11">
        <v>3</v>
      </c>
      <c r="T1117" s="11" t="str" cm="1">
        <f t="array" ref="T1117">_xlfn.IFS(S1117&lt;=2,"Excellent",S1117=3,"Average",S1117&lt;=5,"Poor")</f>
        <v>Average</v>
      </c>
      <c r="U1117" s="9">
        <v>44982</v>
      </c>
      <c r="V1117" s="11">
        <v>4</v>
      </c>
      <c r="W1117" s="11" t="str" cm="1">
        <f t="array" ref="W1117">_xlfn.IFS(S1117&lt;=2,"High",S1117=3,"Moderate",S1117&lt;=5,"Low")</f>
        <v>Moderate</v>
      </c>
      <c r="X1117" s="11">
        <v>3</v>
      </c>
      <c r="Y1117" s="11" t="str" cm="1">
        <f t="array" ref="Y1117">_xlfn.IFS(S1117&lt;=2,"High",S1117=3,"Moderate",S1117&lt;=5,"Low")</f>
        <v>Moderate</v>
      </c>
      <c r="Z1117" s="11">
        <v>2</v>
      </c>
      <c r="AA1117" s="11" t="str" cm="1">
        <f t="array" ref="AA1117">_xlfn.IFS(S1117&lt;=2,"High",S1117=3,"Moderate",S1117&lt;=5,"Low")</f>
        <v>Moderate</v>
      </c>
      <c r="AB1117" s="9">
        <v>45011</v>
      </c>
      <c r="AC1117" s="11" t="s">
        <v>49</v>
      </c>
      <c r="AD1117" s="11" t="s">
        <v>50</v>
      </c>
      <c r="AE1117" s="11" t="s">
        <v>51</v>
      </c>
      <c r="AF1117" s="11">
        <v>4</v>
      </c>
      <c r="AG1117" s="12">
        <v>779.26</v>
      </c>
      <c r="AH1117" s="11">
        <v>77</v>
      </c>
      <c r="AI1117" s="11" t="str" cm="1">
        <f t="array" ref="AI1117">_xlfn.IFS(AH1117&lt;=25,"Young",AH1117&lt;=50,"Adult",AH1117&gt;50,"Old")</f>
        <v>Old</v>
      </c>
    </row>
    <row r="1118" spans="1:35" x14ac:dyDescent="0.35">
      <c r="A1118" s="7">
        <v>1631</v>
      </c>
      <c r="B1118" s="5">
        <v>45094</v>
      </c>
      <c r="C1118" s="6">
        <f t="shared" ca="1" si="17"/>
        <v>2.9249999999999998</v>
      </c>
      <c r="D1118" s="7" t="s">
        <v>138</v>
      </c>
      <c r="E1118" s="7" t="s">
        <v>28</v>
      </c>
      <c r="F1118" s="7" t="s">
        <v>107</v>
      </c>
      <c r="G1118" s="7" t="s">
        <v>54</v>
      </c>
      <c r="H1118" s="7" t="s">
        <v>31</v>
      </c>
      <c r="I1118" s="7" t="s">
        <v>54</v>
      </c>
      <c r="J1118" s="7" t="s">
        <v>94</v>
      </c>
      <c r="K1118" s="7" t="s">
        <v>81</v>
      </c>
      <c r="L1118" s="5">
        <v>31709</v>
      </c>
      <c r="M1118" s="7" t="s">
        <v>35</v>
      </c>
      <c r="N1118" s="7" t="s">
        <v>36</v>
      </c>
      <c r="O1118" s="7" t="s">
        <v>37</v>
      </c>
      <c r="P1118" s="7" t="s">
        <v>38</v>
      </c>
      <c r="Q1118" s="7" t="s">
        <v>39</v>
      </c>
      <c r="R1118" s="7" cm="1">
        <f t="array" ref="R1118">_xlfn.IFS(Table3[[#This Row],[Performance Levels]]="Exceeds",4,Table3[[#This Row],[Performance Levels]]="Fully Meets",3,Table3[[#This Row],[Performance Levels]]="PIP",1,Table3[[#This Row],[Performance Levels]]="Needs Improvement",2)</f>
        <v>3</v>
      </c>
      <c r="S1118" s="7">
        <v>3</v>
      </c>
      <c r="T1118" s="7" t="str" cm="1">
        <f t="array" ref="T1118">_xlfn.IFS(S1118&lt;=2,"Excellent",S1118=3,"Average",S1118&lt;=5,"Poor")</f>
        <v>Average</v>
      </c>
      <c r="U1118" s="5">
        <v>45101</v>
      </c>
      <c r="V1118" s="7">
        <v>2</v>
      </c>
      <c r="W1118" s="7" t="str" cm="1">
        <f t="array" ref="W1118">_xlfn.IFS(S1118&lt;=2,"High",S1118=3,"Moderate",S1118&lt;=5,"Low")</f>
        <v>Moderate</v>
      </c>
      <c r="X1118" s="7">
        <v>4</v>
      </c>
      <c r="Y1118" s="7" t="str" cm="1">
        <f t="array" ref="Y1118">_xlfn.IFS(S1118&lt;=2,"High",S1118=3,"Moderate",S1118&lt;=5,"Low")</f>
        <v>Moderate</v>
      </c>
      <c r="Z1118" s="7">
        <v>1</v>
      </c>
      <c r="AA1118" s="7" t="str" cm="1">
        <f t="array" ref="AA1118">_xlfn.IFS(S1118&lt;=2,"High",S1118=3,"Moderate",S1118&lt;=5,"Low")</f>
        <v>Moderate</v>
      </c>
      <c r="AB1118" s="5">
        <v>44940</v>
      </c>
      <c r="AC1118" s="7" t="s">
        <v>49</v>
      </c>
      <c r="AD1118" s="7" t="s">
        <v>50</v>
      </c>
      <c r="AE1118" s="7" t="s">
        <v>51</v>
      </c>
      <c r="AF1118" s="7">
        <v>1</v>
      </c>
      <c r="AG1118" s="8">
        <v>464.49</v>
      </c>
      <c r="AH1118" s="7">
        <v>37</v>
      </c>
      <c r="AI1118" s="7" t="str" cm="1">
        <f t="array" ref="AI1118">_xlfn.IFS(AH1118&lt;=25,"Young",AH1118&lt;=50,"Adult",AH1118&gt;50,"Old")</f>
        <v>Adult</v>
      </c>
    </row>
    <row r="1119" spans="1:35" x14ac:dyDescent="0.35">
      <c r="A1119" s="11">
        <v>1632</v>
      </c>
      <c r="B1119" s="9">
        <v>44575</v>
      </c>
      <c r="C1119" s="10">
        <f t="shared" ca="1" si="17"/>
        <v>4.3499999999999996</v>
      </c>
      <c r="D1119" s="11" t="s">
        <v>138</v>
      </c>
      <c r="E1119" s="11" t="s">
        <v>84</v>
      </c>
      <c r="F1119" s="11" t="s">
        <v>29</v>
      </c>
      <c r="G1119" s="11" t="s">
        <v>54</v>
      </c>
      <c r="H1119" s="11" t="s">
        <v>31</v>
      </c>
      <c r="I1119" s="11" t="s">
        <v>54</v>
      </c>
      <c r="J1119" s="11" t="s">
        <v>94</v>
      </c>
      <c r="K1119" s="11" t="s">
        <v>69</v>
      </c>
      <c r="L1119" s="9">
        <v>25786</v>
      </c>
      <c r="M1119" s="11" t="s">
        <v>35</v>
      </c>
      <c r="N1119" s="11" t="s">
        <v>36</v>
      </c>
      <c r="O1119" s="11" t="s">
        <v>71</v>
      </c>
      <c r="P1119" s="11" t="s">
        <v>38</v>
      </c>
      <c r="Q1119" s="11" t="s">
        <v>39</v>
      </c>
      <c r="R1119" s="11" cm="1">
        <f t="array" ref="R1119">_xlfn.IFS(Table3[[#This Row],[Performance Levels]]="Exceeds",4,Table3[[#This Row],[Performance Levels]]="Fully Meets",3,Table3[[#This Row],[Performance Levels]]="PIP",1,Table3[[#This Row],[Performance Levels]]="Needs Improvement",2)</f>
        <v>3</v>
      </c>
      <c r="S1119" s="11">
        <v>3</v>
      </c>
      <c r="T1119" s="11" t="str" cm="1">
        <f t="array" ref="T1119">_xlfn.IFS(S1119&lt;=2,"Excellent",S1119=3,"Average",S1119&lt;=5,"Poor")</f>
        <v>Average</v>
      </c>
      <c r="U1119" s="9">
        <v>44997</v>
      </c>
      <c r="V1119" s="11">
        <v>5</v>
      </c>
      <c r="W1119" s="11" t="str" cm="1">
        <f t="array" ref="W1119">_xlfn.IFS(S1119&lt;=2,"High",S1119=3,"Moderate",S1119&lt;=5,"Low")</f>
        <v>Moderate</v>
      </c>
      <c r="X1119" s="11">
        <v>4</v>
      </c>
      <c r="Y1119" s="11" t="str" cm="1">
        <f t="array" ref="Y1119">_xlfn.IFS(S1119&lt;=2,"High",S1119=3,"Moderate",S1119&lt;=5,"Low")</f>
        <v>Moderate</v>
      </c>
      <c r="Z1119" s="11">
        <v>4</v>
      </c>
      <c r="AA1119" s="11" t="str" cm="1">
        <f t="array" ref="AA1119">_xlfn.IFS(S1119&lt;=2,"High",S1119=3,"Moderate",S1119&lt;=5,"Low")</f>
        <v>Moderate</v>
      </c>
      <c r="AB1119" s="9">
        <v>45011</v>
      </c>
      <c r="AC1119" s="11" t="s">
        <v>40</v>
      </c>
      <c r="AD1119" s="11" t="s">
        <v>50</v>
      </c>
      <c r="AE1119" s="11" t="s">
        <v>62</v>
      </c>
      <c r="AF1119" s="11">
        <v>4</v>
      </c>
      <c r="AG1119" s="12">
        <v>196.31</v>
      </c>
      <c r="AH1119" s="11">
        <v>52</v>
      </c>
      <c r="AI1119" s="11" t="str" cm="1">
        <f t="array" ref="AI1119">_xlfn.IFS(AH1119&lt;=25,"Young",AH1119&lt;=50,"Adult",AH1119&gt;50,"Old")</f>
        <v>Old</v>
      </c>
    </row>
    <row r="1120" spans="1:35" x14ac:dyDescent="0.35">
      <c r="A1120" s="7">
        <v>1633</v>
      </c>
      <c r="B1120" s="5">
        <v>43395</v>
      </c>
      <c r="C1120" s="6">
        <f t="shared" ca="1" si="17"/>
        <v>7.5777777777777775</v>
      </c>
      <c r="D1120" s="7" t="s">
        <v>52</v>
      </c>
      <c r="E1120" s="7" t="s">
        <v>43</v>
      </c>
      <c r="F1120" s="7" t="s">
        <v>29</v>
      </c>
      <c r="G1120" s="7" t="s">
        <v>30</v>
      </c>
      <c r="H1120" s="7" t="s">
        <v>55</v>
      </c>
      <c r="I1120" s="7" t="s">
        <v>32</v>
      </c>
      <c r="J1120" s="7" t="s">
        <v>94</v>
      </c>
      <c r="K1120" s="7" t="s">
        <v>69</v>
      </c>
      <c r="L1120" s="5">
        <v>34459</v>
      </c>
      <c r="M1120" s="7" t="s">
        <v>35</v>
      </c>
      <c r="N1120" s="7" t="s">
        <v>36</v>
      </c>
      <c r="O1120" s="7" t="s">
        <v>71</v>
      </c>
      <c r="P1120" s="7" t="s">
        <v>38</v>
      </c>
      <c r="Q1120" s="7" t="s">
        <v>39</v>
      </c>
      <c r="R1120" s="7" cm="1">
        <f t="array" ref="R1120">_xlfn.IFS(Table3[[#This Row],[Performance Levels]]="Exceeds",4,Table3[[#This Row],[Performance Levels]]="Fully Meets",3,Table3[[#This Row],[Performance Levels]]="PIP",1,Table3[[#This Row],[Performance Levels]]="Needs Improvement",2)</f>
        <v>3</v>
      </c>
      <c r="S1120" s="7">
        <v>3</v>
      </c>
      <c r="T1120" s="7" t="str" cm="1">
        <f t="array" ref="T1120">_xlfn.IFS(S1120&lt;=2,"Excellent",S1120=3,"Average",S1120&lt;=5,"Poor")</f>
        <v>Average</v>
      </c>
      <c r="U1120" s="5">
        <v>44904</v>
      </c>
      <c r="V1120" s="7">
        <v>4</v>
      </c>
      <c r="W1120" s="7" t="str" cm="1">
        <f t="array" ref="W1120">_xlfn.IFS(S1120&lt;=2,"High",S1120=3,"Moderate",S1120&lt;=5,"Low")</f>
        <v>Moderate</v>
      </c>
      <c r="X1120" s="7">
        <v>3</v>
      </c>
      <c r="Y1120" s="7" t="str" cm="1">
        <f t="array" ref="Y1120">_xlfn.IFS(S1120&lt;=2,"High",S1120=3,"Moderate",S1120&lt;=5,"Low")</f>
        <v>Moderate</v>
      </c>
      <c r="Z1120" s="7">
        <v>2</v>
      </c>
      <c r="AA1120" s="7" t="str" cm="1">
        <f t="array" ref="AA1120">_xlfn.IFS(S1120&lt;=2,"High",S1120=3,"Moderate",S1120&lt;=5,"Low")</f>
        <v>Moderate</v>
      </c>
      <c r="AB1120" s="5">
        <v>44843</v>
      </c>
      <c r="AC1120" s="7" t="s">
        <v>61</v>
      </c>
      <c r="AD1120" s="7" t="s">
        <v>50</v>
      </c>
      <c r="AE1120" s="7" t="s">
        <v>72</v>
      </c>
      <c r="AF1120" s="7">
        <v>3</v>
      </c>
      <c r="AG1120" s="8">
        <v>300.12</v>
      </c>
      <c r="AH1120" s="7">
        <v>24</v>
      </c>
      <c r="AI1120" s="7" t="str" cm="1">
        <f t="array" ref="AI1120">_xlfn.IFS(AH1120&lt;=25,"Young",AH1120&lt;=50,"Adult",AH1120&gt;50,"Old")</f>
        <v>Young</v>
      </c>
    </row>
    <row r="1121" spans="1:35" x14ac:dyDescent="0.35">
      <c r="A1121" s="11">
        <v>1634</v>
      </c>
      <c r="B1121" s="9">
        <v>44486</v>
      </c>
      <c r="C1121" s="10">
        <f t="shared" ca="1" si="17"/>
        <v>4.5916666666666668</v>
      </c>
      <c r="D1121" s="11" t="s">
        <v>52</v>
      </c>
      <c r="E1121" s="11" t="s">
        <v>86</v>
      </c>
      <c r="F1121" s="11" t="s">
        <v>29</v>
      </c>
      <c r="G1121" s="11" t="s">
        <v>30</v>
      </c>
      <c r="H1121" s="11" t="s">
        <v>31</v>
      </c>
      <c r="I1121" s="11" t="s">
        <v>45</v>
      </c>
      <c r="J1121" s="11" t="s">
        <v>94</v>
      </c>
      <c r="K1121" s="11" t="s">
        <v>34</v>
      </c>
      <c r="L1121" s="9">
        <v>27232</v>
      </c>
      <c r="M1121" s="11" t="s">
        <v>35</v>
      </c>
      <c r="N1121" s="11" t="s">
        <v>47</v>
      </c>
      <c r="O1121" s="11" t="s">
        <v>71</v>
      </c>
      <c r="P1121" s="11" t="s">
        <v>76</v>
      </c>
      <c r="Q1121" s="11" t="s">
        <v>39</v>
      </c>
      <c r="R1121" s="11" cm="1">
        <f t="array" ref="R1121">_xlfn.IFS(Table3[[#This Row],[Performance Levels]]="Exceeds",4,Table3[[#This Row],[Performance Levels]]="Fully Meets",3,Table3[[#This Row],[Performance Levels]]="PIP",1,Table3[[#This Row],[Performance Levels]]="Needs Improvement",2)</f>
        <v>3</v>
      </c>
      <c r="S1121" s="11">
        <v>3</v>
      </c>
      <c r="T1121" s="11" t="str" cm="1">
        <f t="array" ref="T1121">_xlfn.IFS(S1121&lt;=2,"Excellent",S1121=3,"Average",S1121&lt;=5,"Poor")</f>
        <v>Average</v>
      </c>
      <c r="U1121" s="9">
        <v>44939</v>
      </c>
      <c r="V1121" s="11">
        <v>2</v>
      </c>
      <c r="W1121" s="11" t="str" cm="1">
        <f t="array" ref="W1121">_xlfn.IFS(S1121&lt;=2,"High",S1121=3,"Moderate",S1121&lt;=5,"Low")</f>
        <v>Moderate</v>
      </c>
      <c r="X1121" s="11">
        <v>3</v>
      </c>
      <c r="Y1121" s="11" t="str" cm="1">
        <f t="array" ref="Y1121">_xlfn.IFS(S1121&lt;=2,"High",S1121=3,"Moderate",S1121&lt;=5,"Low")</f>
        <v>Moderate</v>
      </c>
      <c r="Z1121" s="11">
        <v>1</v>
      </c>
      <c r="AA1121" s="11" t="str" cm="1">
        <f t="array" ref="AA1121">_xlfn.IFS(S1121&lt;=2,"High",S1121=3,"Moderate",S1121&lt;=5,"Low")</f>
        <v>Moderate</v>
      </c>
      <c r="AB1121" s="9">
        <v>45011</v>
      </c>
      <c r="AC1121" s="11" t="s">
        <v>91</v>
      </c>
      <c r="AD1121" s="11" t="s">
        <v>50</v>
      </c>
      <c r="AE1121" s="11" t="s">
        <v>42</v>
      </c>
      <c r="AF1121" s="11">
        <v>3</v>
      </c>
      <c r="AG1121" s="12">
        <v>895.42</v>
      </c>
      <c r="AH1121" s="11">
        <v>47</v>
      </c>
      <c r="AI1121" s="11" t="str" cm="1">
        <f t="array" ref="AI1121">_xlfn.IFS(AH1121&lt;=25,"Young",AH1121&lt;=50,"Adult",AH1121&gt;50,"Old")</f>
        <v>Adult</v>
      </c>
    </row>
    <row r="1122" spans="1:35" x14ac:dyDescent="0.35">
      <c r="A1122" s="7">
        <v>1635</v>
      </c>
      <c r="B1122" s="5">
        <v>44488</v>
      </c>
      <c r="C1122" s="6">
        <f t="shared" ca="1" si="17"/>
        <v>4.5861111111111112</v>
      </c>
      <c r="D1122" s="7" t="s">
        <v>52</v>
      </c>
      <c r="E1122" s="7" t="s">
        <v>63</v>
      </c>
      <c r="F1122" s="7" t="s">
        <v>29</v>
      </c>
      <c r="G1122" s="7" t="s">
        <v>54</v>
      </c>
      <c r="H1122" s="7" t="s">
        <v>31</v>
      </c>
      <c r="I1122" s="7" t="s">
        <v>45</v>
      </c>
      <c r="J1122" s="7" t="s">
        <v>94</v>
      </c>
      <c r="K1122" s="7" t="s">
        <v>134</v>
      </c>
      <c r="L1122" s="5">
        <v>32412</v>
      </c>
      <c r="M1122" s="7" t="s">
        <v>35</v>
      </c>
      <c r="N1122" s="7" t="s">
        <v>47</v>
      </c>
      <c r="O1122" s="7" t="s">
        <v>48</v>
      </c>
      <c r="P1122" s="7" t="s">
        <v>60</v>
      </c>
      <c r="Q1122" s="7" t="s">
        <v>39</v>
      </c>
      <c r="R1122" s="7" cm="1">
        <f t="array" ref="R1122">_xlfn.IFS(Table3[[#This Row],[Performance Levels]]="Exceeds",4,Table3[[#This Row],[Performance Levels]]="Fully Meets",3,Table3[[#This Row],[Performance Levels]]="PIP",1,Table3[[#This Row],[Performance Levels]]="Needs Improvement",2)</f>
        <v>3</v>
      </c>
      <c r="S1122" s="7">
        <v>3</v>
      </c>
      <c r="T1122" s="7" t="str" cm="1">
        <f t="array" ref="T1122">_xlfn.IFS(S1122&lt;=2,"Excellent",S1122=3,"Average",S1122&lt;=5,"Poor")</f>
        <v>Average</v>
      </c>
      <c r="U1122" s="5">
        <v>44914</v>
      </c>
      <c r="V1122" s="7">
        <v>4</v>
      </c>
      <c r="W1122" s="7" t="str" cm="1">
        <f t="array" ref="W1122">_xlfn.IFS(S1122&lt;=2,"High",S1122=3,"Moderate",S1122&lt;=5,"Low")</f>
        <v>Moderate</v>
      </c>
      <c r="X1122" s="7">
        <v>4</v>
      </c>
      <c r="Y1122" s="7" t="str" cm="1">
        <f t="array" ref="Y1122">_xlfn.IFS(S1122&lt;=2,"High",S1122=3,"Moderate",S1122&lt;=5,"Low")</f>
        <v>Moderate</v>
      </c>
      <c r="Z1122" s="7">
        <v>2</v>
      </c>
      <c r="AA1122" s="7" t="str" cm="1">
        <f t="array" ref="AA1122">_xlfn.IFS(S1122&lt;=2,"High",S1122=3,"Moderate",S1122&lt;=5,"Low")</f>
        <v>Moderate</v>
      </c>
      <c r="AB1122" s="5">
        <v>45061</v>
      </c>
      <c r="AC1122" s="7" t="s">
        <v>40</v>
      </c>
      <c r="AD1122" s="7" t="s">
        <v>50</v>
      </c>
      <c r="AE1122" s="7" t="s">
        <v>62</v>
      </c>
      <c r="AF1122" s="7">
        <v>3</v>
      </c>
      <c r="AG1122" s="8">
        <v>619.86</v>
      </c>
      <c r="AH1122" s="7">
        <v>33</v>
      </c>
      <c r="AI1122" s="7" t="str" cm="1">
        <f t="array" ref="AI1122">_xlfn.IFS(AH1122&lt;=25,"Young",AH1122&lt;=50,"Adult",AH1122&gt;50,"Old")</f>
        <v>Adult</v>
      </c>
    </row>
    <row r="1123" spans="1:35" x14ac:dyDescent="0.35">
      <c r="A1123" s="11">
        <v>1636</v>
      </c>
      <c r="B1123" s="9">
        <v>43389</v>
      </c>
      <c r="C1123" s="10">
        <f t="shared" ca="1" si="17"/>
        <v>7.5944444444444441</v>
      </c>
      <c r="D1123" s="11" t="s">
        <v>139</v>
      </c>
      <c r="E1123" s="11" t="s">
        <v>84</v>
      </c>
      <c r="F1123" s="11" t="s">
        <v>29</v>
      </c>
      <c r="G1123" s="11" t="s">
        <v>30</v>
      </c>
      <c r="H1123" s="11" t="s">
        <v>55</v>
      </c>
      <c r="I1123" s="11" t="s">
        <v>45</v>
      </c>
      <c r="J1123" s="11" t="s">
        <v>131</v>
      </c>
      <c r="K1123" s="11" t="s">
        <v>46</v>
      </c>
      <c r="L1123" s="9">
        <v>36106</v>
      </c>
      <c r="M1123" s="11" t="s">
        <v>35</v>
      </c>
      <c r="N1123" s="11" t="s">
        <v>47</v>
      </c>
      <c r="O1123" s="11" t="s">
        <v>37</v>
      </c>
      <c r="P1123" s="11" t="s">
        <v>60</v>
      </c>
      <c r="Q1123" s="11" t="s">
        <v>39</v>
      </c>
      <c r="R1123" s="11" cm="1">
        <f t="array" ref="R1123">_xlfn.IFS(Table3[[#This Row],[Performance Levels]]="Exceeds",4,Table3[[#This Row],[Performance Levels]]="Fully Meets",3,Table3[[#This Row],[Performance Levels]]="PIP",1,Table3[[#This Row],[Performance Levels]]="Needs Improvement",2)</f>
        <v>3</v>
      </c>
      <c r="S1123" s="11">
        <v>3</v>
      </c>
      <c r="T1123" s="11" t="str" cm="1">
        <f t="array" ref="T1123">_xlfn.IFS(S1123&lt;=2,"Excellent",S1123=3,"Average",S1123&lt;=5,"Poor")</f>
        <v>Average</v>
      </c>
      <c r="U1123" s="9">
        <v>44848</v>
      </c>
      <c r="V1123" s="11">
        <v>4</v>
      </c>
      <c r="W1123" s="11" t="str" cm="1">
        <f t="array" ref="W1123">_xlfn.IFS(S1123&lt;=2,"High",S1123=3,"Moderate",S1123&lt;=5,"Low")</f>
        <v>Moderate</v>
      </c>
      <c r="X1123" s="11">
        <v>5</v>
      </c>
      <c r="Y1123" s="11" t="str" cm="1">
        <f t="array" ref="Y1123">_xlfn.IFS(S1123&lt;=2,"High",S1123=3,"Moderate",S1123&lt;=5,"Low")</f>
        <v>Moderate</v>
      </c>
      <c r="Z1123" s="11">
        <v>2</v>
      </c>
      <c r="AA1123" s="11" t="str" cm="1">
        <f t="array" ref="AA1123">_xlfn.IFS(S1123&lt;=2,"High",S1123=3,"Moderate",S1123&lt;=5,"Low")</f>
        <v>Moderate</v>
      </c>
      <c r="AB1123" s="9">
        <v>44804</v>
      </c>
      <c r="AC1123" s="11" t="s">
        <v>67</v>
      </c>
      <c r="AD1123" s="11" t="s">
        <v>50</v>
      </c>
      <c r="AE1123" s="11" t="s">
        <v>62</v>
      </c>
      <c r="AF1123" s="11">
        <v>1</v>
      </c>
      <c r="AG1123" s="12">
        <v>943.84</v>
      </c>
      <c r="AH1123" s="11">
        <v>20</v>
      </c>
      <c r="AI1123" s="11" t="str" cm="1">
        <f t="array" ref="AI1123">_xlfn.IFS(AH1123&lt;=25,"Young",AH1123&lt;=50,"Adult",AH1123&gt;50,"Old")</f>
        <v>Young</v>
      </c>
    </row>
    <row r="1124" spans="1:35" x14ac:dyDescent="0.35">
      <c r="A1124" s="7">
        <v>1637</v>
      </c>
      <c r="B1124" s="5">
        <v>43947</v>
      </c>
      <c r="C1124" s="6">
        <f t="shared" ca="1" si="17"/>
        <v>6.0666666666666664</v>
      </c>
      <c r="D1124" s="7" t="s">
        <v>139</v>
      </c>
      <c r="E1124" s="7" t="s">
        <v>43</v>
      </c>
      <c r="F1124" s="7" t="s">
        <v>29</v>
      </c>
      <c r="G1124" s="7" t="s">
        <v>54</v>
      </c>
      <c r="H1124" s="7" t="s">
        <v>31</v>
      </c>
      <c r="I1124" s="7" t="s">
        <v>45</v>
      </c>
      <c r="J1124" s="7" t="s">
        <v>131</v>
      </c>
      <c r="K1124" s="7" t="s">
        <v>64</v>
      </c>
      <c r="L1124" s="5">
        <v>31430</v>
      </c>
      <c r="M1124" s="7" t="s">
        <v>35</v>
      </c>
      <c r="N1124" s="7" t="s">
        <v>47</v>
      </c>
      <c r="O1124" s="7" t="s">
        <v>71</v>
      </c>
      <c r="P1124" s="7" t="s">
        <v>76</v>
      </c>
      <c r="Q1124" s="7" t="s">
        <v>39</v>
      </c>
      <c r="R1124" s="7" cm="1">
        <f t="array" ref="R1124">_xlfn.IFS(Table3[[#This Row],[Performance Levels]]="Exceeds",4,Table3[[#This Row],[Performance Levels]]="Fully Meets",3,Table3[[#This Row],[Performance Levels]]="PIP",1,Table3[[#This Row],[Performance Levels]]="Needs Improvement",2)</f>
        <v>3</v>
      </c>
      <c r="S1124" s="7">
        <v>3</v>
      </c>
      <c r="T1124" s="7" t="str" cm="1">
        <f t="array" ref="T1124">_xlfn.IFS(S1124&lt;=2,"Excellent",S1124=3,"Average",S1124&lt;=5,"Poor")</f>
        <v>Average</v>
      </c>
      <c r="U1124" s="5">
        <v>44854</v>
      </c>
      <c r="V1124" s="7">
        <v>4</v>
      </c>
      <c r="W1124" s="7" t="str" cm="1">
        <f t="array" ref="W1124">_xlfn.IFS(S1124&lt;=2,"High",S1124=3,"Moderate",S1124&lt;=5,"Low")</f>
        <v>Moderate</v>
      </c>
      <c r="X1124" s="7">
        <v>1</v>
      </c>
      <c r="Y1124" s="7" t="str" cm="1">
        <f t="array" ref="Y1124">_xlfn.IFS(S1124&lt;=2,"High",S1124=3,"Moderate",S1124&lt;=5,"Low")</f>
        <v>Moderate</v>
      </c>
      <c r="Z1124" s="7">
        <v>2</v>
      </c>
      <c r="AA1124" s="7" t="str" cm="1">
        <f t="array" ref="AA1124">_xlfn.IFS(S1124&lt;=2,"High",S1124=3,"Moderate",S1124&lt;=5,"Low")</f>
        <v>Moderate</v>
      </c>
      <c r="AB1124" s="5">
        <v>44838</v>
      </c>
      <c r="AC1124" s="7" t="s">
        <v>49</v>
      </c>
      <c r="AD1124" s="7" t="s">
        <v>50</v>
      </c>
      <c r="AE1124" s="7" t="s">
        <v>42</v>
      </c>
      <c r="AF1124" s="7">
        <v>5</v>
      </c>
      <c r="AG1124" s="8">
        <v>556.33000000000004</v>
      </c>
      <c r="AH1124" s="7">
        <v>34</v>
      </c>
      <c r="AI1124" s="7" t="str" cm="1">
        <f t="array" ref="AI1124">_xlfn.IFS(AH1124&lt;=25,"Young",AH1124&lt;=50,"Adult",AH1124&gt;50,"Old")</f>
        <v>Adult</v>
      </c>
    </row>
    <row r="1125" spans="1:35" x14ac:dyDescent="0.35">
      <c r="A1125" s="11">
        <v>1638</v>
      </c>
      <c r="B1125" s="9">
        <v>43852</v>
      </c>
      <c r="C1125" s="10">
        <f t="shared" ca="1" si="17"/>
        <v>6.3277777777777775</v>
      </c>
      <c r="D1125" s="11" t="s">
        <v>139</v>
      </c>
      <c r="E1125" s="11" t="s">
        <v>86</v>
      </c>
      <c r="F1125" s="11" t="s">
        <v>29</v>
      </c>
      <c r="G1125" s="11" t="s">
        <v>54</v>
      </c>
      <c r="H1125" s="11" t="s">
        <v>55</v>
      </c>
      <c r="I1125" s="11" t="s">
        <v>54</v>
      </c>
      <c r="J1125" s="11" t="s">
        <v>56</v>
      </c>
      <c r="K1125" s="11" t="s">
        <v>34</v>
      </c>
      <c r="L1125" s="9">
        <v>34535</v>
      </c>
      <c r="M1125" s="11" t="s">
        <v>35</v>
      </c>
      <c r="N1125" s="11" t="s">
        <v>47</v>
      </c>
      <c r="O1125" s="11" t="s">
        <v>83</v>
      </c>
      <c r="P1125" s="11" t="s">
        <v>76</v>
      </c>
      <c r="Q1125" s="11" t="s">
        <v>39</v>
      </c>
      <c r="R1125" s="11" cm="1">
        <f t="array" ref="R1125">_xlfn.IFS(Table3[[#This Row],[Performance Levels]]="Exceeds",4,Table3[[#This Row],[Performance Levels]]="Fully Meets",3,Table3[[#This Row],[Performance Levels]]="PIP",1,Table3[[#This Row],[Performance Levels]]="Needs Improvement",2)</f>
        <v>3</v>
      </c>
      <c r="S1125" s="11">
        <v>3</v>
      </c>
      <c r="T1125" s="11" t="str" cm="1">
        <f t="array" ref="T1125">_xlfn.IFS(S1125&lt;=2,"Excellent",S1125=3,"Average",S1125&lt;=5,"Poor")</f>
        <v>Average</v>
      </c>
      <c r="U1125" s="9">
        <v>45054</v>
      </c>
      <c r="V1125" s="11">
        <v>2</v>
      </c>
      <c r="W1125" s="11" t="str" cm="1">
        <f t="array" ref="W1125">_xlfn.IFS(S1125&lt;=2,"High",S1125=3,"Moderate",S1125&lt;=5,"Low")</f>
        <v>Moderate</v>
      </c>
      <c r="X1125" s="11">
        <v>4</v>
      </c>
      <c r="Y1125" s="11" t="str" cm="1">
        <f t="array" ref="Y1125">_xlfn.IFS(S1125&lt;=2,"High",S1125=3,"Moderate",S1125&lt;=5,"Low")</f>
        <v>Moderate</v>
      </c>
      <c r="Z1125" s="11">
        <v>5</v>
      </c>
      <c r="AA1125" s="11" t="str" cm="1">
        <f t="array" ref="AA1125">_xlfn.IFS(S1125&lt;=2,"High",S1125=3,"Moderate",S1125&lt;=5,"Low")</f>
        <v>Moderate</v>
      </c>
      <c r="AB1125" s="9">
        <v>44922</v>
      </c>
      <c r="AC1125" s="11" t="s">
        <v>49</v>
      </c>
      <c r="AD1125" s="11" t="s">
        <v>50</v>
      </c>
      <c r="AE1125" s="11" t="s">
        <v>62</v>
      </c>
      <c r="AF1125" s="11">
        <v>4</v>
      </c>
      <c r="AG1125" s="12">
        <v>274.97000000000003</v>
      </c>
      <c r="AH1125" s="11">
        <v>26</v>
      </c>
      <c r="AI1125" s="11" t="str" cm="1">
        <f t="array" ref="AI1125">_xlfn.IFS(AH1125&lt;=25,"Young",AH1125&lt;=50,"Adult",AH1125&gt;50,"Old")</f>
        <v>Adult</v>
      </c>
    </row>
    <row r="1126" spans="1:35" x14ac:dyDescent="0.35">
      <c r="A1126" s="7">
        <v>1639</v>
      </c>
      <c r="B1126" s="5">
        <v>44650</v>
      </c>
      <c r="C1126" s="6">
        <f t="shared" ca="1" si="17"/>
        <v>4.1388888888888893</v>
      </c>
      <c r="D1126" s="7" t="s">
        <v>124</v>
      </c>
      <c r="E1126" s="7" t="s">
        <v>43</v>
      </c>
      <c r="F1126" s="7" t="s">
        <v>107</v>
      </c>
      <c r="G1126" s="7" t="s">
        <v>54</v>
      </c>
      <c r="H1126" s="7" t="s">
        <v>44</v>
      </c>
      <c r="I1126" s="7" t="s">
        <v>54</v>
      </c>
      <c r="J1126" s="7" t="s">
        <v>94</v>
      </c>
      <c r="K1126" s="7" t="s">
        <v>69</v>
      </c>
      <c r="L1126" s="5">
        <v>21195</v>
      </c>
      <c r="M1126" s="7" t="s">
        <v>35</v>
      </c>
      <c r="N1126" s="7" t="s">
        <v>47</v>
      </c>
      <c r="O1126" s="7" t="s">
        <v>71</v>
      </c>
      <c r="P1126" s="7" t="s">
        <v>66</v>
      </c>
      <c r="Q1126" s="7" t="s">
        <v>39</v>
      </c>
      <c r="R1126" s="7" cm="1">
        <f t="array" ref="R1126">_xlfn.IFS(Table3[[#This Row],[Performance Levels]]="Exceeds",4,Table3[[#This Row],[Performance Levels]]="Fully Meets",3,Table3[[#This Row],[Performance Levels]]="PIP",1,Table3[[#This Row],[Performance Levels]]="Needs Improvement",2)</f>
        <v>3</v>
      </c>
      <c r="S1126" s="7">
        <v>3</v>
      </c>
      <c r="T1126" s="7" t="str" cm="1">
        <f t="array" ref="T1126">_xlfn.IFS(S1126&lt;=2,"Excellent",S1126=3,"Average",S1126&lt;=5,"Poor")</f>
        <v>Average</v>
      </c>
      <c r="U1126" s="5">
        <v>44846</v>
      </c>
      <c r="V1126" s="7">
        <v>1</v>
      </c>
      <c r="W1126" s="7" t="str" cm="1">
        <f t="array" ref="W1126">_xlfn.IFS(S1126&lt;=2,"High",S1126=3,"Moderate",S1126&lt;=5,"Low")</f>
        <v>Moderate</v>
      </c>
      <c r="X1126" s="7">
        <v>2</v>
      </c>
      <c r="Y1126" s="7" t="str" cm="1">
        <f t="array" ref="Y1126">_xlfn.IFS(S1126&lt;=2,"High",S1126=3,"Moderate",S1126&lt;=5,"Low")</f>
        <v>Moderate</v>
      </c>
      <c r="Z1126" s="7">
        <v>1</v>
      </c>
      <c r="AA1126" s="7" t="str" cm="1">
        <f t="array" ref="AA1126">_xlfn.IFS(S1126&lt;=2,"High",S1126=3,"Moderate",S1126&lt;=5,"Low")</f>
        <v>Moderate</v>
      </c>
      <c r="AB1126" s="5">
        <v>44947</v>
      </c>
      <c r="AC1126" s="7" t="s">
        <v>91</v>
      </c>
      <c r="AD1126" s="7" t="s">
        <v>41</v>
      </c>
      <c r="AE1126" s="7" t="s">
        <v>62</v>
      </c>
      <c r="AF1126" s="7">
        <v>5</v>
      </c>
      <c r="AG1126" s="8">
        <v>359.87</v>
      </c>
      <c r="AH1126" s="7">
        <v>64</v>
      </c>
      <c r="AI1126" s="7" t="str" cm="1">
        <f t="array" ref="AI1126">_xlfn.IFS(AH1126&lt;=25,"Young",AH1126&lt;=50,"Adult",AH1126&gt;50,"Old")</f>
        <v>Old</v>
      </c>
    </row>
    <row r="1127" spans="1:35" x14ac:dyDescent="0.35">
      <c r="A1127" s="11">
        <v>1640</v>
      </c>
      <c r="B1127" s="9">
        <v>44345</v>
      </c>
      <c r="C1127" s="10">
        <f t="shared" ca="1" si="17"/>
        <v>4.9749999999999996</v>
      </c>
      <c r="D1127" s="11" t="s">
        <v>138</v>
      </c>
      <c r="E1127" s="11" t="s">
        <v>86</v>
      </c>
      <c r="F1127" s="11" t="s">
        <v>107</v>
      </c>
      <c r="G1127" s="11" t="s">
        <v>30</v>
      </c>
      <c r="H1127" s="11" t="s">
        <v>44</v>
      </c>
      <c r="I1127" s="11" t="s">
        <v>54</v>
      </c>
      <c r="J1127" s="11" t="s">
        <v>94</v>
      </c>
      <c r="K1127" s="11" t="s">
        <v>78</v>
      </c>
      <c r="L1127" s="9">
        <v>22523</v>
      </c>
      <c r="M1127" s="11" t="s">
        <v>35</v>
      </c>
      <c r="N1127" s="11" t="s">
        <v>36</v>
      </c>
      <c r="O1127" s="11" t="s">
        <v>48</v>
      </c>
      <c r="P1127" s="11" t="s">
        <v>76</v>
      </c>
      <c r="Q1127" s="11" t="s">
        <v>39</v>
      </c>
      <c r="R1127" s="11" cm="1">
        <f t="array" ref="R1127">_xlfn.IFS(Table3[[#This Row],[Performance Levels]]="Exceeds",4,Table3[[#This Row],[Performance Levels]]="Fully Meets",3,Table3[[#This Row],[Performance Levels]]="PIP",1,Table3[[#This Row],[Performance Levels]]="Needs Improvement",2)</f>
        <v>3</v>
      </c>
      <c r="S1127" s="11">
        <v>3</v>
      </c>
      <c r="T1127" s="11" t="str" cm="1">
        <f t="array" ref="T1127">_xlfn.IFS(S1127&lt;=2,"Excellent",S1127=3,"Average",S1127&lt;=5,"Poor")</f>
        <v>Average</v>
      </c>
      <c r="U1127" s="9">
        <v>44914</v>
      </c>
      <c r="V1127" s="11">
        <v>2</v>
      </c>
      <c r="W1127" s="11" t="str" cm="1">
        <f t="array" ref="W1127">_xlfn.IFS(S1127&lt;=2,"High",S1127=3,"Moderate",S1127&lt;=5,"Low")</f>
        <v>Moderate</v>
      </c>
      <c r="X1127" s="11">
        <v>4</v>
      </c>
      <c r="Y1127" s="11" t="str" cm="1">
        <f t="array" ref="Y1127">_xlfn.IFS(S1127&lt;=2,"High",S1127=3,"Moderate",S1127&lt;=5,"Low")</f>
        <v>Moderate</v>
      </c>
      <c r="Z1127" s="11">
        <v>1</v>
      </c>
      <c r="AA1127" s="11" t="str" cm="1">
        <f t="array" ref="AA1127">_xlfn.IFS(S1127&lt;=2,"High",S1127=3,"Moderate",S1127&lt;=5,"Low")</f>
        <v>Moderate</v>
      </c>
      <c r="AB1127" s="9">
        <v>44958</v>
      </c>
      <c r="AC1127" s="11" t="s">
        <v>91</v>
      </c>
      <c r="AD1127" s="11" t="s">
        <v>41</v>
      </c>
      <c r="AE1127" s="11" t="s">
        <v>62</v>
      </c>
      <c r="AF1127" s="11">
        <v>1</v>
      </c>
      <c r="AG1127" s="12">
        <v>881.51</v>
      </c>
      <c r="AH1127" s="11">
        <v>60</v>
      </c>
      <c r="AI1127" s="11" t="str" cm="1">
        <f t="array" ref="AI1127">_xlfn.IFS(AH1127&lt;=25,"Young",AH1127&lt;=50,"Adult",AH1127&gt;50,"Old")</f>
        <v>Old</v>
      </c>
    </row>
    <row r="1128" spans="1:35" x14ac:dyDescent="0.35">
      <c r="A1128" s="7">
        <v>1641</v>
      </c>
      <c r="B1128" s="5">
        <v>44994</v>
      </c>
      <c r="C1128" s="6">
        <f t="shared" ca="1" si="17"/>
        <v>3.1972222222222224</v>
      </c>
      <c r="D1128" s="7" t="s">
        <v>138</v>
      </c>
      <c r="E1128" s="7" t="s">
        <v>80</v>
      </c>
      <c r="F1128" s="7" t="s">
        <v>107</v>
      </c>
      <c r="G1128" s="7" t="s">
        <v>45</v>
      </c>
      <c r="H1128" s="7" t="s">
        <v>31</v>
      </c>
      <c r="I1128" s="7" t="s">
        <v>32</v>
      </c>
      <c r="J1128" s="7" t="s">
        <v>94</v>
      </c>
      <c r="K1128" s="7" t="s">
        <v>69</v>
      </c>
      <c r="L1128" s="5">
        <v>32787</v>
      </c>
      <c r="M1128" s="7" t="s">
        <v>35</v>
      </c>
      <c r="N1128" s="7" t="s">
        <v>36</v>
      </c>
      <c r="O1128" s="7" t="s">
        <v>59</v>
      </c>
      <c r="P1128" s="7" t="s">
        <v>66</v>
      </c>
      <c r="Q1128" s="7" t="s">
        <v>39</v>
      </c>
      <c r="R1128" s="7" cm="1">
        <f t="array" ref="R1128">_xlfn.IFS(Table3[[#This Row],[Performance Levels]]="Exceeds",4,Table3[[#This Row],[Performance Levels]]="Fully Meets",3,Table3[[#This Row],[Performance Levels]]="PIP",1,Table3[[#This Row],[Performance Levels]]="Needs Improvement",2)</f>
        <v>3</v>
      </c>
      <c r="S1128" s="7">
        <v>3</v>
      </c>
      <c r="T1128" s="7" t="str" cm="1">
        <f t="array" ref="T1128">_xlfn.IFS(S1128&lt;=2,"Excellent",S1128=3,"Average",S1128&lt;=5,"Poor")</f>
        <v>Average</v>
      </c>
      <c r="U1128" s="5">
        <v>45003</v>
      </c>
      <c r="V1128" s="7">
        <v>5</v>
      </c>
      <c r="W1128" s="7" t="str" cm="1">
        <f t="array" ref="W1128">_xlfn.IFS(S1128&lt;=2,"High",S1128=3,"Moderate",S1128&lt;=5,"Low")</f>
        <v>Moderate</v>
      </c>
      <c r="X1128" s="7">
        <v>4</v>
      </c>
      <c r="Y1128" s="7" t="str" cm="1">
        <f t="array" ref="Y1128">_xlfn.IFS(S1128&lt;=2,"High",S1128=3,"Moderate",S1128&lt;=5,"Low")</f>
        <v>Moderate</v>
      </c>
      <c r="Z1128" s="7">
        <v>4</v>
      </c>
      <c r="AA1128" s="7" t="str" cm="1">
        <f t="array" ref="AA1128">_xlfn.IFS(S1128&lt;=2,"High",S1128=3,"Moderate",S1128&lt;=5,"Low")</f>
        <v>Moderate</v>
      </c>
      <c r="AB1128" s="5">
        <v>44917</v>
      </c>
      <c r="AC1128" s="7" t="s">
        <v>61</v>
      </c>
      <c r="AD1128" s="7" t="s">
        <v>50</v>
      </c>
      <c r="AE1128" s="7" t="s">
        <v>72</v>
      </c>
      <c r="AF1128" s="7">
        <v>5</v>
      </c>
      <c r="AG1128" s="8">
        <v>879.86</v>
      </c>
      <c r="AH1128" s="7">
        <v>34</v>
      </c>
      <c r="AI1128" s="7" t="str" cm="1">
        <f t="array" ref="AI1128">_xlfn.IFS(AH1128&lt;=25,"Young",AH1128&lt;=50,"Adult",AH1128&gt;50,"Old")</f>
        <v>Adult</v>
      </c>
    </row>
    <row r="1129" spans="1:35" x14ac:dyDescent="0.35">
      <c r="A1129" s="11">
        <v>1642</v>
      </c>
      <c r="B1129" s="9">
        <v>43791</v>
      </c>
      <c r="C1129" s="10">
        <f t="shared" ca="1" si="17"/>
        <v>6.4944444444444445</v>
      </c>
      <c r="D1129" s="11" t="s">
        <v>138</v>
      </c>
      <c r="E1129" s="11" t="s">
        <v>53</v>
      </c>
      <c r="F1129" s="11" t="s">
        <v>107</v>
      </c>
      <c r="G1129" s="11" t="s">
        <v>30</v>
      </c>
      <c r="H1129" s="11" t="s">
        <v>44</v>
      </c>
      <c r="I1129" s="11" t="s">
        <v>45</v>
      </c>
      <c r="J1129" s="11" t="s">
        <v>94</v>
      </c>
      <c r="K1129" s="11" t="s">
        <v>100</v>
      </c>
      <c r="L1129" s="9">
        <v>53593</v>
      </c>
      <c r="M1129" s="11" t="s">
        <v>35</v>
      </c>
      <c r="N1129" s="11" t="s">
        <v>36</v>
      </c>
      <c r="O1129" s="11" t="s">
        <v>71</v>
      </c>
      <c r="P1129" s="11" t="s">
        <v>60</v>
      </c>
      <c r="Q1129" s="11" t="s">
        <v>39</v>
      </c>
      <c r="R1129" s="11" cm="1">
        <f t="array" ref="R1129">_xlfn.IFS(Table3[[#This Row],[Performance Levels]]="Exceeds",4,Table3[[#This Row],[Performance Levels]]="Fully Meets",3,Table3[[#This Row],[Performance Levels]]="PIP",1,Table3[[#This Row],[Performance Levels]]="Needs Improvement",2)</f>
        <v>3</v>
      </c>
      <c r="S1129" s="11">
        <v>3</v>
      </c>
      <c r="T1129" s="11" t="str" cm="1">
        <f t="array" ref="T1129">_xlfn.IFS(S1129&lt;=2,"Excellent",S1129=3,"Average",S1129&lt;=5,"Poor")</f>
        <v>Average</v>
      </c>
      <c r="U1129" s="9">
        <v>45030</v>
      </c>
      <c r="V1129" s="11">
        <v>3</v>
      </c>
      <c r="W1129" s="11" t="str" cm="1">
        <f t="array" ref="W1129">_xlfn.IFS(S1129&lt;=2,"High",S1129=3,"Moderate",S1129&lt;=5,"Low")</f>
        <v>Moderate</v>
      </c>
      <c r="X1129" s="11">
        <v>2</v>
      </c>
      <c r="Y1129" s="11" t="str" cm="1">
        <f t="array" ref="Y1129">_xlfn.IFS(S1129&lt;=2,"High",S1129=3,"Moderate",S1129&lt;=5,"Low")</f>
        <v>Moderate</v>
      </c>
      <c r="Z1129" s="11">
        <v>2</v>
      </c>
      <c r="AA1129" s="11" t="str" cm="1">
        <f t="array" ref="AA1129">_xlfn.IFS(S1129&lt;=2,"High",S1129=3,"Moderate",S1129&lt;=5,"Low")</f>
        <v>Moderate</v>
      </c>
      <c r="AB1129" s="9">
        <v>45125</v>
      </c>
      <c r="AC1129" s="11" t="s">
        <v>49</v>
      </c>
      <c r="AD1129" s="11" t="s">
        <v>50</v>
      </c>
      <c r="AE1129" s="11" t="s">
        <v>72</v>
      </c>
      <c r="AF1129" s="11">
        <v>3</v>
      </c>
      <c r="AG1129" s="12">
        <v>226.92</v>
      </c>
      <c r="AH1129" s="11">
        <v>73</v>
      </c>
      <c r="AI1129" s="11" t="str" cm="1">
        <f t="array" ref="AI1129">_xlfn.IFS(AH1129&lt;=25,"Young",AH1129&lt;=50,"Adult",AH1129&gt;50,"Old")</f>
        <v>Old</v>
      </c>
    </row>
    <row r="1130" spans="1:35" x14ac:dyDescent="0.35">
      <c r="A1130" s="7">
        <v>1643</v>
      </c>
      <c r="B1130" s="5">
        <v>43562</v>
      </c>
      <c r="C1130" s="6">
        <f t="shared" ca="1" si="17"/>
        <v>7.1194444444444445</v>
      </c>
      <c r="D1130" s="7" t="s">
        <v>52</v>
      </c>
      <c r="E1130" s="7" t="s">
        <v>84</v>
      </c>
      <c r="F1130" s="7" t="s">
        <v>29</v>
      </c>
      <c r="G1130" s="7" t="s">
        <v>54</v>
      </c>
      <c r="H1130" s="7" t="s">
        <v>44</v>
      </c>
      <c r="I1130" s="7" t="s">
        <v>54</v>
      </c>
      <c r="J1130" s="7" t="s">
        <v>94</v>
      </c>
      <c r="K1130" s="7" t="s">
        <v>46</v>
      </c>
      <c r="L1130" s="5">
        <v>29725</v>
      </c>
      <c r="M1130" s="7" t="s">
        <v>35</v>
      </c>
      <c r="N1130" s="7" t="s">
        <v>47</v>
      </c>
      <c r="O1130" s="7" t="s">
        <v>59</v>
      </c>
      <c r="P1130" s="7" t="s">
        <v>38</v>
      </c>
      <c r="Q1130" s="7" t="s">
        <v>39</v>
      </c>
      <c r="R1130" s="7" cm="1">
        <f t="array" ref="R1130">_xlfn.IFS(Table3[[#This Row],[Performance Levels]]="Exceeds",4,Table3[[#This Row],[Performance Levels]]="Fully Meets",3,Table3[[#This Row],[Performance Levels]]="PIP",1,Table3[[#This Row],[Performance Levels]]="Needs Improvement",2)</f>
        <v>3</v>
      </c>
      <c r="S1130" s="7">
        <v>3</v>
      </c>
      <c r="T1130" s="7" t="str" cm="1">
        <f t="array" ref="T1130">_xlfn.IFS(S1130&lt;=2,"Excellent",S1130=3,"Average",S1130&lt;=5,"Poor")</f>
        <v>Average</v>
      </c>
      <c r="U1130" s="5">
        <v>44796</v>
      </c>
      <c r="V1130" s="7">
        <v>5</v>
      </c>
      <c r="W1130" s="7" t="str" cm="1">
        <f t="array" ref="W1130">_xlfn.IFS(S1130&lt;=2,"High",S1130=3,"Moderate",S1130&lt;=5,"Low")</f>
        <v>Moderate</v>
      </c>
      <c r="X1130" s="7">
        <v>3</v>
      </c>
      <c r="Y1130" s="7" t="str" cm="1">
        <f t="array" ref="Y1130">_xlfn.IFS(S1130&lt;=2,"High",S1130=3,"Moderate",S1130&lt;=5,"Low")</f>
        <v>Moderate</v>
      </c>
      <c r="Z1130" s="7">
        <v>4</v>
      </c>
      <c r="AA1130" s="7" t="str" cm="1">
        <f t="array" ref="AA1130">_xlfn.IFS(S1130&lt;=2,"High",S1130=3,"Moderate",S1130&lt;=5,"Low")</f>
        <v>Moderate</v>
      </c>
      <c r="AB1130" s="5">
        <v>45120</v>
      </c>
      <c r="AC1130" s="7" t="s">
        <v>67</v>
      </c>
      <c r="AD1130" s="7" t="s">
        <v>50</v>
      </c>
      <c r="AE1130" s="7" t="s">
        <v>62</v>
      </c>
      <c r="AF1130" s="7">
        <v>3</v>
      </c>
      <c r="AG1130" s="8">
        <v>674.14</v>
      </c>
      <c r="AH1130" s="7">
        <v>38</v>
      </c>
      <c r="AI1130" s="7" t="str" cm="1">
        <f t="array" ref="AI1130">_xlfn.IFS(AH1130&lt;=25,"Young",AH1130&lt;=50,"Adult",AH1130&gt;50,"Old")</f>
        <v>Adult</v>
      </c>
    </row>
    <row r="1131" spans="1:35" x14ac:dyDescent="0.35">
      <c r="A1131" s="11">
        <v>1644</v>
      </c>
      <c r="B1131" s="9">
        <v>45008</v>
      </c>
      <c r="C1131" s="10">
        <f t="shared" ca="1" si="17"/>
        <v>3.1583333333333332</v>
      </c>
      <c r="D1131" s="11" t="s">
        <v>52</v>
      </c>
      <c r="E1131" s="11" t="s">
        <v>63</v>
      </c>
      <c r="F1131" s="11" t="s">
        <v>29</v>
      </c>
      <c r="G1131" s="11" t="s">
        <v>30</v>
      </c>
      <c r="H1131" s="11" t="s">
        <v>31</v>
      </c>
      <c r="I1131" s="11" t="s">
        <v>32</v>
      </c>
      <c r="J1131" s="11" t="s">
        <v>94</v>
      </c>
      <c r="K1131" s="11" t="s">
        <v>46</v>
      </c>
      <c r="L1131" s="9">
        <v>36804</v>
      </c>
      <c r="M1131" s="11" t="s">
        <v>35</v>
      </c>
      <c r="N1131" s="11" t="s">
        <v>47</v>
      </c>
      <c r="O1131" s="11" t="s">
        <v>59</v>
      </c>
      <c r="P1131" s="11" t="s">
        <v>38</v>
      </c>
      <c r="Q1131" s="11" t="s">
        <v>39</v>
      </c>
      <c r="R1131" s="11" cm="1">
        <f t="array" ref="R1131">_xlfn.IFS(Table3[[#This Row],[Performance Levels]]="Exceeds",4,Table3[[#This Row],[Performance Levels]]="Fully Meets",3,Table3[[#This Row],[Performance Levels]]="PIP",1,Table3[[#This Row],[Performance Levels]]="Needs Improvement",2)</f>
        <v>3</v>
      </c>
      <c r="S1131" s="11">
        <v>3</v>
      </c>
      <c r="T1131" s="11" t="str" cm="1">
        <f t="array" ref="T1131">_xlfn.IFS(S1131&lt;=2,"Excellent",S1131=3,"Average",S1131&lt;=5,"Poor")</f>
        <v>Average</v>
      </c>
      <c r="U1131" s="9">
        <v>45017</v>
      </c>
      <c r="V1131" s="11">
        <v>3</v>
      </c>
      <c r="W1131" s="11" t="str" cm="1">
        <f t="array" ref="W1131">_xlfn.IFS(S1131&lt;=2,"High",S1131=3,"Moderate",S1131&lt;=5,"Low")</f>
        <v>Moderate</v>
      </c>
      <c r="X1131" s="11">
        <v>1</v>
      </c>
      <c r="Y1131" s="11" t="str" cm="1">
        <f t="array" ref="Y1131">_xlfn.IFS(S1131&lt;=2,"High",S1131=3,"Moderate",S1131&lt;=5,"Low")</f>
        <v>Moderate</v>
      </c>
      <c r="Z1131" s="11">
        <v>1</v>
      </c>
      <c r="AA1131" s="11" t="str" cm="1">
        <f t="array" ref="AA1131">_xlfn.IFS(S1131&lt;=2,"High",S1131=3,"Moderate",S1131&lt;=5,"Low")</f>
        <v>Moderate</v>
      </c>
      <c r="AB1131" s="9">
        <v>44908</v>
      </c>
      <c r="AC1131" s="11" t="s">
        <v>49</v>
      </c>
      <c r="AD1131" s="11" t="s">
        <v>50</v>
      </c>
      <c r="AE1131" s="11" t="s">
        <v>42</v>
      </c>
      <c r="AF1131" s="11">
        <v>4</v>
      </c>
      <c r="AG1131" s="12">
        <v>383.95</v>
      </c>
      <c r="AH1131" s="11">
        <v>23</v>
      </c>
      <c r="AI1131" s="11" t="str" cm="1">
        <f t="array" ref="AI1131">_xlfn.IFS(AH1131&lt;=25,"Young",AH1131&lt;=50,"Adult",AH1131&gt;50,"Old")</f>
        <v>Young</v>
      </c>
    </row>
    <row r="1132" spans="1:35" x14ac:dyDescent="0.35">
      <c r="A1132" s="7">
        <v>1645</v>
      </c>
      <c r="B1132" s="5">
        <v>44245</v>
      </c>
      <c r="C1132" s="6">
        <f t="shared" ca="1" si="17"/>
        <v>5.2555555555555555</v>
      </c>
      <c r="D1132" s="7" t="s">
        <v>52</v>
      </c>
      <c r="E1132" s="7" t="s">
        <v>73</v>
      </c>
      <c r="F1132" s="7" t="s">
        <v>29</v>
      </c>
      <c r="G1132" s="7" t="s">
        <v>45</v>
      </c>
      <c r="H1132" s="7" t="s">
        <v>44</v>
      </c>
      <c r="I1132" s="7" t="s">
        <v>32</v>
      </c>
      <c r="J1132" s="7" t="s">
        <v>94</v>
      </c>
      <c r="K1132" s="7" t="s">
        <v>96</v>
      </c>
      <c r="L1132" s="5">
        <v>27747</v>
      </c>
      <c r="M1132" s="7" t="s">
        <v>35</v>
      </c>
      <c r="N1132" s="7" t="s">
        <v>47</v>
      </c>
      <c r="O1132" s="7" t="s">
        <v>48</v>
      </c>
      <c r="P1132" s="7" t="s">
        <v>38</v>
      </c>
      <c r="Q1132" s="7" t="s">
        <v>39</v>
      </c>
      <c r="R1132" s="7" cm="1">
        <f t="array" ref="R1132">_xlfn.IFS(Table3[[#This Row],[Performance Levels]]="Exceeds",4,Table3[[#This Row],[Performance Levels]]="Fully Meets",3,Table3[[#This Row],[Performance Levels]]="PIP",1,Table3[[#This Row],[Performance Levels]]="Needs Improvement",2)</f>
        <v>3</v>
      </c>
      <c r="S1132" s="7">
        <v>3</v>
      </c>
      <c r="T1132" s="7" t="str" cm="1">
        <f t="array" ref="T1132">_xlfn.IFS(S1132&lt;=2,"Excellent",S1132=3,"Average",S1132&lt;=5,"Poor")</f>
        <v>Average</v>
      </c>
      <c r="U1132" s="5">
        <v>44830</v>
      </c>
      <c r="V1132" s="7">
        <v>5</v>
      </c>
      <c r="W1132" s="7" t="str" cm="1">
        <f t="array" ref="W1132">_xlfn.IFS(S1132&lt;=2,"High",S1132=3,"Moderate",S1132&lt;=5,"Low")</f>
        <v>Moderate</v>
      </c>
      <c r="X1132" s="7">
        <v>5</v>
      </c>
      <c r="Y1132" s="7" t="str" cm="1">
        <f t="array" ref="Y1132">_xlfn.IFS(S1132&lt;=2,"High",S1132=3,"Moderate",S1132&lt;=5,"Low")</f>
        <v>Moderate</v>
      </c>
      <c r="Z1132" s="7">
        <v>5</v>
      </c>
      <c r="AA1132" s="7" t="str" cm="1">
        <f t="array" ref="AA1132">_xlfn.IFS(S1132&lt;=2,"High",S1132=3,"Moderate",S1132&lt;=5,"Low")</f>
        <v>Moderate</v>
      </c>
      <c r="AB1132" s="5">
        <v>44785</v>
      </c>
      <c r="AC1132" s="7" t="s">
        <v>67</v>
      </c>
      <c r="AD1132" s="7" t="s">
        <v>50</v>
      </c>
      <c r="AE1132" s="7" t="s">
        <v>62</v>
      </c>
      <c r="AF1132" s="7">
        <v>1</v>
      </c>
      <c r="AG1132" s="8">
        <v>122.81</v>
      </c>
      <c r="AH1132" s="7">
        <v>46</v>
      </c>
      <c r="AI1132" s="7" t="str" cm="1">
        <f t="array" ref="AI1132">_xlfn.IFS(AH1132&lt;=25,"Young",AH1132&lt;=50,"Adult",AH1132&gt;50,"Old")</f>
        <v>Adult</v>
      </c>
    </row>
    <row r="1133" spans="1:35" x14ac:dyDescent="0.35">
      <c r="A1133" s="11">
        <v>1646</v>
      </c>
      <c r="B1133" s="9">
        <v>43560</v>
      </c>
      <c r="C1133" s="10">
        <f t="shared" ca="1" si="17"/>
        <v>7.125</v>
      </c>
      <c r="D1133" s="11" t="s">
        <v>139</v>
      </c>
      <c r="E1133" s="11" t="s">
        <v>84</v>
      </c>
      <c r="F1133" s="11" t="s">
        <v>29</v>
      </c>
      <c r="G1133" s="11" t="s">
        <v>30</v>
      </c>
      <c r="H1133" s="11" t="s">
        <v>31</v>
      </c>
      <c r="I1133" s="11" t="s">
        <v>54</v>
      </c>
      <c r="J1133" s="11" t="s">
        <v>131</v>
      </c>
      <c r="K1133" s="11" t="s">
        <v>57</v>
      </c>
      <c r="L1133" s="9">
        <v>31945</v>
      </c>
      <c r="M1133" s="11" t="s">
        <v>35</v>
      </c>
      <c r="N1133" s="11" t="s">
        <v>47</v>
      </c>
      <c r="O1133" s="11" t="s">
        <v>71</v>
      </c>
      <c r="P1133" s="11" t="s">
        <v>76</v>
      </c>
      <c r="Q1133" s="11" t="s">
        <v>39</v>
      </c>
      <c r="R1133" s="11" cm="1">
        <f t="array" ref="R1133">_xlfn.IFS(Table3[[#This Row],[Performance Levels]]="Exceeds",4,Table3[[#This Row],[Performance Levels]]="Fully Meets",3,Table3[[#This Row],[Performance Levels]]="PIP",1,Table3[[#This Row],[Performance Levels]]="Needs Improvement",2)</f>
        <v>3</v>
      </c>
      <c r="S1133" s="11">
        <v>3</v>
      </c>
      <c r="T1133" s="11" t="str" cm="1">
        <f t="array" ref="T1133">_xlfn.IFS(S1133&lt;=2,"Excellent",S1133=3,"Average",S1133&lt;=5,"Poor")</f>
        <v>Average</v>
      </c>
      <c r="U1133" s="9">
        <v>44946</v>
      </c>
      <c r="V1133" s="11">
        <v>2</v>
      </c>
      <c r="W1133" s="11" t="str" cm="1">
        <f t="array" ref="W1133">_xlfn.IFS(S1133&lt;=2,"High",S1133=3,"Moderate",S1133&lt;=5,"Low")</f>
        <v>Moderate</v>
      </c>
      <c r="X1133" s="11">
        <v>2</v>
      </c>
      <c r="Y1133" s="11" t="str" cm="1">
        <f t="array" ref="Y1133">_xlfn.IFS(S1133&lt;=2,"High",S1133=3,"Moderate",S1133&lt;=5,"Low")</f>
        <v>Moderate</v>
      </c>
      <c r="Z1133" s="11">
        <v>1</v>
      </c>
      <c r="AA1133" s="11" t="str" cm="1">
        <f t="array" ref="AA1133">_xlfn.IFS(S1133&lt;=2,"High",S1133=3,"Moderate",S1133&lt;=5,"Low")</f>
        <v>Moderate</v>
      </c>
      <c r="AB1133" s="9">
        <v>44780</v>
      </c>
      <c r="AC1133" s="11" t="s">
        <v>49</v>
      </c>
      <c r="AD1133" s="11" t="s">
        <v>41</v>
      </c>
      <c r="AE1133" s="11" t="s">
        <v>62</v>
      </c>
      <c r="AF1133" s="11">
        <v>5</v>
      </c>
      <c r="AG1133" s="12">
        <v>380.22</v>
      </c>
      <c r="AH1133" s="11">
        <v>32</v>
      </c>
      <c r="AI1133" s="11" t="str" cm="1">
        <f t="array" ref="AI1133">_xlfn.IFS(AH1133&lt;=25,"Young",AH1133&lt;=50,"Adult",AH1133&gt;50,"Old")</f>
        <v>Adult</v>
      </c>
    </row>
    <row r="1134" spans="1:35" x14ac:dyDescent="0.35">
      <c r="A1134" s="7">
        <v>1647</v>
      </c>
      <c r="B1134" s="5">
        <v>43761</v>
      </c>
      <c r="C1134" s="6">
        <f t="shared" ca="1" si="17"/>
        <v>6.5750000000000002</v>
      </c>
      <c r="D1134" s="7" t="s">
        <v>139</v>
      </c>
      <c r="E1134" s="7" t="s">
        <v>43</v>
      </c>
      <c r="F1134" s="7" t="s">
        <v>29</v>
      </c>
      <c r="G1134" s="7" t="s">
        <v>30</v>
      </c>
      <c r="H1134" s="7" t="s">
        <v>55</v>
      </c>
      <c r="I1134" s="7" t="s">
        <v>45</v>
      </c>
      <c r="J1134" s="7" t="s">
        <v>94</v>
      </c>
      <c r="K1134" s="7" t="s">
        <v>101</v>
      </c>
      <c r="L1134" s="5">
        <v>31446</v>
      </c>
      <c r="M1134" s="7" t="s">
        <v>35</v>
      </c>
      <c r="N1134" s="7" t="s">
        <v>47</v>
      </c>
      <c r="O1134" s="7" t="s">
        <v>71</v>
      </c>
      <c r="P1134" s="7" t="s">
        <v>38</v>
      </c>
      <c r="Q1134" s="7" t="s">
        <v>39</v>
      </c>
      <c r="R1134" s="7" cm="1">
        <f t="array" ref="R1134">_xlfn.IFS(Table3[[#This Row],[Performance Levels]]="Exceeds",4,Table3[[#This Row],[Performance Levels]]="Fully Meets",3,Table3[[#This Row],[Performance Levels]]="PIP",1,Table3[[#This Row],[Performance Levels]]="Needs Improvement",2)</f>
        <v>3</v>
      </c>
      <c r="S1134" s="7">
        <v>3</v>
      </c>
      <c r="T1134" s="7" t="str" cm="1">
        <f t="array" ref="T1134">_xlfn.IFS(S1134&lt;=2,"Excellent",S1134=3,"Average",S1134&lt;=5,"Poor")</f>
        <v>Average</v>
      </c>
      <c r="U1134" s="5">
        <v>44973</v>
      </c>
      <c r="V1134" s="7">
        <v>4</v>
      </c>
      <c r="W1134" s="7" t="str" cm="1">
        <f t="array" ref="W1134">_xlfn.IFS(S1134&lt;=2,"High",S1134=3,"Moderate",S1134&lt;=5,"Low")</f>
        <v>Moderate</v>
      </c>
      <c r="X1134" s="7">
        <v>2</v>
      </c>
      <c r="Y1134" s="7" t="str" cm="1">
        <f t="array" ref="Y1134">_xlfn.IFS(S1134&lt;=2,"High",S1134=3,"Moderate",S1134&lt;=5,"Low")</f>
        <v>Moderate</v>
      </c>
      <c r="Z1134" s="7">
        <v>5</v>
      </c>
      <c r="AA1134" s="7" t="str" cm="1">
        <f t="array" ref="AA1134">_xlfn.IFS(S1134&lt;=2,"High",S1134=3,"Moderate",S1134&lt;=5,"Low")</f>
        <v>Moderate</v>
      </c>
      <c r="AB1134" s="5">
        <v>44819</v>
      </c>
      <c r="AC1134" s="7" t="s">
        <v>91</v>
      </c>
      <c r="AD1134" s="7" t="s">
        <v>50</v>
      </c>
      <c r="AE1134" s="7" t="s">
        <v>72</v>
      </c>
      <c r="AF1134" s="7">
        <v>5</v>
      </c>
      <c r="AG1134" s="8">
        <v>719.1</v>
      </c>
      <c r="AH1134" s="7">
        <v>33</v>
      </c>
      <c r="AI1134" s="7" t="str" cm="1">
        <f t="array" ref="AI1134">_xlfn.IFS(AH1134&lt;=25,"Young",AH1134&lt;=50,"Adult",AH1134&gt;50,"Old")</f>
        <v>Adult</v>
      </c>
    </row>
    <row r="1135" spans="1:35" x14ac:dyDescent="0.35">
      <c r="A1135" s="11">
        <v>1648</v>
      </c>
      <c r="B1135" s="9">
        <v>44330</v>
      </c>
      <c r="C1135" s="10">
        <f t="shared" ca="1" si="17"/>
        <v>5.0166666666666666</v>
      </c>
      <c r="D1135" s="11" t="s">
        <v>139</v>
      </c>
      <c r="E1135" s="11" t="s">
        <v>86</v>
      </c>
      <c r="F1135" s="11" t="s">
        <v>29</v>
      </c>
      <c r="G1135" s="11" t="s">
        <v>45</v>
      </c>
      <c r="H1135" s="11" t="s">
        <v>31</v>
      </c>
      <c r="I1135" s="11" t="s">
        <v>45</v>
      </c>
      <c r="J1135" s="11" t="s">
        <v>56</v>
      </c>
      <c r="K1135" s="11" t="s">
        <v>46</v>
      </c>
      <c r="L1135" s="9">
        <v>28356</v>
      </c>
      <c r="M1135" s="11" t="s">
        <v>35</v>
      </c>
      <c r="N1135" s="11" t="s">
        <v>47</v>
      </c>
      <c r="O1135" s="11" t="s">
        <v>37</v>
      </c>
      <c r="P1135" s="11" t="s">
        <v>60</v>
      </c>
      <c r="Q1135" s="11" t="s">
        <v>39</v>
      </c>
      <c r="R1135" s="11" cm="1">
        <f t="array" ref="R1135">_xlfn.IFS(Table3[[#This Row],[Performance Levels]]="Exceeds",4,Table3[[#This Row],[Performance Levels]]="Fully Meets",3,Table3[[#This Row],[Performance Levels]]="PIP",1,Table3[[#This Row],[Performance Levels]]="Needs Improvement",2)</f>
        <v>3</v>
      </c>
      <c r="S1135" s="11">
        <v>3</v>
      </c>
      <c r="T1135" s="11" t="str" cm="1">
        <f t="array" ref="T1135">_xlfn.IFS(S1135&lt;=2,"Excellent",S1135=3,"Average",S1135&lt;=5,"Poor")</f>
        <v>Average</v>
      </c>
      <c r="U1135" s="9">
        <v>44911</v>
      </c>
      <c r="V1135" s="11">
        <v>4</v>
      </c>
      <c r="W1135" s="11" t="str" cm="1">
        <f t="array" ref="W1135">_xlfn.IFS(S1135&lt;=2,"High",S1135=3,"Moderate",S1135&lt;=5,"Low")</f>
        <v>Moderate</v>
      </c>
      <c r="X1135" s="11">
        <v>4</v>
      </c>
      <c r="Y1135" s="11" t="str" cm="1">
        <f t="array" ref="Y1135">_xlfn.IFS(S1135&lt;=2,"High",S1135=3,"Moderate",S1135&lt;=5,"Low")</f>
        <v>Moderate</v>
      </c>
      <c r="Z1135" s="11">
        <v>5</v>
      </c>
      <c r="AA1135" s="11" t="str" cm="1">
        <f t="array" ref="AA1135">_xlfn.IFS(S1135&lt;=2,"High",S1135=3,"Moderate",S1135&lt;=5,"Low")</f>
        <v>Moderate</v>
      </c>
      <c r="AB1135" s="9">
        <v>44937</v>
      </c>
      <c r="AC1135" s="11" t="s">
        <v>61</v>
      </c>
      <c r="AD1135" s="11" t="s">
        <v>50</v>
      </c>
      <c r="AE1135" s="11" t="s">
        <v>72</v>
      </c>
      <c r="AF1135" s="11">
        <v>1</v>
      </c>
      <c r="AG1135" s="12">
        <v>699.81</v>
      </c>
      <c r="AH1135" s="11">
        <v>44</v>
      </c>
      <c r="AI1135" s="11" t="str" cm="1">
        <f t="array" ref="AI1135">_xlfn.IFS(AH1135&lt;=25,"Young",AH1135&lt;=50,"Adult",AH1135&gt;50,"Old")</f>
        <v>Adult</v>
      </c>
    </row>
    <row r="1136" spans="1:35" x14ac:dyDescent="0.35">
      <c r="A1136" s="7">
        <v>1649</v>
      </c>
      <c r="B1136" s="5">
        <v>43543</v>
      </c>
      <c r="C1136" s="6">
        <f t="shared" ca="1" si="17"/>
        <v>7.1694444444444443</v>
      </c>
      <c r="D1136" s="7" t="s">
        <v>123</v>
      </c>
      <c r="E1136" s="7" t="s">
        <v>73</v>
      </c>
      <c r="F1136" s="7" t="s">
        <v>29</v>
      </c>
      <c r="G1136" s="7" t="s">
        <v>54</v>
      </c>
      <c r="H1136" s="7" t="s">
        <v>44</v>
      </c>
      <c r="I1136" s="7" t="s">
        <v>45</v>
      </c>
      <c r="J1136" s="7" t="s">
        <v>94</v>
      </c>
      <c r="K1136" s="7" t="s">
        <v>100</v>
      </c>
      <c r="L1136" s="5">
        <v>23446</v>
      </c>
      <c r="M1136" s="7" t="s">
        <v>82</v>
      </c>
      <c r="N1136" s="7" t="s">
        <v>47</v>
      </c>
      <c r="O1136" s="7" t="s">
        <v>37</v>
      </c>
      <c r="P1136" s="7" t="s">
        <v>60</v>
      </c>
      <c r="Q1136" s="7" t="s">
        <v>39</v>
      </c>
      <c r="R1136" s="7" cm="1">
        <f t="array" ref="R1136">_xlfn.IFS(Table3[[#This Row],[Performance Levels]]="Exceeds",4,Table3[[#This Row],[Performance Levels]]="Fully Meets",3,Table3[[#This Row],[Performance Levels]]="PIP",1,Table3[[#This Row],[Performance Levels]]="Needs Improvement",2)</f>
        <v>3</v>
      </c>
      <c r="S1136" s="7">
        <v>3</v>
      </c>
      <c r="T1136" s="7" t="str" cm="1">
        <f t="array" ref="T1136">_xlfn.IFS(S1136&lt;=2,"Excellent",S1136=3,"Average",S1136&lt;=5,"Poor")</f>
        <v>Average</v>
      </c>
      <c r="U1136" s="5">
        <v>45135</v>
      </c>
      <c r="V1136" s="7">
        <v>3</v>
      </c>
      <c r="W1136" s="7" t="str" cm="1">
        <f t="array" ref="W1136">_xlfn.IFS(S1136&lt;=2,"High",S1136=3,"Moderate",S1136&lt;=5,"Low")</f>
        <v>Moderate</v>
      </c>
      <c r="X1136" s="7">
        <v>1</v>
      </c>
      <c r="Y1136" s="7" t="str" cm="1">
        <f t="array" ref="Y1136">_xlfn.IFS(S1136&lt;=2,"High",S1136=3,"Moderate",S1136&lt;=5,"Low")</f>
        <v>Moderate</v>
      </c>
      <c r="Z1136" s="7">
        <v>2</v>
      </c>
      <c r="AA1136" s="7" t="str" cm="1">
        <f t="array" ref="AA1136">_xlfn.IFS(S1136&lt;=2,"High",S1136=3,"Moderate",S1136&lt;=5,"Low")</f>
        <v>Moderate</v>
      </c>
      <c r="AB1136" s="5">
        <v>44889</v>
      </c>
      <c r="AC1136" s="7" t="s">
        <v>40</v>
      </c>
      <c r="AD1136" s="7" t="s">
        <v>41</v>
      </c>
      <c r="AE1136" s="7" t="s">
        <v>72</v>
      </c>
      <c r="AF1136" s="7">
        <v>5</v>
      </c>
      <c r="AG1136" s="8">
        <v>452.38</v>
      </c>
      <c r="AH1136" s="7">
        <v>55</v>
      </c>
      <c r="AI1136" s="7" t="str" cm="1">
        <f t="array" ref="AI1136">_xlfn.IFS(AH1136&lt;=25,"Young",AH1136&lt;=50,"Adult",AH1136&gt;50,"Old")</f>
        <v>Old</v>
      </c>
    </row>
    <row r="1137" spans="1:35" x14ac:dyDescent="0.35">
      <c r="A1137" s="11">
        <v>1650</v>
      </c>
      <c r="B1137" s="9">
        <v>43593</v>
      </c>
      <c r="C1137" s="10">
        <f t="shared" ca="1" si="17"/>
        <v>7.0333333333333332</v>
      </c>
      <c r="D1137" s="11" t="s">
        <v>124</v>
      </c>
      <c r="E1137" s="11" t="s">
        <v>80</v>
      </c>
      <c r="F1137" s="11" t="s">
        <v>107</v>
      </c>
      <c r="G1137" s="11" t="s">
        <v>45</v>
      </c>
      <c r="H1137" s="11" t="s">
        <v>31</v>
      </c>
      <c r="I1137" s="11" t="s">
        <v>32</v>
      </c>
      <c r="J1137" s="11" t="s">
        <v>94</v>
      </c>
      <c r="K1137" s="11" t="s">
        <v>78</v>
      </c>
      <c r="L1137" s="9">
        <v>53385</v>
      </c>
      <c r="M1137" s="11" t="s">
        <v>35</v>
      </c>
      <c r="N1137" s="11" t="s">
        <v>47</v>
      </c>
      <c r="O1137" s="11" t="s">
        <v>83</v>
      </c>
      <c r="P1137" s="11" t="s">
        <v>38</v>
      </c>
      <c r="Q1137" s="11" t="s">
        <v>39</v>
      </c>
      <c r="R1137" s="11" cm="1">
        <f t="array" ref="R1137">_xlfn.IFS(Table3[[#This Row],[Performance Levels]]="Exceeds",4,Table3[[#This Row],[Performance Levels]]="Fully Meets",3,Table3[[#This Row],[Performance Levels]]="PIP",1,Table3[[#This Row],[Performance Levels]]="Needs Improvement",2)</f>
        <v>3</v>
      </c>
      <c r="S1137" s="11">
        <v>3</v>
      </c>
      <c r="T1137" s="11" t="str" cm="1">
        <f t="array" ref="T1137">_xlfn.IFS(S1137&lt;=2,"Excellent",S1137=3,"Average",S1137&lt;=5,"Poor")</f>
        <v>Average</v>
      </c>
      <c r="U1137" s="9">
        <v>45014</v>
      </c>
      <c r="V1137" s="11">
        <v>5</v>
      </c>
      <c r="W1137" s="11" t="str" cm="1">
        <f t="array" ref="W1137">_xlfn.IFS(S1137&lt;=2,"High",S1137=3,"Moderate",S1137&lt;=5,"Low")</f>
        <v>Moderate</v>
      </c>
      <c r="X1137" s="11">
        <v>1</v>
      </c>
      <c r="Y1137" s="11" t="str" cm="1">
        <f t="array" ref="Y1137">_xlfn.IFS(S1137&lt;=2,"High",S1137=3,"Moderate",S1137&lt;=5,"Low")</f>
        <v>Moderate</v>
      </c>
      <c r="Z1137" s="11">
        <v>3</v>
      </c>
      <c r="AA1137" s="11" t="str" cm="1">
        <f t="array" ref="AA1137">_xlfn.IFS(S1137&lt;=2,"High",S1137=3,"Moderate",S1137&lt;=5,"Low")</f>
        <v>Moderate</v>
      </c>
      <c r="AB1137" s="9">
        <v>44842</v>
      </c>
      <c r="AC1137" s="11" t="s">
        <v>40</v>
      </c>
      <c r="AD1137" s="11" t="s">
        <v>41</v>
      </c>
      <c r="AE1137" s="11" t="s">
        <v>62</v>
      </c>
      <c r="AF1137" s="11">
        <v>3</v>
      </c>
      <c r="AG1137" s="12">
        <v>727.36</v>
      </c>
      <c r="AH1137" s="11">
        <v>73</v>
      </c>
      <c r="AI1137" s="11" t="str" cm="1">
        <f t="array" ref="AI1137">_xlfn.IFS(AH1137&lt;=25,"Young",AH1137&lt;=50,"Adult",AH1137&gt;50,"Old")</f>
        <v>Old</v>
      </c>
    </row>
    <row r="1138" spans="1:35" x14ac:dyDescent="0.35">
      <c r="A1138" s="7">
        <v>1651</v>
      </c>
      <c r="B1138" s="5">
        <v>43743</v>
      </c>
      <c r="C1138" s="6">
        <f t="shared" ca="1" si="17"/>
        <v>6.625</v>
      </c>
      <c r="D1138" s="7" t="s">
        <v>138</v>
      </c>
      <c r="E1138" s="7" t="s">
        <v>53</v>
      </c>
      <c r="F1138" s="7" t="s">
        <v>107</v>
      </c>
      <c r="G1138" s="7" t="s">
        <v>45</v>
      </c>
      <c r="H1138" s="7" t="s">
        <v>44</v>
      </c>
      <c r="I1138" s="7" t="s">
        <v>32</v>
      </c>
      <c r="J1138" s="7" t="s">
        <v>94</v>
      </c>
      <c r="K1138" s="7" t="s">
        <v>46</v>
      </c>
      <c r="L1138" s="5">
        <v>33992</v>
      </c>
      <c r="M1138" s="7" t="s">
        <v>35</v>
      </c>
      <c r="N1138" s="7" t="s">
        <v>36</v>
      </c>
      <c r="O1138" s="7" t="s">
        <v>71</v>
      </c>
      <c r="P1138" s="7" t="s">
        <v>38</v>
      </c>
      <c r="Q1138" s="7" t="s">
        <v>39</v>
      </c>
      <c r="R1138" s="7" cm="1">
        <f t="array" ref="R1138">_xlfn.IFS(Table3[[#This Row],[Performance Levels]]="Exceeds",4,Table3[[#This Row],[Performance Levels]]="Fully Meets",3,Table3[[#This Row],[Performance Levels]]="PIP",1,Table3[[#This Row],[Performance Levels]]="Needs Improvement",2)</f>
        <v>3</v>
      </c>
      <c r="S1138" s="7">
        <v>3</v>
      </c>
      <c r="T1138" s="7" t="str" cm="1">
        <f t="array" ref="T1138">_xlfn.IFS(S1138&lt;=2,"Excellent",S1138=3,"Average",S1138&lt;=5,"Poor")</f>
        <v>Average</v>
      </c>
      <c r="U1138" s="5">
        <v>44866</v>
      </c>
      <c r="V1138" s="7">
        <v>4</v>
      </c>
      <c r="W1138" s="7" t="str" cm="1">
        <f t="array" ref="W1138">_xlfn.IFS(S1138&lt;=2,"High",S1138=3,"Moderate",S1138&lt;=5,"Low")</f>
        <v>Moderate</v>
      </c>
      <c r="X1138" s="7">
        <v>4</v>
      </c>
      <c r="Y1138" s="7" t="str" cm="1">
        <f t="array" ref="Y1138">_xlfn.IFS(S1138&lt;=2,"High",S1138=3,"Moderate",S1138&lt;=5,"Low")</f>
        <v>Moderate</v>
      </c>
      <c r="Z1138" s="7">
        <v>4</v>
      </c>
      <c r="AA1138" s="7" t="str" cm="1">
        <f t="array" ref="AA1138">_xlfn.IFS(S1138&lt;=2,"High",S1138=3,"Moderate",S1138&lt;=5,"Low")</f>
        <v>Moderate</v>
      </c>
      <c r="AB1138" s="5">
        <v>44915</v>
      </c>
      <c r="AC1138" s="7" t="s">
        <v>49</v>
      </c>
      <c r="AD1138" s="7" t="s">
        <v>41</v>
      </c>
      <c r="AE1138" s="7" t="s">
        <v>72</v>
      </c>
      <c r="AF1138" s="7">
        <v>5</v>
      </c>
      <c r="AG1138" s="8">
        <v>595.83000000000004</v>
      </c>
      <c r="AH1138" s="7">
        <v>26</v>
      </c>
      <c r="AI1138" s="7" t="str" cm="1">
        <f t="array" ref="AI1138">_xlfn.IFS(AH1138&lt;=25,"Young",AH1138&lt;=50,"Adult",AH1138&gt;50,"Old")</f>
        <v>Adult</v>
      </c>
    </row>
    <row r="1139" spans="1:35" x14ac:dyDescent="0.35">
      <c r="A1139" s="11">
        <v>1652</v>
      </c>
      <c r="B1139" s="9">
        <v>44529</v>
      </c>
      <c r="C1139" s="10">
        <f t="shared" ca="1" si="17"/>
        <v>4.4749999999999996</v>
      </c>
      <c r="D1139" s="11" t="s">
        <v>138</v>
      </c>
      <c r="E1139" s="11" t="s">
        <v>68</v>
      </c>
      <c r="F1139" s="11" t="s">
        <v>107</v>
      </c>
      <c r="G1139" s="11" t="s">
        <v>54</v>
      </c>
      <c r="H1139" s="11" t="s">
        <v>31</v>
      </c>
      <c r="I1139" s="11" t="s">
        <v>54</v>
      </c>
      <c r="J1139" s="11" t="s">
        <v>94</v>
      </c>
      <c r="K1139" s="11" t="s">
        <v>69</v>
      </c>
      <c r="L1139" s="9">
        <v>31199</v>
      </c>
      <c r="M1139" s="11" t="s">
        <v>35</v>
      </c>
      <c r="N1139" s="11" t="s">
        <v>36</v>
      </c>
      <c r="O1139" s="11" t="s">
        <v>37</v>
      </c>
      <c r="P1139" s="11" t="s">
        <v>60</v>
      </c>
      <c r="Q1139" s="11" t="s">
        <v>39</v>
      </c>
      <c r="R1139" s="11" cm="1">
        <f t="array" ref="R1139">_xlfn.IFS(Table3[[#This Row],[Performance Levels]]="Exceeds",4,Table3[[#This Row],[Performance Levels]]="Fully Meets",3,Table3[[#This Row],[Performance Levels]]="PIP",1,Table3[[#This Row],[Performance Levels]]="Needs Improvement",2)</f>
        <v>3</v>
      </c>
      <c r="S1139" s="11">
        <v>3</v>
      </c>
      <c r="T1139" s="11" t="str" cm="1">
        <f t="array" ref="T1139">_xlfn.IFS(S1139&lt;=2,"Excellent",S1139=3,"Average",S1139&lt;=5,"Poor")</f>
        <v>Average</v>
      </c>
      <c r="U1139" s="9">
        <v>45086</v>
      </c>
      <c r="V1139" s="11">
        <v>1</v>
      </c>
      <c r="W1139" s="11" t="str" cm="1">
        <f t="array" ref="W1139">_xlfn.IFS(S1139&lt;=2,"High",S1139=3,"Moderate",S1139&lt;=5,"Low")</f>
        <v>Moderate</v>
      </c>
      <c r="X1139" s="11">
        <v>4</v>
      </c>
      <c r="Y1139" s="11" t="str" cm="1">
        <f t="array" ref="Y1139">_xlfn.IFS(S1139&lt;=2,"High",S1139=3,"Moderate",S1139&lt;=5,"Low")</f>
        <v>Moderate</v>
      </c>
      <c r="Z1139" s="11">
        <v>4</v>
      </c>
      <c r="AA1139" s="11" t="str" cm="1">
        <f t="array" ref="AA1139">_xlfn.IFS(S1139&lt;=2,"High",S1139=3,"Moderate",S1139&lt;=5,"Low")</f>
        <v>Moderate</v>
      </c>
      <c r="AB1139" s="9">
        <v>44904</v>
      </c>
      <c r="AC1139" s="11" t="s">
        <v>40</v>
      </c>
      <c r="AD1139" s="11" t="s">
        <v>41</v>
      </c>
      <c r="AE1139" s="11" t="s">
        <v>62</v>
      </c>
      <c r="AF1139" s="11">
        <v>4</v>
      </c>
      <c r="AG1139" s="12">
        <v>740.51</v>
      </c>
      <c r="AH1139" s="11">
        <v>36</v>
      </c>
      <c r="AI1139" s="11" t="str" cm="1">
        <f t="array" ref="AI1139">_xlfn.IFS(AH1139&lt;=25,"Young",AH1139&lt;=50,"Adult",AH1139&gt;50,"Old")</f>
        <v>Adult</v>
      </c>
    </row>
    <row r="1140" spans="1:35" x14ac:dyDescent="0.35">
      <c r="A1140" s="7">
        <v>1653</v>
      </c>
      <c r="B1140" s="5">
        <v>43410</v>
      </c>
      <c r="C1140" s="6">
        <f t="shared" ca="1" si="17"/>
        <v>7.5388888888888888</v>
      </c>
      <c r="D1140" s="7" t="s">
        <v>52</v>
      </c>
      <c r="E1140" s="7" t="s">
        <v>43</v>
      </c>
      <c r="F1140" s="7" t="s">
        <v>29</v>
      </c>
      <c r="G1140" s="7" t="s">
        <v>45</v>
      </c>
      <c r="H1140" s="7" t="s">
        <v>55</v>
      </c>
      <c r="I1140" s="7" t="s">
        <v>32</v>
      </c>
      <c r="J1140" s="7" t="s">
        <v>94</v>
      </c>
      <c r="K1140" s="7" t="s">
        <v>69</v>
      </c>
      <c r="L1140" s="5">
        <v>20827</v>
      </c>
      <c r="M1140" s="7" t="s">
        <v>35</v>
      </c>
      <c r="N1140" s="7" t="s">
        <v>47</v>
      </c>
      <c r="O1140" s="7" t="s">
        <v>48</v>
      </c>
      <c r="P1140" s="7" t="s">
        <v>66</v>
      </c>
      <c r="Q1140" s="7" t="s">
        <v>39</v>
      </c>
      <c r="R1140" s="7" cm="1">
        <f t="array" ref="R1140">_xlfn.IFS(Table3[[#This Row],[Performance Levels]]="Exceeds",4,Table3[[#This Row],[Performance Levels]]="Fully Meets",3,Table3[[#This Row],[Performance Levels]]="PIP",1,Table3[[#This Row],[Performance Levels]]="Needs Improvement",2)</f>
        <v>3</v>
      </c>
      <c r="S1140" s="7">
        <v>3</v>
      </c>
      <c r="T1140" s="7" t="str" cm="1">
        <f t="array" ref="T1140">_xlfn.IFS(S1140&lt;=2,"Excellent",S1140=3,"Average",S1140&lt;=5,"Poor")</f>
        <v>Average</v>
      </c>
      <c r="U1140" s="5">
        <v>44897</v>
      </c>
      <c r="V1140" s="7">
        <v>2</v>
      </c>
      <c r="W1140" s="7" t="str" cm="1">
        <f t="array" ref="W1140">_xlfn.IFS(S1140&lt;=2,"High",S1140=3,"Moderate",S1140&lt;=5,"Low")</f>
        <v>Moderate</v>
      </c>
      <c r="X1140" s="7">
        <v>4</v>
      </c>
      <c r="Y1140" s="7" t="str" cm="1">
        <f t="array" ref="Y1140">_xlfn.IFS(S1140&lt;=2,"High",S1140=3,"Moderate",S1140&lt;=5,"Low")</f>
        <v>Moderate</v>
      </c>
      <c r="Z1140" s="7">
        <v>5</v>
      </c>
      <c r="AA1140" s="7" t="str" cm="1">
        <f t="array" ref="AA1140">_xlfn.IFS(S1140&lt;=2,"High",S1140=3,"Moderate",S1140&lt;=5,"Low")</f>
        <v>Moderate</v>
      </c>
      <c r="AB1140" s="5">
        <v>45131</v>
      </c>
      <c r="AC1140" s="7" t="s">
        <v>67</v>
      </c>
      <c r="AD1140" s="7" t="s">
        <v>50</v>
      </c>
      <c r="AE1140" s="7" t="s">
        <v>51</v>
      </c>
      <c r="AF1140" s="7">
        <v>1</v>
      </c>
      <c r="AG1140" s="8">
        <v>886.01</v>
      </c>
      <c r="AH1140" s="7">
        <v>61</v>
      </c>
      <c r="AI1140" s="7" t="str" cm="1">
        <f t="array" ref="AI1140">_xlfn.IFS(AH1140&lt;=25,"Young",AH1140&lt;=50,"Adult",AH1140&gt;50,"Old")</f>
        <v>Old</v>
      </c>
    </row>
    <row r="1141" spans="1:35" x14ac:dyDescent="0.35">
      <c r="A1141" s="11">
        <v>1654</v>
      </c>
      <c r="B1141" s="9">
        <v>44404</v>
      </c>
      <c r="C1141" s="10">
        <f t="shared" ca="1" si="17"/>
        <v>4.8138888888888891</v>
      </c>
      <c r="D1141" s="11" t="s">
        <v>52</v>
      </c>
      <c r="E1141" s="11" t="s">
        <v>86</v>
      </c>
      <c r="F1141" s="11" t="s">
        <v>29</v>
      </c>
      <c r="G1141" s="11" t="s">
        <v>54</v>
      </c>
      <c r="H1141" s="11" t="s">
        <v>55</v>
      </c>
      <c r="I1141" s="11" t="s">
        <v>32</v>
      </c>
      <c r="J1141" s="11" t="s">
        <v>94</v>
      </c>
      <c r="K1141" s="11" t="s">
        <v>78</v>
      </c>
      <c r="L1141" s="9">
        <v>36513</v>
      </c>
      <c r="M1141" s="11" t="s">
        <v>35</v>
      </c>
      <c r="N1141" s="11" t="s">
        <v>47</v>
      </c>
      <c r="O1141" s="11" t="s">
        <v>71</v>
      </c>
      <c r="P1141" s="11" t="s">
        <v>76</v>
      </c>
      <c r="Q1141" s="11" t="s">
        <v>39</v>
      </c>
      <c r="R1141" s="11" cm="1">
        <f t="array" ref="R1141">_xlfn.IFS(Table3[[#This Row],[Performance Levels]]="Exceeds",4,Table3[[#This Row],[Performance Levels]]="Fully Meets",3,Table3[[#This Row],[Performance Levels]]="PIP",1,Table3[[#This Row],[Performance Levels]]="Needs Improvement",2)</f>
        <v>3</v>
      </c>
      <c r="S1141" s="11">
        <v>3</v>
      </c>
      <c r="T1141" s="11" t="str" cm="1">
        <f t="array" ref="T1141">_xlfn.IFS(S1141&lt;=2,"Excellent",S1141=3,"Average",S1141&lt;=5,"Poor")</f>
        <v>Average</v>
      </c>
      <c r="U1141" s="9">
        <v>45088</v>
      </c>
      <c r="V1141" s="11">
        <v>2</v>
      </c>
      <c r="W1141" s="11" t="str" cm="1">
        <f t="array" ref="W1141">_xlfn.IFS(S1141&lt;=2,"High",S1141=3,"Moderate",S1141&lt;=5,"Low")</f>
        <v>Moderate</v>
      </c>
      <c r="X1141" s="11">
        <v>3</v>
      </c>
      <c r="Y1141" s="11" t="str" cm="1">
        <f t="array" ref="Y1141">_xlfn.IFS(S1141&lt;=2,"High",S1141=3,"Moderate",S1141&lt;=5,"Low")</f>
        <v>Moderate</v>
      </c>
      <c r="Z1141" s="11">
        <v>3</v>
      </c>
      <c r="AA1141" s="11" t="str" cm="1">
        <f t="array" ref="AA1141">_xlfn.IFS(S1141&lt;=2,"High",S1141=3,"Moderate",S1141&lt;=5,"Low")</f>
        <v>Moderate</v>
      </c>
      <c r="AB1141" s="9">
        <v>45047</v>
      </c>
      <c r="AC1141" s="11" t="s">
        <v>67</v>
      </c>
      <c r="AD1141" s="11" t="s">
        <v>50</v>
      </c>
      <c r="AE1141" s="11" t="s">
        <v>42</v>
      </c>
      <c r="AF1141" s="11">
        <v>2</v>
      </c>
      <c r="AG1141" s="12">
        <v>641.09</v>
      </c>
      <c r="AH1141" s="11">
        <v>22</v>
      </c>
      <c r="AI1141" s="11" t="str" cm="1">
        <f t="array" ref="AI1141">_xlfn.IFS(AH1141&lt;=25,"Young",AH1141&lt;=50,"Adult",AH1141&gt;50,"Old")</f>
        <v>Young</v>
      </c>
    </row>
    <row r="1142" spans="1:35" x14ac:dyDescent="0.35">
      <c r="A1142" s="7">
        <v>1655</v>
      </c>
      <c r="B1142" s="5">
        <v>45125</v>
      </c>
      <c r="C1142" s="6">
        <f t="shared" ca="1" si="17"/>
        <v>2.838888888888889</v>
      </c>
      <c r="D1142" s="7" t="s">
        <v>52</v>
      </c>
      <c r="E1142" s="7" t="s">
        <v>63</v>
      </c>
      <c r="F1142" s="7" t="s">
        <v>29</v>
      </c>
      <c r="G1142" s="7" t="s">
        <v>45</v>
      </c>
      <c r="H1142" s="7" t="s">
        <v>44</v>
      </c>
      <c r="I1142" s="7" t="s">
        <v>32</v>
      </c>
      <c r="J1142" s="7" t="s">
        <v>94</v>
      </c>
      <c r="K1142" s="7" t="s">
        <v>100</v>
      </c>
      <c r="L1142" s="5">
        <v>52110</v>
      </c>
      <c r="M1142" s="7" t="s">
        <v>35</v>
      </c>
      <c r="N1142" s="7" t="s">
        <v>47</v>
      </c>
      <c r="O1142" s="7" t="s">
        <v>71</v>
      </c>
      <c r="P1142" s="7" t="s">
        <v>66</v>
      </c>
      <c r="Q1142" s="7" t="s">
        <v>39</v>
      </c>
      <c r="R1142" s="7" cm="1">
        <f t="array" ref="R1142">_xlfn.IFS(Table3[[#This Row],[Performance Levels]]="Exceeds",4,Table3[[#This Row],[Performance Levels]]="Fully Meets",3,Table3[[#This Row],[Performance Levels]]="PIP",1,Table3[[#This Row],[Performance Levels]]="Needs Improvement",2)</f>
        <v>3</v>
      </c>
      <c r="S1142" s="7">
        <v>3</v>
      </c>
      <c r="T1142" s="7" t="str" cm="1">
        <f t="array" ref="T1142">_xlfn.IFS(S1142&lt;=2,"Excellent",S1142=3,"Average",S1142&lt;=5,"Poor")</f>
        <v>Average</v>
      </c>
      <c r="U1142" s="5">
        <v>44829</v>
      </c>
      <c r="V1142" s="7">
        <v>3</v>
      </c>
      <c r="W1142" s="7" t="str" cm="1">
        <f t="array" ref="W1142">_xlfn.IFS(S1142&lt;=2,"High",S1142=3,"Moderate",S1142&lt;=5,"Low")</f>
        <v>Moderate</v>
      </c>
      <c r="X1142" s="7">
        <v>1</v>
      </c>
      <c r="Y1142" s="7" t="str" cm="1">
        <f t="array" ref="Y1142">_xlfn.IFS(S1142&lt;=2,"High",S1142=3,"Moderate",S1142&lt;=5,"Low")</f>
        <v>Moderate</v>
      </c>
      <c r="Z1142" s="7">
        <v>2</v>
      </c>
      <c r="AA1142" s="7" t="str" cm="1">
        <f t="array" ref="AA1142">_xlfn.IFS(S1142&lt;=2,"High",S1142=3,"Moderate",S1142&lt;=5,"Low")</f>
        <v>Moderate</v>
      </c>
      <c r="AB1142" s="5">
        <v>45092</v>
      </c>
      <c r="AC1142" s="7" t="s">
        <v>91</v>
      </c>
      <c r="AD1142" s="7" t="s">
        <v>41</v>
      </c>
      <c r="AE1142" s="7" t="s">
        <v>62</v>
      </c>
      <c r="AF1142" s="7">
        <v>5</v>
      </c>
      <c r="AG1142" s="8">
        <v>780.94</v>
      </c>
      <c r="AH1142" s="7">
        <v>81</v>
      </c>
      <c r="AI1142" s="7" t="str" cm="1">
        <f t="array" ref="AI1142">_xlfn.IFS(AH1142&lt;=25,"Young",AH1142&lt;=50,"Adult",AH1142&gt;50,"Old")</f>
        <v>Old</v>
      </c>
    </row>
    <row r="1143" spans="1:35" x14ac:dyDescent="0.35">
      <c r="A1143" s="11">
        <v>1656</v>
      </c>
      <c r="B1143" s="9">
        <v>44808</v>
      </c>
      <c r="C1143" s="10">
        <f t="shared" ca="1" si="17"/>
        <v>3.7111111111111112</v>
      </c>
      <c r="D1143" s="11" t="s">
        <v>130</v>
      </c>
      <c r="E1143" s="11" t="s">
        <v>28</v>
      </c>
      <c r="F1143" s="11" t="s">
        <v>29</v>
      </c>
      <c r="G1143" s="11" t="s">
        <v>45</v>
      </c>
      <c r="H1143" s="11" t="s">
        <v>31</v>
      </c>
      <c r="I1143" s="11" t="s">
        <v>32</v>
      </c>
      <c r="J1143" s="11" t="s">
        <v>131</v>
      </c>
      <c r="K1143" s="11" t="s">
        <v>69</v>
      </c>
      <c r="L1143" s="9">
        <v>31187</v>
      </c>
      <c r="M1143" s="11" t="s">
        <v>35</v>
      </c>
      <c r="N1143" s="11" t="s">
        <v>47</v>
      </c>
      <c r="O1143" s="11" t="s">
        <v>71</v>
      </c>
      <c r="P1143" s="11" t="s">
        <v>60</v>
      </c>
      <c r="Q1143" s="11" t="s">
        <v>39</v>
      </c>
      <c r="R1143" s="11" cm="1">
        <f t="array" ref="R1143">_xlfn.IFS(Table3[[#This Row],[Performance Levels]]="Exceeds",4,Table3[[#This Row],[Performance Levels]]="Fully Meets",3,Table3[[#This Row],[Performance Levels]]="PIP",1,Table3[[#This Row],[Performance Levels]]="Needs Improvement",2)</f>
        <v>3</v>
      </c>
      <c r="S1143" s="11">
        <v>3</v>
      </c>
      <c r="T1143" s="11" t="str" cm="1">
        <f t="array" ref="T1143">_xlfn.IFS(S1143&lt;=2,"Excellent",S1143=3,"Average",S1143&lt;=5,"Poor")</f>
        <v>Average</v>
      </c>
      <c r="U1143" s="9">
        <v>44834</v>
      </c>
      <c r="V1143" s="11">
        <v>1</v>
      </c>
      <c r="W1143" s="11" t="str" cm="1">
        <f t="array" ref="W1143">_xlfn.IFS(S1143&lt;=2,"High",S1143=3,"Moderate",S1143&lt;=5,"Low")</f>
        <v>Moderate</v>
      </c>
      <c r="X1143" s="11">
        <v>4</v>
      </c>
      <c r="Y1143" s="11" t="str" cm="1">
        <f t="array" ref="Y1143">_xlfn.IFS(S1143&lt;=2,"High",S1143=3,"Moderate",S1143&lt;=5,"Low")</f>
        <v>Moderate</v>
      </c>
      <c r="Z1143" s="11">
        <v>5</v>
      </c>
      <c r="AA1143" s="11" t="str" cm="1">
        <f t="array" ref="AA1143">_xlfn.IFS(S1143&lt;=2,"High",S1143=3,"Moderate",S1143&lt;=5,"Low")</f>
        <v>Moderate</v>
      </c>
      <c r="AB1143" s="9">
        <v>45004</v>
      </c>
      <c r="AC1143" s="11" t="s">
        <v>40</v>
      </c>
      <c r="AD1143" s="11" t="s">
        <v>41</v>
      </c>
      <c r="AE1143" s="11" t="s">
        <v>62</v>
      </c>
      <c r="AF1143" s="11">
        <v>3</v>
      </c>
      <c r="AG1143" s="12">
        <v>132.75</v>
      </c>
      <c r="AH1143" s="11">
        <v>37</v>
      </c>
      <c r="AI1143" s="11" t="str" cm="1">
        <f t="array" ref="AI1143">_xlfn.IFS(AH1143&lt;=25,"Young",AH1143&lt;=50,"Adult",AH1143&gt;50,"Old")</f>
        <v>Adult</v>
      </c>
    </row>
    <row r="1144" spans="1:35" x14ac:dyDescent="0.35">
      <c r="A1144" s="7">
        <v>1657</v>
      </c>
      <c r="B1144" s="5">
        <v>43609</v>
      </c>
      <c r="C1144" s="6">
        <f t="shared" ca="1" si="17"/>
        <v>6.9888888888888889</v>
      </c>
      <c r="D1144" s="7" t="s">
        <v>139</v>
      </c>
      <c r="E1144" s="7" t="s">
        <v>84</v>
      </c>
      <c r="F1144" s="7" t="s">
        <v>29</v>
      </c>
      <c r="G1144" s="7" t="s">
        <v>30</v>
      </c>
      <c r="H1144" s="7" t="s">
        <v>55</v>
      </c>
      <c r="I1144" s="7" t="s">
        <v>45</v>
      </c>
      <c r="J1144" s="7" t="s">
        <v>94</v>
      </c>
      <c r="K1144" s="7" t="s">
        <v>78</v>
      </c>
      <c r="L1144" s="5">
        <v>25445</v>
      </c>
      <c r="M1144" s="7" t="s">
        <v>35</v>
      </c>
      <c r="N1144" s="7" t="s">
        <v>47</v>
      </c>
      <c r="O1144" s="7" t="s">
        <v>59</v>
      </c>
      <c r="P1144" s="7" t="s">
        <v>66</v>
      </c>
      <c r="Q1144" s="7" t="s">
        <v>39</v>
      </c>
      <c r="R1144" s="7" cm="1">
        <f t="array" ref="R1144">_xlfn.IFS(Table3[[#This Row],[Performance Levels]]="Exceeds",4,Table3[[#This Row],[Performance Levels]]="Fully Meets",3,Table3[[#This Row],[Performance Levels]]="PIP",1,Table3[[#This Row],[Performance Levels]]="Needs Improvement",2)</f>
        <v>3</v>
      </c>
      <c r="S1144" s="7">
        <v>3</v>
      </c>
      <c r="T1144" s="7" t="str" cm="1">
        <f t="array" ref="T1144">_xlfn.IFS(S1144&lt;=2,"Excellent",S1144=3,"Average",S1144&lt;=5,"Poor")</f>
        <v>Average</v>
      </c>
      <c r="U1144" s="5">
        <v>45136</v>
      </c>
      <c r="V1144" s="7">
        <v>1</v>
      </c>
      <c r="W1144" s="7" t="str" cm="1">
        <f t="array" ref="W1144">_xlfn.IFS(S1144&lt;=2,"High",S1144=3,"Moderate",S1144&lt;=5,"Low")</f>
        <v>Moderate</v>
      </c>
      <c r="X1144" s="7">
        <v>5</v>
      </c>
      <c r="Y1144" s="7" t="str" cm="1">
        <f t="array" ref="Y1144">_xlfn.IFS(S1144&lt;=2,"High",S1144=3,"Moderate",S1144&lt;=5,"Low")</f>
        <v>Moderate</v>
      </c>
      <c r="Z1144" s="7">
        <v>1</v>
      </c>
      <c r="AA1144" s="7" t="str" cm="1">
        <f t="array" ref="AA1144">_xlfn.IFS(S1144&lt;=2,"High",S1144=3,"Moderate",S1144&lt;=5,"Low")</f>
        <v>Moderate</v>
      </c>
      <c r="AB1144" s="5">
        <v>44835</v>
      </c>
      <c r="AC1144" s="7" t="s">
        <v>67</v>
      </c>
      <c r="AD1144" s="7" t="s">
        <v>41</v>
      </c>
      <c r="AE1144" s="7" t="s">
        <v>72</v>
      </c>
      <c r="AF1144" s="7">
        <v>1</v>
      </c>
      <c r="AG1144" s="8">
        <v>838.52</v>
      </c>
      <c r="AH1144" s="7">
        <v>50</v>
      </c>
      <c r="AI1144" s="7" t="str" cm="1">
        <f t="array" ref="AI1144">_xlfn.IFS(AH1144&lt;=25,"Young",AH1144&lt;=50,"Adult",AH1144&gt;50,"Old")</f>
        <v>Adult</v>
      </c>
    </row>
    <row r="1145" spans="1:35" x14ac:dyDescent="0.35">
      <c r="A1145" s="11">
        <v>1658</v>
      </c>
      <c r="B1145" s="9">
        <v>43772</v>
      </c>
      <c r="C1145" s="10">
        <f t="shared" ca="1" si="17"/>
        <v>6.5472222222222225</v>
      </c>
      <c r="D1145" s="11" t="s">
        <v>139</v>
      </c>
      <c r="E1145" s="11" t="s">
        <v>43</v>
      </c>
      <c r="F1145" s="11" t="s">
        <v>29</v>
      </c>
      <c r="G1145" s="11" t="s">
        <v>30</v>
      </c>
      <c r="H1145" s="11" t="s">
        <v>55</v>
      </c>
      <c r="I1145" s="11" t="s">
        <v>45</v>
      </c>
      <c r="J1145" s="11" t="s">
        <v>94</v>
      </c>
      <c r="K1145" s="11" t="s">
        <v>69</v>
      </c>
      <c r="L1145" s="9">
        <v>27757</v>
      </c>
      <c r="M1145" s="11" t="s">
        <v>35</v>
      </c>
      <c r="N1145" s="11" t="s">
        <v>47</v>
      </c>
      <c r="O1145" s="11" t="s">
        <v>59</v>
      </c>
      <c r="P1145" s="11" t="s">
        <v>38</v>
      </c>
      <c r="Q1145" s="11" t="s">
        <v>39</v>
      </c>
      <c r="R1145" s="11" cm="1">
        <f t="array" ref="R1145">_xlfn.IFS(Table3[[#This Row],[Performance Levels]]="Exceeds",4,Table3[[#This Row],[Performance Levels]]="Fully Meets",3,Table3[[#This Row],[Performance Levels]]="PIP",1,Table3[[#This Row],[Performance Levels]]="Needs Improvement",2)</f>
        <v>3</v>
      </c>
      <c r="S1145" s="11">
        <v>3</v>
      </c>
      <c r="T1145" s="11" t="str" cm="1">
        <f t="array" ref="T1145">_xlfn.IFS(S1145&lt;=2,"Excellent",S1145=3,"Average",S1145&lt;=5,"Poor")</f>
        <v>Average</v>
      </c>
      <c r="U1145" s="9">
        <v>44780</v>
      </c>
      <c r="V1145" s="11">
        <v>2</v>
      </c>
      <c r="W1145" s="11" t="str" cm="1">
        <f t="array" ref="W1145">_xlfn.IFS(S1145&lt;=2,"High",S1145=3,"Moderate",S1145&lt;=5,"Low")</f>
        <v>Moderate</v>
      </c>
      <c r="X1145" s="11">
        <v>1</v>
      </c>
      <c r="Y1145" s="11" t="str" cm="1">
        <f t="array" ref="Y1145">_xlfn.IFS(S1145&lt;=2,"High",S1145=3,"Moderate",S1145&lt;=5,"Low")</f>
        <v>Moderate</v>
      </c>
      <c r="Z1145" s="11">
        <v>2</v>
      </c>
      <c r="AA1145" s="11" t="str" cm="1">
        <f t="array" ref="AA1145">_xlfn.IFS(S1145&lt;=2,"High",S1145=3,"Moderate",S1145&lt;=5,"Low")</f>
        <v>Moderate</v>
      </c>
      <c r="AB1145" s="9">
        <v>45083</v>
      </c>
      <c r="AC1145" s="11" t="s">
        <v>61</v>
      </c>
      <c r="AD1145" s="11" t="s">
        <v>50</v>
      </c>
      <c r="AE1145" s="11" t="s">
        <v>42</v>
      </c>
      <c r="AF1145" s="11">
        <v>4</v>
      </c>
      <c r="AG1145" s="12">
        <v>474.23</v>
      </c>
      <c r="AH1145" s="11">
        <v>44</v>
      </c>
      <c r="AI1145" s="11" t="str" cm="1">
        <f t="array" ref="AI1145">_xlfn.IFS(AH1145&lt;=25,"Young",AH1145&lt;=50,"Adult",AH1145&gt;50,"Old")</f>
        <v>Adult</v>
      </c>
    </row>
    <row r="1146" spans="1:35" x14ac:dyDescent="0.35">
      <c r="A1146" s="7">
        <v>1659</v>
      </c>
      <c r="B1146" s="5">
        <v>43795</v>
      </c>
      <c r="C1146" s="6">
        <f t="shared" ca="1" si="17"/>
        <v>6.4833333333333334</v>
      </c>
      <c r="D1146" s="7" t="s">
        <v>139</v>
      </c>
      <c r="E1146" s="7" t="s">
        <v>86</v>
      </c>
      <c r="F1146" s="7" t="s">
        <v>29</v>
      </c>
      <c r="G1146" s="7" t="s">
        <v>54</v>
      </c>
      <c r="H1146" s="7" t="s">
        <v>31</v>
      </c>
      <c r="I1146" s="7" t="s">
        <v>45</v>
      </c>
      <c r="J1146" s="7" t="s">
        <v>56</v>
      </c>
      <c r="K1146" s="7" t="s">
        <v>69</v>
      </c>
      <c r="L1146" s="5">
        <v>28306</v>
      </c>
      <c r="M1146" s="7" t="s">
        <v>35</v>
      </c>
      <c r="N1146" s="7" t="s">
        <v>36</v>
      </c>
      <c r="O1146" s="7" t="s">
        <v>37</v>
      </c>
      <c r="P1146" s="7" t="s">
        <v>60</v>
      </c>
      <c r="Q1146" s="7" t="s">
        <v>39</v>
      </c>
      <c r="R1146" s="7" cm="1">
        <f t="array" ref="R1146">_xlfn.IFS(Table3[[#This Row],[Performance Levels]]="Exceeds",4,Table3[[#This Row],[Performance Levels]]="Fully Meets",3,Table3[[#This Row],[Performance Levels]]="PIP",1,Table3[[#This Row],[Performance Levels]]="Needs Improvement",2)</f>
        <v>3</v>
      </c>
      <c r="S1146" s="7">
        <v>3</v>
      </c>
      <c r="T1146" s="7" t="str" cm="1">
        <f t="array" ref="T1146">_xlfn.IFS(S1146&lt;=2,"Excellent",S1146=3,"Average",S1146&lt;=5,"Poor")</f>
        <v>Average</v>
      </c>
      <c r="U1146" s="5">
        <v>45118</v>
      </c>
      <c r="V1146" s="7">
        <v>4</v>
      </c>
      <c r="W1146" s="7" t="str" cm="1">
        <f t="array" ref="W1146">_xlfn.IFS(S1146&lt;=2,"High",S1146=3,"Moderate",S1146&lt;=5,"Low")</f>
        <v>Moderate</v>
      </c>
      <c r="X1146" s="7">
        <v>5</v>
      </c>
      <c r="Y1146" s="7" t="str" cm="1">
        <f t="array" ref="Y1146">_xlfn.IFS(S1146&lt;=2,"High",S1146=3,"Moderate",S1146&lt;=5,"Low")</f>
        <v>Moderate</v>
      </c>
      <c r="Z1146" s="7">
        <v>5</v>
      </c>
      <c r="AA1146" s="7" t="str" cm="1">
        <f t="array" ref="AA1146">_xlfn.IFS(S1146&lt;=2,"High",S1146=3,"Moderate",S1146&lt;=5,"Low")</f>
        <v>Moderate</v>
      </c>
      <c r="AB1146" s="5">
        <v>45069</v>
      </c>
      <c r="AC1146" s="7" t="s">
        <v>40</v>
      </c>
      <c r="AD1146" s="7" t="s">
        <v>41</v>
      </c>
      <c r="AE1146" s="7" t="s">
        <v>51</v>
      </c>
      <c r="AF1146" s="7">
        <v>1</v>
      </c>
      <c r="AG1146" s="8">
        <v>579.05999999999995</v>
      </c>
      <c r="AH1146" s="7">
        <v>42</v>
      </c>
      <c r="AI1146" s="7" t="str" cm="1">
        <f t="array" ref="AI1146">_xlfn.IFS(AH1146&lt;=25,"Young",AH1146&lt;=50,"Adult",AH1146&gt;50,"Old")</f>
        <v>Adult</v>
      </c>
    </row>
    <row r="1147" spans="1:35" x14ac:dyDescent="0.35">
      <c r="A1147" s="11">
        <v>1660</v>
      </c>
      <c r="B1147" s="9">
        <v>44782</v>
      </c>
      <c r="C1147" s="10">
        <f t="shared" ca="1" si="17"/>
        <v>3.7805555555555554</v>
      </c>
      <c r="D1147" s="11" t="s">
        <v>123</v>
      </c>
      <c r="E1147" s="11" t="s">
        <v>73</v>
      </c>
      <c r="F1147" s="11" t="s">
        <v>107</v>
      </c>
      <c r="G1147" s="11" t="s">
        <v>30</v>
      </c>
      <c r="H1147" s="11" t="s">
        <v>55</v>
      </c>
      <c r="I1147" s="11" t="s">
        <v>54</v>
      </c>
      <c r="J1147" s="11" t="s">
        <v>94</v>
      </c>
      <c r="K1147" s="11" t="s">
        <v>64</v>
      </c>
      <c r="L1147" s="9">
        <v>26116</v>
      </c>
      <c r="M1147" s="11" t="s">
        <v>35</v>
      </c>
      <c r="N1147" s="11" t="s">
        <v>47</v>
      </c>
      <c r="O1147" s="11" t="s">
        <v>59</v>
      </c>
      <c r="P1147" s="11" t="s">
        <v>38</v>
      </c>
      <c r="Q1147" s="11" t="s">
        <v>39</v>
      </c>
      <c r="R1147" s="11" cm="1">
        <f t="array" ref="R1147">_xlfn.IFS(Table3[[#This Row],[Performance Levels]]="Exceeds",4,Table3[[#This Row],[Performance Levels]]="Fully Meets",3,Table3[[#This Row],[Performance Levels]]="PIP",1,Table3[[#This Row],[Performance Levels]]="Needs Improvement",2)</f>
        <v>3</v>
      </c>
      <c r="S1147" s="11">
        <v>3</v>
      </c>
      <c r="T1147" s="11" t="str" cm="1">
        <f t="array" ref="T1147">_xlfn.IFS(S1147&lt;=2,"Excellent",S1147=3,"Average",S1147&lt;=5,"Poor")</f>
        <v>Average</v>
      </c>
      <c r="U1147" s="9">
        <v>45094</v>
      </c>
      <c r="V1147" s="11">
        <v>5</v>
      </c>
      <c r="W1147" s="11" t="str" cm="1">
        <f t="array" ref="W1147">_xlfn.IFS(S1147&lt;=2,"High",S1147=3,"Moderate",S1147&lt;=5,"Low")</f>
        <v>Moderate</v>
      </c>
      <c r="X1147" s="11">
        <v>5</v>
      </c>
      <c r="Y1147" s="11" t="str" cm="1">
        <f t="array" ref="Y1147">_xlfn.IFS(S1147&lt;=2,"High",S1147=3,"Moderate",S1147&lt;=5,"Low")</f>
        <v>Moderate</v>
      </c>
      <c r="Z1147" s="11">
        <v>1</v>
      </c>
      <c r="AA1147" s="11" t="str" cm="1">
        <f t="array" ref="AA1147">_xlfn.IFS(S1147&lt;=2,"High",S1147=3,"Moderate",S1147&lt;=5,"Low")</f>
        <v>Moderate</v>
      </c>
      <c r="AB1147" s="9">
        <v>45132</v>
      </c>
      <c r="AC1147" s="11" t="s">
        <v>91</v>
      </c>
      <c r="AD1147" s="11" t="s">
        <v>41</v>
      </c>
      <c r="AE1147" s="11" t="s">
        <v>42</v>
      </c>
      <c r="AF1147" s="11">
        <v>5</v>
      </c>
      <c r="AG1147" s="12">
        <v>698.82</v>
      </c>
      <c r="AH1147" s="11">
        <v>51</v>
      </c>
      <c r="AI1147" s="11" t="str" cm="1">
        <f t="array" ref="AI1147">_xlfn.IFS(AH1147&lt;=25,"Young",AH1147&lt;=50,"Adult",AH1147&gt;50,"Old")</f>
        <v>Old</v>
      </c>
    </row>
    <row r="1148" spans="1:35" x14ac:dyDescent="0.35">
      <c r="A1148" s="7">
        <v>1661</v>
      </c>
      <c r="B1148" s="5">
        <v>43543</v>
      </c>
      <c r="C1148" s="6">
        <f t="shared" ca="1" si="17"/>
        <v>7.1694444444444443</v>
      </c>
      <c r="D1148" s="7" t="s">
        <v>124</v>
      </c>
      <c r="E1148" s="7" t="s">
        <v>80</v>
      </c>
      <c r="F1148" s="7" t="s">
        <v>29</v>
      </c>
      <c r="G1148" s="7" t="s">
        <v>30</v>
      </c>
      <c r="H1148" s="7" t="s">
        <v>31</v>
      </c>
      <c r="I1148" s="7" t="s">
        <v>54</v>
      </c>
      <c r="J1148" s="7" t="s">
        <v>94</v>
      </c>
      <c r="K1148" s="7" t="s">
        <v>34</v>
      </c>
      <c r="L1148" s="5">
        <v>30087</v>
      </c>
      <c r="M1148" s="7" t="s">
        <v>35</v>
      </c>
      <c r="N1148" s="7" t="s">
        <v>47</v>
      </c>
      <c r="O1148" s="7" t="s">
        <v>48</v>
      </c>
      <c r="P1148" s="7" t="s">
        <v>76</v>
      </c>
      <c r="Q1148" s="7" t="s">
        <v>39</v>
      </c>
      <c r="R1148" s="7" cm="1">
        <f t="array" ref="R1148">_xlfn.IFS(Table3[[#This Row],[Performance Levels]]="Exceeds",4,Table3[[#This Row],[Performance Levels]]="Fully Meets",3,Table3[[#This Row],[Performance Levels]]="PIP",1,Table3[[#This Row],[Performance Levels]]="Needs Improvement",2)</f>
        <v>3</v>
      </c>
      <c r="S1148" s="7">
        <v>3</v>
      </c>
      <c r="T1148" s="7" t="str" cm="1">
        <f t="array" ref="T1148">_xlfn.IFS(S1148&lt;=2,"Excellent",S1148=3,"Average",S1148&lt;=5,"Poor")</f>
        <v>Average</v>
      </c>
      <c r="U1148" s="5">
        <v>44982</v>
      </c>
      <c r="V1148" s="7">
        <v>5</v>
      </c>
      <c r="W1148" s="7" t="str" cm="1">
        <f t="array" ref="W1148">_xlfn.IFS(S1148&lt;=2,"High",S1148=3,"Moderate",S1148&lt;=5,"Low")</f>
        <v>Moderate</v>
      </c>
      <c r="X1148" s="7">
        <v>4</v>
      </c>
      <c r="Y1148" s="7" t="str" cm="1">
        <f t="array" ref="Y1148">_xlfn.IFS(S1148&lt;=2,"High",S1148=3,"Moderate",S1148&lt;=5,"Low")</f>
        <v>Moderate</v>
      </c>
      <c r="Z1148" s="7">
        <v>4</v>
      </c>
      <c r="AA1148" s="7" t="str" cm="1">
        <f t="array" ref="AA1148">_xlfn.IFS(S1148&lt;=2,"High",S1148=3,"Moderate",S1148&lt;=5,"Low")</f>
        <v>Moderate</v>
      </c>
      <c r="AB1148" s="5">
        <v>45127</v>
      </c>
      <c r="AC1148" s="7" t="s">
        <v>67</v>
      </c>
      <c r="AD1148" s="7" t="s">
        <v>41</v>
      </c>
      <c r="AE1148" s="7" t="s">
        <v>42</v>
      </c>
      <c r="AF1148" s="7">
        <v>5</v>
      </c>
      <c r="AG1148" s="8">
        <v>633.36</v>
      </c>
      <c r="AH1148" s="7">
        <v>37</v>
      </c>
      <c r="AI1148" s="7" t="str" cm="1">
        <f t="array" ref="AI1148">_xlfn.IFS(AH1148&lt;=25,"Young",AH1148&lt;=50,"Adult",AH1148&gt;50,"Old")</f>
        <v>Adult</v>
      </c>
    </row>
    <row r="1149" spans="1:35" x14ac:dyDescent="0.35">
      <c r="A1149" s="11">
        <v>1662</v>
      </c>
      <c r="B1149" s="9">
        <v>43429</v>
      </c>
      <c r="C1149" s="10">
        <f t="shared" ca="1" si="17"/>
        <v>7.4861111111111107</v>
      </c>
      <c r="D1149" s="11" t="s">
        <v>138</v>
      </c>
      <c r="E1149" s="11" t="s">
        <v>53</v>
      </c>
      <c r="F1149" s="11" t="s">
        <v>29</v>
      </c>
      <c r="G1149" s="11" t="s">
        <v>30</v>
      </c>
      <c r="H1149" s="11" t="s">
        <v>31</v>
      </c>
      <c r="I1149" s="11" t="s">
        <v>54</v>
      </c>
      <c r="J1149" s="11" t="s">
        <v>94</v>
      </c>
      <c r="K1149" s="11" t="s">
        <v>78</v>
      </c>
      <c r="L1149" s="9">
        <v>23319</v>
      </c>
      <c r="M1149" s="11" t="s">
        <v>35</v>
      </c>
      <c r="N1149" s="11" t="s">
        <v>36</v>
      </c>
      <c r="O1149" s="11" t="s">
        <v>48</v>
      </c>
      <c r="P1149" s="11" t="s">
        <v>66</v>
      </c>
      <c r="Q1149" s="11" t="s">
        <v>39</v>
      </c>
      <c r="R1149" s="11" cm="1">
        <f t="array" ref="R1149">_xlfn.IFS(Table3[[#This Row],[Performance Levels]]="Exceeds",4,Table3[[#This Row],[Performance Levels]]="Fully Meets",3,Table3[[#This Row],[Performance Levels]]="PIP",1,Table3[[#This Row],[Performance Levels]]="Needs Improvement",2)</f>
        <v>3</v>
      </c>
      <c r="S1149" s="11">
        <v>3</v>
      </c>
      <c r="T1149" s="11" t="str" cm="1">
        <f t="array" ref="T1149">_xlfn.IFS(S1149&lt;=2,"Excellent",S1149=3,"Average",S1149&lt;=5,"Poor")</f>
        <v>Average</v>
      </c>
      <c r="U1149" s="9">
        <v>45063</v>
      </c>
      <c r="V1149" s="11">
        <v>2</v>
      </c>
      <c r="W1149" s="11" t="str" cm="1">
        <f t="array" ref="W1149">_xlfn.IFS(S1149&lt;=2,"High",S1149=3,"Moderate",S1149&lt;=5,"Low")</f>
        <v>Moderate</v>
      </c>
      <c r="X1149" s="11">
        <v>4</v>
      </c>
      <c r="Y1149" s="11" t="str" cm="1">
        <f t="array" ref="Y1149">_xlfn.IFS(S1149&lt;=2,"High",S1149=3,"Moderate",S1149&lt;=5,"Low")</f>
        <v>Moderate</v>
      </c>
      <c r="Z1149" s="11">
        <v>5</v>
      </c>
      <c r="AA1149" s="11" t="str" cm="1">
        <f t="array" ref="AA1149">_xlfn.IFS(S1149&lt;=2,"High",S1149=3,"Moderate",S1149&lt;=5,"Low")</f>
        <v>Moderate</v>
      </c>
      <c r="AB1149" s="9">
        <v>44975</v>
      </c>
      <c r="AC1149" s="11" t="s">
        <v>67</v>
      </c>
      <c r="AD1149" s="11" t="s">
        <v>41</v>
      </c>
      <c r="AE1149" s="11" t="s">
        <v>42</v>
      </c>
      <c r="AF1149" s="11">
        <v>3</v>
      </c>
      <c r="AG1149" s="12">
        <v>241.19</v>
      </c>
      <c r="AH1149" s="11">
        <v>55</v>
      </c>
      <c r="AI1149" s="11" t="str" cm="1">
        <f t="array" ref="AI1149">_xlfn.IFS(AH1149&lt;=25,"Young",AH1149&lt;=50,"Adult",AH1149&gt;50,"Old")</f>
        <v>Old</v>
      </c>
    </row>
    <row r="1150" spans="1:35" x14ac:dyDescent="0.35">
      <c r="A1150" s="7">
        <v>1663</v>
      </c>
      <c r="B1150" s="5">
        <v>44661</v>
      </c>
      <c r="C1150" s="6">
        <f t="shared" ca="1" si="17"/>
        <v>4.1111111111111107</v>
      </c>
      <c r="D1150" s="7" t="s">
        <v>138</v>
      </c>
      <c r="E1150" s="7" t="s">
        <v>68</v>
      </c>
      <c r="F1150" s="7" t="s">
        <v>107</v>
      </c>
      <c r="G1150" s="7" t="s">
        <v>54</v>
      </c>
      <c r="H1150" s="7" t="s">
        <v>31</v>
      </c>
      <c r="I1150" s="7" t="s">
        <v>54</v>
      </c>
      <c r="J1150" s="7" t="s">
        <v>94</v>
      </c>
      <c r="K1150" s="7" t="s">
        <v>46</v>
      </c>
      <c r="L1150" s="5">
        <v>22311</v>
      </c>
      <c r="M1150" s="7" t="s">
        <v>35</v>
      </c>
      <c r="N1150" s="7" t="s">
        <v>36</v>
      </c>
      <c r="O1150" s="7" t="s">
        <v>83</v>
      </c>
      <c r="P1150" s="7" t="s">
        <v>38</v>
      </c>
      <c r="Q1150" s="7" t="s">
        <v>39</v>
      </c>
      <c r="R1150" s="7" cm="1">
        <f t="array" ref="R1150">_xlfn.IFS(Table3[[#This Row],[Performance Levels]]="Exceeds",4,Table3[[#This Row],[Performance Levels]]="Fully Meets",3,Table3[[#This Row],[Performance Levels]]="PIP",1,Table3[[#This Row],[Performance Levels]]="Needs Improvement",2)</f>
        <v>3</v>
      </c>
      <c r="S1150" s="7">
        <v>3</v>
      </c>
      <c r="T1150" s="7" t="str" cm="1">
        <f t="array" ref="T1150">_xlfn.IFS(S1150&lt;=2,"Excellent",S1150=3,"Average",S1150&lt;=5,"Poor")</f>
        <v>Average</v>
      </c>
      <c r="U1150" s="5">
        <v>44995</v>
      </c>
      <c r="V1150" s="7">
        <v>4</v>
      </c>
      <c r="W1150" s="7" t="str" cm="1">
        <f t="array" ref="W1150">_xlfn.IFS(S1150&lt;=2,"High",S1150=3,"Moderate",S1150&lt;=5,"Low")</f>
        <v>Moderate</v>
      </c>
      <c r="X1150" s="7">
        <v>2</v>
      </c>
      <c r="Y1150" s="7" t="str" cm="1">
        <f t="array" ref="Y1150">_xlfn.IFS(S1150&lt;=2,"High",S1150=3,"Moderate",S1150&lt;=5,"Low")</f>
        <v>Moderate</v>
      </c>
      <c r="Z1150" s="7">
        <v>4</v>
      </c>
      <c r="AA1150" s="7" t="str" cm="1">
        <f t="array" ref="AA1150">_xlfn.IFS(S1150&lt;=2,"High",S1150=3,"Moderate",S1150&lt;=5,"Low")</f>
        <v>Moderate</v>
      </c>
      <c r="AB1150" s="5">
        <v>45120</v>
      </c>
      <c r="AC1150" s="7" t="s">
        <v>91</v>
      </c>
      <c r="AD1150" s="7" t="s">
        <v>50</v>
      </c>
      <c r="AE1150" s="7" t="s">
        <v>72</v>
      </c>
      <c r="AF1150" s="7">
        <v>5</v>
      </c>
      <c r="AG1150" s="8">
        <v>271.37</v>
      </c>
      <c r="AH1150" s="7">
        <v>61</v>
      </c>
      <c r="AI1150" s="7" t="str" cm="1">
        <f t="array" ref="AI1150">_xlfn.IFS(AH1150&lt;=25,"Young",AH1150&lt;=50,"Adult",AH1150&gt;50,"Old")</f>
        <v>Old</v>
      </c>
    </row>
    <row r="1151" spans="1:35" x14ac:dyDescent="0.35">
      <c r="A1151" s="11">
        <v>1664</v>
      </c>
      <c r="B1151" s="9">
        <v>44288</v>
      </c>
      <c r="C1151" s="10">
        <f t="shared" ca="1" si="17"/>
        <v>5.1333333333333337</v>
      </c>
      <c r="D1151" s="11" t="s">
        <v>52</v>
      </c>
      <c r="E1151" s="11" t="s">
        <v>43</v>
      </c>
      <c r="F1151" s="11" t="s">
        <v>29</v>
      </c>
      <c r="G1151" s="11" t="s">
        <v>54</v>
      </c>
      <c r="H1151" s="11" t="s">
        <v>31</v>
      </c>
      <c r="I1151" s="11" t="s">
        <v>54</v>
      </c>
      <c r="J1151" s="11" t="s">
        <v>94</v>
      </c>
      <c r="K1151" s="11" t="s">
        <v>88</v>
      </c>
      <c r="L1151" s="9">
        <v>33491</v>
      </c>
      <c r="M1151" s="11" t="s">
        <v>35</v>
      </c>
      <c r="N1151" s="11" t="s">
        <v>47</v>
      </c>
      <c r="O1151" s="11" t="s">
        <v>37</v>
      </c>
      <c r="P1151" s="11" t="s">
        <v>60</v>
      </c>
      <c r="Q1151" s="11" t="s">
        <v>39</v>
      </c>
      <c r="R1151" s="11" cm="1">
        <f t="array" ref="R1151">_xlfn.IFS(Table3[[#This Row],[Performance Levels]]="Exceeds",4,Table3[[#This Row],[Performance Levels]]="Fully Meets",3,Table3[[#This Row],[Performance Levels]]="PIP",1,Table3[[#This Row],[Performance Levels]]="Needs Improvement",2)</f>
        <v>3</v>
      </c>
      <c r="S1151" s="11">
        <v>3</v>
      </c>
      <c r="T1151" s="11" t="str" cm="1">
        <f t="array" ref="T1151">_xlfn.IFS(S1151&lt;=2,"Excellent",S1151=3,"Average",S1151&lt;=5,"Poor")</f>
        <v>Average</v>
      </c>
      <c r="U1151" s="9">
        <v>44969</v>
      </c>
      <c r="V1151" s="11">
        <v>2</v>
      </c>
      <c r="W1151" s="11" t="str" cm="1">
        <f t="array" ref="W1151">_xlfn.IFS(S1151&lt;=2,"High",S1151=3,"Moderate",S1151&lt;=5,"Low")</f>
        <v>Moderate</v>
      </c>
      <c r="X1151" s="11">
        <v>1</v>
      </c>
      <c r="Y1151" s="11" t="str" cm="1">
        <f t="array" ref="Y1151">_xlfn.IFS(S1151&lt;=2,"High",S1151=3,"Moderate",S1151&lt;=5,"Low")</f>
        <v>Moderate</v>
      </c>
      <c r="Z1151" s="11">
        <v>1</v>
      </c>
      <c r="AA1151" s="11" t="str" cm="1">
        <f t="array" ref="AA1151">_xlfn.IFS(S1151&lt;=2,"High",S1151=3,"Moderate",S1151&lt;=5,"Low")</f>
        <v>Moderate</v>
      </c>
      <c r="AB1151" s="9">
        <v>45115</v>
      </c>
      <c r="AC1151" s="11" t="s">
        <v>61</v>
      </c>
      <c r="AD1151" s="11" t="s">
        <v>41</v>
      </c>
      <c r="AE1151" s="11" t="s">
        <v>51</v>
      </c>
      <c r="AF1151" s="11">
        <v>1</v>
      </c>
      <c r="AG1151" s="12">
        <v>137.87</v>
      </c>
      <c r="AH1151" s="11">
        <v>30</v>
      </c>
      <c r="AI1151" s="11" t="str" cm="1">
        <f t="array" ref="AI1151">_xlfn.IFS(AH1151&lt;=25,"Young",AH1151&lt;=50,"Adult",AH1151&gt;50,"Old")</f>
        <v>Adult</v>
      </c>
    </row>
    <row r="1152" spans="1:35" x14ac:dyDescent="0.35">
      <c r="A1152" s="7">
        <v>1665</v>
      </c>
      <c r="B1152" s="5">
        <v>43821</v>
      </c>
      <c r="C1152" s="6">
        <f t="shared" ca="1" si="17"/>
        <v>6.4111111111111114</v>
      </c>
      <c r="D1152" s="7" t="s">
        <v>52</v>
      </c>
      <c r="E1152" s="7" t="s">
        <v>86</v>
      </c>
      <c r="F1152" s="7" t="s">
        <v>29</v>
      </c>
      <c r="G1152" s="7" t="s">
        <v>30</v>
      </c>
      <c r="H1152" s="7" t="s">
        <v>44</v>
      </c>
      <c r="I1152" s="7" t="s">
        <v>45</v>
      </c>
      <c r="J1152" s="7" t="s">
        <v>94</v>
      </c>
      <c r="K1152" s="7" t="s">
        <v>95</v>
      </c>
      <c r="L1152" s="5">
        <v>23202</v>
      </c>
      <c r="M1152" s="7" t="s">
        <v>35</v>
      </c>
      <c r="N1152" s="7" t="s">
        <v>47</v>
      </c>
      <c r="O1152" s="7" t="s">
        <v>71</v>
      </c>
      <c r="P1152" s="7" t="s">
        <v>38</v>
      </c>
      <c r="Q1152" s="7" t="s">
        <v>39</v>
      </c>
      <c r="R1152" s="7" cm="1">
        <f t="array" ref="R1152">_xlfn.IFS(Table3[[#This Row],[Performance Levels]]="Exceeds",4,Table3[[#This Row],[Performance Levels]]="Fully Meets",3,Table3[[#This Row],[Performance Levels]]="PIP",1,Table3[[#This Row],[Performance Levels]]="Needs Improvement",2)</f>
        <v>3</v>
      </c>
      <c r="S1152" s="7">
        <v>3</v>
      </c>
      <c r="T1152" s="7" t="str" cm="1">
        <f t="array" ref="T1152">_xlfn.IFS(S1152&lt;=2,"Excellent",S1152=3,"Average",S1152&lt;=5,"Poor")</f>
        <v>Average</v>
      </c>
      <c r="U1152" s="5">
        <v>44796</v>
      </c>
      <c r="V1152" s="7">
        <v>4</v>
      </c>
      <c r="W1152" s="7" t="str" cm="1">
        <f t="array" ref="W1152">_xlfn.IFS(S1152&lt;=2,"High",S1152=3,"Moderate",S1152&lt;=5,"Low")</f>
        <v>Moderate</v>
      </c>
      <c r="X1152" s="7">
        <v>2</v>
      </c>
      <c r="Y1152" s="7" t="str" cm="1">
        <f t="array" ref="Y1152">_xlfn.IFS(S1152&lt;=2,"High",S1152=3,"Moderate",S1152&lt;=5,"Low")</f>
        <v>Moderate</v>
      </c>
      <c r="Z1152" s="7">
        <v>3</v>
      </c>
      <c r="AA1152" s="7" t="str" cm="1">
        <f t="array" ref="AA1152">_xlfn.IFS(S1152&lt;=2,"High",S1152=3,"Moderate",S1152&lt;=5,"Low")</f>
        <v>Moderate</v>
      </c>
      <c r="AB1152" s="5">
        <v>44880</v>
      </c>
      <c r="AC1152" s="7" t="s">
        <v>61</v>
      </c>
      <c r="AD1152" s="7" t="s">
        <v>41</v>
      </c>
      <c r="AE1152" s="7" t="s">
        <v>72</v>
      </c>
      <c r="AF1152" s="7">
        <v>3</v>
      </c>
      <c r="AG1152" s="8">
        <v>999.83</v>
      </c>
      <c r="AH1152" s="7">
        <v>56</v>
      </c>
      <c r="AI1152" s="7" t="str" cm="1">
        <f t="array" ref="AI1152">_xlfn.IFS(AH1152&lt;=25,"Young",AH1152&lt;=50,"Adult",AH1152&gt;50,"Old")</f>
        <v>Old</v>
      </c>
    </row>
    <row r="1153" spans="1:35" x14ac:dyDescent="0.35">
      <c r="A1153" s="11">
        <v>1666</v>
      </c>
      <c r="B1153" s="9">
        <v>44422</v>
      </c>
      <c r="C1153" s="10">
        <f t="shared" ca="1" si="17"/>
        <v>4.7666666666666666</v>
      </c>
      <c r="D1153" s="11" t="s">
        <v>52</v>
      </c>
      <c r="E1153" s="11" t="s">
        <v>63</v>
      </c>
      <c r="F1153" s="11" t="s">
        <v>29</v>
      </c>
      <c r="G1153" s="11" t="s">
        <v>54</v>
      </c>
      <c r="H1153" s="11" t="s">
        <v>44</v>
      </c>
      <c r="I1153" s="11" t="s">
        <v>45</v>
      </c>
      <c r="J1153" s="11" t="s">
        <v>94</v>
      </c>
      <c r="K1153" s="11" t="s">
        <v>64</v>
      </c>
      <c r="L1153" s="9">
        <v>28693</v>
      </c>
      <c r="M1153" s="11" t="s">
        <v>79</v>
      </c>
      <c r="N1153" s="11" t="s">
        <v>47</v>
      </c>
      <c r="O1153" s="11" t="s">
        <v>71</v>
      </c>
      <c r="P1153" s="11" t="s">
        <v>76</v>
      </c>
      <c r="Q1153" s="11" t="s">
        <v>39</v>
      </c>
      <c r="R1153" s="11" cm="1">
        <f t="array" ref="R1153">_xlfn.IFS(Table3[[#This Row],[Performance Levels]]="Exceeds",4,Table3[[#This Row],[Performance Levels]]="Fully Meets",3,Table3[[#This Row],[Performance Levels]]="PIP",1,Table3[[#This Row],[Performance Levels]]="Needs Improvement",2)</f>
        <v>3</v>
      </c>
      <c r="S1153" s="11">
        <v>3</v>
      </c>
      <c r="T1153" s="11" t="str" cm="1">
        <f t="array" ref="T1153">_xlfn.IFS(S1153&lt;=2,"Excellent",S1153=3,"Average",S1153&lt;=5,"Poor")</f>
        <v>Average</v>
      </c>
      <c r="U1153" s="9">
        <v>44785</v>
      </c>
      <c r="V1153" s="11">
        <v>3</v>
      </c>
      <c r="W1153" s="11" t="str" cm="1">
        <f t="array" ref="W1153">_xlfn.IFS(S1153&lt;=2,"High",S1153=3,"Moderate",S1153&lt;=5,"Low")</f>
        <v>Moderate</v>
      </c>
      <c r="X1153" s="11">
        <v>3</v>
      </c>
      <c r="Y1153" s="11" t="str" cm="1">
        <f t="array" ref="Y1153">_xlfn.IFS(S1153&lt;=2,"High",S1153=3,"Moderate",S1153&lt;=5,"Low")</f>
        <v>Moderate</v>
      </c>
      <c r="Z1153" s="11">
        <v>4</v>
      </c>
      <c r="AA1153" s="11" t="str" cm="1">
        <f t="array" ref="AA1153">_xlfn.IFS(S1153&lt;=2,"High",S1153=3,"Moderate",S1153&lt;=5,"Low")</f>
        <v>Moderate</v>
      </c>
      <c r="AB1153" s="9">
        <v>44978</v>
      </c>
      <c r="AC1153" s="11" t="s">
        <v>67</v>
      </c>
      <c r="AD1153" s="11" t="s">
        <v>41</v>
      </c>
      <c r="AE1153" s="11" t="s">
        <v>42</v>
      </c>
      <c r="AF1153" s="11">
        <v>5</v>
      </c>
      <c r="AG1153" s="12">
        <v>597.62</v>
      </c>
      <c r="AH1153" s="11">
        <v>43</v>
      </c>
      <c r="AI1153" s="11" t="str" cm="1">
        <f t="array" ref="AI1153">_xlfn.IFS(AH1153&lt;=25,"Young",AH1153&lt;=50,"Adult",AH1153&gt;50,"Old")</f>
        <v>Adult</v>
      </c>
    </row>
    <row r="1154" spans="1:35" x14ac:dyDescent="0.35">
      <c r="A1154" s="7">
        <v>1667</v>
      </c>
      <c r="B1154" s="5">
        <v>43340</v>
      </c>
      <c r="C1154" s="6">
        <f t="shared" ca="1" si="17"/>
        <v>7.7277777777777779</v>
      </c>
      <c r="D1154" s="7" t="s">
        <v>130</v>
      </c>
      <c r="E1154" s="7" t="s">
        <v>68</v>
      </c>
      <c r="F1154" s="7" t="s">
        <v>29</v>
      </c>
      <c r="G1154" s="7" t="s">
        <v>54</v>
      </c>
      <c r="H1154" s="7" t="s">
        <v>44</v>
      </c>
      <c r="I1154" s="7" t="s">
        <v>54</v>
      </c>
      <c r="J1154" s="7" t="s">
        <v>131</v>
      </c>
      <c r="K1154" s="7" t="s">
        <v>88</v>
      </c>
      <c r="L1154" s="5">
        <v>26377</v>
      </c>
      <c r="M1154" s="7" t="s">
        <v>35</v>
      </c>
      <c r="N1154" s="7" t="s">
        <v>47</v>
      </c>
      <c r="O1154" s="7" t="s">
        <v>71</v>
      </c>
      <c r="P1154" s="7" t="s">
        <v>38</v>
      </c>
      <c r="Q1154" s="7" t="s">
        <v>39</v>
      </c>
      <c r="R1154" s="7" cm="1">
        <f t="array" ref="R1154">_xlfn.IFS(Table3[[#This Row],[Performance Levels]]="Exceeds",4,Table3[[#This Row],[Performance Levels]]="Fully Meets",3,Table3[[#This Row],[Performance Levels]]="PIP",1,Table3[[#This Row],[Performance Levels]]="Needs Improvement",2)</f>
        <v>3</v>
      </c>
      <c r="S1154" s="7">
        <v>3</v>
      </c>
      <c r="T1154" s="7" t="str" cm="1">
        <f t="array" ref="T1154">_xlfn.IFS(S1154&lt;=2,"Excellent",S1154=3,"Average",S1154&lt;=5,"Poor")</f>
        <v>Average</v>
      </c>
      <c r="U1154" s="5">
        <v>44858</v>
      </c>
      <c r="V1154" s="7">
        <v>1</v>
      </c>
      <c r="W1154" s="7" t="str" cm="1">
        <f t="array" ref="W1154">_xlfn.IFS(S1154&lt;=2,"High",S1154=3,"Moderate",S1154&lt;=5,"Low")</f>
        <v>Moderate</v>
      </c>
      <c r="X1154" s="7">
        <v>3</v>
      </c>
      <c r="Y1154" s="7" t="str" cm="1">
        <f t="array" ref="Y1154">_xlfn.IFS(S1154&lt;=2,"High",S1154=3,"Moderate",S1154&lt;=5,"Low")</f>
        <v>Moderate</v>
      </c>
      <c r="Z1154" s="7">
        <v>5</v>
      </c>
      <c r="AA1154" s="7" t="str" cm="1">
        <f t="array" ref="AA1154">_xlfn.IFS(S1154&lt;=2,"High",S1154=3,"Moderate",S1154&lt;=5,"Low")</f>
        <v>Moderate</v>
      </c>
      <c r="AB1154" s="5">
        <v>44815</v>
      </c>
      <c r="AC1154" s="7" t="s">
        <v>40</v>
      </c>
      <c r="AD1154" s="7" t="s">
        <v>50</v>
      </c>
      <c r="AE1154" s="7" t="s">
        <v>62</v>
      </c>
      <c r="AF1154" s="7">
        <v>1</v>
      </c>
      <c r="AG1154" s="8">
        <v>697.89</v>
      </c>
      <c r="AH1154" s="7">
        <v>46</v>
      </c>
      <c r="AI1154" s="7" t="str" cm="1">
        <f t="array" ref="AI1154">_xlfn.IFS(AH1154&lt;=25,"Young",AH1154&lt;=50,"Adult",AH1154&gt;50,"Old")</f>
        <v>Adult</v>
      </c>
    </row>
    <row r="1155" spans="1:35" x14ac:dyDescent="0.35">
      <c r="A1155" s="11">
        <v>1668</v>
      </c>
      <c r="B1155" s="9">
        <v>45117</v>
      </c>
      <c r="C1155" s="10">
        <f t="shared" ref="C1155:C1218" ca="1" si="18">YEARFRAC(B1155,TODAY())</f>
        <v>2.8611111111111112</v>
      </c>
      <c r="D1155" s="11" t="s">
        <v>130</v>
      </c>
      <c r="E1155" s="11" t="s">
        <v>28</v>
      </c>
      <c r="F1155" s="11" t="s">
        <v>29</v>
      </c>
      <c r="G1155" s="11" t="s">
        <v>45</v>
      </c>
      <c r="H1155" s="11" t="s">
        <v>31</v>
      </c>
      <c r="I1155" s="11" t="s">
        <v>45</v>
      </c>
      <c r="J1155" s="11" t="s">
        <v>131</v>
      </c>
      <c r="K1155" s="11" t="s">
        <v>46</v>
      </c>
      <c r="L1155" s="9">
        <v>53942</v>
      </c>
      <c r="M1155" s="11" t="s">
        <v>35</v>
      </c>
      <c r="N1155" s="11" t="s">
        <v>47</v>
      </c>
      <c r="O1155" s="11" t="s">
        <v>71</v>
      </c>
      <c r="P1155" s="11" t="s">
        <v>60</v>
      </c>
      <c r="Q1155" s="11" t="s">
        <v>39</v>
      </c>
      <c r="R1155" s="11" cm="1">
        <f t="array" ref="R1155">_xlfn.IFS(Table3[[#This Row],[Performance Levels]]="Exceeds",4,Table3[[#This Row],[Performance Levels]]="Fully Meets",3,Table3[[#This Row],[Performance Levels]]="PIP",1,Table3[[#This Row],[Performance Levels]]="Needs Improvement",2)</f>
        <v>3</v>
      </c>
      <c r="S1155" s="11">
        <v>3</v>
      </c>
      <c r="T1155" s="11" t="str" cm="1">
        <f t="array" ref="T1155">_xlfn.IFS(S1155&lt;=2,"Excellent",S1155=3,"Average",S1155&lt;=5,"Poor")</f>
        <v>Average</v>
      </c>
      <c r="U1155" s="9">
        <v>44835</v>
      </c>
      <c r="V1155" s="11">
        <v>2</v>
      </c>
      <c r="W1155" s="11" t="str" cm="1">
        <f t="array" ref="W1155">_xlfn.IFS(S1155&lt;=2,"High",S1155=3,"Moderate",S1155&lt;=5,"Low")</f>
        <v>Moderate</v>
      </c>
      <c r="X1155" s="11">
        <v>1</v>
      </c>
      <c r="Y1155" s="11" t="str" cm="1">
        <f t="array" ref="Y1155">_xlfn.IFS(S1155&lt;=2,"High",S1155=3,"Moderate",S1155&lt;=5,"Low")</f>
        <v>Moderate</v>
      </c>
      <c r="Z1155" s="11">
        <v>3</v>
      </c>
      <c r="AA1155" s="11" t="str" cm="1">
        <f t="array" ref="AA1155">_xlfn.IFS(S1155&lt;=2,"High",S1155=3,"Moderate",S1155&lt;=5,"Low")</f>
        <v>Moderate</v>
      </c>
      <c r="AB1155" s="9">
        <v>45100</v>
      </c>
      <c r="AC1155" s="11" t="s">
        <v>49</v>
      </c>
      <c r="AD1155" s="11" t="s">
        <v>50</v>
      </c>
      <c r="AE1155" s="11" t="s">
        <v>42</v>
      </c>
      <c r="AF1155" s="11">
        <v>5</v>
      </c>
      <c r="AG1155" s="12">
        <v>673.27</v>
      </c>
      <c r="AH1155" s="11">
        <v>76</v>
      </c>
      <c r="AI1155" s="11" t="str" cm="1">
        <f t="array" ref="AI1155">_xlfn.IFS(AH1155&lt;=25,"Young",AH1155&lt;=50,"Adult",AH1155&gt;50,"Old")</f>
        <v>Old</v>
      </c>
    </row>
    <row r="1156" spans="1:35" x14ac:dyDescent="0.35">
      <c r="A1156" s="7">
        <v>1669</v>
      </c>
      <c r="B1156" s="5">
        <v>44092</v>
      </c>
      <c r="C1156" s="6">
        <f t="shared" ca="1" si="18"/>
        <v>5.6722222222222225</v>
      </c>
      <c r="D1156" s="7" t="s">
        <v>139</v>
      </c>
      <c r="E1156" s="7" t="s">
        <v>84</v>
      </c>
      <c r="F1156" s="7" t="s">
        <v>29</v>
      </c>
      <c r="G1156" s="7" t="s">
        <v>45</v>
      </c>
      <c r="H1156" s="7" t="s">
        <v>44</v>
      </c>
      <c r="I1156" s="7" t="s">
        <v>32</v>
      </c>
      <c r="J1156" s="7" t="s">
        <v>94</v>
      </c>
      <c r="K1156" s="7" t="s">
        <v>69</v>
      </c>
      <c r="L1156" s="5">
        <v>22538</v>
      </c>
      <c r="M1156" s="7" t="s">
        <v>35</v>
      </c>
      <c r="N1156" s="7" t="s">
        <v>47</v>
      </c>
      <c r="O1156" s="7" t="s">
        <v>83</v>
      </c>
      <c r="P1156" s="7" t="s">
        <v>76</v>
      </c>
      <c r="Q1156" s="7" t="s">
        <v>39</v>
      </c>
      <c r="R1156" s="7" cm="1">
        <f t="array" ref="R1156">_xlfn.IFS(Table3[[#This Row],[Performance Levels]]="Exceeds",4,Table3[[#This Row],[Performance Levels]]="Fully Meets",3,Table3[[#This Row],[Performance Levels]]="PIP",1,Table3[[#This Row],[Performance Levels]]="Needs Improvement",2)</f>
        <v>3</v>
      </c>
      <c r="S1156" s="7">
        <v>3</v>
      </c>
      <c r="T1156" s="7" t="str" cm="1">
        <f t="array" ref="T1156">_xlfn.IFS(S1156&lt;=2,"Excellent",S1156=3,"Average",S1156&lt;=5,"Poor")</f>
        <v>Average</v>
      </c>
      <c r="U1156" s="5">
        <v>44817</v>
      </c>
      <c r="V1156" s="7">
        <v>3</v>
      </c>
      <c r="W1156" s="7" t="str" cm="1">
        <f t="array" ref="W1156">_xlfn.IFS(S1156&lt;=2,"High",S1156=3,"Moderate",S1156&lt;=5,"Low")</f>
        <v>Moderate</v>
      </c>
      <c r="X1156" s="7">
        <v>1</v>
      </c>
      <c r="Y1156" s="7" t="str" cm="1">
        <f t="array" ref="Y1156">_xlfn.IFS(S1156&lt;=2,"High",S1156=3,"Moderate",S1156&lt;=5,"Low")</f>
        <v>Moderate</v>
      </c>
      <c r="Z1156" s="7">
        <v>2</v>
      </c>
      <c r="AA1156" s="7" t="str" cm="1">
        <f t="array" ref="AA1156">_xlfn.IFS(S1156&lt;=2,"High",S1156=3,"Moderate",S1156&lt;=5,"Low")</f>
        <v>Moderate</v>
      </c>
      <c r="AB1156" s="5">
        <v>44936</v>
      </c>
      <c r="AC1156" s="7" t="s">
        <v>61</v>
      </c>
      <c r="AD1156" s="7" t="s">
        <v>50</v>
      </c>
      <c r="AE1156" s="7" t="s">
        <v>72</v>
      </c>
      <c r="AF1156" s="7">
        <v>5</v>
      </c>
      <c r="AG1156" s="8">
        <v>753.01</v>
      </c>
      <c r="AH1156" s="7">
        <v>59</v>
      </c>
      <c r="AI1156" s="7" t="str" cm="1">
        <f t="array" ref="AI1156">_xlfn.IFS(AH1156&lt;=25,"Young",AH1156&lt;=50,"Adult",AH1156&gt;50,"Old")</f>
        <v>Old</v>
      </c>
    </row>
    <row r="1157" spans="1:35" x14ac:dyDescent="0.35">
      <c r="A1157" s="11">
        <v>1670</v>
      </c>
      <c r="B1157" s="9">
        <v>43664</v>
      </c>
      <c r="C1157" s="10">
        <f t="shared" ca="1" si="18"/>
        <v>6.8388888888888886</v>
      </c>
      <c r="D1157" s="11" t="s">
        <v>139</v>
      </c>
      <c r="E1157" s="11" t="s">
        <v>43</v>
      </c>
      <c r="F1157" s="11" t="s">
        <v>29</v>
      </c>
      <c r="G1157" s="11" t="s">
        <v>30</v>
      </c>
      <c r="H1157" s="11" t="s">
        <v>44</v>
      </c>
      <c r="I1157" s="11" t="s">
        <v>54</v>
      </c>
      <c r="J1157" s="11" t="s">
        <v>94</v>
      </c>
      <c r="K1157" s="11" t="s">
        <v>88</v>
      </c>
      <c r="L1157" s="9">
        <v>22226</v>
      </c>
      <c r="M1157" s="11" t="s">
        <v>35</v>
      </c>
      <c r="N1157" s="11" t="s">
        <v>36</v>
      </c>
      <c r="O1157" s="11" t="s">
        <v>59</v>
      </c>
      <c r="P1157" s="11" t="s">
        <v>38</v>
      </c>
      <c r="Q1157" s="11" t="s">
        <v>39</v>
      </c>
      <c r="R1157" s="11" cm="1">
        <f t="array" ref="R1157">_xlfn.IFS(Table3[[#This Row],[Performance Levels]]="Exceeds",4,Table3[[#This Row],[Performance Levels]]="Fully Meets",3,Table3[[#This Row],[Performance Levels]]="PIP",1,Table3[[#This Row],[Performance Levels]]="Needs Improvement",2)</f>
        <v>3</v>
      </c>
      <c r="S1157" s="11">
        <v>3</v>
      </c>
      <c r="T1157" s="11" t="str" cm="1">
        <f t="array" ref="T1157">_xlfn.IFS(S1157&lt;=2,"Excellent",S1157=3,"Average",S1157&lt;=5,"Poor")</f>
        <v>Average</v>
      </c>
      <c r="U1157" s="9">
        <v>44784</v>
      </c>
      <c r="V1157" s="11">
        <v>2</v>
      </c>
      <c r="W1157" s="11" t="str" cm="1">
        <f t="array" ref="W1157">_xlfn.IFS(S1157&lt;=2,"High",S1157=3,"Moderate",S1157&lt;=5,"Low")</f>
        <v>Moderate</v>
      </c>
      <c r="X1157" s="11">
        <v>2</v>
      </c>
      <c r="Y1157" s="11" t="str" cm="1">
        <f t="array" ref="Y1157">_xlfn.IFS(S1157&lt;=2,"High",S1157=3,"Moderate",S1157&lt;=5,"Low")</f>
        <v>Moderate</v>
      </c>
      <c r="Z1157" s="11">
        <v>2</v>
      </c>
      <c r="AA1157" s="11" t="str" cm="1">
        <f t="array" ref="AA1157">_xlfn.IFS(S1157&lt;=2,"High",S1157=3,"Moderate",S1157&lt;=5,"Low")</f>
        <v>Moderate</v>
      </c>
      <c r="AB1157" s="9">
        <v>44958</v>
      </c>
      <c r="AC1157" s="11" t="s">
        <v>40</v>
      </c>
      <c r="AD1157" s="11" t="s">
        <v>41</v>
      </c>
      <c r="AE1157" s="11" t="s">
        <v>42</v>
      </c>
      <c r="AF1157" s="11">
        <v>5</v>
      </c>
      <c r="AG1157" s="12">
        <v>939.02</v>
      </c>
      <c r="AH1157" s="11">
        <v>59</v>
      </c>
      <c r="AI1157" s="11" t="str" cm="1">
        <f t="array" ref="AI1157">_xlfn.IFS(AH1157&lt;=25,"Young",AH1157&lt;=50,"Adult",AH1157&gt;50,"Old")</f>
        <v>Old</v>
      </c>
    </row>
    <row r="1158" spans="1:35" x14ac:dyDescent="0.35">
      <c r="A1158" s="7">
        <v>1671</v>
      </c>
      <c r="B1158" s="5">
        <v>44521</v>
      </c>
      <c r="C1158" s="6">
        <f t="shared" ca="1" si="18"/>
        <v>4.4972222222222218</v>
      </c>
      <c r="D1158" s="7" t="s">
        <v>139</v>
      </c>
      <c r="E1158" s="7" t="s">
        <v>86</v>
      </c>
      <c r="F1158" s="7" t="s">
        <v>29</v>
      </c>
      <c r="G1158" s="7" t="s">
        <v>30</v>
      </c>
      <c r="H1158" s="7" t="s">
        <v>44</v>
      </c>
      <c r="I1158" s="7" t="s">
        <v>54</v>
      </c>
      <c r="J1158" s="7" t="s">
        <v>56</v>
      </c>
      <c r="K1158" s="7" t="s">
        <v>95</v>
      </c>
      <c r="L1158" s="5">
        <v>23660</v>
      </c>
      <c r="M1158" s="7" t="s">
        <v>35</v>
      </c>
      <c r="N1158" s="7" t="s">
        <v>36</v>
      </c>
      <c r="O1158" s="7" t="s">
        <v>37</v>
      </c>
      <c r="P1158" s="7" t="s">
        <v>66</v>
      </c>
      <c r="Q1158" s="7" t="s">
        <v>39</v>
      </c>
      <c r="R1158" s="7" cm="1">
        <f t="array" ref="R1158">_xlfn.IFS(Table3[[#This Row],[Performance Levels]]="Exceeds",4,Table3[[#This Row],[Performance Levels]]="Fully Meets",3,Table3[[#This Row],[Performance Levels]]="PIP",1,Table3[[#This Row],[Performance Levels]]="Needs Improvement",2)</f>
        <v>3</v>
      </c>
      <c r="S1158" s="7">
        <v>3</v>
      </c>
      <c r="T1158" s="7" t="str" cm="1">
        <f t="array" ref="T1158">_xlfn.IFS(S1158&lt;=2,"Excellent",S1158=3,"Average",S1158&lt;=5,"Poor")</f>
        <v>Average</v>
      </c>
      <c r="U1158" s="5">
        <v>45115</v>
      </c>
      <c r="V1158" s="7">
        <v>5</v>
      </c>
      <c r="W1158" s="7" t="str" cm="1">
        <f t="array" ref="W1158">_xlfn.IFS(S1158&lt;=2,"High",S1158=3,"Moderate",S1158&lt;=5,"Low")</f>
        <v>Moderate</v>
      </c>
      <c r="X1158" s="7">
        <v>3</v>
      </c>
      <c r="Y1158" s="7" t="str" cm="1">
        <f t="array" ref="Y1158">_xlfn.IFS(S1158&lt;=2,"High",S1158=3,"Moderate",S1158&lt;=5,"Low")</f>
        <v>Moderate</v>
      </c>
      <c r="Z1158" s="7">
        <v>5</v>
      </c>
      <c r="AA1158" s="7" t="str" cm="1">
        <f t="array" ref="AA1158">_xlfn.IFS(S1158&lt;=2,"High",S1158=3,"Moderate",S1158&lt;=5,"Low")</f>
        <v>Moderate</v>
      </c>
      <c r="AB1158" s="5">
        <v>44880</v>
      </c>
      <c r="AC1158" s="7" t="s">
        <v>49</v>
      </c>
      <c r="AD1158" s="7" t="s">
        <v>50</v>
      </c>
      <c r="AE1158" s="7" t="s">
        <v>72</v>
      </c>
      <c r="AF1158" s="7">
        <v>2</v>
      </c>
      <c r="AG1158" s="8">
        <v>680.45</v>
      </c>
      <c r="AH1158" s="7">
        <v>57</v>
      </c>
      <c r="AI1158" s="7" t="str" cm="1">
        <f t="array" ref="AI1158">_xlfn.IFS(AH1158&lt;=25,"Young",AH1158&lt;=50,"Adult",AH1158&gt;50,"Old")</f>
        <v>Old</v>
      </c>
    </row>
    <row r="1159" spans="1:35" x14ac:dyDescent="0.35">
      <c r="A1159" s="11">
        <v>1672</v>
      </c>
      <c r="B1159" s="9">
        <v>44263</v>
      </c>
      <c r="C1159" s="10">
        <f t="shared" ca="1" si="18"/>
        <v>5.2</v>
      </c>
      <c r="D1159" s="11" t="s">
        <v>123</v>
      </c>
      <c r="E1159" s="11" t="s">
        <v>28</v>
      </c>
      <c r="F1159" s="11" t="s">
        <v>29</v>
      </c>
      <c r="G1159" s="11" t="s">
        <v>54</v>
      </c>
      <c r="H1159" s="11" t="s">
        <v>55</v>
      </c>
      <c r="I1159" s="11" t="s">
        <v>45</v>
      </c>
      <c r="J1159" s="11" t="s">
        <v>94</v>
      </c>
      <c r="K1159" s="11" t="s">
        <v>69</v>
      </c>
      <c r="L1159" s="9">
        <v>53838</v>
      </c>
      <c r="M1159" s="11" t="s">
        <v>35</v>
      </c>
      <c r="N1159" s="11" t="s">
        <v>47</v>
      </c>
      <c r="O1159" s="11" t="s">
        <v>83</v>
      </c>
      <c r="P1159" s="11" t="s">
        <v>66</v>
      </c>
      <c r="Q1159" s="11" t="s">
        <v>39</v>
      </c>
      <c r="R1159" s="11" cm="1">
        <f t="array" ref="R1159">_xlfn.IFS(Table3[[#This Row],[Performance Levels]]="Exceeds",4,Table3[[#This Row],[Performance Levels]]="Fully Meets",3,Table3[[#This Row],[Performance Levels]]="PIP",1,Table3[[#This Row],[Performance Levels]]="Needs Improvement",2)</f>
        <v>3</v>
      </c>
      <c r="S1159" s="11">
        <v>3</v>
      </c>
      <c r="T1159" s="11" t="str" cm="1">
        <f t="array" ref="T1159">_xlfn.IFS(S1159&lt;=2,"Excellent",S1159=3,"Average",S1159&lt;=5,"Poor")</f>
        <v>Average</v>
      </c>
      <c r="U1159" s="9">
        <v>44842</v>
      </c>
      <c r="V1159" s="11">
        <v>1</v>
      </c>
      <c r="W1159" s="11" t="str" cm="1">
        <f t="array" ref="W1159">_xlfn.IFS(S1159&lt;=2,"High",S1159=3,"Moderate",S1159&lt;=5,"Low")</f>
        <v>Moderate</v>
      </c>
      <c r="X1159" s="11">
        <v>3</v>
      </c>
      <c r="Y1159" s="11" t="str" cm="1">
        <f t="array" ref="Y1159">_xlfn.IFS(S1159&lt;=2,"High",S1159=3,"Moderate",S1159&lt;=5,"Low")</f>
        <v>Moderate</v>
      </c>
      <c r="Z1159" s="11">
        <v>4</v>
      </c>
      <c r="AA1159" s="11" t="str" cm="1">
        <f t="array" ref="AA1159">_xlfn.IFS(S1159&lt;=2,"High",S1159=3,"Moderate",S1159&lt;=5,"Low")</f>
        <v>Moderate</v>
      </c>
      <c r="AB1159" s="9">
        <v>44818</v>
      </c>
      <c r="AC1159" s="11" t="s">
        <v>67</v>
      </c>
      <c r="AD1159" s="11" t="s">
        <v>50</v>
      </c>
      <c r="AE1159" s="11" t="s">
        <v>62</v>
      </c>
      <c r="AF1159" s="11">
        <v>3</v>
      </c>
      <c r="AG1159" s="12">
        <v>263.8</v>
      </c>
      <c r="AH1159" s="11">
        <v>74</v>
      </c>
      <c r="AI1159" s="11" t="str" cm="1">
        <f t="array" ref="AI1159">_xlfn.IFS(AH1159&lt;=25,"Young",AH1159&lt;=50,"Adult",AH1159&gt;50,"Old")</f>
        <v>Old</v>
      </c>
    </row>
    <row r="1160" spans="1:35" x14ac:dyDescent="0.35">
      <c r="A1160" s="7">
        <v>1673</v>
      </c>
      <c r="B1160" s="5">
        <v>43698</v>
      </c>
      <c r="C1160" s="6">
        <f t="shared" ca="1" si="18"/>
        <v>6.7472222222222218</v>
      </c>
      <c r="D1160" s="7" t="s">
        <v>124</v>
      </c>
      <c r="E1160" s="7" t="s">
        <v>43</v>
      </c>
      <c r="F1160" s="7" t="s">
        <v>29</v>
      </c>
      <c r="G1160" s="7" t="s">
        <v>45</v>
      </c>
      <c r="H1160" s="7" t="s">
        <v>31</v>
      </c>
      <c r="I1160" s="7" t="s">
        <v>54</v>
      </c>
      <c r="J1160" s="7" t="s">
        <v>94</v>
      </c>
      <c r="K1160" s="7" t="s">
        <v>64</v>
      </c>
      <c r="L1160" s="5">
        <v>18574</v>
      </c>
      <c r="M1160" s="7" t="s">
        <v>35</v>
      </c>
      <c r="N1160" s="7" t="s">
        <v>36</v>
      </c>
      <c r="O1160" s="7" t="s">
        <v>59</v>
      </c>
      <c r="P1160" s="7" t="s">
        <v>38</v>
      </c>
      <c r="Q1160" s="7" t="s">
        <v>39</v>
      </c>
      <c r="R1160" s="7" cm="1">
        <f t="array" ref="R1160">_xlfn.IFS(Table3[[#This Row],[Performance Levels]]="Exceeds",4,Table3[[#This Row],[Performance Levels]]="Fully Meets",3,Table3[[#This Row],[Performance Levels]]="PIP",1,Table3[[#This Row],[Performance Levels]]="Needs Improvement",2)</f>
        <v>3</v>
      </c>
      <c r="S1160" s="7">
        <v>3</v>
      </c>
      <c r="T1160" s="7" t="str" cm="1">
        <f t="array" ref="T1160">_xlfn.IFS(S1160&lt;=2,"Excellent",S1160=3,"Average",S1160&lt;=5,"Poor")</f>
        <v>Average</v>
      </c>
      <c r="U1160" s="5">
        <v>44792</v>
      </c>
      <c r="V1160" s="7">
        <v>3</v>
      </c>
      <c r="W1160" s="7" t="str" cm="1">
        <f t="array" ref="W1160">_xlfn.IFS(S1160&lt;=2,"High",S1160=3,"Moderate",S1160&lt;=5,"Low")</f>
        <v>Moderate</v>
      </c>
      <c r="X1160" s="7">
        <v>5</v>
      </c>
      <c r="Y1160" s="7" t="str" cm="1">
        <f t="array" ref="Y1160">_xlfn.IFS(S1160&lt;=2,"High",S1160=3,"Moderate",S1160&lt;=5,"Low")</f>
        <v>Moderate</v>
      </c>
      <c r="Z1160" s="7">
        <v>5</v>
      </c>
      <c r="AA1160" s="7" t="str" cm="1">
        <f t="array" ref="AA1160">_xlfn.IFS(S1160&lt;=2,"High",S1160=3,"Moderate",S1160&lt;=5,"Low")</f>
        <v>Moderate</v>
      </c>
      <c r="AB1160" s="5">
        <v>44930</v>
      </c>
      <c r="AC1160" s="7" t="s">
        <v>61</v>
      </c>
      <c r="AD1160" s="7" t="s">
        <v>50</v>
      </c>
      <c r="AE1160" s="7" t="s">
        <v>51</v>
      </c>
      <c r="AF1160" s="7">
        <v>2</v>
      </c>
      <c r="AG1160" s="8">
        <v>981.06</v>
      </c>
      <c r="AH1160" s="7">
        <v>69</v>
      </c>
      <c r="AI1160" s="7" t="str" cm="1">
        <f t="array" ref="AI1160">_xlfn.IFS(AH1160&lt;=25,"Young",AH1160&lt;=50,"Adult",AH1160&gt;50,"Old")</f>
        <v>Old</v>
      </c>
    </row>
    <row r="1161" spans="1:35" x14ac:dyDescent="0.35">
      <c r="A1161" s="11">
        <v>1674</v>
      </c>
      <c r="B1161" s="9">
        <v>44681</v>
      </c>
      <c r="C1161" s="10">
        <f t="shared" ca="1" si="18"/>
        <v>4.0555555555555554</v>
      </c>
      <c r="D1161" s="11" t="s">
        <v>138</v>
      </c>
      <c r="E1161" s="11" t="s">
        <v>86</v>
      </c>
      <c r="F1161" s="11" t="s">
        <v>107</v>
      </c>
      <c r="G1161" s="11" t="s">
        <v>45</v>
      </c>
      <c r="H1161" s="11" t="s">
        <v>55</v>
      </c>
      <c r="I1161" s="11" t="s">
        <v>54</v>
      </c>
      <c r="J1161" s="11" t="s">
        <v>94</v>
      </c>
      <c r="K1161" s="11" t="s">
        <v>100</v>
      </c>
      <c r="L1161" s="9">
        <v>53495</v>
      </c>
      <c r="M1161" s="11" t="s">
        <v>35</v>
      </c>
      <c r="N1161" s="11" t="s">
        <v>36</v>
      </c>
      <c r="O1161" s="11" t="s">
        <v>59</v>
      </c>
      <c r="P1161" s="11" t="s">
        <v>66</v>
      </c>
      <c r="Q1161" s="11" t="s">
        <v>39</v>
      </c>
      <c r="R1161" s="11" cm="1">
        <f t="array" ref="R1161">_xlfn.IFS(Table3[[#This Row],[Performance Levels]]="Exceeds",4,Table3[[#This Row],[Performance Levels]]="Fully Meets",3,Table3[[#This Row],[Performance Levels]]="PIP",1,Table3[[#This Row],[Performance Levels]]="Needs Improvement",2)</f>
        <v>3</v>
      </c>
      <c r="S1161" s="11">
        <v>3</v>
      </c>
      <c r="T1161" s="11" t="str" cm="1">
        <f t="array" ref="T1161">_xlfn.IFS(S1161&lt;=2,"Excellent",S1161=3,"Average",S1161&lt;=5,"Poor")</f>
        <v>Average</v>
      </c>
      <c r="U1161" s="9">
        <v>44838</v>
      </c>
      <c r="V1161" s="11">
        <v>1</v>
      </c>
      <c r="W1161" s="11" t="str" cm="1">
        <f t="array" ref="W1161">_xlfn.IFS(S1161&lt;=2,"High",S1161=3,"Moderate",S1161&lt;=5,"Low")</f>
        <v>Moderate</v>
      </c>
      <c r="X1161" s="11">
        <v>5</v>
      </c>
      <c r="Y1161" s="11" t="str" cm="1">
        <f t="array" ref="Y1161">_xlfn.IFS(S1161&lt;=2,"High",S1161=3,"Moderate",S1161&lt;=5,"Low")</f>
        <v>Moderate</v>
      </c>
      <c r="Z1161" s="11">
        <v>5</v>
      </c>
      <c r="AA1161" s="11" t="str" cm="1">
        <f t="array" ref="AA1161">_xlfn.IFS(S1161&lt;=2,"High",S1161=3,"Moderate",S1161&lt;=5,"Low")</f>
        <v>Moderate</v>
      </c>
      <c r="AB1161" s="9">
        <v>44887</v>
      </c>
      <c r="AC1161" s="11" t="s">
        <v>49</v>
      </c>
      <c r="AD1161" s="11" t="s">
        <v>41</v>
      </c>
      <c r="AE1161" s="11" t="s">
        <v>72</v>
      </c>
      <c r="AF1161" s="11">
        <v>1</v>
      </c>
      <c r="AG1161" s="12">
        <v>293.55</v>
      </c>
      <c r="AH1161" s="11">
        <v>76</v>
      </c>
      <c r="AI1161" s="11" t="str" cm="1">
        <f t="array" ref="AI1161">_xlfn.IFS(AH1161&lt;=25,"Young",AH1161&lt;=50,"Adult",AH1161&gt;50,"Old")</f>
        <v>Old</v>
      </c>
    </row>
    <row r="1162" spans="1:35" x14ac:dyDescent="0.35">
      <c r="A1162" s="7">
        <v>1675</v>
      </c>
      <c r="B1162" s="5">
        <v>44960</v>
      </c>
      <c r="C1162" s="6">
        <f t="shared" ca="1" si="18"/>
        <v>3.2972222222222221</v>
      </c>
      <c r="D1162" s="7" t="s">
        <v>52</v>
      </c>
      <c r="E1162" s="7" t="s">
        <v>84</v>
      </c>
      <c r="F1162" s="7" t="s">
        <v>29</v>
      </c>
      <c r="G1162" s="7" t="s">
        <v>54</v>
      </c>
      <c r="H1162" s="7" t="s">
        <v>44</v>
      </c>
      <c r="I1162" s="7" t="s">
        <v>45</v>
      </c>
      <c r="J1162" s="7" t="s">
        <v>94</v>
      </c>
      <c r="K1162" s="7" t="s">
        <v>69</v>
      </c>
      <c r="L1162" s="5">
        <v>21856</v>
      </c>
      <c r="M1162" s="7" t="s">
        <v>35</v>
      </c>
      <c r="N1162" s="7" t="s">
        <v>47</v>
      </c>
      <c r="O1162" s="7" t="s">
        <v>48</v>
      </c>
      <c r="P1162" s="7" t="s">
        <v>38</v>
      </c>
      <c r="Q1162" s="7" t="s">
        <v>39</v>
      </c>
      <c r="R1162" s="7" cm="1">
        <f t="array" ref="R1162">_xlfn.IFS(Table3[[#This Row],[Performance Levels]]="Exceeds",4,Table3[[#This Row],[Performance Levels]]="Fully Meets",3,Table3[[#This Row],[Performance Levels]]="PIP",1,Table3[[#This Row],[Performance Levels]]="Needs Improvement",2)</f>
        <v>3</v>
      </c>
      <c r="S1162" s="7">
        <v>3</v>
      </c>
      <c r="T1162" s="7" t="str" cm="1">
        <f t="array" ref="T1162">_xlfn.IFS(S1162&lt;=2,"Excellent",S1162=3,"Average",S1162&lt;=5,"Poor")</f>
        <v>Average</v>
      </c>
      <c r="U1162" s="5">
        <v>44951</v>
      </c>
      <c r="V1162" s="7">
        <v>4</v>
      </c>
      <c r="W1162" s="7" t="str" cm="1">
        <f t="array" ref="W1162">_xlfn.IFS(S1162&lt;=2,"High",S1162=3,"Moderate",S1162&lt;=5,"Low")</f>
        <v>Moderate</v>
      </c>
      <c r="X1162" s="7">
        <v>1</v>
      </c>
      <c r="Y1162" s="7" t="str" cm="1">
        <f t="array" ref="Y1162">_xlfn.IFS(S1162&lt;=2,"High",S1162=3,"Moderate",S1162&lt;=5,"Low")</f>
        <v>Moderate</v>
      </c>
      <c r="Z1162" s="7">
        <v>4</v>
      </c>
      <c r="AA1162" s="7" t="str" cm="1">
        <f t="array" ref="AA1162">_xlfn.IFS(S1162&lt;=2,"High",S1162=3,"Moderate",S1162&lt;=5,"Low")</f>
        <v>Moderate</v>
      </c>
      <c r="AB1162" s="5">
        <v>44992</v>
      </c>
      <c r="AC1162" s="7" t="s">
        <v>67</v>
      </c>
      <c r="AD1162" s="7" t="s">
        <v>41</v>
      </c>
      <c r="AE1162" s="7" t="s">
        <v>42</v>
      </c>
      <c r="AF1162" s="7">
        <v>4</v>
      </c>
      <c r="AG1162" s="8">
        <v>904.68</v>
      </c>
      <c r="AH1162" s="7">
        <v>64</v>
      </c>
      <c r="AI1162" s="7" t="str" cm="1">
        <f t="array" ref="AI1162">_xlfn.IFS(AH1162&lt;=25,"Young",AH1162&lt;=50,"Adult",AH1162&gt;50,"Old")</f>
        <v>Old</v>
      </c>
    </row>
    <row r="1163" spans="1:35" x14ac:dyDescent="0.35">
      <c r="A1163" s="11">
        <v>1676</v>
      </c>
      <c r="B1163" s="9">
        <v>45054</v>
      </c>
      <c r="C1163" s="10">
        <f t="shared" ca="1" si="18"/>
        <v>3.0333333333333332</v>
      </c>
      <c r="D1163" s="11" t="s">
        <v>52</v>
      </c>
      <c r="E1163" s="11" t="s">
        <v>63</v>
      </c>
      <c r="F1163" s="11" t="s">
        <v>29</v>
      </c>
      <c r="G1163" s="11" t="s">
        <v>45</v>
      </c>
      <c r="H1163" s="11" t="s">
        <v>55</v>
      </c>
      <c r="I1163" s="11" t="s">
        <v>54</v>
      </c>
      <c r="J1163" s="11" t="s">
        <v>94</v>
      </c>
      <c r="K1163" s="11" t="s">
        <v>101</v>
      </c>
      <c r="L1163" s="9">
        <v>23235</v>
      </c>
      <c r="M1163" s="11" t="s">
        <v>35</v>
      </c>
      <c r="N1163" s="11" t="s">
        <v>47</v>
      </c>
      <c r="O1163" s="11" t="s">
        <v>59</v>
      </c>
      <c r="P1163" s="11" t="s">
        <v>38</v>
      </c>
      <c r="Q1163" s="11" t="s">
        <v>39</v>
      </c>
      <c r="R1163" s="11" cm="1">
        <f t="array" ref="R1163">_xlfn.IFS(Table3[[#This Row],[Performance Levels]]="Exceeds",4,Table3[[#This Row],[Performance Levels]]="Fully Meets",3,Table3[[#This Row],[Performance Levels]]="PIP",1,Table3[[#This Row],[Performance Levels]]="Needs Improvement",2)</f>
        <v>3</v>
      </c>
      <c r="S1163" s="11">
        <v>3</v>
      </c>
      <c r="T1163" s="11" t="str" cm="1">
        <f t="array" ref="T1163">_xlfn.IFS(S1163&lt;=2,"Excellent",S1163=3,"Average",S1163&lt;=5,"Poor")</f>
        <v>Average</v>
      </c>
      <c r="U1163" s="9">
        <v>45012</v>
      </c>
      <c r="V1163" s="11">
        <v>2</v>
      </c>
      <c r="W1163" s="11" t="str" cm="1">
        <f t="array" ref="W1163">_xlfn.IFS(S1163&lt;=2,"High",S1163=3,"Moderate",S1163&lt;=5,"Low")</f>
        <v>Moderate</v>
      </c>
      <c r="X1163" s="11">
        <v>5</v>
      </c>
      <c r="Y1163" s="11" t="str" cm="1">
        <f t="array" ref="Y1163">_xlfn.IFS(S1163&lt;=2,"High",S1163=3,"Moderate",S1163&lt;=5,"Low")</f>
        <v>Moderate</v>
      </c>
      <c r="Z1163" s="11">
        <v>1</v>
      </c>
      <c r="AA1163" s="11" t="str" cm="1">
        <f t="array" ref="AA1163">_xlfn.IFS(S1163&lt;=2,"High",S1163=3,"Moderate",S1163&lt;=5,"Low")</f>
        <v>Moderate</v>
      </c>
      <c r="AB1163" s="9">
        <v>44902</v>
      </c>
      <c r="AC1163" s="11" t="s">
        <v>61</v>
      </c>
      <c r="AD1163" s="11" t="s">
        <v>41</v>
      </c>
      <c r="AE1163" s="11" t="s">
        <v>42</v>
      </c>
      <c r="AF1163" s="11">
        <v>5</v>
      </c>
      <c r="AG1163" s="12">
        <v>104.66</v>
      </c>
      <c r="AH1163" s="11">
        <v>60</v>
      </c>
      <c r="AI1163" s="11" t="str" cm="1">
        <f t="array" ref="AI1163">_xlfn.IFS(AH1163&lt;=25,"Young",AH1163&lt;=50,"Adult",AH1163&gt;50,"Old")</f>
        <v>Old</v>
      </c>
    </row>
    <row r="1164" spans="1:35" x14ac:dyDescent="0.35">
      <c r="A1164" s="7">
        <v>1677</v>
      </c>
      <c r="B1164" s="5">
        <v>44771</v>
      </c>
      <c r="C1164" s="6">
        <f t="shared" ca="1" si="18"/>
        <v>3.8083333333333331</v>
      </c>
      <c r="D1164" s="7" t="s">
        <v>52</v>
      </c>
      <c r="E1164" s="7" t="s">
        <v>73</v>
      </c>
      <c r="F1164" s="7" t="s">
        <v>29</v>
      </c>
      <c r="G1164" s="7" t="s">
        <v>45</v>
      </c>
      <c r="H1164" s="7" t="s">
        <v>55</v>
      </c>
      <c r="I1164" s="7" t="s">
        <v>45</v>
      </c>
      <c r="J1164" s="7" t="s">
        <v>94</v>
      </c>
      <c r="K1164" s="7" t="s">
        <v>64</v>
      </c>
      <c r="L1164" s="5">
        <v>24068</v>
      </c>
      <c r="M1164" s="7" t="s">
        <v>79</v>
      </c>
      <c r="N1164" s="7" t="s">
        <v>36</v>
      </c>
      <c r="O1164" s="7" t="s">
        <v>59</v>
      </c>
      <c r="P1164" s="7" t="s">
        <v>38</v>
      </c>
      <c r="Q1164" s="7" t="s">
        <v>39</v>
      </c>
      <c r="R1164" s="7" cm="1">
        <f t="array" ref="R1164">_xlfn.IFS(Table3[[#This Row],[Performance Levels]]="Exceeds",4,Table3[[#This Row],[Performance Levels]]="Fully Meets",3,Table3[[#This Row],[Performance Levels]]="PIP",1,Table3[[#This Row],[Performance Levels]]="Needs Improvement",2)</f>
        <v>3</v>
      </c>
      <c r="S1164" s="7">
        <v>3</v>
      </c>
      <c r="T1164" s="7" t="str" cm="1">
        <f t="array" ref="T1164">_xlfn.IFS(S1164&lt;=2,"Excellent",S1164=3,"Average",S1164&lt;=5,"Poor")</f>
        <v>Average</v>
      </c>
      <c r="U1164" s="5">
        <v>44995</v>
      </c>
      <c r="V1164" s="7">
        <v>5</v>
      </c>
      <c r="W1164" s="7" t="str" cm="1">
        <f t="array" ref="W1164">_xlfn.IFS(S1164&lt;=2,"High",S1164=3,"Moderate",S1164&lt;=5,"Low")</f>
        <v>Moderate</v>
      </c>
      <c r="X1164" s="7">
        <v>4</v>
      </c>
      <c r="Y1164" s="7" t="str" cm="1">
        <f t="array" ref="Y1164">_xlfn.IFS(S1164&lt;=2,"High",S1164=3,"Moderate",S1164&lt;=5,"Low")</f>
        <v>Moderate</v>
      </c>
      <c r="Z1164" s="7">
        <v>5</v>
      </c>
      <c r="AA1164" s="7" t="str" cm="1">
        <f t="array" ref="AA1164">_xlfn.IFS(S1164&lt;=2,"High",S1164=3,"Moderate",S1164&lt;=5,"Low")</f>
        <v>Moderate</v>
      </c>
      <c r="AB1164" s="5">
        <v>44897</v>
      </c>
      <c r="AC1164" s="7" t="s">
        <v>67</v>
      </c>
      <c r="AD1164" s="7" t="s">
        <v>50</v>
      </c>
      <c r="AE1164" s="7" t="s">
        <v>51</v>
      </c>
      <c r="AF1164" s="7">
        <v>2</v>
      </c>
      <c r="AG1164" s="8">
        <v>836.37</v>
      </c>
      <c r="AH1164" s="7">
        <v>57</v>
      </c>
      <c r="AI1164" s="7" t="str" cm="1">
        <f t="array" ref="AI1164">_xlfn.IFS(AH1164&lt;=25,"Young",AH1164&lt;=50,"Adult",AH1164&gt;50,"Old")</f>
        <v>Old</v>
      </c>
    </row>
    <row r="1165" spans="1:35" x14ac:dyDescent="0.35">
      <c r="A1165" s="11">
        <v>1678</v>
      </c>
      <c r="B1165" s="9">
        <v>44153</v>
      </c>
      <c r="C1165" s="10">
        <f t="shared" ca="1" si="18"/>
        <v>5.5055555555555555</v>
      </c>
      <c r="D1165" s="11" t="s">
        <v>130</v>
      </c>
      <c r="E1165" s="11" t="s">
        <v>53</v>
      </c>
      <c r="F1165" s="11" t="s">
        <v>29</v>
      </c>
      <c r="G1165" s="11" t="s">
        <v>45</v>
      </c>
      <c r="H1165" s="11" t="s">
        <v>44</v>
      </c>
      <c r="I1165" s="11" t="s">
        <v>45</v>
      </c>
      <c r="J1165" s="11" t="s">
        <v>131</v>
      </c>
      <c r="K1165" s="11" t="s">
        <v>69</v>
      </c>
      <c r="L1165" s="9">
        <v>53414</v>
      </c>
      <c r="M1165" s="11" t="s">
        <v>35</v>
      </c>
      <c r="N1165" s="11" t="s">
        <v>36</v>
      </c>
      <c r="O1165" s="11" t="s">
        <v>71</v>
      </c>
      <c r="P1165" s="11" t="s">
        <v>38</v>
      </c>
      <c r="Q1165" s="11" t="s">
        <v>39</v>
      </c>
      <c r="R1165" s="11" cm="1">
        <f t="array" ref="R1165">_xlfn.IFS(Table3[[#This Row],[Performance Levels]]="Exceeds",4,Table3[[#This Row],[Performance Levels]]="Fully Meets",3,Table3[[#This Row],[Performance Levels]]="PIP",1,Table3[[#This Row],[Performance Levels]]="Needs Improvement",2)</f>
        <v>3</v>
      </c>
      <c r="S1165" s="11">
        <v>3</v>
      </c>
      <c r="T1165" s="11" t="str" cm="1">
        <f t="array" ref="T1165">_xlfn.IFS(S1165&lt;=2,"Excellent",S1165=3,"Average",S1165&lt;=5,"Poor")</f>
        <v>Average</v>
      </c>
      <c r="U1165" s="9">
        <v>45098</v>
      </c>
      <c r="V1165" s="11">
        <v>2</v>
      </c>
      <c r="W1165" s="11" t="str" cm="1">
        <f t="array" ref="W1165">_xlfn.IFS(S1165&lt;=2,"High",S1165=3,"Moderate",S1165&lt;=5,"Low")</f>
        <v>Moderate</v>
      </c>
      <c r="X1165" s="11">
        <v>1</v>
      </c>
      <c r="Y1165" s="11" t="str" cm="1">
        <f t="array" ref="Y1165">_xlfn.IFS(S1165&lt;=2,"High",S1165=3,"Moderate",S1165&lt;=5,"Low")</f>
        <v>Moderate</v>
      </c>
      <c r="Z1165" s="11">
        <v>1</v>
      </c>
      <c r="AA1165" s="11" t="str" cm="1">
        <f t="array" ref="AA1165">_xlfn.IFS(S1165&lt;=2,"High",S1165=3,"Moderate",S1165&lt;=5,"Low")</f>
        <v>Moderate</v>
      </c>
      <c r="AB1165" s="9">
        <v>45030</v>
      </c>
      <c r="AC1165" s="11" t="s">
        <v>40</v>
      </c>
      <c r="AD1165" s="11" t="s">
        <v>41</v>
      </c>
      <c r="AE1165" s="11" t="s">
        <v>62</v>
      </c>
      <c r="AF1165" s="11">
        <v>1</v>
      </c>
      <c r="AG1165" s="12">
        <v>749.64</v>
      </c>
      <c r="AH1165" s="11">
        <v>74</v>
      </c>
      <c r="AI1165" s="11" t="str" cm="1">
        <f t="array" ref="AI1165">_xlfn.IFS(AH1165&lt;=25,"Young",AH1165&lt;=50,"Adult",AH1165&gt;50,"Old")</f>
        <v>Old</v>
      </c>
    </row>
    <row r="1166" spans="1:35" x14ac:dyDescent="0.35">
      <c r="A1166" s="7">
        <v>1679</v>
      </c>
      <c r="B1166" s="5">
        <v>44332</v>
      </c>
      <c r="C1166" s="6">
        <f t="shared" ca="1" si="18"/>
        <v>5.0111111111111111</v>
      </c>
      <c r="D1166" s="7" t="s">
        <v>130</v>
      </c>
      <c r="E1166" s="7" t="s">
        <v>68</v>
      </c>
      <c r="F1166" s="7" t="s">
        <v>29</v>
      </c>
      <c r="G1166" s="7" t="s">
        <v>45</v>
      </c>
      <c r="H1166" s="7" t="s">
        <v>31</v>
      </c>
      <c r="I1166" s="7" t="s">
        <v>45</v>
      </c>
      <c r="J1166" s="7" t="s">
        <v>131</v>
      </c>
      <c r="K1166" s="7" t="s">
        <v>78</v>
      </c>
      <c r="L1166" s="5">
        <v>52945</v>
      </c>
      <c r="M1166" s="7" t="s">
        <v>35</v>
      </c>
      <c r="N1166" s="7" t="s">
        <v>47</v>
      </c>
      <c r="O1166" s="7" t="s">
        <v>71</v>
      </c>
      <c r="P1166" s="7" t="s">
        <v>38</v>
      </c>
      <c r="Q1166" s="7" t="s">
        <v>39</v>
      </c>
      <c r="R1166" s="7" cm="1">
        <f t="array" ref="R1166">_xlfn.IFS(Table3[[#This Row],[Performance Levels]]="Exceeds",4,Table3[[#This Row],[Performance Levels]]="Fully Meets",3,Table3[[#This Row],[Performance Levels]]="PIP",1,Table3[[#This Row],[Performance Levels]]="Needs Improvement",2)</f>
        <v>3</v>
      </c>
      <c r="S1166" s="7">
        <v>3</v>
      </c>
      <c r="T1166" s="7" t="str" cm="1">
        <f t="array" ref="T1166">_xlfn.IFS(S1166&lt;=2,"Excellent",S1166=3,"Average",S1166&lt;=5,"Poor")</f>
        <v>Average</v>
      </c>
      <c r="U1166" s="5">
        <v>45139</v>
      </c>
      <c r="V1166" s="7">
        <v>5</v>
      </c>
      <c r="W1166" s="7" t="str" cm="1">
        <f t="array" ref="W1166">_xlfn.IFS(S1166&lt;=2,"High",S1166=3,"Moderate",S1166&lt;=5,"Low")</f>
        <v>Moderate</v>
      </c>
      <c r="X1166" s="7">
        <v>4</v>
      </c>
      <c r="Y1166" s="7" t="str" cm="1">
        <f t="array" ref="Y1166">_xlfn.IFS(S1166&lt;=2,"High",S1166=3,"Moderate",S1166&lt;=5,"Low")</f>
        <v>Moderate</v>
      </c>
      <c r="Z1166" s="7">
        <v>3</v>
      </c>
      <c r="AA1166" s="7" t="str" cm="1">
        <f t="array" ref="AA1166">_xlfn.IFS(S1166&lt;=2,"High",S1166=3,"Moderate",S1166&lt;=5,"Low")</f>
        <v>Moderate</v>
      </c>
      <c r="AB1166" s="5">
        <v>45010</v>
      </c>
      <c r="AC1166" s="7" t="s">
        <v>40</v>
      </c>
      <c r="AD1166" s="7" t="s">
        <v>50</v>
      </c>
      <c r="AE1166" s="7" t="s">
        <v>42</v>
      </c>
      <c r="AF1166" s="7">
        <v>5</v>
      </c>
      <c r="AG1166" s="8">
        <v>213.06</v>
      </c>
      <c r="AH1166" s="7">
        <v>77</v>
      </c>
      <c r="AI1166" s="7" t="str" cm="1">
        <f t="array" ref="AI1166">_xlfn.IFS(AH1166&lt;=25,"Young",AH1166&lt;=50,"Adult",AH1166&gt;50,"Old")</f>
        <v>Old</v>
      </c>
    </row>
    <row r="1167" spans="1:35" x14ac:dyDescent="0.35">
      <c r="A1167" s="11">
        <v>1680</v>
      </c>
      <c r="B1167" s="9">
        <v>43763</v>
      </c>
      <c r="C1167" s="10">
        <f t="shared" ca="1" si="18"/>
        <v>6.5694444444444446</v>
      </c>
      <c r="D1167" s="11" t="s">
        <v>130</v>
      </c>
      <c r="E1167" s="11" t="s">
        <v>28</v>
      </c>
      <c r="F1167" s="11" t="s">
        <v>29</v>
      </c>
      <c r="G1167" s="11" t="s">
        <v>54</v>
      </c>
      <c r="H1167" s="11" t="s">
        <v>31</v>
      </c>
      <c r="I1167" s="11" t="s">
        <v>32</v>
      </c>
      <c r="J1167" s="11" t="s">
        <v>94</v>
      </c>
      <c r="K1167" s="11" t="s">
        <v>64</v>
      </c>
      <c r="L1167" s="9">
        <v>28004</v>
      </c>
      <c r="M1167" s="11" t="s">
        <v>35</v>
      </c>
      <c r="N1167" s="11" t="s">
        <v>47</v>
      </c>
      <c r="O1167" s="11" t="s">
        <v>59</v>
      </c>
      <c r="P1167" s="11" t="s">
        <v>76</v>
      </c>
      <c r="Q1167" s="11" t="s">
        <v>39</v>
      </c>
      <c r="R1167" s="11" cm="1">
        <f t="array" ref="R1167">_xlfn.IFS(Table3[[#This Row],[Performance Levels]]="Exceeds",4,Table3[[#This Row],[Performance Levels]]="Fully Meets",3,Table3[[#This Row],[Performance Levels]]="PIP",1,Table3[[#This Row],[Performance Levels]]="Needs Improvement",2)</f>
        <v>3</v>
      </c>
      <c r="S1167" s="11">
        <v>3</v>
      </c>
      <c r="T1167" s="11" t="str" cm="1">
        <f t="array" ref="T1167">_xlfn.IFS(S1167&lt;=2,"Excellent",S1167=3,"Average",S1167&lt;=5,"Poor")</f>
        <v>Average</v>
      </c>
      <c r="U1167" s="9">
        <v>44986</v>
      </c>
      <c r="V1167" s="11">
        <v>5</v>
      </c>
      <c r="W1167" s="11" t="str" cm="1">
        <f t="array" ref="W1167">_xlfn.IFS(S1167&lt;=2,"High",S1167=3,"Moderate",S1167&lt;=5,"Low")</f>
        <v>Moderate</v>
      </c>
      <c r="X1167" s="11">
        <v>4</v>
      </c>
      <c r="Y1167" s="11" t="str" cm="1">
        <f t="array" ref="Y1167">_xlfn.IFS(S1167&lt;=2,"High",S1167=3,"Moderate",S1167&lt;=5,"Low")</f>
        <v>Moderate</v>
      </c>
      <c r="Z1167" s="11">
        <v>5</v>
      </c>
      <c r="AA1167" s="11" t="str" cm="1">
        <f t="array" ref="AA1167">_xlfn.IFS(S1167&lt;=2,"High",S1167=3,"Moderate",S1167&lt;=5,"Low")</f>
        <v>Moderate</v>
      </c>
      <c r="AB1167" s="9">
        <v>44838</v>
      </c>
      <c r="AC1167" s="11" t="s">
        <v>49</v>
      </c>
      <c r="AD1167" s="11" t="s">
        <v>41</v>
      </c>
      <c r="AE1167" s="11" t="s">
        <v>62</v>
      </c>
      <c r="AF1167" s="11">
        <v>3</v>
      </c>
      <c r="AG1167" s="12">
        <v>882.76</v>
      </c>
      <c r="AH1167" s="11">
        <v>43</v>
      </c>
      <c r="AI1167" s="11" t="str" cm="1">
        <f t="array" ref="AI1167">_xlfn.IFS(AH1167&lt;=25,"Young",AH1167&lt;=50,"Adult",AH1167&gt;50,"Old")</f>
        <v>Adult</v>
      </c>
    </row>
    <row r="1168" spans="1:35" x14ac:dyDescent="0.35">
      <c r="A1168" s="7">
        <v>1681</v>
      </c>
      <c r="B1168" s="5">
        <v>44990</v>
      </c>
      <c r="C1168" s="6">
        <f t="shared" ca="1" si="18"/>
        <v>3.2083333333333335</v>
      </c>
      <c r="D1168" s="7" t="s">
        <v>139</v>
      </c>
      <c r="E1168" s="7" t="s">
        <v>84</v>
      </c>
      <c r="F1168" s="7" t="s">
        <v>29</v>
      </c>
      <c r="G1168" s="7" t="s">
        <v>30</v>
      </c>
      <c r="H1168" s="7" t="s">
        <v>55</v>
      </c>
      <c r="I1168" s="7" t="s">
        <v>32</v>
      </c>
      <c r="J1168" s="7" t="s">
        <v>94</v>
      </c>
      <c r="K1168" s="7" t="s">
        <v>78</v>
      </c>
      <c r="L1168" s="5">
        <v>27312</v>
      </c>
      <c r="M1168" s="7" t="s">
        <v>35</v>
      </c>
      <c r="N1168" s="7" t="s">
        <v>36</v>
      </c>
      <c r="O1168" s="7" t="s">
        <v>37</v>
      </c>
      <c r="P1168" s="7" t="s">
        <v>76</v>
      </c>
      <c r="Q1168" s="7" t="s">
        <v>39</v>
      </c>
      <c r="R1168" s="7" cm="1">
        <f t="array" ref="R1168">_xlfn.IFS(Table3[[#This Row],[Performance Levels]]="Exceeds",4,Table3[[#This Row],[Performance Levels]]="Fully Meets",3,Table3[[#This Row],[Performance Levels]]="PIP",1,Table3[[#This Row],[Performance Levels]]="Needs Improvement",2)</f>
        <v>3</v>
      </c>
      <c r="S1168" s="7">
        <v>3</v>
      </c>
      <c r="T1168" s="7" t="str" cm="1">
        <f t="array" ref="T1168">_xlfn.IFS(S1168&lt;=2,"Excellent",S1168=3,"Average",S1168&lt;=5,"Poor")</f>
        <v>Average</v>
      </c>
      <c r="U1168" s="5">
        <v>45076</v>
      </c>
      <c r="V1168" s="7">
        <v>2</v>
      </c>
      <c r="W1168" s="7" t="str" cm="1">
        <f t="array" ref="W1168">_xlfn.IFS(S1168&lt;=2,"High",S1168=3,"Moderate",S1168&lt;=5,"Low")</f>
        <v>Moderate</v>
      </c>
      <c r="X1168" s="7">
        <v>3</v>
      </c>
      <c r="Y1168" s="7" t="str" cm="1">
        <f t="array" ref="Y1168">_xlfn.IFS(S1168&lt;=2,"High",S1168=3,"Moderate",S1168&lt;=5,"Low")</f>
        <v>Moderate</v>
      </c>
      <c r="Z1168" s="7">
        <v>4</v>
      </c>
      <c r="AA1168" s="7" t="str" cm="1">
        <f t="array" ref="AA1168">_xlfn.IFS(S1168&lt;=2,"High",S1168=3,"Moderate",S1168&lt;=5,"Low")</f>
        <v>Moderate</v>
      </c>
      <c r="AB1168" s="5">
        <v>44915</v>
      </c>
      <c r="AC1168" s="7" t="s">
        <v>49</v>
      </c>
      <c r="AD1168" s="7" t="s">
        <v>50</v>
      </c>
      <c r="AE1168" s="7" t="s">
        <v>42</v>
      </c>
      <c r="AF1168" s="7">
        <v>1</v>
      </c>
      <c r="AG1168" s="8">
        <v>113.42</v>
      </c>
      <c r="AH1168" s="7">
        <v>49</v>
      </c>
      <c r="AI1168" s="7" t="str" cm="1">
        <f t="array" ref="AI1168">_xlfn.IFS(AH1168&lt;=25,"Young",AH1168&lt;=50,"Adult",AH1168&gt;50,"Old")</f>
        <v>Adult</v>
      </c>
    </row>
    <row r="1169" spans="1:35" x14ac:dyDescent="0.35">
      <c r="A1169" s="11">
        <v>1682</v>
      </c>
      <c r="B1169" s="9">
        <v>44348</v>
      </c>
      <c r="C1169" s="10">
        <f t="shared" ca="1" si="18"/>
        <v>4.9694444444444441</v>
      </c>
      <c r="D1169" s="11" t="s">
        <v>139</v>
      </c>
      <c r="E1169" s="11" t="s">
        <v>43</v>
      </c>
      <c r="F1169" s="11" t="s">
        <v>29</v>
      </c>
      <c r="G1169" s="11" t="s">
        <v>45</v>
      </c>
      <c r="H1169" s="11" t="s">
        <v>55</v>
      </c>
      <c r="I1169" s="11" t="s">
        <v>45</v>
      </c>
      <c r="J1169" s="11" t="s">
        <v>94</v>
      </c>
      <c r="K1169" s="11" t="s">
        <v>46</v>
      </c>
      <c r="L1169" s="9">
        <v>25931</v>
      </c>
      <c r="M1169" s="11" t="s">
        <v>35</v>
      </c>
      <c r="N1169" s="11" t="s">
        <v>36</v>
      </c>
      <c r="O1169" s="11" t="s">
        <v>71</v>
      </c>
      <c r="P1169" s="11" t="s">
        <v>66</v>
      </c>
      <c r="Q1169" s="11" t="s">
        <v>39</v>
      </c>
      <c r="R1169" s="11" cm="1">
        <f t="array" ref="R1169">_xlfn.IFS(Table3[[#This Row],[Performance Levels]]="Exceeds",4,Table3[[#This Row],[Performance Levels]]="Fully Meets",3,Table3[[#This Row],[Performance Levels]]="PIP",1,Table3[[#This Row],[Performance Levels]]="Needs Improvement",2)</f>
        <v>3</v>
      </c>
      <c r="S1169" s="11">
        <v>3</v>
      </c>
      <c r="T1169" s="11" t="str" cm="1">
        <f t="array" ref="T1169">_xlfn.IFS(S1169&lt;=2,"Excellent",S1169=3,"Average",S1169&lt;=5,"Poor")</f>
        <v>Average</v>
      </c>
      <c r="U1169" s="9">
        <v>45031</v>
      </c>
      <c r="V1169" s="11">
        <v>5</v>
      </c>
      <c r="W1169" s="11" t="str" cm="1">
        <f t="array" ref="W1169">_xlfn.IFS(S1169&lt;=2,"High",S1169=3,"Moderate",S1169&lt;=5,"Low")</f>
        <v>Moderate</v>
      </c>
      <c r="X1169" s="11">
        <v>3</v>
      </c>
      <c r="Y1169" s="11" t="str" cm="1">
        <f t="array" ref="Y1169">_xlfn.IFS(S1169&lt;=2,"High",S1169=3,"Moderate",S1169&lt;=5,"Low")</f>
        <v>Moderate</v>
      </c>
      <c r="Z1169" s="11">
        <v>4</v>
      </c>
      <c r="AA1169" s="11" t="str" cm="1">
        <f t="array" ref="AA1169">_xlfn.IFS(S1169&lt;=2,"High",S1169=3,"Moderate",S1169&lt;=5,"Low")</f>
        <v>Moderate</v>
      </c>
      <c r="AB1169" s="9">
        <v>44823</v>
      </c>
      <c r="AC1169" s="11" t="s">
        <v>61</v>
      </c>
      <c r="AD1169" s="11" t="s">
        <v>50</v>
      </c>
      <c r="AE1169" s="11" t="s">
        <v>42</v>
      </c>
      <c r="AF1169" s="11">
        <v>3</v>
      </c>
      <c r="AG1169" s="12">
        <v>284.61</v>
      </c>
      <c r="AH1169" s="11">
        <v>51</v>
      </c>
      <c r="AI1169" s="11" t="str" cm="1">
        <f t="array" ref="AI1169">_xlfn.IFS(AH1169&lt;=25,"Young",AH1169&lt;=50,"Adult",AH1169&gt;50,"Old")</f>
        <v>Old</v>
      </c>
    </row>
    <row r="1170" spans="1:35" x14ac:dyDescent="0.35">
      <c r="A1170" s="7">
        <v>1683</v>
      </c>
      <c r="B1170" s="5">
        <v>44583</v>
      </c>
      <c r="C1170" s="6">
        <f t="shared" ca="1" si="18"/>
        <v>4.3277777777777775</v>
      </c>
      <c r="D1170" s="7" t="s">
        <v>139</v>
      </c>
      <c r="E1170" s="7" t="s">
        <v>86</v>
      </c>
      <c r="F1170" s="7" t="s">
        <v>107</v>
      </c>
      <c r="G1170" s="7" t="s">
        <v>54</v>
      </c>
      <c r="H1170" s="7" t="s">
        <v>55</v>
      </c>
      <c r="I1170" s="7" t="s">
        <v>45</v>
      </c>
      <c r="J1170" s="7" t="s">
        <v>56</v>
      </c>
      <c r="K1170" s="7" t="s">
        <v>46</v>
      </c>
      <c r="L1170" s="5">
        <v>32187</v>
      </c>
      <c r="M1170" s="7" t="s">
        <v>35</v>
      </c>
      <c r="N1170" s="7" t="s">
        <v>36</v>
      </c>
      <c r="O1170" s="7" t="s">
        <v>59</v>
      </c>
      <c r="P1170" s="7" t="s">
        <v>66</v>
      </c>
      <c r="Q1170" s="7" t="s">
        <v>39</v>
      </c>
      <c r="R1170" s="7" cm="1">
        <f t="array" ref="R1170">_xlfn.IFS(Table3[[#This Row],[Performance Levels]]="Exceeds",4,Table3[[#This Row],[Performance Levels]]="Fully Meets",3,Table3[[#This Row],[Performance Levels]]="PIP",1,Table3[[#This Row],[Performance Levels]]="Needs Improvement",2)</f>
        <v>3</v>
      </c>
      <c r="S1170" s="7">
        <v>3</v>
      </c>
      <c r="T1170" s="7" t="str" cm="1">
        <f t="array" ref="T1170">_xlfn.IFS(S1170&lt;=2,"Excellent",S1170=3,"Average",S1170&lt;=5,"Poor")</f>
        <v>Average</v>
      </c>
      <c r="U1170" s="5">
        <v>44924</v>
      </c>
      <c r="V1170" s="7">
        <v>2</v>
      </c>
      <c r="W1170" s="7" t="str" cm="1">
        <f t="array" ref="W1170">_xlfn.IFS(S1170&lt;=2,"High",S1170=3,"Moderate",S1170&lt;=5,"Low")</f>
        <v>Moderate</v>
      </c>
      <c r="X1170" s="7">
        <v>4</v>
      </c>
      <c r="Y1170" s="7" t="str" cm="1">
        <f t="array" ref="Y1170">_xlfn.IFS(S1170&lt;=2,"High",S1170=3,"Moderate",S1170&lt;=5,"Low")</f>
        <v>Moderate</v>
      </c>
      <c r="Z1170" s="7">
        <v>4</v>
      </c>
      <c r="AA1170" s="7" t="str" cm="1">
        <f t="array" ref="AA1170">_xlfn.IFS(S1170&lt;=2,"High",S1170=3,"Moderate",S1170&lt;=5,"Low")</f>
        <v>Moderate</v>
      </c>
      <c r="AB1170" s="5">
        <v>45105</v>
      </c>
      <c r="AC1170" s="7" t="s">
        <v>61</v>
      </c>
      <c r="AD1170" s="7" t="s">
        <v>41</v>
      </c>
      <c r="AE1170" s="7" t="s">
        <v>42</v>
      </c>
      <c r="AF1170" s="7">
        <v>1</v>
      </c>
      <c r="AG1170" s="8">
        <v>599.74</v>
      </c>
      <c r="AH1170" s="7">
        <v>34</v>
      </c>
      <c r="AI1170" s="7" t="str" cm="1">
        <f t="array" ref="AI1170">_xlfn.IFS(AH1170&lt;=25,"Young",AH1170&lt;=50,"Adult",AH1170&gt;50,"Old")</f>
        <v>Adult</v>
      </c>
    </row>
    <row r="1171" spans="1:35" x14ac:dyDescent="0.35">
      <c r="A1171" s="11">
        <v>1684</v>
      </c>
      <c r="B1171" s="9">
        <v>45116</v>
      </c>
      <c r="C1171" s="10">
        <f t="shared" ca="1" si="18"/>
        <v>2.8638888888888889</v>
      </c>
      <c r="D1171" s="11" t="s">
        <v>123</v>
      </c>
      <c r="E1171" s="11" t="s">
        <v>73</v>
      </c>
      <c r="F1171" s="11" t="s">
        <v>107</v>
      </c>
      <c r="G1171" s="11" t="s">
        <v>30</v>
      </c>
      <c r="H1171" s="11" t="s">
        <v>44</v>
      </c>
      <c r="I1171" s="11" t="s">
        <v>45</v>
      </c>
      <c r="J1171" s="11" t="s">
        <v>94</v>
      </c>
      <c r="K1171" s="11" t="s">
        <v>78</v>
      </c>
      <c r="L1171" s="9">
        <v>23077</v>
      </c>
      <c r="M1171" s="11" t="s">
        <v>35</v>
      </c>
      <c r="N1171" s="11" t="s">
        <v>47</v>
      </c>
      <c r="O1171" s="11" t="s">
        <v>48</v>
      </c>
      <c r="P1171" s="11" t="s">
        <v>38</v>
      </c>
      <c r="Q1171" s="11" t="s">
        <v>39</v>
      </c>
      <c r="R1171" s="11" cm="1">
        <f t="array" ref="R1171">_xlfn.IFS(Table3[[#This Row],[Performance Levels]]="Exceeds",4,Table3[[#This Row],[Performance Levels]]="Fully Meets",3,Table3[[#This Row],[Performance Levels]]="PIP",1,Table3[[#This Row],[Performance Levels]]="Needs Improvement",2)</f>
        <v>3</v>
      </c>
      <c r="S1171" s="11">
        <v>3</v>
      </c>
      <c r="T1171" s="11" t="str" cm="1">
        <f t="array" ref="T1171">_xlfn.IFS(S1171&lt;=2,"Excellent",S1171=3,"Average",S1171&lt;=5,"Poor")</f>
        <v>Average</v>
      </c>
      <c r="U1171" s="9">
        <v>44925</v>
      </c>
      <c r="V1171" s="11">
        <v>2</v>
      </c>
      <c r="W1171" s="11" t="str" cm="1">
        <f t="array" ref="W1171">_xlfn.IFS(S1171&lt;=2,"High",S1171=3,"Moderate",S1171&lt;=5,"Low")</f>
        <v>Moderate</v>
      </c>
      <c r="X1171" s="11">
        <v>4</v>
      </c>
      <c r="Y1171" s="11" t="str" cm="1">
        <f t="array" ref="Y1171">_xlfn.IFS(S1171&lt;=2,"High",S1171=3,"Moderate",S1171&lt;=5,"Low")</f>
        <v>Moderate</v>
      </c>
      <c r="Z1171" s="11">
        <v>3</v>
      </c>
      <c r="AA1171" s="11" t="str" cm="1">
        <f t="array" ref="AA1171">_xlfn.IFS(S1171&lt;=2,"High",S1171=3,"Moderate",S1171&lt;=5,"Low")</f>
        <v>Moderate</v>
      </c>
      <c r="AB1171" s="9">
        <v>45082</v>
      </c>
      <c r="AC1171" s="11" t="s">
        <v>40</v>
      </c>
      <c r="AD1171" s="11" t="s">
        <v>41</v>
      </c>
      <c r="AE1171" s="11" t="s">
        <v>42</v>
      </c>
      <c r="AF1171" s="11">
        <v>5</v>
      </c>
      <c r="AG1171" s="12">
        <v>700.99</v>
      </c>
      <c r="AH1171" s="11">
        <v>60</v>
      </c>
      <c r="AI1171" s="11" t="str" cm="1">
        <f t="array" ref="AI1171">_xlfn.IFS(AH1171&lt;=25,"Young",AH1171&lt;=50,"Adult",AH1171&gt;50,"Old")</f>
        <v>Old</v>
      </c>
    </row>
    <row r="1172" spans="1:35" x14ac:dyDescent="0.35">
      <c r="A1172" s="7">
        <v>1685</v>
      </c>
      <c r="B1172" s="5">
        <v>43415</v>
      </c>
      <c r="C1172" s="6">
        <f t="shared" ca="1" si="18"/>
        <v>7.5250000000000004</v>
      </c>
      <c r="D1172" s="7" t="s">
        <v>124</v>
      </c>
      <c r="E1172" s="7" t="s">
        <v>80</v>
      </c>
      <c r="F1172" s="7" t="s">
        <v>107</v>
      </c>
      <c r="G1172" s="7" t="s">
        <v>54</v>
      </c>
      <c r="H1172" s="7" t="s">
        <v>44</v>
      </c>
      <c r="I1172" s="7" t="s">
        <v>54</v>
      </c>
      <c r="J1172" s="7" t="s">
        <v>94</v>
      </c>
      <c r="K1172" s="7" t="s">
        <v>46</v>
      </c>
      <c r="L1172" s="5">
        <v>25015</v>
      </c>
      <c r="M1172" s="7" t="s">
        <v>35</v>
      </c>
      <c r="N1172" s="7" t="s">
        <v>36</v>
      </c>
      <c r="O1172" s="7" t="s">
        <v>71</v>
      </c>
      <c r="P1172" s="7" t="s">
        <v>76</v>
      </c>
      <c r="Q1172" s="7" t="s">
        <v>39</v>
      </c>
      <c r="R1172" s="7" cm="1">
        <f t="array" ref="R1172">_xlfn.IFS(Table3[[#This Row],[Performance Levels]]="Exceeds",4,Table3[[#This Row],[Performance Levels]]="Fully Meets",3,Table3[[#This Row],[Performance Levels]]="PIP",1,Table3[[#This Row],[Performance Levels]]="Needs Improvement",2)</f>
        <v>3</v>
      </c>
      <c r="S1172" s="7">
        <v>3</v>
      </c>
      <c r="T1172" s="7" t="str" cm="1">
        <f t="array" ref="T1172">_xlfn.IFS(S1172&lt;=2,"Excellent",S1172=3,"Average",S1172&lt;=5,"Poor")</f>
        <v>Average</v>
      </c>
      <c r="U1172" s="5">
        <v>44944</v>
      </c>
      <c r="V1172" s="7">
        <v>1</v>
      </c>
      <c r="W1172" s="7" t="str" cm="1">
        <f t="array" ref="W1172">_xlfn.IFS(S1172&lt;=2,"High",S1172=3,"Moderate",S1172&lt;=5,"Low")</f>
        <v>Moderate</v>
      </c>
      <c r="X1172" s="7">
        <v>4</v>
      </c>
      <c r="Y1172" s="7" t="str" cm="1">
        <f t="array" ref="Y1172">_xlfn.IFS(S1172&lt;=2,"High",S1172=3,"Moderate",S1172&lt;=5,"Low")</f>
        <v>Moderate</v>
      </c>
      <c r="Z1172" s="7">
        <v>2</v>
      </c>
      <c r="AA1172" s="7" t="str" cm="1">
        <f t="array" ref="AA1172">_xlfn.IFS(S1172&lt;=2,"High",S1172=3,"Moderate",S1172&lt;=5,"Low")</f>
        <v>Moderate</v>
      </c>
      <c r="AB1172" s="5">
        <v>44927</v>
      </c>
      <c r="AC1172" s="7" t="s">
        <v>49</v>
      </c>
      <c r="AD1172" s="7" t="s">
        <v>41</v>
      </c>
      <c r="AE1172" s="7" t="s">
        <v>72</v>
      </c>
      <c r="AF1172" s="7">
        <v>1</v>
      </c>
      <c r="AG1172" s="8">
        <v>650.07000000000005</v>
      </c>
      <c r="AH1172" s="7">
        <v>50</v>
      </c>
      <c r="AI1172" s="7" t="str" cm="1">
        <f t="array" ref="AI1172">_xlfn.IFS(AH1172&lt;=25,"Young",AH1172&lt;=50,"Adult",AH1172&gt;50,"Old")</f>
        <v>Adult</v>
      </c>
    </row>
    <row r="1173" spans="1:35" x14ac:dyDescent="0.35">
      <c r="A1173" s="11">
        <v>1686</v>
      </c>
      <c r="B1173" s="9">
        <v>44201</v>
      </c>
      <c r="C1173" s="10">
        <f t="shared" ca="1" si="18"/>
        <v>5.375</v>
      </c>
      <c r="D1173" s="11" t="s">
        <v>138</v>
      </c>
      <c r="E1173" s="11" t="s">
        <v>84</v>
      </c>
      <c r="F1173" s="11" t="s">
        <v>29</v>
      </c>
      <c r="G1173" s="11" t="s">
        <v>30</v>
      </c>
      <c r="H1173" s="11" t="s">
        <v>31</v>
      </c>
      <c r="I1173" s="11" t="s">
        <v>54</v>
      </c>
      <c r="J1173" s="11" t="s">
        <v>94</v>
      </c>
      <c r="K1173" s="11" t="s">
        <v>34</v>
      </c>
      <c r="L1173" s="9">
        <v>19789</v>
      </c>
      <c r="M1173" s="11" t="s">
        <v>35</v>
      </c>
      <c r="N1173" s="11" t="s">
        <v>47</v>
      </c>
      <c r="O1173" s="11" t="s">
        <v>71</v>
      </c>
      <c r="P1173" s="11" t="s">
        <v>38</v>
      </c>
      <c r="Q1173" s="11" t="s">
        <v>39</v>
      </c>
      <c r="R1173" s="11" cm="1">
        <f t="array" ref="R1173">_xlfn.IFS(Table3[[#This Row],[Performance Levels]]="Exceeds",4,Table3[[#This Row],[Performance Levels]]="Fully Meets",3,Table3[[#This Row],[Performance Levels]]="PIP",1,Table3[[#This Row],[Performance Levels]]="Needs Improvement",2)</f>
        <v>3</v>
      </c>
      <c r="S1173" s="11">
        <v>3</v>
      </c>
      <c r="T1173" s="11" t="str" cm="1">
        <f t="array" ref="T1173">_xlfn.IFS(S1173&lt;=2,"Excellent",S1173=3,"Average",S1173&lt;=5,"Poor")</f>
        <v>Average</v>
      </c>
      <c r="U1173" s="9">
        <v>44963</v>
      </c>
      <c r="V1173" s="11">
        <v>2</v>
      </c>
      <c r="W1173" s="11" t="str" cm="1">
        <f t="array" ref="W1173">_xlfn.IFS(S1173&lt;=2,"High",S1173=3,"Moderate",S1173&lt;=5,"Low")</f>
        <v>Moderate</v>
      </c>
      <c r="X1173" s="11">
        <v>4</v>
      </c>
      <c r="Y1173" s="11" t="str" cm="1">
        <f t="array" ref="Y1173">_xlfn.IFS(S1173&lt;=2,"High",S1173=3,"Moderate",S1173&lt;=5,"Low")</f>
        <v>Moderate</v>
      </c>
      <c r="Z1173" s="11">
        <v>2</v>
      </c>
      <c r="AA1173" s="11" t="str" cm="1">
        <f t="array" ref="AA1173">_xlfn.IFS(S1173&lt;=2,"High",S1173=3,"Moderate",S1173&lt;=5,"Low")</f>
        <v>Moderate</v>
      </c>
      <c r="AB1173" s="9">
        <v>44876</v>
      </c>
      <c r="AC1173" s="11" t="s">
        <v>91</v>
      </c>
      <c r="AD1173" s="11" t="s">
        <v>50</v>
      </c>
      <c r="AE1173" s="11" t="s">
        <v>62</v>
      </c>
      <c r="AF1173" s="11">
        <v>2</v>
      </c>
      <c r="AG1173" s="12">
        <v>851.38</v>
      </c>
      <c r="AH1173" s="11">
        <v>67</v>
      </c>
      <c r="AI1173" s="11" t="str" cm="1">
        <f t="array" ref="AI1173">_xlfn.IFS(AH1173&lt;=25,"Young",AH1173&lt;=50,"Adult",AH1173&gt;50,"Old")</f>
        <v>Old</v>
      </c>
    </row>
    <row r="1174" spans="1:35" x14ac:dyDescent="0.35">
      <c r="A1174" s="7">
        <v>1687</v>
      </c>
      <c r="B1174" s="5">
        <v>44890</v>
      </c>
      <c r="C1174" s="6">
        <f t="shared" ca="1" si="18"/>
        <v>3.4861111111111112</v>
      </c>
      <c r="D1174" s="7" t="s">
        <v>52</v>
      </c>
      <c r="E1174" s="7" t="s">
        <v>43</v>
      </c>
      <c r="F1174" s="7" t="s">
        <v>29</v>
      </c>
      <c r="G1174" s="7" t="s">
        <v>45</v>
      </c>
      <c r="H1174" s="7" t="s">
        <v>31</v>
      </c>
      <c r="I1174" s="7" t="s">
        <v>54</v>
      </c>
      <c r="J1174" s="7" t="s">
        <v>94</v>
      </c>
      <c r="K1174" s="7" t="s">
        <v>78</v>
      </c>
      <c r="L1174" s="5">
        <v>24587</v>
      </c>
      <c r="M1174" s="7" t="s">
        <v>35</v>
      </c>
      <c r="N1174" s="7" t="s">
        <v>47</v>
      </c>
      <c r="O1174" s="7" t="s">
        <v>37</v>
      </c>
      <c r="P1174" s="7" t="s">
        <v>38</v>
      </c>
      <c r="Q1174" s="7" t="s">
        <v>39</v>
      </c>
      <c r="R1174" s="7" cm="1">
        <f t="array" ref="R1174">_xlfn.IFS(Table3[[#This Row],[Performance Levels]]="Exceeds",4,Table3[[#This Row],[Performance Levels]]="Fully Meets",3,Table3[[#This Row],[Performance Levels]]="PIP",1,Table3[[#This Row],[Performance Levels]]="Needs Improvement",2)</f>
        <v>3</v>
      </c>
      <c r="S1174" s="7">
        <v>3</v>
      </c>
      <c r="T1174" s="7" t="str" cm="1">
        <f t="array" ref="T1174">_xlfn.IFS(S1174&lt;=2,"Excellent",S1174=3,"Average",S1174&lt;=5,"Poor")</f>
        <v>Average</v>
      </c>
      <c r="U1174" s="5">
        <v>45141</v>
      </c>
      <c r="V1174" s="7">
        <v>3</v>
      </c>
      <c r="W1174" s="7" t="str" cm="1">
        <f t="array" ref="W1174">_xlfn.IFS(S1174&lt;=2,"High",S1174=3,"Moderate",S1174&lt;=5,"Low")</f>
        <v>Moderate</v>
      </c>
      <c r="X1174" s="7">
        <v>4</v>
      </c>
      <c r="Y1174" s="7" t="str" cm="1">
        <f t="array" ref="Y1174">_xlfn.IFS(S1174&lt;=2,"High",S1174=3,"Moderate",S1174&lt;=5,"Low")</f>
        <v>Moderate</v>
      </c>
      <c r="Z1174" s="7">
        <v>5</v>
      </c>
      <c r="AA1174" s="7" t="str" cm="1">
        <f t="array" ref="AA1174">_xlfn.IFS(S1174&lt;=2,"High",S1174=3,"Moderate",S1174&lt;=5,"Low")</f>
        <v>Moderate</v>
      </c>
      <c r="AB1174" s="5">
        <v>44981</v>
      </c>
      <c r="AC1174" s="7" t="s">
        <v>49</v>
      </c>
      <c r="AD1174" s="7" t="s">
        <v>41</v>
      </c>
      <c r="AE1174" s="7" t="s">
        <v>42</v>
      </c>
      <c r="AF1174" s="7">
        <v>4</v>
      </c>
      <c r="AG1174" s="8">
        <v>455.1</v>
      </c>
      <c r="AH1174" s="7">
        <v>55</v>
      </c>
      <c r="AI1174" s="7" t="str" cm="1">
        <f t="array" ref="AI1174">_xlfn.IFS(AH1174&lt;=25,"Young",AH1174&lt;=50,"Adult",AH1174&gt;50,"Old")</f>
        <v>Old</v>
      </c>
    </row>
    <row r="1175" spans="1:35" x14ac:dyDescent="0.35">
      <c r="A1175" s="11">
        <v>1688</v>
      </c>
      <c r="B1175" s="9">
        <v>43920</v>
      </c>
      <c r="C1175" s="10">
        <f t="shared" ca="1" si="18"/>
        <v>6.1388888888888893</v>
      </c>
      <c r="D1175" s="11" t="s">
        <v>52</v>
      </c>
      <c r="E1175" s="11" t="s">
        <v>86</v>
      </c>
      <c r="F1175" s="11" t="s">
        <v>29</v>
      </c>
      <c r="G1175" s="11" t="s">
        <v>54</v>
      </c>
      <c r="H1175" s="11" t="s">
        <v>44</v>
      </c>
      <c r="I1175" s="11" t="s">
        <v>54</v>
      </c>
      <c r="J1175" s="11" t="s">
        <v>94</v>
      </c>
      <c r="K1175" s="11" t="s">
        <v>99</v>
      </c>
      <c r="L1175" s="9">
        <v>20659</v>
      </c>
      <c r="M1175" s="11" t="s">
        <v>79</v>
      </c>
      <c r="N1175" s="11" t="s">
        <v>47</v>
      </c>
      <c r="O1175" s="11" t="s">
        <v>59</v>
      </c>
      <c r="P1175" s="11" t="s">
        <v>76</v>
      </c>
      <c r="Q1175" s="11" t="s">
        <v>39</v>
      </c>
      <c r="R1175" s="11" cm="1">
        <f t="array" ref="R1175">_xlfn.IFS(Table3[[#This Row],[Performance Levels]]="Exceeds",4,Table3[[#This Row],[Performance Levels]]="Fully Meets",3,Table3[[#This Row],[Performance Levels]]="PIP",1,Table3[[#This Row],[Performance Levels]]="Needs Improvement",2)</f>
        <v>3</v>
      </c>
      <c r="S1175" s="11">
        <v>3</v>
      </c>
      <c r="T1175" s="11" t="str" cm="1">
        <f t="array" ref="T1175">_xlfn.IFS(S1175&lt;=2,"Excellent",S1175=3,"Average",S1175&lt;=5,"Poor")</f>
        <v>Average</v>
      </c>
      <c r="U1175" s="9">
        <v>44877</v>
      </c>
      <c r="V1175" s="11">
        <v>1</v>
      </c>
      <c r="W1175" s="11" t="str" cm="1">
        <f t="array" ref="W1175">_xlfn.IFS(S1175&lt;=2,"High",S1175=3,"Moderate",S1175&lt;=5,"Low")</f>
        <v>Moderate</v>
      </c>
      <c r="X1175" s="11">
        <v>4</v>
      </c>
      <c r="Y1175" s="11" t="str" cm="1">
        <f t="array" ref="Y1175">_xlfn.IFS(S1175&lt;=2,"High",S1175=3,"Moderate",S1175&lt;=5,"Low")</f>
        <v>Moderate</v>
      </c>
      <c r="Z1175" s="11">
        <v>5</v>
      </c>
      <c r="AA1175" s="11" t="str" cm="1">
        <f t="array" ref="AA1175">_xlfn.IFS(S1175&lt;=2,"High",S1175=3,"Moderate",S1175&lt;=5,"Low")</f>
        <v>Moderate</v>
      </c>
      <c r="AB1175" s="9">
        <v>44916</v>
      </c>
      <c r="AC1175" s="11" t="s">
        <v>61</v>
      </c>
      <c r="AD1175" s="11" t="s">
        <v>41</v>
      </c>
      <c r="AE1175" s="11" t="s">
        <v>62</v>
      </c>
      <c r="AF1175" s="11">
        <v>3</v>
      </c>
      <c r="AG1175" s="12">
        <v>880.67</v>
      </c>
      <c r="AH1175" s="11">
        <v>64</v>
      </c>
      <c r="AI1175" s="11" t="str" cm="1">
        <f t="array" ref="AI1175">_xlfn.IFS(AH1175&lt;=25,"Young",AH1175&lt;=50,"Adult",AH1175&gt;50,"Old")</f>
        <v>Old</v>
      </c>
    </row>
    <row r="1176" spans="1:35" x14ac:dyDescent="0.35">
      <c r="A1176" s="7">
        <v>1689</v>
      </c>
      <c r="B1176" s="5">
        <v>44198</v>
      </c>
      <c r="C1176" s="6">
        <f t="shared" ca="1" si="18"/>
        <v>5.3833333333333337</v>
      </c>
      <c r="D1176" s="7" t="s">
        <v>130</v>
      </c>
      <c r="E1176" s="7" t="s">
        <v>86</v>
      </c>
      <c r="F1176" s="7" t="s">
        <v>29</v>
      </c>
      <c r="G1176" s="7" t="s">
        <v>45</v>
      </c>
      <c r="H1176" s="7" t="s">
        <v>31</v>
      </c>
      <c r="I1176" s="7" t="s">
        <v>32</v>
      </c>
      <c r="J1176" s="7" t="s">
        <v>131</v>
      </c>
      <c r="K1176" s="7" t="s">
        <v>69</v>
      </c>
      <c r="L1176" s="5">
        <v>31385</v>
      </c>
      <c r="M1176" s="7" t="s">
        <v>35</v>
      </c>
      <c r="N1176" s="7" t="s">
        <v>47</v>
      </c>
      <c r="O1176" s="7" t="s">
        <v>59</v>
      </c>
      <c r="P1176" s="7" t="s">
        <v>66</v>
      </c>
      <c r="Q1176" s="7" t="s">
        <v>39</v>
      </c>
      <c r="R1176" s="7" cm="1">
        <f t="array" ref="R1176">_xlfn.IFS(Table3[[#This Row],[Performance Levels]]="Exceeds",4,Table3[[#This Row],[Performance Levels]]="Fully Meets",3,Table3[[#This Row],[Performance Levels]]="PIP",1,Table3[[#This Row],[Performance Levels]]="Needs Improvement",2)</f>
        <v>3</v>
      </c>
      <c r="S1176" s="7">
        <v>3</v>
      </c>
      <c r="T1176" s="7" t="str" cm="1">
        <f t="array" ref="T1176">_xlfn.IFS(S1176&lt;=2,"Excellent",S1176=3,"Average",S1176&lt;=5,"Poor")</f>
        <v>Average</v>
      </c>
      <c r="U1176" s="5">
        <v>45042</v>
      </c>
      <c r="V1176" s="7">
        <v>5</v>
      </c>
      <c r="W1176" s="7" t="str" cm="1">
        <f t="array" ref="W1176">_xlfn.IFS(S1176&lt;=2,"High",S1176=3,"Moderate",S1176&lt;=5,"Low")</f>
        <v>Moderate</v>
      </c>
      <c r="X1176" s="7">
        <v>3</v>
      </c>
      <c r="Y1176" s="7" t="str" cm="1">
        <f t="array" ref="Y1176">_xlfn.IFS(S1176&lt;=2,"High",S1176=3,"Moderate",S1176&lt;=5,"Low")</f>
        <v>Moderate</v>
      </c>
      <c r="Z1176" s="7">
        <v>5</v>
      </c>
      <c r="AA1176" s="7" t="str" cm="1">
        <f t="array" ref="AA1176">_xlfn.IFS(S1176&lt;=2,"High",S1176=3,"Moderate",S1176&lt;=5,"Low")</f>
        <v>Moderate</v>
      </c>
      <c r="AB1176" s="5">
        <v>44819</v>
      </c>
      <c r="AC1176" s="7" t="s">
        <v>49</v>
      </c>
      <c r="AD1176" s="7" t="s">
        <v>50</v>
      </c>
      <c r="AE1176" s="7" t="s">
        <v>72</v>
      </c>
      <c r="AF1176" s="7">
        <v>2</v>
      </c>
      <c r="AG1176" s="8">
        <v>712.64</v>
      </c>
      <c r="AH1176" s="7">
        <v>36</v>
      </c>
      <c r="AI1176" s="7" t="str" cm="1">
        <f t="array" ref="AI1176">_xlfn.IFS(AH1176&lt;=25,"Young",AH1176&lt;=50,"Adult",AH1176&gt;50,"Old")</f>
        <v>Adult</v>
      </c>
    </row>
    <row r="1177" spans="1:35" x14ac:dyDescent="0.35">
      <c r="A1177" s="11">
        <v>1690</v>
      </c>
      <c r="B1177" s="9">
        <v>43522</v>
      </c>
      <c r="C1177" s="10">
        <f t="shared" ca="1" si="18"/>
        <v>7.2333333333333334</v>
      </c>
      <c r="D1177" s="11" t="s">
        <v>130</v>
      </c>
      <c r="E1177" s="11" t="s">
        <v>80</v>
      </c>
      <c r="F1177" s="11" t="s">
        <v>29</v>
      </c>
      <c r="G1177" s="11" t="s">
        <v>30</v>
      </c>
      <c r="H1177" s="11" t="s">
        <v>44</v>
      </c>
      <c r="I1177" s="11" t="s">
        <v>32</v>
      </c>
      <c r="J1177" s="11" t="s">
        <v>131</v>
      </c>
      <c r="K1177" s="11" t="s">
        <v>104</v>
      </c>
      <c r="L1177" s="9">
        <v>51886</v>
      </c>
      <c r="M1177" s="11" t="s">
        <v>35</v>
      </c>
      <c r="N1177" s="11" t="s">
        <v>47</v>
      </c>
      <c r="O1177" s="11" t="s">
        <v>71</v>
      </c>
      <c r="P1177" s="11" t="s">
        <v>38</v>
      </c>
      <c r="Q1177" s="11" t="s">
        <v>39</v>
      </c>
      <c r="R1177" s="11" cm="1">
        <f t="array" ref="R1177">_xlfn.IFS(Table3[[#This Row],[Performance Levels]]="Exceeds",4,Table3[[#This Row],[Performance Levels]]="Fully Meets",3,Table3[[#This Row],[Performance Levels]]="PIP",1,Table3[[#This Row],[Performance Levels]]="Needs Improvement",2)</f>
        <v>3</v>
      </c>
      <c r="S1177" s="11">
        <v>3</v>
      </c>
      <c r="T1177" s="11" t="str" cm="1">
        <f t="array" ref="T1177">_xlfn.IFS(S1177&lt;=2,"Excellent",S1177=3,"Average",S1177&lt;=5,"Poor")</f>
        <v>Average</v>
      </c>
      <c r="U1177" s="9">
        <v>44877</v>
      </c>
      <c r="V1177" s="11">
        <v>3</v>
      </c>
      <c r="W1177" s="11" t="str" cm="1">
        <f t="array" ref="W1177">_xlfn.IFS(S1177&lt;=2,"High",S1177=3,"Moderate",S1177&lt;=5,"Low")</f>
        <v>Moderate</v>
      </c>
      <c r="X1177" s="11">
        <v>1</v>
      </c>
      <c r="Y1177" s="11" t="str" cm="1">
        <f t="array" ref="Y1177">_xlfn.IFS(S1177&lt;=2,"High",S1177=3,"Moderate",S1177&lt;=5,"Low")</f>
        <v>Moderate</v>
      </c>
      <c r="Z1177" s="11">
        <v>5</v>
      </c>
      <c r="AA1177" s="11" t="str" cm="1">
        <f t="array" ref="AA1177">_xlfn.IFS(S1177&lt;=2,"High",S1177=3,"Moderate",S1177&lt;=5,"Low")</f>
        <v>Moderate</v>
      </c>
      <c r="AB1177" s="9">
        <v>44947</v>
      </c>
      <c r="AC1177" s="11" t="s">
        <v>91</v>
      </c>
      <c r="AD1177" s="11" t="s">
        <v>41</v>
      </c>
      <c r="AE1177" s="11" t="s">
        <v>42</v>
      </c>
      <c r="AF1177" s="11">
        <v>3</v>
      </c>
      <c r="AG1177" s="12">
        <v>504.34</v>
      </c>
      <c r="AH1177" s="11">
        <v>77</v>
      </c>
      <c r="AI1177" s="11" t="str" cm="1">
        <f t="array" ref="AI1177">_xlfn.IFS(AH1177&lt;=25,"Young",AH1177&lt;=50,"Adult",AH1177&gt;50,"Old")</f>
        <v>Old</v>
      </c>
    </row>
    <row r="1178" spans="1:35" x14ac:dyDescent="0.35">
      <c r="A1178" s="7">
        <v>1691</v>
      </c>
      <c r="B1178" s="5">
        <v>43744</v>
      </c>
      <c r="C1178" s="6">
        <f t="shared" ca="1" si="18"/>
        <v>6.6222222222222218</v>
      </c>
      <c r="D1178" s="7" t="s">
        <v>130</v>
      </c>
      <c r="E1178" s="7" t="s">
        <v>53</v>
      </c>
      <c r="F1178" s="7" t="s">
        <v>29</v>
      </c>
      <c r="G1178" s="7" t="s">
        <v>30</v>
      </c>
      <c r="H1178" s="7" t="s">
        <v>44</v>
      </c>
      <c r="I1178" s="7" t="s">
        <v>45</v>
      </c>
      <c r="J1178" s="7" t="s">
        <v>94</v>
      </c>
      <c r="K1178" s="7" t="s">
        <v>95</v>
      </c>
      <c r="L1178" s="5">
        <v>53348</v>
      </c>
      <c r="M1178" s="7" t="s">
        <v>35</v>
      </c>
      <c r="N1178" s="7" t="s">
        <v>47</v>
      </c>
      <c r="O1178" s="7" t="s">
        <v>71</v>
      </c>
      <c r="P1178" s="7" t="s">
        <v>38</v>
      </c>
      <c r="Q1178" s="7" t="s">
        <v>39</v>
      </c>
      <c r="R1178" s="7" cm="1">
        <f t="array" ref="R1178">_xlfn.IFS(Table3[[#This Row],[Performance Levels]]="Exceeds",4,Table3[[#This Row],[Performance Levels]]="Fully Meets",3,Table3[[#This Row],[Performance Levels]]="PIP",1,Table3[[#This Row],[Performance Levels]]="Needs Improvement",2)</f>
        <v>3</v>
      </c>
      <c r="S1178" s="7">
        <v>3</v>
      </c>
      <c r="T1178" s="7" t="str" cm="1">
        <f t="array" ref="T1178">_xlfn.IFS(S1178&lt;=2,"Excellent",S1178=3,"Average",S1178&lt;=5,"Poor")</f>
        <v>Average</v>
      </c>
      <c r="U1178" s="5">
        <v>44895</v>
      </c>
      <c r="V1178" s="7">
        <v>3</v>
      </c>
      <c r="W1178" s="7" t="str" cm="1">
        <f t="array" ref="W1178">_xlfn.IFS(S1178&lt;=2,"High",S1178=3,"Moderate",S1178&lt;=5,"Low")</f>
        <v>Moderate</v>
      </c>
      <c r="X1178" s="7">
        <v>1</v>
      </c>
      <c r="Y1178" s="7" t="str" cm="1">
        <f t="array" ref="Y1178">_xlfn.IFS(S1178&lt;=2,"High",S1178=3,"Moderate",S1178&lt;=5,"Low")</f>
        <v>Moderate</v>
      </c>
      <c r="Z1178" s="7">
        <v>2</v>
      </c>
      <c r="AA1178" s="7" t="str" cm="1">
        <f t="array" ref="AA1178">_xlfn.IFS(S1178&lt;=2,"High",S1178=3,"Moderate",S1178&lt;=5,"Low")</f>
        <v>Moderate</v>
      </c>
      <c r="AB1178" s="5">
        <v>44825</v>
      </c>
      <c r="AC1178" s="7" t="s">
        <v>49</v>
      </c>
      <c r="AD1178" s="7" t="s">
        <v>50</v>
      </c>
      <c r="AE1178" s="7" t="s">
        <v>42</v>
      </c>
      <c r="AF1178" s="7">
        <v>3</v>
      </c>
      <c r="AG1178" s="8">
        <v>120.37</v>
      </c>
      <c r="AH1178" s="7">
        <v>73</v>
      </c>
      <c r="AI1178" s="7" t="str" cm="1">
        <f t="array" ref="AI1178">_xlfn.IFS(AH1178&lt;=25,"Young",AH1178&lt;=50,"Adult",AH1178&gt;50,"Old")</f>
        <v>Old</v>
      </c>
    </row>
    <row r="1179" spans="1:35" x14ac:dyDescent="0.35">
      <c r="A1179" s="11">
        <v>1692</v>
      </c>
      <c r="B1179" s="9">
        <v>43940</v>
      </c>
      <c r="C1179" s="10">
        <f t="shared" ca="1" si="18"/>
        <v>6.0861111111111112</v>
      </c>
      <c r="D1179" s="11" t="s">
        <v>139</v>
      </c>
      <c r="E1179" s="11" t="s">
        <v>93</v>
      </c>
      <c r="F1179" s="11" t="s">
        <v>29</v>
      </c>
      <c r="G1179" s="11" t="s">
        <v>45</v>
      </c>
      <c r="H1179" s="11" t="s">
        <v>31</v>
      </c>
      <c r="I1179" s="11" t="s">
        <v>45</v>
      </c>
      <c r="J1179" s="11" t="s">
        <v>94</v>
      </c>
      <c r="K1179" s="11" t="s">
        <v>78</v>
      </c>
      <c r="L1179" s="9">
        <v>52497</v>
      </c>
      <c r="M1179" s="11" t="s">
        <v>35</v>
      </c>
      <c r="N1179" s="11" t="s">
        <v>36</v>
      </c>
      <c r="O1179" s="11" t="s">
        <v>59</v>
      </c>
      <c r="P1179" s="11" t="s">
        <v>38</v>
      </c>
      <c r="Q1179" s="11" t="s">
        <v>39</v>
      </c>
      <c r="R1179" s="11" cm="1">
        <f t="array" ref="R1179">_xlfn.IFS(Table3[[#This Row],[Performance Levels]]="Exceeds",4,Table3[[#This Row],[Performance Levels]]="Fully Meets",3,Table3[[#This Row],[Performance Levels]]="PIP",1,Table3[[#This Row],[Performance Levels]]="Needs Improvement",2)</f>
        <v>3</v>
      </c>
      <c r="S1179" s="11">
        <v>3</v>
      </c>
      <c r="T1179" s="11" t="str" cm="1">
        <f t="array" ref="T1179">_xlfn.IFS(S1179&lt;=2,"Excellent",S1179=3,"Average",S1179&lt;=5,"Poor")</f>
        <v>Average</v>
      </c>
      <c r="U1179" s="9">
        <v>45102</v>
      </c>
      <c r="V1179" s="11">
        <v>2</v>
      </c>
      <c r="W1179" s="11" t="str" cm="1">
        <f t="array" ref="W1179">_xlfn.IFS(S1179&lt;=2,"High",S1179=3,"Moderate",S1179&lt;=5,"Low")</f>
        <v>Moderate</v>
      </c>
      <c r="X1179" s="11">
        <v>2</v>
      </c>
      <c r="Y1179" s="11" t="str" cm="1">
        <f t="array" ref="Y1179">_xlfn.IFS(S1179&lt;=2,"High",S1179=3,"Moderate",S1179&lt;=5,"Low")</f>
        <v>Moderate</v>
      </c>
      <c r="Z1179" s="11">
        <v>1</v>
      </c>
      <c r="AA1179" s="11" t="str" cm="1">
        <f t="array" ref="AA1179">_xlfn.IFS(S1179&lt;=2,"High",S1179=3,"Moderate",S1179&lt;=5,"Low")</f>
        <v>Moderate</v>
      </c>
      <c r="AB1179" s="9">
        <v>44993</v>
      </c>
      <c r="AC1179" s="11" t="s">
        <v>61</v>
      </c>
      <c r="AD1179" s="11" t="s">
        <v>50</v>
      </c>
      <c r="AE1179" s="11" t="s">
        <v>42</v>
      </c>
      <c r="AF1179" s="11">
        <v>1</v>
      </c>
      <c r="AG1179" s="12">
        <v>705.24</v>
      </c>
      <c r="AH1179" s="11">
        <v>77</v>
      </c>
      <c r="AI1179" s="11" t="str" cm="1">
        <f t="array" ref="AI1179">_xlfn.IFS(AH1179&lt;=25,"Young",AH1179&lt;=50,"Adult",AH1179&gt;50,"Old")</f>
        <v>Old</v>
      </c>
    </row>
    <row r="1180" spans="1:35" x14ac:dyDescent="0.35">
      <c r="A1180" s="7">
        <v>1693</v>
      </c>
      <c r="B1180" s="5">
        <v>44919</v>
      </c>
      <c r="C1180" s="6">
        <f t="shared" ca="1" si="18"/>
        <v>3.4055555555555554</v>
      </c>
      <c r="D1180" s="7" t="s">
        <v>139</v>
      </c>
      <c r="E1180" s="7" t="s">
        <v>84</v>
      </c>
      <c r="F1180" s="7" t="s">
        <v>29</v>
      </c>
      <c r="G1180" s="7" t="s">
        <v>30</v>
      </c>
      <c r="H1180" s="7" t="s">
        <v>31</v>
      </c>
      <c r="I1180" s="7" t="s">
        <v>45</v>
      </c>
      <c r="J1180" s="7" t="s">
        <v>94</v>
      </c>
      <c r="K1180" s="7" t="s">
        <v>69</v>
      </c>
      <c r="L1180" s="5">
        <v>31272</v>
      </c>
      <c r="M1180" s="7" t="s">
        <v>35</v>
      </c>
      <c r="N1180" s="7" t="s">
        <v>36</v>
      </c>
      <c r="O1180" s="7" t="s">
        <v>59</v>
      </c>
      <c r="P1180" s="7" t="s">
        <v>60</v>
      </c>
      <c r="Q1180" s="7" t="s">
        <v>39</v>
      </c>
      <c r="R1180" s="7" cm="1">
        <f t="array" ref="R1180">_xlfn.IFS(Table3[[#This Row],[Performance Levels]]="Exceeds",4,Table3[[#This Row],[Performance Levels]]="Fully Meets",3,Table3[[#This Row],[Performance Levels]]="PIP",1,Table3[[#This Row],[Performance Levels]]="Needs Improvement",2)</f>
        <v>3</v>
      </c>
      <c r="S1180" s="7">
        <v>3</v>
      </c>
      <c r="T1180" s="7" t="str" cm="1">
        <f t="array" ref="T1180">_xlfn.IFS(S1180&lt;=2,"Excellent",S1180=3,"Average",S1180&lt;=5,"Poor")</f>
        <v>Average</v>
      </c>
      <c r="U1180" s="5">
        <v>44913</v>
      </c>
      <c r="V1180" s="7">
        <v>3</v>
      </c>
      <c r="W1180" s="7" t="str" cm="1">
        <f t="array" ref="W1180">_xlfn.IFS(S1180&lt;=2,"High",S1180=3,"Moderate",S1180&lt;=5,"Low")</f>
        <v>Moderate</v>
      </c>
      <c r="X1180" s="7">
        <v>5</v>
      </c>
      <c r="Y1180" s="7" t="str" cm="1">
        <f t="array" ref="Y1180">_xlfn.IFS(S1180&lt;=2,"High",S1180=3,"Moderate",S1180&lt;=5,"Low")</f>
        <v>Moderate</v>
      </c>
      <c r="Z1180" s="7">
        <v>1</v>
      </c>
      <c r="AA1180" s="7" t="str" cm="1">
        <f t="array" ref="AA1180">_xlfn.IFS(S1180&lt;=2,"High",S1180=3,"Moderate",S1180&lt;=5,"Low")</f>
        <v>Moderate</v>
      </c>
      <c r="AB1180" s="5">
        <v>44995</v>
      </c>
      <c r="AC1180" s="7" t="s">
        <v>61</v>
      </c>
      <c r="AD1180" s="7" t="s">
        <v>50</v>
      </c>
      <c r="AE1180" s="7" t="s">
        <v>72</v>
      </c>
      <c r="AF1180" s="7">
        <v>5</v>
      </c>
      <c r="AG1180" s="8">
        <v>928.81</v>
      </c>
      <c r="AH1180" s="7">
        <v>37</v>
      </c>
      <c r="AI1180" s="7" t="str" cm="1">
        <f t="array" ref="AI1180">_xlfn.IFS(AH1180&lt;=25,"Young",AH1180&lt;=50,"Adult",AH1180&gt;50,"Old")</f>
        <v>Adult</v>
      </c>
    </row>
    <row r="1181" spans="1:35" x14ac:dyDescent="0.35">
      <c r="A1181" s="11">
        <v>1694</v>
      </c>
      <c r="B1181" s="9">
        <v>44295</v>
      </c>
      <c r="C1181" s="10">
        <f t="shared" ca="1" si="18"/>
        <v>5.1138888888888889</v>
      </c>
      <c r="D1181" s="11" t="s">
        <v>123</v>
      </c>
      <c r="E1181" s="11" t="s">
        <v>63</v>
      </c>
      <c r="F1181" s="11" t="s">
        <v>107</v>
      </c>
      <c r="G1181" s="11" t="s">
        <v>45</v>
      </c>
      <c r="H1181" s="11" t="s">
        <v>44</v>
      </c>
      <c r="I1181" s="11" t="s">
        <v>32</v>
      </c>
      <c r="J1181" s="11" t="s">
        <v>94</v>
      </c>
      <c r="K1181" s="11" t="s">
        <v>46</v>
      </c>
      <c r="L1181" s="9">
        <v>22558</v>
      </c>
      <c r="M1181" s="11" t="s">
        <v>35</v>
      </c>
      <c r="N1181" s="11" t="s">
        <v>47</v>
      </c>
      <c r="O1181" s="11" t="s">
        <v>83</v>
      </c>
      <c r="P1181" s="11" t="s">
        <v>66</v>
      </c>
      <c r="Q1181" s="11" t="s">
        <v>39</v>
      </c>
      <c r="R1181" s="11" cm="1">
        <f t="array" ref="R1181">_xlfn.IFS(Table3[[#This Row],[Performance Levels]]="Exceeds",4,Table3[[#This Row],[Performance Levels]]="Fully Meets",3,Table3[[#This Row],[Performance Levels]]="PIP",1,Table3[[#This Row],[Performance Levels]]="Needs Improvement",2)</f>
        <v>3</v>
      </c>
      <c r="S1181" s="11">
        <v>3</v>
      </c>
      <c r="T1181" s="11" t="str" cm="1">
        <f t="array" ref="T1181">_xlfn.IFS(S1181&lt;=2,"Excellent",S1181=3,"Average",S1181&lt;=5,"Poor")</f>
        <v>Average</v>
      </c>
      <c r="U1181" s="9">
        <v>44804</v>
      </c>
      <c r="V1181" s="11">
        <v>3</v>
      </c>
      <c r="W1181" s="11" t="str" cm="1">
        <f t="array" ref="W1181">_xlfn.IFS(S1181&lt;=2,"High",S1181=3,"Moderate",S1181&lt;=5,"Low")</f>
        <v>Moderate</v>
      </c>
      <c r="X1181" s="11">
        <v>5</v>
      </c>
      <c r="Y1181" s="11" t="str" cm="1">
        <f t="array" ref="Y1181">_xlfn.IFS(S1181&lt;=2,"High",S1181=3,"Moderate",S1181&lt;=5,"Low")</f>
        <v>Moderate</v>
      </c>
      <c r="Z1181" s="11">
        <v>3</v>
      </c>
      <c r="AA1181" s="11" t="str" cm="1">
        <f t="array" ref="AA1181">_xlfn.IFS(S1181&lt;=2,"High",S1181=3,"Moderate",S1181&lt;=5,"Low")</f>
        <v>Moderate</v>
      </c>
      <c r="AB1181" s="9">
        <v>44803</v>
      </c>
      <c r="AC1181" s="11" t="s">
        <v>91</v>
      </c>
      <c r="AD1181" s="11" t="s">
        <v>41</v>
      </c>
      <c r="AE1181" s="11" t="s">
        <v>62</v>
      </c>
      <c r="AF1181" s="11">
        <v>5</v>
      </c>
      <c r="AG1181" s="12">
        <v>638.07000000000005</v>
      </c>
      <c r="AH1181" s="11">
        <v>60</v>
      </c>
      <c r="AI1181" s="11" t="str" cm="1">
        <f t="array" ref="AI1181">_xlfn.IFS(AH1181&lt;=25,"Young",AH1181&lt;=50,"Adult",AH1181&gt;50,"Old")</f>
        <v>Old</v>
      </c>
    </row>
    <row r="1182" spans="1:35" x14ac:dyDescent="0.35">
      <c r="A1182" s="7">
        <v>1695</v>
      </c>
      <c r="B1182" s="5">
        <v>43347</v>
      </c>
      <c r="C1182" s="6">
        <f t="shared" ca="1" si="18"/>
        <v>7.7111111111111112</v>
      </c>
      <c r="D1182" s="7" t="s">
        <v>124</v>
      </c>
      <c r="E1182" s="7" t="s">
        <v>84</v>
      </c>
      <c r="F1182" s="7" t="s">
        <v>107</v>
      </c>
      <c r="G1182" s="7" t="s">
        <v>30</v>
      </c>
      <c r="H1182" s="7" t="s">
        <v>31</v>
      </c>
      <c r="I1182" s="7" t="s">
        <v>54</v>
      </c>
      <c r="J1182" s="7" t="s">
        <v>94</v>
      </c>
      <c r="K1182" s="7" t="s">
        <v>133</v>
      </c>
      <c r="L1182" s="5">
        <v>29903</v>
      </c>
      <c r="M1182" s="7" t="s">
        <v>35</v>
      </c>
      <c r="N1182" s="7" t="s">
        <v>36</v>
      </c>
      <c r="O1182" s="7" t="s">
        <v>59</v>
      </c>
      <c r="P1182" s="7" t="s">
        <v>38</v>
      </c>
      <c r="Q1182" s="7" t="s">
        <v>39</v>
      </c>
      <c r="R1182" s="7" cm="1">
        <f t="array" ref="R1182">_xlfn.IFS(Table3[[#This Row],[Performance Levels]]="Exceeds",4,Table3[[#This Row],[Performance Levels]]="Fully Meets",3,Table3[[#This Row],[Performance Levels]]="PIP",1,Table3[[#This Row],[Performance Levels]]="Needs Improvement",2)</f>
        <v>3</v>
      </c>
      <c r="S1182" s="7">
        <v>3</v>
      </c>
      <c r="T1182" s="7" t="str" cm="1">
        <f t="array" ref="T1182">_xlfn.IFS(S1182&lt;=2,"Excellent",S1182=3,"Average",S1182&lt;=5,"Poor")</f>
        <v>Average</v>
      </c>
      <c r="U1182" s="5">
        <v>45071</v>
      </c>
      <c r="V1182" s="7">
        <v>3</v>
      </c>
      <c r="W1182" s="7" t="str" cm="1">
        <f t="array" ref="W1182">_xlfn.IFS(S1182&lt;=2,"High",S1182=3,"Moderate",S1182&lt;=5,"Low")</f>
        <v>Moderate</v>
      </c>
      <c r="X1182" s="7">
        <v>3</v>
      </c>
      <c r="Y1182" s="7" t="str" cm="1">
        <f t="array" ref="Y1182">_xlfn.IFS(S1182&lt;=2,"High",S1182=3,"Moderate",S1182&lt;=5,"Low")</f>
        <v>Moderate</v>
      </c>
      <c r="Z1182" s="7">
        <v>3</v>
      </c>
      <c r="AA1182" s="7" t="str" cm="1">
        <f t="array" ref="AA1182">_xlfn.IFS(S1182&lt;=2,"High",S1182=3,"Moderate",S1182&lt;=5,"Low")</f>
        <v>Moderate</v>
      </c>
      <c r="AB1182" s="5">
        <v>44929</v>
      </c>
      <c r="AC1182" s="7" t="s">
        <v>40</v>
      </c>
      <c r="AD1182" s="7" t="s">
        <v>41</v>
      </c>
      <c r="AE1182" s="7" t="s">
        <v>72</v>
      </c>
      <c r="AF1182" s="7">
        <v>2</v>
      </c>
      <c r="AG1182" s="8">
        <v>913.34</v>
      </c>
      <c r="AH1182" s="7">
        <v>37</v>
      </c>
      <c r="AI1182" s="7" t="str" cm="1">
        <f t="array" ref="AI1182">_xlfn.IFS(AH1182&lt;=25,"Young",AH1182&lt;=50,"Adult",AH1182&gt;50,"Old")</f>
        <v>Adult</v>
      </c>
    </row>
    <row r="1183" spans="1:35" x14ac:dyDescent="0.35">
      <c r="A1183" s="11">
        <v>1696</v>
      </c>
      <c r="B1183" s="9">
        <v>44507</v>
      </c>
      <c r="C1183" s="10">
        <f t="shared" ca="1" si="18"/>
        <v>4.5361111111111114</v>
      </c>
      <c r="D1183" s="11" t="s">
        <v>138</v>
      </c>
      <c r="E1183" s="11" t="s">
        <v>80</v>
      </c>
      <c r="F1183" s="11" t="s">
        <v>29</v>
      </c>
      <c r="G1183" s="11" t="s">
        <v>54</v>
      </c>
      <c r="H1183" s="11" t="s">
        <v>31</v>
      </c>
      <c r="I1183" s="11" t="s">
        <v>32</v>
      </c>
      <c r="J1183" s="11" t="s">
        <v>94</v>
      </c>
      <c r="K1183" s="11" t="s">
        <v>74</v>
      </c>
      <c r="L1183" s="9">
        <v>22905</v>
      </c>
      <c r="M1183" s="11" t="s">
        <v>35</v>
      </c>
      <c r="N1183" s="11" t="s">
        <v>47</v>
      </c>
      <c r="O1183" s="11" t="s">
        <v>48</v>
      </c>
      <c r="P1183" s="11" t="s">
        <v>66</v>
      </c>
      <c r="Q1183" s="11" t="s">
        <v>39</v>
      </c>
      <c r="R1183" s="11" cm="1">
        <f t="array" ref="R1183">_xlfn.IFS(Table3[[#This Row],[Performance Levels]]="Exceeds",4,Table3[[#This Row],[Performance Levels]]="Fully Meets",3,Table3[[#This Row],[Performance Levels]]="PIP",1,Table3[[#This Row],[Performance Levels]]="Needs Improvement",2)</f>
        <v>3</v>
      </c>
      <c r="S1183" s="11">
        <v>3</v>
      </c>
      <c r="T1183" s="11" t="str" cm="1">
        <f t="array" ref="T1183">_xlfn.IFS(S1183&lt;=2,"Excellent",S1183=3,"Average",S1183&lt;=5,"Poor")</f>
        <v>Average</v>
      </c>
      <c r="U1183" s="9">
        <v>45073</v>
      </c>
      <c r="V1183" s="11">
        <v>4</v>
      </c>
      <c r="W1183" s="11" t="str" cm="1">
        <f t="array" ref="W1183">_xlfn.IFS(S1183&lt;=2,"High",S1183=3,"Moderate",S1183&lt;=5,"Low")</f>
        <v>Moderate</v>
      </c>
      <c r="X1183" s="11">
        <v>4</v>
      </c>
      <c r="Y1183" s="11" t="str" cm="1">
        <f t="array" ref="Y1183">_xlfn.IFS(S1183&lt;=2,"High",S1183=3,"Moderate",S1183&lt;=5,"Low")</f>
        <v>Moderate</v>
      </c>
      <c r="Z1183" s="11">
        <v>1</v>
      </c>
      <c r="AA1183" s="11" t="str" cm="1">
        <f t="array" ref="AA1183">_xlfn.IFS(S1183&lt;=2,"High",S1183=3,"Moderate",S1183&lt;=5,"Low")</f>
        <v>Moderate</v>
      </c>
      <c r="AB1183" s="9">
        <v>45075</v>
      </c>
      <c r="AC1183" s="11" t="s">
        <v>61</v>
      </c>
      <c r="AD1183" s="11" t="s">
        <v>41</v>
      </c>
      <c r="AE1183" s="11" t="s">
        <v>62</v>
      </c>
      <c r="AF1183" s="11">
        <v>1</v>
      </c>
      <c r="AG1183" s="12">
        <v>754.78</v>
      </c>
      <c r="AH1183" s="11">
        <v>59</v>
      </c>
      <c r="AI1183" s="11" t="str" cm="1">
        <f t="array" ref="AI1183">_xlfn.IFS(AH1183&lt;=25,"Young",AH1183&lt;=50,"Adult",AH1183&gt;50,"Old")</f>
        <v>Old</v>
      </c>
    </row>
    <row r="1184" spans="1:35" x14ac:dyDescent="0.35">
      <c r="A1184" s="7">
        <v>1697</v>
      </c>
      <c r="B1184" s="5">
        <v>45070</v>
      </c>
      <c r="C1184" s="6">
        <f t="shared" ca="1" si="18"/>
        <v>2.9888888888888889</v>
      </c>
      <c r="D1184" s="7" t="s">
        <v>138</v>
      </c>
      <c r="E1184" s="7" t="s">
        <v>86</v>
      </c>
      <c r="F1184" s="7" t="s">
        <v>29</v>
      </c>
      <c r="G1184" s="7" t="s">
        <v>54</v>
      </c>
      <c r="H1184" s="7" t="s">
        <v>55</v>
      </c>
      <c r="I1184" s="7" t="s">
        <v>45</v>
      </c>
      <c r="J1184" s="7" t="s">
        <v>94</v>
      </c>
      <c r="K1184" s="7" t="s">
        <v>64</v>
      </c>
      <c r="L1184" s="5">
        <v>31943</v>
      </c>
      <c r="M1184" s="7" t="s">
        <v>35</v>
      </c>
      <c r="N1184" s="7" t="s">
        <v>47</v>
      </c>
      <c r="O1184" s="7" t="s">
        <v>83</v>
      </c>
      <c r="P1184" s="7" t="s">
        <v>38</v>
      </c>
      <c r="Q1184" s="7" t="s">
        <v>39</v>
      </c>
      <c r="R1184" s="7" cm="1">
        <f t="array" ref="R1184">_xlfn.IFS(Table3[[#This Row],[Performance Levels]]="Exceeds",4,Table3[[#This Row],[Performance Levels]]="Fully Meets",3,Table3[[#This Row],[Performance Levels]]="PIP",1,Table3[[#This Row],[Performance Levels]]="Needs Improvement",2)</f>
        <v>3</v>
      </c>
      <c r="S1184" s="7">
        <v>3</v>
      </c>
      <c r="T1184" s="7" t="str" cm="1">
        <f t="array" ref="T1184">_xlfn.IFS(S1184&lt;=2,"Excellent",S1184=3,"Average",S1184&lt;=5,"Poor")</f>
        <v>Average</v>
      </c>
      <c r="U1184" s="5">
        <v>44849</v>
      </c>
      <c r="V1184" s="7">
        <v>1</v>
      </c>
      <c r="W1184" s="7" t="str" cm="1">
        <f t="array" ref="W1184">_xlfn.IFS(S1184&lt;=2,"High",S1184=3,"Moderate",S1184&lt;=5,"Low")</f>
        <v>Moderate</v>
      </c>
      <c r="X1184" s="7">
        <v>5</v>
      </c>
      <c r="Y1184" s="7" t="str" cm="1">
        <f t="array" ref="Y1184">_xlfn.IFS(S1184&lt;=2,"High",S1184=3,"Moderate",S1184&lt;=5,"Low")</f>
        <v>Moderate</v>
      </c>
      <c r="Z1184" s="7">
        <v>2</v>
      </c>
      <c r="AA1184" s="7" t="str" cm="1">
        <f t="array" ref="AA1184">_xlfn.IFS(S1184&lt;=2,"High",S1184=3,"Moderate",S1184&lt;=5,"Low")</f>
        <v>Moderate</v>
      </c>
      <c r="AB1184" s="5">
        <v>44848</v>
      </c>
      <c r="AC1184" s="7" t="s">
        <v>40</v>
      </c>
      <c r="AD1184" s="7" t="s">
        <v>50</v>
      </c>
      <c r="AE1184" s="7" t="s">
        <v>72</v>
      </c>
      <c r="AF1184" s="7">
        <v>4</v>
      </c>
      <c r="AG1184" s="8">
        <v>503.3</v>
      </c>
      <c r="AH1184" s="7">
        <v>36</v>
      </c>
      <c r="AI1184" s="7" t="str" cm="1">
        <f t="array" ref="AI1184">_xlfn.IFS(AH1184&lt;=25,"Young",AH1184&lt;=50,"Adult",AH1184&gt;50,"Old")</f>
        <v>Adult</v>
      </c>
    </row>
    <row r="1185" spans="1:35" x14ac:dyDescent="0.35">
      <c r="A1185" s="11">
        <v>1698</v>
      </c>
      <c r="B1185" s="9">
        <v>44242</v>
      </c>
      <c r="C1185" s="10">
        <f t="shared" ca="1" si="18"/>
        <v>5.2638888888888893</v>
      </c>
      <c r="D1185" s="11" t="s">
        <v>52</v>
      </c>
      <c r="E1185" s="11" t="s">
        <v>43</v>
      </c>
      <c r="F1185" s="11" t="s">
        <v>29</v>
      </c>
      <c r="G1185" s="11" t="s">
        <v>54</v>
      </c>
      <c r="H1185" s="11" t="s">
        <v>44</v>
      </c>
      <c r="I1185" s="11" t="s">
        <v>45</v>
      </c>
      <c r="J1185" s="11" t="s">
        <v>94</v>
      </c>
      <c r="K1185" s="11" t="s">
        <v>108</v>
      </c>
      <c r="L1185" s="9">
        <v>34652</v>
      </c>
      <c r="M1185" s="11" t="s">
        <v>35</v>
      </c>
      <c r="N1185" s="11" t="s">
        <v>47</v>
      </c>
      <c r="O1185" s="11" t="s">
        <v>37</v>
      </c>
      <c r="P1185" s="11" t="s">
        <v>66</v>
      </c>
      <c r="Q1185" s="11" t="s">
        <v>39</v>
      </c>
      <c r="R1185" s="11" cm="1">
        <f t="array" ref="R1185">_xlfn.IFS(Table3[[#This Row],[Performance Levels]]="Exceeds",4,Table3[[#This Row],[Performance Levels]]="Fully Meets",3,Table3[[#This Row],[Performance Levels]]="PIP",1,Table3[[#This Row],[Performance Levels]]="Needs Improvement",2)</f>
        <v>3</v>
      </c>
      <c r="S1185" s="11">
        <v>3</v>
      </c>
      <c r="T1185" s="11" t="str" cm="1">
        <f t="array" ref="T1185">_xlfn.IFS(S1185&lt;=2,"Excellent",S1185=3,"Average",S1185&lt;=5,"Poor")</f>
        <v>Average</v>
      </c>
      <c r="U1185" s="9">
        <v>45006</v>
      </c>
      <c r="V1185" s="11">
        <v>3</v>
      </c>
      <c r="W1185" s="11" t="str" cm="1">
        <f t="array" ref="W1185">_xlfn.IFS(S1185&lt;=2,"High",S1185=3,"Moderate",S1185&lt;=5,"Low")</f>
        <v>Moderate</v>
      </c>
      <c r="X1185" s="11">
        <v>5</v>
      </c>
      <c r="Y1185" s="11" t="str" cm="1">
        <f t="array" ref="Y1185">_xlfn.IFS(S1185&lt;=2,"High",S1185=3,"Moderate",S1185&lt;=5,"Low")</f>
        <v>Moderate</v>
      </c>
      <c r="Z1185" s="11">
        <v>4</v>
      </c>
      <c r="AA1185" s="11" t="str" cm="1">
        <f t="array" ref="AA1185">_xlfn.IFS(S1185&lt;=2,"High",S1185=3,"Moderate",S1185&lt;=5,"Low")</f>
        <v>Moderate</v>
      </c>
      <c r="AB1185" s="9">
        <v>44888</v>
      </c>
      <c r="AC1185" s="11" t="s">
        <v>67</v>
      </c>
      <c r="AD1185" s="11" t="s">
        <v>50</v>
      </c>
      <c r="AE1185" s="11" t="s">
        <v>72</v>
      </c>
      <c r="AF1185" s="11">
        <v>5</v>
      </c>
      <c r="AG1185" s="12">
        <v>218.31</v>
      </c>
      <c r="AH1185" s="11">
        <v>27</v>
      </c>
      <c r="AI1185" s="11" t="str" cm="1">
        <f t="array" ref="AI1185">_xlfn.IFS(AH1185&lt;=25,"Young",AH1185&lt;=50,"Adult",AH1185&gt;50,"Old")</f>
        <v>Adult</v>
      </c>
    </row>
    <row r="1186" spans="1:35" x14ac:dyDescent="0.35">
      <c r="A1186" s="7">
        <v>1699</v>
      </c>
      <c r="B1186" s="5">
        <v>44503</v>
      </c>
      <c r="C1186" s="6">
        <f t="shared" ca="1" si="18"/>
        <v>4.5472222222222225</v>
      </c>
      <c r="D1186" s="7" t="s">
        <v>130</v>
      </c>
      <c r="E1186" s="7" t="s">
        <v>53</v>
      </c>
      <c r="F1186" s="7" t="s">
        <v>29</v>
      </c>
      <c r="G1186" s="7" t="s">
        <v>30</v>
      </c>
      <c r="H1186" s="7" t="s">
        <v>31</v>
      </c>
      <c r="I1186" s="7" t="s">
        <v>45</v>
      </c>
      <c r="J1186" s="7" t="s">
        <v>131</v>
      </c>
      <c r="K1186" s="7" t="s">
        <v>81</v>
      </c>
      <c r="L1186" s="5">
        <v>34137</v>
      </c>
      <c r="M1186" s="7" t="s">
        <v>35</v>
      </c>
      <c r="N1186" s="7" t="s">
        <v>47</v>
      </c>
      <c r="O1186" s="7" t="s">
        <v>48</v>
      </c>
      <c r="P1186" s="7" t="s">
        <v>66</v>
      </c>
      <c r="Q1186" s="7" t="s">
        <v>39</v>
      </c>
      <c r="R1186" s="7" cm="1">
        <f t="array" ref="R1186">_xlfn.IFS(Table3[[#This Row],[Performance Levels]]="Exceeds",4,Table3[[#This Row],[Performance Levels]]="Fully Meets",3,Table3[[#This Row],[Performance Levels]]="PIP",1,Table3[[#This Row],[Performance Levels]]="Needs Improvement",2)</f>
        <v>3</v>
      </c>
      <c r="S1186" s="7">
        <v>3</v>
      </c>
      <c r="T1186" s="7" t="str" cm="1">
        <f t="array" ref="T1186">_xlfn.IFS(S1186&lt;=2,"Excellent",S1186=3,"Average",S1186&lt;=5,"Poor")</f>
        <v>Average</v>
      </c>
      <c r="U1186" s="5">
        <v>45041</v>
      </c>
      <c r="V1186" s="7">
        <v>2</v>
      </c>
      <c r="W1186" s="7" t="str" cm="1">
        <f t="array" ref="W1186">_xlfn.IFS(S1186&lt;=2,"High",S1186=3,"Moderate",S1186&lt;=5,"Low")</f>
        <v>Moderate</v>
      </c>
      <c r="X1186" s="7">
        <v>4</v>
      </c>
      <c r="Y1186" s="7" t="str" cm="1">
        <f t="array" ref="Y1186">_xlfn.IFS(S1186&lt;=2,"High",S1186=3,"Moderate",S1186&lt;=5,"Low")</f>
        <v>Moderate</v>
      </c>
      <c r="Z1186" s="7">
        <v>3</v>
      </c>
      <c r="AA1186" s="7" t="str" cm="1">
        <f t="array" ref="AA1186">_xlfn.IFS(S1186&lt;=2,"High",S1186=3,"Moderate",S1186&lt;=5,"Low")</f>
        <v>Moderate</v>
      </c>
      <c r="AB1186" s="5">
        <v>45131</v>
      </c>
      <c r="AC1186" s="7" t="s">
        <v>49</v>
      </c>
      <c r="AD1186" s="7" t="s">
        <v>50</v>
      </c>
      <c r="AE1186" s="7" t="s">
        <v>51</v>
      </c>
      <c r="AF1186" s="7">
        <v>3</v>
      </c>
      <c r="AG1186" s="8">
        <v>730.86</v>
      </c>
      <c r="AH1186" s="7">
        <v>28</v>
      </c>
      <c r="AI1186" s="7" t="str" cm="1">
        <f t="array" ref="AI1186">_xlfn.IFS(AH1186&lt;=25,"Young",AH1186&lt;=50,"Adult",AH1186&gt;50,"Old")</f>
        <v>Adult</v>
      </c>
    </row>
    <row r="1187" spans="1:35" x14ac:dyDescent="0.35">
      <c r="A1187" s="11">
        <v>1700</v>
      </c>
      <c r="B1187" s="9">
        <v>43363</v>
      </c>
      <c r="C1187" s="10">
        <f t="shared" ca="1" si="18"/>
        <v>7.666666666666667</v>
      </c>
      <c r="D1187" s="11" t="s">
        <v>130</v>
      </c>
      <c r="E1187" s="11" t="s">
        <v>68</v>
      </c>
      <c r="F1187" s="11" t="s">
        <v>29</v>
      </c>
      <c r="G1187" s="11" t="s">
        <v>30</v>
      </c>
      <c r="H1187" s="11" t="s">
        <v>31</v>
      </c>
      <c r="I1187" s="11" t="s">
        <v>32</v>
      </c>
      <c r="J1187" s="11" t="s">
        <v>94</v>
      </c>
      <c r="K1187" s="11" t="s">
        <v>78</v>
      </c>
      <c r="L1187" s="9">
        <v>21283</v>
      </c>
      <c r="M1187" s="11" t="s">
        <v>35</v>
      </c>
      <c r="N1187" s="11" t="s">
        <v>47</v>
      </c>
      <c r="O1187" s="11" t="s">
        <v>83</v>
      </c>
      <c r="P1187" s="11" t="s">
        <v>38</v>
      </c>
      <c r="Q1187" s="11" t="s">
        <v>39</v>
      </c>
      <c r="R1187" s="11" cm="1">
        <f t="array" ref="R1187">_xlfn.IFS(Table3[[#This Row],[Performance Levels]]="Exceeds",4,Table3[[#This Row],[Performance Levels]]="Fully Meets",3,Table3[[#This Row],[Performance Levels]]="PIP",1,Table3[[#This Row],[Performance Levels]]="Needs Improvement",2)</f>
        <v>3</v>
      </c>
      <c r="S1187" s="11">
        <v>3</v>
      </c>
      <c r="T1187" s="11" t="str" cm="1">
        <f t="array" ref="T1187">_xlfn.IFS(S1187&lt;=2,"Excellent",S1187=3,"Average",S1187&lt;=5,"Poor")</f>
        <v>Average</v>
      </c>
      <c r="U1187" s="9">
        <v>45050</v>
      </c>
      <c r="V1187" s="11">
        <v>5</v>
      </c>
      <c r="W1187" s="11" t="str" cm="1">
        <f t="array" ref="W1187">_xlfn.IFS(S1187&lt;=2,"High",S1187=3,"Moderate",S1187&lt;=5,"Low")</f>
        <v>Moderate</v>
      </c>
      <c r="X1187" s="11">
        <v>2</v>
      </c>
      <c r="Y1187" s="11" t="str" cm="1">
        <f t="array" ref="Y1187">_xlfn.IFS(S1187&lt;=2,"High",S1187=3,"Moderate",S1187&lt;=5,"Low")</f>
        <v>Moderate</v>
      </c>
      <c r="Z1187" s="11">
        <v>4</v>
      </c>
      <c r="AA1187" s="11" t="str" cm="1">
        <f t="array" ref="AA1187">_xlfn.IFS(S1187&lt;=2,"High",S1187=3,"Moderate",S1187&lt;=5,"Low")</f>
        <v>Moderate</v>
      </c>
      <c r="AB1187" s="9">
        <v>44823</v>
      </c>
      <c r="AC1187" s="11" t="s">
        <v>49</v>
      </c>
      <c r="AD1187" s="11" t="s">
        <v>50</v>
      </c>
      <c r="AE1187" s="11" t="s">
        <v>62</v>
      </c>
      <c r="AF1187" s="11">
        <v>4</v>
      </c>
      <c r="AG1187" s="12">
        <v>203.34</v>
      </c>
      <c r="AH1187" s="11">
        <v>60</v>
      </c>
      <c r="AI1187" s="11" t="str" cm="1">
        <f t="array" ref="AI1187">_xlfn.IFS(AH1187&lt;=25,"Young",AH1187&lt;=50,"Adult",AH1187&gt;50,"Old")</f>
        <v>Old</v>
      </c>
    </row>
    <row r="1188" spans="1:35" x14ac:dyDescent="0.35">
      <c r="A1188" s="7">
        <v>1701</v>
      </c>
      <c r="B1188" s="5">
        <v>43669</v>
      </c>
      <c r="C1188" s="6">
        <f t="shared" ca="1" si="18"/>
        <v>6.8250000000000002</v>
      </c>
      <c r="D1188" s="7" t="s">
        <v>130</v>
      </c>
      <c r="E1188" s="7" t="s">
        <v>28</v>
      </c>
      <c r="F1188" s="7" t="s">
        <v>29</v>
      </c>
      <c r="G1188" s="7" t="s">
        <v>30</v>
      </c>
      <c r="H1188" s="7" t="s">
        <v>44</v>
      </c>
      <c r="I1188" s="7" t="s">
        <v>54</v>
      </c>
      <c r="J1188" s="7" t="s">
        <v>94</v>
      </c>
      <c r="K1188" s="7" t="s">
        <v>95</v>
      </c>
      <c r="L1188" s="5">
        <v>20034</v>
      </c>
      <c r="M1188" s="7" t="s">
        <v>35</v>
      </c>
      <c r="N1188" s="7" t="s">
        <v>47</v>
      </c>
      <c r="O1188" s="7" t="s">
        <v>59</v>
      </c>
      <c r="P1188" s="7" t="s">
        <v>60</v>
      </c>
      <c r="Q1188" s="7" t="s">
        <v>39</v>
      </c>
      <c r="R1188" s="7" cm="1">
        <f t="array" ref="R1188">_xlfn.IFS(Table3[[#This Row],[Performance Levels]]="Exceeds",4,Table3[[#This Row],[Performance Levels]]="Fully Meets",3,Table3[[#This Row],[Performance Levels]]="PIP",1,Table3[[#This Row],[Performance Levels]]="Needs Improvement",2)</f>
        <v>3</v>
      </c>
      <c r="S1188" s="7">
        <v>3</v>
      </c>
      <c r="T1188" s="7" t="str" cm="1">
        <f t="array" ref="T1188">_xlfn.IFS(S1188&lt;=2,"Excellent",S1188=3,"Average",S1188&lt;=5,"Poor")</f>
        <v>Average</v>
      </c>
      <c r="U1188" s="5">
        <v>45045</v>
      </c>
      <c r="V1188" s="7">
        <v>5</v>
      </c>
      <c r="W1188" s="7" t="str" cm="1">
        <f t="array" ref="W1188">_xlfn.IFS(S1188&lt;=2,"High",S1188=3,"Moderate",S1188&lt;=5,"Low")</f>
        <v>Moderate</v>
      </c>
      <c r="X1188" s="7">
        <v>3</v>
      </c>
      <c r="Y1188" s="7" t="str" cm="1">
        <f t="array" ref="Y1188">_xlfn.IFS(S1188&lt;=2,"High",S1188=3,"Moderate",S1188&lt;=5,"Low")</f>
        <v>Moderate</v>
      </c>
      <c r="Z1188" s="7">
        <v>2</v>
      </c>
      <c r="AA1188" s="7" t="str" cm="1">
        <f t="array" ref="AA1188">_xlfn.IFS(S1188&lt;=2,"High",S1188=3,"Moderate",S1188&lt;=5,"Low")</f>
        <v>Moderate</v>
      </c>
      <c r="AB1188" s="5">
        <v>45095</v>
      </c>
      <c r="AC1188" s="7" t="s">
        <v>67</v>
      </c>
      <c r="AD1188" s="7" t="s">
        <v>41</v>
      </c>
      <c r="AE1188" s="7" t="s">
        <v>72</v>
      </c>
      <c r="AF1188" s="7">
        <v>1</v>
      </c>
      <c r="AG1188" s="8">
        <v>460.53</v>
      </c>
      <c r="AH1188" s="7">
        <v>65</v>
      </c>
      <c r="AI1188" s="7" t="str" cm="1">
        <f t="array" ref="AI1188">_xlfn.IFS(AH1188&lt;=25,"Young",AH1188&lt;=50,"Adult",AH1188&gt;50,"Old")</f>
        <v>Old</v>
      </c>
    </row>
    <row r="1189" spans="1:35" x14ac:dyDescent="0.35">
      <c r="A1189" s="11">
        <v>1702</v>
      </c>
      <c r="B1189" s="9">
        <v>44693</v>
      </c>
      <c r="C1189" s="10">
        <f t="shared" ca="1" si="18"/>
        <v>4.0222222222222221</v>
      </c>
      <c r="D1189" s="11" t="s">
        <v>139</v>
      </c>
      <c r="E1189" s="11" t="s">
        <v>84</v>
      </c>
      <c r="F1189" s="11" t="s">
        <v>29</v>
      </c>
      <c r="G1189" s="11" t="s">
        <v>30</v>
      </c>
      <c r="H1189" s="11" t="s">
        <v>44</v>
      </c>
      <c r="I1189" s="11" t="s">
        <v>45</v>
      </c>
      <c r="J1189" s="11" t="s">
        <v>94</v>
      </c>
      <c r="K1189" s="11" t="s">
        <v>95</v>
      </c>
      <c r="L1189" s="9">
        <v>32759</v>
      </c>
      <c r="M1189" s="11" t="s">
        <v>35</v>
      </c>
      <c r="N1189" s="11" t="s">
        <v>36</v>
      </c>
      <c r="O1189" s="11" t="s">
        <v>59</v>
      </c>
      <c r="P1189" s="11" t="s">
        <v>60</v>
      </c>
      <c r="Q1189" s="11" t="s">
        <v>39</v>
      </c>
      <c r="R1189" s="11" cm="1">
        <f t="array" ref="R1189">_xlfn.IFS(Table3[[#This Row],[Performance Levels]]="Exceeds",4,Table3[[#This Row],[Performance Levels]]="Fully Meets",3,Table3[[#This Row],[Performance Levels]]="PIP",1,Table3[[#This Row],[Performance Levels]]="Needs Improvement",2)</f>
        <v>3</v>
      </c>
      <c r="S1189" s="11">
        <v>3</v>
      </c>
      <c r="T1189" s="11" t="str" cm="1">
        <f t="array" ref="T1189">_xlfn.IFS(S1189&lt;=2,"Excellent",S1189=3,"Average",S1189&lt;=5,"Poor")</f>
        <v>Average</v>
      </c>
      <c r="U1189" s="9">
        <v>44946</v>
      </c>
      <c r="V1189" s="11">
        <v>4</v>
      </c>
      <c r="W1189" s="11" t="str" cm="1">
        <f t="array" ref="W1189">_xlfn.IFS(S1189&lt;=2,"High",S1189=3,"Moderate",S1189&lt;=5,"Low")</f>
        <v>Moderate</v>
      </c>
      <c r="X1189" s="11">
        <v>1</v>
      </c>
      <c r="Y1189" s="11" t="str" cm="1">
        <f t="array" ref="Y1189">_xlfn.IFS(S1189&lt;=2,"High",S1189=3,"Moderate",S1189&lt;=5,"Low")</f>
        <v>Moderate</v>
      </c>
      <c r="Z1189" s="11">
        <v>2</v>
      </c>
      <c r="AA1189" s="11" t="str" cm="1">
        <f t="array" ref="AA1189">_xlfn.IFS(S1189&lt;=2,"High",S1189=3,"Moderate",S1189&lt;=5,"Low")</f>
        <v>Moderate</v>
      </c>
      <c r="AB1189" s="9">
        <v>45004</v>
      </c>
      <c r="AC1189" s="11" t="s">
        <v>91</v>
      </c>
      <c r="AD1189" s="11" t="s">
        <v>41</v>
      </c>
      <c r="AE1189" s="11" t="s">
        <v>62</v>
      </c>
      <c r="AF1189" s="11">
        <v>5</v>
      </c>
      <c r="AG1189" s="12">
        <v>733.92</v>
      </c>
      <c r="AH1189" s="11">
        <v>33</v>
      </c>
      <c r="AI1189" s="11" t="str" cm="1">
        <f t="array" ref="AI1189">_xlfn.IFS(AH1189&lt;=25,"Young",AH1189&lt;=50,"Adult",AH1189&gt;50,"Old")</f>
        <v>Adult</v>
      </c>
    </row>
    <row r="1190" spans="1:35" x14ac:dyDescent="0.35">
      <c r="A1190" s="7">
        <v>1703</v>
      </c>
      <c r="B1190" s="5">
        <v>43376</v>
      </c>
      <c r="C1190" s="6">
        <f t="shared" ca="1" si="18"/>
        <v>7.6305555555555555</v>
      </c>
      <c r="D1190" s="7" t="s">
        <v>139</v>
      </c>
      <c r="E1190" s="7" t="s">
        <v>43</v>
      </c>
      <c r="F1190" s="7" t="s">
        <v>29</v>
      </c>
      <c r="G1190" s="7" t="s">
        <v>54</v>
      </c>
      <c r="H1190" s="7" t="s">
        <v>55</v>
      </c>
      <c r="I1190" s="7" t="s">
        <v>45</v>
      </c>
      <c r="J1190" s="7" t="s">
        <v>56</v>
      </c>
      <c r="K1190" s="7" t="s">
        <v>46</v>
      </c>
      <c r="L1190" s="5">
        <v>28544</v>
      </c>
      <c r="M1190" s="7" t="s">
        <v>35</v>
      </c>
      <c r="N1190" s="7" t="s">
        <v>36</v>
      </c>
      <c r="O1190" s="7" t="s">
        <v>59</v>
      </c>
      <c r="P1190" s="7" t="s">
        <v>60</v>
      </c>
      <c r="Q1190" s="7" t="s">
        <v>39</v>
      </c>
      <c r="R1190" s="7" cm="1">
        <f t="array" ref="R1190">_xlfn.IFS(Table3[[#This Row],[Performance Levels]]="Exceeds",4,Table3[[#This Row],[Performance Levels]]="Fully Meets",3,Table3[[#This Row],[Performance Levels]]="PIP",1,Table3[[#This Row],[Performance Levels]]="Needs Improvement",2)</f>
        <v>3</v>
      </c>
      <c r="S1190" s="7">
        <v>3</v>
      </c>
      <c r="T1190" s="7" t="str" cm="1">
        <f t="array" ref="T1190">_xlfn.IFS(S1190&lt;=2,"Excellent",S1190=3,"Average",S1190&lt;=5,"Poor")</f>
        <v>Average</v>
      </c>
      <c r="U1190" s="5">
        <v>44973</v>
      </c>
      <c r="V1190" s="7">
        <v>1</v>
      </c>
      <c r="W1190" s="7" t="str" cm="1">
        <f t="array" ref="W1190">_xlfn.IFS(S1190&lt;=2,"High",S1190=3,"Moderate",S1190&lt;=5,"Low")</f>
        <v>Moderate</v>
      </c>
      <c r="X1190" s="7">
        <v>1</v>
      </c>
      <c r="Y1190" s="7" t="str" cm="1">
        <f t="array" ref="Y1190">_xlfn.IFS(S1190&lt;=2,"High",S1190=3,"Moderate",S1190&lt;=5,"Low")</f>
        <v>Moderate</v>
      </c>
      <c r="Z1190" s="7">
        <v>4</v>
      </c>
      <c r="AA1190" s="7" t="str" cm="1">
        <f t="array" ref="AA1190">_xlfn.IFS(S1190&lt;=2,"High",S1190=3,"Moderate",S1190&lt;=5,"Low")</f>
        <v>Moderate</v>
      </c>
      <c r="AB1190" s="5">
        <v>44840</v>
      </c>
      <c r="AC1190" s="7" t="s">
        <v>49</v>
      </c>
      <c r="AD1190" s="7" t="s">
        <v>41</v>
      </c>
      <c r="AE1190" s="7" t="s">
        <v>62</v>
      </c>
      <c r="AF1190" s="7">
        <v>2</v>
      </c>
      <c r="AG1190" s="8">
        <v>987.43</v>
      </c>
      <c r="AH1190" s="7">
        <v>40</v>
      </c>
      <c r="AI1190" s="7" t="str" cm="1">
        <f t="array" ref="AI1190">_xlfn.IFS(AH1190&lt;=25,"Young",AH1190&lt;=50,"Adult",AH1190&gt;50,"Old")</f>
        <v>Adult</v>
      </c>
    </row>
    <row r="1191" spans="1:35" x14ac:dyDescent="0.35">
      <c r="A1191" s="11">
        <v>1704</v>
      </c>
      <c r="B1191" s="9">
        <v>44161</v>
      </c>
      <c r="C1191" s="10">
        <f t="shared" ca="1" si="18"/>
        <v>5.4833333333333334</v>
      </c>
      <c r="D1191" s="11" t="s">
        <v>123</v>
      </c>
      <c r="E1191" s="11" t="s">
        <v>28</v>
      </c>
      <c r="F1191" s="11" t="s">
        <v>29</v>
      </c>
      <c r="G1191" s="11" t="s">
        <v>45</v>
      </c>
      <c r="H1191" s="11" t="s">
        <v>31</v>
      </c>
      <c r="I1191" s="11" t="s">
        <v>45</v>
      </c>
      <c r="J1191" s="11" t="s">
        <v>94</v>
      </c>
      <c r="K1191" s="11" t="s">
        <v>95</v>
      </c>
      <c r="L1191" s="9">
        <v>34506</v>
      </c>
      <c r="M1191" s="11" t="s">
        <v>35</v>
      </c>
      <c r="N1191" s="11" t="s">
        <v>36</v>
      </c>
      <c r="O1191" s="11" t="s">
        <v>48</v>
      </c>
      <c r="P1191" s="11" t="s">
        <v>38</v>
      </c>
      <c r="Q1191" s="11" t="s">
        <v>39</v>
      </c>
      <c r="R1191" s="11" cm="1">
        <f t="array" ref="R1191">_xlfn.IFS(Table3[[#This Row],[Performance Levels]]="Exceeds",4,Table3[[#This Row],[Performance Levels]]="Fully Meets",3,Table3[[#This Row],[Performance Levels]]="PIP",1,Table3[[#This Row],[Performance Levels]]="Needs Improvement",2)</f>
        <v>3</v>
      </c>
      <c r="S1191" s="11">
        <v>3</v>
      </c>
      <c r="T1191" s="11" t="str" cm="1">
        <f t="array" ref="T1191">_xlfn.IFS(S1191&lt;=2,"Excellent",S1191=3,"Average",S1191&lt;=5,"Poor")</f>
        <v>Average</v>
      </c>
      <c r="U1191" s="9">
        <v>45022</v>
      </c>
      <c r="V1191" s="11">
        <v>4</v>
      </c>
      <c r="W1191" s="11" t="str" cm="1">
        <f t="array" ref="W1191">_xlfn.IFS(S1191&lt;=2,"High",S1191=3,"Moderate",S1191&lt;=5,"Low")</f>
        <v>Moderate</v>
      </c>
      <c r="X1191" s="11">
        <v>4</v>
      </c>
      <c r="Y1191" s="11" t="str" cm="1">
        <f t="array" ref="Y1191">_xlfn.IFS(S1191&lt;=2,"High",S1191=3,"Moderate",S1191&lt;=5,"Low")</f>
        <v>Moderate</v>
      </c>
      <c r="Z1191" s="11">
        <v>3</v>
      </c>
      <c r="AA1191" s="11" t="str" cm="1">
        <f t="array" ref="AA1191">_xlfn.IFS(S1191&lt;=2,"High",S1191=3,"Moderate",S1191&lt;=5,"Low")</f>
        <v>Moderate</v>
      </c>
      <c r="AB1191" s="9">
        <v>45059</v>
      </c>
      <c r="AC1191" s="11" t="s">
        <v>49</v>
      </c>
      <c r="AD1191" s="11" t="s">
        <v>50</v>
      </c>
      <c r="AE1191" s="11" t="s">
        <v>62</v>
      </c>
      <c r="AF1191" s="11">
        <v>1</v>
      </c>
      <c r="AG1191" s="12">
        <v>691.32</v>
      </c>
      <c r="AH1191" s="11">
        <v>26</v>
      </c>
      <c r="AI1191" s="11" t="str" cm="1">
        <f t="array" ref="AI1191">_xlfn.IFS(AH1191&lt;=25,"Young",AH1191&lt;=50,"Adult",AH1191&gt;50,"Old")</f>
        <v>Adult</v>
      </c>
    </row>
    <row r="1192" spans="1:35" x14ac:dyDescent="0.35">
      <c r="A1192" s="7">
        <v>1705</v>
      </c>
      <c r="B1192" s="5">
        <v>43377</v>
      </c>
      <c r="C1192" s="6">
        <f t="shared" ca="1" si="18"/>
        <v>7.6277777777777782</v>
      </c>
      <c r="D1192" s="7" t="s">
        <v>124</v>
      </c>
      <c r="E1192" s="7" t="s">
        <v>43</v>
      </c>
      <c r="F1192" s="7" t="s">
        <v>29</v>
      </c>
      <c r="G1192" s="7" t="s">
        <v>45</v>
      </c>
      <c r="H1192" s="7" t="s">
        <v>55</v>
      </c>
      <c r="I1192" s="7" t="s">
        <v>54</v>
      </c>
      <c r="J1192" s="7" t="s">
        <v>94</v>
      </c>
      <c r="K1192" s="7" t="s">
        <v>95</v>
      </c>
      <c r="L1192" s="5">
        <v>21321</v>
      </c>
      <c r="M1192" s="7" t="s">
        <v>35</v>
      </c>
      <c r="N1192" s="7" t="s">
        <v>36</v>
      </c>
      <c r="O1192" s="7" t="s">
        <v>48</v>
      </c>
      <c r="P1192" s="7" t="s">
        <v>60</v>
      </c>
      <c r="Q1192" s="7" t="s">
        <v>39</v>
      </c>
      <c r="R1192" s="7" cm="1">
        <f t="array" ref="R1192">_xlfn.IFS(Table3[[#This Row],[Performance Levels]]="Exceeds",4,Table3[[#This Row],[Performance Levels]]="Fully Meets",3,Table3[[#This Row],[Performance Levels]]="PIP",1,Table3[[#This Row],[Performance Levels]]="Needs Improvement",2)</f>
        <v>3</v>
      </c>
      <c r="S1192" s="7">
        <v>3</v>
      </c>
      <c r="T1192" s="7" t="str" cm="1">
        <f t="array" ref="T1192">_xlfn.IFS(S1192&lt;=2,"Excellent",S1192=3,"Average",S1192&lt;=5,"Poor")</f>
        <v>Average</v>
      </c>
      <c r="U1192" s="5">
        <v>45018</v>
      </c>
      <c r="V1192" s="7">
        <v>4</v>
      </c>
      <c r="W1192" s="7" t="str" cm="1">
        <f t="array" ref="W1192">_xlfn.IFS(S1192&lt;=2,"High",S1192=3,"Moderate",S1192&lt;=5,"Low")</f>
        <v>Moderate</v>
      </c>
      <c r="X1192" s="7">
        <v>4</v>
      </c>
      <c r="Y1192" s="7" t="str" cm="1">
        <f t="array" ref="Y1192">_xlfn.IFS(S1192&lt;=2,"High",S1192=3,"Moderate",S1192&lt;=5,"Low")</f>
        <v>Moderate</v>
      </c>
      <c r="Z1192" s="7">
        <v>1</v>
      </c>
      <c r="AA1192" s="7" t="str" cm="1">
        <f t="array" ref="AA1192">_xlfn.IFS(S1192&lt;=2,"High",S1192=3,"Moderate",S1192&lt;=5,"Low")</f>
        <v>Moderate</v>
      </c>
      <c r="AB1192" s="5">
        <v>44856</v>
      </c>
      <c r="AC1192" s="7" t="s">
        <v>91</v>
      </c>
      <c r="AD1192" s="7" t="s">
        <v>50</v>
      </c>
      <c r="AE1192" s="7" t="s">
        <v>72</v>
      </c>
      <c r="AF1192" s="7">
        <v>1</v>
      </c>
      <c r="AG1192" s="8">
        <v>663.08</v>
      </c>
      <c r="AH1192" s="7">
        <v>60</v>
      </c>
      <c r="AI1192" s="7" t="str" cm="1">
        <f t="array" ref="AI1192">_xlfn.IFS(AH1192&lt;=25,"Young",AH1192&lt;=50,"Adult",AH1192&gt;50,"Old")</f>
        <v>Old</v>
      </c>
    </row>
    <row r="1193" spans="1:35" x14ac:dyDescent="0.35">
      <c r="A1193" s="11">
        <v>1706</v>
      </c>
      <c r="B1193" s="9">
        <v>44167</v>
      </c>
      <c r="C1193" s="10">
        <f t="shared" ca="1" si="18"/>
        <v>5.4666666666666668</v>
      </c>
      <c r="D1193" s="11" t="s">
        <v>138</v>
      </c>
      <c r="E1193" s="11" t="s">
        <v>80</v>
      </c>
      <c r="F1193" s="11" t="s">
        <v>29</v>
      </c>
      <c r="G1193" s="11" t="s">
        <v>30</v>
      </c>
      <c r="H1193" s="11" t="s">
        <v>44</v>
      </c>
      <c r="I1193" s="11" t="s">
        <v>54</v>
      </c>
      <c r="J1193" s="11" t="s">
        <v>94</v>
      </c>
      <c r="K1193" s="11" t="s">
        <v>46</v>
      </c>
      <c r="L1193" s="9">
        <v>32966</v>
      </c>
      <c r="M1193" s="11" t="s">
        <v>35</v>
      </c>
      <c r="N1193" s="11" t="s">
        <v>36</v>
      </c>
      <c r="O1193" s="11" t="s">
        <v>48</v>
      </c>
      <c r="P1193" s="11" t="s">
        <v>66</v>
      </c>
      <c r="Q1193" s="11" t="s">
        <v>39</v>
      </c>
      <c r="R1193" s="11" cm="1">
        <f t="array" ref="R1193">_xlfn.IFS(Table3[[#This Row],[Performance Levels]]="Exceeds",4,Table3[[#This Row],[Performance Levels]]="Fully Meets",3,Table3[[#This Row],[Performance Levels]]="PIP",1,Table3[[#This Row],[Performance Levels]]="Needs Improvement",2)</f>
        <v>3</v>
      </c>
      <c r="S1193" s="11">
        <v>3</v>
      </c>
      <c r="T1193" s="11" t="str" cm="1">
        <f t="array" ref="T1193">_xlfn.IFS(S1193&lt;=2,"Excellent",S1193=3,"Average",S1193&lt;=5,"Poor")</f>
        <v>Average</v>
      </c>
      <c r="U1193" s="9">
        <v>45096</v>
      </c>
      <c r="V1193" s="11">
        <v>3</v>
      </c>
      <c r="W1193" s="11" t="str" cm="1">
        <f t="array" ref="W1193">_xlfn.IFS(S1193&lt;=2,"High",S1193=3,"Moderate",S1193&lt;=5,"Low")</f>
        <v>Moderate</v>
      </c>
      <c r="X1193" s="11">
        <v>2</v>
      </c>
      <c r="Y1193" s="11" t="str" cm="1">
        <f t="array" ref="Y1193">_xlfn.IFS(S1193&lt;=2,"High",S1193=3,"Moderate",S1193&lt;=5,"Low")</f>
        <v>Moderate</v>
      </c>
      <c r="Z1193" s="11">
        <v>5</v>
      </c>
      <c r="AA1193" s="11" t="str" cm="1">
        <f t="array" ref="AA1193">_xlfn.IFS(S1193&lt;=2,"High",S1193=3,"Moderate",S1193&lt;=5,"Low")</f>
        <v>Moderate</v>
      </c>
      <c r="AB1193" s="9">
        <v>44825</v>
      </c>
      <c r="AC1193" s="11" t="s">
        <v>49</v>
      </c>
      <c r="AD1193" s="11" t="s">
        <v>50</v>
      </c>
      <c r="AE1193" s="11" t="s">
        <v>51</v>
      </c>
      <c r="AF1193" s="11">
        <v>1</v>
      </c>
      <c r="AG1193" s="12">
        <v>970.01</v>
      </c>
      <c r="AH1193" s="11">
        <v>30</v>
      </c>
      <c r="AI1193" s="11" t="str" cm="1">
        <f t="array" ref="AI1193">_xlfn.IFS(AH1193&lt;=25,"Young",AH1193&lt;=50,"Adult",AH1193&gt;50,"Old")</f>
        <v>Adult</v>
      </c>
    </row>
    <row r="1194" spans="1:35" x14ac:dyDescent="0.35">
      <c r="A1194" s="7">
        <v>1707</v>
      </c>
      <c r="B1194" s="5">
        <v>44463</v>
      </c>
      <c r="C1194" s="6">
        <f t="shared" ca="1" si="18"/>
        <v>4.6555555555555559</v>
      </c>
      <c r="D1194" s="7" t="s">
        <v>138</v>
      </c>
      <c r="E1194" s="7" t="s">
        <v>53</v>
      </c>
      <c r="F1194" s="7" t="s">
        <v>29</v>
      </c>
      <c r="G1194" s="7" t="s">
        <v>45</v>
      </c>
      <c r="H1194" s="7" t="s">
        <v>31</v>
      </c>
      <c r="I1194" s="7" t="s">
        <v>54</v>
      </c>
      <c r="J1194" s="7" t="s">
        <v>94</v>
      </c>
      <c r="K1194" s="7" t="s">
        <v>100</v>
      </c>
      <c r="L1194" s="5">
        <v>34413</v>
      </c>
      <c r="M1194" s="7" t="s">
        <v>35</v>
      </c>
      <c r="N1194" s="7" t="s">
        <v>47</v>
      </c>
      <c r="O1194" s="7" t="s">
        <v>83</v>
      </c>
      <c r="P1194" s="7" t="s">
        <v>66</v>
      </c>
      <c r="Q1194" s="7" t="s">
        <v>39</v>
      </c>
      <c r="R1194" s="7" cm="1">
        <f t="array" ref="R1194">_xlfn.IFS(Table3[[#This Row],[Performance Levels]]="Exceeds",4,Table3[[#This Row],[Performance Levels]]="Fully Meets",3,Table3[[#This Row],[Performance Levels]]="PIP",1,Table3[[#This Row],[Performance Levels]]="Needs Improvement",2)</f>
        <v>3</v>
      </c>
      <c r="S1194" s="7">
        <v>3</v>
      </c>
      <c r="T1194" s="7" t="str" cm="1">
        <f t="array" ref="T1194">_xlfn.IFS(S1194&lt;=2,"Excellent",S1194=3,"Average",S1194&lt;=5,"Poor")</f>
        <v>Average</v>
      </c>
      <c r="U1194" s="5">
        <v>44855</v>
      </c>
      <c r="V1194" s="7">
        <v>5</v>
      </c>
      <c r="W1194" s="7" t="str" cm="1">
        <f t="array" ref="W1194">_xlfn.IFS(S1194&lt;=2,"High",S1194=3,"Moderate",S1194&lt;=5,"Low")</f>
        <v>Moderate</v>
      </c>
      <c r="X1194" s="7">
        <v>4</v>
      </c>
      <c r="Y1194" s="7" t="str" cm="1">
        <f t="array" ref="Y1194">_xlfn.IFS(S1194&lt;=2,"High",S1194=3,"Moderate",S1194&lt;=5,"Low")</f>
        <v>Moderate</v>
      </c>
      <c r="Z1194" s="7">
        <v>3</v>
      </c>
      <c r="AA1194" s="7" t="str" cm="1">
        <f t="array" ref="AA1194">_xlfn.IFS(S1194&lt;=2,"High",S1194=3,"Moderate",S1194&lt;=5,"Low")</f>
        <v>Moderate</v>
      </c>
      <c r="AB1194" s="5">
        <v>45072</v>
      </c>
      <c r="AC1194" s="7" t="s">
        <v>49</v>
      </c>
      <c r="AD1194" s="7" t="s">
        <v>41</v>
      </c>
      <c r="AE1194" s="7" t="s">
        <v>72</v>
      </c>
      <c r="AF1194" s="7">
        <v>3</v>
      </c>
      <c r="AG1194" s="8">
        <v>496.31</v>
      </c>
      <c r="AH1194" s="7">
        <v>27</v>
      </c>
      <c r="AI1194" s="7" t="str" cm="1">
        <f t="array" ref="AI1194">_xlfn.IFS(AH1194&lt;=25,"Young",AH1194&lt;=50,"Adult",AH1194&gt;50,"Old")</f>
        <v>Adult</v>
      </c>
    </row>
    <row r="1195" spans="1:35" x14ac:dyDescent="0.35">
      <c r="A1195" s="11">
        <v>1708</v>
      </c>
      <c r="B1195" s="9">
        <v>44084</v>
      </c>
      <c r="C1195" s="10">
        <f t="shared" ca="1" si="18"/>
        <v>5.6944444444444446</v>
      </c>
      <c r="D1195" s="11" t="s">
        <v>138</v>
      </c>
      <c r="E1195" s="11" t="s">
        <v>93</v>
      </c>
      <c r="F1195" s="11" t="s">
        <v>29</v>
      </c>
      <c r="G1195" s="11" t="s">
        <v>54</v>
      </c>
      <c r="H1195" s="11" t="s">
        <v>44</v>
      </c>
      <c r="I1195" s="11" t="s">
        <v>32</v>
      </c>
      <c r="J1195" s="11" t="s">
        <v>94</v>
      </c>
      <c r="K1195" s="11" t="s">
        <v>88</v>
      </c>
      <c r="L1195" s="9">
        <v>33005</v>
      </c>
      <c r="M1195" s="11" t="s">
        <v>35</v>
      </c>
      <c r="N1195" s="11" t="s">
        <v>47</v>
      </c>
      <c r="O1195" s="11" t="s">
        <v>83</v>
      </c>
      <c r="P1195" s="11" t="s">
        <v>38</v>
      </c>
      <c r="Q1195" s="11" t="s">
        <v>39</v>
      </c>
      <c r="R1195" s="11" cm="1">
        <f t="array" ref="R1195">_xlfn.IFS(Table3[[#This Row],[Performance Levels]]="Exceeds",4,Table3[[#This Row],[Performance Levels]]="Fully Meets",3,Table3[[#This Row],[Performance Levels]]="PIP",1,Table3[[#This Row],[Performance Levels]]="Needs Improvement",2)</f>
        <v>3</v>
      </c>
      <c r="S1195" s="11">
        <v>3</v>
      </c>
      <c r="T1195" s="11" t="str" cm="1">
        <f t="array" ref="T1195">_xlfn.IFS(S1195&lt;=2,"Excellent",S1195=3,"Average",S1195&lt;=5,"Poor")</f>
        <v>Average</v>
      </c>
      <c r="U1195" s="9">
        <v>44955</v>
      </c>
      <c r="V1195" s="11">
        <v>4</v>
      </c>
      <c r="W1195" s="11" t="str" cm="1">
        <f t="array" ref="W1195">_xlfn.IFS(S1195&lt;=2,"High",S1195=3,"Moderate",S1195&lt;=5,"Low")</f>
        <v>Moderate</v>
      </c>
      <c r="X1195" s="11">
        <v>5</v>
      </c>
      <c r="Y1195" s="11" t="str" cm="1">
        <f t="array" ref="Y1195">_xlfn.IFS(S1195&lt;=2,"High",S1195=3,"Moderate",S1195&lt;=5,"Low")</f>
        <v>Moderate</v>
      </c>
      <c r="Z1195" s="11">
        <v>4</v>
      </c>
      <c r="AA1195" s="11" t="str" cm="1">
        <f t="array" ref="AA1195">_xlfn.IFS(S1195&lt;=2,"High",S1195=3,"Moderate",S1195&lt;=5,"Low")</f>
        <v>Moderate</v>
      </c>
      <c r="AB1195" s="9">
        <v>45097</v>
      </c>
      <c r="AC1195" s="11" t="s">
        <v>49</v>
      </c>
      <c r="AD1195" s="11" t="s">
        <v>41</v>
      </c>
      <c r="AE1195" s="11" t="s">
        <v>51</v>
      </c>
      <c r="AF1195" s="11">
        <v>5</v>
      </c>
      <c r="AG1195" s="12">
        <v>640.01</v>
      </c>
      <c r="AH1195" s="11">
        <v>30</v>
      </c>
      <c r="AI1195" s="11" t="str" cm="1">
        <f t="array" ref="AI1195">_xlfn.IFS(AH1195&lt;=25,"Young",AH1195&lt;=50,"Adult",AH1195&gt;50,"Old")</f>
        <v>Adult</v>
      </c>
    </row>
    <row r="1196" spans="1:35" x14ac:dyDescent="0.35">
      <c r="A1196" s="7">
        <v>1709</v>
      </c>
      <c r="B1196" s="5">
        <v>44706</v>
      </c>
      <c r="C1196" s="6">
        <f t="shared" ca="1" si="18"/>
        <v>3.9861111111111112</v>
      </c>
      <c r="D1196" s="7" t="s">
        <v>52</v>
      </c>
      <c r="E1196" s="7" t="s">
        <v>84</v>
      </c>
      <c r="F1196" s="7" t="s">
        <v>29</v>
      </c>
      <c r="G1196" s="7" t="s">
        <v>54</v>
      </c>
      <c r="H1196" s="7" t="s">
        <v>31</v>
      </c>
      <c r="I1196" s="7" t="s">
        <v>32</v>
      </c>
      <c r="J1196" s="7" t="s">
        <v>94</v>
      </c>
      <c r="K1196" s="7" t="s">
        <v>57</v>
      </c>
      <c r="L1196" s="5">
        <v>22727</v>
      </c>
      <c r="M1196" s="7" t="s">
        <v>79</v>
      </c>
      <c r="N1196" s="7" t="s">
        <v>47</v>
      </c>
      <c r="O1196" s="7" t="s">
        <v>71</v>
      </c>
      <c r="P1196" s="7" t="s">
        <v>66</v>
      </c>
      <c r="Q1196" s="7" t="s">
        <v>39</v>
      </c>
      <c r="R1196" s="7" cm="1">
        <f t="array" ref="R1196">_xlfn.IFS(Table3[[#This Row],[Performance Levels]]="Exceeds",4,Table3[[#This Row],[Performance Levels]]="Fully Meets",3,Table3[[#This Row],[Performance Levels]]="PIP",1,Table3[[#This Row],[Performance Levels]]="Needs Improvement",2)</f>
        <v>3</v>
      </c>
      <c r="S1196" s="7">
        <v>3</v>
      </c>
      <c r="T1196" s="7" t="str" cm="1">
        <f t="array" ref="T1196">_xlfn.IFS(S1196&lt;=2,"Excellent",S1196=3,"Average",S1196&lt;=5,"Poor")</f>
        <v>Average</v>
      </c>
      <c r="U1196" s="5">
        <v>45056</v>
      </c>
      <c r="V1196" s="7">
        <v>5</v>
      </c>
      <c r="W1196" s="7" t="str" cm="1">
        <f t="array" ref="W1196">_xlfn.IFS(S1196&lt;=2,"High",S1196=3,"Moderate",S1196&lt;=5,"Low")</f>
        <v>Moderate</v>
      </c>
      <c r="X1196" s="7">
        <v>4</v>
      </c>
      <c r="Y1196" s="7" t="str" cm="1">
        <f t="array" ref="Y1196">_xlfn.IFS(S1196&lt;=2,"High",S1196=3,"Moderate",S1196&lt;=5,"Low")</f>
        <v>Moderate</v>
      </c>
      <c r="Z1196" s="7">
        <v>2</v>
      </c>
      <c r="AA1196" s="7" t="str" cm="1">
        <f t="array" ref="AA1196">_xlfn.IFS(S1196&lt;=2,"High",S1196=3,"Moderate",S1196&lt;=5,"Low")</f>
        <v>Moderate</v>
      </c>
      <c r="AB1196" s="5">
        <v>45080</v>
      </c>
      <c r="AC1196" s="7" t="s">
        <v>67</v>
      </c>
      <c r="AD1196" s="7" t="s">
        <v>50</v>
      </c>
      <c r="AE1196" s="7" t="s">
        <v>42</v>
      </c>
      <c r="AF1196" s="7">
        <v>4</v>
      </c>
      <c r="AG1196" s="8">
        <v>858.8</v>
      </c>
      <c r="AH1196" s="7">
        <v>60</v>
      </c>
      <c r="AI1196" s="7" t="str" cm="1">
        <f t="array" ref="AI1196">_xlfn.IFS(AH1196&lt;=25,"Young",AH1196&lt;=50,"Adult",AH1196&gt;50,"Old")</f>
        <v>Old</v>
      </c>
    </row>
    <row r="1197" spans="1:35" x14ac:dyDescent="0.35">
      <c r="A1197" s="11">
        <v>1710</v>
      </c>
      <c r="B1197" s="9">
        <v>43511</v>
      </c>
      <c r="C1197" s="10">
        <f t="shared" ca="1" si="18"/>
        <v>7.2638888888888893</v>
      </c>
      <c r="D1197" s="11" t="s">
        <v>130</v>
      </c>
      <c r="E1197" s="11" t="s">
        <v>53</v>
      </c>
      <c r="F1197" s="11" t="s">
        <v>29</v>
      </c>
      <c r="G1197" s="11" t="s">
        <v>45</v>
      </c>
      <c r="H1197" s="11" t="s">
        <v>44</v>
      </c>
      <c r="I1197" s="11" t="s">
        <v>45</v>
      </c>
      <c r="J1197" s="11" t="s">
        <v>131</v>
      </c>
      <c r="K1197" s="11" t="s">
        <v>69</v>
      </c>
      <c r="L1197" s="9">
        <v>26077</v>
      </c>
      <c r="M1197" s="11" t="s">
        <v>35</v>
      </c>
      <c r="N1197" s="11" t="s">
        <v>47</v>
      </c>
      <c r="O1197" s="11" t="s">
        <v>71</v>
      </c>
      <c r="P1197" s="11" t="s">
        <v>76</v>
      </c>
      <c r="Q1197" s="11" t="s">
        <v>39</v>
      </c>
      <c r="R1197" s="11" cm="1">
        <f t="array" ref="R1197">_xlfn.IFS(Table3[[#This Row],[Performance Levels]]="Exceeds",4,Table3[[#This Row],[Performance Levels]]="Fully Meets",3,Table3[[#This Row],[Performance Levels]]="PIP",1,Table3[[#This Row],[Performance Levels]]="Needs Improvement",2)</f>
        <v>3</v>
      </c>
      <c r="S1197" s="11">
        <v>3</v>
      </c>
      <c r="T1197" s="11" t="str" cm="1">
        <f t="array" ref="T1197">_xlfn.IFS(S1197&lt;=2,"Excellent",S1197=3,"Average",S1197&lt;=5,"Poor")</f>
        <v>Average</v>
      </c>
      <c r="U1197" s="9">
        <v>45110</v>
      </c>
      <c r="V1197" s="11">
        <v>1</v>
      </c>
      <c r="W1197" s="11" t="str" cm="1">
        <f t="array" ref="W1197">_xlfn.IFS(S1197&lt;=2,"High",S1197=3,"Moderate",S1197&lt;=5,"Low")</f>
        <v>Moderate</v>
      </c>
      <c r="X1197" s="11">
        <v>2</v>
      </c>
      <c r="Y1197" s="11" t="str" cm="1">
        <f t="array" ref="Y1197">_xlfn.IFS(S1197&lt;=2,"High",S1197=3,"Moderate",S1197&lt;=5,"Low")</f>
        <v>Moderate</v>
      </c>
      <c r="Z1197" s="11">
        <v>3</v>
      </c>
      <c r="AA1197" s="11" t="str" cm="1">
        <f t="array" ref="AA1197">_xlfn.IFS(S1197&lt;=2,"High",S1197=3,"Moderate",S1197&lt;=5,"Low")</f>
        <v>Moderate</v>
      </c>
      <c r="AB1197" s="9">
        <v>44906</v>
      </c>
      <c r="AC1197" s="11" t="s">
        <v>91</v>
      </c>
      <c r="AD1197" s="11" t="s">
        <v>50</v>
      </c>
      <c r="AE1197" s="11" t="s">
        <v>72</v>
      </c>
      <c r="AF1197" s="11">
        <v>2</v>
      </c>
      <c r="AG1197" s="12">
        <v>300.52</v>
      </c>
      <c r="AH1197" s="11">
        <v>48</v>
      </c>
      <c r="AI1197" s="11" t="str" cm="1">
        <f t="array" ref="AI1197">_xlfn.IFS(AH1197&lt;=25,"Young",AH1197&lt;=50,"Adult",AH1197&gt;50,"Old")</f>
        <v>Adult</v>
      </c>
    </row>
    <row r="1198" spans="1:35" x14ac:dyDescent="0.35">
      <c r="A1198" s="7">
        <v>1711</v>
      </c>
      <c r="B1198" s="5">
        <v>43371</v>
      </c>
      <c r="C1198" s="6">
        <f t="shared" ca="1" si="18"/>
        <v>7.6444444444444448</v>
      </c>
      <c r="D1198" s="7" t="s">
        <v>130</v>
      </c>
      <c r="E1198" s="7" t="s">
        <v>68</v>
      </c>
      <c r="F1198" s="7" t="s">
        <v>29</v>
      </c>
      <c r="G1198" s="7" t="s">
        <v>54</v>
      </c>
      <c r="H1198" s="7" t="s">
        <v>44</v>
      </c>
      <c r="I1198" s="7" t="s">
        <v>32</v>
      </c>
      <c r="J1198" s="7" t="s">
        <v>94</v>
      </c>
      <c r="K1198" s="7" t="s">
        <v>64</v>
      </c>
      <c r="L1198" s="5">
        <v>31158</v>
      </c>
      <c r="M1198" s="7" t="s">
        <v>35</v>
      </c>
      <c r="N1198" s="7" t="s">
        <v>47</v>
      </c>
      <c r="O1198" s="7" t="s">
        <v>59</v>
      </c>
      <c r="P1198" s="7" t="s">
        <v>38</v>
      </c>
      <c r="Q1198" s="7" t="s">
        <v>39</v>
      </c>
      <c r="R1198" s="7" cm="1">
        <f t="array" ref="R1198">_xlfn.IFS(Table3[[#This Row],[Performance Levels]]="Exceeds",4,Table3[[#This Row],[Performance Levels]]="Fully Meets",3,Table3[[#This Row],[Performance Levels]]="PIP",1,Table3[[#This Row],[Performance Levels]]="Needs Improvement",2)</f>
        <v>3</v>
      </c>
      <c r="S1198" s="7">
        <v>3</v>
      </c>
      <c r="T1198" s="7" t="str" cm="1">
        <f t="array" ref="T1198">_xlfn.IFS(S1198&lt;=2,"Excellent",S1198=3,"Average",S1198&lt;=5,"Poor")</f>
        <v>Average</v>
      </c>
      <c r="U1198" s="5">
        <v>45051</v>
      </c>
      <c r="V1198" s="7">
        <v>5</v>
      </c>
      <c r="W1198" s="7" t="str" cm="1">
        <f t="array" ref="W1198">_xlfn.IFS(S1198&lt;=2,"High",S1198=3,"Moderate",S1198&lt;=5,"Low")</f>
        <v>Moderate</v>
      </c>
      <c r="X1198" s="7">
        <v>1</v>
      </c>
      <c r="Y1198" s="7" t="str" cm="1">
        <f t="array" ref="Y1198">_xlfn.IFS(S1198&lt;=2,"High",S1198=3,"Moderate",S1198&lt;=5,"Low")</f>
        <v>Moderate</v>
      </c>
      <c r="Z1198" s="7">
        <v>4</v>
      </c>
      <c r="AA1198" s="7" t="str" cm="1">
        <f t="array" ref="AA1198">_xlfn.IFS(S1198&lt;=2,"High",S1198=3,"Moderate",S1198&lt;=5,"Low")</f>
        <v>Moderate</v>
      </c>
      <c r="AB1198" s="5">
        <v>44834</v>
      </c>
      <c r="AC1198" s="7" t="s">
        <v>67</v>
      </c>
      <c r="AD1198" s="7" t="s">
        <v>50</v>
      </c>
      <c r="AE1198" s="7" t="s">
        <v>42</v>
      </c>
      <c r="AF1198" s="7">
        <v>3</v>
      </c>
      <c r="AG1198" s="8">
        <v>102.19</v>
      </c>
      <c r="AH1198" s="7">
        <v>33</v>
      </c>
      <c r="AI1198" s="7" t="str" cm="1">
        <f t="array" ref="AI1198">_xlfn.IFS(AH1198&lt;=25,"Young",AH1198&lt;=50,"Adult",AH1198&gt;50,"Old")</f>
        <v>Adult</v>
      </c>
    </row>
    <row r="1199" spans="1:35" x14ac:dyDescent="0.35">
      <c r="A1199" s="11">
        <v>1712</v>
      </c>
      <c r="B1199" s="9">
        <v>43446</v>
      </c>
      <c r="C1199" s="10">
        <f t="shared" ca="1" si="18"/>
        <v>7.4388888888888891</v>
      </c>
      <c r="D1199" s="11" t="s">
        <v>130</v>
      </c>
      <c r="E1199" s="11" t="s">
        <v>28</v>
      </c>
      <c r="F1199" s="11" t="s">
        <v>29</v>
      </c>
      <c r="G1199" s="11" t="s">
        <v>54</v>
      </c>
      <c r="H1199" s="11" t="s">
        <v>44</v>
      </c>
      <c r="I1199" s="11" t="s">
        <v>32</v>
      </c>
      <c r="J1199" s="11" t="s">
        <v>94</v>
      </c>
      <c r="K1199" s="11" t="s">
        <v>78</v>
      </c>
      <c r="L1199" s="9">
        <v>26358</v>
      </c>
      <c r="M1199" s="11" t="s">
        <v>35</v>
      </c>
      <c r="N1199" s="11" t="s">
        <v>36</v>
      </c>
      <c r="O1199" s="11" t="s">
        <v>71</v>
      </c>
      <c r="P1199" s="11" t="s">
        <v>60</v>
      </c>
      <c r="Q1199" s="11" t="s">
        <v>39</v>
      </c>
      <c r="R1199" s="11" cm="1">
        <f t="array" ref="R1199">_xlfn.IFS(Table3[[#This Row],[Performance Levels]]="Exceeds",4,Table3[[#This Row],[Performance Levels]]="Fully Meets",3,Table3[[#This Row],[Performance Levels]]="PIP",1,Table3[[#This Row],[Performance Levels]]="Needs Improvement",2)</f>
        <v>3</v>
      </c>
      <c r="S1199" s="11">
        <v>3</v>
      </c>
      <c r="T1199" s="11" t="str" cm="1">
        <f t="array" ref="T1199">_xlfn.IFS(S1199&lt;=2,"Excellent",S1199=3,"Average",S1199&lt;=5,"Poor")</f>
        <v>Average</v>
      </c>
      <c r="U1199" s="9">
        <v>45058</v>
      </c>
      <c r="V1199" s="11">
        <v>3</v>
      </c>
      <c r="W1199" s="11" t="str" cm="1">
        <f t="array" ref="W1199">_xlfn.IFS(S1199&lt;=2,"High",S1199=3,"Moderate",S1199&lt;=5,"Low")</f>
        <v>Moderate</v>
      </c>
      <c r="X1199" s="11">
        <v>2</v>
      </c>
      <c r="Y1199" s="11" t="str" cm="1">
        <f t="array" ref="Y1199">_xlfn.IFS(S1199&lt;=2,"High",S1199=3,"Moderate",S1199&lt;=5,"Low")</f>
        <v>Moderate</v>
      </c>
      <c r="Z1199" s="11">
        <v>3</v>
      </c>
      <c r="AA1199" s="11" t="str" cm="1">
        <f t="array" ref="AA1199">_xlfn.IFS(S1199&lt;=2,"High",S1199=3,"Moderate",S1199&lt;=5,"Low")</f>
        <v>Moderate</v>
      </c>
      <c r="AB1199" s="9">
        <v>45083</v>
      </c>
      <c r="AC1199" s="11" t="s">
        <v>91</v>
      </c>
      <c r="AD1199" s="11" t="s">
        <v>41</v>
      </c>
      <c r="AE1199" s="11" t="s">
        <v>62</v>
      </c>
      <c r="AF1199" s="11">
        <v>2</v>
      </c>
      <c r="AG1199" s="12">
        <v>581.16</v>
      </c>
      <c r="AH1199" s="11">
        <v>46</v>
      </c>
      <c r="AI1199" s="11" t="str" cm="1">
        <f t="array" ref="AI1199">_xlfn.IFS(AH1199&lt;=25,"Young",AH1199&lt;=50,"Adult",AH1199&gt;50,"Old")</f>
        <v>Adult</v>
      </c>
    </row>
    <row r="1200" spans="1:35" x14ac:dyDescent="0.35">
      <c r="A1200" s="7">
        <v>1713</v>
      </c>
      <c r="B1200" s="5">
        <v>44531</v>
      </c>
      <c r="C1200" s="6">
        <f t="shared" ca="1" si="18"/>
        <v>4.4694444444444441</v>
      </c>
      <c r="D1200" s="7" t="s">
        <v>139</v>
      </c>
      <c r="E1200" s="7" t="s">
        <v>84</v>
      </c>
      <c r="F1200" s="7" t="s">
        <v>29</v>
      </c>
      <c r="G1200" s="7" t="s">
        <v>30</v>
      </c>
      <c r="H1200" s="7" t="s">
        <v>55</v>
      </c>
      <c r="I1200" s="7" t="s">
        <v>54</v>
      </c>
      <c r="J1200" s="7" t="s">
        <v>94</v>
      </c>
      <c r="K1200" s="7" t="s">
        <v>64</v>
      </c>
      <c r="L1200" s="5">
        <v>33114</v>
      </c>
      <c r="M1200" s="7" t="s">
        <v>35</v>
      </c>
      <c r="N1200" s="7" t="s">
        <v>36</v>
      </c>
      <c r="O1200" s="7" t="s">
        <v>83</v>
      </c>
      <c r="P1200" s="7" t="s">
        <v>66</v>
      </c>
      <c r="Q1200" s="7" t="s">
        <v>39</v>
      </c>
      <c r="R1200" s="7" cm="1">
        <f t="array" ref="R1200">_xlfn.IFS(Table3[[#This Row],[Performance Levels]]="Exceeds",4,Table3[[#This Row],[Performance Levels]]="Fully Meets",3,Table3[[#This Row],[Performance Levels]]="PIP",1,Table3[[#This Row],[Performance Levels]]="Needs Improvement",2)</f>
        <v>3</v>
      </c>
      <c r="S1200" s="7">
        <v>3</v>
      </c>
      <c r="T1200" s="7" t="str" cm="1">
        <f t="array" ref="T1200">_xlfn.IFS(S1200&lt;=2,"Excellent",S1200=3,"Average",S1200&lt;=5,"Poor")</f>
        <v>Average</v>
      </c>
      <c r="U1200" s="5">
        <v>44845</v>
      </c>
      <c r="V1200" s="7">
        <v>4</v>
      </c>
      <c r="W1200" s="7" t="str" cm="1">
        <f t="array" ref="W1200">_xlfn.IFS(S1200&lt;=2,"High",S1200=3,"Moderate",S1200&lt;=5,"Low")</f>
        <v>Moderate</v>
      </c>
      <c r="X1200" s="7">
        <v>4</v>
      </c>
      <c r="Y1200" s="7" t="str" cm="1">
        <f t="array" ref="Y1200">_xlfn.IFS(S1200&lt;=2,"High",S1200=3,"Moderate",S1200&lt;=5,"Low")</f>
        <v>Moderate</v>
      </c>
      <c r="Z1200" s="7">
        <v>5</v>
      </c>
      <c r="AA1200" s="7" t="str" cm="1">
        <f t="array" ref="AA1200">_xlfn.IFS(S1200&lt;=2,"High",S1200=3,"Moderate",S1200&lt;=5,"Low")</f>
        <v>Moderate</v>
      </c>
      <c r="AB1200" s="5">
        <v>44996</v>
      </c>
      <c r="AC1200" s="7" t="s">
        <v>40</v>
      </c>
      <c r="AD1200" s="7" t="s">
        <v>41</v>
      </c>
      <c r="AE1200" s="7" t="s">
        <v>51</v>
      </c>
      <c r="AF1200" s="7">
        <v>3</v>
      </c>
      <c r="AG1200" s="8">
        <v>752.91</v>
      </c>
      <c r="AH1200" s="7">
        <v>31</v>
      </c>
      <c r="AI1200" s="7" t="str" cm="1">
        <f t="array" ref="AI1200">_xlfn.IFS(AH1200&lt;=25,"Young",AH1200&lt;=50,"Adult",AH1200&gt;50,"Old")</f>
        <v>Adult</v>
      </c>
    </row>
    <row r="1201" spans="1:35" x14ac:dyDescent="0.35">
      <c r="A1201" s="11">
        <v>1714</v>
      </c>
      <c r="B1201" s="9">
        <v>44573</v>
      </c>
      <c r="C1201" s="10">
        <f t="shared" ca="1" si="18"/>
        <v>4.3555555555555552</v>
      </c>
      <c r="D1201" s="11" t="s">
        <v>139</v>
      </c>
      <c r="E1201" s="11" t="s">
        <v>43</v>
      </c>
      <c r="F1201" s="11" t="s">
        <v>29</v>
      </c>
      <c r="G1201" s="11" t="s">
        <v>54</v>
      </c>
      <c r="H1201" s="11" t="s">
        <v>55</v>
      </c>
      <c r="I1201" s="11" t="s">
        <v>32</v>
      </c>
      <c r="J1201" s="11" t="s">
        <v>56</v>
      </c>
      <c r="K1201" s="11" t="s">
        <v>69</v>
      </c>
      <c r="L1201" s="9">
        <v>36636</v>
      </c>
      <c r="M1201" s="11" t="s">
        <v>35</v>
      </c>
      <c r="N1201" s="11" t="s">
        <v>36</v>
      </c>
      <c r="O1201" s="11" t="s">
        <v>37</v>
      </c>
      <c r="P1201" s="11" t="s">
        <v>66</v>
      </c>
      <c r="Q1201" s="11" t="s">
        <v>39</v>
      </c>
      <c r="R1201" s="11" cm="1">
        <f t="array" ref="R1201">_xlfn.IFS(Table3[[#This Row],[Performance Levels]]="Exceeds",4,Table3[[#This Row],[Performance Levels]]="Fully Meets",3,Table3[[#This Row],[Performance Levels]]="PIP",1,Table3[[#This Row],[Performance Levels]]="Needs Improvement",2)</f>
        <v>3</v>
      </c>
      <c r="S1201" s="11">
        <v>3</v>
      </c>
      <c r="T1201" s="11" t="str" cm="1">
        <f t="array" ref="T1201">_xlfn.IFS(S1201&lt;=2,"Excellent",S1201=3,"Average",S1201&lt;=5,"Poor")</f>
        <v>Average</v>
      </c>
      <c r="U1201" s="9">
        <v>44984</v>
      </c>
      <c r="V1201" s="11">
        <v>1</v>
      </c>
      <c r="W1201" s="11" t="str" cm="1">
        <f t="array" ref="W1201">_xlfn.IFS(S1201&lt;=2,"High",S1201=3,"Moderate",S1201&lt;=5,"Low")</f>
        <v>Moderate</v>
      </c>
      <c r="X1201" s="11">
        <v>2</v>
      </c>
      <c r="Y1201" s="11" t="str" cm="1">
        <f t="array" ref="Y1201">_xlfn.IFS(S1201&lt;=2,"High",S1201=3,"Moderate",S1201&lt;=5,"Low")</f>
        <v>Moderate</v>
      </c>
      <c r="Z1201" s="11">
        <v>3</v>
      </c>
      <c r="AA1201" s="11" t="str" cm="1">
        <f t="array" ref="AA1201">_xlfn.IFS(S1201&lt;=2,"High",S1201=3,"Moderate",S1201&lt;=5,"Low")</f>
        <v>Moderate</v>
      </c>
      <c r="AB1201" s="9">
        <v>45131</v>
      </c>
      <c r="AC1201" s="11" t="s">
        <v>61</v>
      </c>
      <c r="AD1201" s="11" t="s">
        <v>50</v>
      </c>
      <c r="AE1201" s="11" t="s">
        <v>72</v>
      </c>
      <c r="AF1201" s="11">
        <v>3</v>
      </c>
      <c r="AG1201" s="12">
        <v>374.58</v>
      </c>
      <c r="AH1201" s="11">
        <v>22</v>
      </c>
      <c r="AI1201" s="11" t="str" cm="1">
        <f t="array" ref="AI1201">_xlfn.IFS(AH1201&lt;=25,"Young",AH1201&lt;=50,"Adult",AH1201&gt;50,"Old")</f>
        <v>Young</v>
      </c>
    </row>
    <row r="1202" spans="1:35" x14ac:dyDescent="0.35">
      <c r="A1202" s="7">
        <v>1715</v>
      </c>
      <c r="B1202" s="5">
        <v>44131</v>
      </c>
      <c r="C1202" s="6">
        <f t="shared" ca="1" si="18"/>
        <v>5.5638888888888891</v>
      </c>
      <c r="D1202" s="7" t="s">
        <v>123</v>
      </c>
      <c r="E1202" s="7" t="s">
        <v>73</v>
      </c>
      <c r="F1202" s="7" t="s">
        <v>29</v>
      </c>
      <c r="G1202" s="7" t="s">
        <v>54</v>
      </c>
      <c r="H1202" s="7" t="s">
        <v>55</v>
      </c>
      <c r="I1202" s="7" t="s">
        <v>45</v>
      </c>
      <c r="J1202" s="7" t="s">
        <v>94</v>
      </c>
      <c r="K1202" s="7" t="s">
        <v>46</v>
      </c>
      <c r="L1202" s="5">
        <v>24117</v>
      </c>
      <c r="M1202" s="7" t="s">
        <v>35</v>
      </c>
      <c r="N1202" s="7" t="s">
        <v>36</v>
      </c>
      <c r="O1202" s="7" t="s">
        <v>37</v>
      </c>
      <c r="P1202" s="7" t="s">
        <v>76</v>
      </c>
      <c r="Q1202" s="7" t="s">
        <v>39</v>
      </c>
      <c r="R1202" s="7" cm="1">
        <f t="array" ref="R1202">_xlfn.IFS(Table3[[#This Row],[Performance Levels]]="Exceeds",4,Table3[[#This Row],[Performance Levels]]="Fully Meets",3,Table3[[#This Row],[Performance Levels]]="PIP",1,Table3[[#This Row],[Performance Levels]]="Needs Improvement",2)</f>
        <v>3</v>
      </c>
      <c r="S1202" s="7">
        <v>3</v>
      </c>
      <c r="T1202" s="7" t="str" cm="1">
        <f t="array" ref="T1202">_xlfn.IFS(S1202&lt;=2,"Excellent",S1202=3,"Average",S1202&lt;=5,"Poor")</f>
        <v>Average</v>
      </c>
      <c r="U1202" s="5">
        <v>45032</v>
      </c>
      <c r="V1202" s="7">
        <v>2</v>
      </c>
      <c r="W1202" s="7" t="str" cm="1">
        <f t="array" ref="W1202">_xlfn.IFS(S1202&lt;=2,"High",S1202=3,"Moderate",S1202&lt;=5,"Low")</f>
        <v>Moderate</v>
      </c>
      <c r="X1202" s="7">
        <v>2</v>
      </c>
      <c r="Y1202" s="7" t="str" cm="1">
        <f t="array" ref="Y1202">_xlfn.IFS(S1202&lt;=2,"High",S1202=3,"Moderate",S1202&lt;=5,"Low")</f>
        <v>Moderate</v>
      </c>
      <c r="Z1202" s="7">
        <v>5</v>
      </c>
      <c r="AA1202" s="7" t="str" cm="1">
        <f t="array" ref="AA1202">_xlfn.IFS(S1202&lt;=2,"High",S1202=3,"Moderate",S1202&lt;=5,"Low")</f>
        <v>Moderate</v>
      </c>
      <c r="AB1202" s="5">
        <v>44974</v>
      </c>
      <c r="AC1202" s="7" t="s">
        <v>40</v>
      </c>
      <c r="AD1202" s="7" t="s">
        <v>41</v>
      </c>
      <c r="AE1202" s="7" t="s">
        <v>51</v>
      </c>
      <c r="AF1202" s="7">
        <v>3</v>
      </c>
      <c r="AG1202" s="8">
        <v>788.64</v>
      </c>
      <c r="AH1202" s="7">
        <v>54</v>
      </c>
      <c r="AI1202" s="7" t="str" cm="1">
        <f t="array" ref="AI1202">_xlfn.IFS(AH1202&lt;=25,"Young",AH1202&lt;=50,"Adult",AH1202&gt;50,"Old")</f>
        <v>Old</v>
      </c>
    </row>
    <row r="1203" spans="1:35" x14ac:dyDescent="0.35">
      <c r="A1203" s="11">
        <v>1716</v>
      </c>
      <c r="B1203" s="9">
        <v>44137</v>
      </c>
      <c r="C1203" s="10">
        <f t="shared" ca="1" si="18"/>
        <v>5.55</v>
      </c>
      <c r="D1203" s="11" t="s">
        <v>124</v>
      </c>
      <c r="E1203" s="11" t="s">
        <v>80</v>
      </c>
      <c r="F1203" s="11" t="s">
        <v>29</v>
      </c>
      <c r="G1203" s="11" t="s">
        <v>30</v>
      </c>
      <c r="H1203" s="11" t="s">
        <v>31</v>
      </c>
      <c r="I1203" s="11" t="s">
        <v>45</v>
      </c>
      <c r="J1203" s="11" t="s">
        <v>94</v>
      </c>
      <c r="K1203" s="11" t="s">
        <v>64</v>
      </c>
      <c r="L1203" s="9">
        <v>22359</v>
      </c>
      <c r="M1203" s="11" t="s">
        <v>35</v>
      </c>
      <c r="N1203" s="11" t="s">
        <v>36</v>
      </c>
      <c r="O1203" s="11" t="s">
        <v>83</v>
      </c>
      <c r="P1203" s="11" t="s">
        <v>38</v>
      </c>
      <c r="Q1203" s="11" t="s">
        <v>39</v>
      </c>
      <c r="R1203" s="11" cm="1">
        <f t="array" ref="R1203">_xlfn.IFS(Table3[[#This Row],[Performance Levels]]="Exceeds",4,Table3[[#This Row],[Performance Levels]]="Fully Meets",3,Table3[[#This Row],[Performance Levels]]="PIP",1,Table3[[#This Row],[Performance Levels]]="Needs Improvement",2)</f>
        <v>3</v>
      </c>
      <c r="S1203" s="11">
        <v>3</v>
      </c>
      <c r="T1203" s="11" t="str" cm="1">
        <f t="array" ref="T1203">_xlfn.IFS(S1203&lt;=2,"Excellent",S1203=3,"Average",S1203&lt;=5,"Poor")</f>
        <v>Average</v>
      </c>
      <c r="U1203" s="9">
        <v>44941</v>
      </c>
      <c r="V1203" s="11">
        <v>2</v>
      </c>
      <c r="W1203" s="11" t="str" cm="1">
        <f t="array" ref="W1203">_xlfn.IFS(S1203&lt;=2,"High",S1203=3,"Moderate",S1203&lt;=5,"Low")</f>
        <v>Moderate</v>
      </c>
      <c r="X1203" s="11">
        <v>1</v>
      </c>
      <c r="Y1203" s="11" t="str" cm="1">
        <f t="array" ref="Y1203">_xlfn.IFS(S1203&lt;=2,"High",S1203=3,"Moderate",S1203&lt;=5,"Low")</f>
        <v>Moderate</v>
      </c>
      <c r="Z1203" s="11">
        <v>1</v>
      </c>
      <c r="AA1203" s="11" t="str" cm="1">
        <f t="array" ref="AA1203">_xlfn.IFS(S1203&lt;=2,"High",S1203=3,"Moderate",S1203&lt;=5,"Low")</f>
        <v>Moderate</v>
      </c>
      <c r="AB1203" s="9">
        <v>44970</v>
      </c>
      <c r="AC1203" s="11" t="s">
        <v>91</v>
      </c>
      <c r="AD1203" s="11" t="s">
        <v>50</v>
      </c>
      <c r="AE1203" s="11" t="s">
        <v>51</v>
      </c>
      <c r="AF1203" s="11">
        <v>2</v>
      </c>
      <c r="AG1203" s="12">
        <v>234.05</v>
      </c>
      <c r="AH1203" s="11">
        <v>59</v>
      </c>
      <c r="AI1203" s="11" t="str" cm="1">
        <f t="array" ref="AI1203">_xlfn.IFS(AH1203&lt;=25,"Young",AH1203&lt;=50,"Adult",AH1203&gt;50,"Old")</f>
        <v>Old</v>
      </c>
    </row>
    <row r="1204" spans="1:35" x14ac:dyDescent="0.35">
      <c r="A1204" s="7">
        <v>1717</v>
      </c>
      <c r="B1204" s="5">
        <v>44310</v>
      </c>
      <c r="C1204" s="6">
        <f t="shared" ca="1" si="18"/>
        <v>5.072222222222222</v>
      </c>
      <c r="D1204" s="7" t="s">
        <v>138</v>
      </c>
      <c r="E1204" s="7" t="s">
        <v>68</v>
      </c>
      <c r="F1204" s="7" t="s">
        <v>29</v>
      </c>
      <c r="G1204" s="7" t="s">
        <v>45</v>
      </c>
      <c r="H1204" s="7" t="s">
        <v>55</v>
      </c>
      <c r="I1204" s="7" t="s">
        <v>45</v>
      </c>
      <c r="J1204" s="7" t="s">
        <v>94</v>
      </c>
      <c r="K1204" s="7" t="s">
        <v>64</v>
      </c>
      <c r="L1204" s="5">
        <v>21880</v>
      </c>
      <c r="M1204" s="7" t="s">
        <v>35</v>
      </c>
      <c r="N1204" s="7" t="s">
        <v>47</v>
      </c>
      <c r="O1204" s="7" t="s">
        <v>83</v>
      </c>
      <c r="P1204" s="7" t="s">
        <v>38</v>
      </c>
      <c r="Q1204" s="7" t="s">
        <v>39</v>
      </c>
      <c r="R1204" s="7" cm="1">
        <f t="array" ref="R1204">_xlfn.IFS(Table3[[#This Row],[Performance Levels]]="Exceeds",4,Table3[[#This Row],[Performance Levels]]="Fully Meets",3,Table3[[#This Row],[Performance Levels]]="PIP",1,Table3[[#This Row],[Performance Levels]]="Needs Improvement",2)</f>
        <v>3</v>
      </c>
      <c r="S1204" s="7">
        <v>3</v>
      </c>
      <c r="T1204" s="7" t="str" cm="1">
        <f t="array" ref="T1204">_xlfn.IFS(S1204&lt;=2,"Excellent",S1204=3,"Average",S1204&lt;=5,"Poor")</f>
        <v>Average</v>
      </c>
      <c r="U1204" s="5">
        <v>44991</v>
      </c>
      <c r="V1204" s="7">
        <v>4</v>
      </c>
      <c r="W1204" s="7" t="str" cm="1">
        <f t="array" ref="W1204">_xlfn.IFS(S1204&lt;=2,"High",S1204=3,"Moderate",S1204&lt;=5,"Low")</f>
        <v>Moderate</v>
      </c>
      <c r="X1204" s="7">
        <v>2</v>
      </c>
      <c r="Y1204" s="7" t="str" cm="1">
        <f t="array" ref="Y1204">_xlfn.IFS(S1204&lt;=2,"High",S1204=3,"Moderate",S1204&lt;=5,"Low")</f>
        <v>Moderate</v>
      </c>
      <c r="Z1204" s="7">
        <v>5</v>
      </c>
      <c r="AA1204" s="7" t="str" cm="1">
        <f t="array" ref="AA1204">_xlfn.IFS(S1204&lt;=2,"High",S1204=3,"Moderate",S1204&lt;=5,"Low")</f>
        <v>Moderate</v>
      </c>
      <c r="AB1204" s="5">
        <v>44870</v>
      </c>
      <c r="AC1204" s="7" t="s">
        <v>49</v>
      </c>
      <c r="AD1204" s="7" t="s">
        <v>50</v>
      </c>
      <c r="AE1204" s="7" t="s">
        <v>51</v>
      </c>
      <c r="AF1204" s="7">
        <v>1</v>
      </c>
      <c r="AG1204" s="8">
        <v>381.33</v>
      </c>
      <c r="AH1204" s="7">
        <v>62</v>
      </c>
      <c r="AI1204" s="7" t="str" cm="1">
        <f t="array" ref="AI1204">_xlfn.IFS(AH1204&lt;=25,"Young",AH1204&lt;=50,"Adult",AH1204&gt;50,"Old")</f>
        <v>Old</v>
      </c>
    </row>
    <row r="1205" spans="1:35" x14ac:dyDescent="0.35">
      <c r="A1205" s="11">
        <v>1718</v>
      </c>
      <c r="B1205" s="9">
        <v>44011</v>
      </c>
      <c r="C1205" s="10">
        <f t="shared" ca="1" si="18"/>
        <v>5.8916666666666666</v>
      </c>
      <c r="D1205" s="11" t="s">
        <v>138</v>
      </c>
      <c r="E1205" s="11" t="s">
        <v>28</v>
      </c>
      <c r="F1205" s="11" t="s">
        <v>29</v>
      </c>
      <c r="G1205" s="11" t="s">
        <v>54</v>
      </c>
      <c r="H1205" s="11" t="s">
        <v>55</v>
      </c>
      <c r="I1205" s="11" t="s">
        <v>32</v>
      </c>
      <c r="J1205" s="11" t="s">
        <v>94</v>
      </c>
      <c r="K1205" s="11" t="s">
        <v>69</v>
      </c>
      <c r="L1205" s="9">
        <v>36895</v>
      </c>
      <c r="M1205" s="11" t="s">
        <v>35</v>
      </c>
      <c r="N1205" s="11" t="s">
        <v>47</v>
      </c>
      <c r="O1205" s="11" t="s">
        <v>59</v>
      </c>
      <c r="P1205" s="11" t="s">
        <v>76</v>
      </c>
      <c r="Q1205" s="11" t="s">
        <v>39</v>
      </c>
      <c r="R1205" s="11" cm="1">
        <f t="array" ref="R1205">_xlfn.IFS(Table3[[#This Row],[Performance Levels]]="Exceeds",4,Table3[[#This Row],[Performance Levels]]="Fully Meets",3,Table3[[#This Row],[Performance Levels]]="PIP",1,Table3[[#This Row],[Performance Levels]]="Needs Improvement",2)</f>
        <v>3</v>
      </c>
      <c r="S1205" s="11">
        <v>3</v>
      </c>
      <c r="T1205" s="11" t="str" cm="1">
        <f t="array" ref="T1205">_xlfn.IFS(S1205&lt;=2,"Excellent",S1205=3,"Average",S1205&lt;=5,"Poor")</f>
        <v>Average</v>
      </c>
      <c r="U1205" s="9">
        <v>45126</v>
      </c>
      <c r="V1205" s="11">
        <v>5</v>
      </c>
      <c r="W1205" s="11" t="str" cm="1">
        <f t="array" ref="W1205">_xlfn.IFS(S1205&lt;=2,"High",S1205=3,"Moderate",S1205&lt;=5,"Low")</f>
        <v>Moderate</v>
      </c>
      <c r="X1205" s="11">
        <v>4</v>
      </c>
      <c r="Y1205" s="11" t="str" cm="1">
        <f t="array" ref="Y1205">_xlfn.IFS(S1205&lt;=2,"High",S1205=3,"Moderate",S1205&lt;=5,"Low")</f>
        <v>Moderate</v>
      </c>
      <c r="Z1205" s="11">
        <v>5</v>
      </c>
      <c r="AA1205" s="11" t="str" cm="1">
        <f t="array" ref="AA1205">_xlfn.IFS(S1205&lt;=2,"High",S1205=3,"Moderate",S1205&lt;=5,"Low")</f>
        <v>Moderate</v>
      </c>
      <c r="AB1205" s="9">
        <v>44919</v>
      </c>
      <c r="AC1205" s="11" t="s">
        <v>40</v>
      </c>
      <c r="AD1205" s="11" t="s">
        <v>41</v>
      </c>
      <c r="AE1205" s="11" t="s">
        <v>72</v>
      </c>
      <c r="AF1205" s="11">
        <v>3</v>
      </c>
      <c r="AG1205" s="12">
        <v>527.62</v>
      </c>
      <c r="AH1205" s="11">
        <v>19</v>
      </c>
      <c r="AI1205" s="11" t="str" cm="1">
        <f t="array" ref="AI1205">_xlfn.IFS(AH1205&lt;=25,"Young",AH1205&lt;=50,"Adult",AH1205&gt;50,"Old")</f>
        <v>Young</v>
      </c>
    </row>
    <row r="1206" spans="1:35" x14ac:dyDescent="0.35">
      <c r="A1206" s="7">
        <v>1719</v>
      </c>
      <c r="B1206" s="5">
        <v>44392</v>
      </c>
      <c r="C1206" s="6">
        <f t="shared" ca="1" si="18"/>
        <v>4.8472222222222223</v>
      </c>
      <c r="D1206" s="7" t="s">
        <v>138</v>
      </c>
      <c r="E1206" s="7" t="s">
        <v>84</v>
      </c>
      <c r="F1206" s="7" t="s">
        <v>29</v>
      </c>
      <c r="G1206" s="7" t="s">
        <v>30</v>
      </c>
      <c r="H1206" s="7" t="s">
        <v>55</v>
      </c>
      <c r="I1206" s="7" t="s">
        <v>32</v>
      </c>
      <c r="J1206" s="7" t="s">
        <v>94</v>
      </c>
      <c r="K1206" s="7" t="s">
        <v>69</v>
      </c>
      <c r="L1206" s="5">
        <v>34099</v>
      </c>
      <c r="M1206" s="7" t="s">
        <v>35</v>
      </c>
      <c r="N1206" s="7" t="s">
        <v>47</v>
      </c>
      <c r="O1206" s="7" t="s">
        <v>48</v>
      </c>
      <c r="P1206" s="7" t="s">
        <v>38</v>
      </c>
      <c r="Q1206" s="7" t="s">
        <v>39</v>
      </c>
      <c r="R1206" s="7" cm="1">
        <f t="array" ref="R1206">_xlfn.IFS(Table3[[#This Row],[Performance Levels]]="Exceeds",4,Table3[[#This Row],[Performance Levels]]="Fully Meets",3,Table3[[#This Row],[Performance Levels]]="PIP",1,Table3[[#This Row],[Performance Levels]]="Needs Improvement",2)</f>
        <v>3</v>
      </c>
      <c r="S1206" s="7">
        <v>3</v>
      </c>
      <c r="T1206" s="7" t="str" cm="1">
        <f t="array" ref="T1206">_xlfn.IFS(S1206&lt;=2,"Excellent",S1206=3,"Average",S1206&lt;=5,"Poor")</f>
        <v>Average</v>
      </c>
      <c r="U1206" s="5">
        <v>45014</v>
      </c>
      <c r="V1206" s="7">
        <v>2</v>
      </c>
      <c r="W1206" s="7" t="str" cm="1">
        <f t="array" ref="W1206">_xlfn.IFS(S1206&lt;=2,"High",S1206=3,"Moderate",S1206&lt;=5,"Low")</f>
        <v>Moderate</v>
      </c>
      <c r="X1206" s="7">
        <v>3</v>
      </c>
      <c r="Y1206" s="7" t="str" cm="1">
        <f t="array" ref="Y1206">_xlfn.IFS(S1206&lt;=2,"High",S1206=3,"Moderate",S1206&lt;=5,"Low")</f>
        <v>Moderate</v>
      </c>
      <c r="Z1206" s="7">
        <v>1</v>
      </c>
      <c r="AA1206" s="7" t="str" cm="1">
        <f t="array" ref="AA1206">_xlfn.IFS(S1206&lt;=2,"High",S1206=3,"Moderate",S1206&lt;=5,"Low")</f>
        <v>Moderate</v>
      </c>
      <c r="AB1206" s="5">
        <v>44816</v>
      </c>
      <c r="AC1206" s="7" t="s">
        <v>40</v>
      </c>
      <c r="AD1206" s="7" t="s">
        <v>50</v>
      </c>
      <c r="AE1206" s="7" t="s">
        <v>72</v>
      </c>
      <c r="AF1206" s="7">
        <v>3</v>
      </c>
      <c r="AG1206" s="8">
        <v>442.1</v>
      </c>
      <c r="AH1206" s="7">
        <v>28</v>
      </c>
      <c r="AI1206" s="7" t="str" cm="1">
        <f t="array" ref="AI1206">_xlfn.IFS(AH1206&lt;=25,"Young",AH1206&lt;=50,"Adult",AH1206&gt;50,"Old")</f>
        <v>Adult</v>
      </c>
    </row>
    <row r="1207" spans="1:35" x14ac:dyDescent="0.35">
      <c r="A1207" s="11">
        <v>1720</v>
      </c>
      <c r="B1207" s="9">
        <v>45097</v>
      </c>
      <c r="C1207" s="10">
        <f t="shared" ca="1" si="18"/>
        <v>2.9166666666666665</v>
      </c>
      <c r="D1207" s="11" t="s">
        <v>130</v>
      </c>
      <c r="E1207" s="11" t="s">
        <v>86</v>
      </c>
      <c r="F1207" s="11" t="s">
        <v>29</v>
      </c>
      <c r="G1207" s="11" t="s">
        <v>45</v>
      </c>
      <c r="H1207" s="11" t="s">
        <v>31</v>
      </c>
      <c r="I1207" s="11" t="s">
        <v>45</v>
      </c>
      <c r="J1207" s="11" t="s">
        <v>94</v>
      </c>
      <c r="K1207" s="11" t="s">
        <v>69</v>
      </c>
      <c r="L1207" s="9">
        <v>23809</v>
      </c>
      <c r="M1207" s="11" t="s">
        <v>35</v>
      </c>
      <c r="N1207" s="11" t="s">
        <v>47</v>
      </c>
      <c r="O1207" s="11" t="s">
        <v>59</v>
      </c>
      <c r="P1207" s="11" t="s">
        <v>60</v>
      </c>
      <c r="Q1207" s="11" t="s">
        <v>39</v>
      </c>
      <c r="R1207" s="11" cm="1">
        <f t="array" ref="R1207">_xlfn.IFS(Table3[[#This Row],[Performance Levels]]="Exceeds",4,Table3[[#This Row],[Performance Levels]]="Fully Meets",3,Table3[[#This Row],[Performance Levels]]="PIP",1,Table3[[#This Row],[Performance Levels]]="Needs Improvement",2)</f>
        <v>3</v>
      </c>
      <c r="S1207" s="11">
        <v>3</v>
      </c>
      <c r="T1207" s="11" t="str" cm="1">
        <f t="array" ref="T1207">_xlfn.IFS(S1207&lt;=2,"Excellent",S1207=3,"Average",S1207&lt;=5,"Poor")</f>
        <v>Average</v>
      </c>
      <c r="U1207" s="9">
        <v>45117</v>
      </c>
      <c r="V1207" s="11">
        <v>4</v>
      </c>
      <c r="W1207" s="11" t="str" cm="1">
        <f t="array" ref="W1207">_xlfn.IFS(S1207&lt;=2,"High",S1207=3,"Moderate",S1207&lt;=5,"Low")</f>
        <v>Moderate</v>
      </c>
      <c r="X1207" s="11">
        <v>3</v>
      </c>
      <c r="Y1207" s="11" t="str" cm="1">
        <f t="array" ref="Y1207">_xlfn.IFS(S1207&lt;=2,"High",S1207=3,"Moderate",S1207&lt;=5,"Low")</f>
        <v>Moderate</v>
      </c>
      <c r="Z1207" s="11">
        <v>2</v>
      </c>
      <c r="AA1207" s="11" t="str" cm="1">
        <f t="array" ref="AA1207">_xlfn.IFS(S1207&lt;=2,"High",S1207=3,"Moderate",S1207&lt;=5,"Low")</f>
        <v>Moderate</v>
      </c>
      <c r="AB1207" s="9">
        <v>44945</v>
      </c>
      <c r="AC1207" s="11" t="s">
        <v>61</v>
      </c>
      <c r="AD1207" s="11" t="s">
        <v>41</v>
      </c>
      <c r="AE1207" s="11" t="s">
        <v>72</v>
      </c>
      <c r="AF1207" s="11">
        <v>2</v>
      </c>
      <c r="AG1207" s="12">
        <v>396.81</v>
      </c>
      <c r="AH1207" s="11">
        <v>58</v>
      </c>
      <c r="AI1207" s="11" t="str" cm="1">
        <f t="array" ref="AI1207">_xlfn.IFS(AH1207&lt;=25,"Young",AH1207&lt;=50,"Adult",AH1207&gt;50,"Old")</f>
        <v>Old</v>
      </c>
    </row>
    <row r="1208" spans="1:35" x14ac:dyDescent="0.35">
      <c r="A1208" s="7">
        <v>1721</v>
      </c>
      <c r="B1208" s="5">
        <v>43730</v>
      </c>
      <c r="C1208" s="6">
        <f t="shared" ca="1" si="18"/>
        <v>6.6611111111111114</v>
      </c>
      <c r="D1208" s="7" t="s">
        <v>130</v>
      </c>
      <c r="E1208" s="7" t="s">
        <v>80</v>
      </c>
      <c r="F1208" s="7" t="s">
        <v>29</v>
      </c>
      <c r="G1208" s="7" t="s">
        <v>54</v>
      </c>
      <c r="H1208" s="7" t="s">
        <v>55</v>
      </c>
      <c r="I1208" s="7" t="s">
        <v>54</v>
      </c>
      <c r="J1208" s="7" t="s">
        <v>94</v>
      </c>
      <c r="K1208" s="7" t="s">
        <v>34</v>
      </c>
      <c r="L1208" s="5">
        <v>36124</v>
      </c>
      <c r="M1208" s="7" t="s">
        <v>35</v>
      </c>
      <c r="N1208" s="7" t="s">
        <v>47</v>
      </c>
      <c r="O1208" s="7" t="s">
        <v>37</v>
      </c>
      <c r="P1208" s="7" t="s">
        <v>76</v>
      </c>
      <c r="Q1208" s="7" t="s">
        <v>39</v>
      </c>
      <c r="R1208" s="7" cm="1">
        <f t="array" ref="R1208">_xlfn.IFS(Table3[[#This Row],[Performance Levels]]="Exceeds",4,Table3[[#This Row],[Performance Levels]]="Fully Meets",3,Table3[[#This Row],[Performance Levels]]="PIP",1,Table3[[#This Row],[Performance Levels]]="Needs Improvement",2)</f>
        <v>3</v>
      </c>
      <c r="S1208" s="7">
        <v>3</v>
      </c>
      <c r="T1208" s="7" t="str" cm="1">
        <f t="array" ref="T1208">_xlfn.IFS(S1208&lt;=2,"Excellent",S1208=3,"Average",S1208&lt;=5,"Poor")</f>
        <v>Average</v>
      </c>
      <c r="U1208" s="5">
        <v>45107</v>
      </c>
      <c r="V1208" s="7">
        <v>5</v>
      </c>
      <c r="W1208" s="7" t="str" cm="1">
        <f t="array" ref="W1208">_xlfn.IFS(S1208&lt;=2,"High",S1208=3,"Moderate",S1208&lt;=5,"Low")</f>
        <v>Moderate</v>
      </c>
      <c r="X1208" s="7">
        <v>4</v>
      </c>
      <c r="Y1208" s="7" t="str" cm="1">
        <f t="array" ref="Y1208">_xlfn.IFS(S1208&lt;=2,"High",S1208=3,"Moderate",S1208&lt;=5,"Low")</f>
        <v>Moderate</v>
      </c>
      <c r="Z1208" s="7">
        <v>4</v>
      </c>
      <c r="AA1208" s="7" t="str" cm="1">
        <f t="array" ref="AA1208">_xlfn.IFS(S1208&lt;=2,"High",S1208=3,"Moderate",S1208&lt;=5,"Low")</f>
        <v>Moderate</v>
      </c>
      <c r="AB1208" s="5">
        <v>44973</v>
      </c>
      <c r="AC1208" s="7" t="s">
        <v>61</v>
      </c>
      <c r="AD1208" s="7" t="s">
        <v>50</v>
      </c>
      <c r="AE1208" s="7" t="s">
        <v>42</v>
      </c>
      <c r="AF1208" s="7">
        <v>2</v>
      </c>
      <c r="AG1208" s="8">
        <v>730.31</v>
      </c>
      <c r="AH1208" s="7">
        <v>21</v>
      </c>
      <c r="AI1208" s="7" t="str" cm="1">
        <f t="array" ref="AI1208">_xlfn.IFS(AH1208&lt;=25,"Young",AH1208&lt;=50,"Adult",AH1208&gt;50,"Old")</f>
        <v>Young</v>
      </c>
    </row>
    <row r="1209" spans="1:35" x14ac:dyDescent="0.35">
      <c r="A1209" s="11">
        <v>1722</v>
      </c>
      <c r="B1209" s="9">
        <v>44614</v>
      </c>
      <c r="C1209" s="10">
        <f t="shared" ca="1" si="18"/>
        <v>4.2444444444444445</v>
      </c>
      <c r="D1209" s="11" t="s">
        <v>130</v>
      </c>
      <c r="E1209" s="11" t="s">
        <v>53</v>
      </c>
      <c r="F1209" s="11" t="s">
        <v>29</v>
      </c>
      <c r="G1209" s="11" t="s">
        <v>54</v>
      </c>
      <c r="H1209" s="11" t="s">
        <v>55</v>
      </c>
      <c r="I1209" s="11" t="s">
        <v>54</v>
      </c>
      <c r="J1209" s="11" t="s">
        <v>94</v>
      </c>
      <c r="K1209" s="11" t="s">
        <v>102</v>
      </c>
      <c r="L1209" s="9">
        <v>24867</v>
      </c>
      <c r="M1209" s="11" t="s">
        <v>35</v>
      </c>
      <c r="N1209" s="11" t="s">
        <v>36</v>
      </c>
      <c r="O1209" s="11" t="s">
        <v>48</v>
      </c>
      <c r="P1209" s="11" t="s">
        <v>76</v>
      </c>
      <c r="Q1209" s="11" t="s">
        <v>39</v>
      </c>
      <c r="R1209" s="11" cm="1">
        <f t="array" ref="R1209">_xlfn.IFS(Table3[[#This Row],[Performance Levels]]="Exceeds",4,Table3[[#This Row],[Performance Levels]]="Fully Meets",3,Table3[[#This Row],[Performance Levels]]="PIP",1,Table3[[#This Row],[Performance Levels]]="Needs Improvement",2)</f>
        <v>3</v>
      </c>
      <c r="S1209" s="11">
        <v>3</v>
      </c>
      <c r="T1209" s="11" t="str" cm="1">
        <f t="array" ref="T1209">_xlfn.IFS(S1209&lt;=2,"Excellent",S1209=3,"Average",S1209&lt;=5,"Poor")</f>
        <v>Average</v>
      </c>
      <c r="U1209" s="9">
        <v>45001</v>
      </c>
      <c r="V1209" s="11">
        <v>2</v>
      </c>
      <c r="W1209" s="11" t="str" cm="1">
        <f t="array" ref="W1209">_xlfn.IFS(S1209&lt;=2,"High",S1209=3,"Moderate",S1209&lt;=5,"Low")</f>
        <v>Moderate</v>
      </c>
      <c r="X1209" s="11">
        <v>2</v>
      </c>
      <c r="Y1209" s="11" t="str" cm="1">
        <f t="array" ref="Y1209">_xlfn.IFS(S1209&lt;=2,"High",S1209=3,"Moderate",S1209&lt;=5,"Low")</f>
        <v>Moderate</v>
      </c>
      <c r="Z1209" s="11">
        <v>4</v>
      </c>
      <c r="AA1209" s="11" t="str" cm="1">
        <f t="array" ref="AA1209">_xlfn.IFS(S1209&lt;=2,"High",S1209=3,"Moderate",S1209&lt;=5,"Low")</f>
        <v>Moderate</v>
      </c>
      <c r="AB1209" s="9">
        <v>45060</v>
      </c>
      <c r="AC1209" s="11" t="s">
        <v>67</v>
      </c>
      <c r="AD1209" s="11" t="s">
        <v>50</v>
      </c>
      <c r="AE1209" s="11" t="s">
        <v>51</v>
      </c>
      <c r="AF1209" s="11">
        <v>2</v>
      </c>
      <c r="AG1209" s="12">
        <v>128.06</v>
      </c>
      <c r="AH1209" s="11">
        <v>54</v>
      </c>
      <c r="AI1209" s="11" t="str" cm="1">
        <f t="array" ref="AI1209">_xlfn.IFS(AH1209&lt;=25,"Young",AH1209&lt;=50,"Adult",AH1209&gt;50,"Old")</f>
        <v>Old</v>
      </c>
    </row>
    <row r="1210" spans="1:35" x14ac:dyDescent="0.35">
      <c r="A1210" s="7">
        <v>1723</v>
      </c>
      <c r="B1210" s="5">
        <v>44013</v>
      </c>
      <c r="C1210" s="6">
        <f t="shared" ca="1" si="18"/>
        <v>5.8861111111111111</v>
      </c>
      <c r="D1210" s="7" t="s">
        <v>139</v>
      </c>
      <c r="E1210" s="7" t="s">
        <v>93</v>
      </c>
      <c r="F1210" s="7" t="s">
        <v>29</v>
      </c>
      <c r="G1210" s="7" t="s">
        <v>54</v>
      </c>
      <c r="H1210" s="7" t="s">
        <v>55</v>
      </c>
      <c r="I1210" s="7" t="s">
        <v>54</v>
      </c>
      <c r="J1210" s="7" t="s">
        <v>56</v>
      </c>
      <c r="K1210" s="7" t="s">
        <v>74</v>
      </c>
      <c r="L1210" s="5">
        <v>25300</v>
      </c>
      <c r="M1210" s="7" t="s">
        <v>35</v>
      </c>
      <c r="N1210" s="7" t="s">
        <v>36</v>
      </c>
      <c r="O1210" s="7" t="s">
        <v>71</v>
      </c>
      <c r="P1210" s="7" t="s">
        <v>38</v>
      </c>
      <c r="Q1210" s="7" t="s">
        <v>39</v>
      </c>
      <c r="R1210" s="7" cm="1">
        <f t="array" ref="R1210">_xlfn.IFS(Table3[[#This Row],[Performance Levels]]="Exceeds",4,Table3[[#This Row],[Performance Levels]]="Fully Meets",3,Table3[[#This Row],[Performance Levels]]="PIP",1,Table3[[#This Row],[Performance Levels]]="Needs Improvement",2)</f>
        <v>3</v>
      </c>
      <c r="S1210" s="7">
        <v>3</v>
      </c>
      <c r="T1210" s="7" t="str" cm="1">
        <f t="array" ref="T1210">_xlfn.IFS(S1210&lt;=2,"Excellent",S1210=3,"Average",S1210&lt;=5,"Poor")</f>
        <v>Average</v>
      </c>
      <c r="U1210" s="5">
        <v>44820</v>
      </c>
      <c r="V1210" s="7">
        <v>5</v>
      </c>
      <c r="W1210" s="7" t="str" cm="1">
        <f t="array" ref="W1210">_xlfn.IFS(S1210&lt;=2,"High",S1210=3,"Moderate",S1210&lt;=5,"Low")</f>
        <v>Moderate</v>
      </c>
      <c r="X1210" s="7">
        <v>1</v>
      </c>
      <c r="Y1210" s="7" t="str" cm="1">
        <f t="array" ref="Y1210">_xlfn.IFS(S1210&lt;=2,"High",S1210=3,"Moderate",S1210&lt;=5,"Low")</f>
        <v>Moderate</v>
      </c>
      <c r="Z1210" s="7">
        <v>5</v>
      </c>
      <c r="AA1210" s="7" t="str" cm="1">
        <f t="array" ref="AA1210">_xlfn.IFS(S1210&lt;=2,"High",S1210=3,"Moderate",S1210&lt;=5,"Low")</f>
        <v>Moderate</v>
      </c>
      <c r="AB1210" s="5">
        <v>44829</v>
      </c>
      <c r="AC1210" s="7" t="s">
        <v>67</v>
      </c>
      <c r="AD1210" s="7" t="s">
        <v>50</v>
      </c>
      <c r="AE1210" s="7" t="s">
        <v>72</v>
      </c>
      <c r="AF1210" s="7">
        <v>5</v>
      </c>
      <c r="AG1210" s="8">
        <v>942.63</v>
      </c>
      <c r="AH1210" s="7">
        <v>51</v>
      </c>
      <c r="AI1210" s="7" t="str" cm="1">
        <f t="array" ref="AI1210">_xlfn.IFS(AH1210&lt;=25,"Young",AH1210&lt;=50,"Adult",AH1210&gt;50,"Old")</f>
        <v>Old</v>
      </c>
    </row>
    <row r="1211" spans="1:35" x14ac:dyDescent="0.35">
      <c r="A1211" s="11">
        <v>1724</v>
      </c>
      <c r="B1211" s="9">
        <v>44329</v>
      </c>
      <c r="C1211" s="10">
        <f t="shared" ca="1" si="18"/>
        <v>5.0194444444444448</v>
      </c>
      <c r="D1211" s="11" t="s">
        <v>123</v>
      </c>
      <c r="E1211" s="11" t="s">
        <v>63</v>
      </c>
      <c r="F1211" s="11" t="s">
        <v>29</v>
      </c>
      <c r="G1211" s="11" t="s">
        <v>45</v>
      </c>
      <c r="H1211" s="11" t="s">
        <v>31</v>
      </c>
      <c r="I1211" s="11" t="s">
        <v>45</v>
      </c>
      <c r="J1211" s="11" t="s">
        <v>94</v>
      </c>
      <c r="K1211" s="11" t="s">
        <v>104</v>
      </c>
      <c r="L1211" s="9">
        <v>21113</v>
      </c>
      <c r="M1211" s="11" t="s">
        <v>35</v>
      </c>
      <c r="N1211" s="11" t="s">
        <v>36</v>
      </c>
      <c r="O1211" s="11" t="s">
        <v>59</v>
      </c>
      <c r="P1211" s="11" t="s">
        <v>76</v>
      </c>
      <c r="Q1211" s="11" t="s">
        <v>39</v>
      </c>
      <c r="R1211" s="11" cm="1">
        <f t="array" ref="R1211">_xlfn.IFS(Table3[[#This Row],[Performance Levels]]="Exceeds",4,Table3[[#This Row],[Performance Levels]]="Fully Meets",3,Table3[[#This Row],[Performance Levels]]="PIP",1,Table3[[#This Row],[Performance Levels]]="Needs Improvement",2)</f>
        <v>3</v>
      </c>
      <c r="S1211" s="11">
        <v>3</v>
      </c>
      <c r="T1211" s="11" t="str" cm="1">
        <f t="array" ref="T1211">_xlfn.IFS(S1211&lt;=2,"Excellent",S1211=3,"Average",S1211&lt;=5,"Poor")</f>
        <v>Average</v>
      </c>
      <c r="U1211" s="9">
        <v>44826</v>
      </c>
      <c r="V1211" s="11">
        <v>4</v>
      </c>
      <c r="W1211" s="11" t="str" cm="1">
        <f t="array" ref="W1211">_xlfn.IFS(S1211&lt;=2,"High",S1211=3,"Moderate",S1211&lt;=5,"Low")</f>
        <v>Moderate</v>
      </c>
      <c r="X1211" s="11">
        <v>2</v>
      </c>
      <c r="Y1211" s="11" t="str" cm="1">
        <f t="array" ref="Y1211">_xlfn.IFS(S1211&lt;=2,"High",S1211=3,"Moderate",S1211&lt;=5,"Low")</f>
        <v>Moderate</v>
      </c>
      <c r="Z1211" s="11">
        <v>2</v>
      </c>
      <c r="AA1211" s="11" t="str" cm="1">
        <f t="array" ref="AA1211">_xlfn.IFS(S1211&lt;=2,"High",S1211=3,"Moderate",S1211&lt;=5,"Low")</f>
        <v>Moderate</v>
      </c>
      <c r="AB1211" s="9">
        <v>45027</v>
      </c>
      <c r="AC1211" s="11" t="s">
        <v>49</v>
      </c>
      <c r="AD1211" s="11" t="s">
        <v>41</v>
      </c>
      <c r="AE1211" s="11" t="s">
        <v>42</v>
      </c>
      <c r="AF1211" s="11">
        <v>5</v>
      </c>
      <c r="AG1211" s="12">
        <v>733.63</v>
      </c>
      <c r="AH1211" s="11">
        <v>64</v>
      </c>
      <c r="AI1211" s="11" t="str" cm="1">
        <f t="array" ref="AI1211">_xlfn.IFS(AH1211&lt;=25,"Young",AH1211&lt;=50,"Adult",AH1211&gt;50,"Old")</f>
        <v>Old</v>
      </c>
    </row>
    <row r="1212" spans="1:35" x14ac:dyDescent="0.35">
      <c r="A1212" s="7">
        <v>1725</v>
      </c>
      <c r="B1212" s="5">
        <v>44346</v>
      </c>
      <c r="C1212" s="6">
        <f t="shared" ca="1" si="18"/>
        <v>4.9722222222222223</v>
      </c>
      <c r="D1212" s="7" t="s">
        <v>138</v>
      </c>
      <c r="E1212" s="7" t="s">
        <v>53</v>
      </c>
      <c r="F1212" s="7" t="s">
        <v>29</v>
      </c>
      <c r="G1212" s="7" t="s">
        <v>30</v>
      </c>
      <c r="H1212" s="7" t="s">
        <v>44</v>
      </c>
      <c r="I1212" s="7" t="s">
        <v>45</v>
      </c>
      <c r="J1212" s="7" t="s">
        <v>94</v>
      </c>
      <c r="K1212" s="7" t="s">
        <v>69</v>
      </c>
      <c r="L1212" s="5">
        <v>53964</v>
      </c>
      <c r="M1212" s="7" t="s">
        <v>35</v>
      </c>
      <c r="N1212" s="7" t="s">
        <v>47</v>
      </c>
      <c r="O1212" s="7" t="s">
        <v>71</v>
      </c>
      <c r="P1212" s="7" t="s">
        <v>76</v>
      </c>
      <c r="Q1212" s="7" t="s">
        <v>39</v>
      </c>
      <c r="R1212" s="7" cm="1">
        <f t="array" ref="R1212">_xlfn.IFS(Table3[[#This Row],[Performance Levels]]="Exceeds",4,Table3[[#This Row],[Performance Levels]]="Fully Meets",3,Table3[[#This Row],[Performance Levels]]="PIP",1,Table3[[#This Row],[Performance Levels]]="Needs Improvement",2)</f>
        <v>3</v>
      </c>
      <c r="S1212" s="7">
        <v>3</v>
      </c>
      <c r="T1212" s="7" t="str" cm="1">
        <f t="array" ref="T1212">_xlfn.IFS(S1212&lt;=2,"Excellent",S1212=3,"Average",S1212&lt;=5,"Poor")</f>
        <v>Average</v>
      </c>
      <c r="U1212" s="5">
        <v>45025</v>
      </c>
      <c r="V1212" s="7">
        <v>2</v>
      </c>
      <c r="W1212" s="7" t="str" cm="1">
        <f t="array" ref="W1212">_xlfn.IFS(S1212&lt;=2,"High",S1212=3,"Moderate",S1212&lt;=5,"Low")</f>
        <v>Moderate</v>
      </c>
      <c r="X1212" s="7">
        <v>4</v>
      </c>
      <c r="Y1212" s="7" t="str" cm="1">
        <f t="array" ref="Y1212">_xlfn.IFS(S1212&lt;=2,"High",S1212=3,"Moderate",S1212&lt;=5,"Low")</f>
        <v>Moderate</v>
      </c>
      <c r="Z1212" s="7">
        <v>5</v>
      </c>
      <c r="AA1212" s="7" t="str" cm="1">
        <f t="array" ref="AA1212">_xlfn.IFS(S1212&lt;=2,"High",S1212=3,"Moderate",S1212&lt;=5,"Low")</f>
        <v>Moderate</v>
      </c>
      <c r="AB1212" s="5">
        <v>44942</v>
      </c>
      <c r="AC1212" s="7" t="s">
        <v>49</v>
      </c>
      <c r="AD1212" s="7" t="s">
        <v>50</v>
      </c>
      <c r="AE1212" s="7" t="s">
        <v>62</v>
      </c>
      <c r="AF1212" s="7">
        <v>1</v>
      </c>
      <c r="AG1212" s="8">
        <v>743.28</v>
      </c>
      <c r="AH1212" s="7">
        <v>74</v>
      </c>
      <c r="AI1212" s="7" t="str" cm="1">
        <f t="array" ref="AI1212">_xlfn.IFS(AH1212&lt;=25,"Young",AH1212&lt;=50,"Adult",AH1212&gt;50,"Old")</f>
        <v>Old</v>
      </c>
    </row>
    <row r="1213" spans="1:35" x14ac:dyDescent="0.35">
      <c r="A1213" s="11">
        <v>1726</v>
      </c>
      <c r="B1213" s="9">
        <v>43650</v>
      </c>
      <c r="C1213" s="10">
        <f t="shared" ca="1" si="18"/>
        <v>6.8777777777777782</v>
      </c>
      <c r="D1213" s="11" t="s">
        <v>138</v>
      </c>
      <c r="E1213" s="11" t="s">
        <v>80</v>
      </c>
      <c r="F1213" s="11" t="s">
        <v>29</v>
      </c>
      <c r="G1213" s="11" t="s">
        <v>30</v>
      </c>
      <c r="H1213" s="11" t="s">
        <v>55</v>
      </c>
      <c r="I1213" s="11" t="s">
        <v>54</v>
      </c>
      <c r="J1213" s="11" t="s">
        <v>94</v>
      </c>
      <c r="K1213" s="11" t="s">
        <v>100</v>
      </c>
      <c r="L1213" s="9">
        <v>29607</v>
      </c>
      <c r="M1213" s="11" t="s">
        <v>35</v>
      </c>
      <c r="N1213" s="11" t="s">
        <v>47</v>
      </c>
      <c r="O1213" s="11" t="s">
        <v>83</v>
      </c>
      <c r="P1213" s="11" t="s">
        <v>60</v>
      </c>
      <c r="Q1213" s="11" t="s">
        <v>39</v>
      </c>
      <c r="R1213" s="11" cm="1">
        <f t="array" ref="R1213">_xlfn.IFS(Table3[[#This Row],[Performance Levels]]="Exceeds",4,Table3[[#This Row],[Performance Levels]]="Fully Meets",3,Table3[[#This Row],[Performance Levels]]="PIP",1,Table3[[#This Row],[Performance Levels]]="Needs Improvement",2)</f>
        <v>3</v>
      </c>
      <c r="S1213" s="11">
        <v>3</v>
      </c>
      <c r="T1213" s="11" t="str" cm="1">
        <f t="array" ref="T1213">_xlfn.IFS(S1213&lt;=2,"Excellent",S1213=3,"Average",S1213&lt;=5,"Poor")</f>
        <v>Average</v>
      </c>
      <c r="U1213" s="9">
        <v>45091</v>
      </c>
      <c r="V1213" s="11">
        <v>3</v>
      </c>
      <c r="W1213" s="11" t="str" cm="1">
        <f t="array" ref="W1213">_xlfn.IFS(S1213&lt;=2,"High",S1213=3,"Moderate",S1213&lt;=5,"Low")</f>
        <v>Moderate</v>
      </c>
      <c r="X1213" s="11">
        <v>5</v>
      </c>
      <c r="Y1213" s="11" t="str" cm="1">
        <f t="array" ref="Y1213">_xlfn.IFS(S1213&lt;=2,"High",S1213=3,"Moderate",S1213&lt;=5,"Low")</f>
        <v>Moderate</v>
      </c>
      <c r="Z1213" s="11">
        <v>3</v>
      </c>
      <c r="AA1213" s="11" t="str" cm="1">
        <f t="array" ref="AA1213">_xlfn.IFS(S1213&lt;=2,"High",S1213=3,"Moderate",S1213&lt;=5,"Low")</f>
        <v>Moderate</v>
      </c>
      <c r="AB1213" s="9">
        <v>44853</v>
      </c>
      <c r="AC1213" s="11" t="s">
        <v>67</v>
      </c>
      <c r="AD1213" s="11" t="s">
        <v>41</v>
      </c>
      <c r="AE1213" s="11" t="s">
        <v>62</v>
      </c>
      <c r="AF1213" s="11">
        <v>4</v>
      </c>
      <c r="AG1213" s="12">
        <v>435.18</v>
      </c>
      <c r="AH1213" s="11">
        <v>38</v>
      </c>
      <c r="AI1213" s="11" t="str" cm="1">
        <f t="array" ref="AI1213">_xlfn.IFS(AH1213&lt;=25,"Young",AH1213&lt;=50,"Adult",AH1213&gt;50,"Old")</f>
        <v>Adult</v>
      </c>
    </row>
    <row r="1214" spans="1:35" x14ac:dyDescent="0.35">
      <c r="A1214" s="7">
        <v>1727</v>
      </c>
      <c r="B1214" s="5">
        <v>43616</v>
      </c>
      <c r="C1214" s="6">
        <f t="shared" ca="1" si="18"/>
        <v>6.9722222222222223</v>
      </c>
      <c r="D1214" s="7" t="s">
        <v>138</v>
      </c>
      <c r="E1214" s="7" t="s">
        <v>86</v>
      </c>
      <c r="F1214" s="7" t="s">
        <v>29</v>
      </c>
      <c r="G1214" s="7" t="s">
        <v>54</v>
      </c>
      <c r="H1214" s="7" t="s">
        <v>55</v>
      </c>
      <c r="I1214" s="7" t="s">
        <v>54</v>
      </c>
      <c r="J1214" s="7" t="s">
        <v>94</v>
      </c>
      <c r="K1214" s="7" t="s">
        <v>64</v>
      </c>
      <c r="L1214" s="5">
        <v>35111</v>
      </c>
      <c r="M1214" s="7" t="s">
        <v>35</v>
      </c>
      <c r="N1214" s="7" t="s">
        <v>47</v>
      </c>
      <c r="O1214" s="7" t="s">
        <v>48</v>
      </c>
      <c r="P1214" s="7" t="s">
        <v>38</v>
      </c>
      <c r="Q1214" s="7" t="s">
        <v>39</v>
      </c>
      <c r="R1214" s="7" cm="1">
        <f t="array" ref="R1214">_xlfn.IFS(Table3[[#This Row],[Performance Levels]]="Exceeds",4,Table3[[#This Row],[Performance Levels]]="Fully Meets",3,Table3[[#This Row],[Performance Levels]]="PIP",1,Table3[[#This Row],[Performance Levels]]="Needs Improvement",2)</f>
        <v>3</v>
      </c>
      <c r="S1214" s="7">
        <v>3</v>
      </c>
      <c r="T1214" s="7" t="str" cm="1">
        <f t="array" ref="T1214">_xlfn.IFS(S1214&lt;=2,"Excellent",S1214=3,"Average",S1214&lt;=5,"Poor")</f>
        <v>Average</v>
      </c>
      <c r="U1214" s="5">
        <v>44917</v>
      </c>
      <c r="V1214" s="7">
        <v>4</v>
      </c>
      <c r="W1214" s="7" t="str" cm="1">
        <f t="array" ref="W1214">_xlfn.IFS(S1214&lt;=2,"High",S1214=3,"Moderate",S1214&lt;=5,"Low")</f>
        <v>Moderate</v>
      </c>
      <c r="X1214" s="7">
        <v>2</v>
      </c>
      <c r="Y1214" s="7" t="str" cm="1">
        <f t="array" ref="Y1214">_xlfn.IFS(S1214&lt;=2,"High",S1214=3,"Moderate",S1214&lt;=5,"Low")</f>
        <v>Moderate</v>
      </c>
      <c r="Z1214" s="7">
        <v>4</v>
      </c>
      <c r="AA1214" s="7" t="str" cm="1">
        <f t="array" ref="AA1214">_xlfn.IFS(S1214&lt;=2,"High",S1214=3,"Moderate",S1214&lt;=5,"Low")</f>
        <v>Moderate</v>
      </c>
      <c r="AB1214" s="5">
        <v>44973</v>
      </c>
      <c r="AC1214" s="7" t="s">
        <v>67</v>
      </c>
      <c r="AD1214" s="7" t="s">
        <v>41</v>
      </c>
      <c r="AE1214" s="7" t="s">
        <v>42</v>
      </c>
      <c r="AF1214" s="7">
        <v>5</v>
      </c>
      <c r="AG1214" s="8">
        <v>252.22</v>
      </c>
      <c r="AH1214" s="7">
        <v>23</v>
      </c>
      <c r="AI1214" s="7" t="str" cm="1">
        <f t="array" ref="AI1214">_xlfn.IFS(AH1214&lt;=25,"Young",AH1214&lt;=50,"Adult",AH1214&gt;50,"Old")</f>
        <v>Young</v>
      </c>
    </row>
    <row r="1215" spans="1:35" x14ac:dyDescent="0.35">
      <c r="A1215" s="11">
        <v>1728</v>
      </c>
      <c r="B1215" s="9">
        <v>43903</v>
      </c>
      <c r="C1215" s="10">
        <f t="shared" ca="1" si="18"/>
        <v>6.1861111111111109</v>
      </c>
      <c r="D1215" s="11" t="s">
        <v>27</v>
      </c>
      <c r="E1215" s="11" t="s">
        <v>73</v>
      </c>
      <c r="F1215" s="11" t="s">
        <v>29</v>
      </c>
      <c r="G1215" s="11" t="s">
        <v>54</v>
      </c>
      <c r="H1215" s="11" t="s">
        <v>31</v>
      </c>
      <c r="I1215" s="11" t="s">
        <v>32</v>
      </c>
      <c r="J1215" s="11" t="s">
        <v>33</v>
      </c>
      <c r="K1215" s="11" t="s">
        <v>64</v>
      </c>
      <c r="L1215" s="9">
        <v>26309</v>
      </c>
      <c r="M1215" s="11" t="s">
        <v>35</v>
      </c>
      <c r="N1215" s="11" t="s">
        <v>47</v>
      </c>
      <c r="O1215" s="11" t="s">
        <v>37</v>
      </c>
      <c r="P1215" s="11" t="s">
        <v>76</v>
      </c>
      <c r="Q1215" s="11" t="s">
        <v>39</v>
      </c>
      <c r="R1215" s="11" cm="1">
        <f t="array" ref="R1215">_xlfn.IFS(Table3[[#This Row],[Performance Levels]]="Exceeds",4,Table3[[#This Row],[Performance Levels]]="Fully Meets",3,Table3[[#This Row],[Performance Levels]]="PIP",1,Table3[[#This Row],[Performance Levels]]="Needs Improvement",2)</f>
        <v>3</v>
      </c>
      <c r="S1215" s="11">
        <v>3</v>
      </c>
      <c r="T1215" s="11" t="str" cm="1">
        <f t="array" ref="T1215">_xlfn.IFS(S1215&lt;=2,"Excellent",S1215=3,"Average",S1215&lt;=5,"Poor")</f>
        <v>Average</v>
      </c>
      <c r="U1215" s="9">
        <v>45139</v>
      </c>
      <c r="V1215" s="11">
        <v>1</v>
      </c>
      <c r="W1215" s="11" t="str" cm="1">
        <f t="array" ref="W1215">_xlfn.IFS(S1215&lt;=2,"High",S1215=3,"Moderate",S1215&lt;=5,"Low")</f>
        <v>Moderate</v>
      </c>
      <c r="X1215" s="11">
        <v>4</v>
      </c>
      <c r="Y1215" s="11" t="str" cm="1">
        <f t="array" ref="Y1215">_xlfn.IFS(S1215&lt;=2,"High",S1215=3,"Moderate",S1215&lt;=5,"Low")</f>
        <v>Moderate</v>
      </c>
      <c r="Z1215" s="11">
        <v>2</v>
      </c>
      <c r="AA1215" s="11" t="str" cm="1">
        <f t="array" ref="AA1215">_xlfn.IFS(S1215&lt;=2,"High",S1215=3,"Moderate",S1215&lt;=5,"Low")</f>
        <v>Moderate</v>
      </c>
      <c r="AB1215" s="9">
        <v>44926</v>
      </c>
      <c r="AC1215" s="11" t="s">
        <v>49</v>
      </c>
      <c r="AD1215" s="11" t="s">
        <v>50</v>
      </c>
      <c r="AE1215" s="11" t="s">
        <v>62</v>
      </c>
      <c r="AF1215" s="11">
        <v>2</v>
      </c>
      <c r="AG1215" s="12">
        <v>103.07</v>
      </c>
      <c r="AH1215" s="11">
        <v>48</v>
      </c>
      <c r="AI1215" s="11" t="str" cm="1">
        <f t="array" ref="AI1215">_xlfn.IFS(AH1215&lt;=25,"Young",AH1215&lt;=50,"Adult",AH1215&gt;50,"Old")</f>
        <v>Adult</v>
      </c>
    </row>
    <row r="1216" spans="1:35" x14ac:dyDescent="0.35">
      <c r="A1216" s="7">
        <v>1729</v>
      </c>
      <c r="B1216" s="5">
        <v>43836</v>
      </c>
      <c r="C1216" s="6">
        <f t="shared" ca="1" si="18"/>
        <v>6.3722222222222218</v>
      </c>
      <c r="D1216" s="7" t="s">
        <v>27</v>
      </c>
      <c r="E1216" s="7" t="s">
        <v>43</v>
      </c>
      <c r="F1216" s="7" t="s">
        <v>107</v>
      </c>
      <c r="G1216" s="7" t="s">
        <v>30</v>
      </c>
      <c r="H1216" s="7" t="s">
        <v>44</v>
      </c>
      <c r="I1216" s="7" t="s">
        <v>45</v>
      </c>
      <c r="J1216" s="7" t="s">
        <v>33</v>
      </c>
      <c r="K1216" s="7" t="s">
        <v>64</v>
      </c>
      <c r="L1216" s="5">
        <v>53691</v>
      </c>
      <c r="M1216" s="7" t="s">
        <v>35</v>
      </c>
      <c r="N1216" s="7" t="s">
        <v>36</v>
      </c>
      <c r="O1216" s="7" t="s">
        <v>59</v>
      </c>
      <c r="P1216" s="7" t="s">
        <v>76</v>
      </c>
      <c r="Q1216" s="7" t="s">
        <v>39</v>
      </c>
      <c r="R1216" s="7" cm="1">
        <f t="array" ref="R1216">_xlfn.IFS(Table3[[#This Row],[Performance Levels]]="Exceeds",4,Table3[[#This Row],[Performance Levels]]="Fully Meets",3,Table3[[#This Row],[Performance Levels]]="PIP",1,Table3[[#This Row],[Performance Levels]]="Needs Improvement",2)</f>
        <v>3</v>
      </c>
      <c r="S1216" s="7">
        <v>3</v>
      </c>
      <c r="T1216" s="7" t="str" cm="1">
        <f t="array" ref="T1216">_xlfn.IFS(S1216&lt;=2,"Excellent",S1216=3,"Average",S1216&lt;=5,"Poor")</f>
        <v>Average</v>
      </c>
      <c r="U1216" s="5">
        <v>44972</v>
      </c>
      <c r="V1216" s="7">
        <v>1</v>
      </c>
      <c r="W1216" s="7" t="str" cm="1">
        <f t="array" ref="W1216">_xlfn.IFS(S1216&lt;=2,"High",S1216=3,"Moderate",S1216&lt;=5,"Low")</f>
        <v>Moderate</v>
      </c>
      <c r="X1216" s="7">
        <v>1</v>
      </c>
      <c r="Y1216" s="7" t="str" cm="1">
        <f t="array" ref="Y1216">_xlfn.IFS(S1216&lt;=2,"High",S1216=3,"Moderate",S1216&lt;=5,"Low")</f>
        <v>Moderate</v>
      </c>
      <c r="Z1216" s="7">
        <v>2</v>
      </c>
      <c r="AA1216" s="7" t="str" cm="1">
        <f t="array" ref="AA1216">_xlfn.IFS(S1216&lt;=2,"High",S1216=3,"Moderate",S1216&lt;=5,"Low")</f>
        <v>Moderate</v>
      </c>
      <c r="AB1216" s="5">
        <v>45007</v>
      </c>
      <c r="AC1216" s="7" t="s">
        <v>67</v>
      </c>
      <c r="AD1216" s="7" t="s">
        <v>41</v>
      </c>
      <c r="AE1216" s="7" t="s">
        <v>51</v>
      </c>
      <c r="AF1216" s="7">
        <v>2</v>
      </c>
      <c r="AG1216" s="8">
        <v>386.87</v>
      </c>
      <c r="AH1216" s="7">
        <v>74</v>
      </c>
      <c r="AI1216" s="7" t="str" cm="1">
        <f t="array" ref="AI1216">_xlfn.IFS(AH1216&lt;=25,"Young",AH1216&lt;=50,"Adult",AH1216&gt;50,"Old")</f>
        <v>Old</v>
      </c>
    </row>
    <row r="1217" spans="1:35" x14ac:dyDescent="0.35">
      <c r="A1217" s="11">
        <v>1730</v>
      </c>
      <c r="B1217" s="9">
        <v>45046</v>
      </c>
      <c r="C1217" s="10">
        <f t="shared" ca="1" si="18"/>
        <v>3.0555555555555554</v>
      </c>
      <c r="D1217" s="11" t="s">
        <v>27</v>
      </c>
      <c r="E1217" s="11" t="s">
        <v>43</v>
      </c>
      <c r="F1217" s="11" t="s">
        <v>29</v>
      </c>
      <c r="G1217" s="11" t="s">
        <v>54</v>
      </c>
      <c r="H1217" s="11" t="s">
        <v>55</v>
      </c>
      <c r="I1217" s="11" t="s">
        <v>45</v>
      </c>
      <c r="J1217" s="11" t="s">
        <v>33</v>
      </c>
      <c r="K1217" s="11" t="s">
        <v>74</v>
      </c>
      <c r="L1217" s="9">
        <v>27921</v>
      </c>
      <c r="M1217" s="11" t="s">
        <v>35</v>
      </c>
      <c r="N1217" s="11" t="s">
        <v>36</v>
      </c>
      <c r="O1217" s="11" t="s">
        <v>37</v>
      </c>
      <c r="P1217" s="11" t="s">
        <v>76</v>
      </c>
      <c r="Q1217" s="11" t="s">
        <v>39</v>
      </c>
      <c r="R1217" s="11" cm="1">
        <f t="array" ref="R1217">_xlfn.IFS(Table3[[#This Row],[Performance Levels]]="Exceeds",4,Table3[[#This Row],[Performance Levels]]="Fully Meets",3,Table3[[#This Row],[Performance Levels]]="PIP",1,Table3[[#This Row],[Performance Levels]]="Needs Improvement",2)</f>
        <v>3</v>
      </c>
      <c r="S1217" s="11">
        <v>3</v>
      </c>
      <c r="T1217" s="11" t="str" cm="1">
        <f t="array" ref="T1217">_xlfn.IFS(S1217&lt;=2,"Excellent",S1217=3,"Average",S1217&lt;=5,"Poor")</f>
        <v>Average</v>
      </c>
      <c r="U1217" s="9">
        <v>45110</v>
      </c>
      <c r="V1217" s="11">
        <v>2</v>
      </c>
      <c r="W1217" s="11" t="str" cm="1">
        <f t="array" ref="W1217">_xlfn.IFS(S1217&lt;=2,"High",S1217=3,"Moderate",S1217&lt;=5,"Low")</f>
        <v>Moderate</v>
      </c>
      <c r="X1217" s="11">
        <v>4</v>
      </c>
      <c r="Y1217" s="11" t="str" cm="1">
        <f t="array" ref="Y1217">_xlfn.IFS(S1217&lt;=2,"High",S1217=3,"Moderate",S1217&lt;=5,"Low")</f>
        <v>Moderate</v>
      </c>
      <c r="Z1217" s="11">
        <v>4</v>
      </c>
      <c r="AA1217" s="11" t="str" cm="1">
        <f t="array" ref="AA1217">_xlfn.IFS(S1217&lt;=2,"High",S1217=3,"Moderate",S1217&lt;=5,"Low")</f>
        <v>Moderate</v>
      </c>
      <c r="AB1217" s="9">
        <v>45005</v>
      </c>
      <c r="AC1217" s="11" t="s">
        <v>49</v>
      </c>
      <c r="AD1217" s="11" t="s">
        <v>50</v>
      </c>
      <c r="AE1217" s="11" t="s">
        <v>51</v>
      </c>
      <c r="AF1217" s="11">
        <v>3</v>
      </c>
      <c r="AG1217" s="12">
        <v>718.21</v>
      </c>
      <c r="AH1217" s="11">
        <v>47</v>
      </c>
      <c r="AI1217" s="11" t="str" cm="1">
        <f t="array" ref="AI1217">_xlfn.IFS(AH1217&lt;=25,"Young",AH1217&lt;=50,"Adult",AH1217&gt;50,"Old")</f>
        <v>Adult</v>
      </c>
    </row>
    <row r="1218" spans="1:35" x14ac:dyDescent="0.35">
      <c r="A1218" s="7">
        <v>1731</v>
      </c>
      <c r="B1218" s="5">
        <v>44388</v>
      </c>
      <c r="C1218" s="6">
        <f t="shared" ca="1" si="18"/>
        <v>4.8583333333333334</v>
      </c>
      <c r="D1218" s="7" t="s">
        <v>105</v>
      </c>
      <c r="E1218" s="7" t="s">
        <v>73</v>
      </c>
      <c r="F1218" s="7" t="s">
        <v>29</v>
      </c>
      <c r="G1218" s="7" t="s">
        <v>30</v>
      </c>
      <c r="H1218" s="7" t="s">
        <v>55</v>
      </c>
      <c r="I1218" s="7" t="s">
        <v>32</v>
      </c>
      <c r="J1218" s="7" t="s">
        <v>33</v>
      </c>
      <c r="K1218" s="7" t="s">
        <v>78</v>
      </c>
      <c r="L1218" s="5">
        <v>53773</v>
      </c>
      <c r="M1218" s="7" t="s">
        <v>35</v>
      </c>
      <c r="N1218" s="7" t="s">
        <v>47</v>
      </c>
      <c r="O1218" s="7" t="s">
        <v>71</v>
      </c>
      <c r="P1218" s="7" t="s">
        <v>76</v>
      </c>
      <c r="Q1218" s="7" t="s">
        <v>39</v>
      </c>
      <c r="R1218" s="7" cm="1">
        <f t="array" ref="R1218">_xlfn.IFS(Table3[[#This Row],[Performance Levels]]="Exceeds",4,Table3[[#This Row],[Performance Levels]]="Fully Meets",3,Table3[[#This Row],[Performance Levels]]="PIP",1,Table3[[#This Row],[Performance Levels]]="Needs Improvement",2)</f>
        <v>3</v>
      </c>
      <c r="S1218" s="7">
        <v>3</v>
      </c>
      <c r="T1218" s="7" t="str" cm="1">
        <f t="array" ref="T1218">_xlfn.IFS(S1218&lt;=2,"Excellent",S1218=3,"Average",S1218&lt;=5,"Poor")</f>
        <v>Average</v>
      </c>
      <c r="U1218" s="5">
        <v>45100</v>
      </c>
      <c r="V1218" s="7">
        <v>1</v>
      </c>
      <c r="W1218" s="7" t="str" cm="1">
        <f t="array" ref="W1218">_xlfn.IFS(S1218&lt;=2,"High",S1218=3,"Moderate",S1218&lt;=5,"Low")</f>
        <v>Moderate</v>
      </c>
      <c r="X1218" s="7">
        <v>4</v>
      </c>
      <c r="Y1218" s="7" t="str" cm="1">
        <f t="array" ref="Y1218">_xlfn.IFS(S1218&lt;=2,"High",S1218=3,"Moderate",S1218&lt;=5,"Low")</f>
        <v>Moderate</v>
      </c>
      <c r="Z1218" s="7">
        <v>1</v>
      </c>
      <c r="AA1218" s="7" t="str" cm="1">
        <f t="array" ref="AA1218">_xlfn.IFS(S1218&lt;=2,"High",S1218=3,"Moderate",S1218&lt;=5,"Low")</f>
        <v>Moderate</v>
      </c>
      <c r="AB1218" s="5">
        <v>44984</v>
      </c>
      <c r="AC1218" s="7" t="s">
        <v>49</v>
      </c>
      <c r="AD1218" s="7" t="s">
        <v>41</v>
      </c>
      <c r="AE1218" s="7" t="s">
        <v>42</v>
      </c>
      <c r="AF1218" s="7">
        <v>1</v>
      </c>
      <c r="AG1218" s="8">
        <v>578.80999999999995</v>
      </c>
      <c r="AH1218" s="7">
        <v>74</v>
      </c>
      <c r="AI1218" s="7" t="str" cm="1">
        <f t="array" ref="AI1218">_xlfn.IFS(AH1218&lt;=25,"Young",AH1218&lt;=50,"Adult",AH1218&gt;50,"Old")</f>
        <v>Old</v>
      </c>
    </row>
    <row r="1219" spans="1:35" x14ac:dyDescent="0.35">
      <c r="A1219" s="11">
        <v>1732</v>
      </c>
      <c r="B1219" s="9">
        <v>44379</v>
      </c>
      <c r="C1219" s="10">
        <f t="shared" ref="C1219:C1282" ca="1" si="19">YEARFRAC(B1219,TODAY())</f>
        <v>4.8833333333333337</v>
      </c>
      <c r="D1219" s="11" t="s">
        <v>105</v>
      </c>
      <c r="E1219" s="11" t="s">
        <v>73</v>
      </c>
      <c r="F1219" s="11" t="s">
        <v>107</v>
      </c>
      <c r="G1219" s="11" t="s">
        <v>30</v>
      </c>
      <c r="H1219" s="11" t="s">
        <v>55</v>
      </c>
      <c r="I1219" s="11" t="s">
        <v>32</v>
      </c>
      <c r="J1219" s="11" t="s">
        <v>33</v>
      </c>
      <c r="K1219" s="11" t="s">
        <v>96</v>
      </c>
      <c r="L1219" s="9">
        <v>22384</v>
      </c>
      <c r="M1219" s="11" t="s">
        <v>35</v>
      </c>
      <c r="N1219" s="11" t="s">
        <v>36</v>
      </c>
      <c r="O1219" s="11" t="s">
        <v>48</v>
      </c>
      <c r="P1219" s="11" t="s">
        <v>38</v>
      </c>
      <c r="Q1219" s="11" t="s">
        <v>39</v>
      </c>
      <c r="R1219" s="11" cm="1">
        <f t="array" ref="R1219">_xlfn.IFS(Table3[[#This Row],[Performance Levels]]="Exceeds",4,Table3[[#This Row],[Performance Levels]]="Fully Meets",3,Table3[[#This Row],[Performance Levels]]="PIP",1,Table3[[#This Row],[Performance Levels]]="Needs Improvement",2)</f>
        <v>3</v>
      </c>
      <c r="S1219" s="11">
        <v>3</v>
      </c>
      <c r="T1219" s="11" t="str" cm="1">
        <f t="array" ref="T1219">_xlfn.IFS(S1219&lt;=2,"Excellent",S1219=3,"Average",S1219&lt;=5,"Poor")</f>
        <v>Average</v>
      </c>
      <c r="U1219" s="9">
        <v>44858</v>
      </c>
      <c r="V1219" s="11">
        <v>1</v>
      </c>
      <c r="W1219" s="11" t="str" cm="1">
        <f t="array" ref="W1219">_xlfn.IFS(S1219&lt;=2,"High",S1219=3,"Moderate",S1219&lt;=5,"Low")</f>
        <v>Moderate</v>
      </c>
      <c r="X1219" s="11">
        <v>5</v>
      </c>
      <c r="Y1219" s="11" t="str" cm="1">
        <f t="array" ref="Y1219">_xlfn.IFS(S1219&lt;=2,"High",S1219=3,"Moderate",S1219&lt;=5,"Low")</f>
        <v>Moderate</v>
      </c>
      <c r="Z1219" s="11">
        <v>4</v>
      </c>
      <c r="AA1219" s="11" t="str" cm="1">
        <f t="array" ref="AA1219">_xlfn.IFS(S1219&lt;=2,"High",S1219=3,"Moderate",S1219&lt;=5,"Low")</f>
        <v>Moderate</v>
      </c>
      <c r="AB1219" s="9">
        <v>45113</v>
      </c>
      <c r="AC1219" s="11" t="s">
        <v>61</v>
      </c>
      <c r="AD1219" s="11" t="s">
        <v>41</v>
      </c>
      <c r="AE1219" s="11" t="s">
        <v>62</v>
      </c>
      <c r="AF1219" s="11">
        <v>1</v>
      </c>
      <c r="AG1219" s="12">
        <v>562.05999999999995</v>
      </c>
      <c r="AH1219" s="11">
        <v>60</v>
      </c>
      <c r="AI1219" s="11" t="str" cm="1">
        <f t="array" ref="AI1219">_xlfn.IFS(AH1219&lt;=25,"Young",AH1219&lt;=50,"Adult",AH1219&gt;50,"Old")</f>
        <v>Old</v>
      </c>
    </row>
    <row r="1220" spans="1:35" x14ac:dyDescent="0.35">
      <c r="A1220" s="7">
        <v>1733</v>
      </c>
      <c r="B1220" s="5">
        <v>43761</v>
      </c>
      <c r="C1220" s="6">
        <f t="shared" ca="1" si="19"/>
        <v>6.5750000000000002</v>
      </c>
      <c r="D1220" s="7" t="s">
        <v>27</v>
      </c>
      <c r="E1220" s="7" t="s">
        <v>43</v>
      </c>
      <c r="F1220" s="7" t="s">
        <v>29</v>
      </c>
      <c r="G1220" s="7" t="s">
        <v>54</v>
      </c>
      <c r="H1220" s="7" t="s">
        <v>44</v>
      </c>
      <c r="I1220" s="7" t="s">
        <v>32</v>
      </c>
      <c r="J1220" s="7" t="s">
        <v>33</v>
      </c>
      <c r="K1220" s="7" t="s">
        <v>69</v>
      </c>
      <c r="L1220" s="5">
        <v>18309</v>
      </c>
      <c r="M1220" s="7" t="s">
        <v>35</v>
      </c>
      <c r="N1220" s="7" t="s">
        <v>36</v>
      </c>
      <c r="O1220" s="7" t="s">
        <v>71</v>
      </c>
      <c r="P1220" s="7" t="s">
        <v>66</v>
      </c>
      <c r="Q1220" s="7" t="s">
        <v>39</v>
      </c>
      <c r="R1220" s="7" cm="1">
        <f t="array" ref="R1220">_xlfn.IFS(Table3[[#This Row],[Performance Levels]]="Exceeds",4,Table3[[#This Row],[Performance Levels]]="Fully Meets",3,Table3[[#This Row],[Performance Levels]]="PIP",1,Table3[[#This Row],[Performance Levels]]="Needs Improvement",2)</f>
        <v>3</v>
      </c>
      <c r="S1220" s="7">
        <v>3</v>
      </c>
      <c r="T1220" s="7" t="str" cm="1">
        <f t="array" ref="T1220">_xlfn.IFS(S1220&lt;=2,"Excellent",S1220=3,"Average",S1220&lt;=5,"Poor")</f>
        <v>Average</v>
      </c>
      <c r="U1220" s="5">
        <v>44860</v>
      </c>
      <c r="V1220" s="7">
        <v>4</v>
      </c>
      <c r="W1220" s="7" t="str" cm="1">
        <f t="array" ref="W1220">_xlfn.IFS(S1220&lt;=2,"High",S1220=3,"Moderate",S1220&lt;=5,"Low")</f>
        <v>Moderate</v>
      </c>
      <c r="X1220" s="7">
        <v>5</v>
      </c>
      <c r="Y1220" s="7" t="str" cm="1">
        <f t="array" ref="Y1220">_xlfn.IFS(S1220&lt;=2,"High",S1220=3,"Moderate",S1220&lt;=5,"Low")</f>
        <v>Moderate</v>
      </c>
      <c r="Z1220" s="7">
        <v>3</v>
      </c>
      <c r="AA1220" s="7" t="str" cm="1">
        <f t="array" ref="AA1220">_xlfn.IFS(S1220&lt;=2,"High",S1220=3,"Moderate",S1220&lt;=5,"Low")</f>
        <v>Moderate</v>
      </c>
      <c r="AB1220" s="5">
        <v>44934</v>
      </c>
      <c r="AC1220" s="7" t="s">
        <v>40</v>
      </c>
      <c r="AD1220" s="7" t="s">
        <v>50</v>
      </c>
      <c r="AE1220" s="7" t="s">
        <v>51</v>
      </c>
      <c r="AF1220" s="7">
        <v>5</v>
      </c>
      <c r="AG1220" s="8">
        <v>845.86</v>
      </c>
      <c r="AH1220" s="7">
        <v>69</v>
      </c>
      <c r="AI1220" s="7" t="str" cm="1">
        <f t="array" ref="AI1220">_xlfn.IFS(AH1220&lt;=25,"Young",AH1220&lt;=50,"Adult",AH1220&gt;50,"Old")</f>
        <v>Old</v>
      </c>
    </row>
    <row r="1221" spans="1:35" x14ac:dyDescent="0.35">
      <c r="A1221" s="11">
        <v>1734</v>
      </c>
      <c r="B1221" s="9">
        <v>43484</v>
      </c>
      <c r="C1221" s="10">
        <f t="shared" ca="1" si="19"/>
        <v>7.3361111111111112</v>
      </c>
      <c r="D1221" s="11" t="s">
        <v>27</v>
      </c>
      <c r="E1221" s="11" t="s">
        <v>80</v>
      </c>
      <c r="F1221" s="11" t="s">
        <v>29</v>
      </c>
      <c r="G1221" s="11" t="s">
        <v>30</v>
      </c>
      <c r="H1221" s="11" t="s">
        <v>31</v>
      </c>
      <c r="I1221" s="11" t="s">
        <v>54</v>
      </c>
      <c r="J1221" s="11" t="s">
        <v>33</v>
      </c>
      <c r="K1221" s="11" t="s">
        <v>69</v>
      </c>
      <c r="L1221" s="9">
        <v>52039</v>
      </c>
      <c r="M1221" s="11" t="s">
        <v>35</v>
      </c>
      <c r="N1221" s="11" t="s">
        <v>47</v>
      </c>
      <c r="O1221" s="11" t="s">
        <v>37</v>
      </c>
      <c r="P1221" s="11" t="s">
        <v>38</v>
      </c>
      <c r="Q1221" s="11" t="s">
        <v>39</v>
      </c>
      <c r="R1221" s="11" cm="1">
        <f t="array" ref="R1221">_xlfn.IFS(Table3[[#This Row],[Performance Levels]]="Exceeds",4,Table3[[#This Row],[Performance Levels]]="Fully Meets",3,Table3[[#This Row],[Performance Levels]]="PIP",1,Table3[[#This Row],[Performance Levels]]="Needs Improvement",2)</f>
        <v>3</v>
      </c>
      <c r="S1221" s="11">
        <v>3</v>
      </c>
      <c r="T1221" s="11" t="str" cm="1">
        <f t="array" ref="T1221">_xlfn.IFS(S1221&lt;=2,"Excellent",S1221=3,"Average",S1221&lt;=5,"Poor")</f>
        <v>Average</v>
      </c>
      <c r="U1221" s="9">
        <v>45020</v>
      </c>
      <c r="V1221" s="11">
        <v>4</v>
      </c>
      <c r="W1221" s="11" t="str" cm="1">
        <f t="array" ref="W1221">_xlfn.IFS(S1221&lt;=2,"High",S1221=3,"Moderate",S1221&lt;=5,"Low")</f>
        <v>Moderate</v>
      </c>
      <c r="X1221" s="11">
        <v>1</v>
      </c>
      <c r="Y1221" s="11" t="str" cm="1">
        <f t="array" ref="Y1221">_xlfn.IFS(S1221&lt;=2,"High",S1221=3,"Moderate",S1221&lt;=5,"Low")</f>
        <v>Moderate</v>
      </c>
      <c r="Z1221" s="11">
        <v>4</v>
      </c>
      <c r="AA1221" s="11" t="str" cm="1">
        <f t="array" ref="AA1221">_xlfn.IFS(S1221&lt;=2,"High",S1221=3,"Moderate",S1221&lt;=5,"Low")</f>
        <v>Moderate</v>
      </c>
      <c r="AB1221" s="9">
        <v>44942</v>
      </c>
      <c r="AC1221" s="11" t="s">
        <v>61</v>
      </c>
      <c r="AD1221" s="11" t="s">
        <v>50</v>
      </c>
      <c r="AE1221" s="11" t="s">
        <v>62</v>
      </c>
      <c r="AF1221" s="11">
        <v>2</v>
      </c>
      <c r="AG1221" s="12">
        <v>391.39</v>
      </c>
      <c r="AH1221" s="11">
        <v>77</v>
      </c>
      <c r="AI1221" s="11" t="str" cm="1">
        <f t="array" ref="AI1221">_xlfn.IFS(AH1221&lt;=25,"Young",AH1221&lt;=50,"Adult",AH1221&gt;50,"Old")</f>
        <v>Old</v>
      </c>
    </row>
    <row r="1222" spans="1:35" x14ac:dyDescent="0.35">
      <c r="A1222" s="7">
        <v>1735</v>
      </c>
      <c r="B1222" s="5">
        <v>44204</v>
      </c>
      <c r="C1222" s="6">
        <f t="shared" ca="1" si="19"/>
        <v>5.3666666666666663</v>
      </c>
      <c r="D1222" s="7" t="s">
        <v>27</v>
      </c>
      <c r="E1222" s="7" t="s">
        <v>80</v>
      </c>
      <c r="F1222" s="7" t="s">
        <v>107</v>
      </c>
      <c r="G1222" s="7" t="s">
        <v>54</v>
      </c>
      <c r="H1222" s="7" t="s">
        <v>44</v>
      </c>
      <c r="I1222" s="7" t="s">
        <v>54</v>
      </c>
      <c r="J1222" s="7" t="s">
        <v>33</v>
      </c>
      <c r="K1222" s="7" t="s">
        <v>99</v>
      </c>
      <c r="L1222" s="5">
        <v>51964</v>
      </c>
      <c r="M1222" s="7" t="s">
        <v>35</v>
      </c>
      <c r="N1222" s="7" t="s">
        <v>36</v>
      </c>
      <c r="O1222" s="7" t="s">
        <v>37</v>
      </c>
      <c r="P1222" s="7" t="s">
        <v>76</v>
      </c>
      <c r="Q1222" s="7" t="s">
        <v>39</v>
      </c>
      <c r="R1222" s="7" cm="1">
        <f t="array" ref="R1222">_xlfn.IFS(Table3[[#This Row],[Performance Levels]]="Exceeds",4,Table3[[#This Row],[Performance Levels]]="Fully Meets",3,Table3[[#This Row],[Performance Levels]]="PIP",1,Table3[[#This Row],[Performance Levels]]="Needs Improvement",2)</f>
        <v>3</v>
      </c>
      <c r="S1222" s="7">
        <v>3</v>
      </c>
      <c r="T1222" s="7" t="str" cm="1">
        <f t="array" ref="T1222">_xlfn.IFS(S1222&lt;=2,"Excellent",S1222=3,"Average",S1222&lt;=5,"Poor")</f>
        <v>Average</v>
      </c>
      <c r="U1222" s="5">
        <v>45056</v>
      </c>
      <c r="V1222" s="7">
        <v>4</v>
      </c>
      <c r="W1222" s="7" t="str" cm="1">
        <f t="array" ref="W1222">_xlfn.IFS(S1222&lt;=2,"High",S1222=3,"Moderate",S1222&lt;=5,"Low")</f>
        <v>Moderate</v>
      </c>
      <c r="X1222" s="7">
        <v>4</v>
      </c>
      <c r="Y1222" s="7" t="str" cm="1">
        <f t="array" ref="Y1222">_xlfn.IFS(S1222&lt;=2,"High",S1222=3,"Moderate",S1222&lt;=5,"Low")</f>
        <v>Moderate</v>
      </c>
      <c r="Z1222" s="7">
        <v>5</v>
      </c>
      <c r="AA1222" s="7" t="str" cm="1">
        <f t="array" ref="AA1222">_xlfn.IFS(S1222&lt;=2,"High",S1222=3,"Moderate",S1222&lt;=5,"Low")</f>
        <v>Moderate</v>
      </c>
      <c r="AB1222" s="5">
        <v>45129</v>
      </c>
      <c r="AC1222" s="7" t="s">
        <v>61</v>
      </c>
      <c r="AD1222" s="7" t="s">
        <v>41</v>
      </c>
      <c r="AE1222" s="7" t="s">
        <v>72</v>
      </c>
      <c r="AF1222" s="7">
        <v>1</v>
      </c>
      <c r="AG1222" s="8">
        <v>203.04</v>
      </c>
      <c r="AH1222" s="7">
        <v>79</v>
      </c>
      <c r="AI1222" s="7" t="str" cm="1">
        <f t="array" ref="AI1222">_xlfn.IFS(AH1222&lt;=25,"Young",AH1222&lt;=50,"Adult",AH1222&gt;50,"Old")</f>
        <v>Old</v>
      </c>
    </row>
    <row r="1223" spans="1:35" x14ac:dyDescent="0.35">
      <c r="A1223" s="11">
        <v>1736</v>
      </c>
      <c r="B1223" s="9">
        <v>43494</v>
      </c>
      <c r="C1223" s="10">
        <f t="shared" ca="1" si="19"/>
        <v>7.3083333333333336</v>
      </c>
      <c r="D1223" s="11" t="s">
        <v>27</v>
      </c>
      <c r="E1223" s="11" t="s">
        <v>63</v>
      </c>
      <c r="F1223" s="11" t="s">
        <v>29</v>
      </c>
      <c r="G1223" s="11" t="s">
        <v>30</v>
      </c>
      <c r="H1223" s="11" t="s">
        <v>44</v>
      </c>
      <c r="I1223" s="11" t="s">
        <v>45</v>
      </c>
      <c r="J1223" s="11" t="s">
        <v>33</v>
      </c>
      <c r="K1223" s="11" t="s">
        <v>69</v>
      </c>
      <c r="L1223" s="9">
        <v>20326</v>
      </c>
      <c r="M1223" s="11" t="s">
        <v>35</v>
      </c>
      <c r="N1223" s="11" t="s">
        <v>47</v>
      </c>
      <c r="O1223" s="11" t="s">
        <v>59</v>
      </c>
      <c r="P1223" s="11" t="s">
        <v>66</v>
      </c>
      <c r="Q1223" s="11" t="s">
        <v>39</v>
      </c>
      <c r="R1223" s="11" cm="1">
        <f t="array" ref="R1223">_xlfn.IFS(Table3[[#This Row],[Performance Levels]]="Exceeds",4,Table3[[#This Row],[Performance Levels]]="Fully Meets",3,Table3[[#This Row],[Performance Levels]]="PIP",1,Table3[[#This Row],[Performance Levels]]="Needs Improvement",2)</f>
        <v>3</v>
      </c>
      <c r="S1223" s="11">
        <v>3</v>
      </c>
      <c r="T1223" s="11" t="str" cm="1">
        <f t="array" ref="T1223">_xlfn.IFS(S1223&lt;=2,"Excellent",S1223=3,"Average",S1223&lt;=5,"Poor")</f>
        <v>Average</v>
      </c>
      <c r="U1223" s="9">
        <v>45037</v>
      </c>
      <c r="V1223" s="11">
        <v>3</v>
      </c>
      <c r="W1223" s="11" t="str" cm="1">
        <f t="array" ref="W1223">_xlfn.IFS(S1223&lt;=2,"High",S1223=3,"Moderate",S1223&lt;=5,"Low")</f>
        <v>Moderate</v>
      </c>
      <c r="X1223" s="11">
        <v>1</v>
      </c>
      <c r="Y1223" s="11" t="str" cm="1">
        <f t="array" ref="Y1223">_xlfn.IFS(S1223&lt;=2,"High",S1223=3,"Moderate",S1223&lt;=5,"Low")</f>
        <v>Moderate</v>
      </c>
      <c r="Z1223" s="11">
        <v>3</v>
      </c>
      <c r="AA1223" s="11" t="str" cm="1">
        <f t="array" ref="AA1223">_xlfn.IFS(S1223&lt;=2,"High",S1223=3,"Moderate",S1223&lt;=5,"Low")</f>
        <v>Moderate</v>
      </c>
      <c r="AB1223" s="9">
        <v>44994</v>
      </c>
      <c r="AC1223" s="11" t="s">
        <v>40</v>
      </c>
      <c r="AD1223" s="11" t="s">
        <v>41</v>
      </c>
      <c r="AE1223" s="11" t="s">
        <v>51</v>
      </c>
      <c r="AF1223" s="11">
        <v>4</v>
      </c>
      <c r="AG1223" s="12">
        <v>717.29</v>
      </c>
      <c r="AH1223" s="11">
        <v>64</v>
      </c>
      <c r="AI1223" s="11" t="str" cm="1">
        <f t="array" ref="AI1223">_xlfn.IFS(AH1223&lt;=25,"Young",AH1223&lt;=50,"Adult",AH1223&gt;50,"Old")</f>
        <v>Old</v>
      </c>
    </row>
    <row r="1224" spans="1:35" x14ac:dyDescent="0.35">
      <c r="A1224" s="7">
        <v>1737</v>
      </c>
      <c r="B1224" s="5">
        <v>43400</v>
      </c>
      <c r="C1224" s="6">
        <f t="shared" ca="1" si="19"/>
        <v>7.5638888888888891</v>
      </c>
      <c r="D1224" s="7" t="s">
        <v>27</v>
      </c>
      <c r="E1224" s="7" t="s">
        <v>63</v>
      </c>
      <c r="F1224" s="7" t="s">
        <v>29</v>
      </c>
      <c r="G1224" s="7" t="s">
        <v>30</v>
      </c>
      <c r="H1224" s="7" t="s">
        <v>31</v>
      </c>
      <c r="I1224" s="7" t="s">
        <v>54</v>
      </c>
      <c r="J1224" s="7" t="s">
        <v>33</v>
      </c>
      <c r="K1224" s="7" t="s">
        <v>74</v>
      </c>
      <c r="L1224" s="5">
        <v>30373</v>
      </c>
      <c r="M1224" s="7" t="s">
        <v>35</v>
      </c>
      <c r="N1224" s="7" t="s">
        <v>36</v>
      </c>
      <c r="O1224" s="7" t="s">
        <v>48</v>
      </c>
      <c r="P1224" s="7" t="s">
        <v>38</v>
      </c>
      <c r="Q1224" s="7" t="s">
        <v>39</v>
      </c>
      <c r="R1224" s="7" cm="1">
        <f t="array" ref="R1224">_xlfn.IFS(Table3[[#This Row],[Performance Levels]]="Exceeds",4,Table3[[#This Row],[Performance Levels]]="Fully Meets",3,Table3[[#This Row],[Performance Levels]]="PIP",1,Table3[[#This Row],[Performance Levels]]="Needs Improvement",2)</f>
        <v>3</v>
      </c>
      <c r="S1224" s="7">
        <v>3</v>
      </c>
      <c r="T1224" s="7" t="str" cm="1">
        <f t="array" ref="T1224">_xlfn.IFS(S1224&lt;=2,"Excellent",S1224=3,"Average",S1224&lt;=5,"Poor")</f>
        <v>Average</v>
      </c>
      <c r="U1224" s="5">
        <v>45015</v>
      </c>
      <c r="V1224" s="7">
        <v>4</v>
      </c>
      <c r="W1224" s="7" t="str" cm="1">
        <f t="array" ref="W1224">_xlfn.IFS(S1224&lt;=2,"High",S1224=3,"Moderate",S1224&lt;=5,"Low")</f>
        <v>Moderate</v>
      </c>
      <c r="X1224" s="7">
        <v>5</v>
      </c>
      <c r="Y1224" s="7" t="str" cm="1">
        <f t="array" ref="Y1224">_xlfn.IFS(S1224&lt;=2,"High",S1224=3,"Moderate",S1224&lt;=5,"Low")</f>
        <v>Moderate</v>
      </c>
      <c r="Z1224" s="7">
        <v>2</v>
      </c>
      <c r="AA1224" s="7" t="str" cm="1">
        <f t="array" ref="AA1224">_xlfn.IFS(S1224&lt;=2,"High",S1224=3,"Moderate",S1224&lt;=5,"Low")</f>
        <v>Moderate</v>
      </c>
      <c r="AB1224" s="5">
        <v>44851</v>
      </c>
      <c r="AC1224" s="7" t="s">
        <v>40</v>
      </c>
      <c r="AD1224" s="7" t="s">
        <v>50</v>
      </c>
      <c r="AE1224" s="7" t="s">
        <v>51</v>
      </c>
      <c r="AF1224" s="7">
        <v>5</v>
      </c>
      <c r="AG1224" s="8">
        <v>719</v>
      </c>
      <c r="AH1224" s="7">
        <v>35</v>
      </c>
      <c r="AI1224" s="7" t="str" cm="1">
        <f t="array" ref="AI1224">_xlfn.IFS(AH1224&lt;=25,"Young",AH1224&lt;=50,"Adult",AH1224&gt;50,"Old")</f>
        <v>Adult</v>
      </c>
    </row>
    <row r="1225" spans="1:35" x14ac:dyDescent="0.35">
      <c r="A1225" s="11">
        <v>1738</v>
      </c>
      <c r="B1225" s="9">
        <v>45076</v>
      </c>
      <c r="C1225" s="10">
        <f t="shared" ca="1" si="19"/>
        <v>2.9722222222222223</v>
      </c>
      <c r="D1225" s="11" t="s">
        <v>105</v>
      </c>
      <c r="E1225" s="11" t="s">
        <v>28</v>
      </c>
      <c r="F1225" s="11" t="s">
        <v>107</v>
      </c>
      <c r="G1225" s="11" t="s">
        <v>30</v>
      </c>
      <c r="H1225" s="11" t="s">
        <v>44</v>
      </c>
      <c r="I1225" s="11" t="s">
        <v>45</v>
      </c>
      <c r="J1225" s="11" t="s">
        <v>33</v>
      </c>
      <c r="K1225" s="11" t="s">
        <v>74</v>
      </c>
      <c r="L1225" s="9">
        <v>30637</v>
      </c>
      <c r="M1225" s="11" t="s">
        <v>35</v>
      </c>
      <c r="N1225" s="11" t="s">
        <v>47</v>
      </c>
      <c r="O1225" s="11" t="s">
        <v>37</v>
      </c>
      <c r="P1225" s="11" t="s">
        <v>60</v>
      </c>
      <c r="Q1225" s="11" t="s">
        <v>39</v>
      </c>
      <c r="R1225" s="11" cm="1">
        <f t="array" ref="R1225">_xlfn.IFS(Table3[[#This Row],[Performance Levels]]="Exceeds",4,Table3[[#This Row],[Performance Levels]]="Fully Meets",3,Table3[[#This Row],[Performance Levels]]="PIP",1,Table3[[#This Row],[Performance Levels]]="Needs Improvement",2)</f>
        <v>3</v>
      </c>
      <c r="S1225" s="11">
        <v>3</v>
      </c>
      <c r="T1225" s="11" t="str" cm="1">
        <f t="array" ref="T1225">_xlfn.IFS(S1225&lt;=2,"Excellent",S1225=3,"Average",S1225&lt;=5,"Poor")</f>
        <v>Average</v>
      </c>
      <c r="U1225" s="9">
        <v>44878</v>
      </c>
      <c r="V1225" s="11">
        <v>4</v>
      </c>
      <c r="W1225" s="11" t="str" cm="1">
        <f t="array" ref="W1225">_xlfn.IFS(S1225&lt;=2,"High",S1225=3,"Moderate",S1225&lt;=5,"Low")</f>
        <v>Moderate</v>
      </c>
      <c r="X1225" s="11">
        <v>1</v>
      </c>
      <c r="Y1225" s="11" t="str" cm="1">
        <f t="array" ref="Y1225">_xlfn.IFS(S1225&lt;=2,"High",S1225=3,"Moderate",S1225&lt;=5,"Low")</f>
        <v>Moderate</v>
      </c>
      <c r="Z1225" s="11">
        <v>2</v>
      </c>
      <c r="AA1225" s="11" t="str" cm="1">
        <f t="array" ref="AA1225">_xlfn.IFS(S1225&lt;=2,"High",S1225=3,"Moderate",S1225&lt;=5,"Low")</f>
        <v>Moderate</v>
      </c>
      <c r="AB1225" s="9">
        <v>44935</v>
      </c>
      <c r="AC1225" s="11" t="s">
        <v>49</v>
      </c>
      <c r="AD1225" s="11" t="s">
        <v>50</v>
      </c>
      <c r="AE1225" s="11" t="s">
        <v>51</v>
      </c>
      <c r="AF1225" s="11">
        <v>5</v>
      </c>
      <c r="AG1225" s="12">
        <v>802.66</v>
      </c>
      <c r="AH1225" s="11">
        <v>40</v>
      </c>
      <c r="AI1225" s="11" t="str" cm="1">
        <f t="array" ref="AI1225">_xlfn.IFS(AH1225&lt;=25,"Young",AH1225&lt;=50,"Adult",AH1225&gt;50,"Old")</f>
        <v>Adult</v>
      </c>
    </row>
    <row r="1226" spans="1:35" x14ac:dyDescent="0.35">
      <c r="A1226" s="7">
        <v>1739</v>
      </c>
      <c r="B1226" s="5">
        <v>43661</v>
      </c>
      <c r="C1226" s="6">
        <f t="shared" ca="1" si="19"/>
        <v>6.8472222222222223</v>
      </c>
      <c r="D1226" s="7" t="s">
        <v>105</v>
      </c>
      <c r="E1226" s="7" t="s">
        <v>28</v>
      </c>
      <c r="F1226" s="7" t="s">
        <v>29</v>
      </c>
      <c r="G1226" s="7" t="s">
        <v>30</v>
      </c>
      <c r="H1226" s="7" t="s">
        <v>55</v>
      </c>
      <c r="I1226" s="7" t="s">
        <v>54</v>
      </c>
      <c r="J1226" s="7" t="s">
        <v>33</v>
      </c>
      <c r="K1226" s="7" t="s">
        <v>46</v>
      </c>
      <c r="L1226" s="5">
        <v>29962</v>
      </c>
      <c r="M1226" s="7" t="s">
        <v>35</v>
      </c>
      <c r="N1226" s="7" t="s">
        <v>36</v>
      </c>
      <c r="O1226" s="7" t="s">
        <v>48</v>
      </c>
      <c r="P1226" s="7" t="s">
        <v>66</v>
      </c>
      <c r="Q1226" s="7" t="s">
        <v>39</v>
      </c>
      <c r="R1226" s="7" cm="1">
        <f t="array" ref="R1226">_xlfn.IFS(Table3[[#This Row],[Performance Levels]]="Exceeds",4,Table3[[#This Row],[Performance Levels]]="Fully Meets",3,Table3[[#This Row],[Performance Levels]]="PIP",1,Table3[[#This Row],[Performance Levels]]="Needs Improvement",2)</f>
        <v>3</v>
      </c>
      <c r="S1226" s="7">
        <v>3</v>
      </c>
      <c r="T1226" s="7" t="str" cm="1">
        <f t="array" ref="T1226">_xlfn.IFS(S1226&lt;=2,"Excellent",S1226=3,"Average",S1226&lt;=5,"Poor")</f>
        <v>Average</v>
      </c>
      <c r="U1226" s="5">
        <v>44844</v>
      </c>
      <c r="V1226" s="7">
        <v>2</v>
      </c>
      <c r="W1226" s="7" t="str" cm="1">
        <f t="array" ref="W1226">_xlfn.IFS(S1226&lt;=2,"High",S1226=3,"Moderate",S1226&lt;=5,"Low")</f>
        <v>Moderate</v>
      </c>
      <c r="X1226" s="7">
        <v>5</v>
      </c>
      <c r="Y1226" s="7" t="str" cm="1">
        <f t="array" ref="Y1226">_xlfn.IFS(S1226&lt;=2,"High",S1226=3,"Moderate",S1226&lt;=5,"Low")</f>
        <v>Moderate</v>
      </c>
      <c r="Z1226" s="7">
        <v>1</v>
      </c>
      <c r="AA1226" s="7" t="str" cm="1">
        <f t="array" ref="AA1226">_xlfn.IFS(S1226&lt;=2,"High",S1226=3,"Moderate",S1226&lt;=5,"Low")</f>
        <v>Moderate</v>
      </c>
      <c r="AB1226" s="5">
        <v>45111</v>
      </c>
      <c r="AC1226" s="7" t="s">
        <v>91</v>
      </c>
      <c r="AD1226" s="7" t="s">
        <v>41</v>
      </c>
      <c r="AE1226" s="7" t="s">
        <v>51</v>
      </c>
      <c r="AF1226" s="7">
        <v>1</v>
      </c>
      <c r="AG1226" s="8">
        <v>388.07</v>
      </c>
      <c r="AH1226" s="7">
        <v>37</v>
      </c>
      <c r="AI1226" s="7" t="str" cm="1">
        <f t="array" ref="AI1226">_xlfn.IFS(AH1226&lt;=25,"Young",AH1226&lt;=50,"Adult",AH1226&gt;50,"Old")</f>
        <v>Adult</v>
      </c>
    </row>
    <row r="1227" spans="1:35" x14ac:dyDescent="0.35">
      <c r="A1227" s="11">
        <v>1740</v>
      </c>
      <c r="B1227" s="9">
        <v>43907</v>
      </c>
      <c r="C1227" s="10">
        <f t="shared" ca="1" si="19"/>
        <v>6.1749999999999998</v>
      </c>
      <c r="D1227" s="11" t="s">
        <v>27</v>
      </c>
      <c r="E1227" s="11" t="s">
        <v>80</v>
      </c>
      <c r="F1227" s="11" t="s">
        <v>29</v>
      </c>
      <c r="G1227" s="11" t="s">
        <v>30</v>
      </c>
      <c r="H1227" s="11" t="s">
        <v>55</v>
      </c>
      <c r="I1227" s="11" t="s">
        <v>45</v>
      </c>
      <c r="J1227" s="11" t="s">
        <v>33</v>
      </c>
      <c r="K1227" s="11" t="s">
        <v>64</v>
      </c>
      <c r="L1227" s="9">
        <v>23104</v>
      </c>
      <c r="M1227" s="11" t="s">
        <v>35</v>
      </c>
      <c r="N1227" s="11" t="s">
        <v>36</v>
      </c>
      <c r="O1227" s="11" t="s">
        <v>59</v>
      </c>
      <c r="P1227" s="11" t="s">
        <v>66</v>
      </c>
      <c r="Q1227" s="11" t="s">
        <v>39</v>
      </c>
      <c r="R1227" s="11" cm="1">
        <f t="array" ref="R1227">_xlfn.IFS(Table3[[#This Row],[Performance Levels]]="Exceeds",4,Table3[[#This Row],[Performance Levels]]="Fully Meets",3,Table3[[#This Row],[Performance Levels]]="PIP",1,Table3[[#This Row],[Performance Levels]]="Needs Improvement",2)</f>
        <v>3</v>
      </c>
      <c r="S1227" s="11">
        <v>3</v>
      </c>
      <c r="T1227" s="11" t="str" cm="1">
        <f t="array" ref="T1227">_xlfn.IFS(S1227&lt;=2,"Excellent",S1227=3,"Average",S1227&lt;=5,"Poor")</f>
        <v>Average</v>
      </c>
      <c r="U1227" s="9">
        <v>44824</v>
      </c>
      <c r="V1227" s="11">
        <v>5</v>
      </c>
      <c r="W1227" s="11" t="str" cm="1">
        <f t="array" ref="W1227">_xlfn.IFS(S1227&lt;=2,"High",S1227=3,"Moderate",S1227&lt;=5,"Low")</f>
        <v>Moderate</v>
      </c>
      <c r="X1227" s="11">
        <v>4</v>
      </c>
      <c r="Y1227" s="11" t="str" cm="1">
        <f t="array" ref="Y1227">_xlfn.IFS(S1227&lt;=2,"High",S1227=3,"Moderate",S1227&lt;=5,"Low")</f>
        <v>Moderate</v>
      </c>
      <c r="Z1227" s="11">
        <v>4</v>
      </c>
      <c r="AA1227" s="11" t="str" cm="1">
        <f t="array" ref="AA1227">_xlfn.IFS(S1227&lt;=2,"High",S1227=3,"Moderate",S1227&lt;=5,"Low")</f>
        <v>Moderate</v>
      </c>
      <c r="AB1227" s="9">
        <v>44975</v>
      </c>
      <c r="AC1227" s="11" t="s">
        <v>61</v>
      </c>
      <c r="AD1227" s="11" t="s">
        <v>41</v>
      </c>
      <c r="AE1227" s="11" t="s">
        <v>62</v>
      </c>
      <c r="AF1227" s="11">
        <v>2</v>
      </c>
      <c r="AG1227" s="12">
        <v>350.26</v>
      </c>
      <c r="AH1227" s="11">
        <v>57</v>
      </c>
      <c r="AI1227" s="11" t="str" cm="1">
        <f t="array" ref="AI1227">_xlfn.IFS(AH1227&lt;=25,"Young",AH1227&lt;=50,"Adult",AH1227&gt;50,"Old")</f>
        <v>Old</v>
      </c>
    </row>
    <row r="1228" spans="1:35" x14ac:dyDescent="0.35">
      <c r="A1228" s="7">
        <v>1741</v>
      </c>
      <c r="B1228" s="5">
        <v>44820</v>
      </c>
      <c r="C1228" s="6">
        <f t="shared" ca="1" si="19"/>
        <v>3.6777777777777776</v>
      </c>
      <c r="D1228" s="7" t="s">
        <v>27</v>
      </c>
      <c r="E1228" s="7" t="s">
        <v>86</v>
      </c>
      <c r="F1228" s="7" t="s">
        <v>29</v>
      </c>
      <c r="G1228" s="7" t="s">
        <v>30</v>
      </c>
      <c r="H1228" s="7" t="s">
        <v>44</v>
      </c>
      <c r="I1228" s="7" t="s">
        <v>32</v>
      </c>
      <c r="J1228" s="7" t="s">
        <v>33</v>
      </c>
      <c r="K1228" s="7" t="s">
        <v>74</v>
      </c>
      <c r="L1228" s="5">
        <v>29597</v>
      </c>
      <c r="M1228" s="7" t="s">
        <v>35</v>
      </c>
      <c r="N1228" s="7" t="s">
        <v>36</v>
      </c>
      <c r="O1228" s="7" t="s">
        <v>83</v>
      </c>
      <c r="P1228" s="7" t="s">
        <v>60</v>
      </c>
      <c r="Q1228" s="7" t="s">
        <v>39</v>
      </c>
      <c r="R1228" s="7" cm="1">
        <f t="array" ref="R1228">_xlfn.IFS(Table3[[#This Row],[Performance Levels]]="Exceeds",4,Table3[[#This Row],[Performance Levels]]="Fully Meets",3,Table3[[#This Row],[Performance Levels]]="PIP",1,Table3[[#This Row],[Performance Levels]]="Needs Improvement",2)</f>
        <v>3</v>
      </c>
      <c r="S1228" s="7">
        <v>3</v>
      </c>
      <c r="T1228" s="7" t="str" cm="1">
        <f t="array" ref="T1228">_xlfn.IFS(S1228&lt;=2,"Excellent",S1228=3,"Average",S1228&lt;=5,"Poor")</f>
        <v>Average</v>
      </c>
      <c r="U1228" s="5">
        <v>44795</v>
      </c>
      <c r="V1228" s="7">
        <v>3</v>
      </c>
      <c r="W1228" s="7" t="str" cm="1">
        <f t="array" ref="W1228">_xlfn.IFS(S1228&lt;=2,"High",S1228=3,"Moderate",S1228&lt;=5,"Low")</f>
        <v>Moderate</v>
      </c>
      <c r="X1228" s="7">
        <v>4</v>
      </c>
      <c r="Y1228" s="7" t="str" cm="1">
        <f t="array" ref="Y1228">_xlfn.IFS(S1228&lt;=2,"High",S1228=3,"Moderate",S1228&lt;=5,"Low")</f>
        <v>Moderate</v>
      </c>
      <c r="Z1228" s="7">
        <v>2</v>
      </c>
      <c r="AA1228" s="7" t="str" cm="1">
        <f t="array" ref="AA1228">_xlfn.IFS(S1228&lt;=2,"High",S1228=3,"Moderate",S1228&lt;=5,"Low")</f>
        <v>Moderate</v>
      </c>
      <c r="AB1228" s="5">
        <v>44873</v>
      </c>
      <c r="AC1228" s="7" t="s">
        <v>40</v>
      </c>
      <c r="AD1228" s="7" t="s">
        <v>50</v>
      </c>
      <c r="AE1228" s="7" t="s">
        <v>62</v>
      </c>
      <c r="AF1228" s="7">
        <v>5</v>
      </c>
      <c r="AG1228" s="8">
        <v>625.76</v>
      </c>
      <c r="AH1228" s="7">
        <v>41</v>
      </c>
      <c r="AI1228" s="7" t="str" cm="1">
        <f t="array" ref="AI1228">_xlfn.IFS(AH1228&lt;=25,"Young",AH1228&lt;=50,"Adult",AH1228&gt;50,"Old")</f>
        <v>Adult</v>
      </c>
    </row>
    <row r="1229" spans="1:35" x14ac:dyDescent="0.35">
      <c r="A1229" s="11">
        <v>1742</v>
      </c>
      <c r="B1229" s="9">
        <v>44200</v>
      </c>
      <c r="C1229" s="10">
        <f t="shared" ca="1" si="19"/>
        <v>5.3777777777777782</v>
      </c>
      <c r="D1229" s="11" t="s">
        <v>27</v>
      </c>
      <c r="E1229" s="11" t="s">
        <v>63</v>
      </c>
      <c r="F1229" s="11" t="s">
        <v>29</v>
      </c>
      <c r="G1229" s="11" t="s">
        <v>45</v>
      </c>
      <c r="H1229" s="11" t="s">
        <v>55</v>
      </c>
      <c r="I1229" s="11" t="s">
        <v>45</v>
      </c>
      <c r="J1229" s="11" t="s">
        <v>33</v>
      </c>
      <c r="K1229" s="11" t="s">
        <v>100</v>
      </c>
      <c r="L1229" s="9">
        <v>25994</v>
      </c>
      <c r="M1229" s="11" t="s">
        <v>35</v>
      </c>
      <c r="N1229" s="11" t="s">
        <v>36</v>
      </c>
      <c r="O1229" s="11" t="s">
        <v>83</v>
      </c>
      <c r="P1229" s="11" t="s">
        <v>76</v>
      </c>
      <c r="Q1229" s="11" t="s">
        <v>39</v>
      </c>
      <c r="R1229" s="11" cm="1">
        <f t="array" ref="R1229">_xlfn.IFS(Table3[[#This Row],[Performance Levels]]="Exceeds",4,Table3[[#This Row],[Performance Levels]]="Fully Meets",3,Table3[[#This Row],[Performance Levels]]="PIP",1,Table3[[#This Row],[Performance Levels]]="Needs Improvement",2)</f>
        <v>3</v>
      </c>
      <c r="S1229" s="11">
        <v>3</v>
      </c>
      <c r="T1229" s="11" t="str" cm="1">
        <f t="array" ref="T1229">_xlfn.IFS(S1229&lt;=2,"Excellent",S1229=3,"Average",S1229&lt;=5,"Poor")</f>
        <v>Average</v>
      </c>
      <c r="U1229" s="9">
        <v>45066</v>
      </c>
      <c r="V1229" s="11">
        <v>5</v>
      </c>
      <c r="W1229" s="11" t="str" cm="1">
        <f t="array" ref="W1229">_xlfn.IFS(S1229&lt;=2,"High",S1229=3,"Moderate",S1229&lt;=5,"Low")</f>
        <v>Moderate</v>
      </c>
      <c r="X1229" s="11">
        <v>5</v>
      </c>
      <c r="Y1229" s="11" t="str" cm="1">
        <f t="array" ref="Y1229">_xlfn.IFS(S1229&lt;=2,"High",S1229=3,"Moderate",S1229&lt;=5,"Low")</f>
        <v>Moderate</v>
      </c>
      <c r="Z1229" s="11">
        <v>3</v>
      </c>
      <c r="AA1229" s="11" t="str" cm="1">
        <f t="array" ref="AA1229">_xlfn.IFS(S1229&lt;=2,"High",S1229=3,"Moderate",S1229&lt;=5,"Low")</f>
        <v>Moderate</v>
      </c>
      <c r="AB1229" s="9">
        <v>45035</v>
      </c>
      <c r="AC1229" s="11" t="s">
        <v>91</v>
      </c>
      <c r="AD1229" s="11" t="s">
        <v>50</v>
      </c>
      <c r="AE1229" s="11" t="s">
        <v>51</v>
      </c>
      <c r="AF1229" s="11">
        <v>1</v>
      </c>
      <c r="AG1229" s="12">
        <v>206.72</v>
      </c>
      <c r="AH1229" s="11">
        <v>50</v>
      </c>
      <c r="AI1229" s="11" t="str" cm="1">
        <f t="array" ref="AI1229">_xlfn.IFS(AH1229&lt;=25,"Young",AH1229&lt;=50,"Adult",AH1229&gt;50,"Old")</f>
        <v>Adult</v>
      </c>
    </row>
    <row r="1230" spans="1:35" x14ac:dyDescent="0.35">
      <c r="A1230" s="7">
        <v>1743</v>
      </c>
      <c r="B1230" s="5">
        <v>43434</v>
      </c>
      <c r="C1230" s="6">
        <f t="shared" ca="1" si="19"/>
        <v>7.4722222222222223</v>
      </c>
      <c r="D1230" s="7" t="s">
        <v>27</v>
      </c>
      <c r="E1230" s="7" t="s">
        <v>84</v>
      </c>
      <c r="F1230" s="7" t="s">
        <v>29</v>
      </c>
      <c r="G1230" s="7" t="s">
        <v>54</v>
      </c>
      <c r="H1230" s="7" t="s">
        <v>31</v>
      </c>
      <c r="I1230" s="7" t="s">
        <v>32</v>
      </c>
      <c r="J1230" s="7" t="s">
        <v>33</v>
      </c>
      <c r="K1230" s="7" t="s">
        <v>88</v>
      </c>
      <c r="L1230" s="5">
        <v>37045</v>
      </c>
      <c r="M1230" s="7" t="s">
        <v>35</v>
      </c>
      <c r="N1230" s="7" t="s">
        <v>47</v>
      </c>
      <c r="O1230" s="7" t="s">
        <v>71</v>
      </c>
      <c r="P1230" s="7" t="s">
        <v>60</v>
      </c>
      <c r="Q1230" s="7" t="s">
        <v>39</v>
      </c>
      <c r="R1230" s="7" cm="1">
        <f t="array" ref="R1230">_xlfn.IFS(Table3[[#This Row],[Performance Levels]]="Exceeds",4,Table3[[#This Row],[Performance Levels]]="Fully Meets",3,Table3[[#This Row],[Performance Levels]]="PIP",1,Table3[[#This Row],[Performance Levels]]="Needs Improvement",2)</f>
        <v>3</v>
      </c>
      <c r="S1230" s="7">
        <v>3</v>
      </c>
      <c r="T1230" s="7" t="str" cm="1">
        <f t="array" ref="T1230">_xlfn.IFS(S1230&lt;=2,"Excellent",S1230=3,"Average",S1230&lt;=5,"Poor")</f>
        <v>Average</v>
      </c>
      <c r="U1230" s="5">
        <v>45036</v>
      </c>
      <c r="V1230" s="7">
        <v>4</v>
      </c>
      <c r="W1230" s="7" t="str" cm="1">
        <f t="array" ref="W1230">_xlfn.IFS(S1230&lt;=2,"High",S1230=3,"Moderate",S1230&lt;=5,"Low")</f>
        <v>Moderate</v>
      </c>
      <c r="X1230" s="7">
        <v>1</v>
      </c>
      <c r="Y1230" s="7" t="str" cm="1">
        <f t="array" ref="Y1230">_xlfn.IFS(S1230&lt;=2,"High",S1230=3,"Moderate",S1230&lt;=5,"Low")</f>
        <v>Moderate</v>
      </c>
      <c r="Z1230" s="7">
        <v>5</v>
      </c>
      <c r="AA1230" s="7" t="str" cm="1">
        <f t="array" ref="AA1230">_xlfn.IFS(S1230&lt;=2,"High",S1230=3,"Moderate",S1230&lt;=5,"Low")</f>
        <v>Moderate</v>
      </c>
      <c r="AB1230" s="5">
        <v>45120</v>
      </c>
      <c r="AC1230" s="7" t="s">
        <v>61</v>
      </c>
      <c r="AD1230" s="7" t="s">
        <v>50</v>
      </c>
      <c r="AE1230" s="7" t="s">
        <v>72</v>
      </c>
      <c r="AF1230" s="7">
        <v>4</v>
      </c>
      <c r="AG1230" s="8">
        <v>954.37</v>
      </c>
      <c r="AH1230" s="7">
        <v>17</v>
      </c>
      <c r="AI1230" s="7" t="str" cm="1">
        <f t="array" ref="AI1230">_xlfn.IFS(AH1230&lt;=25,"Young",AH1230&lt;=50,"Adult",AH1230&gt;50,"Old")</f>
        <v>Young</v>
      </c>
    </row>
    <row r="1231" spans="1:35" x14ac:dyDescent="0.35">
      <c r="A1231" s="11">
        <v>1744</v>
      </c>
      <c r="B1231" s="9">
        <v>44766</v>
      </c>
      <c r="C1231" s="10">
        <f t="shared" ca="1" si="19"/>
        <v>3.8222222222222224</v>
      </c>
      <c r="D1231" s="11" t="s">
        <v>27</v>
      </c>
      <c r="E1231" s="11" t="s">
        <v>53</v>
      </c>
      <c r="F1231" s="11" t="s">
        <v>29</v>
      </c>
      <c r="G1231" s="11" t="s">
        <v>54</v>
      </c>
      <c r="H1231" s="11" t="s">
        <v>31</v>
      </c>
      <c r="I1231" s="11" t="s">
        <v>54</v>
      </c>
      <c r="J1231" s="11" t="s">
        <v>33</v>
      </c>
      <c r="K1231" s="11" t="s">
        <v>69</v>
      </c>
      <c r="L1231" s="9">
        <v>53817</v>
      </c>
      <c r="M1231" s="11" t="s">
        <v>35</v>
      </c>
      <c r="N1231" s="11" t="s">
        <v>36</v>
      </c>
      <c r="O1231" s="11" t="s">
        <v>48</v>
      </c>
      <c r="P1231" s="11" t="s">
        <v>66</v>
      </c>
      <c r="Q1231" s="11" t="s">
        <v>39</v>
      </c>
      <c r="R1231" s="11" cm="1">
        <f t="array" ref="R1231">_xlfn.IFS(Table3[[#This Row],[Performance Levels]]="Exceeds",4,Table3[[#This Row],[Performance Levels]]="Fully Meets",3,Table3[[#This Row],[Performance Levels]]="PIP",1,Table3[[#This Row],[Performance Levels]]="Needs Improvement",2)</f>
        <v>3</v>
      </c>
      <c r="S1231" s="11">
        <v>3</v>
      </c>
      <c r="T1231" s="11" t="str" cm="1">
        <f t="array" ref="T1231">_xlfn.IFS(S1231&lt;=2,"Excellent",S1231=3,"Average",S1231&lt;=5,"Poor")</f>
        <v>Average</v>
      </c>
      <c r="U1231" s="9">
        <v>45048</v>
      </c>
      <c r="V1231" s="11">
        <v>2</v>
      </c>
      <c r="W1231" s="11" t="str" cm="1">
        <f t="array" ref="W1231">_xlfn.IFS(S1231&lt;=2,"High",S1231=3,"Moderate",S1231&lt;=5,"Low")</f>
        <v>Moderate</v>
      </c>
      <c r="X1231" s="11">
        <v>1</v>
      </c>
      <c r="Y1231" s="11" t="str" cm="1">
        <f t="array" ref="Y1231">_xlfn.IFS(S1231&lt;=2,"High",S1231=3,"Moderate",S1231&lt;=5,"Low")</f>
        <v>Moderate</v>
      </c>
      <c r="Z1231" s="11">
        <v>4</v>
      </c>
      <c r="AA1231" s="11" t="str" cm="1">
        <f t="array" ref="AA1231">_xlfn.IFS(S1231&lt;=2,"High",S1231=3,"Moderate",S1231&lt;=5,"Low")</f>
        <v>Moderate</v>
      </c>
      <c r="AB1231" s="9">
        <v>44919</v>
      </c>
      <c r="AC1231" s="11" t="s">
        <v>91</v>
      </c>
      <c r="AD1231" s="11" t="s">
        <v>41</v>
      </c>
      <c r="AE1231" s="11" t="s">
        <v>42</v>
      </c>
      <c r="AF1231" s="11">
        <v>4</v>
      </c>
      <c r="AG1231" s="12">
        <v>728.77</v>
      </c>
      <c r="AH1231" s="11">
        <v>75</v>
      </c>
      <c r="AI1231" s="11" t="str" cm="1">
        <f t="array" ref="AI1231">_xlfn.IFS(AH1231&lt;=25,"Young",AH1231&lt;=50,"Adult",AH1231&gt;50,"Old")</f>
        <v>Old</v>
      </c>
    </row>
    <row r="1232" spans="1:35" x14ac:dyDescent="0.35">
      <c r="A1232" s="7">
        <v>1745</v>
      </c>
      <c r="B1232" s="5">
        <v>44597</v>
      </c>
      <c r="C1232" s="6">
        <f t="shared" ca="1" si="19"/>
        <v>4.291666666666667</v>
      </c>
      <c r="D1232" s="7" t="s">
        <v>105</v>
      </c>
      <c r="E1232" s="7" t="s">
        <v>43</v>
      </c>
      <c r="F1232" s="7" t="s">
        <v>29</v>
      </c>
      <c r="G1232" s="7" t="s">
        <v>30</v>
      </c>
      <c r="H1232" s="7" t="s">
        <v>31</v>
      </c>
      <c r="I1232" s="7" t="s">
        <v>45</v>
      </c>
      <c r="J1232" s="7" t="s">
        <v>33</v>
      </c>
      <c r="K1232" s="7" t="s">
        <v>46</v>
      </c>
      <c r="L1232" s="5">
        <v>32777</v>
      </c>
      <c r="M1232" s="7" t="s">
        <v>35</v>
      </c>
      <c r="N1232" s="7" t="s">
        <v>36</v>
      </c>
      <c r="O1232" s="7" t="s">
        <v>59</v>
      </c>
      <c r="P1232" s="7" t="s">
        <v>38</v>
      </c>
      <c r="Q1232" s="7" t="s">
        <v>39</v>
      </c>
      <c r="R1232" s="7" cm="1">
        <f t="array" ref="R1232">_xlfn.IFS(Table3[[#This Row],[Performance Levels]]="Exceeds",4,Table3[[#This Row],[Performance Levels]]="Fully Meets",3,Table3[[#This Row],[Performance Levels]]="PIP",1,Table3[[#This Row],[Performance Levels]]="Needs Improvement",2)</f>
        <v>3</v>
      </c>
      <c r="S1232" s="7">
        <v>3</v>
      </c>
      <c r="T1232" s="7" t="str" cm="1">
        <f t="array" ref="T1232">_xlfn.IFS(S1232&lt;=2,"Excellent",S1232=3,"Average",S1232&lt;=5,"Poor")</f>
        <v>Average</v>
      </c>
      <c r="U1232" s="5">
        <v>44879</v>
      </c>
      <c r="V1232" s="7">
        <v>4</v>
      </c>
      <c r="W1232" s="7" t="str" cm="1">
        <f t="array" ref="W1232">_xlfn.IFS(S1232&lt;=2,"High",S1232=3,"Moderate",S1232&lt;=5,"Low")</f>
        <v>Moderate</v>
      </c>
      <c r="X1232" s="7">
        <v>4</v>
      </c>
      <c r="Y1232" s="7" t="str" cm="1">
        <f t="array" ref="Y1232">_xlfn.IFS(S1232&lt;=2,"High",S1232=3,"Moderate",S1232&lt;=5,"Low")</f>
        <v>Moderate</v>
      </c>
      <c r="Z1232" s="7">
        <v>3</v>
      </c>
      <c r="AA1232" s="7" t="str" cm="1">
        <f t="array" ref="AA1232">_xlfn.IFS(S1232&lt;=2,"High",S1232=3,"Moderate",S1232&lt;=5,"Low")</f>
        <v>Moderate</v>
      </c>
      <c r="AB1232" s="5">
        <v>44809</v>
      </c>
      <c r="AC1232" s="7" t="s">
        <v>40</v>
      </c>
      <c r="AD1232" s="7" t="s">
        <v>50</v>
      </c>
      <c r="AE1232" s="7" t="s">
        <v>62</v>
      </c>
      <c r="AF1232" s="7">
        <v>1</v>
      </c>
      <c r="AG1232" s="8">
        <v>996.01</v>
      </c>
      <c r="AH1232" s="7">
        <v>33</v>
      </c>
      <c r="AI1232" s="7" t="str" cm="1">
        <f t="array" ref="AI1232">_xlfn.IFS(AH1232&lt;=25,"Young",AH1232&lt;=50,"Adult",AH1232&gt;50,"Old")</f>
        <v>Adult</v>
      </c>
    </row>
    <row r="1233" spans="1:35" x14ac:dyDescent="0.35">
      <c r="A1233" s="11">
        <v>1746</v>
      </c>
      <c r="B1233" s="9">
        <v>43944</v>
      </c>
      <c r="C1233" s="10">
        <f t="shared" ca="1" si="19"/>
        <v>6.0750000000000002</v>
      </c>
      <c r="D1233" s="11" t="s">
        <v>27</v>
      </c>
      <c r="E1233" s="11" t="s">
        <v>73</v>
      </c>
      <c r="F1233" s="11" t="s">
        <v>29</v>
      </c>
      <c r="G1233" s="11" t="s">
        <v>54</v>
      </c>
      <c r="H1233" s="11" t="s">
        <v>44</v>
      </c>
      <c r="I1233" s="11" t="s">
        <v>54</v>
      </c>
      <c r="J1233" s="11" t="s">
        <v>33</v>
      </c>
      <c r="K1233" s="11" t="s">
        <v>57</v>
      </c>
      <c r="L1233" s="9">
        <v>22742</v>
      </c>
      <c r="M1233" s="11" t="s">
        <v>35</v>
      </c>
      <c r="N1233" s="11" t="s">
        <v>47</v>
      </c>
      <c r="O1233" s="11" t="s">
        <v>48</v>
      </c>
      <c r="P1233" s="11" t="s">
        <v>38</v>
      </c>
      <c r="Q1233" s="11" t="s">
        <v>39</v>
      </c>
      <c r="R1233" s="11" cm="1">
        <f t="array" ref="R1233">_xlfn.IFS(Table3[[#This Row],[Performance Levels]]="Exceeds",4,Table3[[#This Row],[Performance Levels]]="Fully Meets",3,Table3[[#This Row],[Performance Levels]]="PIP",1,Table3[[#This Row],[Performance Levels]]="Needs Improvement",2)</f>
        <v>3</v>
      </c>
      <c r="S1233" s="11">
        <v>3</v>
      </c>
      <c r="T1233" s="11" t="str" cm="1">
        <f t="array" ref="T1233">_xlfn.IFS(S1233&lt;=2,"Excellent",S1233=3,"Average",S1233&lt;=5,"Poor")</f>
        <v>Average</v>
      </c>
      <c r="U1233" s="9">
        <v>45097</v>
      </c>
      <c r="V1233" s="11">
        <v>4</v>
      </c>
      <c r="W1233" s="11" t="str" cm="1">
        <f t="array" ref="W1233">_xlfn.IFS(S1233&lt;=2,"High",S1233=3,"Moderate",S1233&lt;=5,"Low")</f>
        <v>Moderate</v>
      </c>
      <c r="X1233" s="11">
        <v>3</v>
      </c>
      <c r="Y1233" s="11" t="str" cm="1">
        <f t="array" ref="Y1233">_xlfn.IFS(S1233&lt;=2,"High",S1233=3,"Moderate",S1233&lt;=5,"Low")</f>
        <v>Moderate</v>
      </c>
      <c r="Z1233" s="11">
        <v>4</v>
      </c>
      <c r="AA1233" s="11" t="str" cm="1">
        <f t="array" ref="AA1233">_xlfn.IFS(S1233&lt;=2,"High",S1233=3,"Moderate",S1233&lt;=5,"Low")</f>
        <v>Moderate</v>
      </c>
      <c r="AB1233" s="9">
        <v>44883</v>
      </c>
      <c r="AC1233" s="11" t="s">
        <v>91</v>
      </c>
      <c r="AD1233" s="11" t="s">
        <v>41</v>
      </c>
      <c r="AE1233" s="11" t="s">
        <v>51</v>
      </c>
      <c r="AF1233" s="11">
        <v>2</v>
      </c>
      <c r="AG1233" s="12">
        <v>787.19</v>
      </c>
      <c r="AH1233" s="11">
        <v>58</v>
      </c>
      <c r="AI1233" s="11" t="str" cm="1">
        <f t="array" ref="AI1233">_xlfn.IFS(AH1233&lt;=25,"Young",AH1233&lt;=50,"Adult",AH1233&gt;50,"Old")</f>
        <v>Old</v>
      </c>
    </row>
    <row r="1234" spans="1:35" x14ac:dyDescent="0.35">
      <c r="A1234" s="7">
        <v>1748</v>
      </c>
      <c r="B1234" s="5">
        <v>44574</v>
      </c>
      <c r="C1234" s="6">
        <f t="shared" ca="1" si="19"/>
        <v>4.3527777777777779</v>
      </c>
      <c r="D1234" s="7" t="s">
        <v>27</v>
      </c>
      <c r="E1234" s="7" t="s">
        <v>93</v>
      </c>
      <c r="F1234" s="7" t="s">
        <v>29</v>
      </c>
      <c r="G1234" s="7" t="s">
        <v>45</v>
      </c>
      <c r="H1234" s="7" t="s">
        <v>44</v>
      </c>
      <c r="I1234" s="7" t="s">
        <v>32</v>
      </c>
      <c r="J1234" s="7" t="s">
        <v>33</v>
      </c>
      <c r="K1234" s="7" t="s">
        <v>110</v>
      </c>
      <c r="L1234" s="5">
        <v>26673</v>
      </c>
      <c r="M1234" s="7" t="s">
        <v>35</v>
      </c>
      <c r="N1234" s="7" t="s">
        <v>36</v>
      </c>
      <c r="O1234" s="7" t="s">
        <v>37</v>
      </c>
      <c r="P1234" s="7" t="s">
        <v>38</v>
      </c>
      <c r="Q1234" s="7" t="s">
        <v>39</v>
      </c>
      <c r="R1234" s="7" cm="1">
        <f t="array" ref="R1234">_xlfn.IFS(Table3[[#This Row],[Performance Levels]]="Exceeds",4,Table3[[#This Row],[Performance Levels]]="Fully Meets",3,Table3[[#This Row],[Performance Levels]]="PIP",1,Table3[[#This Row],[Performance Levels]]="Needs Improvement",2)</f>
        <v>3</v>
      </c>
      <c r="S1234" s="7">
        <v>3</v>
      </c>
      <c r="T1234" s="7" t="str" cm="1">
        <f t="array" ref="T1234">_xlfn.IFS(S1234&lt;=2,"Excellent",S1234=3,"Average",S1234&lt;=5,"Poor")</f>
        <v>Average</v>
      </c>
      <c r="U1234" s="5">
        <v>44969</v>
      </c>
      <c r="V1234" s="7">
        <v>3</v>
      </c>
      <c r="W1234" s="7" t="str" cm="1">
        <f t="array" ref="W1234">_xlfn.IFS(S1234&lt;=2,"High",S1234=3,"Moderate",S1234&lt;=5,"Low")</f>
        <v>Moderate</v>
      </c>
      <c r="X1234" s="7">
        <v>2</v>
      </c>
      <c r="Y1234" s="7" t="str" cm="1">
        <f t="array" ref="Y1234">_xlfn.IFS(S1234&lt;=2,"High",S1234=3,"Moderate",S1234&lt;=5,"Low")</f>
        <v>Moderate</v>
      </c>
      <c r="Z1234" s="7">
        <v>4</v>
      </c>
      <c r="AA1234" s="7" t="str" cm="1">
        <f t="array" ref="AA1234">_xlfn.IFS(S1234&lt;=2,"High",S1234=3,"Moderate",S1234&lt;=5,"Low")</f>
        <v>Moderate</v>
      </c>
      <c r="AB1234" s="5">
        <v>45011</v>
      </c>
      <c r="AC1234" s="7" t="s">
        <v>40</v>
      </c>
      <c r="AD1234" s="7" t="s">
        <v>50</v>
      </c>
      <c r="AE1234" s="7" t="s">
        <v>42</v>
      </c>
      <c r="AF1234" s="7">
        <v>5</v>
      </c>
      <c r="AG1234" s="8">
        <v>433.03</v>
      </c>
      <c r="AH1234" s="7">
        <v>49</v>
      </c>
      <c r="AI1234" s="7" t="str" cm="1">
        <f t="array" ref="AI1234">_xlfn.IFS(AH1234&lt;=25,"Young",AH1234&lt;=50,"Adult",AH1234&gt;50,"Old")</f>
        <v>Adult</v>
      </c>
    </row>
    <row r="1235" spans="1:35" x14ac:dyDescent="0.35">
      <c r="A1235" s="11">
        <v>1749</v>
      </c>
      <c r="B1235" s="9">
        <v>44161</v>
      </c>
      <c r="C1235" s="10">
        <f t="shared" ca="1" si="19"/>
        <v>5.4833333333333334</v>
      </c>
      <c r="D1235" s="11" t="s">
        <v>27</v>
      </c>
      <c r="E1235" s="11" t="s">
        <v>93</v>
      </c>
      <c r="F1235" s="11" t="s">
        <v>29</v>
      </c>
      <c r="G1235" s="11" t="s">
        <v>30</v>
      </c>
      <c r="H1235" s="11" t="s">
        <v>55</v>
      </c>
      <c r="I1235" s="11" t="s">
        <v>32</v>
      </c>
      <c r="J1235" s="11" t="s">
        <v>33</v>
      </c>
      <c r="K1235" s="11" t="s">
        <v>69</v>
      </c>
      <c r="L1235" s="9">
        <v>23410</v>
      </c>
      <c r="M1235" s="11" t="s">
        <v>35</v>
      </c>
      <c r="N1235" s="11" t="s">
        <v>36</v>
      </c>
      <c r="O1235" s="11" t="s">
        <v>48</v>
      </c>
      <c r="P1235" s="11" t="s">
        <v>76</v>
      </c>
      <c r="Q1235" s="11" t="s">
        <v>39</v>
      </c>
      <c r="R1235" s="11" cm="1">
        <f t="array" ref="R1235">_xlfn.IFS(Table3[[#This Row],[Performance Levels]]="Exceeds",4,Table3[[#This Row],[Performance Levels]]="Fully Meets",3,Table3[[#This Row],[Performance Levels]]="PIP",1,Table3[[#This Row],[Performance Levels]]="Needs Improvement",2)</f>
        <v>3</v>
      </c>
      <c r="S1235" s="11">
        <v>3</v>
      </c>
      <c r="T1235" s="11" t="str" cm="1">
        <f t="array" ref="T1235">_xlfn.IFS(S1235&lt;=2,"Excellent",S1235=3,"Average",S1235&lt;=5,"Poor")</f>
        <v>Average</v>
      </c>
      <c r="U1235" s="9">
        <v>44778</v>
      </c>
      <c r="V1235" s="11">
        <v>1</v>
      </c>
      <c r="W1235" s="11" t="str" cm="1">
        <f t="array" ref="W1235">_xlfn.IFS(S1235&lt;=2,"High",S1235=3,"Moderate",S1235&lt;=5,"Low")</f>
        <v>Moderate</v>
      </c>
      <c r="X1235" s="11">
        <v>4</v>
      </c>
      <c r="Y1235" s="11" t="str" cm="1">
        <f t="array" ref="Y1235">_xlfn.IFS(S1235&lt;=2,"High",S1235=3,"Moderate",S1235&lt;=5,"Low")</f>
        <v>Moderate</v>
      </c>
      <c r="Z1235" s="11">
        <v>5</v>
      </c>
      <c r="AA1235" s="11" t="str" cm="1">
        <f t="array" ref="AA1235">_xlfn.IFS(S1235&lt;=2,"High",S1235=3,"Moderate",S1235&lt;=5,"Low")</f>
        <v>Moderate</v>
      </c>
      <c r="AB1235" s="9">
        <v>45128</v>
      </c>
      <c r="AC1235" s="11" t="s">
        <v>40</v>
      </c>
      <c r="AD1235" s="11" t="s">
        <v>41</v>
      </c>
      <c r="AE1235" s="11" t="s">
        <v>51</v>
      </c>
      <c r="AF1235" s="11">
        <v>3</v>
      </c>
      <c r="AG1235" s="12">
        <v>148.69</v>
      </c>
      <c r="AH1235" s="11">
        <v>56</v>
      </c>
      <c r="AI1235" s="11" t="str" cm="1">
        <f t="array" ref="AI1235">_xlfn.IFS(AH1235&lt;=25,"Young",AH1235&lt;=50,"Adult",AH1235&gt;50,"Old")</f>
        <v>Old</v>
      </c>
    </row>
    <row r="1236" spans="1:35" x14ac:dyDescent="0.35">
      <c r="A1236" s="7">
        <v>1750</v>
      </c>
      <c r="B1236" s="5">
        <v>43441</v>
      </c>
      <c r="C1236" s="6">
        <f t="shared" ca="1" si="19"/>
        <v>7.4527777777777775</v>
      </c>
      <c r="D1236" s="7" t="s">
        <v>27</v>
      </c>
      <c r="E1236" s="7" t="s">
        <v>73</v>
      </c>
      <c r="F1236" s="7" t="s">
        <v>29</v>
      </c>
      <c r="G1236" s="7" t="s">
        <v>54</v>
      </c>
      <c r="H1236" s="7" t="s">
        <v>31</v>
      </c>
      <c r="I1236" s="7" t="s">
        <v>54</v>
      </c>
      <c r="J1236" s="7" t="s">
        <v>33</v>
      </c>
      <c r="K1236" s="7" t="s">
        <v>69</v>
      </c>
      <c r="L1236" s="5">
        <v>28226</v>
      </c>
      <c r="M1236" s="7" t="s">
        <v>35</v>
      </c>
      <c r="N1236" s="7" t="s">
        <v>36</v>
      </c>
      <c r="O1236" s="7" t="s">
        <v>59</v>
      </c>
      <c r="P1236" s="7" t="s">
        <v>38</v>
      </c>
      <c r="Q1236" s="7" t="s">
        <v>39</v>
      </c>
      <c r="R1236" s="7" cm="1">
        <f t="array" ref="R1236">_xlfn.IFS(Table3[[#This Row],[Performance Levels]]="Exceeds",4,Table3[[#This Row],[Performance Levels]]="Fully Meets",3,Table3[[#This Row],[Performance Levels]]="PIP",1,Table3[[#This Row],[Performance Levels]]="Needs Improvement",2)</f>
        <v>3</v>
      </c>
      <c r="S1236" s="7">
        <v>3</v>
      </c>
      <c r="T1236" s="7" t="str" cm="1">
        <f t="array" ref="T1236">_xlfn.IFS(S1236&lt;=2,"Excellent",S1236=3,"Average",S1236&lt;=5,"Poor")</f>
        <v>Average</v>
      </c>
      <c r="U1236" s="5">
        <v>44878</v>
      </c>
      <c r="V1236" s="7">
        <v>1</v>
      </c>
      <c r="W1236" s="7" t="str" cm="1">
        <f t="array" ref="W1236">_xlfn.IFS(S1236&lt;=2,"High",S1236=3,"Moderate",S1236&lt;=5,"Low")</f>
        <v>Moderate</v>
      </c>
      <c r="X1236" s="7">
        <v>2</v>
      </c>
      <c r="Y1236" s="7" t="str" cm="1">
        <f t="array" ref="Y1236">_xlfn.IFS(S1236&lt;=2,"High",S1236=3,"Moderate",S1236&lt;=5,"Low")</f>
        <v>Moderate</v>
      </c>
      <c r="Z1236" s="7">
        <v>5</v>
      </c>
      <c r="AA1236" s="7" t="str" cm="1">
        <f t="array" ref="AA1236">_xlfn.IFS(S1236&lt;=2,"High",S1236=3,"Moderate",S1236&lt;=5,"Low")</f>
        <v>Moderate</v>
      </c>
      <c r="AB1236" s="5">
        <v>44793</v>
      </c>
      <c r="AC1236" s="7" t="s">
        <v>61</v>
      </c>
      <c r="AD1236" s="7" t="s">
        <v>41</v>
      </c>
      <c r="AE1236" s="7" t="s">
        <v>51</v>
      </c>
      <c r="AF1236" s="7">
        <v>1</v>
      </c>
      <c r="AG1236" s="8">
        <v>523.44000000000005</v>
      </c>
      <c r="AH1236" s="7">
        <v>41</v>
      </c>
      <c r="AI1236" s="7" t="str" cm="1">
        <f t="array" ref="AI1236">_xlfn.IFS(AH1236&lt;=25,"Young",AH1236&lt;=50,"Adult",AH1236&gt;50,"Old")</f>
        <v>Adult</v>
      </c>
    </row>
    <row r="1237" spans="1:35" x14ac:dyDescent="0.35">
      <c r="A1237" s="11">
        <v>1751</v>
      </c>
      <c r="B1237" s="9">
        <v>45035</v>
      </c>
      <c r="C1237" s="10">
        <f t="shared" ca="1" si="19"/>
        <v>3.0861111111111112</v>
      </c>
      <c r="D1237" s="11" t="s">
        <v>27</v>
      </c>
      <c r="E1237" s="11" t="s">
        <v>80</v>
      </c>
      <c r="F1237" s="11" t="s">
        <v>29</v>
      </c>
      <c r="G1237" s="11" t="s">
        <v>30</v>
      </c>
      <c r="H1237" s="11" t="s">
        <v>31</v>
      </c>
      <c r="I1237" s="11" t="s">
        <v>32</v>
      </c>
      <c r="J1237" s="11" t="s">
        <v>33</v>
      </c>
      <c r="K1237" s="11" t="s">
        <v>64</v>
      </c>
      <c r="L1237" s="9">
        <v>37040</v>
      </c>
      <c r="M1237" s="11" t="s">
        <v>35</v>
      </c>
      <c r="N1237" s="11" t="s">
        <v>36</v>
      </c>
      <c r="O1237" s="11" t="s">
        <v>48</v>
      </c>
      <c r="P1237" s="11" t="s">
        <v>38</v>
      </c>
      <c r="Q1237" s="11" t="s">
        <v>39</v>
      </c>
      <c r="R1237" s="11" cm="1">
        <f t="array" ref="R1237">_xlfn.IFS(Table3[[#This Row],[Performance Levels]]="Exceeds",4,Table3[[#This Row],[Performance Levels]]="Fully Meets",3,Table3[[#This Row],[Performance Levels]]="PIP",1,Table3[[#This Row],[Performance Levels]]="Needs Improvement",2)</f>
        <v>3</v>
      </c>
      <c r="S1237" s="11">
        <v>3</v>
      </c>
      <c r="T1237" s="11" t="str" cm="1">
        <f t="array" ref="T1237">_xlfn.IFS(S1237&lt;=2,"Excellent",S1237=3,"Average",S1237&lt;=5,"Poor")</f>
        <v>Average</v>
      </c>
      <c r="U1237" s="9">
        <v>44797</v>
      </c>
      <c r="V1237" s="11">
        <v>4</v>
      </c>
      <c r="W1237" s="11" t="str" cm="1">
        <f t="array" ref="W1237">_xlfn.IFS(S1237&lt;=2,"High",S1237=3,"Moderate",S1237&lt;=5,"Low")</f>
        <v>Moderate</v>
      </c>
      <c r="X1237" s="11">
        <v>4</v>
      </c>
      <c r="Y1237" s="11" t="str" cm="1">
        <f t="array" ref="Y1237">_xlfn.IFS(S1237&lt;=2,"High",S1237=3,"Moderate",S1237&lt;=5,"Low")</f>
        <v>Moderate</v>
      </c>
      <c r="Z1237" s="11">
        <v>1</v>
      </c>
      <c r="AA1237" s="11" t="str" cm="1">
        <f t="array" ref="AA1237">_xlfn.IFS(S1237&lt;=2,"High",S1237=3,"Moderate",S1237&lt;=5,"Low")</f>
        <v>Moderate</v>
      </c>
      <c r="AB1237" s="9">
        <v>44905</v>
      </c>
      <c r="AC1237" s="11" t="s">
        <v>61</v>
      </c>
      <c r="AD1237" s="11" t="s">
        <v>50</v>
      </c>
      <c r="AE1237" s="11" t="s">
        <v>51</v>
      </c>
      <c r="AF1237" s="11">
        <v>5</v>
      </c>
      <c r="AG1237" s="12">
        <v>719.54</v>
      </c>
      <c r="AH1237" s="11">
        <v>22</v>
      </c>
      <c r="AI1237" s="11" t="str" cm="1">
        <f t="array" ref="AI1237">_xlfn.IFS(AH1237&lt;=25,"Young",AH1237&lt;=50,"Adult",AH1237&gt;50,"Old")</f>
        <v>Young</v>
      </c>
    </row>
    <row r="1238" spans="1:35" x14ac:dyDescent="0.35">
      <c r="A1238" s="7">
        <v>1752</v>
      </c>
      <c r="B1238" s="5">
        <v>44625</v>
      </c>
      <c r="C1238" s="6">
        <f t="shared" ca="1" si="19"/>
        <v>4.208333333333333</v>
      </c>
      <c r="D1238" s="7" t="s">
        <v>27</v>
      </c>
      <c r="E1238" s="7" t="s">
        <v>53</v>
      </c>
      <c r="F1238" s="7" t="s">
        <v>29</v>
      </c>
      <c r="G1238" s="7" t="s">
        <v>45</v>
      </c>
      <c r="H1238" s="7" t="s">
        <v>55</v>
      </c>
      <c r="I1238" s="7" t="s">
        <v>32</v>
      </c>
      <c r="J1238" s="7" t="s">
        <v>33</v>
      </c>
      <c r="K1238" s="7" t="s">
        <v>64</v>
      </c>
      <c r="L1238" s="5">
        <v>30259</v>
      </c>
      <c r="M1238" s="7" t="s">
        <v>35</v>
      </c>
      <c r="N1238" s="7" t="s">
        <v>47</v>
      </c>
      <c r="O1238" s="7" t="s">
        <v>37</v>
      </c>
      <c r="P1238" s="7" t="s">
        <v>60</v>
      </c>
      <c r="Q1238" s="7" t="s">
        <v>39</v>
      </c>
      <c r="R1238" s="7" cm="1">
        <f t="array" ref="R1238">_xlfn.IFS(Table3[[#This Row],[Performance Levels]]="Exceeds",4,Table3[[#This Row],[Performance Levels]]="Fully Meets",3,Table3[[#This Row],[Performance Levels]]="PIP",1,Table3[[#This Row],[Performance Levels]]="Needs Improvement",2)</f>
        <v>3</v>
      </c>
      <c r="S1238" s="7">
        <v>3</v>
      </c>
      <c r="T1238" s="7" t="str" cm="1">
        <f t="array" ref="T1238">_xlfn.IFS(S1238&lt;=2,"Excellent",S1238=3,"Average",S1238&lt;=5,"Poor")</f>
        <v>Average</v>
      </c>
      <c r="U1238" s="5">
        <v>44906</v>
      </c>
      <c r="V1238" s="7">
        <v>2</v>
      </c>
      <c r="W1238" s="7" t="str" cm="1">
        <f t="array" ref="W1238">_xlfn.IFS(S1238&lt;=2,"High",S1238=3,"Moderate",S1238&lt;=5,"Low")</f>
        <v>Moderate</v>
      </c>
      <c r="X1238" s="7">
        <v>1</v>
      </c>
      <c r="Y1238" s="7" t="str" cm="1">
        <f t="array" ref="Y1238">_xlfn.IFS(S1238&lt;=2,"High",S1238=3,"Moderate",S1238&lt;=5,"Low")</f>
        <v>Moderate</v>
      </c>
      <c r="Z1238" s="7">
        <v>2</v>
      </c>
      <c r="AA1238" s="7" t="str" cm="1">
        <f t="array" ref="AA1238">_xlfn.IFS(S1238&lt;=2,"High",S1238=3,"Moderate",S1238&lt;=5,"Low")</f>
        <v>Moderate</v>
      </c>
      <c r="AB1238" s="5">
        <v>44843</v>
      </c>
      <c r="AC1238" s="7" t="s">
        <v>40</v>
      </c>
      <c r="AD1238" s="7" t="s">
        <v>50</v>
      </c>
      <c r="AE1238" s="7" t="s">
        <v>51</v>
      </c>
      <c r="AF1238" s="7">
        <v>3</v>
      </c>
      <c r="AG1238" s="8">
        <v>560.54999999999995</v>
      </c>
      <c r="AH1238" s="7">
        <v>40</v>
      </c>
      <c r="AI1238" s="7" t="str" cm="1">
        <f t="array" ref="AI1238">_xlfn.IFS(AH1238&lt;=25,"Young",AH1238&lt;=50,"Adult",AH1238&gt;50,"Old")</f>
        <v>Adult</v>
      </c>
    </row>
    <row r="1239" spans="1:35" x14ac:dyDescent="0.35">
      <c r="A1239" s="11">
        <v>1753</v>
      </c>
      <c r="B1239" s="9">
        <v>43636</v>
      </c>
      <c r="C1239" s="10">
        <f t="shared" ca="1" si="19"/>
        <v>6.916666666666667</v>
      </c>
      <c r="D1239" s="11" t="s">
        <v>27</v>
      </c>
      <c r="E1239" s="11" t="s">
        <v>68</v>
      </c>
      <c r="F1239" s="11" t="s">
        <v>29</v>
      </c>
      <c r="G1239" s="11" t="s">
        <v>30</v>
      </c>
      <c r="H1239" s="11" t="s">
        <v>31</v>
      </c>
      <c r="I1239" s="11" t="s">
        <v>54</v>
      </c>
      <c r="J1239" s="11" t="s">
        <v>33</v>
      </c>
      <c r="K1239" s="11" t="s">
        <v>69</v>
      </c>
      <c r="L1239" s="9">
        <v>52297</v>
      </c>
      <c r="M1239" s="11" t="s">
        <v>35</v>
      </c>
      <c r="N1239" s="11" t="s">
        <v>47</v>
      </c>
      <c r="O1239" s="11" t="s">
        <v>71</v>
      </c>
      <c r="P1239" s="11" t="s">
        <v>76</v>
      </c>
      <c r="Q1239" s="11" t="s">
        <v>39</v>
      </c>
      <c r="R1239" s="11" cm="1">
        <f t="array" ref="R1239">_xlfn.IFS(Table3[[#This Row],[Performance Levels]]="Exceeds",4,Table3[[#This Row],[Performance Levels]]="Fully Meets",3,Table3[[#This Row],[Performance Levels]]="PIP",1,Table3[[#This Row],[Performance Levels]]="Needs Improvement",2)</f>
        <v>3</v>
      </c>
      <c r="S1239" s="11">
        <v>3</v>
      </c>
      <c r="T1239" s="11" t="str" cm="1">
        <f t="array" ref="T1239">_xlfn.IFS(S1239&lt;=2,"Excellent",S1239=3,"Average",S1239&lt;=5,"Poor")</f>
        <v>Average</v>
      </c>
      <c r="U1239" s="9">
        <v>45076</v>
      </c>
      <c r="V1239" s="11">
        <v>5</v>
      </c>
      <c r="W1239" s="11" t="str" cm="1">
        <f t="array" ref="W1239">_xlfn.IFS(S1239&lt;=2,"High",S1239=3,"Moderate",S1239&lt;=5,"Low")</f>
        <v>Moderate</v>
      </c>
      <c r="X1239" s="11">
        <v>3</v>
      </c>
      <c r="Y1239" s="11" t="str" cm="1">
        <f t="array" ref="Y1239">_xlfn.IFS(S1239&lt;=2,"High",S1239=3,"Moderate",S1239&lt;=5,"Low")</f>
        <v>Moderate</v>
      </c>
      <c r="Z1239" s="11">
        <v>3</v>
      </c>
      <c r="AA1239" s="11" t="str" cm="1">
        <f t="array" ref="AA1239">_xlfn.IFS(S1239&lt;=2,"High",S1239=3,"Moderate",S1239&lt;=5,"Low")</f>
        <v>Moderate</v>
      </c>
      <c r="AB1239" s="9">
        <v>45003</v>
      </c>
      <c r="AC1239" s="11" t="s">
        <v>49</v>
      </c>
      <c r="AD1239" s="11" t="s">
        <v>41</v>
      </c>
      <c r="AE1239" s="11" t="s">
        <v>62</v>
      </c>
      <c r="AF1239" s="11">
        <v>1</v>
      </c>
      <c r="AG1239" s="12">
        <v>711.71</v>
      </c>
      <c r="AH1239" s="11">
        <v>76</v>
      </c>
      <c r="AI1239" s="11" t="str" cm="1">
        <f t="array" ref="AI1239">_xlfn.IFS(AH1239&lt;=25,"Young",AH1239&lt;=50,"Adult",AH1239&gt;50,"Old")</f>
        <v>Old</v>
      </c>
    </row>
    <row r="1240" spans="1:35" x14ac:dyDescent="0.35">
      <c r="A1240" s="7">
        <v>1754</v>
      </c>
      <c r="B1240" s="5">
        <v>44817</v>
      </c>
      <c r="C1240" s="6">
        <f t="shared" ca="1" si="19"/>
        <v>3.6861111111111109</v>
      </c>
      <c r="D1240" s="7" t="s">
        <v>27</v>
      </c>
      <c r="E1240" s="7" t="s">
        <v>28</v>
      </c>
      <c r="F1240" s="7" t="s">
        <v>29</v>
      </c>
      <c r="G1240" s="7" t="s">
        <v>45</v>
      </c>
      <c r="H1240" s="7" t="s">
        <v>31</v>
      </c>
      <c r="I1240" s="7" t="s">
        <v>32</v>
      </c>
      <c r="J1240" s="7" t="s">
        <v>33</v>
      </c>
      <c r="K1240" s="7" t="s">
        <v>95</v>
      </c>
      <c r="L1240" s="5">
        <v>33560</v>
      </c>
      <c r="M1240" s="7" t="s">
        <v>35</v>
      </c>
      <c r="N1240" s="7" t="s">
        <v>47</v>
      </c>
      <c r="O1240" s="7" t="s">
        <v>83</v>
      </c>
      <c r="P1240" s="7" t="s">
        <v>60</v>
      </c>
      <c r="Q1240" s="7" t="s">
        <v>39</v>
      </c>
      <c r="R1240" s="7" cm="1">
        <f t="array" ref="R1240">_xlfn.IFS(Table3[[#This Row],[Performance Levels]]="Exceeds",4,Table3[[#This Row],[Performance Levels]]="Fully Meets",3,Table3[[#This Row],[Performance Levels]]="PIP",1,Table3[[#This Row],[Performance Levels]]="Needs Improvement",2)</f>
        <v>3</v>
      </c>
      <c r="S1240" s="7">
        <v>3</v>
      </c>
      <c r="T1240" s="7" t="str" cm="1">
        <f t="array" ref="T1240">_xlfn.IFS(S1240&lt;=2,"Excellent",S1240=3,"Average",S1240&lt;=5,"Poor")</f>
        <v>Average</v>
      </c>
      <c r="U1240" s="5">
        <v>44924</v>
      </c>
      <c r="V1240" s="7">
        <v>5</v>
      </c>
      <c r="W1240" s="7" t="str" cm="1">
        <f t="array" ref="W1240">_xlfn.IFS(S1240&lt;=2,"High",S1240=3,"Moderate",S1240&lt;=5,"Low")</f>
        <v>Moderate</v>
      </c>
      <c r="X1240" s="7">
        <v>5</v>
      </c>
      <c r="Y1240" s="7" t="str" cm="1">
        <f t="array" ref="Y1240">_xlfn.IFS(S1240&lt;=2,"High",S1240=3,"Moderate",S1240&lt;=5,"Low")</f>
        <v>Moderate</v>
      </c>
      <c r="Z1240" s="7">
        <v>1</v>
      </c>
      <c r="AA1240" s="7" t="str" cm="1">
        <f t="array" ref="AA1240">_xlfn.IFS(S1240&lt;=2,"High",S1240=3,"Moderate",S1240&lt;=5,"Low")</f>
        <v>Moderate</v>
      </c>
      <c r="AB1240" s="5">
        <v>44956</v>
      </c>
      <c r="AC1240" s="7" t="s">
        <v>61</v>
      </c>
      <c r="AD1240" s="7" t="s">
        <v>50</v>
      </c>
      <c r="AE1240" s="7" t="s">
        <v>42</v>
      </c>
      <c r="AF1240" s="7">
        <v>1</v>
      </c>
      <c r="AG1240" s="8">
        <v>980.65</v>
      </c>
      <c r="AH1240" s="7">
        <v>31</v>
      </c>
      <c r="AI1240" s="7" t="str" cm="1">
        <f t="array" ref="AI1240">_xlfn.IFS(AH1240&lt;=25,"Young",AH1240&lt;=50,"Adult",AH1240&gt;50,"Old")</f>
        <v>Adult</v>
      </c>
    </row>
    <row r="1241" spans="1:35" x14ac:dyDescent="0.35">
      <c r="A1241" s="11">
        <v>1755</v>
      </c>
      <c r="B1241" s="9">
        <v>43467</v>
      </c>
      <c r="C1241" s="10">
        <f t="shared" ca="1" si="19"/>
        <v>7.3833333333333337</v>
      </c>
      <c r="D1241" s="11" t="s">
        <v>27</v>
      </c>
      <c r="E1241" s="11" t="s">
        <v>84</v>
      </c>
      <c r="F1241" s="11" t="s">
        <v>29</v>
      </c>
      <c r="G1241" s="11" t="s">
        <v>45</v>
      </c>
      <c r="H1241" s="11" t="s">
        <v>55</v>
      </c>
      <c r="I1241" s="11" t="s">
        <v>54</v>
      </c>
      <c r="J1241" s="11" t="s">
        <v>33</v>
      </c>
      <c r="K1241" s="11" t="s">
        <v>64</v>
      </c>
      <c r="L1241" s="9">
        <v>34612</v>
      </c>
      <c r="M1241" s="11" t="s">
        <v>35</v>
      </c>
      <c r="N1241" s="11" t="s">
        <v>47</v>
      </c>
      <c r="O1241" s="11" t="s">
        <v>59</v>
      </c>
      <c r="P1241" s="11" t="s">
        <v>38</v>
      </c>
      <c r="Q1241" s="11" t="s">
        <v>39</v>
      </c>
      <c r="R1241" s="11" cm="1">
        <f t="array" ref="R1241">_xlfn.IFS(Table3[[#This Row],[Performance Levels]]="Exceeds",4,Table3[[#This Row],[Performance Levels]]="Fully Meets",3,Table3[[#This Row],[Performance Levels]]="PIP",1,Table3[[#This Row],[Performance Levels]]="Needs Improvement",2)</f>
        <v>3</v>
      </c>
      <c r="S1241" s="11">
        <v>3</v>
      </c>
      <c r="T1241" s="11" t="str" cm="1">
        <f t="array" ref="T1241">_xlfn.IFS(S1241&lt;=2,"Excellent",S1241=3,"Average",S1241&lt;=5,"Poor")</f>
        <v>Average</v>
      </c>
      <c r="U1241" s="9">
        <v>44851</v>
      </c>
      <c r="V1241" s="11">
        <v>4</v>
      </c>
      <c r="W1241" s="11" t="str" cm="1">
        <f t="array" ref="W1241">_xlfn.IFS(S1241&lt;=2,"High",S1241=3,"Moderate",S1241&lt;=5,"Low")</f>
        <v>Moderate</v>
      </c>
      <c r="X1241" s="11">
        <v>1</v>
      </c>
      <c r="Y1241" s="11" t="str" cm="1">
        <f t="array" ref="Y1241">_xlfn.IFS(S1241&lt;=2,"High",S1241=3,"Moderate",S1241&lt;=5,"Low")</f>
        <v>Moderate</v>
      </c>
      <c r="Z1241" s="11">
        <v>1</v>
      </c>
      <c r="AA1241" s="11" t="str" cm="1">
        <f t="array" ref="AA1241">_xlfn.IFS(S1241&lt;=2,"High",S1241=3,"Moderate",S1241&lt;=5,"Low")</f>
        <v>Moderate</v>
      </c>
      <c r="AB1241" s="9">
        <v>44887</v>
      </c>
      <c r="AC1241" s="11" t="s">
        <v>91</v>
      </c>
      <c r="AD1241" s="11" t="s">
        <v>50</v>
      </c>
      <c r="AE1241" s="11" t="s">
        <v>51</v>
      </c>
      <c r="AF1241" s="11">
        <v>2</v>
      </c>
      <c r="AG1241" s="12">
        <v>367.76</v>
      </c>
      <c r="AH1241" s="11">
        <v>25</v>
      </c>
      <c r="AI1241" s="11" t="str" cm="1">
        <f t="array" ref="AI1241">_xlfn.IFS(AH1241&lt;=25,"Young",AH1241&lt;=50,"Adult",AH1241&gt;50,"Old")</f>
        <v>Young</v>
      </c>
    </row>
    <row r="1242" spans="1:35" x14ac:dyDescent="0.35">
      <c r="A1242" s="7">
        <v>1756</v>
      </c>
      <c r="B1242" s="5">
        <v>44718</v>
      </c>
      <c r="C1242" s="6">
        <f t="shared" ca="1" si="19"/>
        <v>3.9555555555555557</v>
      </c>
      <c r="D1242" s="7" t="s">
        <v>27</v>
      </c>
      <c r="E1242" s="7" t="s">
        <v>43</v>
      </c>
      <c r="F1242" s="7" t="s">
        <v>29</v>
      </c>
      <c r="G1242" s="7" t="s">
        <v>45</v>
      </c>
      <c r="H1242" s="7" t="s">
        <v>44</v>
      </c>
      <c r="I1242" s="7" t="s">
        <v>45</v>
      </c>
      <c r="J1242" s="7" t="s">
        <v>33</v>
      </c>
      <c r="K1242" s="7" t="s">
        <v>88</v>
      </c>
      <c r="L1242" s="5">
        <v>22365</v>
      </c>
      <c r="M1242" s="7" t="s">
        <v>35</v>
      </c>
      <c r="N1242" s="7" t="s">
        <v>47</v>
      </c>
      <c r="O1242" s="7" t="s">
        <v>71</v>
      </c>
      <c r="P1242" s="7" t="s">
        <v>38</v>
      </c>
      <c r="Q1242" s="7" t="s">
        <v>39</v>
      </c>
      <c r="R1242" s="7" cm="1">
        <f t="array" ref="R1242">_xlfn.IFS(Table3[[#This Row],[Performance Levels]]="Exceeds",4,Table3[[#This Row],[Performance Levels]]="Fully Meets",3,Table3[[#This Row],[Performance Levels]]="PIP",1,Table3[[#This Row],[Performance Levels]]="Needs Improvement",2)</f>
        <v>3</v>
      </c>
      <c r="S1242" s="7">
        <v>3</v>
      </c>
      <c r="T1242" s="7" t="str" cm="1">
        <f t="array" ref="T1242">_xlfn.IFS(S1242&lt;=2,"Excellent",S1242=3,"Average",S1242&lt;=5,"Poor")</f>
        <v>Average</v>
      </c>
      <c r="U1242" s="5">
        <v>45104</v>
      </c>
      <c r="V1242" s="7">
        <v>2</v>
      </c>
      <c r="W1242" s="7" t="str" cm="1">
        <f t="array" ref="W1242">_xlfn.IFS(S1242&lt;=2,"High",S1242=3,"Moderate",S1242&lt;=5,"Low")</f>
        <v>Moderate</v>
      </c>
      <c r="X1242" s="7">
        <v>4</v>
      </c>
      <c r="Y1242" s="7" t="str" cm="1">
        <f t="array" ref="Y1242">_xlfn.IFS(S1242&lt;=2,"High",S1242=3,"Moderate",S1242&lt;=5,"Low")</f>
        <v>Moderate</v>
      </c>
      <c r="Z1242" s="7">
        <v>4</v>
      </c>
      <c r="AA1242" s="7" t="str" cm="1">
        <f t="array" ref="AA1242">_xlfn.IFS(S1242&lt;=2,"High",S1242=3,"Moderate",S1242&lt;=5,"Low")</f>
        <v>Moderate</v>
      </c>
      <c r="AB1242" s="5">
        <v>45038</v>
      </c>
      <c r="AC1242" s="7" t="s">
        <v>91</v>
      </c>
      <c r="AD1242" s="7" t="s">
        <v>41</v>
      </c>
      <c r="AE1242" s="7" t="s">
        <v>42</v>
      </c>
      <c r="AF1242" s="7">
        <v>1</v>
      </c>
      <c r="AG1242" s="8">
        <v>849.36</v>
      </c>
      <c r="AH1242" s="7">
        <v>61</v>
      </c>
      <c r="AI1242" s="7" t="str" cm="1">
        <f t="array" ref="AI1242">_xlfn.IFS(AH1242&lt;=25,"Young",AH1242&lt;=50,"Adult",AH1242&gt;50,"Old")</f>
        <v>Old</v>
      </c>
    </row>
    <row r="1243" spans="1:35" x14ac:dyDescent="0.35">
      <c r="A1243" s="11">
        <v>1757</v>
      </c>
      <c r="B1243" s="9">
        <v>43839</v>
      </c>
      <c r="C1243" s="10">
        <f t="shared" ca="1" si="19"/>
        <v>6.3638888888888889</v>
      </c>
      <c r="D1243" s="11" t="s">
        <v>27</v>
      </c>
      <c r="E1243" s="11" t="s">
        <v>86</v>
      </c>
      <c r="F1243" s="11" t="s">
        <v>29</v>
      </c>
      <c r="G1243" s="11" t="s">
        <v>54</v>
      </c>
      <c r="H1243" s="11" t="s">
        <v>44</v>
      </c>
      <c r="I1243" s="11" t="s">
        <v>32</v>
      </c>
      <c r="J1243" s="11" t="s">
        <v>33</v>
      </c>
      <c r="K1243" s="11" t="s">
        <v>34</v>
      </c>
      <c r="L1243" s="9">
        <v>31079</v>
      </c>
      <c r="M1243" s="11" t="s">
        <v>35</v>
      </c>
      <c r="N1243" s="11" t="s">
        <v>36</v>
      </c>
      <c r="O1243" s="11" t="s">
        <v>37</v>
      </c>
      <c r="P1243" s="11" t="s">
        <v>38</v>
      </c>
      <c r="Q1243" s="11" t="s">
        <v>39</v>
      </c>
      <c r="R1243" s="11" cm="1">
        <f t="array" ref="R1243">_xlfn.IFS(Table3[[#This Row],[Performance Levels]]="Exceeds",4,Table3[[#This Row],[Performance Levels]]="Fully Meets",3,Table3[[#This Row],[Performance Levels]]="PIP",1,Table3[[#This Row],[Performance Levels]]="Needs Improvement",2)</f>
        <v>3</v>
      </c>
      <c r="S1243" s="11">
        <v>3</v>
      </c>
      <c r="T1243" s="11" t="str" cm="1">
        <f t="array" ref="T1243">_xlfn.IFS(S1243&lt;=2,"Excellent",S1243=3,"Average",S1243&lt;=5,"Poor")</f>
        <v>Average</v>
      </c>
      <c r="U1243" s="9">
        <v>44791</v>
      </c>
      <c r="V1243" s="11">
        <v>5</v>
      </c>
      <c r="W1243" s="11" t="str" cm="1">
        <f t="array" ref="W1243">_xlfn.IFS(S1243&lt;=2,"High",S1243=3,"Moderate",S1243&lt;=5,"Low")</f>
        <v>Moderate</v>
      </c>
      <c r="X1243" s="11">
        <v>4</v>
      </c>
      <c r="Y1243" s="11" t="str" cm="1">
        <f t="array" ref="Y1243">_xlfn.IFS(S1243&lt;=2,"High",S1243=3,"Moderate",S1243&lt;=5,"Low")</f>
        <v>Moderate</v>
      </c>
      <c r="Z1243" s="11">
        <v>5</v>
      </c>
      <c r="AA1243" s="11" t="str" cm="1">
        <f t="array" ref="AA1243">_xlfn.IFS(S1243&lt;=2,"High",S1243=3,"Moderate",S1243&lt;=5,"Low")</f>
        <v>Moderate</v>
      </c>
      <c r="AB1243" s="9">
        <v>44926</v>
      </c>
      <c r="AC1243" s="11" t="s">
        <v>67</v>
      </c>
      <c r="AD1243" s="11" t="s">
        <v>41</v>
      </c>
      <c r="AE1243" s="11" t="s">
        <v>51</v>
      </c>
      <c r="AF1243" s="11">
        <v>5</v>
      </c>
      <c r="AG1243" s="12">
        <v>305.05</v>
      </c>
      <c r="AH1243" s="11">
        <v>35</v>
      </c>
      <c r="AI1243" s="11" t="str" cm="1">
        <f t="array" ref="AI1243">_xlfn.IFS(AH1243&lt;=25,"Young",AH1243&lt;=50,"Adult",AH1243&gt;50,"Old")</f>
        <v>Adult</v>
      </c>
    </row>
    <row r="1244" spans="1:35" x14ac:dyDescent="0.35">
      <c r="A1244" s="7">
        <v>1758</v>
      </c>
      <c r="B1244" s="5">
        <v>43468</v>
      </c>
      <c r="C1244" s="6">
        <f t="shared" ca="1" si="19"/>
        <v>7.3805555555555555</v>
      </c>
      <c r="D1244" s="7" t="s">
        <v>27</v>
      </c>
      <c r="E1244" s="7" t="s">
        <v>63</v>
      </c>
      <c r="F1244" s="7" t="s">
        <v>29</v>
      </c>
      <c r="G1244" s="7" t="s">
        <v>45</v>
      </c>
      <c r="H1244" s="7" t="s">
        <v>55</v>
      </c>
      <c r="I1244" s="7" t="s">
        <v>45</v>
      </c>
      <c r="J1244" s="7" t="s">
        <v>33</v>
      </c>
      <c r="K1244" s="7" t="s">
        <v>88</v>
      </c>
      <c r="L1244" s="5">
        <v>21327</v>
      </c>
      <c r="M1244" s="7" t="s">
        <v>35</v>
      </c>
      <c r="N1244" s="7" t="s">
        <v>47</v>
      </c>
      <c r="O1244" s="7" t="s">
        <v>37</v>
      </c>
      <c r="P1244" s="7" t="s">
        <v>60</v>
      </c>
      <c r="Q1244" s="7" t="s">
        <v>39</v>
      </c>
      <c r="R1244" s="7" cm="1">
        <f t="array" ref="R1244">_xlfn.IFS(Table3[[#This Row],[Performance Levels]]="Exceeds",4,Table3[[#This Row],[Performance Levels]]="Fully Meets",3,Table3[[#This Row],[Performance Levels]]="PIP",1,Table3[[#This Row],[Performance Levels]]="Needs Improvement",2)</f>
        <v>3</v>
      </c>
      <c r="S1244" s="7">
        <v>3</v>
      </c>
      <c r="T1244" s="7" t="str" cm="1">
        <f t="array" ref="T1244">_xlfn.IFS(S1244&lt;=2,"Excellent",S1244=3,"Average",S1244&lt;=5,"Poor")</f>
        <v>Average</v>
      </c>
      <c r="U1244" s="5">
        <v>44791</v>
      </c>
      <c r="V1244" s="7">
        <v>5</v>
      </c>
      <c r="W1244" s="7" t="str" cm="1">
        <f t="array" ref="W1244">_xlfn.IFS(S1244&lt;=2,"High",S1244=3,"Moderate",S1244&lt;=5,"Low")</f>
        <v>Moderate</v>
      </c>
      <c r="X1244" s="7">
        <v>3</v>
      </c>
      <c r="Y1244" s="7" t="str" cm="1">
        <f t="array" ref="Y1244">_xlfn.IFS(S1244&lt;=2,"High",S1244=3,"Moderate",S1244&lt;=5,"Low")</f>
        <v>Moderate</v>
      </c>
      <c r="Z1244" s="7">
        <v>5</v>
      </c>
      <c r="AA1244" s="7" t="str" cm="1">
        <f t="array" ref="AA1244">_xlfn.IFS(S1244&lt;=2,"High",S1244=3,"Moderate",S1244&lt;=5,"Low")</f>
        <v>Moderate</v>
      </c>
      <c r="AB1244" s="5">
        <v>45060</v>
      </c>
      <c r="AC1244" s="7" t="s">
        <v>49</v>
      </c>
      <c r="AD1244" s="7" t="s">
        <v>41</v>
      </c>
      <c r="AE1244" s="7" t="s">
        <v>62</v>
      </c>
      <c r="AF1244" s="7">
        <v>5</v>
      </c>
      <c r="AG1244" s="8">
        <v>296.24</v>
      </c>
      <c r="AH1244" s="7">
        <v>61</v>
      </c>
      <c r="AI1244" s="7" t="str" cm="1">
        <f t="array" ref="AI1244">_xlfn.IFS(AH1244&lt;=25,"Young",AH1244&lt;=50,"Adult",AH1244&gt;50,"Old")</f>
        <v>Old</v>
      </c>
    </row>
    <row r="1245" spans="1:35" x14ac:dyDescent="0.35">
      <c r="A1245" s="11">
        <v>1759</v>
      </c>
      <c r="B1245" s="9">
        <v>44219</v>
      </c>
      <c r="C1245" s="10">
        <f t="shared" ca="1" si="19"/>
        <v>5.3250000000000002</v>
      </c>
      <c r="D1245" s="11" t="s">
        <v>27</v>
      </c>
      <c r="E1245" s="11" t="s">
        <v>93</v>
      </c>
      <c r="F1245" s="11" t="s">
        <v>29</v>
      </c>
      <c r="G1245" s="11" t="s">
        <v>30</v>
      </c>
      <c r="H1245" s="11" t="s">
        <v>55</v>
      </c>
      <c r="I1245" s="11" t="s">
        <v>45</v>
      </c>
      <c r="J1245" s="11" t="s">
        <v>33</v>
      </c>
      <c r="K1245" s="11" t="s">
        <v>64</v>
      </c>
      <c r="L1245" s="9">
        <v>54037</v>
      </c>
      <c r="M1245" s="11" t="s">
        <v>35</v>
      </c>
      <c r="N1245" s="11" t="s">
        <v>47</v>
      </c>
      <c r="O1245" s="11" t="s">
        <v>37</v>
      </c>
      <c r="P1245" s="11" t="s">
        <v>66</v>
      </c>
      <c r="Q1245" s="11" t="s">
        <v>39</v>
      </c>
      <c r="R1245" s="11" cm="1">
        <f t="array" ref="R1245">_xlfn.IFS(Table3[[#This Row],[Performance Levels]]="Exceeds",4,Table3[[#This Row],[Performance Levels]]="Fully Meets",3,Table3[[#This Row],[Performance Levels]]="PIP",1,Table3[[#This Row],[Performance Levels]]="Needs Improvement",2)</f>
        <v>3</v>
      </c>
      <c r="S1245" s="11">
        <v>3</v>
      </c>
      <c r="T1245" s="11" t="str" cm="1">
        <f t="array" ref="T1245">_xlfn.IFS(S1245&lt;=2,"Excellent",S1245=3,"Average",S1245&lt;=5,"Poor")</f>
        <v>Average</v>
      </c>
      <c r="U1245" s="9">
        <v>44820</v>
      </c>
      <c r="V1245" s="11">
        <v>5</v>
      </c>
      <c r="W1245" s="11" t="str" cm="1">
        <f t="array" ref="W1245">_xlfn.IFS(S1245&lt;=2,"High",S1245=3,"Moderate",S1245&lt;=5,"Low")</f>
        <v>Moderate</v>
      </c>
      <c r="X1245" s="11">
        <v>2</v>
      </c>
      <c r="Y1245" s="11" t="str" cm="1">
        <f t="array" ref="Y1245">_xlfn.IFS(S1245&lt;=2,"High",S1245=3,"Moderate",S1245&lt;=5,"Low")</f>
        <v>Moderate</v>
      </c>
      <c r="Z1245" s="11">
        <v>4</v>
      </c>
      <c r="AA1245" s="11" t="str" cm="1">
        <f t="array" ref="AA1245">_xlfn.IFS(S1245&lt;=2,"High",S1245=3,"Moderate",S1245&lt;=5,"Low")</f>
        <v>Moderate</v>
      </c>
      <c r="AB1245" s="9">
        <v>44855</v>
      </c>
      <c r="AC1245" s="11" t="s">
        <v>61</v>
      </c>
      <c r="AD1245" s="11" t="s">
        <v>41</v>
      </c>
      <c r="AE1245" s="11" t="s">
        <v>62</v>
      </c>
      <c r="AF1245" s="11">
        <v>4</v>
      </c>
      <c r="AG1245" s="12">
        <v>220.06</v>
      </c>
      <c r="AH1245" s="11">
        <v>74</v>
      </c>
      <c r="AI1245" s="11" t="str" cm="1">
        <f t="array" ref="AI1245">_xlfn.IFS(AH1245&lt;=25,"Young",AH1245&lt;=50,"Adult",AH1245&gt;50,"Old")</f>
        <v>Old</v>
      </c>
    </row>
    <row r="1246" spans="1:35" x14ac:dyDescent="0.35">
      <c r="A1246" s="7">
        <v>1760</v>
      </c>
      <c r="B1246" s="5">
        <v>43869</v>
      </c>
      <c r="C1246" s="6">
        <f t="shared" ca="1" si="19"/>
        <v>6.2833333333333332</v>
      </c>
      <c r="D1246" s="7" t="s">
        <v>27</v>
      </c>
      <c r="E1246" s="7" t="s">
        <v>73</v>
      </c>
      <c r="F1246" s="7" t="s">
        <v>29</v>
      </c>
      <c r="G1246" s="7" t="s">
        <v>45</v>
      </c>
      <c r="H1246" s="7" t="s">
        <v>31</v>
      </c>
      <c r="I1246" s="7" t="s">
        <v>45</v>
      </c>
      <c r="J1246" s="7" t="s">
        <v>33</v>
      </c>
      <c r="K1246" s="7" t="s">
        <v>64</v>
      </c>
      <c r="L1246" s="5">
        <v>34201</v>
      </c>
      <c r="M1246" s="7" t="s">
        <v>35</v>
      </c>
      <c r="N1246" s="7" t="s">
        <v>47</v>
      </c>
      <c r="O1246" s="7" t="s">
        <v>48</v>
      </c>
      <c r="P1246" s="7" t="s">
        <v>60</v>
      </c>
      <c r="Q1246" s="7" t="s">
        <v>39</v>
      </c>
      <c r="R1246" s="7" cm="1">
        <f t="array" ref="R1246">_xlfn.IFS(Table3[[#This Row],[Performance Levels]]="Exceeds",4,Table3[[#This Row],[Performance Levels]]="Fully Meets",3,Table3[[#This Row],[Performance Levels]]="PIP",1,Table3[[#This Row],[Performance Levels]]="Needs Improvement",2)</f>
        <v>3</v>
      </c>
      <c r="S1246" s="7">
        <v>3</v>
      </c>
      <c r="T1246" s="7" t="str" cm="1">
        <f t="array" ref="T1246">_xlfn.IFS(S1246&lt;=2,"Excellent",S1246=3,"Average",S1246&lt;=5,"Poor")</f>
        <v>Average</v>
      </c>
      <c r="U1246" s="5">
        <v>45001</v>
      </c>
      <c r="V1246" s="7">
        <v>5</v>
      </c>
      <c r="W1246" s="7" t="str" cm="1">
        <f t="array" ref="W1246">_xlfn.IFS(S1246&lt;=2,"High",S1246=3,"Moderate",S1246&lt;=5,"Low")</f>
        <v>Moderate</v>
      </c>
      <c r="X1246" s="7">
        <v>3</v>
      </c>
      <c r="Y1246" s="7" t="str" cm="1">
        <f t="array" ref="Y1246">_xlfn.IFS(S1246&lt;=2,"High",S1246=3,"Moderate",S1246&lt;=5,"Low")</f>
        <v>Moderate</v>
      </c>
      <c r="Z1246" s="7">
        <v>2</v>
      </c>
      <c r="AA1246" s="7" t="str" cm="1">
        <f t="array" ref="AA1246">_xlfn.IFS(S1246&lt;=2,"High",S1246=3,"Moderate",S1246&lt;=5,"Low")</f>
        <v>Moderate</v>
      </c>
      <c r="AB1246" s="5">
        <v>44946</v>
      </c>
      <c r="AC1246" s="7" t="s">
        <v>67</v>
      </c>
      <c r="AD1246" s="7" t="s">
        <v>50</v>
      </c>
      <c r="AE1246" s="7" t="s">
        <v>72</v>
      </c>
      <c r="AF1246" s="7">
        <v>3</v>
      </c>
      <c r="AG1246" s="8">
        <v>378.51</v>
      </c>
      <c r="AH1246" s="7">
        <v>27</v>
      </c>
      <c r="AI1246" s="7" t="str" cm="1">
        <f t="array" ref="AI1246">_xlfn.IFS(AH1246&lt;=25,"Young",AH1246&lt;=50,"Adult",AH1246&gt;50,"Old")</f>
        <v>Adult</v>
      </c>
    </row>
    <row r="1247" spans="1:35" x14ac:dyDescent="0.35">
      <c r="A1247" s="11">
        <v>1761</v>
      </c>
      <c r="B1247" s="9">
        <v>44498</v>
      </c>
      <c r="C1247" s="10">
        <f t="shared" ca="1" si="19"/>
        <v>4.5583333333333336</v>
      </c>
      <c r="D1247" s="11" t="s">
        <v>27</v>
      </c>
      <c r="E1247" s="11" t="s">
        <v>80</v>
      </c>
      <c r="F1247" s="11" t="s">
        <v>107</v>
      </c>
      <c r="G1247" s="11" t="s">
        <v>30</v>
      </c>
      <c r="H1247" s="11" t="s">
        <v>31</v>
      </c>
      <c r="I1247" s="11" t="s">
        <v>32</v>
      </c>
      <c r="J1247" s="11" t="s">
        <v>33</v>
      </c>
      <c r="K1247" s="11" t="s">
        <v>69</v>
      </c>
      <c r="L1247" s="9">
        <v>22417</v>
      </c>
      <c r="M1247" s="11" t="s">
        <v>35</v>
      </c>
      <c r="N1247" s="11" t="s">
        <v>36</v>
      </c>
      <c r="O1247" s="11" t="s">
        <v>59</v>
      </c>
      <c r="P1247" s="11" t="s">
        <v>66</v>
      </c>
      <c r="Q1247" s="11" t="s">
        <v>39</v>
      </c>
      <c r="R1247" s="11" cm="1">
        <f t="array" ref="R1247">_xlfn.IFS(Table3[[#This Row],[Performance Levels]]="Exceeds",4,Table3[[#This Row],[Performance Levels]]="Fully Meets",3,Table3[[#This Row],[Performance Levels]]="PIP",1,Table3[[#This Row],[Performance Levels]]="Needs Improvement",2)</f>
        <v>3</v>
      </c>
      <c r="S1247" s="11">
        <v>3</v>
      </c>
      <c r="T1247" s="11" t="str" cm="1">
        <f t="array" ref="T1247">_xlfn.IFS(S1247&lt;=2,"Excellent",S1247=3,"Average",S1247&lt;=5,"Poor")</f>
        <v>Average</v>
      </c>
      <c r="U1247" s="9">
        <v>44977</v>
      </c>
      <c r="V1247" s="11">
        <v>3</v>
      </c>
      <c r="W1247" s="11" t="str" cm="1">
        <f t="array" ref="W1247">_xlfn.IFS(S1247&lt;=2,"High",S1247=3,"Moderate",S1247&lt;=5,"Low")</f>
        <v>Moderate</v>
      </c>
      <c r="X1247" s="11">
        <v>2</v>
      </c>
      <c r="Y1247" s="11" t="str" cm="1">
        <f t="array" ref="Y1247">_xlfn.IFS(S1247&lt;=2,"High",S1247=3,"Moderate",S1247&lt;=5,"Low")</f>
        <v>Moderate</v>
      </c>
      <c r="Z1247" s="11">
        <v>1</v>
      </c>
      <c r="AA1247" s="11" t="str" cm="1">
        <f t="array" ref="AA1247">_xlfn.IFS(S1247&lt;=2,"High",S1247=3,"Moderate",S1247&lt;=5,"Low")</f>
        <v>Moderate</v>
      </c>
      <c r="AB1247" s="9">
        <v>44872</v>
      </c>
      <c r="AC1247" s="11" t="s">
        <v>67</v>
      </c>
      <c r="AD1247" s="11" t="s">
        <v>50</v>
      </c>
      <c r="AE1247" s="11" t="s">
        <v>62</v>
      </c>
      <c r="AF1247" s="11">
        <v>4</v>
      </c>
      <c r="AG1247" s="12">
        <v>905.6</v>
      </c>
      <c r="AH1247" s="11">
        <v>60</v>
      </c>
      <c r="AI1247" s="11" t="str" cm="1">
        <f t="array" ref="AI1247">_xlfn.IFS(AH1247&lt;=25,"Young",AH1247&lt;=50,"Adult",AH1247&gt;50,"Old")</f>
        <v>Old</v>
      </c>
    </row>
    <row r="1248" spans="1:35" x14ac:dyDescent="0.35">
      <c r="A1248" s="7">
        <v>1762</v>
      </c>
      <c r="B1248" s="5">
        <v>45111</v>
      </c>
      <c r="C1248" s="6">
        <f t="shared" ca="1" si="19"/>
        <v>2.8777777777777778</v>
      </c>
      <c r="D1248" s="7" t="s">
        <v>27</v>
      </c>
      <c r="E1248" s="7" t="s">
        <v>53</v>
      </c>
      <c r="F1248" s="7" t="s">
        <v>107</v>
      </c>
      <c r="G1248" s="7" t="s">
        <v>30</v>
      </c>
      <c r="H1248" s="7" t="s">
        <v>55</v>
      </c>
      <c r="I1248" s="7" t="s">
        <v>45</v>
      </c>
      <c r="J1248" s="7" t="s">
        <v>33</v>
      </c>
      <c r="K1248" s="7" t="s">
        <v>102</v>
      </c>
      <c r="L1248" s="5">
        <v>36941</v>
      </c>
      <c r="M1248" s="7" t="s">
        <v>35</v>
      </c>
      <c r="N1248" s="7" t="s">
        <v>36</v>
      </c>
      <c r="O1248" s="7" t="s">
        <v>37</v>
      </c>
      <c r="P1248" s="7" t="s">
        <v>76</v>
      </c>
      <c r="Q1248" s="7" t="s">
        <v>39</v>
      </c>
      <c r="R1248" s="7" cm="1">
        <f t="array" ref="R1248">_xlfn.IFS(Table3[[#This Row],[Performance Levels]]="Exceeds",4,Table3[[#This Row],[Performance Levels]]="Fully Meets",3,Table3[[#This Row],[Performance Levels]]="PIP",1,Table3[[#This Row],[Performance Levels]]="Needs Improvement",2)</f>
        <v>3</v>
      </c>
      <c r="S1248" s="7">
        <v>3</v>
      </c>
      <c r="T1248" s="7" t="str" cm="1">
        <f t="array" ref="T1248">_xlfn.IFS(S1248&lt;=2,"Excellent",S1248=3,"Average",S1248&lt;=5,"Poor")</f>
        <v>Average</v>
      </c>
      <c r="U1248" s="5">
        <v>45004</v>
      </c>
      <c r="V1248" s="7">
        <v>3</v>
      </c>
      <c r="W1248" s="7" t="str" cm="1">
        <f t="array" ref="W1248">_xlfn.IFS(S1248&lt;=2,"High",S1248=3,"Moderate",S1248&lt;=5,"Low")</f>
        <v>Moderate</v>
      </c>
      <c r="X1248" s="7">
        <v>3</v>
      </c>
      <c r="Y1248" s="7" t="str" cm="1">
        <f t="array" ref="Y1248">_xlfn.IFS(S1248&lt;=2,"High",S1248=3,"Moderate",S1248&lt;=5,"Low")</f>
        <v>Moderate</v>
      </c>
      <c r="Z1248" s="7">
        <v>5</v>
      </c>
      <c r="AA1248" s="7" t="str" cm="1">
        <f t="array" ref="AA1248">_xlfn.IFS(S1248&lt;=2,"High",S1248=3,"Moderate",S1248&lt;=5,"Low")</f>
        <v>Moderate</v>
      </c>
      <c r="AB1248" s="5">
        <v>44806</v>
      </c>
      <c r="AC1248" s="7" t="s">
        <v>49</v>
      </c>
      <c r="AD1248" s="7" t="s">
        <v>50</v>
      </c>
      <c r="AE1248" s="7" t="s">
        <v>51</v>
      </c>
      <c r="AF1248" s="7">
        <v>3</v>
      </c>
      <c r="AG1248" s="8">
        <v>669.57</v>
      </c>
      <c r="AH1248" s="7">
        <v>22</v>
      </c>
      <c r="AI1248" s="7" t="str" cm="1">
        <f t="array" ref="AI1248">_xlfn.IFS(AH1248&lt;=25,"Young",AH1248&lt;=50,"Adult",AH1248&gt;50,"Old")</f>
        <v>Young</v>
      </c>
    </row>
    <row r="1249" spans="1:35" x14ac:dyDescent="0.35">
      <c r="A1249" s="11">
        <v>1763</v>
      </c>
      <c r="B1249" s="9">
        <v>45022</v>
      </c>
      <c r="C1249" s="10">
        <f t="shared" ca="1" si="19"/>
        <v>3.1222222222222222</v>
      </c>
      <c r="D1249" s="11" t="s">
        <v>27</v>
      </c>
      <c r="E1249" s="11" t="s">
        <v>68</v>
      </c>
      <c r="F1249" s="11" t="s">
        <v>29</v>
      </c>
      <c r="G1249" s="11" t="s">
        <v>45</v>
      </c>
      <c r="H1249" s="11" t="s">
        <v>55</v>
      </c>
      <c r="I1249" s="11" t="s">
        <v>54</v>
      </c>
      <c r="J1249" s="11" t="s">
        <v>33</v>
      </c>
      <c r="K1249" s="11" t="s">
        <v>78</v>
      </c>
      <c r="L1249" s="9">
        <v>18276</v>
      </c>
      <c r="M1249" s="11" t="s">
        <v>35</v>
      </c>
      <c r="N1249" s="11" t="s">
        <v>36</v>
      </c>
      <c r="O1249" s="11" t="s">
        <v>83</v>
      </c>
      <c r="P1249" s="11" t="s">
        <v>38</v>
      </c>
      <c r="Q1249" s="11" t="s">
        <v>39</v>
      </c>
      <c r="R1249" s="11" cm="1">
        <f t="array" ref="R1249">_xlfn.IFS(Table3[[#This Row],[Performance Levels]]="Exceeds",4,Table3[[#This Row],[Performance Levels]]="Fully Meets",3,Table3[[#This Row],[Performance Levels]]="PIP",1,Table3[[#This Row],[Performance Levels]]="Needs Improvement",2)</f>
        <v>3</v>
      </c>
      <c r="S1249" s="11">
        <v>3</v>
      </c>
      <c r="T1249" s="11" t="str" cm="1">
        <f t="array" ref="T1249">_xlfn.IFS(S1249&lt;=2,"Excellent",S1249=3,"Average",S1249&lt;=5,"Poor")</f>
        <v>Average</v>
      </c>
      <c r="U1249" s="9">
        <v>44791</v>
      </c>
      <c r="V1249" s="11">
        <v>4</v>
      </c>
      <c r="W1249" s="11" t="str" cm="1">
        <f t="array" ref="W1249">_xlfn.IFS(S1249&lt;=2,"High",S1249=3,"Moderate",S1249&lt;=5,"Low")</f>
        <v>Moderate</v>
      </c>
      <c r="X1249" s="11">
        <v>2</v>
      </c>
      <c r="Y1249" s="11" t="str" cm="1">
        <f t="array" ref="Y1249">_xlfn.IFS(S1249&lt;=2,"High",S1249=3,"Moderate",S1249&lt;=5,"Low")</f>
        <v>Moderate</v>
      </c>
      <c r="Z1249" s="11">
        <v>4</v>
      </c>
      <c r="AA1249" s="11" t="str" cm="1">
        <f t="array" ref="AA1249">_xlfn.IFS(S1249&lt;=2,"High",S1249=3,"Moderate",S1249&lt;=5,"Low")</f>
        <v>Moderate</v>
      </c>
      <c r="AB1249" s="9">
        <v>44987</v>
      </c>
      <c r="AC1249" s="11" t="s">
        <v>40</v>
      </c>
      <c r="AD1249" s="11" t="s">
        <v>50</v>
      </c>
      <c r="AE1249" s="11" t="s">
        <v>62</v>
      </c>
      <c r="AF1249" s="11">
        <v>2</v>
      </c>
      <c r="AG1249" s="12">
        <v>723.9</v>
      </c>
      <c r="AH1249" s="11">
        <v>73</v>
      </c>
      <c r="AI1249" s="11" t="str" cm="1">
        <f t="array" ref="AI1249">_xlfn.IFS(AH1249&lt;=25,"Young",AH1249&lt;=50,"Adult",AH1249&gt;50,"Old")</f>
        <v>Old</v>
      </c>
    </row>
    <row r="1250" spans="1:35" x14ac:dyDescent="0.35">
      <c r="A1250" s="7">
        <v>1764</v>
      </c>
      <c r="B1250" s="5">
        <v>44943</v>
      </c>
      <c r="C1250" s="6">
        <f t="shared" ca="1" si="19"/>
        <v>3.3416666666666668</v>
      </c>
      <c r="D1250" s="7" t="s">
        <v>27</v>
      </c>
      <c r="E1250" s="7" t="s">
        <v>28</v>
      </c>
      <c r="F1250" s="7" t="s">
        <v>29</v>
      </c>
      <c r="G1250" s="7" t="s">
        <v>54</v>
      </c>
      <c r="H1250" s="7" t="s">
        <v>44</v>
      </c>
      <c r="I1250" s="7" t="s">
        <v>32</v>
      </c>
      <c r="J1250" s="7" t="s">
        <v>33</v>
      </c>
      <c r="K1250" s="7" t="s">
        <v>78</v>
      </c>
      <c r="L1250" s="5">
        <v>54425</v>
      </c>
      <c r="M1250" s="7" t="s">
        <v>35</v>
      </c>
      <c r="N1250" s="7" t="s">
        <v>36</v>
      </c>
      <c r="O1250" s="7" t="s">
        <v>71</v>
      </c>
      <c r="P1250" s="7" t="s">
        <v>66</v>
      </c>
      <c r="Q1250" s="7" t="s">
        <v>39</v>
      </c>
      <c r="R1250" s="7" cm="1">
        <f t="array" ref="R1250">_xlfn.IFS(Table3[[#This Row],[Performance Levels]]="Exceeds",4,Table3[[#This Row],[Performance Levels]]="Fully Meets",3,Table3[[#This Row],[Performance Levels]]="PIP",1,Table3[[#This Row],[Performance Levels]]="Needs Improvement",2)</f>
        <v>3</v>
      </c>
      <c r="S1250" s="7">
        <v>3</v>
      </c>
      <c r="T1250" s="7" t="str" cm="1">
        <f t="array" ref="T1250">_xlfn.IFS(S1250&lt;=2,"Excellent",S1250=3,"Average",S1250&lt;=5,"Poor")</f>
        <v>Average</v>
      </c>
      <c r="U1250" s="5">
        <v>44998</v>
      </c>
      <c r="V1250" s="7">
        <v>2</v>
      </c>
      <c r="W1250" s="7" t="str" cm="1">
        <f t="array" ref="W1250">_xlfn.IFS(S1250&lt;=2,"High",S1250=3,"Moderate",S1250&lt;=5,"Low")</f>
        <v>Moderate</v>
      </c>
      <c r="X1250" s="7">
        <v>3</v>
      </c>
      <c r="Y1250" s="7" t="str" cm="1">
        <f t="array" ref="Y1250">_xlfn.IFS(S1250&lt;=2,"High",S1250=3,"Moderate",S1250&lt;=5,"Low")</f>
        <v>Moderate</v>
      </c>
      <c r="Z1250" s="7">
        <v>5</v>
      </c>
      <c r="AA1250" s="7" t="str" cm="1">
        <f t="array" ref="AA1250">_xlfn.IFS(S1250&lt;=2,"High",S1250=3,"Moderate",S1250&lt;=5,"Low")</f>
        <v>Moderate</v>
      </c>
      <c r="AB1250" s="5">
        <v>45053</v>
      </c>
      <c r="AC1250" s="7" t="s">
        <v>91</v>
      </c>
      <c r="AD1250" s="7" t="s">
        <v>41</v>
      </c>
      <c r="AE1250" s="7" t="s">
        <v>72</v>
      </c>
      <c r="AF1250" s="7">
        <v>1</v>
      </c>
      <c r="AG1250" s="8">
        <v>834.44</v>
      </c>
      <c r="AH1250" s="7">
        <v>74</v>
      </c>
      <c r="AI1250" s="7" t="str" cm="1">
        <f t="array" ref="AI1250">_xlfn.IFS(AH1250&lt;=25,"Young",AH1250&lt;=50,"Adult",AH1250&gt;50,"Old")</f>
        <v>Old</v>
      </c>
    </row>
    <row r="1251" spans="1:35" x14ac:dyDescent="0.35">
      <c r="A1251" s="11">
        <v>1765</v>
      </c>
      <c r="B1251" s="9">
        <v>43755</v>
      </c>
      <c r="C1251" s="10">
        <f t="shared" ca="1" si="19"/>
        <v>6.5916666666666668</v>
      </c>
      <c r="D1251" s="11" t="s">
        <v>105</v>
      </c>
      <c r="E1251" s="11" t="s">
        <v>68</v>
      </c>
      <c r="F1251" s="11" t="s">
        <v>29</v>
      </c>
      <c r="G1251" s="11" t="s">
        <v>30</v>
      </c>
      <c r="H1251" s="11" t="s">
        <v>31</v>
      </c>
      <c r="I1251" s="11" t="s">
        <v>45</v>
      </c>
      <c r="J1251" s="11" t="s">
        <v>33</v>
      </c>
      <c r="K1251" s="11" t="s">
        <v>95</v>
      </c>
      <c r="L1251" s="9">
        <v>33488</v>
      </c>
      <c r="M1251" s="11" t="s">
        <v>35</v>
      </c>
      <c r="N1251" s="11" t="s">
        <v>36</v>
      </c>
      <c r="O1251" s="11" t="s">
        <v>83</v>
      </c>
      <c r="P1251" s="11" t="s">
        <v>76</v>
      </c>
      <c r="Q1251" s="11" t="s">
        <v>39</v>
      </c>
      <c r="R1251" s="11" cm="1">
        <f t="array" ref="R1251">_xlfn.IFS(Table3[[#This Row],[Performance Levels]]="Exceeds",4,Table3[[#This Row],[Performance Levels]]="Fully Meets",3,Table3[[#This Row],[Performance Levels]]="PIP",1,Table3[[#This Row],[Performance Levels]]="Needs Improvement",2)</f>
        <v>3</v>
      </c>
      <c r="S1251" s="11">
        <v>3</v>
      </c>
      <c r="T1251" s="11" t="str" cm="1">
        <f t="array" ref="T1251">_xlfn.IFS(S1251&lt;=2,"Excellent",S1251=3,"Average",S1251&lt;=5,"Poor")</f>
        <v>Average</v>
      </c>
      <c r="U1251" s="9">
        <v>44919</v>
      </c>
      <c r="V1251" s="11">
        <v>5</v>
      </c>
      <c r="W1251" s="11" t="str" cm="1">
        <f t="array" ref="W1251">_xlfn.IFS(S1251&lt;=2,"High",S1251=3,"Moderate",S1251&lt;=5,"Low")</f>
        <v>Moderate</v>
      </c>
      <c r="X1251" s="11">
        <v>5</v>
      </c>
      <c r="Y1251" s="11" t="str" cm="1">
        <f t="array" ref="Y1251">_xlfn.IFS(S1251&lt;=2,"High",S1251=3,"Moderate",S1251&lt;=5,"Low")</f>
        <v>Moderate</v>
      </c>
      <c r="Z1251" s="11">
        <v>2</v>
      </c>
      <c r="AA1251" s="11" t="str" cm="1">
        <f t="array" ref="AA1251">_xlfn.IFS(S1251&lt;=2,"High",S1251=3,"Moderate",S1251&lt;=5,"Low")</f>
        <v>Moderate</v>
      </c>
      <c r="AB1251" s="9">
        <v>45142</v>
      </c>
      <c r="AC1251" s="11" t="s">
        <v>40</v>
      </c>
      <c r="AD1251" s="11" t="s">
        <v>50</v>
      </c>
      <c r="AE1251" s="11" t="s">
        <v>51</v>
      </c>
      <c r="AF1251" s="11">
        <v>1</v>
      </c>
      <c r="AG1251" s="12">
        <v>393.88</v>
      </c>
      <c r="AH1251" s="11">
        <v>28</v>
      </c>
      <c r="AI1251" s="11" t="str" cm="1">
        <f t="array" ref="AI1251">_xlfn.IFS(AH1251&lt;=25,"Young",AH1251&lt;=50,"Adult",AH1251&gt;50,"Old")</f>
        <v>Adult</v>
      </c>
    </row>
    <row r="1252" spans="1:35" x14ac:dyDescent="0.35">
      <c r="A1252" s="7">
        <v>1766</v>
      </c>
      <c r="B1252" s="5">
        <v>43638</v>
      </c>
      <c r="C1252" s="6">
        <f t="shared" ca="1" si="19"/>
        <v>6.9111111111111114</v>
      </c>
      <c r="D1252" s="7" t="s">
        <v>27</v>
      </c>
      <c r="E1252" s="7" t="s">
        <v>93</v>
      </c>
      <c r="F1252" s="7" t="s">
        <v>29</v>
      </c>
      <c r="G1252" s="7" t="s">
        <v>30</v>
      </c>
      <c r="H1252" s="7" t="s">
        <v>55</v>
      </c>
      <c r="I1252" s="7" t="s">
        <v>32</v>
      </c>
      <c r="J1252" s="7" t="s">
        <v>33</v>
      </c>
      <c r="K1252" s="7" t="s">
        <v>69</v>
      </c>
      <c r="L1252" s="5">
        <v>21016</v>
      </c>
      <c r="M1252" s="7" t="s">
        <v>35</v>
      </c>
      <c r="N1252" s="7" t="s">
        <v>36</v>
      </c>
      <c r="O1252" s="7" t="s">
        <v>83</v>
      </c>
      <c r="P1252" s="7" t="s">
        <v>66</v>
      </c>
      <c r="Q1252" s="7" t="s">
        <v>39</v>
      </c>
      <c r="R1252" s="7" cm="1">
        <f t="array" ref="R1252">_xlfn.IFS(Table3[[#This Row],[Performance Levels]]="Exceeds",4,Table3[[#This Row],[Performance Levels]]="Fully Meets",3,Table3[[#This Row],[Performance Levels]]="PIP",1,Table3[[#This Row],[Performance Levels]]="Needs Improvement",2)</f>
        <v>3</v>
      </c>
      <c r="S1252" s="7">
        <v>3</v>
      </c>
      <c r="T1252" s="7" t="str" cm="1">
        <f t="array" ref="T1252">_xlfn.IFS(S1252&lt;=2,"Excellent",S1252=3,"Average",S1252&lt;=5,"Poor")</f>
        <v>Average</v>
      </c>
      <c r="U1252" s="5">
        <v>45069</v>
      </c>
      <c r="V1252" s="7">
        <v>1</v>
      </c>
      <c r="W1252" s="7" t="str" cm="1">
        <f t="array" ref="W1252">_xlfn.IFS(S1252&lt;=2,"High",S1252=3,"Moderate",S1252&lt;=5,"Low")</f>
        <v>Moderate</v>
      </c>
      <c r="X1252" s="7">
        <v>5</v>
      </c>
      <c r="Y1252" s="7" t="str" cm="1">
        <f t="array" ref="Y1252">_xlfn.IFS(S1252&lt;=2,"High",S1252=3,"Moderate",S1252&lt;=5,"Low")</f>
        <v>Moderate</v>
      </c>
      <c r="Z1252" s="7">
        <v>2</v>
      </c>
      <c r="AA1252" s="7" t="str" cm="1">
        <f t="array" ref="AA1252">_xlfn.IFS(S1252&lt;=2,"High",S1252=3,"Moderate",S1252&lt;=5,"Low")</f>
        <v>Moderate</v>
      </c>
      <c r="AB1252" s="5">
        <v>45114</v>
      </c>
      <c r="AC1252" s="7" t="s">
        <v>49</v>
      </c>
      <c r="AD1252" s="7" t="s">
        <v>50</v>
      </c>
      <c r="AE1252" s="7" t="s">
        <v>51</v>
      </c>
      <c r="AF1252" s="7">
        <v>3</v>
      </c>
      <c r="AG1252" s="8">
        <v>637.61</v>
      </c>
      <c r="AH1252" s="7">
        <v>62</v>
      </c>
      <c r="AI1252" s="7" t="str" cm="1">
        <f t="array" ref="AI1252">_xlfn.IFS(AH1252&lt;=25,"Young",AH1252&lt;=50,"Adult",AH1252&gt;50,"Old")</f>
        <v>Old</v>
      </c>
    </row>
    <row r="1253" spans="1:35" x14ac:dyDescent="0.35">
      <c r="A1253" s="11">
        <v>1767</v>
      </c>
      <c r="B1253" s="9">
        <v>44967</v>
      </c>
      <c r="C1253" s="10">
        <f t="shared" ca="1" si="19"/>
        <v>3.2777777777777777</v>
      </c>
      <c r="D1253" s="11" t="s">
        <v>27</v>
      </c>
      <c r="E1253" s="11" t="s">
        <v>73</v>
      </c>
      <c r="F1253" s="11" t="s">
        <v>29</v>
      </c>
      <c r="G1253" s="11" t="s">
        <v>30</v>
      </c>
      <c r="H1253" s="11" t="s">
        <v>44</v>
      </c>
      <c r="I1253" s="11" t="s">
        <v>54</v>
      </c>
      <c r="J1253" s="11" t="s">
        <v>33</v>
      </c>
      <c r="K1253" s="11" t="s">
        <v>64</v>
      </c>
      <c r="L1253" s="9">
        <v>35064</v>
      </c>
      <c r="M1253" s="11" t="s">
        <v>35</v>
      </c>
      <c r="N1253" s="11" t="s">
        <v>36</v>
      </c>
      <c r="O1253" s="11" t="s">
        <v>37</v>
      </c>
      <c r="P1253" s="11" t="s">
        <v>76</v>
      </c>
      <c r="Q1253" s="11" t="s">
        <v>39</v>
      </c>
      <c r="R1253" s="11" cm="1">
        <f t="array" ref="R1253">_xlfn.IFS(Table3[[#This Row],[Performance Levels]]="Exceeds",4,Table3[[#This Row],[Performance Levels]]="Fully Meets",3,Table3[[#This Row],[Performance Levels]]="PIP",1,Table3[[#This Row],[Performance Levels]]="Needs Improvement",2)</f>
        <v>3</v>
      </c>
      <c r="S1253" s="11">
        <v>3</v>
      </c>
      <c r="T1253" s="11" t="str" cm="1">
        <f t="array" ref="T1253">_xlfn.IFS(S1253&lt;=2,"Excellent",S1253=3,"Average",S1253&lt;=5,"Poor")</f>
        <v>Average</v>
      </c>
      <c r="U1253" s="9">
        <v>44782</v>
      </c>
      <c r="V1253" s="11">
        <v>4</v>
      </c>
      <c r="W1253" s="11" t="str" cm="1">
        <f t="array" ref="W1253">_xlfn.IFS(S1253&lt;=2,"High",S1253=3,"Moderate",S1253&lt;=5,"Low")</f>
        <v>Moderate</v>
      </c>
      <c r="X1253" s="11">
        <v>1</v>
      </c>
      <c r="Y1253" s="11" t="str" cm="1">
        <f t="array" ref="Y1253">_xlfn.IFS(S1253&lt;=2,"High",S1253=3,"Moderate",S1253&lt;=5,"Low")</f>
        <v>Moderate</v>
      </c>
      <c r="Z1253" s="11">
        <v>1</v>
      </c>
      <c r="AA1253" s="11" t="str" cm="1">
        <f t="array" ref="AA1253">_xlfn.IFS(S1253&lt;=2,"High",S1253=3,"Moderate",S1253&lt;=5,"Low")</f>
        <v>Moderate</v>
      </c>
      <c r="AB1253" s="9">
        <v>44859</v>
      </c>
      <c r="AC1253" s="11" t="s">
        <v>61</v>
      </c>
      <c r="AD1253" s="11" t="s">
        <v>50</v>
      </c>
      <c r="AE1253" s="11" t="s">
        <v>72</v>
      </c>
      <c r="AF1253" s="11">
        <v>3</v>
      </c>
      <c r="AG1253" s="12">
        <v>902.11</v>
      </c>
      <c r="AH1253" s="11">
        <v>28</v>
      </c>
      <c r="AI1253" s="11" t="str" cm="1">
        <f t="array" ref="AI1253">_xlfn.IFS(AH1253&lt;=25,"Young",AH1253&lt;=50,"Adult",AH1253&gt;50,"Old")</f>
        <v>Adult</v>
      </c>
    </row>
    <row r="1254" spans="1:35" x14ac:dyDescent="0.35">
      <c r="A1254" s="7">
        <v>1768</v>
      </c>
      <c r="B1254" s="5">
        <v>44847</v>
      </c>
      <c r="C1254" s="6">
        <f t="shared" ca="1" si="19"/>
        <v>3.6027777777777779</v>
      </c>
      <c r="D1254" s="7" t="s">
        <v>27</v>
      </c>
      <c r="E1254" s="7" t="s">
        <v>80</v>
      </c>
      <c r="F1254" s="7" t="s">
        <v>29</v>
      </c>
      <c r="G1254" s="7" t="s">
        <v>30</v>
      </c>
      <c r="H1254" s="7" t="s">
        <v>31</v>
      </c>
      <c r="I1254" s="7" t="s">
        <v>32</v>
      </c>
      <c r="J1254" s="7" t="s">
        <v>33</v>
      </c>
      <c r="K1254" s="7" t="s">
        <v>46</v>
      </c>
      <c r="L1254" s="5">
        <v>28182</v>
      </c>
      <c r="M1254" s="7" t="s">
        <v>35</v>
      </c>
      <c r="N1254" s="7" t="s">
        <v>36</v>
      </c>
      <c r="O1254" s="7" t="s">
        <v>71</v>
      </c>
      <c r="P1254" s="7" t="s">
        <v>66</v>
      </c>
      <c r="Q1254" s="7" t="s">
        <v>39</v>
      </c>
      <c r="R1254" s="7" cm="1">
        <f t="array" ref="R1254">_xlfn.IFS(Table3[[#This Row],[Performance Levels]]="Exceeds",4,Table3[[#This Row],[Performance Levels]]="Fully Meets",3,Table3[[#This Row],[Performance Levels]]="PIP",1,Table3[[#This Row],[Performance Levels]]="Needs Improvement",2)</f>
        <v>3</v>
      </c>
      <c r="S1254" s="7">
        <v>3</v>
      </c>
      <c r="T1254" s="7" t="str" cm="1">
        <f t="array" ref="T1254">_xlfn.IFS(S1254&lt;=2,"Excellent",S1254=3,"Average",S1254&lt;=5,"Poor")</f>
        <v>Average</v>
      </c>
      <c r="U1254" s="5">
        <v>44968</v>
      </c>
      <c r="V1254" s="7">
        <v>3</v>
      </c>
      <c r="W1254" s="7" t="str" cm="1">
        <f t="array" ref="W1254">_xlfn.IFS(S1254&lt;=2,"High",S1254=3,"Moderate",S1254&lt;=5,"Low")</f>
        <v>Moderate</v>
      </c>
      <c r="X1254" s="7">
        <v>3</v>
      </c>
      <c r="Y1254" s="7" t="str" cm="1">
        <f t="array" ref="Y1254">_xlfn.IFS(S1254&lt;=2,"High",S1254=3,"Moderate",S1254&lt;=5,"Low")</f>
        <v>Moderate</v>
      </c>
      <c r="Z1254" s="7">
        <v>3</v>
      </c>
      <c r="AA1254" s="7" t="str" cm="1">
        <f t="array" ref="AA1254">_xlfn.IFS(S1254&lt;=2,"High",S1254=3,"Moderate",S1254&lt;=5,"Low")</f>
        <v>Moderate</v>
      </c>
      <c r="AB1254" s="5">
        <v>44834</v>
      </c>
      <c r="AC1254" s="7" t="s">
        <v>40</v>
      </c>
      <c r="AD1254" s="7" t="s">
        <v>50</v>
      </c>
      <c r="AE1254" s="7" t="s">
        <v>72</v>
      </c>
      <c r="AF1254" s="7">
        <v>1</v>
      </c>
      <c r="AG1254" s="8">
        <v>999.79</v>
      </c>
      <c r="AH1254" s="7">
        <v>45</v>
      </c>
      <c r="AI1254" s="7" t="str" cm="1">
        <f t="array" ref="AI1254">_xlfn.IFS(AH1254&lt;=25,"Young",AH1254&lt;=50,"Adult",AH1254&gt;50,"Old")</f>
        <v>Adult</v>
      </c>
    </row>
    <row r="1255" spans="1:35" x14ac:dyDescent="0.35">
      <c r="A1255" s="11">
        <v>1769</v>
      </c>
      <c r="B1255" s="9">
        <v>44992</v>
      </c>
      <c r="C1255" s="10">
        <f t="shared" ca="1" si="19"/>
        <v>3.2027777777777779</v>
      </c>
      <c r="D1255" s="11" t="s">
        <v>27</v>
      </c>
      <c r="E1255" s="11" t="s">
        <v>53</v>
      </c>
      <c r="F1255" s="11" t="s">
        <v>29</v>
      </c>
      <c r="G1255" s="11" t="s">
        <v>30</v>
      </c>
      <c r="H1255" s="11" t="s">
        <v>55</v>
      </c>
      <c r="I1255" s="11" t="s">
        <v>32</v>
      </c>
      <c r="J1255" s="11" t="s">
        <v>33</v>
      </c>
      <c r="K1255" s="11" t="s">
        <v>78</v>
      </c>
      <c r="L1255" s="9">
        <v>27148</v>
      </c>
      <c r="M1255" s="11" t="s">
        <v>35</v>
      </c>
      <c r="N1255" s="11" t="s">
        <v>47</v>
      </c>
      <c r="O1255" s="11" t="s">
        <v>48</v>
      </c>
      <c r="P1255" s="11" t="s">
        <v>38</v>
      </c>
      <c r="Q1255" s="11" t="s">
        <v>39</v>
      </c>
      <c r="R1255" s="11" cm="1">
        <f t="array" ref="R1255">_xlfn.IFS(Table3[[#This Row],[Performance Levels]]="Exceeds",4,Table3[[#This Row],[Performance Levels]]="Fully Meets",3,Table3[[#This Row],[Performance Levels]]="PIP",1,Table3[[#This Row],[Performance Levels]]="Needs Improvement",2)</f>
        <v>3</v>
      </c>
      <c r="S1255" s="11">
        <v>3</v>
      </c>
      <c r="T1255" s="11" t="str" cm="1">
        <f t="array" ref="T1255">_xlfn.IFS(S1255&lt;=2,"Excellent",S1255=3,"Average",S1255&lt;=5,"Poor")</f>
        <v>Average</v>
      </c>
      <c r="U1255" s="9">
        <v>44967</v>
      </c>
      <c r="V1255" s="11">
        <v>4</v>
      </c>
      <c r="W1255" s="11" t="str" cm="1">
        <f t="array" ref="W1255">_xlfn.IFS(S1255&lt;=2,"High",S1255=3,"Moderate",S1255&lt;=5,"Low")</f>
        <v>Moderate</v>
      </c>
      <c r="X1255" s="11">
        <v>3</v>
      </c>
      <c r="Y1255" s="11" t="str" cm="1">
        <f t="array" ref="Y1255">_xlfn.IFS(S1255&lt;=2,"High",S1255=3,"Moderate",S1255&lt;=5,"Low")</f>
        <v>Moderate</v>
      </c>
      <c r="Z1255" s="11">
        <v>5</v>
      </c>
      <c r="AA1255" s="11" t="str" cm="1">
        <f t="array" ref="AA1255">_xlfn.IFS(S1255&lt;=2,"High",S1255=3,"Moderate",S1255&lt;=5,"Low")</f>
        <v>Moderate</v>
      </c>
      <c r="AB1255" s="9">
        <v>45012</v>
      </c>
      <c r="AC1255" s="11" t="s">
        <v>40</v>
      </c>
      <c r="AD1255" s="11" t="s">
        <v>41</v>
      </c>
      <c r="AE1255" s="11" t="s">
        <v>72</v>
      </c>
      <c r="AF1255" s="11">
        <v>1</v>
      </c>
      <c r="AG1255" s="12">
        <v>976.58</v>
      </c>
      <c r="AH1255" s="11">
        <v>49</v>
      </c>
      <c r="AI1255" s="11" t="str" cm="1">
        <f t="array" ref="AI1255">_xlfn.IFS(AH1255&lt;=25,"Young",AH1255&lt;=50,"Adult",AH1255&gt;50,"Old")</f>
        <v>Adult</v>
      </c>
    </row>
    <row r="1256" spans="1:35" x14ac:dyDescent="0.35">
      <c r="A1256" s="7">
        <v>1770</v>
      </c>
      <c r="B1256" s="5">
        <v>43355</v>
      </c>
      <c r="C1256" s="6">
        <f t="shared" ca="1" si="19"/>
        <v>7.6888888888888891</v>
      </c>
      <c r="D1256" s="7" t="s">
        <v>27</v>
      </c>
      <c r="E1256" s="7" t="s">
        <v>68</v>
      </c>
      <c r="F1256" s="7" t="s">
        <v>29</v>
      </c>
      <c r="G1256" s="7" t="s">
        <v>45</v>
      </c>
      <c r="H1256" s="7" t="s">
        <v>44</v>
      </c>
      <c r="I1256" s="7" t="s">
        <v>54</v>
      </c>
      <c r="J1256" s="7" t="s">
        <v>33</v>
      </c>
      <c r="K1256" s="7" t="s">
        <v>57</v>
      </c>
      <c r="L1256" s="5">
        <v>25997</v>
      </c>
      <c r="M1256" s="7" t="s">
        <v>35</v>
      </c>
      <c r="N1256" s="7" t="s">
        <v>47</v>
      </c>
      <c r="O1256" s="7" t="s">
        <v>48</v>
      </c>
      <c r="P1256" s="7" t="s">
        <v>60</v>
      </c>
      <c r="Q1256" s="7" t="s">
        <v>39</v>
      </c>
      <c r="R1256" s="7" cm="1">
        <f t="array" ref="R1256">_xlfn.IFS(Table3[[#This Row],[Performance Levels]]="Exceeds",4,Table3[[#This Row],[Performance Levels]]="Fully Meets",3,Table3[[#This Row],[Performance Levels]]="PIP",1,Table3[[#This Row],[Performance Levels]]="Needs Improvement",2)</f>
        <v>3</v>
      </c>
      <c r="S1256" s="7">
        <v>3</v>
      </c>
      <c r="T1256" s="7" t="str" cm="1">
        <f t="array" ref="T1256">_xlfn.IFS(S1256&lt;=2,"Excellent",S1256=3,"Average",S1256&lt;=5,"Poor")</f>
        <v>Average</v>
      </c>
      <c r="U1256" s="5">
        <v>44981</v>
      </c>
      <c r="V1256" s="7">
        <v>1</v>
      </c>
      <c r="W1256" s="7" t="str" cm="1">
        <f t="array" ref="W1256">_xlfn.IFS(S1256&lt;=2,"High",S1256=3,"Moderate",S1256&lt;=5,"Low")</f>
        <v>Moderate</v>
      </c>
      <c r="X1256" s="7">
        <v>3</v>
      </c>
      <c r="Y1256" s="7" t="str" cm="1">
        <f t="array" ref="Y1256">_xlfn.IFS(S1256&lt;=2,"High",S1256=3,"Moderate",S1256&lt;=5,"Low")</f>
        <v>Moderate</v>
      </c>
      <c r="Z1256" s="7">
        <v>5</v>
      </c>
      <c r="AA1256" s="7" t="str" cm="1">
        <f t="array" ref="AA1256">_xlfn.IFS(S1256&lt;=2,"High",S1256=3,"Moderate",S1256&lt;=5,"Low")</f>
        <v>Moderate</v>
      </c>
      <c r="AB1256" s="5">
        <v>44808</v>
      </c>
      <c r="AC1256" s="7" t="s">
        <v>49</v>
      </c>
      <c r="AD1256" s="7" t="s">
        <v>50</v>
      </c>
      <c r="AE1256" s="7" t="s">
        <v>51</v>
      </c>
      <c r="AF1256" s="7">
        <v>2</v>
      </c>
      <c r="AG1256" s="8">
        <v>257.2</v>
      </c>
      <c r="AH1256" s="7">
        <v>47</v>
      </c>
      <c r="AI1256" s="7" t="str" cm="1">
        <f t="array" ref="AI1256">_xlfn.IFS(AH1256&lt;=25,"Young",AH1256&lt;=50,"Adult",AH1256&gt;50,"Old")</f>
        <v>Adult</v>
      </c>
    </row>
    <row r="1257" spans="1:35" x14ac:dyDescent="0.35">
      <c r="A1257" s="11">
        <v>1771</v>
      </c>
      <c r="B1257" s="9">
        <v>44009</v>
      </c>
      <c r="C1257" s="10">
        <f t="shared" ca="1" si="19"/>
        <v>5.8972222222222221</v>
      </c>
      <c r="D1257" s="11" t="s">
        <v>27</v>
      </c>
      <c r="E1257" s="11" t="s">
        <v>28</v>
      </c>
      <c r="F1257" s="11" t="s">
        <v>29</v>
      </c>
      <c r="G1257" s="11" t="s">
        <v>45</v>
      </c>
      <c r="H1257" s="11" t="s">
        <v>31</v>
      </c>
      <c r="I1257" s="11" t="s">
        <v>45</v>
      </c>
      <c r="J1257" s="11" t="s">
        <v>33</v>
      </c>
      <c r="K1257" s="11" t="s">
        <v>99</v>
      </c>
      <c r="L1257" s="9">
        <v>18502</v>
      </c>
      <c r="M1257" s="11" t="s">
        <v>35</v>
      </c>
      <c r="N1257" s="11" t="s">
        <v>47</v>
      </c>
      <c r="O1257" s="11" t="s">
        <v>48</v>
      </c>
      <c r="P1257" s="11" t="s">
        <v>38</v>
      </c>
      <c r="Q1257" s="11" t="s">
        <v>39</v>
      </c>
      <c r="R1257" s="11" cm="1">
        <f t="array" ref="R1257">_xlfn.IFS(Table3[[#This Row],[Performance Levels]]="Exceeds",4,Table3[[#This Row],[Performance Levels]]="Fully Meets",3,Table3[[#This Row],[Performance Levels]]="PIP",1,Table3[[#This Row],[Performance Levels]]="Needs Improvement",2)</f>
        <v>3</v>
      </c>
      <c r="S1257" s="11">
        <v>3</v>
      </c>
      <c r="T1257" s="11" t="str" cm="1">
        <f t="array" ref="T1257">_xlfn.IFS(S1257&lt;=2,"Excellent",S1257=3,"Average",S1257&lt;=5,"Poor")</f>
        <v>Average</v>
      </c>
      <c r="U1257" s="9">
        <v>45080</v>
      </c>
      <c r="V1257" s="11">
        <v>3</v>
      </c>
      <c r="W1257" s="11" t="str" cm="1">
        <f t="array" ref="W1257">_xlfn.IFS(S1257&lt;=2,"High",S1257=3,"Moderate",S1257&lt;=5,"Low")</f>
        <v>Moderate</v>
      </c>
      <c r="X1257" s="11">
        <v>2</v>
      </c>
      <c r="Y1257" s="11" t="str" cm="1">
        <f t="array" ref="Y1257">_xlfn.IFS(S1257&lt;=2,"High",S1257=3,"Moderate",S1257&lt;=5,"Low")</f>
        <v>Moderate</v>
      </c>
      <c r="Z1257" s="11">
        <v>1</v>
      </c>
      <c r="AA1257" s="11" t="str" cm="1">
        <f t="array" ref="AA1257">_xlfn.IFS(S1257&lt;=2,"High",S1257=3,"Moderate",S1257&lt;=5,"Low")</f>
        <v>Moderate</v>
      </c>
      <c r="AB1257" s="9">
        <v>44984</v>
      </c>
      <c r="AC1257" s="11" t="s">
        <v>67</v>
      </c>
      <c r="AD1257" s="11" t="s">
        <v>50</v>
      </c>
      <c r="AE1257" s="11" t="s">
        <v>51</v>
      </c>
      <c r="AF1257" s="11">
        <v>2</v>
      </c>
      <c r="AG1257" s="12">
        <v>991.1</v>
      </c>
      <c r="AH1257" s="11">
        <v>70</v>
      </c>
      <c r="AI1257" s="11" t="str" cm="1">
        <f t="array" ref="AI1257">_xlfn.IFS(AH1257&lt;=25,"Young",AH1257&lt;=50,"Adult",AH1257&gt;50,"Old")</f>
        <v>Old</v>
      </c>
    </row>
    <row r="1258" spans="1:35" x14ac:dyDescent="0.35">
      <c r="A1258" s="7">
        <v>1772</v>
      </c>
      <c r="B1258" s="5">
        <v>43462</v>
      </c>
      <c r="C1258" s="6">
        <f t="shared" ca="1" si="19"/>
        <v>7.3944444444444448</v>
      </c>
      <c r="D1258" s="7" t="s">
        <v>27</v>
      </c>
      <c r="E1258" s="7" t="s">
        <v>84</v>
      </c>
      <c r="F1258" s="7" t="s">
        <v>29</v>
      </c>
      <c r="G1258" s="7" t="s">
        <v>30</v>
      </c>
      <c r="H1258" s="7" t="s">
        <v>44</v>
      </c>
      <c r="I1258" s="7" t="s">
        <v>45</v>
      </c>
      <c r="J1258" s="7" t="s">
        <v>33</v>
      </c>
      <c r="K1258" s="7" t="s">
        <v>64</v>
      </c>
      <c r="L1258" s="5">
        <v>19903</v>
      </c>
      <c r="M1258" s="7" t="s">
        <v>35</v>
      </c>
      <c r="N1258" s="7" t="s">
        <v>47</v>
      </c>
      <c r="O1258" s="7" t="s">
        <v>83</v>
      </c>
      <c r="P1258" s="7" t="s">
        <v>38</v>
      </c>
      <c r="Q1258" s="7" t="s">
        <v>39</v>
      </c>
      <c r="R1258" s="7" cm="1">
        <f t="array" ref="R1258">_xlfn.IFS(Table3[[#This Row],[Performance Levels]]="Exceeds",4,Table3[[#This Row],[Performance Levels]]="Fully Meets",3,Table3[[#This Row],[Performance Levels]]="PIP",1,Table3[[#This Row],[Performance Levels]]="Needs Improvement",2)</f>
        <v>3</v>
      </c>
      <c r="S1258" s="7">
        <v>3</v>
      </c>
      <c r="T1258" s="7" t="str" cm="1">
        <f t="array" ref="T1258">_xlfn.IFS(S1258&lt;=2,"Excellent",S1258=3,"Average",S1258&lt;=5,"Poor")</f>
        <v>Average</v>
      </c>
      <c r="U1258" s="5">
        <v>44927</v>
      </c>
      <c r="V1258" s="7">
        <v>3</v>
      </c>
      <c r="W1258" s="7" t="str" cm="1">
        <f t="array" ref="W1258">_xlfn.IFS(S1258&lt;=2,"High",S1258=3,"Moderate",S1258&lt;=5,"Low")</f>
        <v>Moderate</v>
      </c>
      <c r="X1258" s="7">
        <v>4</v>
      </c>
      <c r="Y1258" s="7" t="str" cm="1">
        <f t="array" ref="Y1258">_xlfn.IFS(S1258&lt;=2,"High",S1258=3,"Moderate",S1258&lt;=5,"Low")</f>
        <v>Moderate</v>
      </c>
      <c r="Z1258" s="7">
        <v>5</v>
      </c>
      <c r="AA1258" s="7" t="str" cm="1">
        <f t="array" ref="AA1258">_xlfn.IFS(S1258&lt;=2,"High",S1258=3,"Moderate",S1258&lt;=5,"Low")</f>
        <v>Moderate</v>
      </c>
      <c r="AB1258" s="5">
        <v>44793</v>
      </c>
      <c r="AC1258" s="7" t="s">
        <v>67</v>
      </c>
      <c r="AD1258" s="7" t="s">
        <v>50</v>
      </c>
      <c r="AE1258" s="7" t="s">
        <v>72</v>
      </c>
      <c r="AF1258" s="7">
        <v>2</v>
      </c>
      <c r="AG1258" s="8">
        <v>205.64</v>
      </c>
      <c r="AH1258" s="7">
        <v>64</v>
      </c>
      <c r="AI1258" s="7" t="str" cm="1">
        <f t="array" ref="AI1258">_xlfn.IFS(AH1258&lt;=25,"Young",AH1258&lt;=50,"Adult",AH1258&gt;50,"Old")</f>
        <v>Old</v>
      </c>
    </row>
    <row r="1259" spans="1:35" x14ac:dyDescent="0.35">
      <c r="A1259" s="11">
        <v>1773</v>
      </c>
      <c r="B1259" s="9">
        <v>44216</v>
      </c>
      <c r="C1259" s="10">
        <f t="shared" ca="1" si="19"/>
        <v>5.333333333333333</v>
      </c>
      <c r="D1259" s="11" t="s">
        <v>27</v>
      </c>
      <c r="E1259" s="11" t="s">
        <v>43</v>
      </c>
      <c r="F1259" s="11" t="s">
        <v>29</v>
      </c>
      <c r="G1259" s="11" t="s">
        <v>45</v>
      </c>
      <c r="H1259" s="11" t="s">
        <v>55</v>
      </c>
      <c r="I1259" s="11" t="s">
        <v>32</v>
      </c>
      <c r="J1259" s="11" t="s">
        <v>33</v>
      </c>
      <c r="K1259" s="11" t="s">
        <v>74</v>
      </c>
      <c r="L1259" s="9">
        <v>51947</v>
      </c>
      <c r="M1259" s="11" t="s">
        <v>35</v>
      </c>
      <c r="N1259" s="11" t="s">
        <v>47</v>
      </c>
      <c r="O1259" s="11" t="s">
        <v>71</v>
      </c>
      <c r="P1259" s="11" t="s">
        <v>66</v>
      </c>
      <c r="Q1259" s="11" t="s">
        <v>39</v>
      </c>
      <c r="R1259" s="11" cm="1">
        <f t="array" ref="R1259">_xlfn.IFS(Table3[[#This Row],[Performance Levels]]="Exceeds",4,Table3[[#This Row],[Performance Levels]]="Fully Meets",3,Table3[[#This Row],[Performance Levels]]="PIP",1,Table3[[#This Row],[Performance Levels]]="Needs Improvement",2)</f>
        <v>3</v>
      </c>
      <c r="S1259" s="11">
        <v>3</v>
      </c>
      <c r="T1259" s="11" t="str" cm="1">
        <f t="array" ref="T1259">_xlfn.IFS(S1259&lt;=2,"Excellent",S1259=3,"Average",S1259&lt;=5,"Poor")</f>
        <v>Average</v>
      </c>
      <c r="U1259" s="9">
        <v>44885</v>
      </c>
      <c r="V1259" s="11">
        <v>5</v>
      </c>
      <c r="W1259" s="11" t="str" cm="1">
        <f t="array" ref="W1259">_xlfn.IFS(S1259&lt;=2,"High",S1259=3,"Moderate",S1259&lt;=5,"Low")</f>
        <v>Moderate</v>
      </c>
      <c r="X1259" s="11">
        <v>5</v>
      </c>
      <c r="Y1259" s="11" t="str" cm="1">
        <f t="array" ref="Y1259">_xlfn.IFS(S1259&lt;=2,"High",S1259=3,"Moderate",S1259&lt;=5,"Low")</f>
        <v>Moderate</v>
      </c>
      <c r="Z1259" s="11">
        <v>2</v>
      </c>
      <c r="AA1259" s="11" t="str" cm="1">
        <f t="array" ref="AA1259">_xlfn.IFS(S1259&lt;=2,"High",S1259=3,"Moderate",S1259&lt;=5,"Low")</f>
        <v>Moderate</v>
      </c>
      <c r="AB1259" s="9">
        <v>44925</v>
      </c>
      <c r="AC1259" s="11" t="s">
        <v>40</v>
      </c>
      <c r="AD1259" s="11" t="s">
        <v>41</v>
      </c>
      <c r="AE1259" s="11" t="s">
        <v>72</v>
      </c>
      <c r="AF1259" s="11">
        <v>2</v>
      </c>
      <c r="AG1259" s="12">
        <v>817.45</v>
      </c>
      <c r="AH1259" s="11">
        <v>79</v>
      </c>
      <c r="AI1259" s="11" t="str" cm="1">
        <f t="array" ref="AI1259">_xlfn.IFS(AH1259&lt;=25,"Young",AH1259&lt;=50,"Adult",AH1259&gt;50,"Old")</f>
        <v>Old</v>
      </c>
    </row>
    <row r="1260" spans="1:35" x14ac:dyDescent="0.35">
      <c r="A1260" s="7">
        <v>1774</v>
      </c>
      <c r="B1260" s="5">
        <v>43722</v>
      </c>
      <c r="C1260" s="6">
        <f t="shared" ca="1" si="19"/>
        <v>6.6833333333333336</v>
      </c>
      <c r="D1260" s="7" t="s">
        <v>27</v>
      </c>
      <c r="E1260" s="7" t="s">
        <v>86</v>
      </c>
      <c r="F1260" s="7" t="s">
        <v>29</v>
      </c>
      <c r="G1260" s="7" t="s">
        <v>54</v>
      </c>
      <c r="H1260" s="7" t="s">
        <v>55</v>
      </c>
      <c r="I1260" s="7" t="s">
        <v>45</v>
      </c>
      <c r="J1260" s="7" t="s">
        <v>33</v>
      </c>
      <c r="K1260" s="7" t="s">
        <v>69</v>
      </c>
      <c r="L1260" s="5">
        <v>32775</v>
      </c>
      <c r="M1260" s="7" t="s">
        <v>35</v>
      </c>
      <c r="N1260" s="7" t="s">
        <v>36</v>
      </c>
      <c r="O1260" s="7" t="s">
        <v>83</v>
      </c>
      <c r="P1260" s="7" t="s">
        <v>38</v>
      </c>
      <c r="Q1260" s="7" t="s">
        <v>39</v>
      </c>
      <c r="R1260" s="7" cm="1">
        <f t="array" ref="R1260">_xlfn.IFS(Table3[[#This Row],[Performance Levels]]="Exceeds",4,Table3[[#This Row],[Performance Levels]]="Fully Meets",3,Table3[[#This Row],[Performance Levels]]="PIP",1,Table3[[#This Row],[Performance Levels]]="Needs Improvement",2)</f>
        <v>3</v>
      </c>
      <c r="S1260" s="7">
        <v>3</v>
      </c>
      <c r="T1260" s="7" t="str" cm="1">
        <f t="array" ref="T1260">_xlfn.IFS(S1260&lt;=2,"Excellent",S1260=3,"Average",S1260&lt;=5,"Poor")</f>
        <v>Average</v>
      </c>
      <c r="U1260" s="5">
        <v>44904</v>
      </c>
      <c r="V1260" s="7">
        <v>1</v>
      </c>
      <c r="W1260" s="7" t="str" cm="1">
        <f t="array" ref="W1260">_xlfn.IFS(S1260&lt;=2,"High",S1260=3,"Moderate",S1260&lt;=5,"Low")</f>
        <v>Moderate</v>
      </c>
      <c r="X1260" s="7">
        <v>1</v>
      </c>
      <c r="Y1260" s="7" t="str" cm="1">
        <f t="array" ref="Y1260">_xlfn.IFS(S1260&lt;=2,"High",S1260=3,"Moderate",S1260&lt;=5,"Low")</f>
        <v>Moderate</v>
      </c>
      <c r="Z1260" s="7">
        <v>2</v>
      </c>
      <c r="AA1260" s="7" t="str" cm="1">
        <f t="array" ref="AA1260">_xlfn.IFS(S1260&lt;=2,"High",S1260=3,"Moderate",S1260&lt;=5,"Low")</f>
        <v>Moderate</v>
      </c>
      <c r="AB1260" s="5">
        <v>45085</v>
      </c>
      <c r="AC1260" s="7" t="s">
        <v>49</v>
      </c>
      <c r="AD1260" s="7" t="s">
        <v>50</v>
      </c>
      <c r="AE1260" s="7" t="s">
        <v>42</v>
      </c>
      <c r="AF1260" s="7">
        <v>5</v>
      </c>
      <c r="AG1260" s="8">
        <v>643.22</v>
      </c>
      <c r="AH1260" s="7">
        <v>30</v>
      </c>
      <c r="AI1260" s="7" t="str" cm="1">
        <f t="array" ref="AI1260">_xlfn.IFS(AH1260&lt;=25,"Young",AH1260&lt;=50,"Adult",AH1260&gt;50,"Old")</f>
        <v>Adult</v>
      </c>
    </row>
    <row r="1261" spans="1:35" x14ac:dyDescent="0.35">
      <c r="A1261" s="11">
        <v>1775</v>
      </c>
      <c r="B1261" s="9">
        <v>43379</v>
      </c>
      <c r="C1261" s="10">
        <f t="shared" ca="1" si="19"/>
        <v>7.6222222222222218</v>
      </c>
      <c r="D1261" s="11" t="s">
        <v>27</v>
      </c>
      <c r="E1261" s="11" t="s">
        <v>63</v>
      </c>
      <c r="F1261" s="11" t="s">
        <v>29</v>
      </c>
      <c r="G1261" s="11" t="s">
        <v>30</v>
      </c>
      <c r="H1261" s="11" t="s">
        <v>44</v>
      </c>
      <c r="I1261" s="11" t="s">
        <v>54</v>
      </c>
      <c r="J1261" s="11" t="s">
        <v>33</v>
      </c>
      <c r="K1261" s="11" t="s">
        <v>78</v>
      </c>
      <c r="L1261" s="9">
        <v>35561</v>
      </c>
      <c r="M1261" s="11" t="s">
        <v>35</v>
      </c>
      <c r="N1261" s="11" t="s">
        <v>47</v>
      </c>
      <c r="O1261" s="11" t="s">
        <v>71</v>
      </c>
      <c r="P1261" s="11" t="s">
        <v>60</v>
      </c>
      <c r="Q1261" s="11" t="s">
        <v>39</v>
      </c>
      <c r="R1261" s="11" cm="1">
        <f t="array" ref="R1261">_xlfn.IFS(Table3[[#This Row],[Performance Levels]]="Exceeds",4,Table3[[#This Row],[Performance Levels]]="Fully Meets",3,Table3[[#This Row],[Performance Levels]]="PIP",1,Table3[[#This Row],[Performance Levels]]="Needs Improvement",2)</f>
        <v>3</v>
      </c>
      <c r="S1261" s="11">
        <v>3</v>
      </c>
      <c r="T1261" s="11" t="str" cm="1">
        <f t="array" ref="T1261">_xlfn.IFS(S1261&lt;=2,"Excellent",S1261=3,"Average",S1261&lt;=5,"Poor")</f>
        <v>Average</v>
      </c>
      <c r="U1261" s="9">
        <v>45056</v>
      </c>
      <c r="V1261" s="11">
        <v>4</v>
      </c>
      <c r="W1261" s="11" t="str" cm="1">
        <f t="array" ref="W1261">_xlfn.IFS(S1261&lt;=2,"High",S1261=3,"Moderate",S1261&lt;=5,"Low")</f>
        <v>Moderate</v>
      </c>
      <c r="X1261" s="11">
        <v>2</v>
      </c>
      <c r="Y1261" s="11" t="str" cm="1">
        <f t="array" ref="Y1261">_xlfn.IFS(S1261&lt;=2,"High",S1261=3,"Moderate",S1261&lt;=5,"Low")</f>
        <v>Moderate</v>
      </c>
      <c r="Z1261" s="11">
        <v>3</v>
      </c>
      <c r="AA1261" s="11" t="str" cm="1">
        <f t="array" ref="AA1261">_xlfn.IFS(S1261&lt;=2,"High",S1261=3,"Moderate",S1261&lt;=5,"Low")</f>
        <v>Moderate</v>
      </c>
      <c r="AB1261" s="9">
        <v>45054</v>
      </c>
      <c r="AC1261" s="11" t="s">
        <v>61</v>
      </c>
      <c r="AD1261" s="11" t="s">
        <v>41</v>
      </c>
      <c r="AE1261" s="11" t="s">
        <v>42</v>
      </c>
      <c r="AF1261" s="11">
        <v>4</v>
      </c>
      <c r="AG1261" s="12">
        <v>795.28</v>
      </c>
      <c r="AH1261" s="11">
        <v>21</v>
      </c>
      <c r="AI1261" s="11" t="str" cm="1">
        <f t="array" ref="AI1261">_xlfn.IFS(AH1261&lt;=25,"Young",AH1261&lt;=50,"Adult",AH1261&gt;50,"Old")</f>
        <v>Young</v>
      </c>
    </row>
    <row r="1262" spans="1:35" x14ac:dyDescent="0.35">
      <c r="A1262" s="7">
        <v>1776</v>
      </c>
      <c r="B1262" s="5">
        <v>44411</v>
      </c>
      <c r="C1262" s="6">
        <f t="shared" ca="1" si="19"/>
        <v>4.7972222222222225</v>
      </c>
      <c r="D1262" s="7" t="s">
        <v>27</v>
      </c>
      <c r="E1262" s="7" t="s">
        <v>93</v>
      </c>
      <c r="F1262" s="7" t="s">
        <v>29</v>
      </c>
      <c r="G1262" s="7" t="s">
        <v>54</v>
      </c>
      <c r="H1262" s="7" t="s">
        <v>31</v>
      </c>
      <c r="I1262" s="7" t="s">
        <v>32</v>
      </c>
      <c r="J1262" s="7" t="s">
        <v>33</v>
      </c>
      <c r="K1262" s="7" t="s">
        <v>95</v>
      </c>
      <c r="L1262" s="5">
        <v>20159</v>
      </c>
      <c r="M1262" s="7" t="s">
        <v>35</v>
      </c>
      <c r="N1262" s="7" t="s">
        <v>47</v>
      </c>
      <c r="O1262" s="7" t="s">
        <v>83</v>
      </c>
      <c r="P1262" s="7" t="s">
        <v>76</v>
      </c>
      <c r="Q1262" s="7" t="s">
        <v>39</v>
      </c>
      <c r="R1262" s="7" cm="1">
        <f t="array" ref="R1262">_xlfn.IFS(Table3[[#This Row],[Performance Levels]]="Exceeds",4,Table3[[#This Row],[Performance Levels]]="Fully Meets",3,Table3[[#This Row],[Performance Levels]]="PIP",1,Table3[[#This Row],[Performance Levels]]="Needs Improvement",2)</f>
        <v>3</v>
      </c>
      <c r="S1262" s="7">
        <v>3</v>
      </c>
      <c r="T1262" s="7" t="str" cm="1">
        <f t="array" ref="T1262">_xlfn.IFS(S1262&lt;=2,"Excellent",S1262=3,"Average",S1262&lt;=5,"Poor")</f>
        <v>Average</v>
      </c>
      <c r="U1262" s="5">
        <v>44942</v>
      </c>
      <c r="V1262" s="7">
        <v>3</v>
      </c>
      <c r="W1262" s="7" t="str" cm="1">
        <f t="array" ref="W1262">_xlfn.IFS(S1262&lt;=2,"High",S1262=3,"Moderate",S1262&lt;=5,"Low")</f>
        <v>Moderate</v>
      </c>
      <c r="X1262" s="7">
        <v>2</v>
      </c>
      <c r="Y1262" s="7" t="str" cm="1">
        <f t="array" ref="Y1262">_xlfn.IFS(S1262&lt;=2,"High",S1262=3,"Moderate",S1262&lt;=5,"Low")</f>
        <v>Moderate</v>
      </c>
      <c r="Z1262" s="7">
        <v>3</v>
      </c>
      <c r="AA1262" s="7" t="str" cm="1">
        <f t="array" ref="AA1262">_xlfn.IFS(S1262&lt;=2,"High",S1262=3,"Moderate",S1262&lt;=5,"Low")</f>
        <v>Moderate</v>
      </c>
      <c r="AB1262" s="5">
        <v>44811</v>
      </c>
      <c r="AC1262" s="7" t="s">
        <v>61</v>
      </c>
      <c r="AD1262" s="7" t="s">
        <v>41</v>
      </c>
      <c r="AE1262" s="7" t="s">
        <v>42</v>
      </c>
      <c r="AF1262" s="7">
        <v>2</v>
      </c>
      <c r="AG1262" s="8">
        <v>521.69000000000005</v>
      </c>
      <c r="AH1262" s="7">
        <v>66</v>
      </c>
      <c r="AI1262" s="7" t="str" cm="1">
        <f t="array" ref="AI1262">_xlfn.IFS(AH1262&lt;=25,"Young",AH1262&lt;=50,"Adult",AH1262&gt;50,"Old")</f>
        <v>Old</v>
      </c>
    </row>
    <row r="1263" spans="1:35" x14ac:dyDescent="0.35">
      <c r="A1263" s="11">
        <v>1777</v>
      </c>
      <c r="B1263" s="9">
        <v>43651</v>
      </c>
      <c r="C1263" s="10">
        <f t="shared" ca="1" si="19"/>
        <v>6.875</v>
      </c>
      <c r="D1263" s="11" t="s">
        <v>27</v>
      </c>
      <c r="E1263" s="11" t="s">
        <v>73</v>
      </c>
      <c r="F1263" s="11" t="s">
        <v>29</v>
      </c>
      <c r="G1263" s="11" t="s">
        <v>54</v>
      </c>
      <c r="H1263" s="11" t="s">
        <v>55</v>
      </c>
      <c r="I1263" s="11" t="s">
        <v>32</v>
      </c>
      <c r="J1263" s="11" t="s">
        <v>33</v>
      </c>
      <c r="K1263" s="11" t="s">
        <v>88</v>
      </c>
      <c r="L1263" s="9">
        <v>22761</v>
      </c>
      <c r="M1263" s="11" t="s">
        <v>35</v>
      </c>
      <c r="N1263" s="11" t="s">
        <v>36</v>
      </c>
      <c r="O1263" s="11" t="s">
        <v>48</v>
      </c>
      <c r="P1263" s="11" t="s">
        <v>60</v>
      </c>
      <c r="Q1263" s="11" t="s">
        <v>39</v>
      </c>
      <c r="R1263" s="11" cm="1">
        <f t="array" ref="R1263">_xlfn.IFS(Table3[[#This Row],[Performance Levels]]="Exceeds",4,Table3[[#This Row],[Performance Levels]]="Fully Meets",3,Table3[[#This Row],[Performance Levels]]="PIP",1,Table3[[#This Row],[Performance Levels]]="Needs Improvement",2)</f>
        <v>3</v>
      </c>
      <c r="S1263" s="11">
        <v>3</v>
      </c>
      <c r="T1263" s="11" t="str" cm="1">
        <f t="array" ref="T1263">_xlfn.IFS(S1263&lt;=2,"Excellent",S1263=3,"Average",S1263&lt;=5,"Poor")</f>
        <v>Average</v>
      </c>
      <c r="U1263" s="9">
        <v>44959</v>
      </c>
      <c r="V1263" s="11">
        <v>1</v>
      </c>
      <c r="W1263" s="11" t="str" cm="1">
        <f t="array" ref="W1263">_xlfn.IFS(S1263&lt;=2,"High",S1263=3,"Moderate",S1263&lt;=5,"Low")</f>
        <v>Moderate</v>
      </c>
      <c r="X1263" s="11">
        <v>3</v>
      </c>
      <c r="Y1263" s="11" t="str" cm="1">
        <f t="array" ref="Y1263">_xlfn.IFS(S1263&lt;=2,"High",S1263=3,"Moderate",S1263&lt;=5,"Low")</f>
        <v>Moderate</v>
      </c>
      <c r="Z1263" s="11">
        <v>1</v>
      </c>
      <c r="AA1263" s="11" t="str" cm="1">
        <f t="array" ref="AA1263">_xlfn.IFS(S1263&lt;=2,"High",S1263=3,"Moderate",S1263&lt;=5,"Low")</f>
        <v>Moderate</v>
      </c>
      <c r="AB1263" s="9">
        <v>45040</v>
      </c>
      <c r="AC1263" s="11" t="s">
        <v>49</v>
      </c>
      <c r="AD1263" s="11" t="s">
        <v>50</v>
      </c>
      <c r="AE1263" s="11" t="s">
        <v>51</v>
      </c>
      <c r="AF1263" s="11">
        <v>3</v>
      </c>
      <c r="AG1263" s="12">
        <v>157.78</v>
      </c>
      <c r="AH1263" s="11">
        <v>57</v>
      </c>
      <c r="AI1263" s="11" t="str" cm="1">
        <f t="array" ref="AI1263">_xlfn.IFS(AH1263&lt;=25,"Young",AH1263&lt;=50,"Adult",AH1263&gt;50,"Old")</f>
        <v>Old</v>
      </c>
    </row>
    <row r="1264" spans="1:35" x14ac:dyDescent="0.35">
      <c r="A1264" s="7">
        <v>1778</v>
      </c>
      <c r="B1264" s="5">
        <v>43580</v>
      </c>
      <c r="C1264" s="6">
        <f t="shared" ca="1" si="19"/>
        <v>7.0694444444444446</v>
      </c>
      <c r="D1264" s="7" t="s">
        <v>27</v>
      </c>
      <c r="E1264" s="7" t="s">
        <v>80</v>
      </c>
      <c r="F1264" s="7" t="s">
        <v>29</v>
      </c>
      <c r="G1264" s="7" t="s">
        <v>54</v>
      </c>
      <c r="H1264" s="7" t="s">
        <v>55</v>
      </c>
      <c r="I1264" s="7" t="s">
        <v>54</v>
      </c>
      <c r="J1264" s="7" t="s">
        <v>33</v>
      </c>
      <c r="K1264" s="7" t="s">
        <v>64</v>
      </c>
      <c r="L1264" s="5">
        <v>54561</v>
      </c>
      <c r="M1264" s="7" t="s">
        <v>35</v>
      </c>
      <c r="N1264" s="7" t="s">
        <v>36</v>
      </c>
      <c r="O1264" s="7" t="s">
        <v>59</v>
      </c>
      <c r="P1264" s="7" t="s">
        <v>38</v>
      </c>
      <c r="Q1264" s="7" t="s">
        <v>39</v>
      </c>
      <c r="R1264" s="7" cm="1">
        <f t="array" ref="R1264">_xlfn.IFS(Table3[[#This Row],[Performance Levels]]="Exceeds",4,Table3[[#This Row],[Performance Levels]]="Fully Meets",3,Table3[[#This Row],[Performance Levels]]="PIP",1,Table3[[#This Row],[Performance Levels]]="Needs Improvement",2)</f>
        <v>3</v>
      </c>
      <c r="S1264" s="7">
        <v>3</v>
      </c>
      <c r="T1264" s="7" t="str" cm="1">
        <f t="array" ref="T1264">_xlfn.IFS(S1264&lt;=2,"Excellent",S1264=3,"Average",S1264&lt;=5,"Poor")</f>
        <v>Average</v>
      </c>
      <c r="U1264" s="5">
        <v>44884</v>
      </c>
      <c r="V1264" s="7">
        <v>3</v>
      </c>
      <c r="W1264" s="7" t="str" cm="1">
        <f t="array" ref="W1264">_xlfn.IFS(S1264&lt;=2,"High",S1264=3,"Moderate",S1264&lt;=5,"Low")</f>
        <v>Moderate</v>
      </c>
      <c r="X1264" s="7">
        <v>5</v>
      </c>
      <c r="Y1264" s="7" t="str" cm="1">
        <f t="array" ref="Y1264">_xlfn.IFS(S1264&lt;=2,"High",S1264=3,"Moderate",S1264&lt;=5,"Low")</f>
        <v>Moderate</v>
      </c>
      <c r="Z1264" s="7">
        <v>4</v>
      </c>
      <c r="AA1264" s="7" t="str" cm="1">
        <f t="array" ref="AA1264">_xlfn.IFS(S1264&lt;=2,"High",S1264=3,"Moderate",S1264&lt;=5,"Low")</f>
        <v>Moderate</v>
      </c>
      <c r="AB1264" s="5">
        <v>44805</v>
      </c>
      <c r="AC1264" s="7" t="s">
        <v>61</v>
      </c>
      <c r="AD1264" s="7" t="s">
        <v>50</v>
      </c>
      <c r="AE1264" s="7" t="s">
        <v>72</v>
      </c>
      <c r="AF1264" s="7">
        <v>3</v>
      </c>
      <c r="AG1264" s="8">
        <v>803.94</v>
      </c>
      <c r="AH1264" s="7">
        <v>70</v>
      </c>
      <c r="AI1264" s="7" t="str" cm="1">
        <f t="array" ref="AI1264">_xlfn.IFS(AH1264&lt;=25,"Young",AH1264&lt;=50,"Adult",AH1264&gt;50,"Old")</f>
        <v>Old</v>
      </c>
    </row>
    <row r="1265" spans="1:35" x14ac:dyDescent="0.35">
      <c r="A1265" s="11">
        <v>1779</v>
      </c>
      <c r="B1265" s="9">
        <v>45122</v>
      </c>
      <c r="C1265" s="10">
        <f t="shared" ca="1" si="19"/>
        <v>2.8472222222222223</v>
      </c>
      <c r="D1265" s="11" t="s">
        <v>27</v>
      </c>
      <c r="E1265" s="11" t="s">
        <v>53</v>
      </c>
      <c r="F1265" s="11" t="s">
        <v>29</v>
      </c>
      <c r="G1265" s="11" t="s">
        <v>54</v>
      </c>
      <c r="H1265" s="11" t="s">
        <v>44</v>
      </c>
      <c r="I1265" s="11" t="s">
        <v>32</v>
      </c>
      <c r="J1265" s="11" t="s">
        <v>33</v>
      </c>
      <c r="K1265" s="11" t="s">
        <v>95</v>
      </c>
      <c r="L1265" s="9">
        <v>22405</v>
      </c>
      <c r="M1265" s="11" t="s">
        <v>35</v>
      </c>
      <c r="N1265" s="11" t="s">
        <v>36</v>
      </c>
      <c r="O1265" s="11" t="s">
        <v>59</v>
      </c>
      <c r="P1265" s="11" t="s">
        <v>66</v>
      </c>
      <c r="Q1265" s="11" t="s">
        <v>39</v>
      </c>
      <c r="R1265" s="11" cm="1">
        <f t="array" ref="R1265">_xlfn.IFS(Table3[[#This Row],[Performance Levels]]="Exceeds",4,Table3[[#This Row],[Performance Levels]]="Fully Meets",3,Table3[[#This Row],[Performance Levels]]="PIP",1,Table3[[#This Row],[Performance Levels]]="Needs Improvement",2)</f>
        <v>3</v>
      </c>
      <c r="S1265" s="11">
        <v>3</v>
      </c>
      <c r="T1265" s="11" t="str" cm="1">
        <f t="array" ref="T1265">_xlfn.IFS(S1265&lt;=2,"Excellent",S1265=3,"Average",S1265&lt;=5,"Poor")</f>
        <v>Average</v>
      </c>
      <c r="U1265" s="9">
        <v>44795</v>
      </c>
      <c r="V1265" s="11">
        <v>5</v>
      </c>
      <c r="W1265" s="11" t="str" cm="1">
        <f t="array" ref="W1265">_xlfn.IFS(S1265&lt;=2,"High",S1265=3,"Moderate",S1265&lt;=5,"Low")</f>
        <v>Moderate</v>
      </c>
      <c r="X1265" s="11">
        <v>3</v>
      </c>
      <c r="Y1265" s="11" t="str" cm="1">
        <f t="array" ref="Y1265">_xlfn.IFS(S1265&lt;=2,"High",S1265=3,"Moderate",S1265&lt;=5,"Low")</f>
        <v>Moderate</v>
      </c>
      <c r="Z1265" s="11">
        <v>4</v>
      </c>
      <c r="AA1265" s="11" t="str" cm="1">
        <f t="array" ref="AA1265">_xlfn.IFS(S1265&lt;=2,"High",S1265=3,"Moderate",S1265&lt;=5,"Low")</f>
        <v>Moderate</v>
      </c>
      <c r="AB1265" s="9">
        <v>44892</v>
      </c>
      <c r="AC1265" s="11" t="s">
        <v>61</v>
      </c>
      <c r="AD1265" s="11" t="s">
        <v>41</v>
      </c>
      <c r="AE1265" s="11" t="s">
        <v>72</v>
      </c>
      <c r="AF1265" s="11">
        <v>3</v>
      </c>
      <c r="AG1265" s="12">
        <v>188.56</v>
      </c>
      <c r="AH1265" s="11">
        <v>62</v>
      </c>
      <c r="AI1265" s="11" t="str" cm="1">
        <f t="array" ref="AI1265">_xlfn.IFS(AH1265&lt;=25,"Young",AH1265&lt;=50,"Adult",AH1265&gt;50,"Old")</f>
        <v>Old</v>
      </c>
    </row>
    <row r="1266" spans="1:35" x14ac:dyDescent="0.35">
      <c r="A1266" s="7">
        <v>1780</v>
      </c>
      <c r="B1266" s="5">
        <v>44905</v>
      </c>
      <c r="C1266" s="6">
        <f t="shared" ca="1" si="19"/>
        <v>3.4444444444444446</v>
      </c>
      <c r="D1266" s="7" t="s">
        <v>27</v>
      </c>
      <c r="E1266" s="7" t="s">
        <v>68</v>
      </c>
      <c r="F1266" s="7" t="s">
        <v>29</v>
      </c>
      <c r="G1266" s="7" t="s">
        <v>30</v>
      </c>
      <c r="H1266" s="7" t="s">
        <v>31</v>
      </c>
      <c r="I1266" s="7" t="s">
        <v>32</v>
      </c>
      <c r="J1266" s="7" t="s">
        <v>33</v>
      </c>
      <c r="K1266" s="7" t="s">
        <v>69</v>
      </c>
      <c r="L1266" s="5">
        <v>34161</v>
      </c>
      <c r="M1266" s="7" t="s">
        <v>35</v>
      </c>
      <c r="N1266" s="7" t="s">
        <v>36</v>
      </c>
      <c r="O1266" s="7" t="s">
        <v>48</v>
      </c>
      <c r="P1266" s="7" t="s">
        <v>38</v>
      </c>
      <c r="Q1266" s="7" t="s">
        <v>39</v>
      </c>
      <c r="R1266" s="7" cm="1">
        <f t="array" ref="R1266">_xlfn.IFS(Table3[[#This Row],[Performance Levels]]="Exceeds",4,Table3[[#This Row],[Performance Levels]]="Fully Meets",3,Table3[[#This Row],[Performance Levels]]="PIP",1,Table3[[#This Row],[Performance Levels]]="Needs Improvement",2)</f>
        <v>3</v>
      </c>
      <c r="S1266" s="7">
        <v>3</v>
      </c>
      <c r="T1266" s="7" t="str" cm="1">
        <f t="array" ref="T1266">_xlfn.IFS(S1266&lt;=2,"Excellent",S1266=3,"Average",S1266&lt;=5,"Poor")</f>
        <v>Average</v>
      </c>
      <c r="U1266" s="5">
        <v>45080</v>
      </c>
      <c r="V1266" s="7">
        <v>2</v>
      </c>
      <c r="W1266" s="7" t="str" cm="1">
        <f t="array" ref="W1266">_xlfn.IFS(S1266&lt;=2,"High",S1266=3,"Moderate",S1266&lt;=5,"Low")</f>
        <v>Moderate</v>
      </c>
      <c r="X1266" s="7">
        <v>3</v>
      </c>
      <c r="Y1266" s="7" t="str" cm="1">
        <f t="array" ref="Y1266">_xlfn.IFS(S1266&lt;=2,"High",S1266=3,"Moderate",S1266&lt;=5,"Low")</f>
        <v>Moderate</v>
      </c>
      <c r="Z1266" s="7">
        <v>2</v>
      </c>
      <c r="AA1266" s="7" t="str" cm="1">
        <f t="array" ref="AA1266">_xlfn.IFS(S1266&lt;=2,"High",S1266=3,"Moderate",S1266&lt;=5,"Low")</f>
        <v>Moderate</v>
      </c>
      <c r="AB1266" s="5">
        <v>45010</v>
      </c>
      <c r="AC1266" s="7" t="s">
        <v>67</v>
      </c>
      <c r="AD1266" s="7" t="s">
        <v>50</v>
      </c>
      <c r="AE1266" s="7" t="s">
        <v>72</v>
      </c>
      <c r="AF1266" s="7">
        <v>2</v>
      </c>
      <c r="AG1266" s="8">
        <v>663.72</v>
      </c>
      <c r="AH1266" s="7">
        <v>29</v>
      </c>
      <c r="AI1266" s="7" t="str" cm="1">
        <f t="array" ref="AI1266">_xlfn.IFS(AH1266&lt;=25,"Young",AH1266&lt;=50,"Adult",AH1266&gt;50,"Old")</f>
        <v>Adult</v>
      </c>
    </row>
    <row r="1267" spans="1:35" x14ac:dyDescent="0.35">
      <c r="A1267" s="11">
        <v>1781</v>
      </c>
      <c r="B1267" s="9">
        <v>43587</v>
      </c>
      <c r="C1267" s="10">
        <f t="shared" ca="1" si="19"/>
        <v>7.05</v>
      </c>
      <c r="D1267" s="11" t="s">
        <v>27</v>
      </c>
      <c r="E1267" s="11" t="s">
        <v>28</v>
      </c>
      <c r="F1267" s="11" t="s">
        <v>29</v>
      </c>
      <c r="G1267" s="11" t="s">
        <v>30</v>
      </c>
      <c r="H1267" s="11" t="s">
        <v>44</v>
      </c>
      <c r="I1267" s="11" t="s">
        <v>45</v>
      </c>
      <c r="J1267" s="11" t="s">
        <v>33</v>
      </c>
      <c r="K1267" s="11" t="s">
        <v>57</v>
      </c>
      <c r="L1267" s="9">
        <v>30661</v>
      </c>
      <c r="M1267" s="11" t="s">
        <v>35</v>
      </c>
      <c r="N1267" s="11" t="s">
        <v>36</v>
      </c>
      <c r="O1267" s="11" t="s">
        <v>37</v>
      </c>
      <c r="P1267" s="11" t="s">
        <v>76</v>
      </c>
      <c r="Q1267" s="11" t="s">
        <v>39</v>
      </c>
      <c r="R1267" s="11" cm="1">
        <f t="array" ref="R1267">_xlfn.IFS(Table3[[#This Row],[Performance Levels]]="Exceeds",4,Table3[[#This Row],[Performance Levels]]="Fully Meets",3,Table3[[#This Row],[Performance Levels]]="PIP",1,Table3[[#This Row],[Performance Levels]]="Needs Improvement",2)</f>
        <v>3</v>
      </c>
      <c r="S1267" s="11">
        <v>3</v>
      </c>
      <c r="T1267" s="11" t="str" cm="1">
        <f t="array" ref="T1267">_xlfn.IFS(S1267&lt;=2,"Excellent",S1267=3,"Average",S1267&lt;=5,"Poor")</f>
        <v>Average</v>
      </c>
      <c r="U1267" s="9">
        <v>44831</v>
      </c>
      <c r="V1267" s="11">
        <v>2</v>
      </c>
      <c r="W1267" s="11" t="str" cm="1">
        <f t="array" ref="W1267">_xlfn.IFS(S1267&lt;=2,"High",S1267=3,"Moderate",S1267&lt;=5,"Low")</f>
        <v>Moderate</v>
      </c>
      <c r="X1267" s="11">
        <v>2</v>
      </c>
      <c r="Y1267" s="11" t="str" cm="1">
        <f t="array" ref="Y1267">_xlfn.IFS(S1267&lt;=2,"High",S1267=3,"Moderate",S1267&lt;=5,"Low")</f>
        <v>Moderate</v>
      </c>
      <c r="Z1267" s="11">
        <v>4</v>
      </c>
      <c r="AA1267" s="11" t="str" cm="1">
        <f t="array" ref="AA1267">_xlfn.IFS(S1267&lt;=2,"High",S1267=3,"Moderate",S1267&lt;=5,"Low")</f>
        <v>Moderate</v>
      </c>
      <c r="AB1267" s="9">
        <v>45111</v>
      </c>
      <c r="AC1267" s="11" t="s">
        <v>67</v>
      </c>
      <c r="AD1267" s="11" t="s">
        <v>50</v>
      </c>
      <c r="AE1267" s="11" t="s">
        <v>42</v>
      </c>
      <c r="AF1267" s="11">
        <v>4</v>
      </c>
      <c r="AG1267" s="12">
        <v>892.3</v>
      </c>
      <c r="AH1267" s="11">
        <v>36</v>
      </c>
      <c r="AI1267" s="11" t="str" cm="1">
        <f t="array" ref="AI1267">_xlfn.IFS(AH1267&lt;=25,"Young",AH1267&lt;=50,"Adult",AH1267&gt;50,"Old")</f>
        <v>Adult</v>
      </c>
    </row>
    <row r="1268" spans="1:35" x14ac:dyDescent="0.35">
      <c r="A1268" s="7">
        <v>1782</v>
      </c>
      <c r="B1268" s="5">
        <v>43478</v>
      </c>
      <c r="C1268" s="6">
        <f t="shared" ca="1" si="19"/>
        <v>7.3527777777777779</v>
      </c>
      <c r="D1268" s="7" t="s">
        <v>105</v>
      </c>
      <c r="E1268" s="7" t="s">
        <v>80</v>
      </c>
      <c r="F1268" s="7" t="s">
        <v>107</v>
      </c>
      <c r="G1268" s="7" t="s">
        <v>30</v>
      </c>
      <c r="H1268" s="7" t="s">
        <v>44</v>
      </c>
      <c r="I1268" s="7" t="s">
        <v>32</v>
      </c>
      <c r="J1268" s="7" t="s">
        <v>33</v>
      </c>
      <c r="K1268" s="7" t="s">
        <v>69</v>
      </c>
      <c r="L1268" s="5">
        <v>18544</v>
      </c>
      <c r="M1268" s="7" t="s">
        <v>35</v>
      </c>
      <c r="N1268" s="7" t="s">
        <v>36</v>
      </c>
      <c r="O1268" s="7" t="s">
        <v>59</v>
      </c>
      <c r="P1268" s="7" t="s">
        <v>66</v>
      </c>
      <c r="Q1268" s="7" t="s">
        <v>39</v>
      </c>
      <c r="R1268" s="7" cm="1">
        <f t="array" ref="R1268">_xlfn.IFS(Table3[[#This Row],[Performance Levels]]="Exceeds",4,Table3[[#This Row],[Performance Levels]]="Fully Meets",3,Table3[[#This Row],[Performance Levels]]="PIP",1,Table3[[#This Row],[Performance Levels]]="Needs Improvement",2)</f>
        <v>3</v>
      </c>
      <c r="S1268" s="7">
        <v>3</v>
      </c>
      <c r="T1268" s="7" t="str" cm="1">
        <f t="array" ref="T1268">_xlfn.IFS(S1268&lt;=2,"Excellent",S1268=3,"Average",S1268&lt;=5,"Poor")</f>
        <v>Average</v>
      </c>
      <c r="U1268" s="5">
        <v>45114</v>
      </c>
      <c r="V1268" s="7">
        <v>3</v>
      </c>
      <c r="W1268" s="7" t="str" cm="1">
        <f t="array" ref="W1268">_xlfn.IFS(S1268&lt;=2,"High",S1268=3,"Moderate",S1268&lt;=5,"Low")</f>
        <v>Moderate</v>
      </c>
      <c r="X1268" s="7">
        <v>4</v>
      </c>
      <c r="Y1268" s="7" t="str" cm="1">
        <f t="array" ref="Y1268">_xlfn.IFS(S1268&lt;=2,"High",S1268=3,"Moderate",S1268&lt;=5,"Low")</f>
        <v>Moderate</v>
      </c>
      <c r="Z1268" s="7">
        <v>1</v>
      </c>
      <c r="AA1268" s="7" t="str" cm="1">
        <f t="array" ref="AA1268">_xlfn.IFS(S1268&lt;=2,"High",S1268=3,"Moderate",S1268&lt;=5,"Low")</f>
        <v>Moderate</v>
      </c>
      <c r="AB1268" s="5">
        <v>44916</v>
      </c>
      <c r="AC1268" s="7" t="s">
        <v>91</v>
      </c>
      <c r="AD1268" s="7" t="s">
        <v>41</v>
      </c>
      <c r="AE1268" s="7" t="s">
        <v>72</v>
      </c>
      <c r="AF1268" s="7">
        <v>3</v>
      </c>
      <c r="AG1268" s="8">
        <v>560.35</v>
      </c>
      <c r="AH1268" s="7">
        <v>69</v>
      </c>
      <c r="AI1268" s="7" t="str" cm="1">
        <f t="array" ref="AI1268">_xlfn.IFS(AH1268&lt;=25,"Young",AH1268&lt;=50,"Adult",AH1268&gt;50,"Old")</f>
        <v>Old</v>
      </c>
    </row>
    <row r="1269" spans="1:35" x14ac:dyDescent="0.35">
      <c r="A1269" s="11">
        <v>1783</v>
      </c>
      <c r="B1269" s="9">
        <v>44356</v>
      </c>
      <c r="C1269" s="10">
        <f t="shared" ca="1" si="19"/>
        <v>4.947222222222222</v>
      </c>
      <c r="D1269" s="11" t="s">
        <v>27</v>
      </c>
      <c r="E1269" s="11" t="s">
        <v>93</v>
      </c>
      <c r="F1269" s="11" t="s">
        <v>29</v>
      </c>
      <c r="G1269" s="11" t="s">
        <v>45</v>
      </c>
      <c r="H1269" s="11" t="s">
        <v>31</v>
      </c>
      <c r="I1269" s="11" t="s">
        <v>45</v>
      </c>
      <c r="J1269" s="11" t="s">
        <v>33</v>
      </c>
      <c r="K1269" s="11" t="s">
        <v>64</v>
      </c>
      <c r="L1269" s="9">
        <v>29927</v>
      </c>
      <c r="M1269" s="11" t="s">
        <v>35</v>
      </c>
      <c r="N1269" s="11" t="s">
        <v>36</v>
      </c>
      <c r="O1269" s="11" t="s">
        <v>37</v>
      </c>
      <c r="P1269" s="11" t="s">
        <v>38</v>
      </c>
      <c r="Q1269" s="11" t="s">
        <v>39</v>
      </c>
      <c r="R1269" s="11" cm="1">
        <f t="array" ref="R1269">_xlfn.IFS(Table3[[#This Row],[Performance Levels]]="Exceeds",4,Table3[[#This Row],[Performance Levels]]="Fully Meets",3,Table3[[#This Row],[Performance Levels]]="PIP",1,Table3[[#This Row],[Performance Levels]]="Needs Improvement",2)</f>
        <v>3</v>
      </c>
      <c r="S1269" s="11">
        <v>3</v>
      </c>
      <c r="T1269" s="11" t="str" cm="1">
        <f t="array" ref="T1269">_xlfn.IFS(S1269&lt;=2,"Excellent",S1269=3,"Average",S1269&lt;=5,"Poor")</f>
        <v>Average</v>
      </c>
      <c r="U1269" s="9">
        <v>45037</v>
      </c>
      <c r="V1269" s="11">
        <v>5</v>
      </c>
      <c r="W1269" s="11" t="str" cm="1">
        <f t="array" ref="W1269">_xlfn.IFS(S1269&lt;=2,"High",S1269=3,"Moderate",S1269&lt;=5,"Low")</f>
        <v>Moderate</v>
      </c>
      <c r="X1269" s="11">
        <v>2</v>
      </c>
      <c r="Y1269" s="11" t="str" cm="1">
        <f t="array" ref="Y1269">_xlfn.IFS(S1269&lt;=2,"High",S1269=3,"Moderate",S1269&lt;=5,"Low")</f>
        <v>Moderate</v>
      </c>
      <c r="Z1269" s="11">
        <v>4</v>
      </c>
      <c r="AA1269" s="11" t="str" cm="1">
        <f t="array" ref="AA1269">_xlfn.IFS(S1269&lt;=2,"High",S1269=3,"Moderate",S1269&lt;=5,"Low")</f>
        <v>Moderate</v>
      </c>
      <c r="AB1269" s="9">
        <v>44919</v>
      </c>
      <c r="AC1269" s="11" t="s">
        <v>67</v>
      </c>
      <c r="AD1269" s="11" t="s">
        <v>50</v>
      </c>
      <c r="AE1269" s="11" t="s">
        <v>72</v>
      </c>
      <c r="AF1269" s="11">
        <v>2</v>
      </c>
      <c r="AG1269" s="12">
        <v>595.5</v>
      </c>
      <c r="AH1269" s="11">
        <v>40</v>
      </c>
      <c r="AI1269" s="11" t="str" cm="1">
        <f t="array" ref="AI1269">_xlfn.IFS(AH1269&lt;=25,"Young",AH1269&lt;=50,"Adult",AH1269&gt;50,"Old")</f>
        <v>Adult</v>
      </c>
    </row>
    <row r="1270" spans="1:35" x14ac:dyDescent="0.35">
      <c r="A1270" s="7">
        <v>1784</v>
      </c>
      <c r="B1270" s="5">
        <v>45140</v>
      </c>
      <c r="C1270" s="6">
        <f t="shared" ca="1" si="19"/>
        <v>2.8</v>
      </c>
      <c r="D1270" s="7" t="s">
        <v>27</v>
      </c>
      <c r="E1270" s="7" t="s">
        <v>73</v>
      </c>
      <c r="F1270" s="7" t="s">
        <v>29</v>
      </c>
      <c r="G1270" s="7" t="s">
        <v>45</v>
      </c>
      <c r="H1270" s="7" t="s">
        <v>44</v>
      </c>
      <c r="I1270" s="7" t="s">
        <v>32</v>
      </c>
      <c r="J1270" s="7" t="s">
        <v>33</v>
      </c>
      <c r="K1270" s="7" t="s">
        <v>64</v>
      </c>
      <c r="L1270" s="5">
        <v>26022</v>
      </c>
      <c r="M1270" s="7" t="s">
        <v>35</v>
      </c>
      <c r="N1270" s="7" t="s">
        <v>36</v>
      </c>
      <c r="O1270" s="7" t="s">
        <v>59</v>
      </c>
      <c r="P1270" s="7" t="s">
        <v>76</v>
      </c>
      <c r="Q1270" s="7" t="s">
        <v>39</v>
      </c>
      <c r="R1270" s="7" cm="1">
        <f t="array" ref="R1270">_xlfn.IFS(Table3[[#This Row],[Performance Levels]]="Exceeds",4,Table3[[#This Row],[Performance Levels]]="Fully Meets",3,Table3[[#This Row],[Performance Levels]]="PIP",1,Table3[[#This Row],[Performance Levels]]="Needs Improvement",2)</f>
        <v>3</v>
      </c>
      <c r="S1270" s="7">
        <v>3</v>
      </c>
      <c r="T1270" s="7" t="str" cm="1">
        <f t="array" ref="T1270">_xlfn.IFS(S1270&lt;=2,"Excellent",S1270=3,"Average",S1270&lt;=5,"Poor")</f>
        <v>Average</v>
      </c>
      <c r="U1270" s="5">
        <v>44980</v>
      </c>
      <c r="V1270" s="7">
        <v>2</v>
      </c>
      <c r="W1270" s="7" t="str" cm="1">
        <f t="array" ref="W1270">_xlfn.IFS(S1270&lt;=2,"High",S1270=3,"Moderate",S1270&lt;=5,"Low")</f>
        <v>Moderate</v>
      </c>
      <c r="X1270" s="7">
        <v>3</v>
      </c>
      <c r="Y1270" s="7" t="str" cm="1">
        <f t="array" ref="Y1270">_xlfn.IFS(S1270&lt;=2,"High",S1270=3,"Moderate",S1270&lt;=5,"Low")</f>
        <v>Moderate</v>
      </c>
      <c r="Z1270" s="7">
        <v>1</v>
      </c>
      <c r="AA1270" s="7" t="str" cm="1">
        <f t="array" ref="AA1270">_xlfn.IFS(S1270&lt;=2,"High",S1270=3,"Moderate",S1270&lt;=5,"Low")</f>
        <v>Moderate</v>
      </c>
      <c r="AB1270" s="5">
        <v>44882</v>
      </c>
      <c r="AC1270" s="7" t="s">
        <v>91</v>
      </c>
      <c r="AD1270" s="7" t="s">
        <v>50</v>
      </c>
      <c r="AE1270" s="7" t="s">
        <v>72</v>
      </c>
      <c r="AF1270" s="7">
        <v>2</v>
      </c>
      <c r="AG1270" s="8">
        <v>242.18</v>
      </c>
      <c r="AH1270" s="7">
        <v>52</v>
      </c>
      <c r="AI1270" s="7" t="str" cm="1">
        <f t="array" ref="AI1270">_xlfn.IFS(AH1270&lt;=25,"Young",AH1270&lt;=50,"Adult",AH1270&gt;50,"Old")</f>
        <v>Old</v>
      </c>
    </row>
    <row r="1271" spans="1:35" x14ac:dyDescent="0.35">
      <c r="A1271" s="11">
        <v>1785</v>
      </c>
      <c r="B1271" s="9">
        <v>45094</v>
      </c>
      <c r="C1271" s="10">
        <f t="shared" ca="1" si="19"/>
        <v>2.9249999999999998</v>
      </c>
      <c r="D1271" s="11" t="s">
        <v>27</v>
      </c>
      <c r="E1271" s="11" t="s">
        <v>80</v>
      </c>
      <c r="F1271" s="11" t="s">
        <v>29</v>
      </c>
      <c r="G1271" s="11" t="s">
        <v>54</v>
      </c>
      <c r="H1271" s="11" t="s">
        <v>31</v>
      </c>
      <c r="I1271" s="11" t="s">
        <v>54</v>
      </c>
      <c r="J1271" s="11" t="s">
        <v>33</v>
      </c>
      <c r="K1271" s="11" t="s">
        <v>109</v>
      </c>
      <c r="L1271" s="9">
        <v>18280</v>
      </c>
      <c r="M1271" s="11" t="s">
        <v>35</v>
      </c>
      <c r="N1271" s="11" t="s">
        <v>36</v>
      </c>
      <c r="O1271" s="11" t="s">
        <v>37</v>
      </c>
      <c r="P1271" s="11" t="s">
        <v>38</v>
      </c>
      <c r="Q1271" s="11" t="s">
        <v>39</v>
      </c>
      <c r="R1271" s="11" cm="1">
        <f t="array" ref="R1271">_xlfn.IFS(Table3[[#This Row],[Performance Levels]]="Exceeds",4,Table3[[#This Row],[Performance Levels]]="Fully Meets",3,Table3[[#This Row],[Performance Levels]]="PIP",1,Table3[[#This Row],[Performance Levels]]="Needs Improvement",2)</f>
        <v>3</v>
      </c>
      <c r="S1271" s="11">
        <v>3</v>
      </c>
      <c r="T1271" s="11" t="str" cm="1">
        <f t="array" ref="T1271">_xlfn.IFS(S1271&lt;=2,"Excellent",S1271=3,"Average",S1271&lt;=5,"Poor")</f>
        <v>Average</v>
      </c>
      <c r="U1271" s="9">
        <v>44781</v>
      </c>
      <c r="V1271" s="11">
        <v>4</v>
      </c>
      <c r="W1271" s="11" t="str" cm="1">
        <f t="array" ref="W1271">_xlfn.IFS(S1271&lt;=2,"High",S1271=3,"Moderate",S1271&lt;=5,"Low")</f>
        <v>Moderate</v>
      </c>
      <c r="X1271" s="11">
        <v>4</v>
      </c>
      <c r="Y1271" s="11" t="str" cm="1">
        <f t="array" ref="Y1271">_xlfn.IFS(S1271&lt;=2,"High",S1271=3,"Moderate",S1271&lt;=5,"Low")</f>
        <v>Moderate</v>
      </c>
      <c r="Z1271" s="11">
        <v>5</v>
      </c>
      <c r="AA1271" s="11" t="str" cm="1">
        <f t="array" ref="AA1271">_xlfn.IFS(S1271&lt;=2,"High",S1271=3,"Moderate",S1271&lt;=5,"Low")</f>
        <v>Moderate</v>
      </c>
      <c r="AB1271" s="9">
        <v>44933</v>
      </c>
      <c r="AC1271" s="11" t="s">
        <v>61</v>
      </c>
      <c r="AD1271" s="11" t="s">
        <v>41</v>
      </c>
      <c r="AE1271" s="11" t="s">
        <v>42</v>
      </c>
      <c r="AF1271" s="11">
        <v>5</v>
      </c>
      <c r="AG1271" s="12">
        <v>104.95</v>
      </c>
      <c r="AH1271" s="11">
        <v>73</v>
      </c>
      <c r="AI1271" s="11" t="str" cm="1">
        <f t="array" ref="AI1271">_xlfn.IFS(AH1271&lt;=25,"Young",AH1271&lt;=50,"Adult",AH1271&gt;50,"Old")</f>
        <v>Old</v>
      </c>
    </row>
    <row r="1272" spans="1:35" x14ac:dyDescent="0.35">
      <c r="A1272" s="7">
        <v>1786</v>
      </c>
      <c r="B1272" s="5">
        <v>44651</v>
      </c>
      <c r="C1272" s="6">
        <f t="shared" ca="1" si="19"/>
        <v>4.1388888888888893</v>
      </c>
      <c r="D1272" s="7" t="s">
        <v>27</v>
      </c>
      <c r="E1272" s="7" t="s">
        <v>53</v>
      </c>
      <c r="F1272" s="7" t="s">
        <v>29</v>
      </c>
      <c r="G1272" s="7" t="s">
        <v>54</v>
      </c>
      <c r="H1272" s="7" t="s">
        <v>44</v>
      </c>
      <c r="I1272" s="7" t="s">
        <v>32</v>
      </c>
      <c r="J1272" s="7" t="s">
        <v>33</v>
      </c>
      <c r="K1272" s="7" t="s">
        <v>69</v>
      </c>
      <c r="L1272" s="5">
        <v>29169</v>
      </c>
      <c r="M1272" s="7" t="s">
        <v>35</v>
      </c>
      <c r="N1272" s="7" t="s">
        <v>47</v>
      </c>
      <c r="O1272" s="7" t="s">
        <v>48</v>
      </c>
      <c r="P1272" s="7" t="s">
        <v>38</v>
      </c>
      <c r="Q1272" s="7" t="s">
        <v>39</v>
      </c>
      <c r="R1272" s="7" cm="1">
        <f t="array" ref="R1272">_xlfn.IFS(Table3[[#This Row],[Performance Levels]]="Exceeds",4,Table3[[#This Row],[Performance Levels]]="Fully Meets",3,Table3[[#This Row],[Performance Levels]]="PIP",1,Table3[[#This Row],[Performance Levels]]="Needs Improvement",2)</f>
        <v>3</v>
      </c>
      <c r="S1272" s="7">
        <v>3</v>
      </c>
      <c r="T1272" s="7" t="str" cm="1">
        <f t="array" ref="T1272">_xlfn.IFS(S1272&lt;=2,"Excellent",S1272=3,"Average",S1272&lt;=5,"Poor")</f>
        <v>Average</v>
      </c>
      <c r="U1272" s="5">
        <v>45080</v>
      </c>
      <c r="V1272" s="7">
        <v>4</v>
      </c>
      <c r="W1272" s="7" t="str" cm="1">
        <f t="array" ref="W1272">_xlfn.IFS(S1272&lt;=2,"High",S1272=3,"Moderate",S1272&lt;=5,"Low")</f>
        <v>Moderate</v>
      </c>
      <c r="X1272" s="7">
        <v>2</v>
      </c>
      <c r="Y1272" s="7" t="str" cm="1">
        <f t="array" ref="Y1272">_xlfn.IFS(S1272&lt;=2,"High",S1272=3,"Moderate",S1272&lt;=5,"Low")</f>
        <v>Moderate</v>
      </c>
      <c r="Z1272" s="7">
        <v>1</v>
      </c>
      <c r="AA1272" s="7" t="str" cm="1">
        <f t="array" ref="AA1272">_xlfn.IFS(S1272&lt;=2,"High",S1272=3,"Moderate",S1272&lt;=5,"Low")</f>
        <v>Moderate</v>
      </c>
      <c r="AB1272" s="5">
        <v>45039</v>
      </c>
      <c r="AC1272" s="7" t="s">
        <v>91</v>
      </c>
      <c r="AD1272" s="7" t="s">
        <v>50</v>
      </c>
      <c r="AE1272" s="7" t="s">
        <v>62</v>
      </c>
      <c r="AF1272" s="7">
        <v>2</v>
      </c>
      <c r="AG1272" s="8">
        <v>942.28</v>
      </c>
      <c r="AH1272" s="7">
        <v>43</v>
      </c>
      <c r="AI1272" s="7" t="str" cm="1">
        <f t="array" ref="AI1272">_xlfn.IFS(AH1272&lt;=25,"Young",AH1272&lt;=50,"Adult",AH1272&gt;50,"Old")</f>
        <v>Adult</v>
      </c>
    </row>
    <row r="1273" spans="1:35" x14ac:dyDescent="0.35">
      <c r="A1273" s="11">
        <v>1787</v>
      </c>
      <c r="B1273" s="9">
        <v>43561</v>
      </c>
      <c r="C1273" s="10">
        <f t="shared" ca="1" si="19"/>
        <v>7.1222222222222218</v>
      </c>
      <c r="D1273" s="11" t="s">
        <v>27</v>
      </c>
      <c r="E1273" s="11" t="s">
        <v>68</v>
      </c>
      <c r="F1273" s="11" t="s">
        <v>29</v>
      </c>
      <c r="G1273" s="11" t="s">
        <v>30</v>
      </c>
      <c r="H1273" s="11" t="s">
        <v>55</v>
      </c>
      <c r="I1273" s="11" t="s">
        <v>32</v>
      </c>
      <c r="J1273" s="11" t="s">
        <v>33</v>
      </c>
      <c r="K1273" s="11" t="s">
        <v>78</v>
      </c>
      <c r="L1273" s="9">
        <v>20646</v>
      </c>
      <c r="M1273" s="11" t="s">
        <v>35</v>
      </c>
      <c r="N1273" s="11" t="s">
        <v>47</v>
      </c>
      <c r="O1273" s="11" t="s">
        <v>48</v>
      </c>
      <c r="P1273" s="11" t="s">
        <v>76</v>
      </c>
      <c r="Q1273" s="11" t="s">
        <v>39</v>
      </c>
      <c r="R1273" s="11" cm="1">
        <f t="array" ref="R1273">_xlfn.IFS(Table3[[#This Row],[Performance Levels]]="Exceeds",4,Table3[[#This Row],[Performance Levels]]="Fully Meets",3,Table3[[#This Row],[Performance Levels]]="PIP",1,Table3[[#This Row],[Performance Levels]]="Needs Improvement",2)</f>
        <v>3</v>
      </c>
      <c r="S1273" s="11">
        <v>3</v>
      </c>
      <c r="T1273" s="11" t="str" cm="1">
        <f t="array" ref="T1273">_xlfn.IFS(S1273&lt;=2,"Excellent",S1273=3,"Average",S1273&lt;=5,"Poor")</f>
        <v>Average</v>
      </c>
      <c r="U1273" s="9">
        <v>44980</v>
      </c>
      <c r="V1273" s="11">
        <v>2</v>
      </c>
      <c r="W1273" s="11" t="str" cm="1">
        <f t="array" ref="W1273">_xlfn.IFS(S1273&lt;=2,"High",S1273=3,"Moderate",S1273&lt;=5,"Low")</f>
        <v>Moderate</v>
      </c>
      <c r="X1273" s="11">
        <v>5</v>
      </c>
      <c r="Y1273" s="11" t="str" cm="1">
        <f t="array" ref="Y1273">_xlfn.IFS(S1273&lt;=2,"High",S1273=3,"Moderate",S1273&lt;=5,"Low")</f>
        <v>Moderate</v>
      </c>
      <c r="Z1273" s="11">
        <v>3</v>
      </c>
      <c r="AA1273" s="11" t="str" cm="1">
        <f t="array" ref="AA1273">_xlfn.IFS(S1273&lt;=2,"High",S1273=3,"Moderate",S1273&lt;=5,"Low")</f>
        <v>Moderate</v>
      </c>
      <c r="AB1273" s="9">
        <v>44804</v>
      </c>
      <c r="AC1273" s="11" t="s">
        <v>61</v>
      </c>
      <c r="AD1273" s="11" t="s">
        <v>41</v>
      </c>
      <c r="AE1273" s="11" t="s">
        <v>72</v>
      </c>
      <c r="AF1273" s="11">
        <v>2</v>
      </c>
      <c r="AG1273" s="12">
        <v>756.7</v>
      </c>
      <c r="AH1273" s="11">
        <v>63</v>
      </c>
      <c r="AI1273" s="11" t="str" cm="1">
        <f t="array" ref="AI1273">_xlfn.IFS(AH1273&lt;=25,"Young",AH1273&lt;=50,"Adult",AH1273&gt;50,"Old")</f>
        <v>Old</v>
      </c>
    </row>
    <row r="1274" spans="1:35" x14ac:dyDescent="0.35">
      <c r="A1274" s="7">
        <v>1788</v>
      </c>
      <c r="B1274" s="5">
        <v>44023</v>
      </c>
      <c r="C1274" s="6">
        <f t="shared" ca="1" si="19"/>
        <v>5.8583333333333334</v>
      </c>
      <c r="D1274" s="7" t="s">
        <v>27</v>
      </c>
      <c r="E1274" s="7" t="s">
        <v>28</v>
      </c>
      <c r="F1274" s="7" t="s">
        <v>29</v>
      </c>
      <c r="G1274" s="7" t="s">
        <v>30</v>
      </c>
      <c r="H1274" s="7" t="s">
        <v>31</v>
      </c>
      <c r="I1274" s="7" t="s">
        <v>54</v>
      </c>
      <c r="J1274" s="7" t="s">
        <v>33</v>
      </c>
      <c r="K1274" s="7" t="s">
        <v>69</v>
      </c>
      <c r="L1274" s="5">
        <v>27798</v>
      </c>
      <c r="M1274" s="7" t="s">
        <v>35</v>
      </c>
      <c r="N1274" s="7" t="s">
        <v>47</v>
      </c>
      <c r="O1274" s="7" t="s">
        <v>59</v>
      </c>
      <c r="P1274" s="7" t="s">
        <v>76</v>
      </c>
      <c r="Q1274" s="7" t="s">
        <v>39</v>
      </c>
      <c r="R1274" s="7" cm="1">
        <f t="array" ref="R1274">_xlfn.IFS(Table3[[#This Row],[Performance Levels]]="Exceeds",4,Table3[[#This Row],[Performance Levels]]="Fully Meets",3,Table3[[#This Row],[Performance Levels]]="PIP",1,Table3[[#This Row],[Performance Levels]]="Needs Improvement",2)</f>
        <v>3</v>
      </c>
      <c r="S1274" s="7">
        <v>3</v>
      </c>
      <c r="T1274" s="7" t="str" cm="1">
        <f t="array" ref="T1274">_xlfn.IFS(S1274&lt;=2,"Excellent",S1274=3,"Average",S1274&lt;=5,"Poor")</f>
        <v>Average</v>
      </c>
      <c r="U1274" s="5">
        <v>45142</v>
      </c>
      <c r="V1274" s="7">
        <v>2</v>
      </c>
      <c r="W1274" s="7" t="str" cm="1">
        <f t="array" ref="W1274">_xlfn.IFS(S1274&lt;=2,"High",S1274=3,"Moderate",S1274&lt;=5,"Low")</f>
        <v>Moderate</v>
      </c>
      <c r="X1274" s="7">
        <v>5</v>
      </c>
      <c r="Y1274" s="7" t="str" cm="1">
        <f t="array" ref="Y1274">_xlfn.IFS(S1274&lt;=2,"High",S1274=3,"Moderate",S1274&lt;=5,"Low")</f>
        <v>Moderate</v>
      </c>
      <c r="Z1274" s="7">
        <v>1</v>
      </c>
      <c r="AA1274" s="7" t="str" cm="1">
        <f t="array" ref="AA1274">_xlfn.IFS(S1274&lt;=2,"High",S1274=3,"Moderate",S1274&lt;=5,"Low")</f>
        <v>Moderate</v>
      </c>
      <c r="AB1274" s="5">
        <v>44918</v>
      </c>
      <c r="AC1274" s="7" t="s">
        <v>40</v>
      </c>
      <c r="AD1274" s="7" t="s">
        <v>41</v>
      </c>
      <c r="AE1274" s="7" t="s">
        <v>62</v>
      </c>
      <c r="AF1274" s="7">
        <v>4</v>
      </c>
      <c r="AG1274" s="8">
        <v>290.99</v>
      </c>
      <c r="AH1274" s="7">
        <v>44</v>
      </c>
      <c r="AI1274" s="7" t="str" cm="1">
        <f t="array" ref="AI1274">_xlfn.IFS(AH1274&lt;=25,"Young",AH1274&lt;=50,"Adult",AH1274&gt;50,"Old")</f>
        <v>Adult</v>
      </c>
    </row>
    <row r="1275" spans="1:35" x14ac:dyDescent="0.35">
      <c r="A1275" s="11">
        <v>1789</v>
      </c>
      <c r="B1275" s="9">
        <v>45038</v>
      </c>
      <c r="C1275" s="10">
        <f t="shared" ca="1" si="19"/>
        <v>3.0777777777777779</v>
      </c>
      <c r="D1275" s="11" t="s">
        <v>27</v>
      </c>
      <c r="E1275" s="11" t="s">
        <v>84</v>
      </c>
      <c r="F1275" s="11" t="s">
        <v>29</v>
      </c>
      <c r="G1275" s="11" t="s">
        <v>30</v>
      </c>
      <c r="H1275" s="11" t="s">
        <v>31</v>
      </c>
      <c r="I1275" s="11" t="s">
        <v>45</v>
      </c>
      <c r="J1275" s="11" t="s">
        <v>33</v>
      </c>
      <c r="K1275" s="11" t="s">
        <v>78</v>
      </c>
      <c r="L1275" s="9">
        <v>23059</v>
      </c>
      <c r="M1275" s="11" t="s">
        <v>35</v>
      </c>
      <c r="N1275" s="11" t="s">
        <v>47</v>
      </c>
      <c r="O1275" s="11" t="s">
        <v>59</v>
      </c>
      <c r="P1275" s="11" t="s">
        <v>38</v>
      </c>
      <c r="Q1275" s="11" t="s">
        <v>39</v>
      </c>
      <c r="R1275" s="11" cm="1">
        <f t="array" ref="R1275">_xlfn.IFS(Table3[[#This Row],[Performance Levels]]="Exceeds",4,Table3[[#This Row],[Performance Levels]]="Fully Meets",3,Table3[[#This Row],[Performance Levels]]="PIP",1,Table3[[#This Row],[Performance Levels]]="Needs Improvement",2)</f>
        <v>3</v>
      </c>
      <c r="S1275" s="11">
        <v>3</v>
      </c>
      <c r="T1275" s="11" t="str" cm="1">
        <f t="array" ref="T1275">_xlfn.IFS(S1275&lt;=2,"Excellent",S1275=3,"Average",S1275&lt;=5,"Poor")</f>
        <v>Average</v>
      </c>
      <c r="U1275" s="9">
        <v>44841</v>
      </c>
      <c r="V1275" s="11">
        <v>4</v>
      </c>
      <c r="W1275" s="11" t="str" cm="1">
        <f t="array" ref="W1275">_xlfn.IFS(S1275&lt;=2,"High",S1275=3,"Moderate",S1275&lt;=5,"Low")</f>
        <v>Moderate</v>
      </c>
      <c r="X1275" s="11">
        <v>3</v>
      </c>
      <c r="Y1275" s="11" t="str" cm="1">
        <f t="array" ref="Y1275">_xlfn.IFS(S1275&lt;=2,"High",S1275=3,"Moderate",S1275&lt;=5,"Low")</f>
        <v>Moderate</v>
      </c>
      <c r="Z1275" s="11">
        <v>1</v>
      </c>
      <c r="AA1275" s="11" t="str" cm="1">
        <f t="array" ref="AA1275">_xlfn.IFS(S1275&lt;=2,"High",S1275=3,"Moderate",S1275&lt;=5,"Low")</f>
        <v>Moderate</v>
      </c>
      <c r="AB1275" s="9">
        <v>44934</v>
      </c>
      <c r="AC1275" s="11" t="s">
        <v>40</v>
      </c>
      <c r="AD1275" s="11" t="s">
        <v>50</v>
      </c>
      <c r="AE1275" s="11" t="s">
        <v>51</v>
      </c>
      <c r="AF1275" s="11">
        <v>2</v>
      </c>
      <c r="AG1275" s="12">
        <v>700.97</v>
      </c>
      <c r="AH1275" s="11">
        <v>60</v>
      </c>
      <c r="AI1275" s="11" t="str" cm="1">
        <f t="array" ref="AI1275">_xlfn.IFS(AH1275&lt;=25,"Young",AH1275&lt;=50,"Adult",AH1275&gt;50,"Old")</f>
        <v>Old</v>
      </c>
    </row>
    <row r="1276" spans="1:35" x14ac:dyDescent="0.35">
      <c r="A1276" s="7">
        <v>1790</v>
      </c>
      <c r="B1276" s="5">
        <v>44897</v>
      </c>
      <c r="C1276" s="6">
        <f t="shared" ca="1" si="19"/>
        <v>3.4666666666666668</v>
      </c>
      <c r="D1276" s="7" t="s">
        <v>27</v>
      </c>
      <c r="E1276" s="7" t="s">
        <v>43</v>
      </c>
      <c r="F1276" s="7" t="s">
        <v>29</v>
      </c>
      <c r="G1276" s="7" t="s">
        <v>45</v>
      </c>
      <c r="H1276" s="7" t="s">
        <v>55</v>
      </c>
      <c r="I1276" s="7" t="s">
        <v>45</v>
      </c>
      <c r="J1276" s="7" t="s">
        <v>33</v>
      </c>
      <c r="K1276" s="7" t="s">
        <v>46</v>
      </c>
      <c r="L1276" s="5">
        <v>20523</v>
      </c>
      <c r="M1276" s="7" t="s">
        <v>35</v>
      </c>
      <c r="N1276" s="7" t="s">
        <v>36</v>
      </c>
      <c r="O1276" s="7" t="s">
        <v>83</v>
      </c>
      <c r="P1276" s="7" t="s">
        <v>76</v>
      </c>
      <c r="Q1276" s="7" t="s">
        <v>39</v>
      </c>
      <c r="R1276" s="7" cm="1">
        <f t="array" ref="R1276">_xlfn.IFS(Table3[[#This Row],[Performance Levels]]="Exceeds",4,Table3[[#This Row],[Performance Levels]]="Fully Meets",3,Table3[[#This Row],[Performance Levels]]="PIP",1,Table3[[#This Row],[Performance Levels]]="Needs Improvement",2)</f>
        <v>3</v>
      </c>
      <c r="S1276" s="7">
        <v>3</v>
      </c>
      <c r="T1276" s="7" t="str" cm="1">
        <f t="array" ref="T1276">_xlfn.IFS(S1276&lt;=2,"Excellent",S1276=3,"Average",S1276&lt;=5,"Poor")</f>
        <v>Average</v>
      </c>
      <c r="U1276" s="5">
        <v>44845</v>
      </c>
      <c r="V1276" s="7">
        <v>4</v>
      </c>
      <c r="W1276" s="7" t="str" cm="1">
        <f t="array" ref="W1276">_xlfn.IFS(S1276&lt;=2,"High",S1276=3,"Moderate",S1276&lt;=5,"Low")</f>
        <v>Moderate</v>
      </c>
      <c r="X1276" s="7">
        <v>5</v>
      </c>
      <c r="Y1276" s="7" t="str" cm="1">
        <f t="array" ref="Y1276">_xlfn.IFS(S1276&lt;=2,"High",S1276=3,"Moderate",S1276&lt;=5,"Low")</f>
        <v>Moderate</v>
      </c>
      <c r="Z1276" s="7">
        <v>4</v>
      </c>
      <c r="AA1276" s="7" t="str" cm="1">
        <f t="array" ref="AA1276">_xlfn.IFS(S1276&lt;=2,"High",S1276=3,"Moderate",S1276&lt;=5,"Low")</f>
        <v>Moderate</v>
      </c>
      <c r="AB1276" s="5">
        <v>44792</v>
      </c>
      <c r="AC1276" s="7" t="s">
        <v>91</v>
      </c>
      <c r="AD1276" s="7" t="s">
        <v>41</v>
      </c>
      <c r="AE1276" s="7" t="s">
        <v>51</v>
      </c>
      <c r="AF1276" s="7">
        <v>4</v>
      </c>
      <c r="AG1276" s="8">
        <v>631.98</v>
      </c>
      <c r="AH1276" s="7">
        <v>66</v>
      </c>
      <c r="AI1276" s="7" t="str" cm="1">
        <f t="array" ref="AI1276">_xlfn.IFS(AH1276&lt;=25,"Young",AH1276&lt;=50,"Adult",AH1276&gt;50,"Old")</f>
        <v>Old</v>
      </c>
    </row>
    <row r="1277" spans="1:35" x14ac:dyDescent="0.35">
      <c r="A1277" s="11">
        <v>1791</v>
      </c>
      <c r="B1277" s="9">
        <v>44261</v>
      </c>
      <c r="C1277" s="10">
        <f t="shared" ca="1" si="19"/>
        <v>5.2055555555555557</v>
      </c>
      <c r="D1277" s="11" t="s">
        <v>27</v>
      </c>
      <c r="E1277" s="11" t="s">
        <v>86</v>
      </c>
      <c r="F1277" s="11" t="s">
        <v>29</v>
      </c>
      <c r="G1277" s="11" t="s">
        <v>30</v>
      </c>
      <c r="H1277" s="11" t="s">
        <v>44</v>
      </c>
      <c r="I1277" s="11" t="s">
        <v>32</v>
      </c>
      <c r="J1277" s="11" t="s">
        <v>33</v>
      </c>
      <c r="K1277" s="11" t="s">
        <v>100</v>
      </c>
      <c r="L1277" s="9">
        <v>29800</v>
      </c>
      <c r="M1277" s="11" t="s">
        <v>35</v>
      </c>
      <c r="N1277" s="11" t="s">
        <v>36</v>
      </c>
      <c r="O1277" s="11" t="s">
        <v>48</v>
      </c>
      <c r="P1277" s="11" t="s">
        <v>76</v>
      </c>
      <c r="Q1277" s="11" t="s">
        <v>39</v>
      </c>
      <c r="R1277" s="11" cm="1">
        <f t="array" ref="R1277">_xlfn.IFS(Table3[[#This Row],[Performance Levels]]="Exceeds",4,Table3[[#This Row],[Performance Levels]]="Fully Meets",3,Table3[[#This Row],[Performance Levels]]="PIP",1,Table3[[#This Row],[Performance Levels]]="Needs Improvement",2)</f>
        <v>3</v>
      </c>
      <c r="S1277" s="11">
        <v>3</v>
      </c>
      <c r="T1277" s="11" t="str" cm="1">
        <f t="array" ref="T1277">_xlfn.IFS(S1277&lt;=2,"Excellent",S1277=3,"Average",S1277&lt;=5,"Poor")</f>
        <v>Average</v>
      </c>
      <c r="U1277" s="9">
        <v>44822</v>
      </c>
      <c r="V1277" s="11">
        <v>4</v>
      </c>
      <c r="W1277" s="11" t="str" cm="1">
        <f t="array" ref="W1277">_xlfn.IFS(S1277&lt;=2,"High",S1277=3,"Moderate",S1277&lt;=5,"Low")</f>
        <v>Moderate</v>
      </c>
      <c r="X1277" s="11">
        <v>5</v>
      </c>
      <c r="Y1277" s="11" t="str" cm="1">
        <f t="array" ref="Y1277">_xlfn.IFS(S1277&lt;=2,"High",S1277=3,"Moderate",S1277&lt;=5,"Low")</f>
        <v>Moderate</v>
      </c>
      <c r="Z1277" s="11">
        <v>3</v>
      </c>
      <c r="AA1277" s="11" t="str" cm="1">
        <f t="array" ref="AA1277">_xlfn.IFS(S1277&lt;=2,"High",S1277=3,"Moderate",S1277&lt;=5,"Low")</f>
        <v>Moderate</v>
      </c>
      <c r="AB1277" s="9">
        <v>44891</v>
      </c>
      <c r="AC1277" s="11" t="s">
        <v>61</v>
      </c>
      <c r="AD1277" s="11" t="s">
        <v>41</v>
      </c>
      <c r="AE1277" s="11" t="s">
        <v>42</v>
      </c>
      <c r="AF1277" s="11">
        <v>5</v>
      </c>
      <c r="AG1277" s="12">
        <v>282.85000000000002</v>
      </c>
      <c r="AH1277" s="11">
        <v>40</v>
      </c>
      <c r="AI1277" s="11" t="str" cm="1">
        <f t="array" ref="AI1277">_xlfn.IFS(AH1277&lt;=25,"Young",AH1277&lt;=50,"Adult",AH1277&gt;50,"Old")</f>
        <v>Adult</v>
      </c>
    </row>
    <row r="1278" spans="1:35" x14ac:dyDescent="0.35">
      <c r="A1278" s="7">
        <v>1792</v>
      </c>
      <c r="B1278" s="5">
        <v>43606</v>
      </c>
      <c r="C1278" s="6">
        <f t="shared" ca="1" si="19"/>
        <v>6.9972222222222218</v>
      </c>
      <c r="D1278" s="7" t="s">
        <v>27</v>
      </c>
      <c r="E1278" s="7" t="s">
        <v>63</v>
      </c>
      <c r="F1278" s="7" t="s">
        <v>29</v>
      </c>
      <c r="G1278" s="7" t="s">
        <v>54</v>
      </c>
      <c r="H1278" s="7" t="s">
        <v>31</v>
      </c>
      <c r="I1278" s="7" t="s">
        <v>32</v>
      </c>
      <c r="J1278" s="7" t="s">
        <v>33</v>
      </c>
      <c r="K1278" s="7" t="s">
        <v>98</v>
      </c>
      <c r="L1278" s="5">
        <v>18355</v>
      </c>
      <c r="M1278" s="7" t="s">
        <v>35</v>
      </c>
      <c r="N1278" s="7" t="s">
        <v>47</v>
      </c>
      <c r="O1278" s="7" t="s">
        <v>71</v>
      </c>
      <c r="P1278" s="7" t="s">
        <v>76</v>
      </c>
      <c r="Q1278" s="7" t="s">
        <v>39</v>
      </c>
      <c r="R1278" s="7" cm="1">
        <f t="array" ref="R1278">_xlfn.IFS(Table3[[#This Row],[Performance Levels]]="Exceeds",4,Table3[[#This Row],[Performance Levels]]="Fully Meets",3,Table3[[#This Row],[Performance Levels]]="PIP",1,Table3[[#This Row],[Performance Levels]]="Needs Improvement",2)</f>
        <v>3</v>
      </c>
      <c r="S1278" s="7">
        <v>3</v>
      </c>
      <c r="T1278" s="7" t="str" cm="1">
        <f t="array" ref="T1278">_xlfn.IFS(S1278&lt;=2,"Excellent",S1278=3,"Average",S1278&lt;=5,"Poor")</f>
        <v>Average</v>
      </c>
      <c r="U1278" s="5">
        <v>44816</v>
      </c>
      <c r="V1278" s="7">
        <v>2</v>
      </c>
      <c r="W1278" s="7" t="str" cm="1">
        <f t="array" ref="W1278">_xlfn.IFS(S1278&lt;=2,"High",S1278=3,"Moderate",S1278&lt;=5,"Low")</f>
        <v>Moderate</v>
      </c>
      <c r="X1278" s="7">
        <v>3</v>
      </c>
      <c r="Y1278" s="7" t="str" cm="1">
        <f t="array" ref="Y1278">_xlfn.IFS(S1278&lt;=2,"High",S1278=3,"Moderate",S1278&lt;=5,"Low")</f>
        <v>Moderate</v>
      </c>
      <c r="Z1278" s="7">
        <v>5</v>
      </c>
      <c r="AA1278" s="7" t="str" cm="1">
        <f t="array" ref="AA1278">_xlfn.IFS(S1278&lt;=2,"High",S1278=3,"Moderate",S1278&lt;=5,"Low")</f>
        <v>Moderate</v>
      </c>
      <c r="AB1278" s="5">
        <v>44894</v>
      </c>
      <c r="AC1278" s="7" t="s">
        <v>67</v>
      </c>
      <c r="AD1278" s="7" t="s">
        <v>41</v>
      </c>
      <c r="AE1278" s="7" t="s">
        <v>62</v>
      </c>
      <c r="AF1278" s="7">
        <v>1</v>
      </c>
      <c r="AG1278" s="8">
        <v>412.58</v>
      </c>
      <c r="AH1278" s="7">
        <v>69</v>
      </c>
      <c r="AI1278" s="7" t="str" cm="1">
        <f t="array" ref="AI1278">_xlfn.IFS(AH1278&lt;=25,"Young",AH1278&lt;=50,"Adult",AH1278&gt;50,"Old")</f>
        <v>Old</v>
      </c>
    </row>
    <row r="1279" spans="1:35" x14ac:dyDescent="0.35">
      <c r="A1279" s="11">
        <v>1793</v>
      </c>
      <c r="B1279" s="9">
        <v>43396</v>
      </c>
      <c r="C1279" s="10">
        <f t="shared" ca="1" si="19"/>
        <v>7.5750000000000002</v>
      </c>
      <c r="D1279" s="11" t="s">
        <v>27</v>
      </c>
      <c r="E1279" s="11" t="s">
        <v>68</v>
      </c>
      <c r="F1279" s="11" t="s">
        <v>29</v>
      </c>
      <c r="G1279" s="11" t="s">
        <v>54</v>
      </c>
      <c r="H1279" s="11" t="s">
        <v>55</v>
      </c>
      <c r="I1279" s="11" t="s">
        <v>32</v>
      </c>
      <c r="J1279" s="11" t="s">
        <v>33</v>
      </c>
      <c r="K1279" s="11" t="s">
        <v>81</v>
      </c>
      <c r="L1279" s="9">
        <v>53104</v>
      </c>
      <c r="M1279" s="11" t="s">
        <v>35</v>
      </c>
      <c r="N1279" s="11" t="s">
        <v>36</v>
      </c>
      <c r="O1279" s="11" t="s">
        <v>48</v>
      </c>
      <c r="P1279" s="11" t="s">
        <v>60</v>
      </c>
      <c r="Q1279" s="11" t="s">
        <v>39</v>
      </c>
      <c r="R1279" s="11" cm="1">
        <f t="array" ref="R1279">_xlfn.IFS(Table3[[#This Row],[Performance Levels]]="Exceeds",4,Table3[[#This Row],[Performance Levels]]="Fully Meets",3,Table3[[#This Row],[Performance Levels]]="PIP",1,Table3[[#This Row],[Performance Levels]]="Needs Improvement",2)</f>
        <v>3</v>
      </c>
      <c r="S1279" s="11">
        <v>3</v>
      </c>
      <c r="T1279" s="11" t="str" cm="1">
        <f t="array" ref="T1279">_xlfn.IFS(S1279&lt;=2,"Excellent",S1279=3,"Average",S1279&lt;=5,"Poor")</f>
        <v>Average</v>
      </c>
      <c r="U1279" s="9">
        <v>44808</v>
      </c>
      <c r="V1279" s="11">
        <v>1</v>
      </c>
      <c r="W1279" s="11" t="str" cm="1">
        <f t="array" ref="W1279">_xlfn.IFS(S1279&lt;=2,"High",S1279=3,"Moderate",S1279&lt;=5,"Low")</f>
        <v>Moderate</v>
      </c>
      <c r="X1279" s="11">
        <v>1</v>
      </c>
      <c r="Y1279" s="11" t="str" cm="1">
        <f t="array" ref="Y1279">_xlfn.IFS(S1279&lt;=2,"High",S1279=3,"Moderate",S1279&lt;=5,"Low")</f>
        <v>Moderate</v>
      </c>
      <c r="Z1279" s="11">
        <v>2</v>
      </c>
      <c r="AA1279" s="11" t="str" cm="1">
        <f t="array" ref="AA1279">_xlfn.IFS(S1279&lt;=2,"High",S1279=3,"Moderate",S1279&lt;=5,"Low")</f>
        <v>Moderate</v>
      </c>
      <c r="AB1279" s="9">
        <v>44985</v>
      </c>
      <c r="AC1279" s="11" t="s">
        <v>91</v>
      </c>
      <c r="AD1279" s="11" t="s">
        <v>50</v>
      </c>
      <c r="AE1279" s="11" t="s">
        <v>72</v>
      </c>
      <c r="AF1279" s="11">
        <v>1</v>
      </c>
      <c r="AG1279" s="12">
        <v>943.91</v>
      </c>
      <c r="AH1279" s="11">
        <v>73</v>
      </c>
      <c r="AI1279" s="11" t="str" cm="1">
        <f t="array" ref="AI1279">_xlfn.IFS(AH1279&lt;=25,"Young",AH1279&lt;=50,"Adult",AH1279&gt;50,"Old")</f>
        <v>Old</v>
      </c>
    </row>
    <row r="1280" spans="1:35" x14ac:dyDescent="0.35">
      <c r="A1280" s="7">
        <v>1794</v>
      </c>
      <c r="B1280" s="5">
        <v>44342</v>
      </c>
      <c r="C1280" s="6">
        <f t="shared" ca="1" si="19"/>
        <v>4.9833333333333334</v>
      </c>
      <c r="D1280" s="7" t="s">
        <v>27</v>
      </c>
      <c r="E1280" s="7" t="s">
        <v>28</v>
      </c>
      <c r="F1280" s="7" t="s">
        <v>29</v>
      </c>
      <c r="G1280" s="7" t="s">
        <v>30</v>
      </c>
      <c r="H1280" s="7" t="s">
        <v>44</v>
      </c>
      <c r="I1280" s="7" t="s">
        <v>32</v>
      </c>
      <c r="J1280" s="7" t="s">
        <v>33</v>
      </c>
      <c r="K1280" s="7" t="s">
        <v>57</v>
      </c>
      <c r="L1280" s="5">
        <v>23236</v>
      </c>
      <c r="M1280" s="7" t="s">
        <v>35</v>
      </c>
      <c r="N1280" s="7" t="s">
        <v>36</v>
      </c>
      <c r="O1280" s="7" t="s">
        <v>37</v>
      </c>
      <c r="P1280" s="7" t="s">
        <v>38</v>
      </c>
      <c r="Q1280" s="7" t="s">
        <v>39</v>
      </c>
      <c r="R1280" s="7" cm="1">
        <f t="array" ref="R1280">_xlfn.IFS(Table3[[#This Row],[Performance Levels]]="Exceeds",4,Table3[[#This Row],[Performance Levels]]="Fully Meets",3,Table3[[#This Row],[Performance Levels]]="PIP",1,Table3[[#This Row],[Performance Levels]]="Needs Improvement",2)</f>
        <v>3</v>
      </c>
      <c r="S1280" s="7">
        <v>3</v>
      </c>
      <c r="T1280" s="7" t="str" cm="1">
        <f t="array" ref="T1280">_xlfn.IFS(S1280&lt;=2,"Excellent",S1280=3,"Average",S1280&lt;=5,"Poor")</f>
        <v>Average</v>
      </c>
      <c r="U1280" s="5">
        <v>45063</v>
      </c>
      <c r="V1280" s="7">
        <v>4</v>
      </c>
      <c r="W1280" s="7" t="str" cm="1">
        <f t="array" ref="W1280">_xlfn.IFS(S1280&lt;=2,"High",S1280=3,"Moderate",S1280&lt;=5,"Low")</f>
        <v>Moderate</v>
      </c>
      <c r="X1280" s="7">
        <v>4</v>
      </c>
      <c r="Y1280" s="7" t="str" cm="1">
        <f t="array" ref="Y1280">_xlfn.IFS(S1280&lt;=2,"High",S1280=3,"Moderate",S1280&lt;=5,"Low")</f>
        <v>Moderate</v>
      </c>
      <c r="Z1280" s="7">
        <v>2</v>
      </c>
      <c r="AA1280" s="7" t="str" cm="1">
        <f t="array" ref="AA1280">_xlfn.IFS(S1280&lt;=2,"High",S1280=3,"Moderate",S1280&lt;=5,"Low")</f>
        <v>Moderate</v>
      </c>
      <c r="AB1280" s="5">
        <v>44865</v>
      </c>
      <c r="AC1280" s="7" t="s">
        <v>40</v>
      </c>
      <c r="AD1280" s="7" t="s">
        <v>41</v>
      </c>
      <c r="AE1280" s="7" t="s">
        <v>62</v>
      </c>
      <c r="AF1280" s="7">
        <v>3</v>
      </c>
      <c r="AG1280" s="8">
        <v>208.13</v>
      </c>
      <c r="AH1280" s="7">
        <v>58</v>
      </c>
      <c r="AI1280" s="7" t="str" cm="1">
        <f t="array" ref="AI1280">_xlfn.IFS(AH1280&lt;=25,"Young",AH1280&lt;=50,"Adult",AH1280&gt;50,"Old")</f>
        <v>Old</v>
      </c>
    </row>
    <row r="1281" spans="1:35" x14ac:dyDescent="0.35">
      <c r="A1281" s="11">
        <v>1795</v>
      </c>
      <c r="B1281" s="9">
        <v>43800</v>
      </c>
      <c r="C1281" s="10">
        <f t="shared" ca="1" si="19"/>
        <v>6.4694444444444441</v>
      </c>
      <c r="D1281" s="11" t="s">
        <v>27</v>
      </c>
      <c r="E1281" s="11" t="s">
        <v>43</v>
      </c>
      <c r="F1281" s="11" t="s">
        <v>107</v>
      </c>
      <c r="G1281" s="11" t="s">
        <v>54</v>
      </c>
      <c r="H1281" s="11" t="s">
        <v>55</v>
      </c>
      <c r="I1281" s="11" t="s">
        <v>45</v>
      </c>
      <c r="J1281" s="11" t="s">
        <v>33</v>
      </c>
      <c r="K1281" s="11" t="s">
        <v>104</v>
      </c>
      <c r="L1281" s="9">
        <v>22010</v>
      </c>
      <c r="M1281" s="11" t="s">
        <v>35</v>
      </c>
      <c r="N1281" s="11" t="s">
        <v>36</v>
      </c>
      <c r="O1281" s="11" t="s">
        <v>83</v>
      </c>
      <c r="P1281" s="11" t="s">
        <v>38</v>
      </c>
      <c r="Q1281" s="11" t="s">
        <v>39</v>
      </c>
      <c r="R1281" s="11" cm="1">
        <f t="array" ref="R1281">_xlfn.IFS(Table3[[#This Row],[Performance Levels]]="Exceeds",4,Table3[[#This Row],[Performance Levels]]="Fully Meets",3,Table3[[#This Row],[Performance Levels]]="PIP",1,Table3[[#This Row],[Performance Levels]]="Needs Improvement",2)</f>
        <v>3</v>
      </c>
      <c r="S1281" s="11">
        <v>3</v>
      </c>
      <c r="T1281" s="11" t="str" cm="1">
        <f t="array" ref="T1281">_xlfn.IFS(S1281&lt;=2,"Excellent",S1281=3,"Average",S1281&lt;=5,"Poor")</f>
        <v>Average</v>
      </c>
      <c r="U1281" s="9">
        <v>45087</v>
      </c>
      <c r="V1281" s="11">
        <v>5</v>
      </c>
      <c r="W1281" s="11" t="str" cm="1">
        <f t="array" ref="W1281">_xlfn.IFS(S1281&lt;=2,"High",S1281=3,"Moderate",S1281&lt;=5,"Low")</f>
        <v>Moderate</v>
      </c>
      <c r="X1281" s="11">
        <v>1</v>
      </c>
      <c r="Y1281" s="11" t="str" cm="1">
        <f t="array" ref="Y1281">_xlfn.IFS(S1281&lt;=2,"High",S1281=3,"Moderate",S1281&lt;=5,"Low")</f>
        <v>Moderate</v>
      </c>
      <c r="Z1281" s="11">
        <v>4</v>
      </c>
      <c r="AA1281" s="11" t="str" cm="1">
        <f t="array" ref="AA1281">_xlfn.IFS(S1281&lt;=2,"High",S1281=3,"Moderate",S1281&lt;=5,"Low")</f>
        <v>Moderate</v>
      </c>
      <c r="AB1281" s="9">
        <v>44981</v>
      </c>
      <c r="AC1281" s="11" t="s">
        <v>40</v>
      </c>
      <c r="AD1281" s="11" t="s">
        <v>50</v>
      </c>
      <c r="AE1281" s="11" t="s">
        <v>72</v>
      </c>
      <c r="AF1281" s="11">
        <v>2</v>
      </c>
      <c r="AG1281" s="12">
        <v>145.47</v>
      </c>
      <c r="AH1281" s="11">
        <v>59</v>
      </c>
      <c r="AI1281" s="11" t="str" cm="1">
        <f t="array" ref="AI1281">_xlfn.IFS(AH1281&lt;=25,"Young",AH1281&lt;=50,"Adult",AH1281&gt;50,"Old")</f>
        <v>Old</v>
      </c>
    </row>
    <row r="1282" spans="1:35" x14ac:dyDescent="0.35">
      <c r="A1282" s="7">
        <v>1796</v>
      </c>
      <c r="B1282" s="5">
        <v>44354</v>
      </c>
      <c r="C1282" s="6">
        <f t="shared" ca="1" si="19"/>
        <v>4.9527777777777775</v>
      </c>
      <c r="D1282" s="7" t="s">
        <v>27</v>
      </c>
      <c r="E1282" s="7" t="s">
        <v>86</v>
      </c>
      <c r="F1282" s="7" t="s">
        <v>107</v>
      </c>
      <c r="G1282" s="7" t="s">
        <v>30</v>
      </c>
      <c r="H1282" s="7" t="s">
        <v>44</v>
      </c>
      <c r="I1282" s="7" t="s">
        <v>54</v>
      </c>
      <c r="J1282" s="7" t="s">
        <v>33</v>
      </c>
      <c r="K1282" s="7" t="s">
        <v>102</v>
      </c>
      <c r="L1282" s="5">
        <v>27937</v>
      </c>
      <c r="M1282" s="7" t="s">
        <v>35</v>
      </c>
      <c r="N1282" s="7" t="s">
        <v>36</v>
      </c>
      <c r="O1282" s="7" t="s">
        <v>48</v>
      </c>
      <c r="P1282" s="7" t="s">
        <v>76</v>
      </c>
      <c r="Q1282" s="7" t="s">
        <v>39</v>
      </c>
      <c r="R1282" s="7" cm="1">
        <f t="array" ref="R1282">_xlfn.IFS(Table3[[#This Row],[Performance Levels]]="Exceeds",4,Table3[[#This Row],[Performance Levels]]="Fully Meets",3,Table3[[#This Row],[Performance Levels]]="PIP",1,Table3[[#This Row],[Performance Levels]]="Needs Improvement",2)</f>
        <v>3</v>
      </c>
      <c r="S1282" s="7">
        <v>3</v>
      </c>
      <c r="T1282" s="7" t="str" cm="1">
        <f t="array" ref="T1282">_xlfn.IFS(S1282&lt;=2,"Excellent",S1282=3,"Average",S1282&lt;=5,"Poor")</f>
        <v>Average</v>
      </c>
      <c r="U1282" s="5">
        <v>44888</v>
      </c>
      <c r="V1282" s="7">
        <v>3</v>
      </c>
      <c r="W1282" s="7" t="str" cm="1">
        <f t="array" ref="W1282">_xlfn.IFS(S1282&lt;=2,"High",S1282=3,"Moderate",S1282&lt;=5,"Low")</f>
        <v>Moderate</v>
      </c>
      <c r="X1282" s="7">
        <v>5</v>
      </c>
      <c r="Y1282" s="7" t="str" cm="1">
        <f t="array" ref="Y1282">_xlfn.IFS(S1282&lt;=2,"High",S1282=3,"Moderate",S1282&lt;=5,"Low")</f>
        <v>Moderate</v>
      </c>
      <c r="Z1282" s="7">
        <v>2</v>
      </c>
      <c r="AA1282" s="7" t="str" cm="1">
        <f t="array" ref="AA1282">_xlfn.IFS(S1282&lt;=2,"High",S1282=3,"Moderate",S1282&lt;=5,"Low")</f>
        <v>Moderate</v>
      </c>
      <c r="AB1282" s="5">
        <v>44861</v>
      </c>
      <c r="AC1282" s="7" t="s">
        <v>49</v>
      </c>
      <c r="AD1282" s="7" t="s">
        <v>50</v>
      </c>
      <c r="AE1282" s="7" t="s">
        <v>42</v>
      </c>
      <c r="AF1282" s="7">
        <v>1</v>
      </c>
      <c r="AG1282" s="8">
        <v>727.51</v>
      </c>
      <c r="AH1282" s="7">
        <v>45</v>
      </c>
      <c r="AI1282" s="7" t="str" cm="1">
        <f t="array" ref="AI1282">_xlfn.IFS(AH1282&lt;=25,"Young",AH1282&lt;=50,"Adult",AH1282&gt;50,"Old")</f>
        <v>Adult</v>
      </c>
    </row>
    <row r="1283" spans="1:35" x14ac:dyDescent="0.35">
      <c r="A1283" s="11">
        <v>1797</v>
      </c>
      <c r="B1283" s="9">
        <v>44117</v>
      </c>
      <c r="C1283" s="10">
        <f t="shared" ref="C1283:C1346" ca="1" si="20">YEARFRAC(B1283,TODAY())</f>
        <v>5.6027777777777779</v>
      </c>
      <c r="D1283" s="11" t="s">
        <v>27</v>
      </c>
      <c r="E1283" s="11" t="s">
        <v>80</v>
      </c>
      <c r="F1283" s="11" t="s">
        <v>29</v>
      </c>
      <c r="G1283" s="11" t="s">
        <v>54</v>
      </c>
      <c r="H1283" s="11" t="s">
        <v>44</v>
      </c>
      <c r="I1283" s="11" t="s">
        <v>54</v>
      </c>
      <c r="J1283" s="11" t="s">
        <v>33</v>
      </c>
      <c r="K1283" s="11" t="s">
        <v>64</v>
      </c>
      <c r="L1283" s="9">
        <v>32038</v>
      </c>
      <c r="M1283" s="11" t="s">
        <v>35</v>
      </c>
      <c r="N1283" s="11" t="s">
        <v>36</v>
      </c>
      <c r="O1283" s="11" t="s">
        <v>48</v>
      </c>
      <c r="P1283" s="11" t="s">
        <v>38</v>
      </c>
      <c r="Q1283" s="11" t="s">
        <v>39</v>
      </c>
      <c r="R1283" s="11" cm="1">
        <f t="array" ref="R1283">_xlfn.IFS(Table3[[#This Row],[Performance Levels]]="Exceeds",4,Table3[[#This Row],[Performance Levels]]="Fully Meets",3,Table3[[#This Row],[Performance Levels]]="PIP",1,Table3[[#This Row],[Performance Levels]]="Needs Improvement",2)</f>
        <v>3</v>
      </c>
      <c r="S1283" s="11">
        <v>3</v>
      </c>
      <c r="T1283" s="11" t="str" cm="1">
        <f t="array" ref="T1283">_xlfn.IFS(S1283&lt;=2,"Excellent",S1283=3,"Average",S1283&lt;=5,"Poor")</f>
        <v>Average</v>
      </c>
      <c r="U1283" s="9">
        <v>45049</v>
      </c>
      <c r="V1283" s="11">
        <v>3</v>
      </c>
      <c r="W1283" s="11" t="str" cm="1">
        <f t="array" ref="W1283">_xlfn.IFS(S1283&lt;=2,"High",S1283=3,"Moderate",S1283&lt;=5,"Low")</f>
        <v>Moderate</v>
      </c>
      <c r="X1283" s="11">
        <v>3</v>
      </c>
      <c r="Y1283" s="11" t="str" cm="1">
        <f t="array" ref="Y1283">_xlfn.IFS(S1283&lt;=2,"High",S1283=3,"Moderate",S1283&lt;=5,"Low")</f>
        <v>Moderate</v>
      </c>
      <c r="Z1283" s="11">
        <v>5</v>
      </c>
      <c r="AA1283" s="11" t="str" cm="1">
        <f t="array" ref="AA1283">_xlfn.IFS(S1283&lt;=2,"High",S1283=3,"Moderate",S1283&lt;=5,"Low")</f>
        <v>Moderate</v>
      </c>
      <c r="AB1283" s="9">
        <v>44919</v>
      </c>
      <c r="AC1283" s="11" t="s">
        <v>61</v>
      </c>
      <c r="AD1283" s="11" t="s">
        <v>50</v>
      </c>
      <c r="AE1283" s="11" t="s">
        <v>42</v>
      </c>
      <c r="AF1283" s="11">
        <v>5</v>
      </c>
      <c r="AG1283" s="12">
        <v>581.42999999999995</v>
      </c>
      <c r="AH1283" s="11">
        <v>33</v>
      </c>
      <c r="AI1283" s="11" t="str" cm="1">
        <f t="array" ref="AI1283">_xlfn.IFS(AH1283&lt;=25,"Young",AH1283&lt;=50,"Adult",AH1283&gt;50,"Old")</f>
        <v>Adult</v>
      </c>
    </row>
    <row r="1284" spans="1:35" x14ac:dyDescent="0.35">
      <c r="A1284" s="7">
        <v>1798</v>
      </c>
      <c r="B1284" s="5">
        <v>44864</v>
      </c>
      <c r="C1284" s="6">
        <f t="shared" ca="1" si="20"/>
        <v>3.5555555555555554</v>
      </c>
      <c r="D1284" s="7" t="s">
        <v>105</v>
      </c>
      <c r="E1284" s="7" t="s">
        <v>53</v>
      </c>
      <c r="F1284" s="7" t="s">
        <v>29</v>
      </c>
      <c r="G1284" s="7" t="s">
        <v>45</v>
      </c>
      <c r="H1284" s="7" t="s">
        <v>44</v>
      </c>
      <c r="I1284" s="7" t="s">
        <v>54</v>
      </c>
      <c r="J1284" s="7" t="s">
        <v>33</v>
      </c>
      <c r="K1284" s="7" t="s">
        <v>88</v>
      </c>
      <c r="L1284" s="5">
        <v>31388</v>
      </c>
      <c r="M1284" s="7" t="s">
        <v>35</v>
      </c>
      <c r="N1284" s="7" t="s">
        <v>36</v>
      </c>
      <c r="O1284" s="7" t="s">
        <v>71</v>
      </c>
      <c r="P1284" s="7" t="s">
        <v>38</v>
      </c>
      <c r="Q1284" s="7" t="s">
        <v>39</v>
      </c>
      <c r="R1284" s="7" cm="1">
        <f t="array" ref="R1284">_xlfn.IFS(Table3[[#This Row],[Performance Levels]]="Exceeds",4,Table3[[#This Row],[Performance Levels]]="Fully Meets",3,Table3[[#This Row],[Performance Levels]]="PIP",1,Table3[[#This Row],[Performance Levels]]="Needs Improvement",2)</f>
        <v>3</v>
      </c>
      <c r="S1284" s="7">
        <v>3</v>
      </c>
      <c r="T1284" s="7" t="str" cm="1">
        <f t="array" ref="T1284">_xlfn.IFS(S1284&lt;=2,"Excellent",S1284=3,"Average",S1284&lt;=5,"Poor")</f>
        <v>Average</v>
      </c>
      <c r="U1284" s="5">
        <v>44953</v>
      </c>
      <c r="V1284" s="7">
        <v>3</v>
      </c>
      <c r="W1284" s="7" t="str" cm="1">
        <f t="array" ref="W1284">_xlfn.IFS(S1284&lt;=2,"High",S1284=3,"Moderate",S1284&lt;=5,"Low")</f>
        <v>Moderate</v>
      </c>
      <c r="X1284" s="7">
        <v>2</v>
      </c>
      <c r="Y1284" s="7" t="str" cm="1">
        <f t="array" ref="Y1284">_xlfn.IFS(S1284&lt;=2,"High",S1284=3,"Moderate",S1284&lt;=5,"Low")</f>
        <v>Moderate</v>
      </c>
      <c r="Z1284" s="7">
        <v>4</v>
      </c>
      <c r="AA1284" s="7" t="str" cm="1">
        <f t="array" ref="AA1284">_xlfn.IFS(S1284&lt;=2,"High",S1284=3,"Moderate",S1284&lt;=5,"Low")</f>
        <v>Moderate</v>
      </c>
      <c r="AB1284" s="5">
        <v>44906</v>
      </c>
      <c r="AC1284" s="7" t="s">
        <v>91</v>
      </c>
      <c r="AD1284" s="7" t="s">
        <v>41</v>
      </c>
      <c r="AE1284" s="7" t="s">
        <v>51</v>
      </c>
      <c r="AF1284" s="7">
        <v>1</v>
      </c>
      <c r="AG1284" s="8">
        <v>725.94</v>
      </c>
      <c r="AH1284" s="7">
        <v>37</v>
      </c>
      <c r="AI1284" s="7" t="str" cm="1">
        <f t="array" ref="AI1284">_xlfn.IFS(AH1284&lt;=25,"Young",AH1284&lt;=50,"Adult",AH1284&gt;50,"Old")</f>
        <v>Adult</v>
      </c>
    </row>
    <row r="1285" spans="1:35" x14ac:dyDescent="0.35">
      <c r="A1285" s="11">
        <v>1799</v>
      </c>
      <c r="B1285" s="9">
        <v>44808</v>
      </c>
      <c r="C1285" s="10">
        <f t="shared" ca="1" si="20"/>
        <v>3.7111111111111112</v>
      </c>
      <c r="D1285" s="11" t="s">
        <v>105</v>
      </c>
      <c r="E1285" s="11" t="s">
        <v>68</v>
      </c>
      <c r="F1285" s="11" t="s">
        <v>107</v>
      </c>
      <c r="G1285" s="11" t="s">
        <v>45</v>
      </c>
      <c r="H1285" s="11" t="s">
        <v>31</v>
      </c>
      <c r="I1285" s="11" t="s">
        <v>32</v>
      </c>
      <c r="J1285" s="11" t="s">
        <v>33</v>
      </c>
      <c r="K1285" s="11" t="s">
        <v>69</v>
      </c>
      <c r="L1285" s="9">
        <v>32558</v>
      </c>
      <c r="M1285" s="11" t="s">
        <v>35</v>
      </c>
      <c r="N1285" s="11" t="s">
        <v>47</v>
      </c>
      <c r="O1285" s="11" t="s">
        <v>71</v>
      </c>
      <c r="P1285" s="11" t="s">
        <v>66</v>
      </c>
      <c r="Q1285" s="11" t="s">
        <v>39</v>
      </c>
      <c r="R1285" s="11" cm="1">
        <f t="array" ref="R1285">_xlfn.IFS(Table3[[#This Row],[Performance Levels]]="Exceeds",4,Table3[[#This Row],[Performance Levels]]="Fully Meets",3,Table3[[#This Row],[Performance Levels]]="PIP",1,Table3[[#This Row],[Performance Levels]]="Needs Improvement",2)</f>
        <v>3</v>
      </c>
      <c r="S1285" s="11">
        <v>3</v>
      </c>
      <c r="T1285" s="11" t="str" cm="1">
        <f t="array" ref="T1285">_xlfn.IFS(S1285&lt;=2,"Excellent",S1285=3,"Average",S1285&lt;=5,"Poor")</f>
        <v>Average</v>
      </c>
      <c r="U1285" s="9">
        <v>45044</v>
      </c>
      <c r="V1285" s="11">
        <v>2</v>
      </c>
      <c r="W1285" s="11" t="str" cm="1">
        <f t="array" ref="W1285">_xlfn.IFS(S1285&lt;=2,"High",S1285=3,"Moderate",S1285&lt;=5,"Low")</f>
        <v>Moderate</v>
      </c>
      <c r="X1285" s="11">
        <v>5</v>
      </c>
      <c r="Y1285" s="11" t="str" cm="1">
        <f t="array" ref="Y1285">_xlfn.IFS(S1285&lt;=2,"High",S1285=3,"Moderate",S1285&lt;=5,"Low")</f>
        <v>Moderate</v>
      </c>
      <c r="Z1285" s="11">
        <v>3</v>
      </c>
      <c r="AA1285" s="11" t="str" cm="1">
        <f t="array" ref="AA1285">_xlfn.IFS(S1285&lt;=2,"High",S1285=3,"Moderate",S1285&lt;=5,"Low")</f>
        <v>Moderate</v>
      </c>
      <c r="AB1285" s="9">
        <v>44861</v>
      </c>
      <c r="AC1285" s="11" t="s">
        <v>67</v>
      </c>
      <c r="AD1285" s="11" t="s">
        <v>41</v>
      </c>
      <c r="AE1285" s="11" t="s">
        <v>72</v>
      </c>
      <c r="AF1285" s="11">
        <v>1</v>
      </c>
      <c r="AG1285" s="12">
        <v>338.36</v>
      </c>
      <c r="AH1285" s="11">
        <v>33</v>
      </c>
      <c r="AI1285" s="11" t="str" cm="1">
        <f t="array" ref="AI1285">_xlfn.IFS(AH1285&lt;=25,"Young",AH1285&lt;=50,"Adult",AH1285&gt;50,"Old")</f>
        <v>Adult</v>
      </c>
    </row>
    <row r="1286" spans="1:35" x14ac:dyDescent="0.35">
      <c r="A1286" s="7">
        <v>1800</v>
      </c>
      <c r="B1286" s="5">
        <v>43756</v>
      </c>
      <c r="C1286" s="6">
        <f t="shared" ca="1" si="20"/>
        <v>6.5888888888888886</v>
      </c>
      <c r="D1286" s="7" t="s">
        <v>27</v>
      </c>
      <c r="E1286" s="7" t="s">
        <v>63</v>
      </c>
      <c r="F1286" s="7" t="s">
        <v>29</v>
      </c>
      <c r="G1286" s="7" t="s">
        <v>45</v>
      </c>
      <c r="H1286" s="7" t="s">
        <v>31</v>
      </c>
      <c r="I1286" s="7" t="s">
        <v>54</v>
      </c>
      <c r="J1286" s="7" t="s">
        <v>33</v>
      </c>
      <c r="K1286" s="7" t="s">
        <v>100</v>
      </c>
      <c r="L1286" s="5">
        <v>27855</v>
      </c>
      <c r="M1286" s="7" t="s">
        <v>35</v>
      </c>
      <c r="N1286" s="7" t="s">
        <v>36</v>
      </c>
      <c r="O1286" s="7" t="s">
        <v>71</v>
      </c>
      <c r="P1286" s="7" t="s">
        <v>76</v>
      </c>
      <c r="Q1286" s="7" t="s">
        <v>39</v>
      </c>
      <c r="R1286" s="7" cm="1">
        <f t="array" ref="R1286">_xlfn.IFS(Table3[[#This Row],[Performance Levels]]="Exceeds",4,Table3[[#This Row],[Performance Levels]]="Fully Meets",3,Table3[[#This Row],[Performance Levels]]="PIP",1,Table3[[#This Row],[Performance Levels]]="Needs Improvement",2)</f>
        <v>3</v>
      </c>
      <c r="S1286" s="7">
        <v>3</v>
      </c>
      <c r="T1286" s="7" t="str" cm="1">
        <f t="array" ref="T1286">_xlfn.IFS(S1286&lt;=2,"Excellent",S1286=3,"Average",S1286&lt;=5,"Poor")</f>
        <v>Average</v>
      </c>
      <c r="U1286" s="5">
        <v>44960</v>
      </c>
      <c r="V1286" s="7">
        <v>4</v>
      </c>
      <c r="W1286" s="7" t="str" cm="1">
        <f t="array" ref="W1286">_xlfn.IFS(S1286&lt;=2,"High",S1286=3,"Moderate",S1286&lt;=5,"Low")</f>
        <v>Moderate</v>
      </c>
      <c r="X1286" s="7">
        <v>3</v>
      </c>
      <c r="Y1286" s="7" t="str" cm="1">
        <f t="array" ref="Y1286">_xlfn.IFS(S1286&lt;=2,"High",S1286=3,"Moderate",S1286&lt;=5,"Low")</f>
        <v>Moderate</v>
      </c>
      <c r="Z1286" s="7">
        <v>5</v>
      </c>
      <c r="AA1286" s="7" t="str" cm="1">
        <f t="array" ref="AA1286">_xlfn.IFS(S1286&lt;=2,"High",S1286=3,"Moderate",S1286&lt;=5,"Low")</f>
        <v>Moderate</v>
      </c>
      <c r="AB1286" s="5">
        <v>45033</v>
      </c>
      <c r="AC1286" s="7" t="s">
        <v>67</v>
      </c>
      <c r="AD1286" s="7" t="s">
        <v>50</v>
      </c>
      <c r="AE1286" s="7" t="s">
        <v>42</v>
      </c>
      <c r="AF1286" s="7">
        <v>1</v>
      </c>
      <c r="AG1286" s="8">
        <v>732.84</v>
      </c>
      <c r="AH1286" s="7">
        <v>43</v>
      </c>
      <c r="AI1286" s="7" t="str" cm="1">
        <f t="array" ref="AI1286">_xlfn.IFS(AH1286&lt;=25,"Young",AH1286&lt;=50,"Adult",AH1286&gt;50,"Old")</f>
        <v>Adult</v>
      </c>
    </row>
    <row r="1287" spans="1:35" x14ac:dyDescent="0.35">
      <c r="A1287" s="11">
        <v>1801</v>
      </c>
      <c r="B1287" s="9">
        <v>44402</v>
      </c>
      <c r="C1287" s="10">
        <f t="shared" ca="1" si="20"/>
        <v>4.8194444444444446</v>
      </c>
      <c r="D1287" s="11" t="s">
        <v>27</v>
      </c>
      <c r="E1287" s="11" t="s">
        <v>93</v>
      </c>
      <c r="F1287" s="11" t="s">
        <v>29</v>
      </c>
      <c r="G1287" s="11" t="s">
        <v>54</v>
      </c>
      <c r="H1287" s="11" t="s">
        <v>31</v>
      </c>
      <c r="I1287" s="11" t="s">
        <v>32</v>
      </c>
      <c r="J1287" s="11" t="s">
        <v>33</v>
      </c>
      <c r="K1287" s="11" t="s">
        <v>64</v>
      </c>
      <c r="L1287" s="9">
        <v>32726</v>
      </c>
      <c r="M1287" s="11" t="s">
        <v>35</v>
      </c>
      <c r="N1287" s="11" t="s">
        <v>36</v>
      </c>
      <c r="O1287" s="11" t="s">
        <v>48</v>
      </c>
      <c r="P1287" s="11" t="s">
        <v>66</v>
      </c>
      <c r="Q1287" s="11" t="s">
        <v>39</v>
      </c>
      <c r="R1287" s="11" cm="1">
        <f t="array" ref="R1287">_xlfn.IFS(Table3[[#This Row],[Performance Levels]]="Exceeds",4,Table3[[#This Row],[Performance Levels]]="Fully Meets",3,Table3[[#This Row],[Performance Levels]]="PIP",1,Table3[[#This Row],[Performance Levels]]="Needs Improvement",2)</f>
        <v>3</v>
      </c>
      <c r="S1287" s="11">
        <v>3</v>
      </c>
      <c r="T1287" s="11" t="str" cm="1">
        <f t="array" ref="T1287">_xlfn.IFS(S1287&lt;=2,"Excellent",S1287=3,"Average",S1287&lt;=5,"Poor")</f>
        <v>Average</v>
      </c>
      <c r="U1287" s="9">
        <v>45079</v>
      </c>
      <c r="V1287" s="11">
        <v>3</v>
      </c>
      <c r="W1287" s="11" t="str" cm="1">
        <f t="array" ref="W1287">_xlfn.IFS(S1287&lt;=2,"High",S1287=3,"Moderate",S1287&lt;=5,"Low")</f>
        <v>Moderate</v>
      </c>
      <c r="X1287" s="11">
        <v>4</v>
      </c>
      <c r="Y1287" s="11" t="str" cm="1">
        <f t="array" ref="Y1287">_xlfn.IFS(S1287&lt;=2,"High",S1287=3,"Moderate",S1287&lt;=5,"Low")</f>
        <v>Moderate</v>
      </c>
      <c r="Z1287" s="11">
        <v>3</v>
      </c>
      <c r="AA1287" s="11" t="str" cm="1">
        <f t="array" ref="AA1287">_xlfn.IFS(S1287&lt;=2,"High",S1287=3,"Moderate",S1287&lt;=5,"Low")</f>
        <v>Moderate</v>
      </c>
      <c r="AB1287" s="9">
        <v>45099</v>
      </c>
      <c r="AC1287" s="11" t="s">
        <v>67</v>
      </c>
      <c r="AD1287" s="11" t="s">
        <v>50</v>
      </c>
      <c r="AE1287" s="11" t="s">
        <v>51</v>
      </c>
      <c r="AF1287" s="11">
        <v>1</v>
      </c>
      <c r="AG1287" s="12">
        <v>753.69</v>
      </c>
      <c r="AH1287" s="11">
        <v>32</v>
      </c>
      <c r="AI1287" s="11" t="str" cm="1">
        <f t="array" ref="AI1287">_xlfn.IFS(AH1287&lt;=25,"Young",AH1287&lt;=50,"Adult",AH1287&gt;50,"Old")</f>
        <v>Adult</v>
      </c>
    </row>
    <row r="1288" spans="1:35" x14ac:dyDescent="0.35">
      <c r="A1288" s="7">
        <v>1802</v>
      </c>
      <c r="B1288" s="5">
        <v>43921</v>
      </c>
      <c r="C1288" s="6">
        <f t="shared" ca="1" si="20"/>
        <v>6.1388888888888893</v>
      </c>
      <c r="D1288" s="7" t="s">
        <v>27</v>
      </c>
      <c r="E1288" s="7" t="s">
        <v>73</v>
      </c>
      <c r="F1288" s="7" t="s">
        <v>29</v>
      </c>
      <c r="G1288" s="7" t="s">
        <v>45</v>
      </c>
      <c r="H1288" s="7" t="s">
        <v>55</v>
      </c>
      <c r="I1288" s="7" t="s">
        <v>32</v>
      </c>
      <c r="J1288" s="7" t="s">
        <v>33</v>
      </c>
      <c r="K1288" s="7" t="s">
        <v>69</v>
      </c>
      <c r="L1288" s="5">
        <v>30176</v>
      </c>
      <c r="M1288" s="7" t="s">
        <v>35</v>
      </c>
      <c r="N1288" s="7" t="s">
        <v>36</v>
      </c>
      <c r="O1288" s="7" t="s">
        <v>59</v>
      </c>
      <c r="P1288" s="7" t="s">
        <v>76</v>
      </c>
      <c r="Q1288" s="7" t="s">
        <v>39</v>
      </c>
      <c r="R1288" s="7" cm="1">
        <f t="array" ref="R1288">_xlfn.IFS(Table3[[#This Row],[Performance Levels]]="Exceeds",4,Table3[[#This Row],[Performance Levels]]="Fully Meets",3,Table3[[#This Row],[Performance Levels]]="PIP",1,Table3[[#This Row],[Performance Levels]]="Needs Improvement",2)</f>
        <v>3</v>
      </c>
      <c r="S1288" s="7">
        <v>3</v>
      </c>
      <c r="T1288" s="7" t="str" cm="1">
        <f t="array" ref="T1288">_xlfn.IFS(S1288&lt;=2,"Excellent",S1288=3,"Average",S1288&lt;=5,"Poor")</f>
        <v>Average</v>
      </c>
      <c r="U1288" s="5">
        <v>45067</v>
      </c>
      <c r="V1288" s="7">
        <v>4</v>
      </c>
      <c r="W1288" s="7" t="str" cm="1">
        <f t="array" ref="W1288">_xlfn.IFS(S1288&lt;=2,"High",S1288=3,"Moderate",S1288&lt;=5,"Low")</f>
        <v>Moderate</v>
      </c>
      <c r="X1288" s="7">
        <v>2</v>
      </c>
      <c r="Y1288" s="7" t="str" cm="1">
        <f t="array" ref="Y1288">_xlfn.IFS(S1288&lt;=2,"High",S1288=3,"Moderate",S1288&lt;=5,"Low")</f>
        <v>Moderate</v>
      </c>
      <c r="Z1288" s="7">
        <v>5</v>
      </c>
      <c r="AA1288" s="7" t="str" cm="1">
        <f t="array" ref="AA1288">_xlfn.IFS(S1288&lt;=2,"High",S1288=3,"Moderate",S1288&lt;=5,"Low")</f>
        <v>Moderate</v>
      </c>
      <c r="AB1288" s="5">
        <v>45123</v>
      </c>
      <c r="AC1288" s="7" t="s">
        <v>49</v>
      </c>
      <c r="AD1288" s="7" t="s">
        <v>41</v>
      </c>
      <c r="AE1288" s="7" t="s">
        <v>42</v>
      </c>
      <c r="AF1288" s="7">
        <v>5</v>
      </c>
      <c r="AG1288" s="8">
        <v>131.91999999999999</v>
      </c>
      <c r="AH1288" s="7">
        <v>38</v>
      </c>
      <c r="AI1288" s="7" t="str" cm="1">
        <f t="array" ref="AI1288">_xlfn.IFS(AH1288&lt;=25,"Young",AH1288&lt;=50,"Adult",AH1288&gt;50,"Old")</f>
        <v>Adult</v>
      </c>
    </row>
    <row r="1289" spans="1:35" x14ac:dyDescent="0.35">
      <c r="A1289" s="11">
        <v>1803</v>
      </c>
      <c r="B1289" s="9">
        <v>43780</v>
      </c>
      <c r="C1289" s="10">
        <f t="shared" ca="1" si="20"/>
        <v>6.5250000000000004</v>
      </c>
      <c r="D1289" s="11" t="s">
        <v>27</v>
      </c>
      <c r="E1289" s="11" t="s">
        <v>80</v>
      </c>
      <c r="F1289" s="11" t="s">
        <v>29</v>
      </c>
      <c r="G1289" s="11" t="s">
        <v>54</v>
      </c>
      <c r="H1289" s="11" t="s">
        <v>31</v>
      </c>
      <c r="I1289" s="11" t="s">
        <v>54</v>
      </c>
      <c r="J1289" s="11" t="s">
        <v>33</v>
      </c>
      <c r="K1289" s="11" t="s">
        <v>74</v>
      </c>
      <c r="L1289" s="9">
        <v>30082</v>
      </c>
      <c r="M1289" s="11" t="s">
        <v>35</v>
      </c>
      <c r="N1289" s="11" t="s">
        <v>36</v>
      </c>
      <c r="O1289" s="11" t="s">
        <v>59</v>
      </c>
      <c r="P1289" s="11" t="s">
        <v>76</v>
      </c>
      <c r="Q1289" s="11" t="s">
        <v>39</v>
      </c>
      <c r="R1289" s="11" cm="1">
        <f t="array" ref="R1289">_xlfn.IFS(Table3[[#This Row],[Performance Levels]]="Exceeds",4,Table3[[#This Row],[Performance Levels]]="Fully Meets",3,Table3[[#This Row],[Performance Levels]]="PIP",1,Table3[[#This Row],[Performance Levels]]="Needs Improvement",2)</f>
        <v>3</v>
      </c>
      <c r="S1289" s="11">
        <v>3</v>
      </c>
      <c r="T1289" s="11" t="str" cm="1">
        <f t="array" ref="T1289">_xlfn.IFS(S1289&lt;=2,"Excellent",S1289=3,"Average",S1289&lt;=5,"Poor")</f>
        <v>Average</v>
      </c>
      <c r="U1289" s="9">
        <v>44945</v>
      </c>
      <c r="V1289" s="11">
        <v>1</v>
      </c>
      <c r="W1289" s="11" t="str" cm="1">
        <f t="array" ref="W1289">_xlfn.IFS(S1289&lt;=2,"High",S1289=3,"Moderate",S1289&lt;=5,"Low")</f>
        <v>Moderate</v>
      </c>
      <c r="X1289" s="11">
        <v>3</v>
      </c>
      <c r="Y1289" s="11" t="str" cm="1">
        <f t="array" ref="Y1289">_xlfn.IFS(S1289&lt;=2,"High",S1289=3,"Moderate",S1289&lt;=5,"Low")</f>
        <v>Moderate</v>
      </c>
      <c r="Z1289" s="11">
        <v>1</v>
      </c>
      <c r="AA1289" s="11" t="str" cm="1">
        <f t="array" ref="AA1289">_xlfn.IFS(S1289&lt;=2,"High",S1289=3,"Moderate",S1289&lt;=5,"Low")</f>
        <v>Moderate</v>
      </c>
      <c r="AB1289" s="9">
        <v>44824</v>
      </c>
      <c r="AC1289" s="11" t="s">
        <v>40</v>
      </c>
      <c r="AD1289" s="11" t="s">
        <v>50</v>
      </c>
      <c r="AE1289" s="11" t="s">
        <v>72</v>
      </c>
      <c r="AF1289" s="11">
        <v>4</v>
      </c>
      <c r="AG1289" s="12">
        <v>550.54999999999995</v>
      </c>
      <c r="AH1289" s="11">
        <v>37</v>
      </c>
      <c r="AI1289" s="11" t="str" cm="1">
        <f t="array" ref="AI1289">_xlfn.IFS(AH1289&lt;=25,"Young",AH1289&lt;=50,"Adult",AH1289&gt;50,"Old")</f>
        <v>Adult</v>
      </c>
    </row>
    <row r="1290" spans="1:35" x14ac:dyDescent="0.35">
      <c r="A1290" s="7">
        <v>1804</v>
      </c>
      <c r="B1290" s="5">
        <v>44535</v>
      </c>
      <c r="C1290" s="6">
        <f t="shared" ca="1" si="20"/>
        <v>4.458333333333333</v>
      </c>
      <c r="D1290" s="7" t="s">
        <v>27</v>
      </c>
      <c r="E1290" s="7" t="s">
        <v>53</v>
      </c>
      <c r="F1290" s="7" t="s">
        <v>29</v>
      </c>
      <c r="G1290" s="7" t="s">
        <v>45</v>
      </c>
      <c r="H1290" s="7" t="s">
        <v>44</v>
      </c>
      <c r="I1290" s="7" t="s">
        <v>32</v>
      </c>
      <c r="J1290" s="7" t="s">
        <v>33</v>
      </c>
      <c r="K1290" s="7" t="s">
        <v>69</v>
      </c>
      <c r="L1290" s="5">
        <v>21021</v>
      </c>
      <c r="M1290" s="7" t="s">
        <v>35</v>
      </c>
      <c r="N1290" s="7" t="s">
        <v>47</v>
      </c>
      <c r="O1290" s="7" t="s">
        <v>48</v>
      </c>
      <c r="P1290" s="7" t="s">
        <v>38</v>
      </c>
      <c r="Q1290" s="7" t="s">
        <v>39</v>
      </c>
      <c r="R1290" s="7" cm="1">
        <f t="array" ref="R1290">_xlfn.IFS(Table3[[#This Row],[Performance Levels]]="Exceeds",4,Table3[[#This Row],[Performance Levels]]="Fully Meets",3,Table3[[#This Row],[Performance Levels]]="PIP",1,Table3[[#This Row],[Performance Levels]]="Needs Improvement",2)</f>
        <v>3</v>
      </c>
      <c r="S1290" s="7">
        <v>3</v>
      </c>
      <c r="T1290" s="7" t="str" cm="1">
        <f t="array" ref="T1290">_xlfn.IFS(S1290&lt;=2,"Excellent",S1290=3,"Average",S1290&lt;=5,"Poor")</f>
        <v>Average</v>
      </c>
      <c r="U1290" s="5">
        <v>45030</v>
      </c>
      <c r="V1290" s="7">
        <v>3</v>
      </c>
      <c r="W1290" s="7" t="str" cm="1">
        <f t="array" ref="W1290">_xlfn.IFS(S1290&lt;=2,"High",S1290=3,"Moderate",S1290&lt;=5,"Low")</f>
        <v>Moderate</v>
      </c>
      <c r="X1290" s="7">
        <v>3</v>
      </c>
      <c r="Y1290" s="7" t="str" cm="1">
        <f t="array" ref="Y1290">_xlfn.IFS(S1290&lt;=2,"High",S1290=3,"Moderate",S1290&lt;=5,"Low")</f>
        <v>Moderate</v>
      </c>
      <c r="Z1290" s="7">
        <v>5</v>
      </c>
      <c r="AA1290" s="7" t="str" cm="1">
        <f t="array" ref="AA1290">_xlfn.IFS(S1290&lt;=2,"High",S1290=3,"Moderate",S1290&lt;=5,"Low")</f>
        <v>Moderate</v>
      </c>
      <c r="AB1290" s="5">
        <v>44795</v>
      </c>
      <c r="AC1290" s="7" t="s">
        <v>49</v>
      </c>
      <c r="AD1290" s="7" t="s">
        <v>41</v>
      </c>
      <c r="AE1290" s="7" t="s">
        <v>42</v>
      </c>
      <c r="AF1290" s="7">
        <v>1</v>
      </c>
      <c r="AG1290" s="8">
        <v>767.49</v>
      </c>
      <c r="AH1290" s="7">
        <v>64</v>
      </c>
      <c r="AI1290" s="7" t="str" cm="1">
        <f t="array" ref="AI1290">_xlfn.IFS(AH1290&lt;=25,"Young",AH1290&lt;=50,"Adult",AH1290&gt;50,"Old")</f>
        <v>Old</v>
      </c>
    </row>
    <row r="1291" spans="1:35" x14ac:dyDescent="0.35">
      <c r="A1291" s="11">
        <v>1805</v>
      </c>
      <c r="B1291" s="9">
        <v>43451</v>
      </c>
      <c r="C1291" s="10">
        <f t="shared" ca="1" si="20"/>
        <v>7.4249999999999998</v>
      </c>
      <c r="D1291" s="11" t="s">
        <v>27</v>
      </c>
      <c r="E1291" s="11" t="s">
        <v>68</v>
      </c>
      <c r="F1291" s="11" t="s">
        <v>29</v>
      </c>
      <c r="G1291" s="11" t="s">
        <v>30</v>
      </c>
      <c r="H1291" s="11" t="s">
        <v>44</v>
      </c>
      <c r="I1291" s="11" t="s">
        <v>32</v>
      </c>
      <c r="J1291" s="11" t="s">
        <v>33</v>
      </c>
      <c r="K1291" s="11" t="s">
        <v>46</v>
      </c>
      <c r="L1291" s="9">
        <v>25237</v>
      </c>
      <c r="M1291" s="11" t="s">
        <v>35</v>
      </c>
      <c r="N1291" s="11" t="s">
        <v>47</v>
      </c>
      <c r="O1291" s="11" t="s">
        <v>71</v>
      </c>
      <c r="P1291" s="11" t="s">
        <v>76</v>
      </c>
      <c r="Q1291" s="11" t="s">
        <v>39</v>
      </c>
      <c r="R1291" s="11" cm="1">
        <f t="array" ref="R1291">_xlfn.IFS(Table3[[#This Row],[Performance Levels]]="Exceeds",4,Table3[[#This Row],[Performance Levels]]="Fully Meets",3,Table3[[#This Row],[Performance Levels]]="PIP",1,Table3[[#This Row],[Performance Levels]]="Needs Improvement",2)</f>
        <v>3</v>
      </c>
      <c r="S1291" s="11">
        <v>3</v>
      </c>
      <c r="T1291" s="11" t="str" cm="1">
        <f t="array" ref="T1291">_xlfn.IFS(S1291&lt;=2,"Excellent",S1291=3,"Average",S1291&lt;=5,"Poor")</f>
        <v>Average</v>
      </c>
      <c r="U1291" s="9">
        <v>45116</v>
      </c>
      <c r="V1291" s="11">
        <v>3</v>
      </c>
      <c r="W1291" s="11" t="str" cm="1">
        <f t="array" ref="W1291">_xlfn.IFS(S1291&lt;=2,"High",S1291=3,"Moderate",S1291&lt;=5,"Low")</f>
        <v>Moderate</v>
      </c>
      <c r="X1291" s="11">
        <v>3</v>
      </c>
      <c r="Y1291" s="11" t="str" cm="1">
        <f t="array" ref="Y1291">_xlfn.IFS(S1291&lt;=2,"High",S1291=3,"Moderate",S1291&lt;=5,"Low")</f>
        <v>Moderate</v>
      </c>
      <c r="Z1291" s="11">
        <v>1</v>
      </c>
      <c r="AA1291" s="11" t="str" cm="1">
        <f t="array" ref="AA1291">_xlfn.IFS(S1291&lt;=2,"High",S1291=3,"Moderate",S1291&lt;=5,"Low")</f>
        <v>Moderate</v>
      </c>
      <c r="AB1291" s="9">
        <v>44968</v>
      </c>
      <c r="AC1291" s="11" t="s">
        <v>91</v>
      </c>
      <c r="AD1291" s="11" t="s">
        <v>41</v>
      </c>
      <c r="AE1291" s="11" t="s">
        <v>51</v>
      </c>
      <c r="AF1291" s="11">
        <v>5</v>
      </c>
      <c r="AG1291" s="12">
        <v>222.88</v>
      </c>
      <c r="AH1291" s="11">
        <v>49</v>
      </c>
      <c r="AI1291" s="11" t="str" cm="1">
        <f t="array" ref="AI1291">_xlfn.IFS(AH1291&lt;=25,"Young",AH1291&lt;=50,"Adult",AH1291&gt;50,"Old")</f>
        <v>Adult</v>
      </c>
    </row>
    <row r="1292" spans="1:35" x14ac:dyDescent="0.35">
      <c r="A1292" s="7">
        <v>1806</v>
      </c>
      <c r="B1292" s="5">
        <v>44626</v>
      </c>
      <c r="C1292" s="6">
        <f t="shared" ca="1" si="20"/>
        <v>4.2055555555555557</v>
      </c>
      <c r="D1292" s="7" t="s">
        <v>27</v>
      </c>
      <c r="E1292" s="7" t="s">
        <v>28</v>
      </c>
      <c r="F1292" s="7" t="s">
        <v>29</v>
      </c>
      <c r="G1292" s="7" t="s">
        <v>45</v>
      </c>
      <c r="H1292" s="7" t="s">
        <v>44</v>
      </c>
      <c r="I1292" s="7" t="s">
        <v>54</v>
      </c>
      <c r="J1292" s="7" t="s">
        <v>33</v>
      </c>
      <c r="K1292" s="7" t="s">
        <v>64</v>
      </c>
      <c r="L1292" s="5">
        <v>18804</v>
      </c>
      <c r="M1292" s="7" t="s">
        <v>35</v>
      </c>
      <c r="N1292" s="7" t="s">
        <v>47</v>
      </c>
      <c r="O1292" s="7" t="s">
        <v>83</v>
      </c>
      <c r="P1292" s="7" t="s">
        <v>60</v>
      </c>
      <c r="Q1292" s="7" t="s">
        <v>39</v>
      </c>
      <c r="R1292" s="7" cm="1">
        <f t="array" ref="R1292">_xlfn.IFS(Table3[[#This Row],[Performance Levels]]="Exceeds",4,Table3[[#This Row],[Performance Levels]]="Fully Meets",3,Table3[[#This Row],[Performance Levels]]="PIP",1,Table3[[#This Row],[Performance Levels]]="Needs Improvement",2)</f>
        <v>3</v>
      </c>
      <c r="S1292" s="7">
        <v>3</v>
      </c>
      <c r="T1292" s="7" t="str" cm="1">
        <f t="array" ref="T1292">_xlfn.IFS(S1292&lt;=2,"Excellent",S1292=3,"Average",S1292&lt;=5,"Poor")</f>
        <v>Average</v>
      </c>
      <c r="U1292" s="5">
        <v>44778</v>
      </c>
      <c r="V1292" s="7">
        <v>1</v>
      </c>
      <c r="W1292" s="7" t="str" cm="1">
        <f t="array" ref="W1292">_xlfn.IFS(S1292&lt;=2,"High",S1292=3,"Moderate",S1292&lt;=5,"Low")</f>
        <v>Moderate</v>
      </c>
      <c r="X1292" s="7">
        <v>2</v>
      </c>
      <c r="Y1292" s="7" t="str" cm="1">
        <f t="array" ref="Y1292">_xlfn.IFS(S1292&lt;=2,"High",S1292=3,"Moderate",S1292&lt;=5,"Low")</f>
        <v>Moderate</v>
      </c>
      <c r="Z1292" s="7">
        <v>5</v>
      </c>
      <c r="AA1292" s="7" t="str" cm="1">
        <f t="array" ref="AA1292">_xlfn.IFS(S1292&lt;=2,"High",S1292=3,"Moderate",S1292&lt;=5,"Low")</f>
        <v>Moderate</v>
      </c>
      <c r="AB1292" s="5">
        <v>45134</v>
      </c>
      <c r="AC1292" s="7" t="s">
        <v>91</v>
      </c>
      <c r="AD1292" s="7" t="s">
        <v>41</v>
      </c>
      <c r="AE1292" s="7" t="s">
        <v>72</v>
      </c>
      <c r="AF1292" s="7">
        <v>3</v>
      </c>
      <c r="AG1292" s="8">
        <v>176.2</v>
      </c>
      <c r="AH1292" s="7">
        <v>71</v>
      </c>
      <c r="AI1292" s="7" t="str" cm="1">
        <f t="array" ref="AI1292">_xlfn.IFS(AH1292&lt;=25,"Young",AH1292&lt;=50,"Adult",AH1292&gt;50,"Old")</f>
        <v>Old</v>
      </c>
    </row>
    <row r="1293" spans="1:35" x14ac:dyDescent="0.35">
      <c r="A1293" s="11">
        <v>1807</v>
      </c>
      <c r="B1293" s="9">
        <v>43712</v>
      </c>
      <c r="C1293" s="10">
        <f t="shared" ca="1" si="20"/>
        <v>6.7111111111111112</v>
      </c>
      <c r="D1293" s="11" t="s">
        <v>27</v>
      </c>
      <c r="E1293" s="11" t="s">
        <v>84</v>
      </c>
      <c r="F1293" s="11" t="s">
        <v>29</v>
      </c>
      <c r="G1293" s="11" t="s">
        <v>30</v>
      </c>
      <c r="H1293" s="11" t="s">
        <v>31</v>
      </c>
      <c r="I1293" s="11" t="s">
        <v>54</v>
      </c>
      <c r="J1293" s="11" t="s">
        <v>33</v>
      </c>
      <c r="K1293" s="11" t="s">
        <v>104</v>
      </c>
      <c r="L1293" s="9">
        <v>29172</v>
      </c>
      <c r="M1293" s="11" t="s">
        <v>35</v>
      </c>
      <c r="N1293" s="11" t="s">
        <v>36</v>
      </c>
      <c r="O1293" s="11" t="s">
        <v>37</v>
      </c>
      <c r="P1293" s="11" t="s">
        <v>38</v>
      </c>
      <c r="Q1293" s="11" t="s">
        <v>39</v>
      </c>
      <c r="R1293" s="11" cm="1">
        <f t="array" ref="R1293">_xlfn.IFS(Table3[[#This Row],[Performance Levels]]="Exceeds",4,Table3[[#This Row],[Performance Levels]]="Fully Meets",3,Table3[[#This Row],[Performance Levels]]="PIP",1,Table3[[#This Row],[Performance Levels]]="Needs Improvement",2)</f>
        <v>3</v>
      </c>
      <c r="S1293" s="11">
        <v>3</v>
      </c>
      <c r="T1293" s="11" t="str" cm="1">
        <f t="array" ref="T1293">_xlfn.IFS(S1293&lt;=2,"Excellent",S1293=3,"Average",S1293&lt;=5,"Poor")</f>
        <v>Average</v>
      </c>
      <c r="U1293" s="9">
        <v>44960</v>
      </c>
      <c r="V1293" s="11">
        <v>1</v>
      </c>
      <c r="W1293" s="11" t="str" cm="1">
        <f t="array" ref="W1293">_xlfn.IFS(S1293&lt;=2,"High",S1293=3,"Moderate",S1293&lt;=5,"Low")</f>
        <v>Moderate</v>
      </c>
      <c r="X1293" s="11">
        <v>4</v>
      </c>
      <c r="Y1293" s="11" t="str" cm="1">
        <f t="array" ref="Y1293">_xlfn.IFS(S1293&lt;=2,"High",S1293=3,"Moderate",S1293&lt;=5,"Low")</f>
        <v>Moderate</v>
      </c>
      <c r="Z1293" s="11">
        <v>4</v>
      </c>
      <c r="AA1293" s="11" t="str" cm="1">
        <f t="array" ref="AA1293">_xlfn.IFS(S1293&lt;=2,"High",S1293=3,"Moderate",S1293&lt;=5,"Low")</f>
        <v>Moderate</v>
      </c>
      <c r="AB1293" s="9">
        <v>44992</v>
      </c>
      <c r="AC1293" s="11" t="s">
        <v>67</v>
      </c>
      <c r="AD1293" s="11" t="s">
        <v>50</v>
      </c>
      <c r="AE1293" s="11" t="s">
        <v>51</v>
      </c>
      <c r="AF1293" s="11">
        <v>5</v>
      </c>
      <c r="AG1293" s="12">
        <v>794.61</v>
      </c>
      <c r="AH1293" s="11">
        <v>40</v>
      </c>
      <c r="AI1293" s="11" t="str" cm="1">
        <f t="array" ref="AI1293">_xlfn.IFS(AH1293&lt;=25,"Young",AH1293&lt;=50,"Adult",AH1293&gt;50,"Old")</f>
        <v>Adult</v>
      </c>
    </row>
    <row r="1294" spans="1:35" x14ac:dyDescent="0.35">
      <c r="A1294" s="7">
        <v>1808</v>
      </c>
      <c r="B1294" s="5">
        <v>45133</v>
      </c>
      <c r="C1294" s="6">
        <f t="shared" ca="1" si="20"/>
        <v>2.8166666666666669</v>
      </c>
      <c r="D1294" s="7" t="s">
        <v>27</v>
      </c>
      <c r="E1294" s="7" t="s">
        <v>43</v>
      </c>
      <c r="F1294" s="7" t="s">
        <v>29</v>
      </c>
      <c r="G1294" s="7" t="s">
        <v>45</v>
      </c>
      <c r="H1294" s="7" t="s">
        <v>44</v>
      </c>
      <c r="I1294" s="7" t="s">
        <v>45</v>
      </c>
      <c r="J1294" s="7" t="s">
        <v>33</v>
      </c>
      <c r="K1294" s="7" t="s">
        <v>88</v>
      </c>
      <c r="L1294" s="5">
        <v>30584</v>
      </c>
      <c r="M1294" s="7" t="s">
        <v>35</v>
      </c>
      <c r="N1294" s="7" t="s">
        <v>36</v>
      </c>
      <c r="O1294" s="7" t="s">
        <v>71</v>
      </c>
      <c r="P1294" s="7" t="s">
        <v>66</v>
      </c>
      <c r="Q1294" s="7" t="s">
        <v>39</v>
      </c>
      <c r="R1294" s="7" cm="1">
        <f t="array" ref="R1294">_xlfn.IFS(Table3[[#This Row],[Performance Levels]]="Exceeds",4,Table3[[#This Row],[Performance Levels]]="Fully Meets",3,Table3[[#This Row],[Performance Levels]]="PIP",1,Table3[[#This Row],[Performance Levels]]="Needs Improvement",2)</f>
        <v>3</v>
      </c>
      <c r="S1294" s="7">
        <v>3</v>
      </c>
      <c r="T1294" s="7" t="str" cm="1">
        <f t="array" ref="T1294">_xlfn.IFS(S1294&lt;=2,"Excellent",S1294=3,"Average",S1294&lt;=5,"Poor")</f>
        <v>Average</v>
      </c>
      <c r="U1294" s="5">
        <v>45041</v>
      </c>
      <c r="V1294" s="7">
        <v>5</v>
      </c>
      <c r="W1294" s="7" t="str" cm="1">
        <f t="array" ref="W1294">_xlfn.IFS(S1294&lt;=2,"High",S1294=3,"Moderate",S1294&lt;=5,"Low")</f>
        <v>Moderate</v>
      </c>
      <c r="X1294" s="7">
        <v>2</v>
      </c>
      <c r="Y1294" s="7" t="str" cm="1">
        <f t="array" ref="Y1294">_xlfn.IFS(S1294&lt;=2,"High",S1294=3,"Moderate",S1294&lt;=5,"Low")</f>
        <v>Moderate</v>
      </c>
      <c r="Z1294" s="7">
        <v>4</v>
      </c>
      <c r="AA1294" s="7" t="str" cm="1">
        <f t="array" ref="AA1294">_xlfn.IFS(S1294&lt;=2,"High",S1294=3,"Moderate",S1294&lt;=5,"Low")</f>
        <v>Moderate</v>
      </c>
      <c r="AB1294" s="5">
        <v>44846</v>
      </c>
      <c r="AC1294" s="7" t="s">
        <v>49</v>
      </c>
      <c r="AD1294" s="7" t="s">
        <v>50</v>
      </c>
      <c r="AE1294" s="7" t="s">
        <v>72</v>
      </c>
      <c r="AF1294" s="7">
        <v>1</v>
      </c>
      <c r="AG1294" s="8">
        <v>147.08000000000001</v>
      </c>
      <c r="AH1294" s="7">
        <v>40</v>
      </c>
      <c r="AI1294" s="7" t="str" cm="1">
        <f t="array" ref="AI1294">_xlfn.IFS(AH1294&lt;=25,"Young",AH1294&lt;=50,"Adult",AH1294&gt;50,"Old")</f>
        <v>Adult</v>
      </c>
    </row>
    <row r="1295" spans="1:35" x14ac:dyDescent="0.35">
      <c r="A1295" s="11">
        <v>1809</v>
      </c>
      <c r="B1295" s="9">
        <v>44914</v>
      </c>
      <c r="C1295" s="10">
        <f t="shared" ca="1" si="20"/>
        <v>3.4194444444444443</v>
      </c>
      <c r="D1295" s="11" t="s">
        <v>27</v>
      </c>
      <c r="E1295" s="11" t="s">
        <v>86</v>
      </c>
      <c r="F1295" s="11" t="s">
        <v>29</v>
      </c>
      <c r="G1295" s="11" t="s">
        <v>30</v>
      </c>
      <c r="H1295" s="11" t="s">
        <v>31</v>
      </c>
      <c r="I1295" s="11" t="s">
        <v>45</v>
      </c>
      <c r="J1295" s="11" t="s">
        <v>33</v>
      </c>
      <c r="K1295" s="11" t="s">
        <v>104</v>
      </c>
      <c r="L1295" s="9">
        <v>24435</v>
      </c>
      <c r="M1295" s="11" t="s">
        <v>35</v>
      </c>
      <c r="N1295" s="11" t="s">
        <v>36</v>
      </c>
      <c r="O1295" s="11" t="s">
        <v>59</v>
      </c>
      <c r="P1295" s="11" t="s">
        <v>76</v>
      </c>
      <c r="Q1295" s="11" t="s">
        <v>39</v>
      </c>
      <c r="R1295" s="11" cm="1">
        <f t="array" ref="R1295">_xlfn.IFS(Table3[[#This Row],[Performance Levels]]="Exceeds",4,Table3[[#This Row],[Performance Levels]]="Fully Meets",3,Table3[[#This Row],[Performance Levels]]="PIP",1,Table3[[#This Row],[Performance Levels]]="Needs Improvement",2)</f>
        <v>3</v>
      </c>
      <c r="S1295" s="11">
        <v>3</v>
      </c>
      <c r="T1295" s="11" t="str" cm="1">
        <f t="array" ref="T1295">_xlfn.IFS(S1295&lt;=2,"Excellent",S1295=3,"Average",S1295&lt;=5,"Poor")</f>
        <v>Average</v>
      </c>
      <c r="U1295" s="9">
        <v>45023</v>
      </c>
      <c r="V1295" s="11">
        <v>5</v>
      </c>
      <c r="W1295" s="11" t="str" cm="1">
        <f t="array" ref="W1295">_xlfn.IFS(S1295&lt;=2,"High",S1295=3,"Moderate",S1295&lt;=5,"Low")</f>
        <v>Moderate</v>
      </c>
      <c r="X1295" s="11">
        <v>2</v>
      </c>
      <c r="Y1295" s="11" t="str" cm="1">
        <f t="array" ref="Y1295">_xlfn.IFS(S1295&lt;=2,"High",S1295=3,"Moderate",S1295&lt;=5,"Low")</f>
        <v>Moderate</v>
      </c>
      <c r="Z1295" s="11">
        <v>1</v>
      </c>
      <c r="AA1295" s="11" t="str" cm="1">
        <f t="array" ref="AA1295">_xlfn.IFS(S1295&lt;=2,"High",S1295=3,"Moderate",S1295&lt;=5,"Low")</f>
        <v>Moderate</v>
      </c>
      <c r="AB1295" s="9">
        <v>44788</v>
      </c>
      <c r="AC1295" s="11" t="s">
        <v>91</v>
      </c>
      <c r="AD1295" s="11" t="s">
        <v>41</v>
      </c>
      <c r="AE1295" s="11" t="s">
        <v>51</v>
      </c>
      <c r="AF1295" s="11">
        <v>5</v>
      </c>
      <c r="AG1295" s="12">
        <v>488.94</v>
      </c>
      <c r="AH1295" s="11">
        <v>56</v>
      </c>
      <c r="AI1295" s="11" t="str" cm="1">
        <f t="array" ref="AI1295">_xlfn.IFS(AH1295&lt;=25,"Young",AH1295&lt;=50,"Adult",AH1295&gt;50,"Old")</f>
        <v>Old</v>
      </c>
    </row>
    <row r="1296" spans="1:35" x14ac:dyDescent="0.35">
      <c r="A1296" s="7">
        <v>1810</v>
      </c>
      <c r="B1296" s="5">
        <v>44425</v>
      </c>
      <c r="C1296" s="6">
        <f t="shared" ca="1" si="20"/>
        <v>4.7583333333333337</v>
      </c>
      <c r="D1296" s="7" t="s">
        <v>27</v>
      </c>
      <c r="E1296" s="7" t="s">
        <v>63</v>
      </c>
      <c r="F1296" s="7" t="s">
        <v>29</v>
      </c>
      <c r="G1296" s="7" t="s">
        <v>54</v>
      </c>
      <c r="H1296" s="7" t="s">
        <v>44</v>
      </c>
      <c r="I1296" s="7" t="s">
        <v>45</v>
      </c>
      <c r="J1296" s="7" t="s">
        <v>33</v>
      </c>
      <c r="K1296" s="7" t="s">
        <v>64</v>
      </c>
      <c r="L1296" s="5">
        <v>34668</v>
      </c>
      <c r="M1296" s="7" t="s">
        <v>35</v>
      </c>
      <c r="N1296" s="7" t="s">
        <v>47</v>
      </c>
      <c r="O1296" s="7" t="s">
        <v>71</v>
      </c>
      <c r="P1296" s="7" t="s">
        <v>76</v>
      </c>
      <c r="Q1296" s="7" t="s">
        <v>39</v>
      </c>
      <c r="R1296" s="7" cm="1">
        <f t="array" ref="R1296">_xlfn.IFS(Table3[[#This Row],[Performance Levels]]="Exceeds",4,Table3[[#This Row],[Performance Levels]]="Fully Meets",3,Table3[[#This Row],[Performance Levels]]="PIP",1,Table3[[#This Row],[Performance Levels]]="Needs Improvement",2)</f>
        <v>3</v>
      </c>
      <c r="S1296" s="7">
        <v>3</v>
      </c>
      <c r="T1296" s="7" t="str" cm="1">
        <f t="array" ref="T1296">_xlfn.IFS(S1296&lt;=2,"Excellent",S1296=3,"Average",S1296&lt;=5,"Poor")</f>
        <v>Average</v>
      </c>
      <c r="U1296" s="5">
        <v>45113</v>
      </c>
      <c r="V1296" s="7">
        <v>5</v>
      </c>
      <c r="W1296" s="7" t="str" cm="1">
        <f t="array" ref="W1296">_xlfn.IFS(S1296&lt;=2,"High",S1296=3,"Moderate",S1296&lt;=5,"Low")</f>
        <v>Moderate</v>
      </c>
      <c r="X1296" s="7">
        <v>1</v>
      </c>
      <c r="Y1296" s="7" t="str" cm="1">
        <f t="array" ref="Y1296">_xlfn.IFS(S1296&lt;=2,"High",S1296=3,"Moderate",S1296&lt;=5,"Low")</f>
        <v>Moderate</v>
      </c>
      <c r="Z1296" s="7">
        <v>4</v>
      </c>
      <c r="AA1296" s="7" t="str" cm="1">
        <f t="array" ref="AA1296">_xlfn.IFS(S1296&lt;=2,"High",S1296=3,"Moderate",S1296&lt;=5,"Low")</f>
        <v>Moderate</v>
      </c>
      <c r="AB1296" s="5">
        <v>44979</v>
      </c>
      <c r="AC1296" s="7" t="s">
        <v>61</v>
      </c>
      <c r="AD1296" s="7" t="s">
        <v>50</v>
      </c>
      <c r="AE1296" s="7" t="s">
        <v>42</v>
      </c>
      <c r="AF1296" s="7">
        <v>1</v>
      </c>
      <c r="AG1296" s="8">
        <v>603.57000000000005</v>
      </c>
      <c r="AH1296" s="7">
        <v>27</v>
      </c>
      <c r="AI1296" s="7" t="str" cm="1">
        <f t="array" ref="AI1296">_xlfn.IFS(AH1296&lt;=25,"Young",AH1296&lt;=50,"Adult",AH1296&gt;50,"Old")</f>
        <v>Adult</v>
      </c>
    </row>
    <row r="1297" spans="1:35" x14ac:dyDescent="0.35">
      <c r="A1297" s="11">
        <v>1811</v>
      </c>
      <c r="B1297" s="9">
        <v>44723</v>
      </c>
      <c r="C1297" s="10">
        <f t="shared" ca="1" si="20"/>
        <v>3.9416666666666669</v>
      </c>
      <c r="D1297" s="11" t="s">
        <v>27</v>
      </c>
      <c r="E1297" s="11" t="s">
        <v>93</v>
      </c>
      <c r="F1297" s="11" t="s">
        <v>29</v>
      </c>
      <c r="G1297" s="11" t="s">
        <v>30</v>
      </c>
      <c r="H1297" s="11" t="s">
        <v>44</v>
      </c>
      <c r="I1297" s="11" t="s">
        <v>54</v>
      </c>
      <c r="J1297" s="11" t="s">
        <v>33</v>
      </c>
      <c r="K1297" s="11" t="s">
        <v>109</v>
      </c>
      <c r="L1297" s="9">
        <v>28470</v>
      </c>
      <c r="M1297" s="11" t="s">
        <v>35</v>
      </c>
      <c r="N1297" s="11" t="s">
        <v>36</v>
      </c>
      <c r="O1297" s="11" t="s">
        <v>71</v>
      </c>
      <c r="P1297" s="11" t="s">
        <v>76</v>
      </c>
      <c r="Q1297" s="11" t="s">
        <v>39</v>
      </c>
      <c r="R1297" s="11" cm="1">
        <f t="array" ref="R1297">_xlfn.IFS(Table3[[#This Row],[Performance Levels]]="Exceeds",4,Table3[[#This Row],[Performance Levels]]="Fully Meets",3,Table3[[#This Row],[Performance Levels]]="PIP",1,Table3[[#This Row],[Performance Levels]]="Needs Improvement",2)</f>
        <v>3</v>
      </c>
      <c r="S1297" s="11">
        <v>3</v>
      </c>
      <c r="T1297" s="11" t="str" cm="1">
        <f t="array" ref="T1297">_xlfn.IFS(S1297&lt;=2,"Excellent",S1297=3,"Average",S1297&lt;=5,"Poor")</f>
        <v>Average</v>
      </c>
      <c r="U1297" s="9">
        <v>44815</v>
      </c>
      <c r="V1297" s="11">
        <v>2</v>
      </c>
      <c r="W1297" s="11" t="str" cm="1">
        <f t="array" ref="W1297">_xlfn.IFS(S1297&lt;=2,"High",S1297=3,"Moderate",S1297&lt;=5,"Low")</f>
        <v>Moderate</v>
      </c>
      <c r="X1297" s="11">
        <v>5</v>
      </c>
      <c r="Y1297" s="11" t="str" cm="1">
        <f t="array" ref="Y1297">_xlfn.IFS(S1297&lt;=2,"High",S1297=3,"Moderate",S1297&lt;=5,"Low")</f>
        <v>Moderate</v>
      </c>
      <c r="Z1297" s="11">
        <v>1</v>
      </c>
      <c r="AA1297" s="11" t="str" cm="1">
        <f t="array" ref="AA1297">_xlfn.IFS(S1297&lt;=2,"High",S1297=3,"Moderate",S1297&lt;=5,"Low")</f>
        <v>Moderate</v>
      </c>
      <c r="AB1297" s="9">
        <v>45132</v>
      </c>
      <c r="AC1297" s="11" t="s">
        <v>49</v>
      </c>
      <c r="AD1297" s="11" t="s">
        <v>50</v>
      </c>
      <c r="AE1297" s="11" t="s">
        <v>51</v>
      </c>
      <c r="AF1297" s="11">
        <v>3</v>
      </c>
      <c r="AG1297" s="12">
        <v>819.87</v>
      </c>
      <c r="AH1297" s="11">
        <v>45</v>
      </c>
      <c r="AI1297" s="11" t="str" cm="1">
        <f t="array" ref="AI1297">_xlfn.IFS(AH1297&lt;=25,"Young",AH1297&lt;=50,"Adult",AH1297&gt;50,"Old")</f>
        <v>Adult</v>
      </c>
    </row>
    <row r="1298" spans="1:35" x14ac:dyDescent="0.35">
      <c r="A1298" s="7">
        <v>1812</v>
      </c>
      <c r="B1298" s="5">
        <v>44470</v>
      </c>
      <c r="C1298" s="6">
        <f t="shared" ca="1" si="20"/>
        <v>4.6361111111111111</v>
      </c>
      <c r="D1298" s="7" t="s">
        <v>27</v>
      </c>
      <c r="E1298" s="7" t="s">
        <v>73</v>
      </c>
      <c r="F1298" s="7" t="s">
        <v>107</v>
      </c>
      <c r="G1298" s="7" t="s">
        <v>30</v>
      </c>
      <c r="H1298" s="7" t="s">
        <v>44</v>
      </c>
      <c r="I1298" s="7" t="s">
        <v>54</v>
      </c>
      <c r="J1298" s="7" t="s">
        <v>33</v>
      </c>
      <c r="K1298" s="7" t="s">
        <v>64</v>
      </c>
      <c r="L1298" s="5">
        <v>28609</v>
      </c>
      <c r="M1298" s="7" t="s">
        <v>35</v>
      </c>
      <c r="N1298" s="7" t="s">
        <v>36</v>
      </c>
      <c r="O1298" s="7" t="s">
        <v>71</v>
      </c>
      <c r="P1298" s="7" t="s">
        <v>38</v>
      </c>
      <c r="Q1298" s="7" t="s">
        <v>39</v>
      </c>
      <c r="R1298" s="7" cm="1">
        <f t="array" ref="R1298">_xlfn.IFS(Table3[[#This Row],[Performance Levels]]="Exceeds",4,Table3[[#This Row],[Performance Levels]]="Fully Meets",3,Table3[[#This Row],[Performance Levels]]="PIP",1,Table3[[#This Row],[Performance Levels]]="Needs Improvement",2)</f>
        <v>3</v>
      </c>
      <c r="S1298" s="7">
        <v>3</v>
      </c>
      <c r="T1298" s="7" t="str" cm="1">
        <f t="array" ref="T1298">_xlfn.IFS(S1298&lt;=2,"Excellent",S1298=3,"Average",S1298&lt;=5,"Poor")</f>
        <v>Average</v>
      </c>
      <c r="U1298" s="5">
        <v>44900</v>
      </c>
      <c r="V1298" s="7">
        <v>4</v>
      </c>
      <c r="W1298" s="7" t="str" cm="1">
        <f t="array" ref="W1298">_xlfn.IFS(S1298&lt;=2,"High",S1298=3,"Moderate",S1298&lt;=5,"Low")</f>
        <v>Moderate</v>
      </c>
      <c r="X1298" s="7">
        <v>2</v>
      </c>
      <c r="Y1298" s="7" t="str" cm="1">
        <f t="array" ref="Y1298">_xlfn.IFS(S1298&lt;=2,"High",S1298=3,"Moderate",S1298&lt;=5,"Low")</f>
        <v>Moderate</v>
      </c>
      <c r="Z1298" s="7">
        <v>5</v>
      </c>
      <c r="AA1298" s="7" t="str" cm="1">
        <f t="array" ref="AA1298">_xlfn.IFS(S1298&lt;=2,"High",S1298=3,"Moderate",S1298&lt;=5,"Low")</f>
        <v>Moderate</v>
      </c>
      <c r="AB1298" s="5">
        <v>44989</v>
      </c>
      <c r="AC1298" s="7" t="s">
        <v>40</v>
      </c>
      <c r="AD1298" s="7" t="s">
        <v>41</v>
      </c>
      <c r="AE1298" s="7" t="s">
        <v>51</v>
      </c>
      <c r="AF1298" s="7">
        <v>2</v>
      </c>
      <c r="AG1298" s="8">
        <v>836.19</v>
      </c>
      <c r="AH1298" s="7">
        <v>43</v>
      </c>
      <c r="AI1298" s="7" t="str" cm="1">
        <f t="array" ref="AI1298">_xlfn.IFS(AH1298&lt;=25,"Young",AH1298&lt;=50,"Adult",AH1298&gt;50,"Old")</f>
        <v>Adult</v>
      </c>
    </row>
    <row r="1299" spans="1:35" x14ac:dyDescent="0.35">
      <c r="A1299" s="11">
        <v>1813</v>
      </c>
      <c r="B1299" s="9">
        <v>44047</v>
      </c>
      <c r="C1299" s="10">
        <f t="shared" ca="1" si="20"/>
        <v>5.7944444444444443</v>
      </c>
      <c r="D1299" s="11" t="s">
        <v>27</v>
      </c>
      <c r="E1299" s="11" t="s">
        <v>80</v>
      </c>
      <c r="F1299" s="11" t="s">
        <v>29</v>
      </c>
      <c r="G1299" s="11" t="s">
        <v>30</v>
      </c>
      <c r="H1299" s="11" t="s">
        <v>31</v>
      </c>
      <c r="I1299" s="11" t="s">
        <v>32</v>
      </c>
      <c r="J1299" s="11" t="s">
        <v>33</v>
      </c>
      <c r="K1299" s="11" t="s">
        <v>46</v>
      </c>
      <c r="L1299" s="9">
        <v>29232</v>
      </c>
      <c r="M1299" s="11" t="s">
        <v>35</v>
      </c>
      <c r="N1299" s="11" t="s">
        <v>36</v>
      </c>
      <c r="O1299" s="11" t="s">
        <v>59</v>
      </c>
      <c r="P1299" s="11" t="s">
        <v>76</v>
      </c>
      <c r="Q1299" s="11" t="s">
        <v>39</v>
      </c>
      <c r="R1299" s="11" cm="1">
        <f t="array" ref="R1299">_xlfn.IFS(Table3[[#This Row],[Performance Levels]]="Exceeds",4,Table3[[#This Row],[Performance Levels]]="Fully Meets",3,Table3[[#This Row],[Performance Levels]]="PIP",1,Table3[[#This Row],[Performance Levels]]="Needs Improvement",2)</f>
        <v>3</v>
      </c>
      <c r="S1299" s="11">
        <v>3</v>
      </c>
      <c r="T1299" s="11" t="str" cm="1">
        <f t="array" ref="T1299">_xlfn.IFS(S1299&lt;=2,"Excellent",S1299=3,"Average",S1299&lt;=5,"Poor")</f>
        <v>Average</v>
      </c>
      <c r="U1299" s="9">
        <v>45080</v>
      </c>
      <c r="V1299" s="11">
        <v>3</v>
      </c>
      <c r="W1299" s="11" t="str" cm="1">
        <f t="array" ref="W1299">_xlfn.IFS(S1299&lt;=2,"High",S1299=3,"Moderate",S1299&lt;=5,"Low")</f>
        <v>Moderate</v>
      </c>
      <c r="X1299" s="11">
        <v>5</v>
      </c>
      <c r="Y1299" s="11" t="str" cm="1">
        <f t="array" ref="Y1299">_xlfn.IFS(S1299&lt;=2,"High",S1299=3,"Moderate",S1299&lt;=5,"Low")</f>
        <v>Moderate</v>
      </c>
      <c r="Z1299" s="11">
        <v>3</v>
      </c>
      <c r="AA1299" s="11" t="str" cm="1">
        <f t="array" ref="AA1299">_xlfn.IFS(S1299&lt;=2,"High",S1299=3,"Moderate",S1299&lt;=5,"Low")</f>
        <v>Moderate</v>
      </c>
      <c r="AB1299" s="9">
        <v>44870</v>
      </c>
      <c r="AC1299" s="11" t="s">
        <v>61</v>
      </c>
      <c r="AD1299" s="11" t="s">
        <v>50</v>
      </c>
      <c r="AE1299" s="11" t="s">
        <v>72</v>
      </c>
      <c r="AF1299" s="11">
        <v>5</v>
      </c>
      <c r="AG1299" s="12">
        <v>879.94</v>
      </c>
      <c r="AH1299" s="11">
        <v>40</v>
      </c>
      <c r="AI1299" s="11" t="str" cm="1">
        <f t="array" ref="AI1299">_xlfn.IFS(AH1299&lt;=25,"Young",AH1299&lt;=50,"Adult",AH1299&gt;50,"Old")</f>
        <v>Adult</v>
      </c>
    </row>
    <row r="1300" spans="1:35" x14ac:dyDescent="0.35">
      <c r="A1300" s="7">
        <v>1814</v>
      </c>
      <c r="B1300" s="5">
        <v>44603</v>
      </c>
      <c r="C1300" s="6">
        <f t="shared" ca="1" si="20"/>
        <v>4.2750000000000004</v>
      </c>
      <c r="D1300" s="7" t="s">
        <v>27</v>
      </c>
      <c r="E1300" s="7" t="s">
        <v>53</v>
      </c>
      <c r="F1300" s="7" t="s">
        <v>29</v>
      </c>
      <c r="G1300" s="7" t="s">
        <v>54</v>
      </c>
      <c r="H1300" s="7" t="s">
        <v>44</v>
      </c>
      <c r="I1300" s="7" t="s">
        <v>45</v>
      </c>
      <c r="J1300" s="7" t="s">
        <v>33</v>
      </c>
      <c r="K1300" s="7" t="s">
        <v>100</v>
      </c>
      <c r="L1300" s="5">
        <v>29288</v>
      </c>
      <c r="M1300" s="7" t="s">
        <v>35</v>
      </c>
      <c r="N1300" s="7" t="s">
        <v>36</v>
      </c>
      <c r="O1300" s="7" t="s">
        <v>71</v>
      </c>
      <c r="P1300" s="7" t="s">
        <v>38</v>
      </c>
      <c r="Q1300" s="7" t="s">
        <v>39</v>
      </c>
      <c r="R1300" s="7" cm="1">
        <f t="array" ref="R1300">_xlfn.IFS(Table3[[#This Row],[Performance Levels]]="Exceeds",4,Table3[[#This Row],[Performance Levels]]="Fully Meets",3,Table3[[#This Row],[Performance Levels]]="PIP",1,Table3[[#This Row],[Performance Levels]]="Needs Improvement",2)</f>
        <v>3</v>
      </c>
      <c r="S1300" s="7">
        <v>3</v>
      </c>
      <c r="T1300" s="7" t="str" cm="1">
        <f t="array" ref="T1300">_xlfn.IFS(S1300&lt;=2,"Excellent",S1300=3,"Average",S1300&lt;=5,"Poor")</f>
        <v>Average</v>
      </c>
      <c r="U1300" s="5">
        <v>45031</v>
      </c>
      <c r="V1300" s="7">
        <v>3</v>
      </c>
      <c r="W1300" s="7" t="str" cm="1">
        <f t="array" ref="W1300">_xlfn.IFS(S1300&lt;=2,"High",S1300=3,"Moderate",S1300&lt;=5,"Low")</f>
        <v>Moderate</v>
      </c>
      <c r="X1300" s="7">
        <v>3</v>
      </c>
      <c r="Y1300" s="7" t="str" cm="1">
        <f t="array" ref="Y1300">_xlfn.IFS(S1300&lt;=2,"High",S1300=3,"Moderate",S1300&lt;=5,"Low")</f>
        <v>Moderate</v>
      </c>
      <c r="Z1300" s="7">
        <v>1</v>
      </c>
      <c r="AA1300" s="7" t="str" cm="1">
        <f t="array" ref="AA1300">_xlfn.IFS(S1300&lt;=2,"High",S1300=3,"Moderate",S1300&lt;=5,"Low")</f>
        <v>Moderate</v>
      </c>
      <c r="AB1300" s="5">
        <v>45081</v>
      </c>
      <c r="AC1300" s="7" t="s">
        <v>49</v>
      </c>
      <c r="AD1300" s="7" t="s">
        <v>41</v>
      </c>
      <c r="AE1300" s="7" t="s">
        <v>42</v>
      </c>
      <c r="AF1300" s="7">
        <v>3</v>
      </c>
      <c r="AG1300" s="8">
        <v>532.29999999999995</v>
      </c>
      <c r="AH1300" s="7">
        <v>42</v>
      </c>
      <c r="AI1300" s="7" t="str" cm="1">
        <f t="array" ref="AI1300">_xlfn.IFS(AH1300&lt;=25,"Young",AH1300&lt;=50,"Adult",AH1300&gt;50,"Old")</f>
        <v>Adult</v>
      </c>
    </row>
    <row r="1301" spans="1:35" x14ac:dyDescent="0.35">
      <c r="A1301" s="11">
        <v>1815</v>
      </c>
      <c r="B1301" s="9">
        <v>44004</v>
      </c>
      <c r="C1301" s="10">
        <f t="shared" ca="1" si="20"/>
        <v>5.9111111111111114</v>
      </c>
      <c r="D1301" s="11" t="s">
        <v>27</v>
      </c>
      <c r="E1301" s="11" t="s">
        <v>68</v>
      </c>
      <c r="F1301" s="11" t="s">
        <v>29</v>
      </c>
      <c r="G1301" s="11" t="s">
        <v>30</v>
      </c>
      <c r="H1301" s="11" t="s">
        <v>44</v>
      </c>
      <c r="I1301" s="11" t="s">
        <v>45</v>
      </c>
      <c r="J1301" s="11" t="s">
        <v>33</v>
      </c>
      <c r="K1301" s="11" t="s">
        <v>95</v>
      </c>
      <c r="L1301" s="9">
        <v>22414</v>
      </c>
      <c r="M1301" s="11" t="s">
        <v>35</v>
      </c>
      <c r="N1301" s="11" t="s">
        <v>36</v>
      </c>
      <c r="O1301" s="11" t="s">
        <v>83</v>
      </c>
      <c r="P1301" s="11" t="s">
        <v>66</v>
      </c>
      <c r="Q1301" s="11" t="s">
        <v>39</v>
      </c>
      <c r="R1301" s="11" cm="1">
        <f t="array" ref="R1301">_xlfn.IFS(Table3[[#This Row],[Performance Levels]]="Exceeds",4,Table3[[#This Row],[Performance Levels]]="Fully Meets",3,Table3[[#This Row],[Performance Levels]]="PIP",1,Table3[[#This Row],[Performance Levels]]="Needs Improvement",2)</f>
        <v>3</v>
      </c>
      <c r="S1301" s="11">
        <v>3</v>
      </c>
      <c r="T1301" s="11" t="str" cm="1">
        <f t="array" ref="T1301">_xlfn.IFS(S1301&lt;=2,"Excellent",S1301=3,"Average",S1301&lt;=5,"Poor")</f>
        <v>Average</v>
      </c>
      <c r="U1301" s="9">
        <v>44857</v>
      </c>
      <c r="V1301" s="11">
        <v>1</v>
      </c>
      <c r="W1301" s="11" t="str" cm="1">
        <f t="array" ref="W1301">_xlfn.IFS(S1301&lt;=2,"High",S1301=3,"Moderate",S1301&lt;=5,"Low")</f>
        <v>Moderate</v>
      </c>
      <c r="X1301" s="11">
        <v>4</v>
      </c>
      <c r="Y1301" s="11" t="str" cm="1">
        <f t="array" ref="Y1301">_xlfn.IFS(S1301&lt;=2,"High",S1301=3,"Moderate",S1301&lt;=5,"Low")</f>
        <v>Moderate</v>
      </c>
      <c r="Z1301" s="11">
        <v>5</v>
      </c>
      <c r="AA1301" s="11" t="str" cm="1">
        <f t="array" ref="AA1301">_xlfn.IFS(S1301&lt;=2,"High",S1301=3,"Moderate",S1301&lt;=5,"Low")</f>
        <v>Moderate</v>
      </c>
      <c r="AB1301" s="9">
        <v>44837</v>
      </c>
      <c r="AC1301" s="11" t="s">
        <v>40</v>
      </c>
      <c r="AD1301" s="11" t="s">
        <v>50</v>
      </c>
      <c r="AE1301" s="11" t="s">
        <v>51</v>
      </c>
      <c r="AF1301" s="11">
        <v>5</v>
      </c>
      <c r="AG1301" s="12">
        <v>758.21</v>
      </c>
      <c r="AH1301" s="11">
        <v>59</v>
      </c>
      <c r="AI1301" s="11" t="str" cm="1">
        <f t="array" ref="AI1301">_xlfn.IFS(AH1301&lt;=25,"Young",AH1301&lt;=50,"Adult",AH1301&gt;50,"Old")</f>
        <v>Old</v>
      </c>
    </row>
    <row r="1302" spans="1:35" x14ac:dyDescent="0.35">
      <c r="A1302" s="7">
        <v>1816</v>
      </c>
      <c r="B1302" s="5">
        <v>44071</v>
      </c>
      <c r="C1302" s="6">
        <f t="shared" ca="1" si="20"/>
        <v>5.7277777777777779</v>
      </c>
      <c r="D1302" s="7" t="s">
        <v>105</v>
      </c>
      <c r="E1302" s="7" t="s">
        <v>80</v>
      </c>
      <c r="F1302" s="7" t="s">
        <v>29</v>
      </c>
      <c r="G1302" s="7" t="s">
        <v>30</v>
      </c>
      <c r="H1302" s="7" t="s">
        <v>44</v>
      </c>
      <c r="I1302" s="7" t="s">
        <v>32</v>
      </c>
      <c r="J1302" s="7" t="s">
        <v>33</v>
      </c>
      <c r="K1302" s="7" t="s">
        <v>64</v>
      </c>
      <c r="L1302" s="5">
        <v>18758</v>
      </c>
      <c r="M1302" s="7" t="s">
        <v>35</v>
      </c>
      <c r="N1302" s="7" t="s">
        <v>36</v>
      </c>
      <c r="O1302" s="7" t="s">
        <v>59</v>
      </c>
      <c r="P1302" s="7" t="s">
        <v>60</v>
      </c>
      <c r="Q1302" s="7" t="s">
        <v>39</v>
      </c>
      <c r="R1302" s="7" cm="1">
        <f t="array" ref="R1302">_xlfn.IFS(Table3[[#This Row],[Performance Levels]]="Exceeds",4,Table3[[#This Row],[Performance Levels]]="Fully Meets",3,Table3[[#This Row],[Performance Levels]]="PIP",1,Table3[[#This Row],[Performance Levels]]="Needs Improvement",2)</f>
        <v>3</v>
      </c>
      <c r="S1302" s="7">
        <v>3</v>
      </c>
      <c r="T1302" s="7" t="str" cm="1">
        <f t="array" ref="T1302">_xlfn.IFS(S1302&lt;=2,"Excellent",S1302=3,"Average",S1302&lt;=5,"Poor")</f>
        <v>Average</v>
      </c>
      <c r="U1302" s="5">
        <v>45019</v>
      </c>
      <c r="V1302" s="7">
        <v>4</v>
      </c>
      <c r="W1302" s="7" t="str" cm="1">
        <f t="array" ref="W1302">_xlfn.IFS(S1302&lt;=2,"High",S1302=3,"Moderate",S1302&lt;=5,"Low")</f>
        <v>Moderate</v>
      </c>
      <c r="X1302" s="7">
        <v>3</v>
      </c>
      <c r="Y1302" s="7" t="str" cm="1">
        <f t="array" ref="Y1302">_xlfn.IFS(S1302&lt;=2,"High",S1302=3,"Moderate",S1302&lt;=5,"Low")</f>
        <v>Moderate</v>
      </c>
      <c r="Z1302" s="7">
        <v>1</v>
      </c>
      <c r="AA1302" s="7" t="str" cm="1">
        <f t="array" ref="AA1302">_xlfn.IFS(S1302&lt;=2,"High",S1302=3,"Moderate",S1302&lt;=5,"Low")</f>
        <v>Moderate</v>
      </c>
      <c r="AB1302" s="5">
        <v>45082</v>
      </c>
      <c r="AC1302" s="7" t="s">
        <v>91</v>
      </c>
      <c r="AD1302" s="7" t="s">
        <v>41</v>
      </c>
      <c r="AE1302" s="7" t="s">
        <v>51</v>
      </c>
      <c r="AF1302" s="7">
        <v>2</v>
      </c>
      <c r="AG1302" s="8">
        <v>253.51</v>
      </c>
      <c r="AH1302" s="7">
        <v>69</v>
      </c>
      <c r="AI1302" s="7" t="str" cm="1">
        <f t="array" ref="AI1302">_xlfn.IFS(AH1302&lt;=25,"Young",AH1302&lt;=50,"Adult",AH1302&gt;50,"Old")</f>
        <v>Old</v>
      </c>
    </row>
    <row r="1303" spans="1:35" x14ac:dyDescent="0.35">
      <c r="A1303" s="11">
        <v>1817</v>
      </c>
      <c r="B1303" s="9">
        <v>43591</v>
      </c>
      <c r="C1303" s="10">
        <f t="shared" ca="1" si="20"/>
        <v>7.0388888888888888</v>
      </c>
      <c r="D1303" s="11" t="s">
        <v>105</v>
      </c>
      <c r="E1303" s="11" t="s">
        <v>53</v>
      </c>
      <c r="F1303" s="11" t="s">
        <v>29</v>
      </c>
      <c r="G1303" s="11" t="s">
        <v>30</v>
      </c>
      <c r="H1303" s="11" t="s">
        <v>44</v>
      </c>
      <c r="I1303" s="11" t="s">
        <v>32</v>
      </c>
      <c r="J1303" s="11" t="s">
        <v>33</v>
      </c>
      <c r="K1303" s="11" t="s">
        <v>46</v>
      </c>
      <c r="L1303" s="9">
        <v>31784</v>
      </c>
      <c r="M1303" s="11" t="s">
        <v>35</v>
      </c>
      <c r="N1303" s="11" t="s">
        <v>36</v>
      </c>
      <c r="O1303" s="11" t="s">
        <v>59</v>
      </c>
      <c r="P1303" s="11" t="s">
        <v>76</v>
      </c>
      <c r="Q1303" s="11" t="s">
        <v>39</v>
      </c>
      <c r="R1303" s="11" cm="1">
        <f t="array" ref="R1303">_xlfn.IFS(Table3[[#This Row],[Performance Levels]]="Exceeds",4,Table3[[#This Row],[Performance Levels]]="Fully Meets",3,Table3[[#This Row],[Performance Levels]]="PIP",1,Table3[[#This Row],[Performance Levels]]="Needs Improvement",2)</f>
        <v>3</v>
      </c>
      <c r="S1303" s="11">
        <v>3</v>
      </c>
      <c r="T1303" s="11" t="str" cm="1">
        <f t="array" ref="T1303">_xlfn.IFS(S1303&lt;=2,"Excellent",S1303=3,"Average",S1303&lt;=5,"Poor")</f>
        <v>Average</v>
      </c>
      <c r="U1303" s="9">
        <v>44985</v>
      </c>
      <c r="V1303" s="11">
        <v>3</v>
      </c>
      <c r="W1303" s="11" t="str" cm="1">
        <f t="array" ref="W1303">_xlfn.IFS(S1303&lt;=2,"High",S1303=3,"Moderate",S1303&lt;=5,"Low")</f>
        <v>Moderate</v>
      </c>
      <c r="X1303" s="11">
        <v>1</v>
      </c>
      <c r="Y1303" s="11" t="str" cm="1">
        <f t="array" ref="Y1303">_xlfn.IFS(S1303&lt;=2,"High",S1303=3,"Moderate",S1303&lt;=5,"Low")</f>
        <v>Moderate</v>
      </c>
      <c r="Z1303" s="11">
        <v>5</v>
      </c>
      <c r="AA1303" s="11" t="str" cm="1">
        <f t="array" ref="AA1303">_xlfn.IFS(S1303&lt;=2,"High",S1303=3,"Moderate",S1303&lt;=5,"Low")</f>
        <v>Moderate</v>
      </c>
      <c r="AB1303" s="9">
        <v>44793</v>
      </c>
      <c r="AC1303" s="11" t="s">
        <v>40</v>
      </c>
      <c r="AD1303" s="11" t="s">
        <v>41</v>
      </c>
      <c r="AE1303" s="11" t="s">
        <v>62</v>
      </c>
      <c r="AF1303" s="11">
        <v>3</v>
      </c>
      <c r="AG1303" s="12">
        <v>375.86</v>
      </c>
      <c r="AH1303" s="11">
        <v>32</v>
      </c>
      <c r="AI1303" s="11" t="str" cm="1">
        <f t="array" ref="AI1303">_xlfn.IFS(AH1303&lt;=25,"Young",AH1303&lt;=50,"Adult",AH1303&gt;50,"Old")</f>
        <v>Adult</v>
      </c>
    </row>
    <row r="1304" spans="1:35" x14ac:dyDescent="0.35">
      <c r="A1304" s="7">
        <v>1818</v>
      </c>
      <c r="B1304" s="5">
        <v>44385</v>
      </c>
      <c r="C1304" s="6">
        <f t="shared" ca="1" si="20"/>
        <v>4.8666666666666663</v>
      </c>
      <c r="D1304" s="7" t="s">
        <v>105</v>
      </c>
      <c r="E1304" s="7" t="s">
        <v>68</v>
      </c>
      <c r="F1304" s="7" t="s">
        <v>29</v>
      </c>
      <c r="G1304" s="7" t="s">
        <v>30</v>
      </c>
      <c r="H1304" s="7" t="s">
        <v>31</v>
      </c>
      <c r="I1304" s="7" t="s">
        <v>45</v>
      </c>
      <c r="J1304" s="7" t="s">
        <v>33</v>
      </c>
      <c r="K1304" s="7" t="s">
        <v>104</v>
      </c>
      <c r="L1304" s="5">
        <v>20461</v>
      </c>
      <c r="M1304" s="7" t="s">
        <v>35</v>
      </c>
      <c r="N1304" s="7" t="s">
        <v>47</v>
      </c>
      <c r="O1304" s="7" t="s">
        <v>48</v>
      </c>
      <c r="P1304" s="7" t="s">
        <v>38</v>
      </c>
      <c r="Q1304" s="7" t="s">
        <v>39</v>
      </c>
      <c r="R1304" s="7" cm="1">
        <f t="array" ref="R1304">_xlfn.IFS(Table3[[#This Row],[Performance Levels]]="Exceeds",4,Table3[[#This Row],[Performance Levels]]="Fully Meets",3,Table3[[#This Row],[Performance Levels]]="PIP",1,Table3[[#This Row],[Performance Levels]]="Needs Improvement",2)</f>
        <v>3</v>
      </c>
      <c r="S1304" s="7">
        <v>3</v>
      </c>
      <c r="T1304" s="7" t="str" cm="1">
        <f t="array" ref="T1304">_xlfn.IFS(S1304&lt;=2,"Excellent",S1304=3,"Average",S1304&lt;=5,"Poor")</f>
        <v>Average</v>
      </c>
      <c r="U1304" s="5">
        <v>45102</v>
      </c>
      <c r="V1304" s="7">
        <v>3</v>
      </c>
      <c r="W1304" s="7" t="str" cm="1">
        <f t="array" ref="W1304">_xlfn.IFS(S1304&lt;=2,"High",S1304=3,"Moderate",S1304&lt;=5,"Low")</f>
        <v>Moderate</v>
      </c>
      <c r="X1304" s="7">
        <v>1</v>
      </c>
      <c r="Y1304" s="7" t="str" cm="1">
        <f t="array" ref="Y1304">_xlfn.IFS(S1304&lt;=2,"High",S1304=3,"Moderate",S1304&lt;=5,"Low")</f>
        <v>Moderate</v>
      </c>
      <c r="Z1304" s="7">
        <v>3</v>
      </c>
      <c r="AA1304" s="7" t="str" cm="1">
        <f t="array" ref="AA1304">_xlfn.IFS(S1304&lt;=2,"High",S1304=3,"Moderate",S1304&lt;=5,"Low")</f>
        <v>Moderate</v>
      </c>
      <c r="AB1304" s="5">
        <v>45005</v>
      </c>
      <c r="AC1304" s="7" t="s">
        <v>40</v>
      </c>
      <c r="AD1304" s="7" t="s">
        <v>50</v>
      </c>
      <c r="AE1304" s="7" t="s">
        <v>51</v>
      </c>
      <c r="AF1304" s="7">
        <v>5</v>
      </c>
      <c r="AG1304" s="8">
        <v>909.47</v>
      </c>
      <c r="AH1304" s="7">
        <v>65</v>
      </c>
      <c r="AI1304" s="7" t="str" cm="1">
        <f t="array" ref="AI1304">_xlfn.IFS(AH1304&lt;=25,"Young",AH1304&lt;=50,"Adult",AH1304&gt;50,"Old")</f>
        <v>Old</v>
      </c>
    </row>
    <row r="1305" spans="1:35" x14ac:dyDescent="0.35">
      <c r="A1305" s="11">
        <v>1819</v>
      </c>
      <c r="B1305" s="9">
        <v>44744</v>
      </c>
      <c r="C1305" s="10">
        <f t="shared" ca="1" si="20"/>
        <v>3.8833333333333333</v>
      </c>
      <c r="D1305" s="11" t="s">
        <v>27</v>
      </c>
      <c r="E1305" s="11" t="s">
        <v>73</v>
      </c>
      <c r="F1305" s="11" t="s">
        <v>29</v>
      </c>
      <c r="G1305" s="11" t="s">
        <v>54</v>
      </c>
      <c r="H1305" s="11" t="s">
        <v>55</v>
      </c>
      <c r="I1305" s="11" t="s">
        <v>32</v>
      </c>
      <c r="J1305" s="11" t="s">
        <v>33</v>
      </c>
      <c r="K1305" s="11" t="s">
        <v>64</v>
      </c>
      <c r="L1305" s="9">
        <v>54355</v>
      </c>
      <c r="M1305" s="11" t="s">
        <v>35</v>
      </c>
      <c r="N1305" s="11" t="s">
        <v>36</v>
      </c>
      <c r="O1305" s="11" t="s">
        <v>71</v>
      </c>
      <c r="P1305" s="11" t="s">
        <v>60</v>
      </c>
      <c r="Q1305" s="11" t="s">
        <v>39</v>
      </c>
      <c r="R1305" s="11" cm="1">
        <f t="array" ref="R1305">_xlfn.IFS(Table3[[#This Row],[Performance Levels]]="Exceeds",4,Table3[[#This Row],[Performance Levels]]="Fully Meets",3,Table3[[#This Row],[Performance Levels]]="PIP",1,Table3[[#This Row],[Performance Levels]]="Needs Improvement",2)</f>
        <v>3</v>
      </c>
      <c r="S1305" s="11">
        <v>3</v>
      </c>
      <c r="T1305" s="11" t="str" cm="1">
        <f t="array" ref="T1305">_xlfn.IFS(S1305&lt;=2,"Excellent",S1305=3,"Average",S1305&lt;=5,"Poor")</f>
        <v>Average</v>
      </c>
      <c r="U1305" s="9">
        <v>44906</v>
      </c>
      <c r="V1305" s="11">
        <v>3</v>
      </c>
      <c r="W1305" s="11" t="str" cm="1">
        <f t="array" ref="W1305">_xlfn.IFS(S1305&lt;=2,"High",S1305=3,"Moderate",S1305&lt;=5,"Low")</f>
        <v>Moderate</v>
      </c>
      <c r="X1305" s="11">
        <v>1</v>
      </c>
      <c r="Y1305" s="11" t="str" cm="1">
        <f t="array" ref="Y1305">_xlfn.IFS(S1305&lt;=2,"High",S1305=3,"Moderate",S1305&lt;=5,"Low")</f>
        <v>Moderate</v>
      </c>
      <c r="Z1305" s="11">
        <v>1</v>
      </c>
      <c r="AA1305" s="11" t="str" cm="1">
        <f t="array" ref="AA1305">_xlfn.IFS(S1305&lt;=2,"High",S1305=3,"Moderate",S1305&lt;=5,"Low")</f>
        <v>Moderate</v>
      </c>
      <c r="AB1305" s="9">
        <v>44853</v>
      </c>
      <c r="AC1305" s="11" t="s">
        <v>49</v>
      </c>
      <c r="AD1305" s="11" t="s">
        <v>41</v>
      </c>
      <c r="AE1305" s="11" t="s">
        <v>72</v>
      </c>
      <c r="AF1305" s="11">
        <v>3</v>
      </c>
      <c r="AG1305" s="12">
        <v>649.51</v>
      </c>
      <c r="AH1305" s="11">
        <v>74</v>
      </c>
      <c r="AI1305" s="11" t="str" cm="1">
        <f t="array" ref="AI1305">_xlfn.IFS(AH1305&lt;=25,"Young",AH1305&lt;=50,"Adult",AH1305&gt;50,"Old")</f>
        <v>Old</v>
      </c>
    </row>
    <row r="1306" spans="1:35" x14ac:dyDescent="0.35">
      <c r="A1306" s="7">
        <v>1820</v>
      </c>
      <c r="B1306" s="5">
        <v>45050</v>
      </c>
      <c r="C1306" s="6">
        <f t="shared" ca="1" si="20"/>
        <v>3.0444444444444443</v>
      </c>
      <c r="D1306" s="7" t="s">
        <v>27</v>
      </c>
      <c r="E1306" s="7" t="s">
        <v>93</v>
      </c>
      <c r="F1306" s="7" t="s">
        <v>29</v>
      </c>
      <c r="G1306" s="7" t="s">
        <v>54</v>
      </c>
      <c r="H1306" s="7" t="s">
        <v>31</v>
      </c>
      <c r="I1306" s="7" t="s">
        <v>45</v>
      </c>
      <c r="J1306" s="7" t="s">
        <v>33</v>
      </c>
      <c r="K1306" s="7" t="s">
        <v>99</v>
      </c>
      <c r="L1306" s="5">
        <v>29252</v>
      </c>
      <c r="M1306" s="7" t="s">
        <v>35</v>
      </c>
      <c r="N1306" s="7" t="s">
        <v>36</v>
      </c>
      <c r="O1306" s="7" t="s">
        <v>71</v>
      </c>
      <c r="P1306" s="7" t="s">
        <v>76</v>
      </c>
      <c r="Q1306" s="7" t="s">
        <v>39</v>
      </c>
      <c r="R1306" s="7" cm="1">
        <f t="array" ref="R1306">_xlfn.IFS(Table3[[#This Row],[Performance Levels]]="Exceeds",4,Table3[[#This Row],[Performance Levels]]="Fully Meets",3,Table3[[#This Row],[Performance Levels]]="PIP",1,Table3[[#This Row],[Performance Levels]]="Needs Improvement",2)</f>
        <v>3</v>
      </c>
      <c r="S1306" s="7">
        <v>3</v>
      </c>
      <c r="T1306" s="7" t="str" cm="1">
        <f t="array" ref="T1306">_xlfn.IFS(S1306&lt;=2,"Excellent",S1306=3,"Average",S1306&lt;=5,"Poor")</f>
        <v>Average</v>
      </c>
      <c r="U1306" s="5">
        <v>45008</v>
      </c>
      <c r="V1306" s="7">
        <v>5</v>
      </c>
      <c r="W1306" s="7" t="str" cm="1">
        <f t="array" ref="W1306">_xlfn.IFS(S1306&lt;=2,"High",S1306=3,"Moderate",S1306&lt;=5,"Low")</f>
        <v>Moderate</v>
      </c>
      <c r="X1306" s="7">
        <v>4</v>
      </c>
      <c r="Y1306" s="7" t="str" cm="1">
        <f t="array" ref="Y1306">_xlfn.IFS(S1306&lt;=2,"High",S1306=3,"Moderate",S1306&lt;=5,"Low")</f>
        <v>Moderate</v>
      </c>
      <c r="Z1306" s="7">
        <v>3</v>
      </c>
      <c r="AA1306" s="7" t="str" cm="1">
        <f t="array" ref="AA1306">_xlfn.IFS(S1306&lt;=2,"High",S1306=3,"Moderate",S1306&lt;=5,"Low")</f>
        <v>Moderate</v>
      </c>
      <c r="AB1306" s="5">
        <v>45107</v>
      </c>
      <c r="AC1306" s="7" t="s">
        <v>49</v>
      </c>
      <c r="AD1306" s="7" t="s">
        <v>41</v>
      </c>
      <c r="AE1306" s="7" t="s">
        <v>42</v>
      </c>
      <c r="AF1306" s="7">
        <v>1</v>
      </c>
      <c r="AG1306" s="8">
        <v>742.26</v>
      </c>
      <c r="AH1306" s="7">
        <v>43</v>
      </c>
      <c r="AI1306" s="7" t="str" cm="1">
        <f t="array" ref="AI1306">_xlfn.IFS(AH1306&lt;=25,"Young",AH1306&lt;=50,"Adult",AH1306&gt;50,"Old")</f>
        <v>Adult</v>
      </c>
    </row>
    <row r="1307" spans="1:35" x14ac:dyDescent="0.35">
      <c r="A1307" s="11">
        <v>1821</v>
      </c>
      <c r="B1307" s="9">
        <v>44914</v>
      </c>
      <c r="C1307" s="10">
        <f t="shared" ca="1" si="20"/>
        <v>3.4194444444444443</v>
      </c>
      <c r="D1307" s="11" t="s">
        <v>27</v>
      </c>
      <c r="E1307" s="11" t="s">
        <v>73</v>
      </c>
      <c r="F1307" s="11" t="s">
        <v>29</v>
      </c>
      <c r="G1307" s="11" t="s">
        <v>54</v>
      </c>
      <c r="H1307" s="11" t="s">
        <v>55</v>
      </c>
      <c r="I1307" s="11" t="s">
        <v>54</v>
      </c>
      <c r="J1307" s="11" t="s">
        <v>33</v>
      </c>
      <c r="K1307" s="11" t="s">
        <v>57</v>
      </c>
      <c r="L1307" s="9">
        <v>29421</v>
      </c>
      <c r="M1307" s="11" t="s">
        <v>35</v>
      </c>
      <c r="N1307" s="11" t="s">
        <v>36</v>
      </c>
      <c r="O1307" s="11" t="s">
        <v>48</v>
      </c>
      <c r="P1307" s="11" t="s">
        <v>38</v>
      </c>
      <c r="Q1307" s="11" t="s">
        <v>39</v>
      </c>
      <c r="R1307" s="11" cm="1">
        <f t="array" ref="R1307">_xlfn.IFS(Table3[[#This Row],[Performance Levels]]="Exceeds",4,Table3[[#This Row],[Performance Levels]]="Fully Meets",3,Table3[[#This Row],[Performance Levels]]="PIP",1,Table3[[#This Row],[Performance Levels]]="Needs Improvement",2)</f>
        <v>3</v>
      </c>
      <c r="S1307" s="11">
        <v>3</v>
      </c>
      <c r="T1307" s="11" t="str" cm="1">
        <f t="array" ref="T1307">_xlfn.IFS(S1307&lt;=2,"Excellent",S1307=3,"Average",S1307&lt;=5,"Poor")</f>
        <v>Average</v>
      </c>
      <c r="U1307" s="9">
        <v>44868</v>
      </c>
      <c r="V1307" s="11">
        <v>1</v>
      </c>
      <c r="W1307" s="11" t="str" cm="1">
        <f t="array" ref="W1307">_xlfn.IFS(S1307&lt;=2,"High",S1307=3,"Moderate",S1307&lt;=5,"Low")</f>
        <v>Moderate</v>
      </c>
      <c r="X1307" s="11">
        <v>2</v>
      </c>
      <c r="Y1307" s="11" t="str" cm="1">
        <f t="array" ref="Y1307">_xlfn.IFS(S1307&lt;=2,"High",S1307=3,"Moderate",S1307&lt;=5,"Low")</f>
        <v>Moderate</v>
      </c>
      <c r="Z1307" s="11">
        <v>1</v>
      </c>
      <c r="AA1307" s="11" t="str" cm="1">
        <f t="array" ref="AA1307">_xlfn.IFS(S1307&lt;=2,"High",S1307=3,"Moderate",S1307&lt;=5,"Low")</f>
        <v>Moderate</v>
      </c>
      <c r="AB1307" s="9">
        <v>44846</v>
      </c>
      <c r="AC1307" s="11" t="s">
        <v>91</v>
      </c>
      <c r="AD1307" s="11" t="s">
        <v>41</v>
      </c>
      <c r="AE1307" s="11" t="s">
        <v>72</v>
      </c>
      <c r="AF1307" s="11">
        <v>4</v>
      </c>
      <c r="AG1307" s="12">
        <v>713.84</v>
      </c>
      <c r="AH1307" s="11">
        <v>42</v>
      </c>
      <c r="AI1307" s="11" t="str" cm="1">
        <f t="array" ref="AI1307">_xlfn.IFS(AH1307&lt;=25,"Young",AH1307&lt;=50,"Adult",AH1307&gt;50,"Old")</f>
        <v>Adult</v>
      </c>
    </row>
    <row r="1308" spans="1:35" x14ac:dyDescent="0.35">
      <c r="A1308" s="7">
        <v>1822</v>
      </c>
      <c r="B1308" s="5">
        <v>44646</v>
      </c>
      <c r="C1308" s="6">
        <f t="shared" ca="1" si="20"/>
        <v>4.1500000000000004</v>
      </c>
      <c r="D1308" s="7" t="s">
        <v>27</v>
      </c>
      <c r="E1308" s="7" t="s">
        <v>80</v>
      </c>
      <c r="F1308" s="7" t="s">
        <v>29</v>
      </c>
      <c r="G1308" s="7" t="s">
        <v>30</v>
      </c>
      <c r="H1308" s="7" t="s">
        <v>31</v>
      </c>
      <c r="I1308" s="7" t="s">
        <v>45</v>
      </c>
      <c r="J1308" s="7" t="s">
        <v>33</v>
      </c>
      <c r="K1308" s="7" t="s">
        <v>100</v>
      </c>
      <c r="L1308" s="5">
        <v>18621</v>
      </c>
      <c r="M1308" s="7" t="s">
        <v>35</v>
      </c>
      <c r="N1308" s="7" t="s">
        <v>36</v>
      </c>
      <c r="O1308" s="7" t="s">
        <v>71</v>
      </c>
      <c r="P1308" s="7" t="s">
        <v>38</v>
      </c>
      <c r="Q1308" s="7" t="s">
        <v>39</v>
      </c>
      <c r="R1308" s="7" cm="1">
        <f t="array" ref="R1308">_xlfn.IFS(Table3[[#This Row],[Performance Levels]]="Exceeds",4,Table3[[#This Row],[Performance Levels]]="Fully Meets",3,Table3[[#This Row],[Performance Levels]]="PIP",1,Table3[[#This Row],[Performance Levels]]="Needs Improvement",2)</f>
        <v>3</v>
      </c>
      <c r="S1308" s="7">
        <v>3</v>
      </c>
      <c r="T1308" s="7" t="str" cm="1">
        <f t="array" ref="T1308">_xlfn.IFS(S1308&lt;=2,"Excellent",S1308=3,"Average",S1308&lt;=5,"Poor")</f>
        <v>Average</v>
      </c>
      <c r="U1308" s="5">
        <v>44800</v>
      </c>
      <c r="V1308" s="7">
        <v>5</v>
      </c>
      <c r="W1308" s="7" t="str" cm="1">
        <f t="array" ref="W1308">_xlfn.IFS(S1308&lt;=2,"High",S1308=3,"Moderate",S1308&lt;=5,"Low")</f>
        <v>Moderate</v>
      </c>
      <c r="X1308" s="7">
        <v>2</v>
      </c>
      <c r="Y1308" s="7" t="str" cm="1">
        <f t="array" ref="Y1308">_xlfn.IFS(S1308&lt;=2,"High",S1308=3,"Moderate",S1308&lt;=5,"Low")</f>
        <v>Moderate</v>
      </c>
      <c r="Z1308" s="7">
        <v>2</v>
      </c>
      <c r="AA1308" s="7" t="str" cm="1">
        <f t="array" ref="AA1308">_xlfn.IFS(S1308&lt;=2,"High",S1308=3,"Moderate",S1308&lt;=5,"Low")</f>
        <v>Moderate</v>
      </c>
      <c r="AB1308" s="5">
        <v>45136</v>
      </c>
      <c r="AC1308" s="7" t="s">
        <v>61</v>
      </c>
      <c r="AD1308" s="7" t="s">
        <v>50</v>
      </c>
      <c r="AE1308" s="7" t="s">
        <v>51</v>
      </c>
      <c r="AF1308" s="7">
        <v>1</v>
      </c>
      <c r="AG1308" s="8">
        <v>999.06</v>
      </c>
      <c r="AH1308" s="7">
        <v>72</v>
      </c>
      <c r="AI1308" s="7" t="str" cm="1">
        <f t="array" ref="AI1308">_xlfn.IFS(AH1308&lt;=25,"Young",AH1308&lt;=50,"Adult",AH1308&gt;50,"Old")</f>
        <v>Old</v>
      </c>
    </row>
    <row r="1309" spans="1:35" x14ac:dyDescent="0.35">
      <c r="A1309" s="11">
        <v>1823</v>
      </c>
      <c r="B1309" s="9">
        <v>44325</v>
      </c>
      <c r="C1309" s="10">
        <f t="shared" ca="1" si="20"/>
        <v>5.0305555555555559</v>
      </c>
      <c r="D1309" s="11" t="s">
        <v>27</v>
      </c>
      <c r="E1309" s="11" t="s">
        <v>53</v>
      </c>
      <c r="F1309" s="11" t="s">
        <v>29</v>
      </c>
      <c r="G1309" s="11" t="s">
        <v>30</v>
      </c>
      <c r="H1309" s="11" t="s">
        <v>44</v>
      </c>
      <c r="I1309" s="11" t="s">
        <v>54</v>
      </c>
      <c r="J1309" s="11" t="s">
        <v>33</v>
      </c>
      <c r="K1309" s="11" t="s">
        <v>34</v>
      </c>
      <c r="L1309" s="9">
        <v>22245</v>
      </c>
      <c r="M1309" s="11" t="s">
        <v>35</v>
      </c>
      <c r="N1309" s="11" t="s">
        <v>47</v>
      </c>
      <c r="O1309" s="11" t="s">
        <v>71</v>
      </c>
      <c r="P1309" s="11" t="s">
        <v>38</v>
      </c>
      <c r="Q1309" s="11" t="s">
        <v>39</v>
      </c>
      <c r="R1309" s="11" cm="1">
        <f t="array" ref="R1309">_xlfn.IFS(Table3[[#This Row],[Performance Levels]]="Exceeds",4,Table3[[#This Row],[Performance Levels]]="Fully Meets",3,Table3[[#This Row],[Performance Levels]]="PIP",1,Table3[[#This Row],[Performance Levels]]="Needs Improvement",2)</f>
        <v>3</v>
      </c>
      <c r="S1309" s="11">
        <v>3</v>
      </c>
      <c r="T1309" s="11" t="str" cm="1">
        <f t="array" ref="T1309">_xlfn.IFS(S1309&lt;=2,"Excellent",S1309=3,"Average",S1309&lt;=5,"Poor")</f>
        <v>Average</v>
      </c>
      <c r="U1309" s="9">
        <v>45058</v>
      </c>
      <c r="V1309" s="11">
        <v>4</v>
      </c>
      <c r="W1309" s="11" t="str" cm="1">
        <f t="array" ref="W1309">_xlfn.IFS(S1309&lt;=2,"High",S1309=3,"Moderate",S1309&lt;=5,"Low")</f>
        <v>Moderate</v>
      </c>
      <c r="X1309" s="11">
        <v>4</v>
      </c>
      <c r="Y1309" s="11" t="str" cm="1">
        <f t="array" ref="Y1309">_xlfn.IFS(S1309&lt;=2,"High",S1309=3,"Moderate",S1309&lt;=5,"Low")</f>
        <v>Moderate</v>
      </c>
      <c r="Z1309" s="11">
        <v>3</v>
      </c>
      <c r="AA1309" s="11" t="str" cm="1">
        <f t="array" ref="AA1309">_xlfn.IFS(S1309&lt;=2,"High",S1309=3,"Moderate",S1309&lt;=5,"Low")</f>
        <v>Moderate</v>
      </c>
      <c r="AB1309" s="9">
        <v>45117</v>
      </c>
      <c r="AC1309" s="11" t="s">
        <v>40</v>
      </c>
      <c r="AD1309" s="11" t="s">
        <v>41</v>
      </c>
      <c r="AE1309" s="11" t="s">
        <v>62</v>
      </c>
      <c r="AF1309" s="11">
        <v>4</v>
      </c>
      <c r="AG1309" s="12">
        <v>977.99</v>
      </c>
      <c r="AH1309" s="11">
        <v>61</v>
      </c>
      <c r="AI1309" s="11" t="str" cm="1">
        <f t="array" ref="AI1309">_xlfn.IFS(AH1309&lt;=25,"Young",AH1309&lt;=50,"Adult",AH1309&gt;50,"Old")</f>
        <v>Old</v>
      </c>
    </row>
    <row r="1310" spans="1:35" x14ac:dyDescent="0.35">
      <c r="A1310" s="7">
        <v>1824</v>
      </c>
      <c r="B1310" s="5">
        <v>43839</v>
      </c>
      <c r="C1310" s="6">
        <f t="shared" ca="1" si="20"/>
        <v>6.3638888888888889</v>
      </c>
      <c r="D1310" s="7" t="s">
        <v>27</v>
      </c>
      <c r="E1310" s="7" t="s">
        <v>68</v>
      </c>
      <c r="F1310" s="7" t="s">
        <v>29</v>
      </c>
      <c r="G1310" s="7" t="s">
        <v>30</v>
      </c>
      <c r="H1310" s="7" t="s">
        <v>55</v>
      </c>
      <c r="I1310" s="7" t="s">
        <v>32</v>
      </c>
      <c r="J1310" s="7" t="s">
        <v>33</v>
      </c>
      <c r="K1310" s="7" t="s">
        <v>104</v>
      </c>
      <c r="L1310" s="5">
        <v>21977</v>
      </c>
      <c r="M1310" s="7" t="s">
        <v>35</v>
      </c>
      <c r="N1310" s="7" t="s">
        <v>47</v>
      </c>
      <c r="O1310" s="7" t="s">
        <v>59</v>
      </c>
      <c r="P1310" s="7" t="s">
        <v>66</v>
      </c>
      <c r="Q1310" s="7" t="s">
        <v>39</v>
      </c>
      <c r="R1310" s="7" cm="1">
        <f t="array" ref="R1310">_xlfn.IFS(Table3[[#This Row],[Performance Levels]]="Exceeds",4,Table3[[#This Row],[Performance Levels]]="Fully Meets",3,Table3[[#This Row],[Performance Levels]]="PIP",1,Table3[[#This Row],[Performance Levels]]="Needs Improvement",2)</f>
        <v>3</v>
      </c>
      <c r="S1310" s="7">
        <v>3</v>
      </c>
      <c r="T1310" s="7" t="str" cm="1">
        <f t="array" ref="T1310">_xlfn.IFS(S1310&lt;=2,"Excellent",S1310=3,"Average",S1310&lt;=5,"Poor")</f>
        <v>Average</v>
      </c>
      <c r="U1310" s="5">
        <v>45000</v>
      </c>
      <c r="V1310" s="7">
        <v>3</v>
      </c>
      <c r="W1310" s="7" t="str" cm="1">
        <f t="array" ref="W1310">_xlfn.IFS(S1310&lt;=2,"High",S1310=3,"Moderate",S1310&lt;=5,"Low")</f>
        <v>Moderate</v>
      </c>
      <c r="X1310" s="7">
        <v>1</v>
      </c>
      <c r="Y1310" s="7" t="str" cm="1">
        <f t="array" ref="Y1310">_xlfn.IFS(S1310&lt;=2,"High",S1310=3,"Moderate",S1310&lt;=5,"Low")</f>
        <v>Moderate</v>
      </c>
      <c r="Z1310" s="7">
        <v>1</v>
      </c>
      <c r="AA1310" s="7" t="str" cm="1">
        <f t="array" ref="AA1310">_xlfn.IFS(S1310&lt;=2,"High",S1310=3,"Moderate",S1310&lt;=5,"Low")</f>
        <v>Moderate</v>
      </c>
      <c r="AB1310" s="5">
        <v>44820</v>
      </c>
      <c r="AC1310" s="7" t="s">
        <v>40</v>
      </c>
      <c r="AD1310" s="7" t="s">
        <v>50</v>
      </c>
      <c r="AE1310" s="7" t="s">
        <v>62</v>
      </c>
      <c r="AF1310" s="7">
        <v>5</v>
      </c>
      <c r="AG1310" s="8">
        <v>136.33000000000001</v>
      </c>
      <c r="AH1310" s="7">
        <v>60</v>
      </c>
      <c r="AI1310" s="7" t="str" cm="1">
        <f t="array" ref="AI1310">_xlfn.IFS(AH1310&lt;=25,"Young",AH1310&lt;=50,"Adult",AH1310&gt;50,"Old")</f>
        <v>Old</v>
      </c>
    </row>
    <row r="1311" spans="1:35" x14ac:dyDescent="0.35">
      <c r="A1311" s="11">
        <v>1825</v>
      </c>
      <c r="B1311" s="9">
        <v>44332</v>
      </c>
      <c r="C1311" s="10">
        <f t="shared" ca="1" si="20"/>
        <v>5.0111111111111111</v>
      </c>
      <c r="D1311" s="11" t="s">
        <v>27</v>
      </c>
      <c r="E1311" s="11" t="s">
        <v>28</v>
      </c>
      <c r="F1311" s="11" t="s">
        <v>29</v>
      </c>
      <c r="G1311" s="11" t="s">
        <v>30</v>
      </c>
      <c r="H1311" s="11" t="s">
        <v>44</v>
      </c>
      <c r="I1311" s="11" t="s">
        <v>45</v>
      </c>
      <c r="J1311" s="11" t="s">
        <v>33</v>
      </c>
      <c r="K1311" s="11" t="s">
        <v>88</v>
      </c>
      <c r="L1311" s="9">
        <v>35404</v>
      </c>
      <c r="M1311" s="11" t="s">
        <v>35</v>
      </c>
      <c r="N1311" s="11" t="s">
        <v>47</v>
      </c>
      <c r="O1311" s="11" t="s">
        <v>37</v>
      </c>
      <c r="P1311" s="11" t="s">
        <v>66</v>
      </c>
      <c r="Q1311" s="11" t="s">
        <v>39</v>
      </c>
      <c r="R1311" s="11" cm="1">
        <f t="array" ref="R1311">_xlfn.IFS(Table3[[#This Row],[Performance Levels]]="Exceeds",4,Table3[[#This Row],[Performance Levels]]="Fully Meets",3,Table3[[#This Row],[Performance Levels]]="PIP",1,Table3[[#This Row],[Performance Levels]]="Needs Improvement",2)</f>
        <v>3</v>
      </c>
      <c r="S1311" s="11">
        <v>3</v>
      </c>
      <c r="T1311" s="11" t="str" cm="1">
        <f t="array" ref="T1311">_xlfn.IFS(S1311&lt;=2,"Excellent",S1311=3,"Average",S1311&lt;=5,"Poor")</f>
        <v>Average</v>
      </c>
      <c r="U1311" s="9">
        <v>44861</v>
      </c>
      <c r="V1311" s="11">
        <v>1</v>
      </c>
      <c r="W1311" s="11" t="str" cm="1">
        <f t="array" ref="W1311">_xlfn.IFS(S1311&lt;=2,"High",S1311=3,"Moderate",S1311&lt;=5,"Low")</f>
        <v>Moderate</v>
      </c>
      <c r="X1311" s="11">
        <v>3</v>
      </c>
      <c r="Y1311" s="11" t="str" cm="1">
        <f t="array" ref="Y1311">_xlfn.IFS(S1311&lt;=2,"High",S1311=3,"Moderate",S1311&lt;=5,"Low")</f>
        <v>Moderate</v>
      </c>
      <c r="Z1311" s="11">
        <v>3</v>
      </c>
      <c r="AA1311" s="11" t="str" cm="1">
        <f t="array" ref="AA1311">_xlfn.IFS(S1311&lt;=2,"High",S1311=3,"Moderate",S1311&lt;=5,"Low")</f>
        <v>Moderate</v>
      </c>
      <c r="AB1311" s="9">
        <v>44778</v>
      </c>
      <c r="AC1311" s="11" t="s">
        <v>67</v>
      </c>
      <c r="AD1311" s="11" t="s">
        <v>50</v>
      </c>
      <c r="AE1311" s="11" t="s">
        <v>62</v>
      </c>
      <c r="AF1311" s="11">
        <v>4</v>
      </c>
      <c r="AG1311" s="12">
        <v>946.67</v>
      </c>
      <c r="AH1311" s="11">
        <v>25</v>
      </c>
      <c r="AI1311" s="11" t="str" cm="1">
        <f t="array" ref="AI1311">_xlfn.IFS(AH1311&lt;=25,"Young",AH1311&lt;=50,"Adult",AH1311&gt;50,"Old")</f>
        <v>Young</v>
      </c>
    </row>
    <row r="1312" spans="1:35" x14ac:dyDescent="0.35">
      <c r="A1312" s="7">
        <v>1826</v>
      </c>
      <c r="B1312" s="5">
        <v>44227</v>
      </c>
      <c r="C1312" s="6">
        <f t="shared" ca="1" si="20"/>
        <v>5.3055555555555554</v>
      </c>
      <c r="D1312" s="7" t="s">
        <v>27</v>
      </c>
      <c r="E1312" s="7" t="s">
        <v>84</v>
      </c>
      <c r="F1312" s="7" t="s">
        <v>29</v>
      </c>
      <c r="G1312" s="7" t="s">
        <v>45</v>
      </c>
      <c r="H1312" s="7" t="s">
        <v>55</v>
      </c>
      <c r="I1312" s="7" t="s">
        <v>32</v>
      </c>
      <c r="J1312" s="7" t="s">
        <v>33</v>
      </c>
      <c r="K1312" s="7" t="s">
        <v>46</v>
      </c>
      <c r="L1312" s="5">
        <v>51822</v>
      </c>
      <c r="M1312" s="7" t="s">
        <v>35</v>
      </c>
      <c r="N1312" s="7" t="s">
        <v>36</v>
      </c>
      <c r="O1312" s="7" t="s">
        <v>59</v>
      </c>
      <c r="P1312" s="7" t="s">
        <v>38</v>
      </c>
      <c r="Q1312" s="7" t="s">
        <v>77</v>
      </c>
      <c r="R1312" s="7" cm="1">
        <f t="array" ref="R1312">_xlfn.IFS(Table3[[#This Row],[Performance Levels]]="Exceeds",4,Table3[[#This Row],[Performance Levels]]="Fully Meets",3,Table3[[#This Row],[Performance Levels]]="PIP",1,Table3[[#This Row],[Performance Levels]]="Needs Improvement",2)</f>
        <v>4</v>
      </c>
      <c r="S1312" s="7">
        <v>3</v>
      </c>
      <c r="T1312" s="7" t="str" cm="1">
        <f t="array" ref="T1312">_xlfn.IFS(S1312&lt;=2,"Excellent",S1312=3,"Average",S1312&lt;=5,"Poor")</f>
        <v>Average</v>
      </c>
      <c r="U1312" s="5">
        <v>44832</v>
      </c>
      <c r="V1312" s="7">
        <v>3</v>
      </c>
      <c r="W1312" s="7" t="str" cm="1">
        <f t="array" ref="W1312">_xlfn.IFS(S1312&lt;=2,"High",S1312=3,"Moderate",S1312&lt;=5,"Low")</f>
        <v>Moderate</v>
      </c>
      <c r="X1312" s="7">
        <v>2</v>
      </c>
      <c r="Y1312" s="7" t="str" cm="1">
        <f t="array" ref="Y1312">_xlfn.IFS(S1312&lt;=2,"High",S1312=3,"Moderate",S1312&lt;=5,"Low")</f>
        <v>Moderate</v>
      </c>
      <c r="Z1312" s="7">
        <v>5</v>
      </c>
      <c r="AA1312" s="7" t="str" cm="1">
        <f t="array" ref="AA1312">_xlfn.IFS(S1312&lt;=2,"High",S1312=3,"Moderate",S1312&lt;=5,"Low")</f>
        <v>Moderate</v>
      </c>
      <c r="AB1312" s="5">
        <v>45131</v>
      </c>
      <c r="AC1312" s="7" t="s">
        <v>67</v>
      </c>
      <c r="AD1312" s="7" t="s">
        <v>50</v>
      </c>
      <c r="AE1312" s="7" t="s">
        <v>72</v>
      </c>
      <c r="AF1312" s="7">
        <v>4</v>
      </c>
      <c r="AG1312" s="8">
        <v>485.39</v>
      </c>
      <c r="AH1312" s="7">
        <v>80</v>
      </c>
      <c r="AI1312" s="7" t="str" cm="1">
        <f t="array" ref="AI1312">_xlfn.IFS(AH1312&lt;=25,"Young",AH1312&lt;=50,"Adult",AH1312&gt;50,"Old")</f>
        <v>Old</v>
      </c>
    </row>
    <row r="1313" spans="1:35" x14ac:dyDescent="0.35">
      <c r="A1313" s="11">
        <v>1827</v>
      </c>
      <c r="B1313" s="9">
        <v>44458</v>
      </c>
      <c r="C1313" s="10">
        <f t="shared" ca="1" si="20"/>
        <v>4.6694444444444443</v>
      </c>
      <c r="D1313" s="11" t="s">
        <v>27</v>
      </c>
      <c r="E1313" s="11" t="s">
        <v>43</v>
      </c>
      <c r="F1313" s="11" t="s">
        <v>29</v>
      </c>
      <c r="G1313" s="11" t="s">
        <v>30</v>
      </c>
      <c r="H1313" s="11" t="s">
        <v>31</v>
      </c>
      <c r="I1313" s="11" t="s">
        <v>54</v>
      </c>
      <c r="J1313" s="11" t="s">
        <v>33</v>
      </c>
      <c r="K1313" s="11" t="s">
        <v>69</v>
      </c>
      <c r="L1313" s="9">
        <v>30092</v>
      </c>
      <c r="M1313" s="11" t="s">
        <v>35</v>
      </c>
      <c r="N1313" s="11" t="s">
        <v>36</v>
      </c>
      <c r="O1313" s="11" t="s">
        <v>59</v>
      </c>
      <c r="P1313" s="11" t="s">
        <v>38</v>
      </c>
      <c r="Q1313" s="11" t="s">
        <v>97</v>
      </c>
      <c r="R1313" s="11" cm="1">
        <f t="array" ref="R1313">_xlfn.IFS(Table3[[#This Row],[Performance Levels]]="Exceeds",4,Table3[[#This Row],[Performance Levels]]="Fully Meets",3,Table3[[#This Row],[Performance Levels]]="PIP",1,Table3[[#This Row],[Performance Levels]]="Needs Improvement",2)</f>
        <v>2</v>
      </c>
      <c r="S1313" s="11">
        <v>3</v>
      </c>
      <c r="T1313" s="11" t="str" cm="1">
        <f t="array" ref="T1313">_xlfn.IFS(S1313&lt;=2,"Excellent",S1313=3,"Average",S1313&lt;=5,"Poor")</f>
        <v>Average</v>
      </c>
      <c r="U1313" s="9">
        <v>44829</v>
      </c>
      <c r="V1313" s="11">
        <v>1</v>
      </c>
      <c r="W1313" s="11" t="str" cm="1">
        <f t="array" ref="W1313">_xlfn.IFS(S1313&lt;=2,"High",S1313=3,"Moderate",S1313&lt;=5,"Low")</f>
        <v>Moderate</v>
      </c>
      <c r="X1313" s="11">
        <v>3</v>
      </c>
      <c r="Y1313" s="11" t="str" cm="1">
        <f t="array" ref="Y1313">_xlfn.IFS(S1313&lt;=2,"High",S1313=3,"Moderate",S1313&lt;=5,"Low")</f>
        <v>Moderate</v>
      </c>
      <c r="Z1313" s="11">
        <v>5</v>
      </c>
      <c r="AA1313" s="11" t="str" cm="1">
        <f t="array" ref="AA1313">_xlfn.IFS(S1313&lt;=2,"High",S1313=3,"Moderate",S1313&lt;=5,"Low")</f>
        <v>Moderate</v>
      </c>
      <c r="AB1313" s="9">
        <v>45044</v>
      </c>
      <c r="AC1313" s="11" t="s">
        <v>91</v>
      </c>
      <c r="AD1313" s="11" t="s">
        <v>50</v>
      </c>
      <c r="AE1313" s="11" t="s">
        <v>51</v>
      </c>
      <c r="AF1313" s="11">
        <v>5</v>
      </c>
      <c r="AG1313" s="12">
        <v>962.02</v>
      </c>
      <c r="AH1313" s="11">
        <v>39</v>
      </c>
      <c r="AI1313" s="11" t="str" cm="1">
        <f t="array" ref="AI1313">_xlfn.IFS(AH1313&lt;=25,"Young",AH1313&lt;=50,"Adult",AH1313&gt;50,"Old")</f>
        <v>Adult</v>
      </c>
    </row>
    <row r="1314" spans="1:35" x14ac:dyDescent="0.35">
      <c r="A1314" s="7">
        <v>1828</v>
      </c>
      <c r="B1314" s="5">
        <v>43891</v>
      </c>
      <c r="C1314" s="6">
        <f t="shared" ca="1" si="20"/>
        <v>6.2194444444444441</v>
      </c>
      <c r="D1314" s="7" t="s">
        <v>27</v>
      </c>
      <c r="E1314" s="7" t="s">
        <v>86</v>
      </c>
      <c r="F1314" s="7" t="s">
        <v>29</v>
      </c>
      <c r="G1314" s="7" t="s">
        <v>45</v>
      </c>
      <c r="H1314" s="7" t="s">
        <v>55</v>
      </c>
      <c r="I1314" s="7" t="s">
        <v>32</v>
      </c>
      <c r="J1314" s="7" t="s">
        <v>33</v>
      </c>
      <c r="K1314" s="7" t="s">
        <v>100</v>
      </c>
      <c r="L1314" s="5">
        <v>30415</v>
      </c>
      <c r="M1314" s="7" t="s">
        <v>35</v>
      </c>
      <c r="N1314" s="7" t="s">
        <v>47</v>
      </c>
      <c r="O1314" s="7" t="s">
        <v>71</v>
      </c>
      <c r="P1314" s="7" t="s">
        <v>76</v>
      </c>
      <c r="Q1314" s="7" t="s">
        <v>77</v>
      </c>
      <c r="R1314" s="7" cm="1">
        <f t="array" ref="R1314">_xlfn.IFS(Table3[[#This Row],[Performance Levels]]="Exceeds",4,Table3[[#This Row],[Performance Levels]]="Fully Meets",3,Table3[[#This Row],[Performance Levels]]="PIP",1,Table3[[#This Row],[Performance Levels]]="Needs Improvement",2)</f>
        <v>4</v>
      </c>
      <c r="S1314" s="7">
        <v>3</v>
      </c>
      <c r="T1314" s="7" t="str" cm="1">
        <f t="array" ref="T1314">_xlfn.IFS(S1314&lt;=2,"Excellent",S1314=3,"Average",S1314&lt;=5,"Poor")</f>
        <v>Average</v>
      </c>
      <c r="U1314" s="5">
        <v>44892</v>
      </c>
      <c r="V1314" s="7">
        <v>3</v>
      </c>
      <c r="W1314" s="7" t="str" cm="1">
        <f t="array" ref="W1314">_xlfn.IFS(S1314&lt;=2,"High",S1314=3,"Moderate",S1314&lt;=5,"Low")</f>
        <v>Moderate</v>
      </c>
      <c r="X1314" s="7">
        <v>3</v>
      </c>
      <c r="Y1314" s="7" t="str" cm="1">
        <f t="array" ref="Y1314">_xlfn.IFS(S1314&lt;=2,"High",S1314=3,"Moderate",S1314&lt;=5,"Low")</f>
        <v>Moderate</v>
      </c>
      <c r="Z1314" s="7">
        <v>2</v>
      </c>
      <c r="AA1314" s="7" t="str" cm="1">
        <f t="array" ref="AA1314">_xlfn.IFS(S1314&lt;=2,"High",S1314=3,"Moderate",S1314&lt;=5,"Low")</f>
        <v>Moderate</v>
      </c>
      <c r="AB1314" s="5">
        <v>45075</v>
      </c>
      <c r="AC1314" s="7" t="s">
        <v>67</v>
      </c>
      <c r="AD1314" s="7" t="s">
        <v>50</v>
      </c>
      <c r="AE1314" s="7" t="s">
        <v>42</v>
      </c>
      <c r="AF1314" s="7">
        <v>1</v>
      </c>
      <c r="AG1314" s="8">
        <v>620.24</v>
      </c>
      <c r="AH1314" s="7">
        <v>37</v>
      </c>
      <c r="AI1314" s="7" t="str" cm="1">
        <f t="array" ref="AI1314">_xlfn.IFS(AH1314&lt;=25,"Young",AH1314&lt;=50,"Adult",AH1314&gt;50,"Old")</f>
        <v>Adult</v>
      </c>
    </row>
    <row r="1315" spans="1:35" x14ac:dyDescent="0.35">
      <c r="A1315" s="11">
        <v>1829</v>
      </c>
      <c r="B1315" s="9">
        <v>43890</v>
      </c>
      <c r="C1315" s="10">
        <f t="shared" ca="1" si="20"/>
        <v>6.2222222222222223</v>
      </c>
      <c r="D1315" s="11" t="s">
        <v>27</v>
      </c>
      <c r="E1315" s="11" t="s">
        <v>63</v>
      </c>
      <c r="F1315" s="11" t="s">
        <v>29</v>
      </c>
      <c r="G1315" s="11" t="s">
        <v>45</v>
      </c>
      <c r="H1315" s="11" t="s">
        <v>55</v>
      </c>
      <c r="I1315" s="11" t="s">
        <v>32</v>
      </c>
      <c r="J1315" s="11" t="s">
        <v>33</v>
      </c>
      <c r="K1315" s="11" t="s">
        <v>78</v>
      </c>
      <c r="L1315" s="9">
        <v>32002</v>
      </c>
      <c r="M1315" s="11" t="s">
        <v>35</v>
      </c>
      <c r="N1315" s="11" t="s">
        <v>47</v>
      </c>
      <c r="O1315" s="11" t="s">
        <v>37</v>
      </c>
      <c r="P1315" s="11" t="s">
        <v>66</v>
      </c>
      <c r="Q1315" s="11" t="s">
        <v>77</v>
      </c>
      <c r="R1315" s="11" cm="1">
        <f t="array" ref="R1315">_xlfn.IFS(Table3[[#This Row],[Performance Levels]]="Exceeds",4,Table3[[#This Row],[Performance Levels]]="Fully Meets",3,Table3[[#This Row],[Performance Levels]]="PIP",1,Table3[[#This Row],[Performance Levels]]="Needs Improvement",2)</f>
        <v>4</v>
      </c>
      <c r="S1315" s="11">
        <v>3</v>
      </c>
      <c r="T1315" s="11" t="str" cm="1">
        <f t="array" ref="T1315">_xlfn.IFS(S1315&lt;=2,"Excellent",S1315=3,"Average",S1315&lt;=5,"Poor")</f>
        <v>Average</v>
      </c>
      <c r="U1315" s="9">
        <v>44792</v>
      </c>
      <c r="V1315" s="11">
        <v>2</v>
      </c>
      <c r="W1315" s="11" t="str" cm="1">
        <f t="array" ref="W1315">_xlfn.IFS(S1315&lt;=2,"High",S1315=3,"Moderate",S1315&lt;=5,"Low")</f>
        <v>Moderate</v>
      </c>
      <c r="X1315" s="11">
        <v>1</v>
      </c>
      <c r="Y1315" s="11" t="str" cm="1">
        <f t="array" ref="Y1315">_xlfn.IFS(S1315&lt;=2,"High",S1315=3,"Moderate",S1315&lt;=5,"Low")</f>
        <v>Moderate</v>
      </c>
      <c r="Z1315" s="11">
        <v>2</v>
      </c>
      <c r="AA1315" s="11" t="str" cm="1">
        <f t="array" ref="AA1315">_xlfn.IFS(S1315&lt;=2,"High",S1315=3,"Moderate",S1315&lt;=5,"Low")</f>
        <v>Moderate</v>
      </c>
      <c r="AB1315" s="9">
        <v>45037</v>
      </c>
      <c r="AC1315" s="11" t="s">
        <v>49</v>
      </c>
      <c r="AD1315" s="11" t="s">
        <v>50</v>
      </c>
      <c r="AE1315" s="11" t="s">
        <v>62</v>
      </c>
      <c r="AF1315" s="11">
        <v>4</v>
      </c>
      <c r="AG1315" s="12">
        <v>333.8</v>
      </c>
      <c r="AH1315" s="11">
        <v>33</v>
      </c>
      <c r="AI1315" s="11" t="str" cm="1">
        <f t="array" ref="AI1315">_xlfn.IFS(AH1315&lt;=25,"Young",AH1315&lt;=50,"Adult",AH1315&gt;50,"Old")</f>
        <v>Adult</v>
      </c>
    </row>
    <row r="1316" spans="1:35" x14ac:dyDescent="0.35">
      <c r="A1316" s="7">
        <v>1830</v>
      </c>
      <c r="B1316" s="5">
        <v>43442</v>
      </c>
      <c r="C1316" s="6">
        <f t="shared" ca="1" si="20"/>
        <v>7.45</v>
      </c>
      <c r="D1316" s="7" t="s">
        <v>27</v>
      </c>
      <c r="E1316" s="7" t="s">
        <v>93</v>
      </c>
      <c r="F1316" s="7" t="s">
        <v>29</v>
      </c>
      <c r="G1316" s="7" t="s">
        <v>54</v>
      </c>
      <c r="H1316" s="7" t="s">
        <v>44</v>
      </c>
      <c r="I1316" s="7" t="s">
        <v>32</v>
      </c>
      <c r="J1316" s="7" t="s">
        <v>33</v>
      </c>
      <c r="K1316" s="7" t="s">
        <v>34</v>
      </c>
      <c r="L1316" s="5">
        <v>22246</v>
      </c>
      <c r="M1316" s="7" t="s">
        <v>35</v>
      </c>
      <c r="N1316" s="7" t="s">
        <v>36</v>
      </c>
      <c r="O1316" s="7" t="s">
        <v>71</v>
      </c>
      <c r="P1316" s="7" t="s">
        <v>66</v>
      </c>
      <c r="Q1316" s="7" t="s">
        <v>97</v>
      </c>
      <c r="R1316" s="7" cm="1">
        <f t="array" ref="R1316">_xlfn.IFS(Table3[[#This Row],[Performance Levels]]="Exceeds",4,Table3[[#This Row],[Performance Levels]]="Fully Meets",3,Table3[[#This Row],[Performance Levels]]="PIP",1,Table3[[#This Row],[Performance Levels]]="Needs Improvement",2)</f>
        <v>2</v>
      </c>
      <c r="S1316" s="7">
        <v>3</v>
      </c>
      <c r="T1316" s="7" t="str" cm="1">
        <f t="array" ref="T1316">_xlfn.IFS(S1316&lt;=2,"Excellent",S1316=3,"Average",S1316&lt;=5,"Poor")</f>
        <v>Average</v>
      </c>
      <c r="U1316" s="5">
        <v>45119</v>
      </c>
      <c r="V1316" s="7">
        <v>1</v>
      </c>
      <c r="W1316" s="7" t="str" cm="1">
        <f t="array" ref="W1316">_xlfn.IFS(S1316&lt;=2,"High",S1316=3,"Moderate",S1316&lt;=5,"Low")</f>
        <v>Moderate</v>
      </c>
      <c r="X1316" s="7">
        <v>4</v>
      </c>
      <c r="Y1316" s="7" t="str" cm="1">
        <f t="array" ref="Y1316">_xlfn.IFS(S1316&lt;=2,"High",S1316=3,"Moderate",S1316&lt;=5,"Low")</f>
        <v>Moderate</v>
      </c>
      <c r="Z1316" s="7">
        <v>1</v>
      </c>
      <c r="AA1316" s="7" t="str" cm="1">
        <f t="array" ref="AA1316">_xlfn.IFS(S1316&lt;=2,"High",S1316=3,"Moderate",S1316&lt;=5,"Low")</f>
        <v>Moderate</v>
      </c>
      <c r="AB1316" s="5">
        <v>45014</v>
      </c>
      <c r="AC1316" s="7" t="s">
        <v>40</v>
      </c>
      <c r="AD1316" s="7" t="s">
        <v>50</v>
      </c>
      <c r="AE1316" s="7" t="s">
        <v>72</v>
      </c>
      <c r="AF1316" s="7">
        <v>3</v>
      </c>
      <c r="AG1316" s="8">
        <v>764.21</v>
      </c>
      <c r="AH1316" s="7">
        <v>58</v>
      </c>
      <c r="AI1316" s="7" t="str" cm="1">
        <f t="array" ref="AI1316">_xlfn.IFS(AH1316&lt;=25,"Young",AH1316&lt;=50,"Adult",AH1316&gt;50,"Old")</f>
        <v>Old</v>
      </c>
    </row>
    <row r="1317" spans="1:35" x14ac:dyDescent="0.35">
      <c r="A1317" s="11">
        <v>1831</v>
      </c>
      <c r="B1317" s="9">
        <v>44738</v>
      </c>
      <c r="C1317" s="10">
        <f t="shared" ca="1" si="20"/>
        <v>3.9</v>
      </c>
      <c r="D1317" s="11" t="s">
        <v>27</v>
      </c>
      <c r="E1317" s="11" t="s">
        <v>73</v>
      </c>
      <c r="F1317" s="11" t="s">
        <v>107</v>
      </c>
      <c r="G1317" s="11" t="s">
        <v>45</v>
      </c>
      <c r="H1317" s="11" t="s">
        <v>55</v>
      </c>
      <c r="I1317" s="11" t="s">
        <v>32</v>
      </c>
      <c r="J1317" s="11" t="s">
        <v>33</v>
      </c>
      <c r="K1317" s="11" t="s">
        <v>133</v>
      </c>
      <c r="L1317" s="9">
        <v>25855</v>
      </c>
      <c r="M1317" s="11" t="s">
        <v>35</v>
      </c>
      <c r="N1317" s="11" t="s">
        <v>36</v>
      </c>
      <c r="O1317" s="11" t="s">
        <v>83</v>
      </c>
      <c r="P1317" s="11" t="s">
        <v>38</v>
      </c>
      <c r="Q1317" s="11" t="s">
        <v>97</v>
      </c>
      <c r="R1317" s="11" cm="1">
        <f t="array" ref="R1317">_xlfn.IFS(Table3[[#This Row],[Performance Levels]]="Exceeds",4,Table3[[#This Row],[Performance Levels]]="Fully Meets",3,Table3[[#This Row],[Performance Levels]]="PIP",1,Table3[[#This Row],[Performance Levels]]="Needs Improvement",2)</f>
        <v>2</v>
      </c>
      <c r="S1317" s="11">
        <v>3</v>
      </c>
      <c r="T1317" s="11" t="str" cm="1">
        <f t="array" ref="T1317">_xlfn.IFS(S1317&lt;=2,"Excellent",S1317=3,"Average",S1317&lt;=5,"Poor")</f>
        <v>Average</v>
      </c>
      <c r="U1317" s="9">
        <v>45010</v>
      </c>
      <c r="V1317" s="11">
        <v>2</v>
      </c>
      <c r="W1317" s="11" t="str" cm="1">
        <f t="array" ref="W1317">_xlfn.IFS(S1317&lt;=2,"High",S1317=3,"Moderate",S1317&lt;=5,"Low")</f>
        <v>Moderate</v>
      </c>
      <c r="X1317" s="11">
        <v>2</v>
      </c>
      <c r="Y1317" s="11" t="str" cm="1">
        <f t="array" ref="Y1317">_xlfn.IFS(S1317&lt;=2,"High",S1317=3,"Moderate",S1317&lt;=5,"Low")</f>
        <v>Moderate</v>
      </c>
      <c r="Z1317" s="11">
        <v>2</v>
      </c>
      <c r="AA1317" s="11" t="str" cm="1">
        <f t="array" ref="AA1317">_xlfn.IFS(S1317&lt;=2,"High",S1317=3,"Moderate",S1317&lt;=5,"Low")</f>
        <v>Moderate</v>
      </c>
      <c r="AB1317" s="9">
        <v>44906</v>
      </c>
      <c r="AC1317" s="11" t="s">
        <v>61</v>
      </c>
      <c r="AD1317" s="11" t="s">
        <v>41</v>
      </c>
      <c r="AE1317" s="11" t="s">
        <v>42</v>
      </c>
      <c r="AF1317" s="11">
        <v>3</v>
      </c>
      <c r="AG1317" s="12">
        <v>756.42</v>
      </c>
      <c r="AH1317" s="11">
        <v>52</v>
      </c>
      <c r="AI1317" s="11" t="str" cm="1">
        <f t="array" ref="AI1317">_xlfn.IFS(AH1317&lt;=25,"Young",AH1317&lt;=50,"Adult",AH1317&gt;50,"Old")</f>
        <v>Old</v>
      </c>
    </row>
    <row r="1318" spans="1:35" x14ac:dyDescent="0.35">
      <c r="A1318" s="7">
        <v>1832</v>
      </c>
      <c r="B1318" s="5">
        <v>43772</v>
      </c>
      <c r="C1318" s="6">
        <f t="shared" ca="1" si="20"/>
        <v>6.5472222222222225</v>
      </c>
      <c r="D1318" s="7" t="s">
        <v>27</v>
      </c>
      <c r="E1318" s="7" t="s">
        <v>80</v>
      </c>
      <c r="F1318" s="7" t="s">
        <v>29</v>
      </c>
      <c r="G1318" s="7" t="s">
        <v>30</v>
      </c>
      <c r="H1318" s="7" t="s">
        <v>44</v>
      </c>
      <c r="I1318" s="7" t="s">
        <v>45</v>
      </c>
      <c r="J1318" s="7" t="s">
        <v>33</v>
      </c>
      <c r="K1318" s="7" t="s">
        <v>78</v>
      </c>
      <c r="L1318" s="5">
        <v>20607</v>
      </c>
      <c r="M1318" s="7" t="s">
        <v>35</v>
      </c>
      <c r="N1318" s="7" t="s">
        <v>36</v>
      </c>
      <c r="O1318" s="7" t="s">
        <v>37</v>
      </c>
      <c r="P1318" s="7" t="s">
        <v>66</v>
      </c>
      <c r="Q1318" s="7" t="s">
        <v>97</v>
      </c>
      <c r="R1318" s="7" cm="1">
        <f t="array" ref="R1318">_xlfn.IFS(Table3[[#This Row],[Performance Levels]]="Exceeds",4,Table3[[#This Row],[Performance Levels]]="Fully Meets",3,Table3[[#This Row],[Performance Levels]]="PIP",1,Table3[[#This Row],[Performance Levels]]="Needs Improvement",2)</f>
        <v>2</v>
      </c>
      <c r="S1318" s="7">
        <v>3</v>
      </c>
      <c r="T1318" s="7" t="str" cm="1">
        <f t="array" ref="T1318">_xlfn.IFS(S1318&lt;=2,"Excellent",S1318=3,"Average",S1318&lt;=5,"Poor")</f>
        <v>Average</v>
      </c>
      <c r="U1318" s="5">
        <v>44779</v>
      </c>
      <c r="V1318" s="7">
        <v>1</v>
      </c>
      <c r="W1318" s="7" t="str" cm="1">
        <f t="array" ref="W1318">_xlfn.IFS(S1318&lt;=2,"High",S1318=3,"Moderate",S1318&lt;=5,"Low")</f>
        <v>Moderate</v>
      </c>
      <c r="X1318" s="7">
        <v>2</v>
      </c>
      <c r="Y1318" s="7" t="str" cm="1">
        <f t="array" ref="Y1318">_xlfn.IFS(S1318&lt;=2,"High",S1318=3,"Moderate",S1318&lt;=5,"Low")</f>
        <v>Moderate</v>
      </c>
      <c r="Z1318" s="7">
        <v>4</v>
      </c>
      <c r="AA1318" s="7" t="str" cm="1">
        <f t="array" ref="AA1318">_xlfn.IFS(S1318&lt;=2,"High",S1318=3,"Moderate",S1318&lt;=5,"Low")</f>
        <v>Moderate</v>
      </c>
      <c r="AB1318" s="5">
        <v>45137</v>
      </c>
      <c r="AC1318" s="7" t="s">
        <v>49</v>
      </c>
      <c r="AD1318" s="7" t="s">
        <v>41</v>
      </c>
      <c r="AE1318" s="7" t="s">
        <v>42</v>
      </c>
      <c r="AF1318" s="7">
        <v>2</v>
      </c>
      <c r="AG1318" s="8">
        <v>716.62</v>
      </c>
      <c r="AH1318" s="7">
        <v>63</v>
      </c>
      <c r="AI1318" s="7" t="str" cm="1">
        <f t="array" ref="AI1318">_xlfn.IFS(AH1318&lt;=25,"Young",AH1318&lt;=50,"Adult",AH1318&gt;50,"Old")</f>
        <v>Old</v>
      </c>
    </row>
    <row r="1319" spans="1:35" x14ac:dyDescent="0.35">
      <c r="A1319" s="11">
        <v>1833</v>
      </c>
      <c r="B1319" s="9">
        <v>44927</v>
      </c>
      <c r="C1319" s="10">
        <f t="shared" ca="1" si="20"/>
        <v>3.3861111111111111</v>
      </c>
      <c r="D1319" s="11" t="s">
        <v>27</v>
      </c>
      <c r="E1319" s="11" t="s">
        <v>53</v>
      </c>
      <c r="F1319" s="11" t="s">
        <v>29</v>
      </c>
      <c r="G1319" s="11" t="s">
        <v>45</v>
      </c>
      <c r="H1319" s="11" t="s">
        <v>55</v>
      </c>
      <c r="I1319" s="11" t="s">
        <v>54</v>
      </c>
      <c r="J1319" s="11" t="s">
        <v>33</v>
      </c>
      <c r="K1319" s="11" t="s">
        <v>69</v>
      </c>
      <c r="L1319" s="9">
        <v>30681</v>
      </c>
      <c r="M1319" s="11" t="s">
        <v>35</v>
      </c>
      <c r="N1319" s="11" t="s">
        <v>36</v>
      </c>
      <c r="O1319" s="11" t="s">
        <v>37</v>
      </c>
      <c r="P1319" s="11" t="s">
        <v>66</v>
      </c>
      <c r="Q1319" s="11" t="s">
        <v>97</v>
      </c>
      <c r="R1319" s="11" cm="1">
        <f t="array" ref="R1319">_xlfn.IFS(Table3[[#This Row],[Performance Levels]]="Exceeds",4,Table3[[#This Row],[Performance Levels]]="Fully Meets",3,Table3[[#This Row],[Performance Levels]]="PIP",1,Table3[[#This Row],[Performance Levels]]="Needs Improvement",2)</f>
        <v>2</v>
      </c>
      <c r="S1319" s="11">
        <v>3</v>
      </c>
      <c r="T1319" s="11" t="str" cm="1">
        <f t="array" ref="T1319">_xlfn.IFS(S1319&lt;=2,"Excellent",S1319=3,"Average",S1319&lt;=5,"Poor")</f>
        <v>Average</v>
      </c>
      <c r="U1319" s="9">
        <v>44949</v>
      </c>
      <c r="V1319" s="11">
        <v>4</v>
      </c>
      <c r="W1319" s="11" t="str" cm="1">
        <f t="array" ref="W1319">_xlfn.IFS(S1319&lt;=2,"High",S1319=3,"Moderate",S1319&lt;=5,"Low")</f>
        <v>Moderate</v>
      </c>
      <c r="X1319" s="11">
        <v>3</v>
      </c>
      <c r="Y1319" s="11" t="str" cm="1">
        <f t="array" ref="Y1319">_xlfn.IFS(S1319&lt;=2,"High",S1319=3,"Moderate",S1319&lt;=5,"Low")</f>
        <v>Moderate</v>
      </c>
      <c r="Z1319" s="11">
        <v>2</v>
      </c>
      <c r="AA1319" s="11" t="str" cm="1">
        <f t="array" ref="AA1319">_xlfn.IFS(S1319&lt;=2,"High",S1319=3,"Moderate",S1319&lt;=5,"Low")</f>
        <v>Moderate</v>
      </c>
      <c r="AB1319" s="9">
        <v>45011</v>
      </c>
      <c r="AC1319" s="11" t="s">
        <v>67</v>
      </c>
      <c r="AD1319" s="11" t="s">
        <v>41</v>
      </c>
      <c r="AE1319" s="11" t="s">
        <v>42</v>
      </c>
      <c r="AF1319" s="11">
        <v>2</v>
      </c>
      <c r="AG1319" s="12">
        <v>712.9</v>
      </c>
      <c r="AH1319" s="11">
        <v>40</v>
      </c>
      <c r="AI1319" s="11" t="str" cm="1">
        <f t="array" ref="AI1319">_xlfn.IFS(AH1319&lt;=25,"Young",AH1319&lt;=50,"Adult",AH1319&gt;50,"Old")</f>
        <v>Adult</v>
      </c>
    </row>
    <row r="1320" spans="1:35" x14ac:dyDescent="0.35">
      <c r="A1320" s="7">
        <v>1834</v>
      </c>
      <c r="B1320" s="5">
        <v>44043</v>
      </c>
      <c r="C1320" s="6">
        <f t="shared" ca="1" si="20"/>
        <v>5.8055555555555554</v>
      </c>
      <c r="D1320" s="7" t="s">
        <v>105</v>
      </c>
      <c r="E1320" s="7" t="s">
        <v>28</v>
      </c>
      <c r="F1320" s="7" t="s">
        <v>29</v>
      </c>
      <c r="G1320" s="7" t="s">
        <v>30</v>
      </c>
      <c r="H1320" s="7" t="s">
        <v>31</v>
      </c>
      <c r="I1320" s="7" t="s">
        <v>54</v>
      </c>
      <c r="J1320" s="7" t="s">
        <v>33</v>
      </c>
      <c r="K1320" s="7" t="s">
        <v>95</v>
      </c>
      <c r="L1320" s="5">
        <v>28746</v>
      </c>
      <c r="M1320" s="7" t="s">
        <v>35</v>
      </c>
      <c r="N1320" s="7" t="s">
        <v>36</v>
      </c>
      <c r="O1320" s="7" t="s">
        <v>37</v>
      </c>
      <c r="P1320" s="7" t="s">
        <v>76</v>
      </c>
      <c r="Q1320" s="7" t="s">
        <v>97</v>
      </c>
      <c r="R1320" s="7" cm="1">
        <f t="array" ref="R1320">_xlfn.IFS(Table3[[#This Row],[Performance Levels]]="Exceeds",4,Table3[[#This Row],[Performance Levels]]="Fully Meets",3,Table3[[#This Row],[Performance Levels]]="PIP",1,Table3[[#This Row],[Performance Levels]]="Needs Improvement",2)</f>
        <v>2</v>
      </c>
      <c r="S1320" s="7">
        <v>3</v>
      </c>
      <c r="T1320" s="7" t="str" cm="1">
        <f t="array" ref="T1320">_xlfn.IFS(S1320&lt;=2,"Excellent",S1320=3,"Average",S1320&lt;=5,"Poor")</f>
        <v>Average</v>
      </c>
      <c r="U1320" s="5">
        <v>44903</v>
      </c>
      <c r="V1320" s="7">
        <v>4</v>
      </c>
      <c r="W1320" s="7" t="str" cm="1">
        <f t="array" ref="W1320">_xlfn.IFS(S1320&lt;=2,"High",S1320=3,"Moderate",S1320&lt;=5,"Low")</f>
        <v>Moderate</v>
      </c>
      <c r="X1320" s="7">
        <v>5</v>
      </c>
      <c r="Y1320" s="7" t="str" cm="1">
        <f t="array" ref="Y1320">_xlfn.IFS(S1320&lt;=2,"High",S1320=3,"Moderate",S1320&lt;=5,"Low")</f>
        <v>Moderate</v>
      </c>
      <c r="Z1320" s="7">
        <v>1</v>
      </c>
      <c r="AA1320" s="7" t="str" cm="1">
        <f t="array" ref="AA1320">_xlfn.IFS(S1320&lt;=2,"High",S1320=3,"Moderate",S1320&lt;=5,"Low")</f>
        <v>Moderate</v>
      </c>
      <c r="AB1320" s="5">
        <v>44996</v>
      </c>
      <c r="AC1320" s="7" t="s">
        <v>67</v>
      </c>
      <c r="AD1320" s="7" t="s">
        <v>41</v>
      </c>
      <c r="AE1320" s="7" t="s">
        <v>51</v>
      </c>
      <c r="AF1320" s="7">
        <v>1</v>
      </c>
      <c r="AG1320" s="8">
        <v>845.82</v>
      </c>
      <c r="AH1320" s="7">
        <v>42</v>
      </c>
      <c r="AI1320" s="7" t="str" cm="1">
        <f t="array" ref="AI1320">_xlfn.IFS(AH1320&lt;=25,"Young",AH1320&lt;=50,"Adult",AH1320&gt;50,"Old")</f>
        <v>Adult</v>
      </c>
    </row>
    <row r="1321" spans="1:35" x14ac:dyDescent="0.35">
      <c r="A1321" s="11">
        <v>1835</v>
      </c>
      <c r="B1321" s="9">
        <v>44449</v>
      </c>
      <c r="C1321" s="10">
        <f t="shared" ca="1" si="20"/>
        <v>4.6944444444444446</v>
      </c>
      <c r="D1321" s="11" t="s">
        <v>105</v>
      </c>
      <c r="E1321" s="11" t="s">
        <v>43</v>
      </c>
      <c r="F1321" s="11" t="s">
        <v>29</v>
      </c>
      <c r="G1321" s="11" t="s">
        <v>45</v>
      </c>
      <c r="H1321" s="11" t="s">
        <v>55</v>
      </c>
      <c r="I1321" s="11" t="s">
        <v>32</v>
      </c>
      <c r="J1321" s="11" t="s">
        <v>33</v>
      </c>
      <c r="K1321" s="11" t="s">
        <v>69</v>
      </c>
      <c r="L1321" s="9">
        <v>30280</v>
      </c>
      <c r="M1321" s="11" t="s">
        <v>35</v>
      </c>
      <c r="N1321" s="11" t="s">
        <v>36</v>
      </c>
      <c r="O1321" s="11" t="s">
        <v>83</v>
      </c>
      <c r="P1321" s="11" t="s">
        <v>60</v>
      </c>
      <c r="Q1321" s="11" t="s">
        <v>97</v>
      </c>
      <c r="R1321" s="11" cm="1">
        <f t="array" ref="R1321">_xlfn.IFS(Table3[[#This Row],[Performance Levels]]="Exceeds",4,Table3[[#This Row],[Performance Levels]]="Fully Meets",3,Table3[[#This Row],[Performance Levels]]="PIP",1,Table3[[#This Row],[Performance Levels]]="Needs Improvement",2)</f>
        <v>2</v>
      </c>
      <c r="S1321" s="11">
        <v>3</v>
      </c>
      <c r="T1321" s="11" t="str" cm="1">
        <f t="array" ref="T1321">_xlfn.IFS(S1321&lt;=2,"Excellent",S1321=3,"Average",S1321&lt;=5,"Poor")</f>
        <v>Average</v>
      </c>
      <c r="U1321" s="9">
        <v>45027</v>
      </c>
      <c r="V1321" s="11">
        <v>5</v>
      </c>
      <c r="W1321" s="11" t="str" cm="1">
        <f t="array" ref="W1321">_xlfn.IFS(S1321&lt;=2,"High",S1321=3,"Moderate",S1321&lt;=5,"Low")</f>
        <v>Moderate</v>
      </c>
      <c r="X1321" s="11">
        <v>2</v>
      </c>
      <c r="Y1321" s="11" t="str" cm="1">
        <f t="array" ref="Y1321">_xlfn.IFS(S1321&lt;=2,"High",S1321=3,"Moderate",S1321&lt;=5,"Low")</f>
        <v>Moderate</v>
      </c>
      <c r="Z1321" s="11">
        <v>2</v>
      </c>
      <c r="AA1321" s="11" t="str" cm="1">
        <f t="array" ref="AA1321">_xlfn.IFS(S1321&lt;=2,"High",S1321=3,"Moderate",S1321&lt;=5,"Low")</f>
        <v>Moderate</v>
      </c>
      <c r="AB1321" s="9">
        <v>44986</v>
      </c>
      <c r="AC1321" s="11" t="s">
        <v>91</v>
      </c>
      <c r="AD1321" s="11" t="s">
        <v>41</v>
      </c>
      <c r="AE1321" s="11" t="s">
        <v>72</v>
      </c>
      <c r="AF1321" s="11">
        <v>4</v>
      </c>
      <c r="AG1321" s="12">
        <v>727.9</v>
      </c>
      <c r="AH1321" s="11">
        <v>39</v>
      </c>
      <c r="AI1321" s="11" t="str" cm="1">
        <f t="array" ref="AI1321">_xlfn.IFS(AH1321&lt;=25,"Young",AH1321&lt;=50,"Adult",AH1321&gt;50,"Old")</f>
        <v>Adult</v>
      </c>
    </row>
    <row r="1322" spans="1:35" x14ac:dyDescent="0.35">
      <c r="A1322" s="7">
        <v>1836</v>
      </c>
      <c r="B1322" s="5">
        <v>43635</v>
      </c>
      <c r="C1322" s="6">
        <f t="shared" ca="1" si="20"/>
        <v>6.9194444444444443</v>
      </c>
      <c r="D1322" s="7" t="s">
        <v>105</v>
      </c>
      <c r="E1322" s="7" t="s">
        <v>86</v>
      </c>
      <c r="F1322" s="7" t="s">
        <v>29</v>
      </c>
      <c r="G1322" s="7" t="s">
        <v>45</v>
      </c>
      <c r="H1322" s="7" t="s">
        <v>55</v>
      </c>
      <c r="I1322" s="7" t="s">
        <v>32</v>
      </c>
      <c r="J1322" s="7" t="s">
        <v>33</v>
      </c>
      <c r="K1322" s="7" t="s">
        <v>69</v>
      </c>
      <c r="L1322" s="5">
        <v>25947</v>
      </c>
      <c r="M1322" s="7" t="s">
        <v>35</v>
      </c>
      <c r="N1322" s="7" t="s">
        <v>47</v>
      </c>
      <c r="O1322" s="7" t="s">
        <v>48</v>
      </c>
      <c r="P1322" s="7" t="s">
        <v>76</v>
      </c>
      <c r="Q1322" s="7" t="s">
        <v>97</v>
      </c>
      <c r="R1322" s="7" cm="1">
        <f t="array" ref="R1322">_xlfn.IFS(Table3[[#This Row],[Performance Levels]]="Exceeds",4,Table3[[#This Row],[Performance Levels]]="Fully Meets",3,Table3[[#This Row],[Performance Levels]]="PIP",1,Table3[[#This Row],[Performance Levels]]="Needs Improvement",2)</f>
        <v>2</v>
      </c>
      <c r="S1322" s="7">
        <v>3</v>
      </c>
      <c r="T1322" s="7" t="str" cm="1">
        <f t="array" ref="T1322">_xlfn.IFS(S1322&lt;=2,"Excellent",S1322=3,"Average",S1322&lt;=5,"Poor")</f>
        <v>Average</v>
      </c>
      <c r="U1322" s="5">
        <v>44840</v>
      </c>
      <c r="V1322" s="7">
        <v>1</v>
      </c>
      <c r="W1322" s="7" t="str" cm="1">
        <f t="array" ref="W1322">_xlfn.IFS(S1322&lt;=2,"High",S1322=3,"Moderate",S1322&lt;=5,"Low")</f>
        <v>Moderate</v>
      </c>
      <c r="X1322" s="7">
        <v>4</v>
      </c>
      <c r="Y1322" s="7" t="str" cm="1">
        <f t="array" ref="Y1322">_xlfn.IFS(S1322&lt;=2,"High",S1322=3,"Moderate",S1322&lt;=5,"Low")</f>
        <v>Moderate</v>
      </c>
      <c r="Z1322" s="7">
        <v>3</v>
      </c>
      <c r="AA1322" s="7" t="str" cm="1">
        <f t="array" ref="AA1322">_xlfn.IFS(S1322&lt;=2,"High",S1322=3,"Moderate",S1322&lt;=5,"Low")</f>
        <v>Moderate</v>
      </c>
      <c r="AB1322" s="5">
        <v>45128</v>
      </c>
      <c r="AC1322" s="7" t="s">
        <v>61</v>
      </c>
      <c r="AD1322" s="7" t="s">
        <v>41</v>
      </c>
      <c r="AE1322" s="7" t="s">
        <v>51</v>
      </c>
      <c r="AF1322" s="7">
        <v>1</v>
      </c>
      <c r="AG1322" s="8">
        <v>760.41</v>
      </c>
      <c r="AH1322" s="7">
        <v>48</v>
      </c>
      <c r="AI1322" s="7" t="str" cm="1">
        <f t="array" ref="AI1322">_xlfn.IFS(AH1322&lt;=25,"Young",AH1322&lt;=50,"Adult",AH1322&gt;50,"Old")</f>
        <v>Adult</v>
      </c>
    </row>
    <row r="1323" spans="1:35" x14ac:dyDescent="0.35">
      <c r="A1323" s="11">
        <v>1837</v>
      </c>
      <c r="B1323" s="9">
        <v>44424</v>
      </c>
      <c r="C1323" s="10">
        <f t="shared" ca="1" si="20"/>
        <v>4.7611111111111111</v>
      </c>
      <c r="D1323" s="11" t="s">
        <v>105</v>
      </c>
      <c r="E1323" s="11" t="s">
        <v>80</v>
      </c>
      <c r="F1323" s="11" t="s">
        <v>29</v>
      </c>
      <c r="G1323" s="11" t="s">
        <v>45</v>
      </c>
      <c r="H1323" s="11" t="s">
        <v>55</v>
      </c>
      <c r="I1323" s="11" t="s">
        <v>54</v>
      </c>
      <c r="J1323" s="11" t="s">
        <v>33</v>
      </c>
      <c r="K1323" s="11" t="s">
        <v>95</v>
      </c>
      <c r="L1323" s="9">
        <v>27562</v>
      </c>
      <c r="M1323" s="11" t="s">
        <v>35</v>
      </c>
      <c r="N1323" s="11" t="s">
        <v>36</v>
      </c>
      <c r="O1323" s="11" t="s">
        <v>83</v>
      </c>
      <c r="P1323" s="11" t="s">
        <v>76</v>
      </c>
      <c r="Q1323" s="11" t="s">
        <v>97</v>
      </c>
      <c r="R1323" s="11" cm="1">
        <f t="array" ref="R1323">_xlfn.IFS(Table3[[#This Row],[Performance Levels]]="Exceeds",4,Table3[[#This Row],[Performance Levels]]="Fully Meets",3,Table3[[#This Row],[Performance Levels]]="PIP",1,Table3[[#This Row],[Performance Levels]]="Needs Improvement",2)</f>
        <v>2</v>
      </c>
      <c r="S1323" s="11">
        <v>3</v>
      </c>
      <c r="T1323" s="11" t="str" cm="1">
        <f t="array" ref="T1323">_xlfn.IFS(S1323&lt;=2,"Excellent",S1323=3,"Average",S1323&lt;=5,"Poor")</f>
        <v>Average</v>
      </c>
      <c r="U1323" s="9">
        <v>44927</v>
      </c>
      <c r="V1323" s="11">
        <v>1</v>
      </c>
      <c r="W1323" s="11" t="str" cm="1">
        <f t="array" ref="W1323">_xlfn.IFS(S1323&lt;=2,"High",S1323=3,"Moderate",S1323&lt;=5,"Low")</f>
        <v>Moderate</v>
      </c>
      <c r="X1323" s="11">
        <v>3</v>
      </c>
      <c r="Y1323" s="11" t="str" cm="1">
        <f t="array" ref="Y1323">_xlfn.IFS(S1323&lt;=2,"High",S1323=3,"Moderate",S1323&lt;=5,"Low")</f>
        <v>Moderate</v>
      </c>
      <c r="Z1323" s="11">
        <v>3</v>
      </c>
      <c r="AA1323" s="11" t="str" cm="1">
        <f t="array" ref="AA1323">_xlfn.IFS(S1323&lt;=2,"High",S1323=3,"Moderate",S1323&lt;=5,"Low")</f>
        <v>Moderate</v>
      </c>
      <c r="AB1323" s="9">
        <v>45132</v>
      </c>
      <c r="AC1323" s="11" t="s">
        <v>61</v>
      </c>
      <c r="AD1323" s="11" t="s">
        <v>41</v>
      </c>
      <c r="AE1323" s="11" t="s">
        <v>51</v>
      </c>
      <c r="AF1323" s="11">
        <v>5</v>
      </c>
      <c r="AG1323" s="12">
        <v>567.74</v>
      </c>
      <c r="AH1323" s="11">
        <v>46</v>
      </c>
      <c r="AI1323" s="11" t="str" cm="1">
        <f t="array" ref="AI1323">_xlfn.IFS(AH1323&lt;=25,"Young",AH1323&lt;=50,"Adult",AH1323&gt;50,"Old")</f>
        <v>Adult</v>
      </c>
    </row>
    <row r="1324" spans="1:35" x14ac:dyDescent="0.35">
      <c r="A1324" s="7">
        <v>1838</v>
      </c>
      <c r="B1324" s="5">
        <v>43654</v>
      </c>
      <c r="C1324" s="6">
        <f t="shared" ca="1" si="20"/>
        <v>6.8666666666666663</v>
      </c>
      <c r="D1324" s="7" t="s">
        <v>27</v>
      </c>
      <c r="E1324" s="7" t="s">
        <v>63</v>
      </c>
      <c r="F1324" s="7" t="s">
        <v>29</v>
      </c>
      <c r="G1324" s="7" t="s">
        <v>45</v>
      </c>
      <c r="H1324" s="7" t="s">
        <v>44</v>
      </c>
      <c r="I1324" s="7" t="s">
        <v>32</v>
      </c>
      <c r="J1324" s="7" t="s">
        <v>33</v>
      </c>
      <c r="K1324" s="7" t="s">
        <v>46</v>
      </c>
      <c r="L1324" s="5">
        <v>21444</v>
      </c>
      <c r="M1324" s="7" t="s">
        <v>35</v>
      </c>
      <c r="N1324" s="7" t="s">
        <v>36</v>
      </c>
      <c r="O1324" s="7" t="s">
        <v>37</v>
      </c>
      <c r="P1324" s="7" t="s">
        <v>38</v>
      </c>
      <c r="Q1324" s="7" t="s">
        <v>77</v>
      </c>
      <c r="R1324" s="7" cm="1">
        <f t="array" ref="R1324">_xlfn.IFS(Table3[[#This Row],[Performance Levels]]="Exceeds",4,Table3[[#This Row],[Performance Levels]]="Fully Meets",3,Table3[[#This Row],[Performance Levels]]="PIP",1,Table3[[#This Row],[Performance Levels]]="Needs Improvement",2)</f>
        <v>4</v>
      </c>
      <c r="S1324" s="7">
        <v>3</v>
      </c>
      <c r="T1324" s="7" t="str" cm="1">
        <f t="array" ref="T1324">_xlfn.IFS(S1324&lt;=2,"Excellent",S1324=3,"Average",S1324&lt;=5,"Poor")</f>
        <v>Average</v>
      </c>
      <c r="U1324" s="5">
        <v>45108</v>
      </c>
      <c r="V1324" s="7">
        <v>2</v>
      </c>
      <c r="W1324" s="7" t="str" cm="1">
        <f t="array" ref="W1324">_xlfn.IFS(S1324&lt;=2,"High",S1324=3,"Moderate",S1324&lt;=5,"Low")</f>
        <v>Moderate</v>
      </c>
      <c r="X1324" s="7">
        <v>1</v>
      </c>
      <c r="Y1324" s="7" t="str" cm="1">
        <f t="array" ref="Y1324">_xlfn.IFS(S1324&lt;=2,"High",S1324=3,"Moderate",S1324&lt;=5,"Low")</f>
        <v>Moderate</v>
      </c>
      <c r="Z1324" s="7">
        <v>1</v>
      </c>
      <c r="AA1324" s="7" t="str" cm="1">
        <f t="array" ref="AA1324">_xlfn.IFS(S1324&lt;=2,"High",S1324=3,"Moderate",S1324&lt;=5,"Low")</f>
        <v>Moderate</v>
      </c>
      <c r="AB1324" s="5">
        <v>44940</v>
      </c>
      <c r="AC1324" s="7" t="s">
        <v>91</v>
      </c>
      <c r="AD1324" s="7" t="s">
        <v>50</v>
      </c>
      <c r="AE1324" s="7" t="s">
        <v>51</v>
      </c>
      <c r="AF1324" s="7">
        <v>5</v>
      </c>
      <c r="AG1324" s="8">
        <v>582.70000000000005</v>
      </c>
      <c r="AH1324" s="7">
        <v>61</v>
      </c>
      <c r="AI1324" s="7" t="str" cm="1">
        <f t="array" ref="AI1324">_xlfn.IFS(AH1324&lt;=25,"Young",AH1324&lt;=50,"Adult",AH1324&gt;50,"Old")</f>
        <v>Old</v>
      </c>
    </row>
    <row r="1325" spans="1:35" x14ac:dyDescent="0.35">
      <c r="A1325" s="11">
        <v>1839</v>
      </c>
      <c r="B1325" s="9">
        <v>44425</v>
      </c>
      <c r="C1325" s="10">
        <f t="shared" ca="1" si="20"/>
        <v>4.7583333333333337</v>
      </c>
      <c r="D1325" s="11" t="s">
        <v>27</v>
      </c>
      <c r="E1325" s="11" t="s">
        <v>93</v>
      </c>
      <c r="F1325" s="11" t="s">
        <v>29</v>
      </c>
      <c r="G1325" s="11" t="s">
        <v>54</v>
      </c>
      <c r="H1325" s="11" t="s">
        <v>44</v>
      </c>
      <c r="I1325" s="11" t="s">
        <v>45</v>
      </c>
      <c r="J1325" s="11" t="s">
        <v>33</v>
      </c>
      <c r="K1325" s="11" t="s">
        <v>103</v>
      </c>
      <c r="L1325" s="9">
        <v>24926</v>
      </c>
      <c r="M1325" s="11" t="s">
        <v>35</v>
      </c>
      <c r="N1325" s="11" t="s">
        <v>36</v>
      </c>
      <c r="O1325" s="11" t="s">
        <v>59</v>
      </c>
      <c r="P1325" s="11" t="s">
        <v>60</v>
      </c>
      <c r="Q1325" s="11" t="s">
        <v>77</v>
      </c>
      <c r="R1325" s="11" cm="1">
        <f t="array" ref="R1325">_xlfn.IFS(Table3[[#This Row],[Performance Levels]]="Exceeds",4,Table3[[#This Row],[Performance Levels]]="Fully Meets",3,Table3[[#This Row],[Performance Levels]]="PIP",1,Table3[[#This Row],[Performance Levels]]="Needs Improvement",2)</f>
        <v>4</v>
      </c>
      <c r="S1325" s="11">
        <v>3</v>
      </c>
      <c r="T1325" s="11" t="str" cm="1">
        <f t="array" ref="T1325">_xlfn.IFS(S1325&lt;=2,"Excellent",S1325=3,"Average",S1325&lt;=5,"Poor")</f>
        <v>Average</v>
      </c>
      <c r="U1325" s="9">
        <v>45044</v>
      </c>
      <c r="V1325" s="11">
        <v>3</v>
      </c>
      <c r="W1325" s="11" t="str" cm="1">
        <f t="array" ref="W1325">_xlfn.IFS(S1325&lt;=2,"High",S1325=3,"Moderate",S1325&lt;=5,"Low")</f>
        <v>Moderate</v>
      </c>
      <c r="X1325" s="11">
        <v>3</v>
      </c>
      <c r="Y1325" s="11" t="str" cm="1">
        <f t="array" ref="Y1325">_xlfn.IFS(S1325&lt;=2,"High",S1325=3,"Moderate",S1325&lt;=5,"Low")</f>
        <v>Moderate</v>
      </c>
      <c r="Z1325" s="11">
        <v>3</v>
      </c>
      <c r="AA1325" s="11" t="str" cm="1">
        <f t="array" ref="AA1325">_xlfn.IFS(S1325&lt;=2,"High",S1325=3,"Moderate",S1325&lt;=5,"Low")</f>
        <v>Moderate</v>
      </c>
      <c r="AB1325" s="9">
        <v>44789</v>
      </c>
      <c r="AC1325" s="11" t="s">
        <v>40</v>
      </c>
      <c r="AD1325" s="11" t="s">
        <v>50</v>
      </c>
      <c r="AE1325" s="11" t="s">
        <v>51</v>
      </c>
      <c r="AF1325" s="11">
        <v>2</v>
      </c>
      <c r="AG1325" s="12">
        <v>645.16</v>
      </c>
      <c r="AH1325" s="11">
        <v>53</v>
      </c>
      <c r="AI1325" s="11" t="str" cm="1">
        <f t="array" ref="AI1325">_xlfn.IFS(AH1325&lt;=25,"Young",AH1325&lt;=50,"Adult",AH1325&gt;50,"Old")</f>
        <v>Old</v>
      </c>
    </row>
    <row r="1326" spans="1:35" x14ac:dyDescent="0.35">
      <c r="A1326" s="7">
        <v>1840</v>
      </c>
      <c r="B1326" s="5">
        <v>44204</v>
      </c>
      <c r="C1326" s="6">
        <f t="shared" ca="1" si="20"/>
        <v>5.3666666666666663</v>
      </c>
      <c r="D1326" s="7" t="s">
        <v>27</v>
      </c>
      <c r="E1326" s="7" t="s">
        <v>73</v>
      </c>
      <c r="F1326" s="7" t="s">
        <v>29</v>
      </c>
      <c r="G1326" s="7" t="s">
        <v>54</v>
      </c>
      <c r="H1326" s="7" t="s">
        <v>55</v>
      </c>
      <c r="I1326" s="7" t="s">
        <v>45</v>
      </c>
      <c r="J1326" s="7" t="s">
        <v>33</v>
      </c>
      <c r="K1326" s="7" t="s">
        <v>74</v>
      </c>
      <c r="L1326" s="5">
        <v>25422</v>
      </c>
      <c r="M1326" s="7" t="s">
        <v>35</v>
      </c>
      <c r="N1326" s="7" t="s">
        <v>36</v>
      </c>
      <c r="O1326" s="7" t="s">
        <v>48</v>
      </c>
      <c r="P1326" s="7" t="s">
        <v>60</v>
      </c>
      <c r="Q1326" s="7" t="s">
        <v>77</v>
      </c>
      <c r="R1326" s="7" cm="1">
        <f t="array" ref="R1326">_xlfn.IFS(Table3[[#This Row],[Performance Levels]]="Exceeds",4,Table3[[#This Row],[Performance Levels]]="Fully Meets",3,Table3[[#This Row],[Performance Levels]]="PIP",1,Table3[[#This Row],[Performance Levels]]="Needs Improvement",2)</f>
        <v>4</v>
      </c>
      <c r="S1326" s="7">
        <v>3</v>
      </c>
      <c r="T1326" s="7" t="str" cm="1">
        <f t="array" ref="T1326">_xlfn.IFS(S1326&lt;=2,"Excellent",S1326=3,"Average",S1326&lt;=5,"Poor")</f>
        <v>Average</v>
      </c>
      <c r="U1326" s="5">
        <v>44797</v>
      </c>
      <c r="V1326" s="7">
        <v>5</v>
      </c>
      <c r="W1326" s="7" t="str" cm="1">
        <f t="array" ref="W1326">_xlfn.IFS(S1326&lt;=2,"High",S1326=3,"Moderate",S1326&lt;=5,"Low")</f>
        <v>Moderate</v>
      </c>
      <c r="X1326" s="7">
        <v>1</v>
      </c>
      <c r="Y1326" s="7" t="str" cm="1">
        <f t="array" ref="Y1326">_xlfn.IFS(S1326&lt;=2,"High",S1326=3,"Moderate",S1326&lt;=5,"Low")</f>
        <v>Moderate</v>
      </c>
      <c r="Z1326" s="7">
        <v>4</v>
      </c>
      <c r="AA1326" s="7" t="str" cm="1">
        <f t="array" ref="AA1326">_xlfn.IFS(S1326&lt;=2,"High",S1326=3,"Moderate",S1326&lt;=5,"Low")</f>
        <v>Moderate</v>
      </c>
      <c r="AB1326" s="5">
        <v>44992</v>
      </c>
      <c r="AC1326" s="7" t="s">
        <v>61</v>
      </c>
      <c r="AD1326" s="7" t="s">
        <v>50</v>
      </c>
      <c r="AE1326" s="7" t="s">
        <v>72</v>
      </c>
      <c r="AF1326" s="7">
        <v>5</v>
      </c>
      <c r="AG1326" s="8">
        <v>310.44</v>
      </c>
      <c r="AH1326" s="7">
        <v>52</v>
      </c>
      <c r="AI1326" s="7" t="str" cm="1">
        <f t="array" ref="AI1326">_xlfn.IFS(AH1326&lt;=25,"Young",AH1326&lt;=50,"Adult",AH1326&gt;50,"Old")</f>
        <v>Old</v>
      </c>
    </row>
    <row r="1327" spans="1:35" x14ac:dyDescent="0.35">
      <c r="A1327" s="11">
        <v>1841</v>
      </c>
      <c r="B1327" s="9">
        <v>43326</v>
      </c>
      <c r="C1327" s="10">
        <f t="shared" ca="1" si="20"/>
        <v>7.7666666666666666</v>
      </c>
      <c r="D1327" s="11" t="s">
        <v>27</v>
      </c>
      <c r="E1327" s="11" t="s">
        <v>80</v>
      </c>
      <c r="F1327" s="11" t="s">
        <v>29</v>
      </c>
      <c r="G1327" s="11" t="s">
        <v>30</v>
      </c>
      <c r="H1327" s="11" t="s">
        <v>55</v>
      </c>
      <c r="I1327" s="11" t="s">
        <v>45</v>
      </c>
      <c r="J1327" s="11" t="s">
        <v>33</v>
      </c>
      <c r="K1327" s="11" t="s">
        <v>69</v>
      </c>
      <c r="L1327" s="9">
        <v>21477</v>
      </c>
      <c r="M1327" s="11" t="s">
        <v>35</v>
      </c>
      <c r="N1327" s="11" t="s">
        <v>36</v>
      </c>
      <c r="O1327" s="11" t="s">
        <v>48</v>
      </c>
      <c r="P1327" s="11" t="s">
        <v>38</v>
      </c>
      <c r="Q1327" s="11" t="s">
        <v>77</v>
      </c>
      <c r="R1327" s="11" cm="1">
        <f t="array" ref="R1327">_xlfn.IFS(Table3[[#This Row],[Performance Levels]]="Exceeds",4,Table3[[#This Row],[Performance Levels]]="Fully Meets",3,Table3[[#This Row],[Performance Levels]]="PIP",1,Table3[[#This Row],[Performance Levels]]="Needs Improvement",2)</f>
        <v>4</v>
      </c>
      <c r="S1327" s="11">
        <v>3</v>
      </c>
      <c r="T1327" s="11" t="str" cm="1">
        <f t="array" ref="T1327">_xlfn.IFS(S1327&lt;=2,"Excellent",S1327=3,"Average",S1327&lt;=5,"Poor")</f>
        <v>Average</v>
      </c>
      <c r="U1327" s="9">
        <v>45015</v>
      </c>
      <c r="V1327" s="11">
        <v>3</v>
      </c>
      <c r="W1327" s="11" t="str" cm="1">
        <f t="array" ref="W1327">_xlfn.IFS(S1327&lt;=2,"High",S1327=3,"Moderate",S1327&lt;=5,"Low")</f>
        <v>Moderate</v>
      </c>
      <c r="X1327" s="11">
        <v>5</v>
      </c>
      <c r="Y1327" s="11" t="str" cm="1">
        <f t="array" ref="Y1327">_xlfn.IFS(S1327&lt;=2,"High",S1327=3,"Moderate",S1327&lt;=5,"Low")</f>
        <v>Moderate</v>
      </c>
      <c r="Z1327" s="11">
        <v>3</v>
      </c>
      <c r="AA1327" s="11" t="str" cm="1">
        <f t="array" ref="AA1327">_xlfn.IFS(S1327&lt;=2,"High",S1327=3,"Moderate",S1327&lt;=5,"Low")</f>
        <v>Moderate</v>
      </c>
      <c r="AB1327" s="9">
        <v>44786</v>
      </c>
      <c r="AC1327" s="11" t="s">
        <v>91</v>
      </c>
      <c r="AD1327" s="11" t="s">
        <v>50</v>
      </c>
      <c r="AE1327" s="11" t="s">
        <v>42</v>
      </c>
      <c r="AF1327" s="11">
        <v>4</v>
      </c>
      <c r="AG1327" s="12">
        <v>683.42</v>
      </c>
      <c r="AH1327" s="11">
        <v>60</v>
      </c>
      <c r="AI1327" s="11" t="str" cm="1">
        <f t="array" ref="AI1327">_xlfn.IFS(AH1327&lt;=25,"Young",AH1327&lt;=50,"Adult",AH1327&gt;50,"Old")</f>
        <v>Old</v>
      </c>
    </row>
    <row r="1328" spans="1:35" x14ac:dyDescent="0.35">
      <c r="A1328" s="7">
        <v>1842</v>
      </c>
      <c r="B1328" s="5">
        <v>44407</v>
      </c>
      <c r="C1328" s="6">
        <f t="shared" ca="1" si="20"/>
        <v>4.8055555555555554</v>
      </c>
      <c r="D1328" s="7" t="s">
        <v>27</v>
      </c>
      <c r="E1328" s="7" t="s">
        <v>53</v>
      </c>
      <c r="F1328" s="7" t="s">
        <v>29</v>
      </c>
      <c r="G1328" s="7" t="s">
        <v>45</v>
      </c>
      <c r="H1328" s="7" t="s">
        <v>55</v>
      </c>
      <c r="I1328" s="7" t="s">
        <v>32</v>
      </c>
      <c r="J1328" s="7" t="s">
        <v>33</v>
      </c>
      <c r="K1328" s="7" t="s">
        <v>64</v>
      </c>
      <c r="L1328" s="5">
        <v>35925</v>
      </c>
      <c r="M1328" s="7" t="s">
        <v>35</v>
      </c>
      <c r="N1328" s="7" t="s">
        <v>47</v>
      </c>
      <c r="O1328" s="7" t="s">
        <v>83</v>
      </c>
      <c r="P1328" s="7" t="s">
        <v>76</v>
      </c>
      <c r="Q1328" s="7" t="s">
        <v>77</v>
      </c>
      <c r="R1328" s="7" cm="1">
        <f t="array" ref="R1328">_xlfn.IFS(Table3[[#This Row],[Performance Levels]]="Exceeds",4,Table3[[#This Row],[Performance Levels]]="Fully Meets",3,Table3[[#This Row],[Performance Levels]]="PIP",1,Table3[[#This Row],[Performance Levels]]="Needs Improvement",2)</f>
        <v>4</v>
      </c>
      <c r="S1328" s="7">
        <v>3</v>
      </c>
      <c r="T1328" s="7" t="str" cm="1">
        <f t="array" ref="T1328">_xlfn.IFS(S1328&lt;=2,"Excellent",S1328=3,"Average",S1328&lt;=5,"Poor")</f>
        <v>Average</v>
      </c>
      <c r="U1328" s="5">
        <v>44902</v>
      </c>
      <c r="V1328" s="7">
        <v>1</v>
      </c>
      <c r="W1328" s="7" t="str" cm="1">
        <f t="array" ref="W1328">_xlfn.IFS(S1328&lt;=2,"High",S1328=3,"Moderate",S1328&lt;=5,"Low")</f>
        <v>Moderate</v>
      </c>
      <c r="X1328" s="7">
        <v>4</v>
      </c>
      <c r="Y1328" s="7" t="str" cm="1">
        <f t="array" ref="Y1328">_xlfn.IFS(S1328&lt;=2,"High",S1328=3,"Moderate",S1328&lt;=5,"Low")</f>
        <v>Moderate</v>
      </c>
      <c r="Z1328" s="7">
        <v>4</v>
      </c>
      <c r="AA1328" s="7" t="str" cm="1">
        <f t="array" ref="AA1328">_xlfn.IFS(S1328&lt;=2,"High",S1328=3,"Moderate",S1328&lt;=5,"Low")</f>
        <v>Moderate</v>
      </c>
      <c r="AB1328" s="5">
        <v>45126</v>
      </c>
      <c r="AC1328" s="7" t="s">
        <v>91</v>
      </c>
      <c r="AD1328" s="7" t="s">
        <v>41</v>
      </c>
      <c r="AE1328" s="7" t="s">
        <v>62</v>
      </c>
      <c r="AF1328" s="7">
        <v>3</v>
      </c>
      <c r="AG1328" s="8">
        <v>129.49</v>
      </c>
      <c r="AH1328" s="7">
        <v>23</v>
      </c>
      <c r="AI1328" s="7" t="str" cm="1">
        <f t="array" ref="AI1328">_xlfn.IFS(AH1328&lt;=25,"Young",AH1328&lt;=50,"Adult",AH1328&gt;50,"Old")</f>
        <v>Young</v>
      </c>
    </row>
    <row r="1329" spans="1:35" x14ac:dyDescent="0.35">
      <c r="A1329" s="11">
        <v>1843</v>
      </c>
      <c r="B1329" s="9">
        <v>45024</v>
      </c>
      <c r="C1329" s="10">
        <f t="shared" ca="1" si="20"/>
        <v>3.1166666666666667</v>
      </c>
      <c r="D1329" s="11" t="s">
        <v>27</v>
      </c>
      <c r="E1329" s="11" t="s">
        <v>68</v>
      </c>
      <c r="F1329" s="11" t="s">
        <v>29</v>
      </c>
      <c r="G1329" s="11" t="s">
        <v>54</v>
      </c>
      <c r="H1329" s="11" t="s">
        <v>31</v>
      </c>
      <c r="I1329" s="11" t="s">
        <v>32</v>
      </c>
      <c r="J1329" s="11" t="s">
        <v>33</v>
      </c>
      <c r="K1329" s="11" t="s">
        <v>78</v>
      </c>
      <c r="L1329" s="9">
        <v>23023</v>
      </c>
      <c r="M1329" s="11" t="s">
        <v>35</v>
      </c>
      <c r="N1329" s="11" t="s">
        <v>47</v>
      </c>
      <c r="O1329" s="11" t="s">
        <v>48</v>
      </c>
      <c r="P1329" s="11" t="s">
        <v>66</v>
      </c>
      <c r="Q1329" s="11" t="s">
        <v>97</v>
      </c>
      <c r="R1329" s="11" cm="1">
        <f t="array" ref="R1329">_xlfn.IFS(Table3[[#This Row],[Performance Levels]]="Exceeds",4,Table3[[#This Row],[Performance Levels]]="Fully Meets",3,Table3[[#This Row],[Performance Levels]]="PIP",1,Table3[[#This Row],[Performance Levels]]="Needs Improvement",2)</f>
        <v>2</v>
      </c>
      <c r="S1329" s="11">
        <v>3</v>
      </c>
      <c r="T1329" s="11" t="str" cm="1">
        <f t="array" ref="T1329">_xlfn.IFS(S1329&lt;=2,"Excellent",S1329=3,"Average",S1329&lt;=5,"Poor")</f>
        <v>Average</v>
      </c>
      <c r="U1329" s="9">
        <v>45138</v>
      </c>
      <c r="V1329" s="11">
        <v>1</v>
      </c>
      <c r="W1329" s="11" t="str" cm="1">
        <f t="array" ref="W1329">_xlfn.IFS(S1329&lt;=2,"High",S1329=3,"Moderate",S1329&lt;=5,"Low")</f>
        <v>Moderate</v>
      </c>
      <c r="X1329" s="11">
        <v>5</v>
      </c>
      <c r="Y1329" s="11" t="str" cm="1">
        <f t="array" ref="Y1329">_xlfn.IFS(S1329&lt;=2,"High",S1329=3,"Moderate",S1329&lt;=5,"Low")</f>
        <v>Moderate</v>
      </c>
      <c r="Z1329" s="11">
        <v>4</v>
      </c>
      <c r="AA1329" s="11" t="str" cm="1">
        <f t="array" ref="AA1329">_xlfn.IFS(S1329&lt;=2,"High",S1329=3,"Moderate",S1329&lt;=5,"Low")</f>
        <v>Moderate</v>
      </c>
      <c r="AB1329" s="9">
        <v>44876</v>
      </c>
      <c r="AC1329" s="11" t="s">
        <v>61</v>
      </c>
      <c r="AD1329" s="11" t="s">
        <v>50</v>
      </c>
      <c r="AE1329" s="11" t="s">
        <v>51</v>
      </c>
      <c r="AF1329" s="11">
        <v>5</v>
      </c>
      <c r="AG1329" s="12">
        <v>349.46</v>
      </c>
      <c r="AH1329" s="11">
        <v>60</v>
      </c>
      <c r="AI1329" s="11" t="str" cm="1">
        <f t="array" ref="AI1329">_xlfn.IFS(AH1329&lt;=25,"Young",AH1329&lt;=50,"Adult",AH1329&gt;50,"Old")</f>
        <v>Old</v>
      </c>
    </row>
    <row r="1330" spans="1:35" x14ac:dyDescent="0.35">
      <c r="A1330" s="7">
        <v>1844</v>
      </c>
      <c r="B1330" s="5">
        <v>43719</v>
      </c>
      <c r="C1330" s="6">
        <f t="shared" ca="1" si="20"/>
        <v>6.6916666666666664</v>
      </c>
      <c r="D1330" s="7" t="s">
        <v>27</v>
      </c>
      <c r="E1330" s="7" t="s">
        <v>28</v>
      </c>
      <c r="F1330" s="7" t="s">
        <v>29</v>
      </c>
      <c r="G1330" s="7" t="s">
        <v>45</v>
      </c>
      <c r="H1330" s="7" t="s">
        <v>44</v>
      </c>
      <c r="I1330" s="7" t="s">
        <v>45</v>
      </c>
      <c r="J1330" s="7" t="s">
        <v>33</v>
      </c>
      <c r="K1330" s="7" t="s">
        <v>64</v>
      </c>
      <c r="L1330" s="5">
        <v>23704</v>
      </c>
      <c r="M1330" s="7" t="s">
        <v>35</v>
      </c>
      <c r="N1330" s="7" t="s">
        <v>36</v>
      </c>
      <c r="O1330" s="7" t="s">
        <v>59</v>
      </c>
      <c r="P1330" s="7" t="s">
        <v>60</v>
      </c>
      <c r="Q1330" s="7" t="s">
        <v>77</v>
      </c>
      <c r="R1330" s="7" cm="1">
        <f t="array" ref="R1330">_xlfn.IFS(Table3[[#This Row],[Performance Levels]]="Exceeds",4,Table3[[#This Row],[Performance Levels]]="Fully Meets",3,Table3[[#This Row],[Performance Levels]]="PIP",1,Table3[[#This Row],[Performance Levels]]="Needs Improvement",2)</f>
        <v>4</v>
      </c>
      <c r="S1330" s="7">
        <v>3</v>
      </c>
      <c r="T1330" s="7" t="str" cm="1">
        <f t="array" ref="T1330">_xlfn.IFS(S1330&lt;=2,"Excellent",S1330=3,"Average",S1330&lt;=5,"Poor")</f>
        <v>Average</v>
      </c>
      <c r="U1330" s="5">
        <v>44915</v>
      </c>
      <c r="V1330" s="7">
        <v>2</v>
      </c>
      <c r="W1330" s="7" t="str" cm="1">
        <f t="array" ref="W1330">_xlfn.IFS(S1330&lt;=2,"High",S1330=3,"Moderate",S1330&lt;=5,"Low")</f>
        <v>Moderate</v>
      </c>
      <c r="X1330" s="7">
        <v>1</v>
      </c>
      <c r="Y1330" s="7" t="str" cm="1">
        <f t="array" ref="Y1330">_xlfn.IFS(S1330&lt;=2,"High",S1330=3,"Moderate",S1330&lt;=5,"Low")</f>
        <v>Moderate</v>
      </c>
      <c r="Z1330" s="7">
        <v>4</v>
      </c>
      <c r="AA1330" s="7" t="str" cm="1">
        <f t="array" ref="AA1330">_xlfn.IFS(S1330&lt;=2,"High",S1330=3,"Moderate",S1330&lt;=5,"Low")</f>
        <v>Moderate</v>
      </c>
      <c r="AB1330" s="5">
        <v>44792</v>
      </c>
      <c r="AC1330" s="7" t="s">
        <v>61</v>
      </c>
      <c r="AD1330" s="7" t="s">
        <v>41</v>
      </c>
      <c r="AE1330" s="7" t="s">
        <v>42</v>
      </c>
      <c r="AF1330" s="7">
        <v>5</v>
      </c>
      <c r="AG1330" s="8">
        <v>668.2</v>
      </c>
      <c r="AH1330" s="7">
        <v>55</v>
      </c>
      <c r="AI1330" s="7" t="str" cm="1">
        <f t="array" ref="AI1330">_xlfn.IFS(AH1330&lt;=25,"Young",AH1330&lt;=50,"Adult",AH1330&gt;50,"Old")</f>
        <v>Old</v>
      </c>
    </row>
    <row r="1331" spans="1:35" x14ac:dyDescent="0.35">
      <c r="A1331" s="11">
        <v>1845</v>
      </c>
      <c r="B1331" s="9">
        <v>43895</v>
      </c>
      <c r="C1331" s="10">
        <f t="shared" ca="1" si="20"/>
        <v>6.208333333333333</v>
      </c>
      <c r="D1331" s="11" t="s">
        <v>27</v>
      </c>
      <c r="E1331" s="11" t="s">
        <v>84</v>
      </c>
      <c r="F1331" s="11" t="s">
        <v>29</v>
      </c>
      <c r="G1331" s="11" t="s">
        <v>45</v>
      </c>
      <c r="H1331" s="11" t="s">
        <v>44</v>
      </c>
      <c r="I1331" s="11" t="s">
        <v>32</v>
      </c>
      <c r="J1331" s="11" t="s">
        <v>33</v>
      </c>
      <c r="K1331" s="11" t="s">
        <v>46</v>
      </c>
      <c r="L1331" s="9">
        <v>51858</v>
      </c>
      <c r="M1331" s="11" t="s">
        <v>35</v>
      </c>
      <c r="N1331" s="11" t="s">
        <v>36</v>
      </c>
      <c r="O1331" s="11" t="s">
        <v>71</v>
      </c>
      <c r="P1331" s="11" t="s">
        <v>60</v>
      </c>
      <c r="Q1331" s="11" t="s">
        <v>97</v>
      </c>
      <c r="R1331" s="11" cm="1">
        <f t="array" ref="R1331">_xlfn.IFS(Table3[[#This Row],[Performance Levels]]="Exceeds",4,Table3[[#This Row],[Performance Levels]]="Fully Meets",3,Table3[[#This Row],[Performance Levels]]="PIP",1,Table3[[#This Row],[Performance Levels]]="Needs Improvement",2)</f>
        <v>2</v>
      </c>
      <c r="S1331" s="11">
        <v>3</v>
      </c>
      <c r="T1331" s="11" t="str" cm="1">
        <f t="array" ref="T1331">_xlfn.IFS(S1331&lt;=2,"Excellent",S1331=3,"Average",S1331&lt;=5,"Poor")</f>
        <v>Average</v>
      </c>
      <c r="U1331" s="9">
        <v>45095</v>
      </c>
      <c r="V1331" s="11">
        <v>1</v>
      </c>
      <c r="W1331" s="11" t="str" cm="1">
        <f t="array" ref="W1331">_xlfn.IFS(S1331&lt;=2,"High",S1331=3,"Moderate",S1331&lt;=5,"Low")</f>
        <v>Moderate</v>
      </c>
      <c r="X1331" s="11">
        <v>2</v>
      </c>
      <c r="Y1331" s="11" t="str" cm="1">
        <f t="array" ref="Y1331">_xlfn.IFS(S1331&lt;=2,"High",S1331=3,"Moderate",S1331&lt;=5,"Low")</f>
        <v>Moderate</v>
      </c>
      <c r="Z1331" s="11">
        <v>5</v>
      </c>
      <c r="AA1331" s="11" t="str" cm="1">
        <f t="array" ref="AA1331">_xlfn.IFS(S1331&lt;=2,"High",S1331=3,"Moderate",S1331&lt;=5,"Low")</f>
        <v>Moderate</v>
      </c>
      <c r="AB1331" s="9">
        <v>44926</v>
      </c>
      <c r="AC1331" s="11" t="s">
        <v>49</v>
      </c>
      <c r="AD1331" s="11" t="s">
        <v>50</v>
      </c>
      <c r="AE1331" s="11" t="s">
        <v>72</v>
      </c>
      <c r="AF1331" s="11">
        <v>5</v>
      </c>
      <c r="AG1331" s="12">
        <v>409.99</v>
      </c>
      <c r="AH1331" s="11">
        <v>79</v>
      </c>
      <c r="AI1331" s="11" t="str" cm="1">
        <f t="array" ref="AI1331">_xlfn.IFS(AH1331&lt;=25,"Young",AH1331&lt;=50,"Adult",AH1331&gt;50,"Old")</f>
        <v>Old</v>
      </c>
    </row>
    <row r="1332" spans="1:35" x14ac:dyDescent="0.35">
      <c r="A1332" s="7">
        <v>1846</v>
      </c>
      <c r="B1332" s="5">
        <v>43801</v>
      </c>
      <c r="C1332" s="6">
        <f t="shared" ca="1" si="20"/>
        <v>6.4666666666666668</v>
      </c>
      <c r="D1332" s="7" t="s">
        <v>27</v>
      </c>
      <c r="E1332" s="7" t="s">
        <v>43</v>
      </c>
      <c r="F1332" s="7" t="s">
        <v>29</v>
      </c>
      <c r="G1332" s="7" t="s">
        <v>54</v>
      </c>
      <c r="H1332" s="7" t="s">
        <v>31</v>
      </c>
      <c r="I1332" s="7" t="s">
        <v>32</v>
      </c>
      <c r="J1332" s="7" t="s">
        <v>33</v>
      </c>
      <c r="K1332" s="7" t="s">
        <v>46</v>
      </c>
      <c r="L1332" s="5">
        <v>53655</v>
      </c>
      <c r="M1332" s="7" t="s">
        <v>35</v>
      </c>
      <c r="N1332" s="7" t="s">
        <v>47</v>
      </c>
      <c r="O1332" s="7" t="s">
        <v>71</v>
      </c>
      <c r="P1332" s="7" t="s">
        <v>60</v>
      </c>
      <c r="Q1332" s="7" t="s">
        <v>97</v>
      </c>
      <c r="R1332" s="7" cm="1">
        <f t="array" ref="R1332">_xlfn.IFS(Table3[[#This Row],[Performance Levels]]="Exceeds",4,Table3[[#This Row],[Performance Levels]]="Fully Meets",3,Table3[[#This Row],[Performance Levels]]="PIP",1,Table3[[#This Row],[Performance Levels]]="Needs Improvement",2)</f>
        <v>2</v>
      </c>
      <c r="S1332" s="7">
        <v>3</v>
      </c>
      <c r="T1332" s="7" t="str" cm="1">
        <f t="array" ref="T1332">_xlfn.IFS(S1332&lt;=2,"Excellent",S1332=3,"Average",S1332&lt;=5,"Poor")</f>
        <v>Average</v>
      </c>
      <c r="U1332" s="5">
        <v>45098</v>
      </c>
      <c r="V1332" s="7">
        <v>5</v>
      </c>
      <c r="W1332" s="7" t="str" cm="1">
        <f t="array" ref="W1332">_xlfn.IFS(S1332&lt;=2,"High",S1332=3,"Moderate",S1332&lt;=5,"Low")</f>
        <v>Moderate</v>
      </c>
      <c r="X1332" s="7">
        <v>4</v>
      </c>
      <c r="Y1332" s="7" t="str" cm="1">
        <f t="array" ref="Y1332">_xlfn.IFS(S1332&lt;=2,"High",S1332=3,"Moderate",S1332&lt;=5,"Low")</f>
        <v>Moderate</v>
      </c>
      <c r="Z1332" s="7">
        <v>1</v>
      </c>
      <c r="AA1332" s="7" t="str" cm="1">
        <f t="array" ref="AA1332">_xlfn.IFS(S1332&lt;=2,"High",S1332=3,"Moderate",S1332&lt;=5,"Low")</f>
        <v>Moderate</v>
      </c>
      <c r="AB1332" s="5">
        <v>45041</v>
      </c>
      <c r="AC1332" s="7" t="s">
        <v>91</v>
      </c>
      <c r="AD1332" s="7" t="s">
        <v>41</v>
      </c>
      <c r="AE1332" s="7" t="s">
        <v>72</v>
      </c>
      <c r="AF1332" s="7">
        <v>4</v>
      </c>
      <c r="AG1332" s="8">
        <v>964.4</v>
      </c>
      <c r="AH1332" s="7">
        <v>73</v>
      </c>
      <c r="AI1332" s="7" t="str" cm="1">
        <f t="array" ref="AI1332">_xlfn.IFS(AH1332&lt;=25,"Young",AH1332&lt;=50,"Adult",AH1332&gt;50,"Old")</f>
        <v>Old</v>
      </c>
    </row>
    <row r="1333" spans="1:35" x14ac:dyDescent="0.35">
      <c r="A1333" s="11">
        <v>1847</v>
      </c>
      <c r="B1333" s="9">
        <v>44898</v>
      </c>
      <c r="C1333" s="10">
        <f t="shared" ca="1" si="20"/>
        <v>3.463888888888889</v>
      </c>
      <c r="D1333" s="11" t="s">
        <v>27</v>
      </c>
      <c r="E1333" s="11" t="s">
        <v>86</v>
      </c>
      <c r="F1333" s="11" t="s">
        <v>29</v>
      </c>
      <c r="G1333" s="11" t="s">
        <v>54</v>
      </c>
      <c r="H1333" s="11" t="s">
        <v>31</v>
      </c>
      <c r="I1333" s="11" t="s">
        <v>45</v>
      </c>
      <c r="J1333" s="11" t="s">
        <v>33</v>
      </c>
      <c r="K1333" s="11" t="s">
        <v>95</v>
      </c>
      <c r="L1333" s="9">
        <v>36815</v>
      </c>
      <c r="M1333" s="11" t="s">
        <v>35</v>
      </c>
      <c r="N1333" s="11" t="s">
        <v>47</v>
      </c>
      <c r="O1333" s="11" t="s">
        <v>59</v>
      </c>
      <c r="P1333" s="11" t="s">
        <v>76</v>
      </c>
      <c r="Q1333" s="11" t="s">
        <v>97</v>
      </c>
      <c r="R1333" s="11" cm="1">
        <f t="array" ref="R1333">_xlfn.IFS(Table3[[#This Row],[Performance Levels]]="Exceeds",4,Table3[[#This Row],[Performance Levels]]="Fully Meets",3,Table3[[#This Row],[Performance Levels]]="PIP",1,Table3[[#This Row],[Performance Levels]]="Needs Improvement",2)</f>
        <v>2</v>
      </c>
      <c r="S1333" s="11">
        <v>3</v>
      </c>
      <c r="T1333" s="11" t="str" cm="1">
        <f t="array" ref="T1333">_xlfn.IFS(S1333&lt;=2,"Excellent",S1333=3,"Average",S1333&lt;=5,"Poor")</f>
        <v>Average</v>
      </c>
      <c r="U1333" s="9">
        <v>44888</v>
      </c>
      <c r="V1333" s="11">
        <v>5</v>
      </c>
      <c r="W1333" s="11" t="str" cm="1">
        <f t="array" ref="W1333">_xlfn.IFS(S1333&lt;=2,"High",S1333=3,"Moderate",S1333&lt;=5,"Low")</f>
        <v>Moderate</v>
      </c>
      <c r="X1333" s="11">
        <v>2</v>
      </c>
      <c r="Y1333" s="11" t="str" cm="1">
        <f t="array" ref="Y1333">_xlfn.IFS(S1333&lt;=2,"High",S1333=3,"Moderate",S1333&lt;=5,"Low")</f>
        <v>Moderate</v>
      </c>
      <c r="Z1333" s="11">
        <v>3</v>
      </c>
      <c r="AA1333" s="11" t="str" cm="1">
        <f t="array" ref="AA1333">_xlfn.IFS(S1333&lt;=2,"High",S1333=3,"Moderate",S1333&lt;=5,"Low")</f>
        <v>Moderate</v>
      </c>
      <c r="AB1333" s="9">
        <v>44971</v>
      </c>
      <c r="AC1333" s="11" t="s">
        <v>40</v>
      </c>
      <c r="AD1333" s="11" t="s">
        <v>50</v>
      </c>
      <c r="AE1333" s="11" t="s">
        <v>62</v>
      </c>
      <c r="AF1333" s="11">
        <v>1</v>
      </c>
      <c r="AG1333" s="12">
        <v>777.95</v>
      </c>
      <c r="AH1333" s="11">
        <v>22</v>
      </c>
      <c r="AI1333" s="11" t="str" cm="1">
        <f t="array" ref="AI1333">_xlfn.IFS(AH1333&lt;=25,"Young",AH1333&lt;=50,"Adult",AH1333&gt;50,"Old")</f>
        <v>Young</v>
      </c>
    </row>
    <row r="1334" spans="1:35" x14ac:dyDescent="0.35">
      <c r="A1334" s="7">
        <v>1848</v>
      </c>
      <c r="B1334" s="5">
        <v>44553</v>
      </c>
      <c r="C1334" s="6">
        <f t="shared" ca="1" si="20"/>
        <v>4.4083333333333332</v>
      </c>
      <c r="D1334" s="7" t="s">
        <v>27</v>
      </c>
      <c r="E1334" s="7" t="s">
        <v>63</v>
      </c>
      <c r="F1334" s="7" t="s">
        <v>29</v>
      </c>
      <c r="G1334" s="7" t="s">
        <v>30</v>
      </c>
      <c r="H1334" s="7" t="s">
        <v>31</v>
      </c>
      <c r="I1334" s="7" t="s">
        <v>45</v>
      </c>
      <c r="J1334" s="7" t="s">
        <v>33</v>
      </c>
      <c r="K1334" s="7" t="s">
        <v>78</v>
      </c>
      <c r="L1334" s="5">
        <v>36816</v>
      </c>
      <c r="M1334" s="7" t="s">
        <v>35</v>
      </c>
      <c r="N1334" s="7" t="s">
        <v>47</v>
      </c>
      <c r="O1334" s="7" t="s">
        <v>71</v>
      </c>
      <c r="P1334" s="7" t="s">
        <v>76</v>
      </c>
      <c r="Q1334" s="7" t="s">
        <v>106</v>
      </c>
      <c r="R1334" s="7" cm="1">
        <f t="array" ref="R1334">_xlfn.IFS(Table3[[#This Row],[Performance Levels]]="Exceeds",4,Table3[[#This Row],[Performance Levels]]="Fully Meets",3,Table3[[#This Row],[Performance Levels]]="PIP",1,Table3[[#This Row],[Performance Levels]]="Needs Improvement",2)</f>
        <v>1</v>
      </c>
      <c r="S1334" s="7">
        <v>3</v>
      </c>
      <c r="T1334" s="7" t="str" cm="1">
        <f t="array" ref="T1334">_xlfn.IFS(S1334&lt;=2,"Excellent",S1334=3,"Average",S1334&lt;=5,"Poor")</f>
        <v>Average</v>
      </c>
      <c r="U1334" s="5">
        <v>45026</v>
      </c>
      <c r="V1334" s="7">
        <v>2</v>
      </c>
      <c r="W1334" s="7" t="str" cm="1">
        <f t="array" ref="W1334">_xlfn.IFS(S1334&lt;=2,"High",S1334=3,"Moderate",S1334&lt;=5,"Low")</f>
        <v>Moderate</v>
      </c>
      <c r="X1334" s="7">
        <v>4</v>
      </c>
      <c r="Y1334" s="7" t="str" cm="1">
        <f t="array" ref="Y1334">_xlfn.IFS(S1334&lt;=2,"High",S1334=3,"Moderate",S1334&lt;=5,"Low")</f>
        <v>Moderate</v>
      </c>
      <c r="Z1334" s="7">
        <v>5</v>
      </c>
      <c r="AA1334" s="7" t="str" cm="1">
        <f t="array" ref="AA1334">_xlfn.IFS(S1334&lt;=2,"High",S1334=3,"Moderate",S1334&lt;=5,"Low")</f>
        <v>Moderate</v>
      </c>
      <c r="AB1334" s="5">
        <v>44972</v>
      </c>
      <c r="AC1334" s="7" t="s">
        <v>91</v>
      </c>
      <c r="AD1334" s="7" t="s">
        <v>41</v>
      </c>
      <c r="AE1334" s="7" t="s">
        <v>62</v>
      </c>
      <c r="AF1334" s="7">
        <v>5</v>
      </c>
      <c r="AG1334" s="8">
        <v>816.07</v>
      </c>
      <c r="AH1334" s="7">
        <v>21</v>
      </c>
      <c r="AI1334" s="7" t="str" cm="1">
        <f t="array" ref="AI1334">_xlfn.IFS(AH1334&lt;=25,"Young",AH1334&lt;=50,"Adult",AH1334&gt;50,"Old")</f>
        <v>Young</v>
      </c>
    </row>
    <row r="1335" spans="1:35" x14ac:dyDescent="0.35">
      <c r="A1335" s="11">
        <v>1849</v>
      </c>
      <c r="B1335" s="9">
        <v>44589</v>
      </c>
      <c r="C1335" s="10">
        <f t="shared" ca="1" si="20"/>
        <v>4.3111111111111109</v>
      </c>
      <c r="D1335" s="11" t="s">
        <v>27</v>
      </c>
      <c r="E1335" s="11" t="s">
        <v>93</v>
      </c>
      <c r="F1335" s="11" t="s">
        <v>29</v>
      </c>
      <c r="G1335" s="11" t="s">
        <v>45</v>
      </c>
      <c r="H1335" s="11" t="s">
        <v>55</v>
      </c>
      <c r="I1335" s="11" t="s">
        <v>54</v>
      </c>
      <c r="J1335" s="11" t="s">
        <v>33</v>
      </c>
      <c r="K1335" s="11" t="s">
        <v>95</v>
      </c>
      <c r="L1335" s="9">
        <v>22064</v>
      </c>
      <c r="M1335" s="11" t="s">
        <v>35</v>
      </c>
      <c r="N1335" s="11" t="s">
        <v>36</v>
      </c>
      <c r="O1335" s="11" t="s">
        <v>48</v>
      </c>
      <c r="P1335" s="11" t="s">
        <v>76</v>
      </c>
      <c r="Q1335" s="11" t="s">
        <v>106</v>
      </c>
      <c r="R1335" s="11" cm="1">
        <f t="array" ref="R1335">_xlfn.IFS(Table3[[#This Row],[Performance Levels]]="Exceeds",4,Table3[[#This Row],[Performance Levels]]="Fully Meets",3,Table3[[#This Row],[Performance Levels]]="PIP",1,Table3[[#This Row],[Performance Levels]]="Needs Improvement",2)</f>
        <v>1</v>
      </c>
      <c r="S1335" s="11">
        <v>3</v>
      </c>
      <c r="T1335" s="11" t="str" cm="1">
        <f t="array" ref="T1335">_xlfn.IFS(S1335&lt;=2,"Excellent",S1335=3,"Average",S1335&lt;=5,"Poor")</f>
        <v>Average</v>
      </c>
      <c r="U1335" s="9">
        <v>44824</v>
      </c>
      <c r="V1335" s="11">
        <v>2</v>
      </c>
      <c r="W1335" s="11" t="str" cm="1">
        <f t="array" ref="W1335">_xlfn.IFS(S1335&lt;=2,"High",S1335=3,"Moderate",S1335&lt;=5,"Low")</f>
        <v>Moderate</v>
      </c>
      <c r="X1335" s="11">
        <v>4</v>
      </c>
      <c r="Y1335" s="11" t="str" cm="1">
        <f t="array" ref="Y1335">_xlfn.IFS(S1335&lt;=2,"High",S1335=3,"Moderate",S1335&lt;=5,"Low")</f>
        <v>Moderate</v>
      </c>
      <c r="Z1335" s="11">
        <v>4</v>
      </c>
      <c r="AA1335" s="11" t="str" cm="1">
        <f t="array" ref="AA1335">_xlfn.IFS(S1335&lt;=2,"High",S1335=3,"Moderate",S1335&lt;=5,"Low")</f>
        <v>Moderate</v>
      </c>
      <c r="AB1335" s="9">
        <v>45081</v>
      </c>
      <c r="AC1335" s="11" t="s">
        <v>40</v>
      </c>
      <c r="AD1335" s="11" t="s">
        <v>50</v>
      </c>
      <c r="AE1335" s="11" t="s">
        <v>72</v>
      </c>
      <c r="AF1335" s="11">
        <v>4</v>
      </c>
      <c r="AG1335" s="12">
        <v>332.12</v>
      </c>
      <c r="AH1335" s="11">
        <v>62</v>
      </c>
      <c r="AI1335" s="11" t="str" cm="1">
        <f t="array" ref="AI1335">_xlfn.IFS(AH1335&lt;=25,"Young",AH1335&lt;=50,"Adult",AH1335&gt;50,"Old")</f>
        <v>Old</v>
      </c>
    </row>
    <row r="1336" spans="1:35" x14ac:dyDescent="0.35">
      <c r="A1336" s="7">
        <v>1850</v>
      </c>
      <c r="B1336" s="5">
        <v>43814</v>
      </c>
      <c r="C1336" s="6">
        <f t="shared" ca="1" si="20"/>
        <v>6.4305555555555554</v>
      </c>
      <c r="D1336" s="7" t="s">
        <v>27</v>
      </c>
      <c r="E1336" s="7" t="s">
        <v>73</v>
      </c>
      <c r="F1336" s="7" t="s">
        <v>107</v>
      </c>
      <c r="G1336" s="7" t="s">
        <v>30</v>
      </c>
      <c r="H1336" s="7" t="s">
        <v>44</v>
      </c>
      <c r="I1336" s="7" t="s">
        <v>54</v>
      </c>
      <c r="J1336" s="7" t="s">
        <v>33</v>
      </c>
      <c r="K1336" s="7" t="s">
        <v>46</v>
      </c>
      <c r="L1336" s="5">
        <v>35361</v>
      </c>
      <c r="M1336" s="7" t="s">
        <v>35</v>
      </c>
      <c r="N1336" s="7" t="s">
        <v>36</v>
      </c>
      <c r="O1336" s="7" t="s">
        <v>37</v>
      </c>
      <c r="P1336" s="7" t="s">
        <v>66</v>
      </c>
      <c r="Q1336" s="7" t="s">
        <v>106</v>
      </c>
      <c r="R1336" s="7" cm="1">
        <f t="array" ref="R1336">_xlfn.IFS(Table3[[#This Row],[Performance Levels]]="Exceeds",4,Table3[[#This Row],[Performance Levels]]="Fully Meets",3,Table3[[#This Row],[Performance Levels]]="PIP",1,Table3[[#This Row],[Performance Levels]]="Needs Improvement",2)</f>
        <v>1</v>
      </c>
      <c r="S1336" s="7">
        <v>3</v>
      </c>
      <c r="T1336" s="7" t="str" cm="1">
        <f t="array" ref="T1336">_xlfn.IFS(S1336&lt;=2,"Excellent",S1336=3,"Average",S1336&lt;=5,"Poor")</f>
        <v>Average</v>
      </c>
      <c r="U1336" s="5">
        <v>45055</v>
      </c>
      <c r="V1336" s="7">
        <v>3</v>
      </c>
      <c r="W1336" s="7" t="str" cm="1">
        <f t="array" ref="W1336">_xlfn.IFS(S1336&lt;=2,"High",S1336=3,"Moderate",S1336&lt;=5,"Low")</f>
        <v>Moderate</v>
      </c>
      <c r="X1336" s="7">
        <v>1</v>
      </c>
      <c r="Y1336" s="7" t="str" cm="1">
        <f t="array" ref="Y1336">_xlfn.IFS(S1336&lt;=2,"High",S1336=3,"Moderate",S1336&lt;=5,"Low")</f>
        <v>Moderate</v>
      </c>
      <c r="Z1336" s="7">
        <v>2</v>
      </c>
      <c r="AA1336" s="7" t="str" cm="1">
        <f t="array" ref="AA1336">_xlfn.IFS(S1336&lt;=2,"High",S1336=3,"Moderate",S1336&lt;=5,"Low")</f>
        <v>Moderate</v>
      </c>
      <c r="AB1336" s="5">
        <v>45048</v>
      </c>
      <c r="AC1336" s="7" t="s">
        <v>91</v>
      </c>
      <c r="AD1336" s="7" t="s">
        <v>41</v>
      </c>
      <c r="AE1336" s="7" t="s">
        <v>62</v>
      </c>
      <c r="AF1336" s="7">
        <v>1</v>
      </c>
      <c r="AG1336" s="8">
        <v>950.45</v>
      </c>
      <c r="AH1336" s="7">
        <v>23</v>
      </c>
      <c r="AI1336" s="7" t="str" cm="1">
        <f t="array" ref="AI1336">_xlfn.IFS(AH1336&lt;=25,"Young",AH1336&lt;=50,"Adult",AH1336&gt;50,"Old")</f>
        <v>Young</v>
      </c>
    </row>
    <row r="1337" spans="1:35" x14ac:dyDescent="0.35">
      <c r="A1337" s="11">
        <v>1851</v>
      </c>
      <c r="B1337" s="9">
        <v>44511</v>
      </c>
      <c r="C1337" s="10">
        <f t="shared" ca="1" si="20"/>
        <v>4.5250000000000004</v>
      </c>
      <c r="D1337" s="11" t="s">
        <v>27</v>
      </c>
      <c r="E1337" s="11" t="s">
        <v>80</v>
      </c>
      <c r="F1337" s="11" t="s">
        <v>107</v>
      </c>
      <c r="G1337" s="11" t="s">
        <v>54</v>
      </c>
      <c r="H1337" s="11" t="s">
        <v>55</v>
      </c>
      <c r="I1337" s="11" t="s">
        <v>32</v>
      </c>
      <c r="J1337" s="11" t="s">
        <v>33</v>
      </c>
      <c r="K1337" s="11" t="s">
        <v>64</v>
      </c>
      <c r="L1337" s="9">
        <v>24774</v>
      </c>
      <c r="M1337" s="11" t="s">
        <v>35</v>
      </c>
      <c r="N1337" s="11" t="s">
        <v>36</v>
      </c>
      <c r="O1337" s="11" t="s">
        <v>48</v>
      </c>
      <c r="P1337" s="11" t="s">
        <v>60</v>
      </c>
      <c r="Q1337" s="11" t="s">
        <v>106</v>
      </c>
      <c r="R1337" s="11" cm="1">
        <f t="array" ref="R1337">_xlfn.IFS(Table3[[#This Row],[Performance Levels]]="Exceeds",4,Table3[[#This Row],[Performance Levels]]="Fully Meets",3,Table3[[#This Row],[Performance Levels]]="PIP",1,Table3[[#This Row],[Performance Levels]]="Needs Improvement",2)</f>
        <v>1</v>
      </c>
      <c r="S1337" s="11">
        <v>3</v>
      </c>
      <c r="T1337" s="11" t="str" cm="1">
        <f t="array" ref="T1337">_xlfn.IFS(S1337&lt;=2,"Excellent",S1337=3,"Average",S1337&lt;=5,"Poor")</f>
        <v>Average</v>
      </c>
      <c r="U1337" s="9">
        <v>44986</v>
      </c>
      <c r="V1337" s="11">
        <v>1</v>
      </c>
      <c r="W1337" s="11" t="str" cm="1">
        <f t="array" ref="W1337">_xlfn.IFS(S1337&lt;=2,"High",S1337=3,"Moderate",S1337&lt;=5,"Low")</f>
        <v>Moderate</v>
      </c>
      <c r="X1337" s="11">
        <v>1</v>
      </c>
      <c r="Y1337" s="11" t="str" cm="1">
        <f t="array" ref="Y1337">_xlfn.IFS(S1337&lt;=2,"High",S1337=3,"Moderate",S1337&lt;=5,"Low")</f>
        <v>Moderate</v>
      </c>
      <c r="Z1337" s="11">
        <v>4</v>
      </c>
      <c r="AA1337" s="11" t="str" cm="1">
        <f t="array" ref="AA1337">_xlfn.IFS(S1337&lt;=2,"High",S1337=3,"Moderate",S1337&lt;=5,"Low")</f>
        <v>Moderate</v>
      </c>
      <c r="AB1337" s="9">
        <v>44808</v>
      </c>
      <c r="AC1337" s="11" t="s">
        <v>91</v>
      </c>
      <c r="AD1337" s="11" t="s">
        <v>50</v>
      </c>
      <c r="AE1337" s="11" t="s">
        <v>72</v>
      </c>
      <c r="AF1337" s="11">
        <v>4</v>
      </c>
      <c r="AG1337" s="12">
        <v>997.13</v>
      </c>
      <c r="AH1337" s="11">
        <v>54</v>
      </c>
      <c r="AI1337" s="11" t="str" cm="1">
        <f t="array" ref="AI1337">_xlfn.IFS(AH1337&lt;=25,"Young",AH1337&lt;=50,"Adult",AH1337&gt;50,"Old")</f>
        <v>Old</v>
      </c>
    </row>
    <row r="1338" spans="1:35" x14ac:dyDescent="0.35">
      <c r="A1338" s="7">
        <v>1852</v>
      </c>
      <c r="B1338" s="5">
        <v>43511</v>
      </c>
      <c r="C1338" s="6">
        <f t="shared" ca="1" si="20"/>
        <v>7.2638888888888893</v>
      </c>
      <c r="D1338" s="7" t="s">
        <v>27</v>
      </c>
      <c r="E1338" s="7" t="s">
        <v>53</v>
      </c>
      <c r="F1338" s="7" t="s">
        <v>107</v>
      </c>
      <c r="G1338" s="7" t="s">
        <v>54</v>
      </c>
      <c r="H1338" s="7" t="s">
        <v>44</v>
      </c>
      <c r="I1338" s="7" t="s">
        <v>45</v>
      </c>
      <c r="J1338" s="7" t="s">
        <v>33</v>
      </c>
      <c r="K1338" s="7" t="s">
        <v>64</v>
      </c>
      <c r="L1338" s="5">
        <v>29877</v>
      </c>
      <c r="M1338" s="7" t="s">
        <v>35</v>
      </c>
      <c r="N1338" s="7" t="s">
        <v>36</v>
      </c>
      <c r="O1338" s="7" t="s">
        <v>71</v>
      </c>
      <c r="P1338" s="7" t="s">
        <v>60</v>
      </c>
      <c r="Q1338" s="7" t="s">
        <v>106</v>
      </c>
      <c r="R1338" s="7" cm="1">
        <f t="array" ref="R1338">_xlfn.IFS(Table3[[#This Row],[Performance Levels]]="Exceeds",4,Table3[[#This Row],[Performance Levels]]="Fully Meets",3,Table3[[#This Row],[Performance Levels]]="PIP",1,Table3[[#This Row],[Performance Levels]]="Needs Improvement",2)</f>
        <v>1</v>
      </c>
      <c r="S1338" s="7">
        <v>3</v>
      </c>
      <c r="T1338" s="7" t="str" cm="1">
        <f t="array" ref="T1338">_xlfn.IFS(S1338&lt;=2,"Excellent",S1338=3,"Average",S1338&lt;=5,"Poor")</f>
        <v>Average</v>
      </c>
      <c r="U1338" s="5">
        <v>45048</v>
      </c>
      <c r="V1338" s="7">
        <v>3</v>
      </c>
      <c r="W1338" s="7" t="str" cm="1">
        <f t="array" ref="W1338">_xlfn.IFS(S1338&lt;=2,"High",S1338=3,"Moderate",S1338&lt;=5,"Low")</f>
        <v>Moderate</v>
      </c>
      <c r="X1338" s="7">
        <v>4</v>
      </c>
      <c r="Y1338" s="7" t="str" cm="1">
        <f t="array" ref="Y1338">_xlfn.IFS(S1338&lt;=2,"High",S1338=3,"Moderate",S1338&lt;=5,"Low")</f>
        <v>Moderate</v>
      </c>
      <c r="Z1338" s="7">
        <v>1</v>
      </c>
      <c r="AA1338" s="7" t="str" cm="1">
        <f t="array" ref="AA1338">_xlfn.IFS(S1338&lt;=2,"High",S1338=3,"Moderate",S1338&lt;=5,"Low")</f>
        <v>Moderate</v>
      </c>
      <c r="AB1338" s="5">
        <v>44850</v>
      </c>
      <c r="AC1338" s="7" t="s">
        <v>49</v>
      </c>
      <c r="AD1338" s="7" t="s">
        <v>41</v>
      </c>
      <c r="AE1338" s="7" t="s">
        <v>62</v>
      </c>
      <c r="AF1338" s="7">
        <v>1</v>
      </c>
      <c r="AG1338" s="8">
        <v>917.56</v>
      </c>
      <c r="AH1338" s="7">
        <v>38</v>
      </c>
      <c r="AI1338" s="7" t="str" cm="1">
        <f t="array" ref="AI1338">_xlfn.IFS(AH1338&lt;=25,"Young",AH1338&lt;=50,"Adult",AH1338&gt;50,"Old")</f>
        <v>Adult</v>
      </c>
    </row>
    <row r="1339" spans="1:35" x14ac:dyDescent="0.35">
      <c r="A1339" s="11">
        <v>1853</v>
      </c>
      <c r="B1339" s="9">
        <v>44651</v>
      </c>
      <c r="C1339" s="10">
        <f t="shared" ca="1" si="20"/>
        <v>4.1388888888888893</v>
      </c>
      <c r="D1339" s="11" t="s">
        <v>105</v>
      </c>
      <c r="E1339" s="11" t="s">
        <v>93</v>
      </c>
      <c r="F1339" s="11" t="s">
        <v>29</v>
      </c>
      <c r="G1339" s="11" t="s">
        <v>30</v>
      </c>
      <c r="H1339" s="11" t="s">
        <v>55</v>
      </c>
      <c r="I1339" s="11" t="s">
        <v>32</v>
      </c>
      <c r="J1339" s="11" t="s">
        <v>33</v>
      </c>
      <c r="K1339" s="11" t="s">
        <v>100</v>
      </c>
      <c r="L1339" s="9">
        <v>21178</v>
      </c>
      <c r="M1339" s="11" t="s">
        <v>35</v>
      </c>
      <c r="N1339" s="11" t="s">
        <v>36</v>
      </c>
      <c r="O1339" s="11" t="s">
        <v>59</v>
      </c>
      <c r="P1339" s="11" t="s">
        <v>76</v>
      </c>
      <c r="Q1339" s="11" t="s">
        <v>106</v>
      </c>
      <c r="R1339" s="11" cm="1">
        <f t="array" ref="R1339">_xlfn.IFS(Table3[[#This Row],[Performance Levels]]="Exceeds",4,Table3[[#This Row],[Performance Levels]]="Fully Meets",3,Table3[[#This Row],[Performance Levels]]="PIP",1,Table3[[#This Row],[Performance Levels]]="Needs Improvement",2)</f>
        <v>1</v>
      </c>
      <c r="S1339" s="11">
        <v>3</v>
      </c>
      <c r="T1339" s="11" t="str" cm="1">
        <f t="array" ref="T1339">_xlfn.IFS(S1339&lt;=2,"Excellent",S1339=3,"Average",S1339&lt;=5,"Poor")</f>
        <v>Average</v>
      </c>
      <c r="U1339" s="9">
        <v>44800</v>
      </c>
      <c r="V1339" s="11">
        <v>4</v>
      </c>
      <c r="W1339" s="11" t="str" cm="1">
        <f t="array" ref="W1339">_xlfn.IFS(S1339&lt;=2,"High",S1339=3,"Moderate",S1339&lt;=5,"Low")</f>
        <v>Moderate</v>
      </c>
      <c r="X1339" s="11">
        <v>3</v>
      </c>
      <c r="Y1339" s="11" t="str" cm="1">
        <f t="array" ref="Y1339">_xlfn.IFS(S1339&lt;=2,"High",S1339=3,"Moderate",S1339&lt;=5,"Low")</f>
        <v>Moderate</v>
      </c>
      <c r="Z1339" s="11">
        <v>5</v>
      </c>
      <c r="AA1339" s="11" t="str" cm="1">
        <f t="array" ref="AA1339">_xlfn.IFS(S1339&lt;=2,"High",S1339=3,"Moderate",S1339&lt;=5,"Low")</f>
        <v>Moderate</v>
      </c>
      <c r="AB1339" s="9">
        <v>44783</v>
      </c>
      <c r="AC1339" s="11" t="s">
        <v>61</v>
      </c>
      <c r="AD1339" s="11" t="s">
        <v>50</v>
      </c>
      <c r="AE1339" s="11" t="s">
        <v>42</v>
      </c>
      <c r="AF1339" s="11">
        <v>4</v>
      </c>
      <c r="AG1339" s="12">
        <v>220.2</v>
      </c>
      <c r="AH1339" s="11">
        <v>65</v>
      </c>
      <c r="AI1339" s="11" t="str" cm="1">
        <f t="array" ref="AI1339">_xlfn.IFS(AH1339&lt;=25,"Young",AH1339&lt;=50,"Adult",AH1339&gt;50,"Old")</f>
        <v>Old</v>
      </c>
    </row>
    <row r="1340" spans="1:35" x14ac:dyDescent="0.35">
      <c r="A1340" s="7">
        <v>1854</v>
      </c>
      <c r="B1340" s="5">
        <v>44129</v>
      </c>
      <c r="C1340" s="6">
        <f t="shared" ca="1" si="20"/>
        <v>5.5694444444444446</v>
      </c>
      <c r="D1340" s="7" t="s">
        <v>105</v>
      </c>
      <c r="E1340" s="7" t="s">
        <v>73</v>
      </c>
      <c r="F1340" s="7" t="s">
        <v>29</v>
      </c>
      <c r="G1340" s="7" t="s">
        <v>30</v>
      </c>
      <c r="H1340" s="7" t="s">
        <v>44</v>
      </c>
      <c r="I1340" s="7" t="s">
        <v>54</v>
      </c>
      <c r="J1340" s="7" t="s">
        <v>33</v>
      </c>
      <c r="K1340" s="7" t="s">
        <v>99</v>
      </c>
      <c r="L1340" s="5">
        <v>22887</v>
      </c>
      <c r="M1340" s="7" t="s">
        <v>35</v>
      </c>
      <c r="N1340" s="7" t="s">
        <v>36</v>
      </c>
      <c r="O1340" s="7" t="s">
        <v>83</v>
      </c>
      <c r="P1340" s="7" t="s">
        <v>66</v>
      </c>
      <c r="Q1340" s="7" t="s">
        <v>106</v>
      </c>
      <c r="R1340" s="7" cm="1">
        <f t="array" ref="R1340">_xlfn.IFS(Table3[[#This Row],[Performance Levels]]="Exceeds",4,Table3[[#This Row],[Performance Levels]]="Fully Meets",3,Table3[[#This Row],[Performance Levels]]="PIP",1,Table3[[#This Row],[Performance Levels]]="Needs Improvement",2)</f>
        <v>1</v>
      </c>
      <c r="S1340" s="7">
        <v>3</v>
      </c>
      <c r="T1340" s="7" t="str" cm="1">
        <f t="array" ref="T1340">_xlfn.IFS(S1340&lt;=2,"Excellent",S1340=3,"Average",S1340&lt;=5,"Poor")</f>
        <v>Average</v>
      </c>
      <c r="U1340" s="5">
        <v>45136</v>
      </c>
      <c r="V1340" s="7">
        <v>1</v>
      </c>
      <c r="W1340" s="7" t="str" cm="1">
        <f t="array" ref="W1340">_xlfn.IFS(S1340&lt;=2,"High",S1340=3,"Moderate",S1340&lt;=5,"Low")</f>
        <v>Moderate</v>
      </c>
      <c r="X1340" s="7">
        <v>2</v>
      </c>
      <c r="Y1340" s="7" t="str" cm="1">
        <f t="array" ref="Y1340">_xlfn.IFS(S1340&lt;=2,"High",S1340=3,"Moderate",S1340&lt;=5,"Low")</f>
        <v>Moderate</v>
      </c>
      <c r="Z1340" s="7">
        <v>5</v>
      </c>
      <c r="AA1340" s="7" t="str" cm="1">
        <f t="array" ref="AA1340">_xlfn.IFS(S1340&lt;=2,"High",S1340=3,"Moderate",S1340&lt;=5,"Low")</f>
        <v>Moderate</v>
      </c>
      <c r="AB1340" s="5">
        <v>45064</v>
      </c>
      <c r="AC1340" s="7" t="s">
        <v>67</v>
      </c>
      <c r="AD1340" s="7" t="s">
        <v>50</v>
      </c>
      <c r="AE1340" s="7" t="s">
        <v>42</v>
      </c>
      <c r="AF1340" s="7">
        <v>1</v>
      </c>
      <c r="AG1340" s="8">
        <v>837.64</v>
      </c>
      <c r="AH1340" s="7">
        <v>58</v>
      </c>
      <c r="AI1340" s="7" t="str" cm="1">
        <f t="array" ref="AI1340">_xlfn.IFS(AH1340&lt;=25,"Young",AH1340&lt;=50,"Adult",AH1340&gt;50,"Old")</f>
        <v>Old</v>
      </c>
    </row>
    <row r="1341" spans="1:35" x14ac:dyDescent="0.35">
      <c r="A1341" s="11">
        <v>1855</v>
      </c>
      <c r="B1341" s="9">
        <v>44767</v>
      </c>
      <c r="C1341" s="10">
        <f t="shared" ca="1" si="20"/>
        <v>3.8194444444444446</v>
      </c>
      <c r="D1341" s="11" t="s">
        <v>105</v>
      </c>
      <c r="E1341" s="11" t="s">
        <v>80</v>
      </c>
      <c r="F1341" s="11" t="s">
        <v>107</v>
      </c>
      <c r="G1341" s="11" t="s">
        <v>45</v>
      </c>
      <c r="H1341" s="11" t="s">
        <v>55</v>
      </c>
      <c r="I1341" s="11" t="s">
        <v>45</v>
      </c>
      <c r="J1341" s="11" t="s">
        <v>33</v>
      </c>
      <c r="K1341" s="11" t="s">
        <v>64</v>
      </c>
      <c r="L1341" s="9">
        <v>53831</v>
      </c>
      <c r="M1341" s="11" t="s">
        <v>35</v>
      </c>
      <c r="N1341" s="11" t="s">
        <v>47</v>
      </c>
      <c r="O1341" s="11" t="s">
        <v>59</v>
      </c>
      <c r="P1341" s="11" t="s">
        <v>66</v>
      </c>
      <c r="Q1341" s="11" t="s">
        <v>77</v>
      </c>
      <c r="R1341" s="11" cm="1">
        <f t="array" ref="R1341">_xlfn.IFS(Table3[[#This Row],[Performance Levels]]="Exceeds",4,Table3[[#This Row],[Performance Levels]]="Fully Meets",3,Table3[[#This Row],[Performance Levels]]="PIP",1,Table3[[#This Row],[Performance Levels]]="Needs Improvement",2)</f>
        <v>4</v>
      </c>
      <c r="S1341" s="11">
        <v>3</v>
      </c>
      <c r="T1341" s="11" t="str" cm="1">
        <f t="array" ref="T1341">_xlfn.IFS(S1341&lt;=2,"Excellent",S1341=3,"Average",S1341&lt;=5,"Poor")</f>
        <v>Average</v>
      </c>
      <c r="U1341" s="9">
        <v>44957</v>
      </c>
      <c r="V1341" s="11">
        <v>3</v>
      </c>
      <c r="W1341" s="11" t="str" cm="1">
        <f t="array" ref="W1341">_xlfn.IFS(S1341&lt;=2,"High",S1341=3,"Moderate",S1341&lt;=5,"Low")</f>
        <v>Moderate</v>
      </c>
      <c r="X1341" s="11">
        <v>3</v>
      </c>
      <c r="Y1341" s="11" t="str" cm="1">
        <f t="array" ref="Y1341">_xlfn.IFS(S1341&lt;=2,"High",S1341=3,"Moderate",S1341&lt;=5,"Low")</f>
        <v>Moderate</v>
      </c>
      <c r="Z1341" s="11">
        <v>3</v>
      </c>
      <c r="AA1341" s="11" t="str" cm="1">
        <f t="array" ref="AA1341">_xlfn.IFS(S1341&lt;=2,"High",S1341=3,"Moderate",S1341&lt;=5,"Low")</f>
        <v>Moderate</v>
      </c>
      <c r="AB1341" s="9">
        <v>44803</v>
      </c>
      <c r="AC1341" s="11" t="s">
        <v>67</v>
      </c>
      <c r="AD1341" s="11" t="s">
        <v>50</v>
      </c>
      <c r="AE1341" s="11" t="s">
        <v>51</v>
      </c>
      <c r="AF1341" s="11">
        <v>2</v>
      </c>
      <c r="AG1341" s="12">
        <v>648.72</v>
      </c>
      <c r="AH1341" s="11">
        <v>75</v>
      </c>
      <c r="AI1341" s="11" t="str" cm="1">
        <f t="array" ref="AI1341">_xlfn.IFS(AH1341&lt;=25,"Young",AH1341&lt;=50,"Adult",AH1341&gt;50,"Old")</f>
        <v>Old</v>
      </c>
    </row>
    <row r="1342" spans="1:35" x14ac:dyDescent="0.35">
      <c r="A1342" s="7">
        <v>1856</v>
      </c>
      <c r="B1342" s="5">
        <v>44410</v>
      </c>
      <c r="C1342" s="6">
        <f t="shared" ca="1" si="20"/>
        <v>4.8</v>
      </c>
      <c r="D1342" s="7" t="s">
        <v>105</v>
      </c>
      <c r="E1342" s="7" t="s">
        <v>53</v>
      </c>
      <c r="F1342" s="7" t="s">
        <v>29</v>
      </c>
      <c r="G1342" s="7" t="s">
        <v>54</v>
      </c>
      <c r="H1342" s="7" t="s">
        <v>44</v>
      </c>
      <c r="I1342" s="7" t="s">
        <v>54</v>
      </c>
      <c r="J1342" s="7" t="s">
        <v>33</v>
      </c>
      <c r="K1342" s="7" t="s">
        <v>69</v>
      </c>
      <c r="L1342" s="5">
        <v>26561</v>
      </c>
      <c r="M1342" s="7" t="s">
        <v>35</v>
      </c>
      <c r="N1342" s="7" t="s">
        <v>36</v>
      </c>
      <c r="O1342" s="7" t="s">
        <v>71</v>
      </c>
      <c r="P1342" s="7" t="s">
        <v>38</v>
      </c>
      <c r="Q1342" s="7" t="s">
        <v>77</v>
      </c>
      <c r="R1342" s="7" cm="1">
        <f t="array" ref="R1342">_xlfn.IFS(Table3[[#This Row],[Performance Levels]]="Exceeds",4,Table3[[#This Row],[Performance Levels]]="Fully Meets",3,Table3[[#This Row],[Performance Levels]]="PIP",1,Table3[[#This Row],[Performance Levels]]="Needs Improvement",2)</f>
        <v>4</v>
      </c>
      <c r="S1342" s="7">
        <v>3</v>
      </c>
      <c r="T1342" s="7" t="str" cm="1">
        <f t="array" ref="T1342">_xlfn.IFS(S1342&lt;=2,"Excellent",S1342=3,"Average",S1342&lt;=5,"Poor")</f>
        <v>Average</v>
      </c>
      <c r="U1342" s="5">
        <v>44999</v>
      </c>
      <c r="V1342" s="7">
        <v>2</v>
      </c>
      <c r="W1342" s="7" t="str" cm="1">
        <f t="array" ref="W1342">_xlfn.IFS(S1342&lt;=2,"High",S1342=3,"Moderate",S1342&lt;=5,"Low")</f>
        <v>Moderate</v>
      </c>
      <c r="X1342" s="7">
        <v>3</v>
      </c>
      <c r="Y1342" s="7" t="str" cm="1">
        <f t="array" ref="Y1342">_xlfn.IFS(S1342&lt;=2,"High",S1342=3,"Moderate",S1342&lt;=5,"Low")</f>
        <v>Moderate</v>
      </c>
      <c r="Z1342" s="7">
        <v>3</v>
      </c>
      <c r="AA1342" s="7" t="str" cm="1">
        <f t="array" ref="AA1342">_xlfn.IFS(S1342&lt;=2,"High",S1342=3,"Moderate",S1342&lt;=5,"Low")</f>
        <v>Moderate</v>
      </c>
      <c r="AB1342" s="5">
        <v>45111</v>
      </c>
      <c r="AC1342" s="7" t="s">
        <v>40</v>
      </c>
      <c r="AD1342" s="7" t="s">
        <v>50</v>
      </c>
      <c r="AE1342" s="7" t="s">
        <v>42</v>
      </c>
      <c r="AF1342" s="7">
        <v>4</v>
      </c>
      <c r="AG1342" s="8">
        <v>687.77</v>
      </c>
      <c r="AH1342" s="7">
        <v>49</v>
      </c>
      <c r="AI1342" s="7" t="str" cm="1">
        <f t="array" ref="AI1342">_xlfn.IFS(AH1342&lt;=25,"Young",AH1342&lt;=50,"Adult",AH1342&gt;50,"Old")</f>
        <v>Adult</v>
      </c>
    </row>
    <row r="1343" spans="1:35" x14ac:dyDescent="0.35">
      <c r="A1343" s="11">
        <v>1857</v>
      </c>
      <c r="B1343" s="9">
        <v>44513</v>
      </c>
      <c r="C1343" s="10">
        <f t="shared" ca="1" si="20"/>
        <v>4.5194444444444448</v>
      </c>
      <c r="D1343" s="11" t="s">
        <v>105</v>
      </c>
      <c r="E1343" s="11" t="s">
        <v>68</v>
      </c>
      <c r="F1343" s="11" t="s">
        <v>107</v>
      </c>
      <c r="G1343" s="11" t="s">
        <v>30</v>
      </c>
      <c r="H1343" s="11" t="s">
        <v>31</v>
      </c>
      <c r="I1343" s="11" t="s">
        <v>32</v>
      </c>
      <c r="J1343" s="11" t="s">
        <v>33</v>
      </c>
      <c r="K1343" s="11" t="s">
        <v>108</v>
      </c>
      <c r="L1343" s="9">
        <v>20610</v>
      </c>
      <c r="M1343" s="11" t="s">
        <v>35</v>
      </c>
      <c r="N1343" s="11" t="s">
        <v>47</v>
      </c>
      <c r="O1343" s="11" t="s">
        <v>59</v>
      </c>
      <c r="P1343" s="11" t="s">
        <v>76</v>
      </c>
      <c r="Q1343" s="11" t="s">
        <v>77</v>
      </c>
      <c r="R1343" s="11" cm="1">
        <f t="array" ref="R1343">_xlfn.IFS(Table3[[#This Row],[Performance Levels]]="Exceeds",4,Table3[[#This Row],[Performance Levels]]="Fully Meets",3,Table3[[#This Row],[Performance Levels]]="PIP",1,Table3[[#This Row],[Performance Levels]]="Needs Improvement",2)</f>
        <v>4</v>
      </c>
      <c r="S1343" s="11">
        <v>3</v>
      </c>
      <c r="T1343" s="11" t="str" cm="1">
        <f t="array" ref="T1343">_xlfn.IFS(S1343&lt;=2,"Excellent",S1343=3,"Average",S1343&lt;=5,"Poor")</f>
        <v>Average</v>
      </c>
      <c r="U1343" s="9">
        <v>44794</v>
      </c>
      <c r="V1343" s="11">
        <v>1</v>
      </c>
      <c r="W1343" s="11" t="str" cm="1">
        <f t="array" ref="W1343">_xlfn.IFS(S1343&lt;=2,"High",S1343=3,"Moderate",S1343&lt;=5,"Low")</f>
        <v>Moderate</v>
      </c>
      <c r="X1343" s="11">
        <v>4</v>
      </c>
      <c r="Y1343" s="11" t="str" cm="1">
        <f t="array" ref="Y1343">_xlfn.IFS(S1343&lt;=2,"High",S1343=3,"Moderate",S1343&lt;=5,"Low")</f>
        <v>Moderate</v>
      </c>
      <c r="Z1343" s="11">
        <v>1</v>
      </c>
      <c r="AA1343" s="11" t="str" cm="1">
        <f t="array" ref="AA1343">_xlfn.IFS(S1343&lt;=2,"High",S1343=3,"Moderate",S1343&lt;=5,"Low")</f>
        <v>Moderate</v>
      </c>
      <c r="AB1343" s="9">
        <v>45091</v>
      </c>
      <c r="AC1343" s="11" t="s">
        <v>61</v>
      </c>
      <c r="AD1343" s="11" t="s">
        <v>50</v>
      </c>
      <c r="AE1343" s="11" t="s">
        <v>51</v>
      </c>
      <c r="AF1343" s="11">
        <v>5</v>
      </c>
      <c r="AG1343" s="12">
        <v>278.62</v>
      </c>
      <c r="AH1343" s="11">
        <v>65</v>
      </c>
      <c r="AI1343" s="11" t="str" cm="1">
        <f t="array" ref="AI1343">_xlfn.IFS(AH1343&lt;=25,"Young",AH1343&lt;=50,"Adult",AH1343&gt;50,"Old")</f>
        <v>Old</v>
      </c>
    </row>
    <row r="1344" spans="1:35" x14ac:dyDescent="0.35">
      <c r="A1344" s="7">
        <v>1858</v>
      </c>
      <c r="B1344" s="5">
        <v>43592</v>
      </c>
      <c r="C1344" s="6">
        <f t="shared" ca="1" si="20"/>
        <v>7.0361111111111114</v>
      </c>
      <c r="D1344" s="7" t="s">
        <v>27</v>
      </c>
      <c r="E1344" s="7" t="s">
        <v>63</v>
      </c>
      <c r="F1344" s="7" t="s">
        <v>29</v>
      </c>
      <c r="G1344" s="7" t="s">
        <v>30</v>
      </c>
      <c r="H1344" s="7" t="s">
        <v>44</v>
      </c>
      <c r="I1344" s="7" t="s">
        <v>54</v>
      </c>
      <c r="J1344" s="7" t="s">
        <v>33</v>
      </c>
      <c r="K1344" s="7" t="s">
        <v>100</v>
      </c>
      <c r="L1344" s="5">
        <v>32193</v>
      </c>
      <c r="M1344" s="7" t="s">
        <v>35</v>
      </c>
      <c r="N1344" s="7" t="s">
        <v>36</v>
      </c>
      <c r="O1344" s="7" t="s">
        <v>83</v>
      </c>
      <c r="P1344" s="7" t="s">
        <v>38</v>
      </c>
      <c r="Q1344" s="7" t="s">
        <v>77</v>
      </c>
      <c r="R1344" s="7" cm="1">
        <f t="array" ref="R1344">_xlfn.IFS(Table3[[#This Row],[Performance Levels]]="Exceeds",4,Table3[[#This Row],[Performance Levels]]="Fully Meets",3,Table3[[#This Row],[Performance Levels]]="PIP",1,Table3[[#This Row],[Performance Levels]]="Needs Improvement",2)</f>
        <v>4</v>
      </c>
      <c r="S1344" s="7">
        <v>3</v>
      </c>
      <c r="T1344" s="7" t="str" cm="1">
        <f t="array" ref="T1344">_xlfn.IFS(S1344&lt;=2,"Excellent",S1344=3,"Average",S1344&lt;=5,"Poor")</f>
        <v>Average</v>
      </c>
      <c r="U1344" s="5">
        <v>44860</v>
      </c>
      <c r="V1344" s="7">
        <v>2</v>
      </c>
      <c r="W1344" s="7" t="str" cm="1">
        <f t="array" ref="W1344">_xlfn.IFS(S1344&lt;=2,"High",S1344=3,"Moderate",S1344&lt;=5,"Low")</f>
        <v>Moderate</v>
      </c>
      <c r="X1344" s="7">
        <v>4</v>
      </c>
      <c r="Y1344" s="7" t="str" cm="1">
        <f t="array" ref="Y1344">_xlfn.IFS(S1344&lt;=2,"High",S1344=3,"Moderate",S1344&lt;=5,"Low")</f>
        <v>Moderate</v>
      </c>
      <c r="Z1344" s="7">
        <v>1</v>
      </c>
      <c r="AA1344" s="7" t="str" cm="1">
        <f t="array" ref="AA1344">_xlfn.IFS(S1344&lt;=2,"High",S1344=3,"Moderate",S1344&lt;=5,"Low")</f>
        <v>Moderate</v>
      </c>
      <c r="AB1344" s="5">
        <v>44911</v>
      </c>
      <c r="AC1344" s="7" t="s">
        <v>67</v>
      </c>
      <c r="AD1344" s="7" t="s">
        <v>50</v>
      </c>
      <c r="AE1344" s="7" t="s">
        <v>42</v>
      </c>
      <c r="AF1344" s="7">
        <v>5</v>
      </c>
      <c r="AG1344" s="8">
        <v>568.57000000000005</v>
      </c>
      <c r="AH1344" s="7">
        <v>31</v>
      </c>
      <c r="AI1344" s="7" t="str" cm="1">
        <f t="array" ref="AI1344">_xlfn.IFS(AH1344&lt;=25,"Young",AH1344&lt;=50,"Adult",AH1344&gt;50,"Old")</f>
        <v>Adult</v>
      </c>
    </row>
    <row r="1345" spans="1:35" x14ac:dyDescent="0.35">
      <c r="A1345" s="11">
        <v>1859</v>
      </c>
      <c r="B1345" s="9">
        <v>44196</v>
      </c>
      <c r="C1345" s="10">
        <f t="shared" ca="1" si="20"/>
        <v>5.3888888888888893</v>
      </c>
      <c r="D1345" s="11" t="s">
        <v>27</v>
      </c>
      <c r="E1345" s="11" t="s">
        <v>93</v>
      </c>
      <c r="F1345" s="11" t="s">
        <v>29</v>
      </c>
      <c r="G1345" s="11" t="s">
        <v>30</v>
      </c>
      <c r="H1345" s="11" t="s">
        <v>44</v>
      </c>
      <c r="I1345" s="11" t="s">
        <v>45</v>
      </c>
      <c r="J1345" s="11" t="s">
        <v>33</v>
      </c>
      <c r="K1345" s="11" t="s">
        <v>69</v>
      </c>
      <c r="L1345" s="9">
        <v>30299</v>
      </c>
      <c r="M1345" s="11" t="s">
        <v>35</v>
      </c>
      <c r="N1345" s="11" t="s">
        <v>36</v>
      </c>
      <c r="O1345" s="11" t="s">
        <v>48</v>
      </c>
      <c r="P1345" s="11" t="s">
        <v>66</v>
      </c>
      <c r="Q1345" s="11" t="s">
        <v>77</v>
      </c>
      <c r="R1345" s="11" cm="1">
        <f t="array" ref="R1345">_xlfn.IFS(Table3[[#This Row],[Performance Levels]]="Exceeds",4,Table3[[#This Row],[Performance Levels]]="Fully Meets",3,Table3[[#This Row],[Performance Levels]]="PIP",1,Table3[[#This Row],[Performance Levels]]="Needs Improvement",2)</f>
        <v>4</v>
      </c>
      <c r="S1345" s="11">
        <v>3</v>
      </c>
      <c r="T1345" s="11" t="str" cm="1">
        <f t="array" ref="T1345">_xlfn.IFS(S1345&lt;=2,"Excellent",S1345=3,"Average",S1345&lt;=5,"Poor")</f>
        <v>Average</v>
      </c>
      <c r="U1345" s="9">
        <v>44974</v>
      </c>
      <c r="V1345" s="11">
        <v>4</v>
      </c>
      <c r="W1345" s="11" t="str" cm="1">
        <f t="array" ref="W1345">_xlfn.IFS(S1345&lt;=2,"High",S1345=3,"Moderate",S1345&lt;=5,"Low")</f>
        <v>Moderate</v>
      </c>
      <c r="X1345" s="11">
        <v>2</v>
      </c>
      <c r="Y1345" s="11" t="str" cm="1">
        <f t="array" ref="Y1345">_xlfn.IFS(S1345&lt;=2,"High",S1345=3,"Moderate",S1345&lt;=5,"Low")</f>
        <v>Moderate</v>
      </c>
      <c r="Z1345" s="11">
        <v>5</v>
      </c>
      <c r="AA1345" s="11" t="str" cm="1">
        <f t="array" ref="AA1345">_xlfn.IFS(S1345&lt;=2,"High",S1345=3,"Moderate",S1345&lt;=5,"Low")</f>
        <v>Moderate</v>
      </c>
      <c r="AB1345" s="9">
        <v>44841</v>
      </c>
      <c r="AC1345" s="11" t="s">
        <v>67</v>
      </c>
      <c r="AD1345" s="11" t="s">
        <v>41</v>
      </c>
      <c r="AE1345" s="11" t="s">
        <v>62</v>
      </c>
      <c r="AF1345" s="11">
        <v>4</v>
      </c>
      <c r="AG1345" s="12">
        <v>764.64</v>
      </c>
      <c r="AH1345" s="11">
        <v>38</v>
      </c>
      <c r="AI1345" s="11" t="str" cm="1">
        <f t="array" ref="AI1345">_xlfn.IFS(AH1345&lt;=25,"Young",AH1345&lt;=50,"Adult",AH1345&gt;50,"Old")</f>
        <v>Adult</v>
      </c>
    </row>
    <row r="1346" spans="1:35" x14ac:dyDescent="0.35">
      <c r="A1346" s="7">
        <v>1860</v>
      </c>
      <c r="B1346" s="5">
        <v>43809</v>
      </c>
      <c r="C1346" s="6">
        <f t="shared" ca="1" si="20"/>
        <v>6.4444444444444446</v>
      </c>
      <c r="D1346" s="7" t="s">
        <v>27</v>
      </c>
      <c r="E1346" s="7" t="s">
        <v>73</v>
      </c>
      <c r="F1346" s="7" t="s">
        <v>107</v>
      </c>
      <c r="G1346" s="7" t="s">
        <v>45</v>
      </c>
      <c r="H1346" s="7" t="s">
        <v>55</v>
      </c>
      <c r="I1346" s="7" t="s">
        <v>54</v>
      </c>
      <c r="J1346" s="7" t="s">
        <v>33</v>
      </c>
      <c r="K1346" s="7" t="s">
        <v>95</v>
      </c>
      <c r="L1346" s="5">
        <v>36686</v>
      </c>
      <c r="M1346" s="7" t="s">
        <v>35</v>
      </c>
      <c r="N1346" s="7" t="s">
        <v>36</v>
      </c>
      <c r="O1346" s="7" t="s">
        <v>83</v>
      </c>
      <c r="P1346" s="7" t="s">
        <v>76</v>
      </c>
      <c r="Q1346" s="7" t="s">
        <v>77</v>
      </c>
      <c r="R1346" s="7" cm="1">
        <f t="array" ref="R1346">_xlfn.IFS(Table3[[#This Row],[Performance Levels]]="Exceeds",4,Table3[[#This Row],[Performance Levels]]="Fully Meets",3,Table3[[#This Row],[Performance Levels]]="PIP",1,Table3[[#This Row],[Performance Levels]]="Needs Improvement",2)</f>
        <v>4</v>
      </c>
      <c r="S1346" s="7">
        <v>3</v>
      </c>
      <c r="T1346" s="7" t="str" cm="1">
        <f t="array" ref="T1346">_xlfn.IFS(S1346&lt;=2,"Excellent",S1346=3,"Average",S1346&lt;=5,"Poor")</f>
        <v>Average</v>
      </c>
      <c r="U1346" s="5">
        <v>45006</v>
      </c>
      <c r="V1346" s="7">
        <v>1</v>
      </c>
      <c r="W1346" s="7" t="str" cm="1">
        <f t="array" ref="W1346">_xlfn.IFS(S1346&lt;=2,"High",S1346=3,"Moderate",S1346&lt;=5,"Low")</f>
        <v>Moderate</v>
      </c>
      <c r="X1346" s="7">
        <v>4</v>
      </c>
      <c r="Y1346" s="7" t="str" cm="1">
        <f t="array" ref="Y1346">_xlfn.IFS(S1346&lt;=2,"High",S1346=3,"Moderate",S1346&lt;=5,"Low")</f>
        <v>Moderate</v>
      </c>
      <c r="Z1346" s="7">
        <v>3</v>
      </c>
      <c r="AA1346" s="7" t="str" cm="1">
        <f t="array" ref="AA1346">_xlfn.IFS(S1346&lt;=2,"High",S1346=3,"Moderate",S1346&lt;=5,"Low")</f>
        <v>Moderate</v>
      </c>
      <c r="AB1346" s="5">
        <v>44793</v>
      </c>
      <c r="AC1346" s="7" t="s">
        <v>61</v>
      </c>
      <c r="AD1346" s="7" t="s">
        <v>50</v>
      </c>
      <c r="AE1346" s="7" t="s">
        <v>72</v>
      </c>
      <c r="AF1346" s="7">
        <v>3</v>
      </c>
      <c r="AG1346" s="8">
        <v>551.45000000000005</v>
      </c>
      <c r="AH1346" s="7">
        <v>19</v>
      </c>
      <c r="AI1346" s="7" t="str" cm="1">
        <f t="array" ref="AI1346">_xlfn.IFS(AH1346&lt;=25,"Young",AH1346&lt;=50,"Adult",AH1346&gt;50,"Old")</f>
        <v>Young</v>
      </c>
    </row>
    <row r="1347" spans="1:35" x14ac:dyDescent="0.35">
      <c r="A1347" s="11">
        <v>1861</v>
      </c>
      <c r="B1347" s="9">
        <v>43993</v>
      </c>
      <c r="C1347" s="10">
        <f t="shared" ref="C1347:C1410" ca="1" si="21">YEARFRAC(B1347,TODAY())</f>
        <v>5.9416666666666664</v>
      </c>
      <c r="D1347" s="11" t="s">
        <v>27</v>
      </c>
      <c r="E1347" s="11" t="s">
        <v>80</v>
      </c>
      <c r="F1347" s="11" t="s">
        <v>29</v>
      </c>
      <c r="G1347" s="11" t="s">
        <v>30</v>
      </c>
      <c r="H1347" s="11" t="s">
        <v>44</v>
      </c>
      <c r="I1347" s="11" t="s">
        <v>54</v>
      </c>
      <c r="J1347" s="11" t="s">
        <v>33</v>
      </c>
      <c r="K1347" s="11" t="s">
        <v>100</v>
      </c>
      <c r="L1347" s="9">
        <v>18943</v>
      </c>
      <c r="M1347" s="11" t="s">
        <v>35</v>
      </c>
      <c r="N1347" s="11" t="s">
        <v>47</v>
      </c>
      <c r="O1347" s="11" t="s">
        <v>71</v>
      </c>
      <c r="P1347" s="11" t="s">
        <v>38</v>
      </c>
      <c r="Q1347" s="11" t="s">
        <v>77</v>
      </c>
      <c r="R1347" s="11" cm="1">
        <f t="array" ref="R1347">_xlfn.IFS(Table3[[#This Row],[Performance Levels]]="Exceeds",4,Table3[[#This Row],[Performance Levels]]="Fully Meets",3,Table3[[#This Row],[Performance Levels]]="PIP",1,Table3[[#This Row],[Performance Levels]]="Needs Improvement",2)</f>
        <v>4</v>
      </c>
      <c r="S1347" s="11">
        <v>3</v>
      </c>
      <c r="T1347" s="11" t="str" cm="1">
        <f t="array" ref="T1347">_xlfn.IFS(S1347&lt;=2,"Excellent",S1347=3,"Average",S1347&lt;=5,"Poor")</f>
        <v>Average</v>
      </c>
      <c r="U1347" s="9">
        <v>44826</v>
      </c>
      <c r="V1347" s="11">
        <v>1</v>
      </c>
      <c r="W1347" s="11" t="str" cm="1">
        <f t="array" ref="W1347">_xlfn.IFS(S1347&lt;=2,"High",S1347=3,"Moderate",S1347&lt;=5,"Low")</f>
        <v>Moderate</v>
      </c>
      <c r="X1347" s="11">
        <v>2</v>
      </c>
      <c r="Y1347" s="11" t="str" cm="1">
        <f t="array" ref="Y1347">_xlfn.IFS(S1347&lt;=2,"High",S1347=3,"Moderate",S1347&lt;=5,"Low")</f>
        <v>Moderate</v>
      </c>
      <c r="Z1347" s="11">
        <v>4</v>
      </c>
      <c r="AA1347" s="11" t="str" cm="1">
        <f t="array" ref="AA1347">_xlfn.IFS(S1347&lt;=2,"High",S1347=3,"Moderate",S1347&lt;=5,"Low")</f>
        <v>Moderate</v>
      </c>
      <c r="AB1347" s="9">
        <v>45095</v>
      </c>
      <c r="AC1347" s="11" t="s">
        <v>49</v>
      </c>
      <c r="AD1347" s="11" t="s">
        <v>41</v>
      </c>
      <c r="AE1347" s="11" t="s">
        <v>62</v>
      </c>
      <c r="AF1347" s="11">
        <v>2</v>
      </c>
      <c r="AG1347" s="12">
        <v>849.52</v>
      </c>
      <c r="AH1347" s="11">
        <v>69</v>
      </c>
      <c r="AI1347" s="11" t="str" cm="1">
        <f t="array" ref="AI1347">_xlfn.IFS(AH1347&lt;=25,"Young",AH1347&lt;=50,"Adult",AH1347&gt;50,"Old")</f>
        <v>Old</v>
      </c>
    </row>
    <row r="1348" spans="1:35" x14ac:dyDescent="0.35">
      <c r="A1348" s="7">
        <v>1862</v>
      </c>
      <c r="B1348" s="5">
        <v>44438</v>
      </c>
      <c r="C1348" s="6">
        <f t="shared" ca="1" si="21"/>
        <v>4.7222222222222223</v>
      </c>
      <c r="D1348" s="7" t="s">
        <v>27</v>
      </c>
      <c r="E1348" s="7" t="s">
        <v>53</v>
      </c>
      <c r="F1348" s="7" t="s">
        <v>29</v>
      </c>
      <c r="G1348" s="7" t="s">
        <v>54</v>
      </c>
      <c r="H1348" s="7" t="s">
        <v>31</v>
      </c>
      <c r="I1348" s="7" t="s">
        <v>32</v>
      </c>
      <c r="J1348" s="7" t="s">
        <v>33</v>
      </c>
      <c r="K1348" s="7" t="s">
        <v>46</v>
      </c>
      <c r="L1348" s="5">
        <v>31131</v>
      </c>
      <c r="M1348" s="7" t="s">
        <v>35</v>
      </c>
      <c r="N1348" s="7" t="s">
        <v>47</v>
      </c>
      <c r="O1348" s="7" t="s">
        <v>59</v>
      </c>
      <c r="P1348" s="7" t="s">
        <v>60</v>
      </c>
      <c r="Q1348" s="7" t="s">
        <v>77</v>
      </c>
      <c r="R1348" s="7" cm="1">
        <f t="array" ref="R1348">_xlfn.IFS(Table3[[#This Row],[Performance Levels]]="Exceeds",4,Table3[[#This Row],[Performance Levels]]="Fully Meets",3,Table3[[#This Row],[Performance Levels]]="PIP",1,Table3[[#This Row],[Performance Levels]]="Needs Improvement",2)</f>
        <v>4</v>
      </c>
      <c r="S1348" s="7">
        <v>3</v>
      </c>
      <c r="T1348" s="7" t="str" cm="1">
        <f t="array" ref="T1348">_xlfn.IFS(S1348&lt;=2,"Excellent",S1348=3,"Average",S1348&lt;=5,"Poor")</f>
        <v>Average</v>
      </c>
      <c r="U1348" s="5">
        <v>44996</v>
      </c>
      <c r="V1348" s="7">
        <v>5</v>
      </c>
      <c r="W1348" s="7" t="str" cm="1">
        <f t="array" ref="W1348">_xlfn.IFS(S1348&lt;=2,"High",S1348=3,"Moderate",S1348&lt;=5,"Low")</f>
        <v>Moderate</v>
      </c>
      <c r="X1348" s="7">
        <v>4</v>
      </c>
      <c r="Y1348" s="7" t="str" cm="1">
        <f t="array" ref="Y1348">_xlfn.IFS(S1348&lt;=2,"High",S1348=3,"Moderate",S1348&lt;=5,"Low")</f>
        <v>Moderate</v>
      </c>
      <c r="Z1348" s="7">
        <v>4</v>
      </c>
      <c r="AA1348" s="7" t="str" cm="1">
        <f t="array" ref="AA1348">_xlfn.IFS(S1348&lt;=2,"High",S1348=3,"Moderate",S1348&lt;=5,"Low")</f>
        <v>Moderate</v>
      </c>
      <c r="AB1348" s="5">
        <v>44916</v>
      </c>
      <c r="AC1348" s="7" t="s">
        <v>91</v>
      </c>
      <c r="AD1348" s="7" t="s">
        <v>41</v>
      </c>
      <c r="AE1348" s="7" t="s">
        <v>51</v>
      </c>
      <c r="AF1348" s="7">
        <v>1</v>
      </c>
      <c r="AG1348" s="8">
        <v>180.61</v>
      </c>
      <c r="AH1348" s="7">
        <v>36</v>
      </c>
      <c r="AI1348" s="7" t="str" cm="1">
        <f t="array" ref="AI1348">_xlfn.IFS(AH1348&lt;=25,"Young",AH1348&lt;=50,"Adult",AH1348&gt;50,"Old")</f>
        <v>Adult</v>
      </c>
    </row>
    <row r="1349" spans="1:35" x14ac:dyDescent="0.35">
      <c r="A1349" s="11">
        <v>1863</v>
      </c>
      <c r="B1349" s="9">
        <v>43773</v>
      </c>
      <c r="C1349" s="10">
        <f t="shared" ca="1" si="21"/>
        <v>6.5444444444444443</v>
      </c>
      <c r="D1349" s="11" t="s">
        <v>27</v>
      </c>
      <c r="E1349" s="11" t="s">
        <v>68</v>
      </c>
      <c r="F1349" s="11" t="s">
        <v>29</v>
      </c>
      <c r="G1349" s="11" t="s">
        <v>45</v>
      </c>
      <c r="H1349" s="11" t="s">
        <v>31</v>
      </c>
      <c r="I1349" s="11" t="s">
        <v>54</v>
      </c>
      <c r="J1349" s="11" t="s">
        <v>33</v>
      </c>
      <c r="K1349" s="11" t="s">
        <v>78</v>
      </c>
      <c r="L1349" s="9">
        <v>32038</v>
      </c>
      <c r="M1349" s="11" t="s">
        <v>35</v>
      </c>
      <c r="N1349" s="11" t="s">
        <v>36</v>
      </c>
      <c r="O1349" s="11" t="s">
        <v>59</v>
      </c>
      <c r="P1349" s="11" t="s">
        <v>60</v>
      </c>
      <c r="Q1349" s="11" t="s">
        <v>77</v>
      </c>
      <c r="R1349" s="11" cm="1">
        <f t="array" ref="R1349">_xlfn.IFS(Table3[[#This Row],[Performance Levels]]="Exceeds",4,Table3[[#This Row],[Performance Levels]]="Fully Meets",3,Table3[[#This Row],[Performance Levels]]="PIP",1,Table3[[#This Row],[Performance Levels]]="Needs Improvement",2)</f>
        <v>4</v>
      </c>
      <c r="S1349" s="11">
        <v>3</v>
      </c>
      <c r="T1349" s="11" t="str" cm="1">
        <f t="array" ref="T1349">_xlfn.IFS(S1349&lt;=2,"Excellent",S1349=3,"Average",S1349&lt;=5,"Poor")</f>
        <v>Average</v>
      </c>
      <c r="U1349" s="9">
        <v>45111</v>
      </c>
      <c r="V1349" s="11">
        <v>5</v>
      </c>
      <c r="W1349" s="11" t="str" cm="1">
        <f t="array" ref="W1349">_xlfn.IFS(S1349&lt;=2,"High",S1349=3,"Moderate",S1349&lt;=5,"Low")</f>
        <v>Moderate</v>
      </c>
      <c r="X1349" s="11">
        <v>2</v>
      </c>
      <c r="Y1349" s="11" t="str" cm="1">
        <f t="array" ref="Y1349">_xlfn.IFS(S1349&lt;=2,"High",S1349=3,"Moderate",S1349&lt;=5,"Low")</f>
        <v>Moderate</v>
      </c>
      <c r="Z1349" s="11">
        <v>2</v>
      </c>
      <c r="AA1349" s="11" t="str" cm="1">
        <f t="array" ref="AA1349">_xlfn.IFS(S1349&lt;=2,"High",S1349=3,"Moderate",S1349&lt;=5,"Low")</f>
        <v>Moderate</v>
      </c>
      <c r="AB1349" s="9">
        <v>45098</v>
      </c>
      <c r="AC1349" s="11" t="s">
        <v>91</v>
      </c>
      <c r="AD1349" s="11" t="s">
        <v>41</v>
      </c>
      <c r="AE1349" s="11" t="s">
        <v>72</v>
      </c>
      <c r="AF1349" s="11">
        <v>3</v>
      </c>
      <c r="AG1349" s="12">
        <v>559.52</v>
      </c>
      <c r="AH1349" s="11">
        <v>32</v>
      </c>
      <c r="AI1349" s="11" t="str" cm="1">
        <f t="array" ref="AI1349">_xlfn.IFS(AH1349&lt;=25,"Young",AH1349&lt;=50,"Adult",AH1349&gt;50,"Old")</f>
        <v>Adult</v>
      </c>
    </row>
    <row r="1350" spans="1:35" x14ac:dyDescent="0.35">
      <c r="A1350" s="7">
        <v>1864</v>
      </c>
      <c r="B1350" s="5">
        <v>45080</v>
      </c>
      <c r="C1350" s="6">
        <f t="shared" ca="1" si="21"/>
        <v>2.963888888888889</v>
      </c>
      <c r="D1350" s="7" t="s">
        <v>27</v>
      </c>
      <c r="E1350" s="7" t="s">
        <v>28</v>
      </c>
      <c r="F1350" s="7" t="s">
        <v>29</v>
      </c>
      <c r="G1350" s="7" t="s">
        <v>54</v>
      </c>
      <c r="H1350" s="7" t="s">
        <v>44</v>
      </c>
      <c r="I1350" s="7" t="s">
        <v>32</v>
      </c>
      <c r="J1350" s="7" t="s">
        <v>33</v>
      </c>
      <c r="K1350" s="7" t="s">
        <v>69</v>
      </c>
      <c r="L1350" s="5">
        <v>26445</v>
      </c>
      <c r="M1350" s="7" t="s">
        <v>35</v>
      </c>
      <c r="N1350" s="7" t="s">
        <v>36</v>
      </c>
      <c r="O1350" s="7" t="s">
        <v>48</v>
      </c>
      <c r="P1350" s="7" t="s">
        <v>66</v>
      </c>
      <c r="Q1350" s="7" t="s">
        <v>77</v>
      </c>
      <c r="R1350" s="7" cm="1">
        <f t="array" ref="R1350">_xlfn.IFS(Table3[[#This Row],[Performance Levels]]="Exceeds",4,Table3[[#This Row],[Performance Levels]]="Fully Meets",3,Table3[[#This Row],[Performance Levels]]="PIP",1,Table3[[#This Row],[Performance Levels]]="Needs Improvement",2)</f>
        <v>4</v>
      </c>
      <c r="S1350" s="7">
        <v>3</v>
      </c>
      <c r="T1350" s="7" t="str" cm="1">
        <f t="array" ref="T1350">_xlfn.IFS(S1350&lt;=2,"Excellent",S1350=3,"Average",S1350&lt;=5,"Poor")</f>
        <v>Average</v>
      </c>
      <c r="U1350" s="5">
        <v>44905</v>
      </c>
      <c r="V1350" s="7">
        <v>3</v>
      </c>
      <c r="W1350" s="7" t="str" cm="1">
        <f t="array" ref="W1350">_xlfn.IFS(S1350&lt;=2,"High",S1350=3,"Moderate",S1350&lt;=5,"Low")</f>
        <v>Moderate</v>
      </c>
      <c r="X1350" s="7">
        <v>2</v>
      </c>
      <c r="Y1350" s="7" t="str" cm="1">
        <f t="array" ref="Y1350">_xlfn.IFS(S1350&lt;=2,"High",S1350=3,"Moderate",S1350&lt;=5,"Low")</f>
        <v>Moderate</v>
      </c>
      <c r="Z1350" s="7">
        <v>1</v>
      </c>
      <c r="AA1350" s="7" t="str" cm="1">
        <f t="array" ref="AA1350">_xlfn.IFS(S1350&lt;=2,"High",S1350=3,"Moderate",S1350&lt;=5,"Low")</f>
        <v>Moderate</v>
      </c>
      <c r="AB1350" s="5">
        <v>44779</v>
      </c>
      <c r="AC1350" s="7" t="s">
        <v>61</v>
      </c>
      <c r="AD1350" s="7" t="s">
        <v>41</v>
      </c>
      <c r="AE1350" s="7" t="s">
        <v>62</v>
      </c>
      <c r="AF1350" s="7">
        <v>4</v>
      </c>
      <c r="AG1350" s="8">
        <v>850.57</v>
      </c>
      <c r="AH1350" s="7">
        <v>51</v>
      </c>
      <c r="AI1350" s="7" t="str" cm="1">
        <f t="array" ref="AI1350">_xlfn.IFS(AH1350&lt;=25,"Young",AH1350&lt;=50,"Adult",AH1350&gt;50,"Old")</f>
        <v>Old</v>
      </c>
    </row>
    <row r="1351" spans="1:35" x14ac:dyDescent="0.35">
      <c r="A1351" s="11">
        <v>1865</v>
      </c>
      <c r="B1351" s="9">
        <v>44241</v>
      </c>
      <c r="C1351" s="10">
        <f t="shared" ca="1" si="21"/>
        <v>5.2666666666666666</v>
      </c>
      <c r="D1351" s="11" t="s">
        <v>27</v>
      </c>
      <c r="E1351" s="11" t="s">
        <v>84</v>
      </c>
      <c r="F1351" s="11" t="s">
        <v>29</v>
      </c>
      <c r="G1351" s="11" t="s">
        <v>45</v>
      </c>
      <c r="H1351" s="11" t="s">
        <v>31</v>
      </c>
      <c r="I1351" s="11" t="s">
        <v>45</v>
      </c>
      <c r="J1351" s="11" t="s">
        <v>33</v>
      </c>
      <c r="K1351" s="11" t="s">
        <v>69</v>
      </c>
      <c r="L1351" s="9">
        <v>25347</v>
      </c>
      <c r="M1351" s="11" t="s">
        <v>35</v>
      </c>
      <c r="N1351" s="11" t="s">
        <v>36</v>
      </c>
      <c r="O1351" s="11" t="s">
        <v>83</v>
      </c>
      <c r="P1351" s="11" t="s">
        <v>60</v>
      </c>
      <c r="Q1351" s="11" t="s">
        <v>77</v>
      </c>
      <c r="R1351" s="11" cm="1">
        <f t="array" ref="R1351">_xlfn.IFS(Table3[[#This Row],[Performance Levels]]="Exceeds",4,Table3[[#This Row],[Performance Levels]]="Fully Meets",3,Table3[[#This Row],[Performance Levels]]="PIP",1,Table3[[#This Row],[Performance Levels]]="Needs Improvement",2)</f>
        <v>4</v>
      </c>
      <c r="S1351" s="11">
        <v>3</v>
      </c>
      <c r="T1351" s="11" t="str" cm="1">
        <f t="array" ref="T1351">_xlfn.IFS(S1351&lt;=2,"Excellent",S1351=3,"Average",S1351&lt;=5,"Poor")</f>
        <v>Average</v>
      </c>
      <c r="U1351" s="9">
        <v>44938</v>
      </c>
      <c r="V1351" s="11">
        <v>1</v>
      </c>
      <c r="W1351" s="11" t="str" cm="1">
        <f t="array" ref="W1351">_xlfn.IFS(S1351&lt;=2,"High",S1351=3,"Moderate",S1351&lt;=5,"Low")</f>
        <v>Moderate</v>
      </c>
      <c r="X1351" s="11">
        <v>3</v>
      </c>
      <c r="Y1351" s="11" t="str" cm="1">
        <f t="array" ref="Y1351">_xlfn.IFS(S1351&lt;=2,"High",S1351=3,"Moderate",S1351&lt;=5,"Low")</f>
        <v>Moderate</v>
      </c>
      <c r="Z1351" s="11">
        <v>4</v>
      </c>
      <c r="AA1351" s="11" t="str" cm="1">
        <f t="array" ref="AA1351">_xlfn.IFS(S1351&lt;=2,"High",S1351=3,"Moderate",S1351&lt;=5,"Low")</f>
        <v>Moderate</v>
      </c>
      <c r="AB1351" s="9">
        <v>44878</v>
      </c>
      <c r="AC1351" s="11" t="s">
        <v>61</v>
      </c>
      <c r="AD1351" s="11" t="s">
        <v>41</v>
      </c>
      <c r="AE1351" s="11" t="s">
        <v>62</v>
      </c>
      <c r="AF1351" s="11">
        <v>3</v>
      </c>
      <c r="AG1351" s="12">
        <v>802.75</v>
      </c>
      <c r="AH1351" s="11">
        <v>52</v>
      </c>
      <c r="AI1351" s="11" t="str" cm="1">
        <f t="array" ref="AI1351">_xlfn.IFS(AH1351&lt;=25,"Young",AH1351&lt;=50,"Adult",AH1351&gt;50,"Old")</f>
        <v>Old</v>
      </c>
    </row>
    <row r="1352" spans="1:35" x14ac:dyDescent="0.35">
      <c r="A1352" s="7">
        <v>1866</v>
      </c>
      <c r="B1352" s="5">
        <v>44985</v>
      </c>
      <c r="C1352" s="6">
        <f t="shared" ca="1" si="21"/>
        <v>3.2222222222222223</v>
      </c>
      <c r="D1352" s="7" t="s">
        <v>27</v>
      </c>
      <c r="E1352" s="7" t="s">
        <v>43</v>
      </c>
      <c r="F1352" s="7" t="s">
        <v>29</v>
      </c>
      <c r="G1352" s="7" t="s">
        <v>30</v>
      </c>
      <c r="H1352" s="7" t="s">
        <v>44</v>
      </c>
      <c r="I1352" s="7" t="s">
        <v>32</v>
      </c>
      <c r="J1352" s="7" t="s">
        <v>33</v>
      </c>
      <c r="K1352" s="7" t="s">
        <v>69</v>
      </c>
      <c r="L1352" s="5">
        <v>29363</v>
      </c>
      <c r="M1352" s="7" t="s">
        <v>35</v>
      </c>
      <c r="N1352" s="7" t="s">
        <v>47</v>
      </c>
      <c r="O1352" s="7" t="s">
        <v>83</v>
      </c>
      <c r="P1352" s="7" t="s">
        <v>76</v>
      </c>
      <c r="Q1352" s="7" t="s">
        <v>77</v>
      </c>
      <c r="R1352" s="7" cm="1">
        <f t="array" ref="R1352">_xlfn.IFS(Table3[[#This Row],[Performance Levels]]="Exceeds",4,Table3[[#This Row],[Performance Levels]]="Fully Meets",3,Table3[[#This Row],[Performance Levels]]="PIP",1,Table3[[#This Row],[Performance Levels]]="Needs Improvement",2)</f>
        <v>4</v>
      </c>
      <c r="S1352" s="7">
        <v>3</v>
      </c>
      <c r="T1352" s="7" t="str" cm="1">
        <f t="array" ref="T1352">_xlfn.IFS(S1352&lt;=2,"Excellent",S1352=3,"Average",S1352&lt;=5,"Poor")</f>
        <v>Average</v>
      </c>
      <c r="U1352" s="5">
        <v>44846</v>
      </c>
      <c r="V1352" s="7">
        <v>3</v>
      </c>
      <c r="W1352" s="7" t="str" cm="1">
        <f t="array" ref="W1352">_xlfn.IFS(S1352&lt;=2,"High",S1352=3,"Moderate",S1352&lt;=5,"Low")</f>
        <v>Moderate</v>
      </c>
      <c r="X1352" s="7">
        <v>5</v>
      </c>
      <c r="Y1352" s="7" t="str" cm="1">
        <f t="array" ref="Y1352">_xlfn.IFS(S1352&lt;=2,"High",S1352=3,"Moderate",S1352&lt;=5,"Low")</f>
        <v>Moderate</v>
      </c>
      <c r="Z1352" s="7">
        <v>2</v>
      </c>
      <c r="AA1352" s="7" t="str" cm="1">
        <f t="array" ref="AA1352">_xlfn.IFS(S1352&lt;=2,"High",S1352=3,"Moderate",S1352&lt;=5,"Low")</f>
        <v>Moderate</v>
      </c>
      <c r="AB1352" s="5">
        <v>45038</v>
      </c>
      <c r="AC1352" s="7" t="s">
        <v>49</v>
      </c>
      <c r="AD1352" s="7" t="s">
        <v>50</v>
      </c>
      <c r="AE1352" s="7" t="s">
        <v>62</v>
      </c>
      <c r="AF1352" s="7">
        <v>3</v>
      </c>
      <c r="AG1352" s="8">
        <v>587.63</v>
      </c>
      <c r="AH1352" s="7">
        <v>43</v>
      </c>
      <c r="AI1352" s="7" t="str" cm="1">
        <f t="array" ref="AI1352">_xlfn.IFS(AH1352&lt;=25,"Young",AH1352&lt;=50,"Adult",AH1352&gt;50,"Old")</f>
        <v>Adult</v>
      </c>
    </row>
    <row r="1353" spans="1:35" x14ac:dyDescent="0.35">
      <c r="A1353" s="11">
        <v>1867</v>
      </c>
      <c r="B1353" s="9">
        <v>44205</v>
      </c>
      <c r="C1353" s="10">
        <f t="shared" ca="1" si="21"/>
        <v>5.3638888888888889</v>
      </c>
      <c r="D1353" s="11" t="s">
        <v>27</v>
      </c>
      <c r="E1353" s="11" t="s">
        <v>86</v>
      </c>
      <c r="F1353" s="11" t="s">
        <v>29</v>
      </c>
      <c r="G1353" s="11" t="s">
        <v>54</v>
      </c>
      <c r="H1353" s="11" t="s">
        <v>55</v>
      </c>
      <c r="I1353" s="11" t="s">
        <v>32</v>
      </c>
      <c r="J1353" s="11" t="s">
        <v>33</v>
      </c>
      <c r="K1353" s="11" t="s">
        <v>78</v>
      </c>
      <c r="L1353" s="9">
        <v>52171</v>
      </c>
      <c r="M1353" s="11" t="s">
        <v>35</v>
      </c>
      <c r="N1353" s="11" t="s">
        <v>47</v>
      </c>
      <c r="O1353" s="11" t="s">
        <v>83</v>
      </c>
      <c r="P1353" s="11" t="s">
        <v>76</v>
      </c>
      <c r="Q1353" s="11" t="s">
        <v>97</v>
      </c>
      <c r="R1353" s="11" cm="1">
        <f t="array" ref="R1353">_xlfn.IFS(Table3[[#This Row],[Performance Levels]]="Exceeds",4,Table3[[#This Row],[Performance Levels]]="Fully Meets",3,Table3[[#This Row],[Performance Levels]]="PIP",1,Table3[[#This Row],[Performance Levels]]="Needs Improvement",2)</f>
        <v>2</v>
      </c>
      <c r="S1353" s="11">
        <v>3</v>
      </c>
      <c r="T1353" s="11" t="str" cm="1">
        <f t="array" ref="T1353">_xlfn.IFS(S1353&lt;=2,"Excellent",S1353=3,"Average",S1353&lt;=5,"Poor")</f>
        <v>Average</v>
      </c>
      <c r="U1353" s="9">
        <v>45054</v>
      </c>
      <c r="V1353" s="11">
        <v>1</v>
      </c>
      <c r="W1353" s="11" t="str" cm="1">
        <f t="array" ref="W1353">_xlfn.IFS(S1353&lt;=2,"High",S1353=3,"Moderate",S1353&lt;=5,"Low")</f>
        <v>Moderate</v>
      </c>
      <c r="X1353" s="11">
        <v>5</v>
      </c>
      <c r="Y1353" s="11" t="str" cm="1">
        <f t="array" ref="Y1353">_xlfn.IFS(S1353&lt;=2,"High",S1353=3,"Moderate",S1353&lt;=5,"Low")</f>
        <v>Moderate</v>
      </c>
      <c r="Z1353" s="11">
        <v>2</v>
      </c>
      <c r="AA1353" s="11" t="str" cm="1">
        <f t="array" ref="AA1353">_xlfn.IFS(S1353&lt;=2,"High",S1353=3,"Moderate",S1353&lt;=5,"Low")</f>
        <v>Moderate</v>
      </c>
      <c r="AB1353" s="9">
        <v>45050</v>
      </c>
      <c r="AC1353" s="11" t="s">
        <v>61</v>
      </c>
      <c r="AD1353" s="11" t="s">
        <v>50</v>
      </c>
      <c r="AE1353" s="11" t="s">
        <v>72</v>
      </c>
      <c r="AF1353" s="11">
        <v>3</v>
      </c>
      <c r="AG1353" s="12">
        <v>114.45</v>
      </c>
      <c r="AH1353" s="11">
        <v>79</v>
      </c>
      <c r="AI1353" s="11" t="str" cm="1">
        <f t="array" ref="AI1353">_xlfn.IFS(AH1353&lt;=25,"Young",AH1353&lt;=50,"Adult",AH1353&gt;50,"Old")</f>
        <v>Old</v>
      </c>
    </row>
    <row r="1354" spans="1:35" x14ac:dyDescent="0.35">
      <c r="A1354" s="7">
        <v>1868</v>
      </c>
      <c r="B1354" s="5">
        <v>44642</v>
      </c>
      <c r="C1354" s="6">
        <f t="shared" ca="1" si="21"/>
        <v>4.1611111111111114</v>
      </c>
      <c r="D1354" s="7" t="s">
        <v>27</v>
      </c>
      <c r="E1354" s="7" t="s">
        <v>63</v>
      </c>
      <c r="F1354" s="7" t="s">
        <v>29</v>
      </c>
      <c r="G1354" s="7" t="s">
        <v>45</v>
      </c>
      <c r="H1354" s="7" t="s">
        <v>44</v>
      </c>
      <c r="I1354" s="7" t="s">
        <v>54</v>
      </c>
      <c r="J1354" s="7" t="s">
        <v>33</v>
      </c>
      <c r="K1354" s="7" t="s">
        <v>69</v>
      </c>
      <c r="L1354" s="5">
        <v>36858</v>
      </c>
      <c r="M1354" s="7" t="s">
        <v>35</v>
      </c>
      <c r="N1354" s="7" t="s">
        <v>47</v>
      </c>
      <c r="O1354" s="7" t="s">
        <v>71</v>
      </c>
      <c r="P1354" s="7" t="s">
        <v>60</v>
      </c>
      <c r="Q1354" s="7" t="s">
        <v>97</v>
      </c>
      <c r="R1354" s="7" cm="1">
        <f t="array" ref="R1354">_xlfn.IFS(Table3[[#This Row],[Performance Levels]]="Exceeds",4,Table3[[#This Row],[Performance Levels]]="Fully Meets",3,Table3[[#This Row],[Performance Levels]]="PIP",1,Table3[[#This Row],[Performance Levels]]="Needs Improvement",2)</f>
        <v>2</v>
      </c>
      <c r="S1354" s="7">
        <v>3</v>
      </c>
      <c r="T1354" s="7" t="str" cm="1">
        <f t="array" ref="T1354">_xlfn.IFS(S1354&lt;=2,"Excellent",S1354=3,"Average",S1354&lt;=5,"Poor")</f>
        <v>Average</v>
      </c>
      <c r="U1354" s="5">
        <v>44983</v>
      </c>
      <c r="V1354" s="7">
        <v>5</v>
      </c>
      <c r="W1354" s="7" t="str" cm="1">
        <f t="array" ref="W1354">_xlfn.IFS(S1354&lt;=2,"High",S1354=3,"Moderate",S1354&lt;=5,"Low")</f>
        <v>Moderate</v>
      </c>
      <c r="X1354" s="7">
        <v>3</v>
      </c>
      <c r="Y1354" s="7" t="str" cm="1">
        <f t="array" ref="Y1354">_xlfn.IFS(S1354&lt;=2,"High",S1354=3,"Moderate",S1354&lt;=5,"Low")</f>
        <v>Moderate</v>
      </c>
      <c r="Z1354" s="7">
        <v>3</v>
      </c>
      <c r="AA1354" s="7" t="str" cm="1">
        <f t="array" ref="AA1354">_xlfn.IFS(S1354&lt;=2,"High",S1354=3,"Moderate",S1354&lt;=5,"Low")</f>
        <v>Moderate</v>
      </c>
      <c r="AB1354" s="5">
        <v>45012</v>
      </c>
      <c r="AC1354" s="7" t="s">
        <v>40</v>
      </c>
      <c r="AD1354" s="7" t="s">
        <v>41</v>
      </c>
      <c r="AE1354" s="7" t="s">
        <v>62</v>
      </c>
      <c r="AF1354" s="7">
        <v>4</v>
      </c>
      <c r="AG1354" s="8">
        <v>599.79</v>
      </c>
      <c r="AH1354" s="7">
        <v>22</v>
      </c>
      <c r="AI1354" s="7" t="str" cm="1">
        <f t="array" ref="AI1354">_xlfn.IFS(AH1354&lt;=25,"Young",AH1354&lt;=50,"Adult",AH1354&gt;50,"Old")</f>
        <v>Young</v>
      </c>
    </row>
    <row r="1355" spans="1:35" x14ac:dyDescent="0.35">
      <c r="A1355" s="11">
        <v>1869</v>
      </c>
      <c r="B1355" s="9">
        <v>43780</v>
      </c>
      <c r="C1355" s="10">
        <f t="shared" ca="1" si="21"/>
        <v>6.5250000000000004</v>
      </c>
      <c r="D1355" s="11" t="s">
        <v>27</v>
      </c>
      <c r="E1355" s="11" t="s">
        <v>93</v>
      </c>
      <c r="F1355" s="11" t="s">
        <v>29</v>
      </c>
      <c r="G1355" s="11" t="s">
        <v>45</v>
      </c>
      <c r="H1355" s="11" t="s">
        <v>31</v>
      </c>
      <c r="I1355" s="11" t="s">
        <v>32</v>
      </c>
      <c r="J1355" s="11" t="s">
        <v>33</v>
      </c>
      <c r="K1355" s="11" t="s">
        <v>101</v>
      </c>
      <c r="L1355" s="9">
        <v>29976</v>
      </c>
      <c r="M1355" s="11" t="s">
        <v>35</v>
      </c>
      <c r="N1355" s="11" t="s">
        <v>36</v>
      </c>
      <c r="O1355" s="11" t="s">
        <v>83</v>
      </c>
      <c r="P1355" s="11" t="s">
        <v>66</v>
      </c>
      <c r="Q1355" s="11" t="s">
        <v>77</v>
      </c>
      <c r="R1355" s="11" cm="1">
        <f t="array" ref="R1355">_xlfn.IFS(Table3[[#This Row],[Performance Levels]]="Exceeds",4,Table3[[#This Row],[Performance Levels]]="Fully Meets",3,Table3[[#This Row],[Performance Levels]]="PIP",1,Table3[[#This Row],[Performance Levels]]="Needs Improvement",2)</f>
        <v>4</v>
      </c>
      <c r="S1355" s="11">
        <v>3</v>
      </c>
      <c r="T1355" s="11" t="str" cm="1">
        <f t="array" ref="T1355">_xlfn.IFS(S1355&lt;=2,"Excellent",S1355=3,"Average",S1355&lt;=5,"Poor")</f>
        <v>Average</v>
      </c>
      <c r="U1355" s="9">
        <v>44804</v>
      </c>
      <c r="V1355" s="11">
        <v>1</v>
      </c>
      <c r="W1355" s="11" t="str" cm="1">
        <f t="array" ref="W1355">_xlfn.IFS(S1355&lt;=2,"High",S1355=3,"Moderate",S1355&lt;=5,"Low")</f>
        <v>Moderate</v>
      </c>
      <c r="X1355" s="11">
        <v>2</v>
      </c>
      <c r="Y1355" s="11" t="str" cm="1">
        <f t="array" ref="Y1355">_xlfn.IFS(S1355&lt;=2,"High",S1355=3,"Moderate",S1355&lt;=5,"Low")</f>
        <v>Moderate</v>
      </c>
      <c r="Z1355" s="11">
        <v>3</v>
      </c>
      <c r="AA1355" s="11" t="str" cm="1">
        <f t="array" ref="AA1355">_xlfn.IFS(S1355&lt;=2,"High",S1355=3,"Moderate",S1355&lt;=5,"Low")</f>
        <v>Moderate</v>
      </c>
      <c r="AB1355" s="9">
        <v>44918</v>
      </c>
      <c r="AC1355" s="11" t="s">
        <v>49</v>
      </c>
      <c r="AD1355" s="11" t="s">
        <v>41</v>
      </c>
      <c r="AE1355" s="11" t="s">
        <v>42</v>
      </c>
      <c r="AF1355" s="11">
        <v>3</v>
      </c>
      <c r="AG1355" s="12">
        <v>280.45999999999998</v>
      </c>
      <c r="AH1355" s="11">
        <v>37</v>
      </c>
      <c r="AI1355" s="11" t="str" cm="1">
        <f t="array" ref="AI1355">_xlfn.IFS(AH1355&lt;=25,"Young",AH1355&lt;=50,"Adult",AH1355&gt;50,"Old")</f>
        <v>Adult</v>
      </c>
    </row>
    <row r="1356" spans="1:35" x14ac:dyDescent="0.35">
      <c r="A1356" s="7">
        <v>1870</v>
      </c>
      <c r="B1356" s="5">
        <v>44838</v>
      </c>
      <c r="C1356" s="6">
        <f t="shared" ca="1" si="21"/>
        <v>3.6277777777777778</v>
      </c>
      <c r="D1356" s="7" t="s">
        <v>27</v>
      </c>
      <c r="E1356" s="7" t="s">
        <v>73</v>
      </c>
      <c r="F1356" s="7" t="s">
        <v>29</v>
      </c>
      <c r="G1356" s="7" t="s">
        <v>30</v>
      </c>
      <c r="H1356" s="7" t="s">
        <v>55</v>
      </c>
      <c r="I1356" s="7" t="s">
        <v>54</v>
      </c>
      <c r="J1356" s="7" t="s">
        <v>33</v>
      </c>
      <c r="K1356" s="7" t="s">
        <v>78</v>
      </c>
      <c r="L1356" s="5">
        <v>33694</v>
      </c>
      <c r="M1356" s="7" t="s">
        <v>35</v>
      </c>
      <c r="N1356" s="7" t="s">
        <v>36</v>
      </c>
      <c r="O1356" s="7" t="s">
        <v>48</v>
      </c>
      <c r="P1356" s="7" t="s">
        <v>66</v>
      </c>
      <c r="Q1356" s="7" t="s">
        <v>39</v>
      </c>
      <c r="R1356" s="7" cm="1">
        <f t="array" ref="R1356">_xlfn.IFS(Table3[[#This Row],[Performance Levels]]="Exceeds",4,Table3[[#This Row],[Performance Levels]]="Fully Meets",3,Table3[[#This Row],[Performance Levels]]="PIP",1,Table3[[#This Row],[Performance Levels]]="Needs Improvement",2)</f>
        <v>3</v>
      </c>
      <c r="S1356" s="7">
        <v>3</v>
      </c>
      <c r="T1356" s="7" t="str" cm="1">
        <f t="array" ref="T1356">_xlfn.IFS(S1356&lt;=2,"Excellent",S1356=3,"Average",S1356&lt;=5,"Poor")</f>
        <v>Average</v>
      </c>
      <c r="U1356" s="5">
        <v>44817</v>
      </c>
      <c r="V1356" s="7">
        <v>2</v>
      </c>
      <c r="W1356" s="7" t="str" cm="1">
        <f t="array" ref="W1356">_xlfn.IFS(S1356&lt;=2,"High",S1356=3,"Moderate",S1356&lt;=5,"Low")</f>
        <v>Moderate</v>
      </c>
      <c r="X1356" s="7">
        <v>5</v>
      </c>
      <c r="Y1356" s="7" t="str" cm="1">
        <f t="array" ref="Y1356">_xlfn.IFS(S1356&lt;=2,"High",S1356=3,"Moderate",S1356&lt;=5,"Low")</f>
        <v>Moderate</v>
      </c>
      <c r="Z1356" s="7">
        <v>3</v>
      </c>
      <c r="AA1356" s="7" t="str" cm="1">
        <f t="array" ref="AA1356">_xlfn.IFS(S1356&lt;=2,"High",S1356=3,"Moderate",S1356&lt;=5,"Low")</f>
        <v>Moderate</v>
      </c>
      <c r="AB1356" s="5">
        <v>44920</v>
      </c>
      <c r="AC1356" s="7" t="s">
        <v>91</v>
      </c>
      <c r="AD1356" s="7" t="s">
        <v>50</v>
      </c>
      <c r="AE1356" s="7" t="s">
        <v>51</v>
      </c>
      <c r="AF1356" s="7">
        <v>3</v>
      </c>
      <c r="AG1356" s="8">
        <v>969.98</v>
      </c>
      <c r="AH1356" s="7">
        <v>30</v>
      </c>
      <c r="AI1356" s="7" t="str" cm="1">
        <f t="array" ref="AI1356">_xlfn.IFS(AH1356&lt;=25,"Young",AH1356&lt;=50,"Adult",AH1356&gt;50,"Old")</f>
        <v>Adult</v>
      </c>
    </row>
    <row r="1357" spans="1:35" x14ac:dyDescent="0.35">
      <c r="A1357" s="11">
        <v>1871</v>
      </c>
      <c r="B1357" s="9">
        <v>44431</v>
      </c>
      <c r="C1357" s="10">
        <f t="shared" ca="1" si="21"/>
        <v>4.7416666666666663</v>
      </c>
      <c r="D1357" s="11" t="s">
        <v>27</v>
      </c>
      <c r="E1357" s="11" t="s">
        <v>80</v>
      </c>
      <c r="F1357" s="11" t="s">
        <v>29</v>
      </c>
      <c r="G1357" s="11" t="s">
        <v>30</v>
      </c>
      <c r="H1357" s="11" t="s">
        <v>31</v>
      </c>
      <c r="I1357" s="11" t="s">
        <v>54</v>
      </c>
      <c r="J1357" s="11" t="s">
        <v>33</v>
      </c>
      <c r="K1357" s="11" t="s">
        <v>100</v>
      </c>
      <c r="L1357" s="9">
        <v>35286</v>
      </c>
      <c r="M1357" s="11" t="s">
        <v>35</v>
      </c>
      <c r="N1357" s="11" t="s">
        <v>36</v>
      </c>
      <c r="O1357" s="11" t="s">
        <v>37</v>
      </c>
      <c r="P1357" s="11" t="s">
        <v>38</v>
      </c>
      <c r="Q1357" s="11" t="s">
        <v>39</v>
      </c>
      <c r="R1357" s="11" cm="1">
        <f t="array" ref="R1357">_xlfn.IFS(Table3[[#This Row],[Performance Levels]]="Exceeds",4,Table3[[#This Row],[Performance Levels]]="Fully Meets",3,Table3[[#This Row],[Performance Levels]]="PIP",1,Table3[[#This Row],[Performance Levels]]="Needs Improvement",2)</f>
        <v>3</v>
      </c>
      <c r="S1357" s="11">
        <v>3</v>
      </c>
      <c r="T1357" s="11" t="str" cm="1">
        <f t="array" ref="T1357">_xlfn.IFS(S1357&lt;=2,"Excellent",S1357=3,"Average",S1357&lt;=5,"Poor")</f>
        <v>Average</v>
      </c>
      <c r="U1357" s="9">
        <v>44907</v>
      </c>
      <c r="V1357" s="11">
        <v>1</v>
      </c>
      <c r="W1357" s="11" t="str" cm="1">
        <f t="array" ref="W1357">_xlfn.IFS(S1357&lt;=2,"High",S1357=3,"Moderate",S1357&lt;=5,"Low")</f>
        <v>Moderate</v>
      </c>
      <c r="X1357" s="11">
        <v>4</v>
      </c>
      <c r="Y1357" s="11" t="str" cm="1">
        <f t="array" ref="Y1357">_xlfn.IFS(S1357&lt;=2,"High",S1357=3,"Moderate",S1357&lt;=5,"Low")</f>
        <v>Moderate</v>
      </c>
      <c r="Z1357" s="11">
        <v>3</v>
      </c>
      <c r="AA1357" s="11" t="str" cm="1">
        <f t="array" ref="AA1357">_xlfn.IFS(S1357&lt;=2,"High",S1357=3,"Moderate",S1357&lt;=5,"Low")</f>
        <v>Moderate</v>
      </c>
      <c r="AB1357" s="9">
        <v>45110</v>
      </c>
      <c r="AC1357" s="11" t="s">
        <v>49</v>
      </c>
      <c r="AD1357" s="11" t="s">
        <v>41</v>
      </c>
      <c r="AE1357" s="11" t="s">
        <v>42</v>
      </c>
      <c r="AF1357" s="11">
        <v>4</v>
      </c>
      <c r="AG1357" s="12">
        <v>643.07000000000005</v>
      </c>
      <c r="AH1357" s="11">
        <v>25</v>
      </c>
      <c r="AI1357" s="11" t="str" cm="1">
        <f t="array" ref="AI1357">_xlfn.IFS(AH1357&lt;=25,"Young",AH1357&lt;=50,"Adult",AH1357&gt;50,"Old")</f>
        <v>Young</v>
      </c>
    </row>
    <row r="1358" spans="1:35" x14ac:dyDescent="0.35">
      <c r="A1358" s="7">
        <v>1872</v>
      </c>
      <c r="B1358" s="5">
        <v>44900</v>
      </c>
      <c r="C1358" s="6">
        <f t="shared" ca="1" si="21"/>
        <v>3.4583333333333335</v>
      </c>
      <c r="D1358" s="7" t="s">
        <v>27</v>
      </c>
      <c r="E1358" s="7" t="s">
        <v>53</v>
      </c>
      <c r="F1358" s="7" t="s">
        <v>29</v>
      </c>
      <c r="G1358" s="7" t="s">
        <v>54</v>
      </c>
      <c r="H1358" s="7" t="s">
        <v>55</v>
      </c>
      <c r="I1358" s="7" t="s">
        <v>32</v>
      </c>
      <c r="J1358" s="7" t="s">
        <v>33</v>
      </c>
      <c r="K1358" s="7" t="s">
        <v>69</v>
      </c>
      <c r="L1358" s="5">
        <v>26654</v>
      </c>
      <c r="M1358" s="7" t="s">
        <v>35</v>
      </c>
      <c r="N1358" s="7" t="s">
        <v>36</v>
      </c>
      <c r="O1358" s="7" t="s">
        <v>48</v>
      </c>
      <c r="P1358" s="7" t="s">
        <v>66</v>
      </c>
      <c r="Q1358" s="7" t="s">
        <v>39</v>
      </c>
      <c r="R1358" s="7" cm="1">
        <f t="array" ref="R1358">_xlfn.IFS(Table3[[#This Row],[Performance Levels]]="Exceeds",4,Table3[[#This Row],[Performance Levels]]="Fully Meets",3,Table3[[#This Row],[Performance Levels]]="PIP",1,Table3[[#This Row],[Performance Levels]]="Needs Improvement",2)</f>
        <v>3</v>
      </c>
      <c r="S1358" s="7">
        <v>3</v>
      </c>
      <c r="T1358" s="7" t="str" cm="1">
        <f t="array" ref="T1358">_xlfn.IFS(S1358&lt;=2,"Excellent",S1358=3,"Average",S1358&lt;=5,"Poor")</f>
        <v>Average</v>
      </c>
      <c r="U1358" s="5">
        <v>45033</v>
      </c>
      <c r="V1358" s="7">
        <v>1</v>
      </c>
      <c r="W1358" s="7" t="str" cm="1">
        <f t="array" ref="W1358">_xlfn.IFS(S1358&lt;=2,"High",S1358=3,"Moderate",S1358&lt;=5,"Low")</f>
        <v>Moderate</v>
      </c>
      <c r="X1358" s="7">
        <v>2</v>
      </c>
      <c r="Y1358" s="7" t="str" cm="1">
        <f t="array" ref="Y1358">_xlfn.IFS(S1358&lt;=2,"High",S1358=3,"Moderate",S1358&lt;=5,"Low")</f>
        <v>Moderate</v>
      </c>
      <c r="Z1358" s="7">
        <v>5</v>
      </c>
      <c r="AA1358" s="7" t="str" cm="1">
        <f t="array" ref="AA1358">_xlfn.IFS(S1358&lt;=2,"High",S1358=3,"Moderate",S1358&lt;=5,"Low")</f>
        <v>Moderate</v>
      </c>
      <c r="AB1358" s="5">
        <v>45111</v>
      </c>
      <c r="AC1358" s="7" t="s">
        <v>40</v>
      </c>
      <c r="AD1358" s="7" t="s">
        <v>41</v>
      </c>
      <c r="AE1358" s="7" t="s">
        <v>51</v>
      </c>
      <c r="AF1358" s="7">
        <v>4</v>
      </c>
      <c r="AG1358" s="8">
        <v>299.55</v>
      </c>
      <c r="AH1358" s="7">
        <v>50</v>
      </c>
      <c r="AI1358" s="7" t="str" cm="1">
        <f t="array" ref="AI1358">_xlfn.IFS(AH1358&lt;=25,"Young",AH1358&lt;=50,"Adult",AH1358&gt;50,"Old")</f>
        <v>Adult</v>
      </c>
    </row>
    <row r="1359" spans="1:35" x14ac:dyDescent="0.35">
      <c r="A1359" s="11">
        <v>1873</v>
      </c>
      <c r="B1359" s="9">
        <v>43666</v>
      </c>
      <c r="C1359" s="10">
        <f t="shared" ca="1" si="21"/>
        <v>6.833333333333333</v>
      </c>
      <c r="D1359" s="11" t="s">
        <v>105</v>
      </c>
      <c r="E1359" s="11" t="s">
        <v>68</v>
      </c>
      <c r="F1359" s="11" t="s">
        <v>29</v>
      </c>
      <c r="G1359" s="11" t="s">
        <v>30</v>
      </c>
      <c r="H1359" s="11" t="s">
        <v>31</v>
      </c>
      <c r="I1359" s="11" t="s">
        <v>32</v>
      </c>
      <c r="J1359" s="11" t="s">
        <v>33</v>
      </c>
      <c r="K1359" s="11" t="s">
        <v>78</v>
      </c>
      <c r="L1359" s="9">
        <v>21938</v>
      </c>
      <c r="M1359" s="11" t="s">
        <v>35</v>
      </c>
      <c r="N1359" s="11" t="s">
        <v>36</v>
      </c>
      <c r="O1359" s="11" t="s">
        <v>71</v>
      </c>
      <c r="P1359" s="11" t="s">
        <v>66</v>
      </c>
      <c r="Q1359" s="11" t="s">
        <v>39</v>
      </c>
      <c r="R1359" s="11" cm="1">
        <f t="array" ref="R1359">_xlfn.IFS(Table3[[#This Row],[Performance Levels]]="Exceeds",4,Table3[[#This Row],[Performance Levels]]="Fully Meets",3,Table3[[#This Row],[Performance Levels]]="PIP",1,Table3[[#This Row],[Performance Levels]]="Needs Improvement",2)</f>
        <v>3</v>
      </c>
      <c r="S1359" s="11">
        <v>3</v>
      </c>
      <c r="T1359" s="11" t="str" cm="1">
        <f t="array" ref="T1359">_xlfn.IFS(S1359&lt;=2,"Excellent",S1359=3,"Average",S1359&lt;=5,"Poor")</f>
        <v>Average</v>
      </c>
      <c r="U1359" s="9">
        <v>44787</v>
      </c>
      <c r="V1359" s="11">
        <v>5</v>
      </c>
      <c r="W1359" s="11" t="str" cm="1">
        <f t="array" ref="W1359">_xlfn.IFS(S1359&lt;=2,"High",S1359=3,"Moderate",S1359&lt;=5,"Low")</f>
        <v>Moderate</v>
      </c>
      <c r="X1359" s="11">
        <v>2</v>
      </c>
      <c r="Y1359" s="11" t="str" cm="1">
        <f t="array" ref="Y1359">_xlfn.IFS(S1359&lt;=2,"High",S1359=3,"Moderate",S1359&lt;=5,"Low")</f>
        <v>Moderate</v>
      </c>
      <c r="Z1359" s="11">
        <v>3</v>
      </c>
      <c r="AA1359" s="11" t="str" cm="1">
        <f t="array" ref="AA1359">_xlfn.IFS(S1359&lt;=2,"High",S1359=3,"Moderate",S1359&lt;=5,"Low")</f>
        <v>Moderate</v>
      </c>
      <c r="AB1359" s="9">
        <v>44987</v>
      </c>
      <c r="AC1359" s="11" t="s">
        <v>67</v>
      </c>
      <c r="AD1359" s="11" t="s">
        <v>50</v>
      </c>
      <c r="AE1359" s="11" t="s">
        <v>51</v>
      </c>
      <c r="AF1359" s="11">
        <v>3</v>
      </c>
      <c r="AG1359" s="12">
        <v>373.67</v>
      </c>
      <c r="AH1359" s="11">
        <v>59</v>
      </c>
      <c r="AI1359" s="11" t="str" cm="1">
        <f t="array" ref="AI1359">_xlfn.IFS(AH1359&lt;=25,"Young",AH1359&lt;=50,"Adult",AH1359&gt;50,"Old")</f>
        <v>Old</v>
      </c>
    </row>
    <row r="1360" spans="1:35" x14ac:dyDescent="0.35">
      <c r="A1360" s="7">
        <v>1874</v>
      </c>
      <c r="B1360" s="5">
        <v>44505</v>
      </c>
      <c r="C1360" s="6">
        <f t="shared" ca="1" si="21"/>
        <v>4.541666666666667</v>
      </c>
      <c r="D1360" s="7" t="s">
        <v>105</v>
      </c>
      <c r="E1360" s="7" t="s">
        <v>28</v>
      </c>
      <c r="F1360" s="7" t="s">
        <v>29</v>
      </c>
      <c r="G1360" s="7" t="s">
        <v>54</v>
      </c>
      <c r="H1360" s="7" t="s">
        <v>55</v>
      </c>
      <c r="I1360" s="7" t="s">
        <v>45</v>
      </c>
      <c r="J1360" s="7" t="s">
        <v>33</v>
      </c>
      <c r="K1360" s="7" t="s">
        <v>109</v>
      </c>
      <c r="L1360" s="5">
        <v>22258</v>
      </c>
      <c r="M1360" s="7" t="s">
        <v>35</v>
      </c>
      <c r="N1360" s="7" t="s">
        <v>47</v>
      </c>
      <c r="O1360" s="7" t="s">
        <v>83</v>
      </c>
      <c r="P1360" s="7" t="s">
        <v>38</v>
      </c>
      <c r="Q1360" s="7" t="s">
        <v>39</v>
      </c>
      <c r="R1360" s="7" cm="1">
        <f t="array" ref="R1360">_xlfn.IFS(Table3[[#This Row],[Performance Levels]]="Exceeds",4,Table3[[#This Row],[Performance Levels]]="Fully Meets",3,Table3[[#This Row],[Performance Levels]]="PIP",1,Table3[[#This Row],[Performance Levels]]="Needs Improvement",2)</f>
        <v>3</v>
      </c>
      <c r="S1360" s="7">
        <v>3</v>
      </c>
      <c r="T1360" s="7" t="str" cm="1">
        <f t="array" ref="T1360">_xlfn.IFS(S1360&lt;=2,"Excellent",S1360=3,"Average",S1360&lt;=5,"Poor")</f>
        <v>Average</v>
      </c>
      <c r="U1360" s="5">
        <v>45050</v>
      </c>
      <c r="V1360" s="7">
        <v>2</v>
      </c>
      <c r="W1360" s="7" t="str" cm="1">
        <f t="array" ref="W1360">_xlfn.IFS(S1360&lt;=2,"High",S1360=3,"Moderate",S1360&lt;=5,"Low")</f>
        <v>Moderate</v>
      </c>
      <c r="X1360" s="7">
        <v>4</v>
      </c>
      <c r="Y1360" s="7" t="str" cm="1">
        <f t="array" ref="Y1360">_xlfn.IFS(S1360&lt;=2,"High",S1360=3,"Moderate",S1360&lt;=5,"Low")</f>
        <v>Moderate</v>
      </c>
      <c r="Z1360" s="7">
        <v>4</v>
      </c>
      <c r="AA1360" s="7" t="str" cm="1">
        <f t="array" ref="AA1360">_xlfn.IFS(S1360&lt;=2,"High",S1360=3,"Moderate",S1360&lt;=5,"Low")</f>
        <v>Moderate</v>
      </c>
      <c r="AB1360" s="5">
        <v>44920</v>
      </c>
      <c r="AC1360" s="7" t="s">
        <v>40</v>
      </c>
      <c r="AD1360" s="7" t="s">
        <v>41</v>
      </c>
      <c r="AE1360" s="7" t="s">
        <v>72</v>
      </c>
      <c r="AF1360" s="7">
        <v>1</v>
      </c>
      <c r="AG1360" s="8">
        <v>902.01</v>
      </c>
      <c r="AH1360" s="7">
        <v>61</v>
      </c>
      <c r="AI1360" s="7" t="str" cm="1">
        <f t="array" ref="AI1360">_xlfn.IFS(AH1360&lt;=25,"Young",AH1360&lt;=50,"Adult",AH1360&gt;50,"Old")</f>
        <v>Old</v>
      </c>
    </row>
    <row r="1361" spans="1:35" x14ac:dyDescent="0.35">
      <c r="A1361" s="11">
        <v>1875</v>
      </c>
      <c r="B1361" s="9">
        <v>44200</v>
      </c>
      <c r="C1361" s="10">
        <f t="shared" ca="1" si="21"/>
        <v>5.3777777777777782</v>
      </c>
      <c r="D1361" s="11" t="s">
        <v>105</v>
      </c>
      <c r="E1361" s="11" t="s">
        <v>43</v>
      </c>
      <c r="F1361" s="11" t="s">
        <v>107</v>
      </c>
      <c r="G1361" s="11" t="s">
        <v>54</v>
      </c>
      <c r="H1361" s="11" t="s">
        <v>31</v>
      </c>
      <c r="I1361" s="11" t="s">
        <v>54</v>
      </c>
      <c r="J1361" s="11" t="s">
        <v>33</v>
      </c>
      <c r="K1361" s="11" t="s">
        <v>64</v>
      </c>
      <c r="L1361" s="9">
        <v>19572</v>
      </c>
      <c r="M1361" s="11" t="s">
        <v>35</v>
      </c>
      <c r="N1361" s="11" t="s">
        <v>47</v>
      </c>
      <c r="O1361" s="11" t="s">
        <v>59</v>
      </c>
      <c r="P1361" s="11" t="s">
        <v>60</v>
      </c>
      <c r="Q1361" s="11" t="s">
        <v>39</v>
      </c>
      <c r="R1361" s="11" cm="1">
        <f t="array" ref="R1361">_xlfn.IFS(Table3[[#This Row],[Performance Levels]]="Exceeds",4,Table3[[#This Row],[Performance Levels]]="Fully Meets",3,Table3[[#This Row],[Performance Levels]]="PIP",1,Table3[[#This Row],[Performance Levels]]="Needs Improvement",2)</f>
        <v>3</v>
      </c>
      <c r="S1361" s="11">
        <v>3</v>
      </c>
      <c r="T1361" s="11" t="str" cm="1">
        <f t="array" ref="T1361">_xlfn.IFS(S1361&lt;=2,"Excellent",S1361=3,"Average",S1361&lt;=5,"Poor")</f>
        <v>Average</v>
      </c>
      <c r="U1361" s="9">
        <v>45143</v>
      </c>
      <c r="V1361" s="11">
        <v>3</v>
      </c>
      <c r="W1361" s="11" t="str" cm="1">
        <f t="array" ref="W1361">_xlfn.IFS(S1361&lt;=2,"High",S1361=3,"Moderate",S1361&lt;=5,"Low")</f>
        <v>Moderate</v>
      </c>
      <c r="X1361" s="11">
        <v>1</v>
      </c>
      <c r="Y1361" s="11" t="str" cm="1">
        <f t="array" ref="Y1361">_xlfn.IFS(S1361&lt;=2,"High",S1361=3,"Moderate",S1361&lt;=5,"Low")</f>
        <v>Moderate</v>
      </c>
      <c r="Z1361" s="11">
        <v>4</v>
      </c>
      <c r="AA1361" s="11" t="str" cm="1">
        <f t="array" ref="AA1361">_xlfn.IFS(S1361&lt;=2,"High",S1361=3,"Moderate",S1361&lt;=5,"Low")</f>
        <v>Moderate</v>
      </c>
      <c r="AB1361" s="9">
        <v>45004</v>
      </c>
      <c r="AC1361" s="11" t="s">
        <v>61</v>
      </c>
      <c r="AD1361" s="11" t="s">
        <v>41</v>
      </c>
      <c r="AE1361" s="11" t="s">
        <v>42</v>
      </c>
      <c r="AF1361" s="11">
        <v>1</v>
      </c>
      <c r="AG1361" s="12">
        <v>105.61</v>
      </c>
      <c r="AH1361" s="11">
        <v>68</v>
      </c>
      <c r="AI1361" s="11" t="str" cm="1">
        <f t="array" ref="AI1361">_xlfn.IFS(AH1361&lt;=25,"Young",AH1361&lt;=50,"Adult",AH1361&gt;50,"Old")</f>
        <v>Old</v>
      </c>
    </row>
    <row r="1362" spans="1:35" x14ac:dyDescent="0.35">
      <c r="A1362" s="7">
        <v>1877</v>
      </c>
      <c r="B1362" s="5">
        <v>44499</v>
      </c>
      <c r="C1362" s="6">
        <f t="shared" ca="1" si="21"/>
        <v>4.5555555555555554</v>
      </c>
      <c r="D1362" s="7" t="s">
        <v>105</v>
      </c>
      <c r="E1362" s="7" t="s">
        <v>80</v>
      </c>
      <c r="F1362" s="7" t="s">
        <v>29</v>
      </c>
      <c r="G1362" s="7" t="s">
        <v>45</v>
      </c>
      <c r="H1362" s="7" t="s">
        <v>44</v>
      </c>
      <c r="I1362" s="7" t="s">
        <v>54</v>
      </c>
      <c r="J1362" s="7" t="s">
        <v>33</v>
      </c>
      <c r="K1362" s="7" t="s">
        <v>64</v>
      </c>
      <c r="L1362" s="5">
        <v>22418</v>
      </c>
      <c r="M1362" s="7" t="s">
        <v>35</v>
      </c>
      <c r="N1362" s="7" t="s">
        <v>47</v>
      </c>
      <c r="O1362" s="7" t="s">
        <v>83</v>
      </c>
      <c r="P1362" s="7" t="s">
        <v>66</v>
      </c>
      <c r="Q1362" s="7" t="s">
        <v>39</v>
      </c>
      <c r="R1362" s="7" cm="1">
        <f t="array" ref="R1362">_xlfn.IFS(Table3[[#This Row],[Performance Levels]]="Exceeds",4,Table3[[#This Row],[Performance Levels]]="Fully Meets",3,Table3[[#This Row],[Performance Levels]]="PIP",1,Table3[[#This Row],[Performance Levels]]="Needs Improvement",2)</f>
        <v>3</v>
      </c>
      <c r="S1362" s="7">
        <v>3</v>
      </c>
      <c r="T1362" s="7" t="str" cm="1">
        <f t="array" ref="T1362">_xlfn.IFS(S1362&lt;=2,"Excellent",S1362=3,"Average",S1362&lt;=5,"Poor")</f>
        <v>Average</v>
      </c>
      <c r="U1362" s="5">
        <v>44812</v>
      </c>
      <c r="V1362" s="7">
        <v>2</v>
      </c>
      <c r="W1362" s="7" t="str" cm="1">
        <f t="array" ref="W1362">_xlfn.IFS(S1362&lt;=2,"High",S1362=3,"Moderate",S1362&lt;=5,"Low")</f>
        <v>Moderate</v>
      </c>
      <c r="X1362" s="7">
        <v>3</v>
      </c>
      <c r="Y1362" s="7" t="str" cm="1">
        <f t="array" ref="Y1362">_xlfn.IFS(S1362&lt;=2,"High",S1362=3,"Moderate",S1362&lt;=5,"Low")</f>
        <v>Moderate</v>
      </c>
      <c r="Z1362" s="7">
        <v>2</v>
      </c>
      <c r="AA1362" s="7" t="str" cm="1">
        <f t="array" ref="AA1362">_xlfn.IFS(S1362&lt;=2,"High",S1362=3,"Moderate",S1362&lt;=5,"Low")</f>
        <v>Moderate</v>
      </c>
      <c r="AB1362" s="5">
        <v>45047</v>
      </c>
      <c r="AC1362" s="7" t="s">
        <v>67</v>
      </c>
      <c r="AD1362" s="7" t="s">
        <v>50</v>
      </c>
      <c r="AE1362" s="7" t="s">
        <v>72</v>
      </c>
      <c r="AF1362" s="7">
        <v>1</v>
      </c>
      <c r="AG1362" s="8">
        <v>845.17</v>
      </c>
      <c r="AH1362" s="7">
        <v>60</v>
      </c>
      <c r="AI1362" s="7" t="str" cm="1">
        <f t="array" ref="AI1362">_xlfn.IFS(AH1362&lt;=25,"Young",AH1362&lt;=50,"Adult",AH1362&gt;50,"Old")</f>
        <v>Old</v>
      </c>
    </row>
    <row r="1363" spans="1:35" x14ac:dyDescent="0.35">
      <c r="A1363" s="11">
        <v>1878</v>
      </c>
      <c r="B1363" s="9">
        <v>44836</v>
      </c>
      <c r="C1363" s="10">
        <f t="shared" ca="1" si="21"/>
        <v>3.6333333333333333</v>
      </c>
      <c r="D1363" s="11" t="s">
        <v>27</v>
      </c>
      <c r="E1363" s="11" t="s">
        <v>73</v>
      </c>
      <c r="F1363" s="11" t="s">
        <v>29</v>
      </c>
      <c r="G1363" s="11" t="s">
        <v>45</v>
      </c>
      <c r="H1363" s="11" t="s">
        <v>55</v>
      </c>
      <c r="I1363" s="11" t="s">
        <v>45</v>
      </c>
      <c r="J1363" s="11" t="s">
        <v>33</v>
      </c>
      <c r="K1363" s="11" t="s">
        <v>88</v>
      </c>
      <c r="L1363" s="9">
        <v>37059</v>
      </c>
      <c r="M1363" s="11" t="s">
        <v>35</v>
      </c>
      <c r="N1363" s="11" t="s">
        <v>36</v>
      </c>
      <c r="O1363" s="11" t="s">
        <v>37</v>
      </c>
      <c r="P1363" s="11" t="s">
        <v>60</v>
      </c>
      <c r="Q1363" s="11" t="s">
        <v>39</v>
      </c>
      <c r="R1363" s="11" cm="1">
        <f t="array" ref="R1363">_xlfn.IFS(Table3[[#This Row],[Performance Levels]]="Exceeds",4,Table3[[#This Row],[Performance Levels]]="Fully Meets",3,Table3[[#This Row],[Performance Levels]]="PIP",1,Table3[[#This Row],[Performance Levels]]="Needs Improvement",2)</f>
        <v>3</v>
      </c>
      <c r="S1363" s="11">
        <v>3</v>
      </c>
      <c r="T1363" s="11" t="str" cm="1">
        <f t="array" ref="T1363">_xlfn.IFS(S1363&lt;=2,"Excellent",S1363=3,"Average",S1363&lt;=5,"Poor")</f>
        <v>Average</v>
      </c>
      <c r="U1363" s="9">
        <v>44939</v>
      </c>
      <c r="V1363" s="11">
        <v>5</v>
      </c>
      <c r="W1363" s="11" t="str" cm="1">
        <f t="array" ref="W1363">_xlfn.IFS(S1363&lt;=2,"High",S1363=3,"Moderate",S1363&lt;=5,"Low")</f>
        <v>Moderate</v>
      </c>
      <c r="X1363" s="11">
        <v>3</v>
      </c>
      <c r="Y1363" s="11" t="str" cm="1">
        <f t="array" ref="Y1363">_xlfn.IFS(S1363&lt;=2,"High",S1363=3,"Moderate",S1363&lt;=5,"Low")</f>
        <v>Moderate</v>
      </c>
      <c r="Z1363" s="11">
        <v>3</v>
      </c>
      <c r="AA1363" s="11" t="str" cm="1">
        <f t="array" ref="AA1363">_xlfn.IFS(S1363&lt;=2,"High",S1363=3,"Moderate",S1363&lt;=5,"Low")</f>
        <v>Moderate</v>
      </c>
      <c r="AB1363" s="9">
        <v>45071</v>
      </c>
      <c r="AC1363" s="11" t="s">
        <v>67</v>
      </c>
      <c r="AD1363" s="11" t="s">
        <v>50</v>
      </c>
      <c r="AE1363" s="11" t="s">
        <v>72</v>
      </c>
      <c r="AF1363" s="11">
        <v>5</v>
      </c>
      <c r="AG1363" s="12">
        <v>932.44</v>
      </c>
      <c r="AH1363" s="11">
        <v>21</v>
      </c>
      <c r="AI1363" s="11" t="str" cm="1">
        <f t="array" ref="AI1363">_xlfn.IFS(AH1363&lt;=25,"Young",AH1363&lt;=50,"Adult",AH1363&gt;50,"Old")</f>
        <v>Young</v>
      </c>
    </row>
    <row r="1364" spans="1:35" x14ac:dyDescent="0.35">
      <c r="A1364" s="7">
        <v>1879</v>
      </c>
      <c r="B1364" s="5">
        <v>43429</v>
      </c>
      <c r="C1364" s="6">
        <f t="shared" ca="1" si="21"/>
        <v>7.4861111111111107</v>
      </c>
      <c r="D1364" s="7" t="s">
        <v>27</v>
      </c>
      <c r="E1364" s="7" t="s">
        <v>68</v>
      </c>
      <c r="F1364" s="7" t="s">
        <v>107</v>
      </c>
      <c r="G1364" s="7" t="s">
        <v>45</v>
      </c>
      <c r="H1364" s="7" t="s">
        <v>55</v>
      </c>
      <c r="I1364" s="7" t="s">
        <v>32</v>
      </c>
      <c r="J1364" s="7" t="s">
        <v>33</v>
      </c>
      <c r="K1364" s="7" t="s">
        <v>78</v>
      </c>
      <c r="L1364" s="5">
        <v>24045</v>
      </c>
      <c r="M1364" s="7" t="s">
        <v>35</v>
      </c>
      <c r="N1364" s="7" t="s">
        <v>36</v>
      </c>
      <c r="O1364" s="7" t="s">
        <v>71</v>
      </c>
      <c r="P1364" s="7" t="s">
        <v>60</v>
      </c>
      <c r="Q1364" s="7" t="s">
        <v>39</v>
      </c>
      <c r="R1364" s="7" cm="1">
        <f t="array" ref="R1364">_xlfn.IFS(Table3[[#This Row],[Performance Levels]]="Exceeds",4,Table3[[#This Row],[Performance Levels]]="Fully Meets",3,Table3[[#This Row],[Performance Levels]]="PIP",1,Table3[[#This Row],[Performance Levels]]="Needs Improvement",2)</f>
        <v>3</v>
      </c>
      <c r="S1364" s="7">
        <v>3</v>
      </c>
      <c r="T1364" s="7" t="str" cm="1">
        <f t="array" ref="T1364">_xlfn.IFS(S1364&lt;=2,"Excellent",S1364=3,"Average",S1364&lt;=5,"Poor")</f>
        <v>Average</v>
      </c>
      <c r="U1364" s="5">
        <v>45143</v>
      </c>
      <c r="V1364" s="7">
        <v>2</v>
      </c>
      <c r="W1364" s="7" t="str" cm="1">
        <f t="array" ref="W1364">_xlfn.IFS(S1364&lt;=2,"High",S1364=3,"Moderate",S1364&lt;=5,"Low")</f>
        <v>Moderate</v>
      </c>
      <c r="X1364" s="7">
        <v>3</v>
      </c>
      <c r="Y1364" s="7" t="str" cm="1">
        <f t="array" ref="Y1364">_xlfn.IFS(S1364&lt;=2,"High",S1364=3,"Moderate",S1364&lt;=5,"Low")</f>
        <v>Moderate</v>
      </c>
      <c r="Z1364" s="7">
        <v>4</v>
      </c>
      <c r="AA1364" s="7" t="str" cm="1">
        <f t="array" ref="AA1364">_xlfn.IFS(S1364&lt;=2,"High",S1364=3,"Moderate",S1364&lt;=5,"Low")</f>
        <v>Moderate</v>
      </c>
      <c r="AB1364" s="5">
        <v>45045</v>
      </c>
      <c r="AC1364" s="7" t="s">
        <v>40</v>
      </c>
      <c r="AD1364" s="7" t="s">
        <v>41</v>
      </c>
      <c r="AE1364" s="7" t="s">
        <v>72</v>
      </c>
      <c r="AF1364" s="7">
        <v>2</v>
      </c>
      <c r="AG1364" s="8">
        <v>227.51</v>
      </c>
      <c r="AH1364" s="7">
        <v>53</v>
      </c>
      <c r="AI1364" s="7" t="str" cm="1">
        <f t="array" ref="AI1364">_xlfn.IFS(AH1364&lt;=25,"Young",AH1364&lt;=50,"Adult",AH1364&gt;50,"Old")</f>
        <v>Old</v>
      </c>
    </row>
    <row r="1365" spans="1:35" x14ac:dyDescent="0.35">
      <c r="A1365" s="11">
        <v>1880</v>
      </c>
      <c r="B1365" s="9">
        <v>44386</v>
      </c>
      <c r="C1365" s="10">
        <f t="shared" ca="1" si="21"/>
        <v>4.8638888888888889</v>
      </c>
      <c r="D1365" s="11" t="s">
        <v>27</v>
      </c>
      <c r="E1365" s="11" t="s">
        <v>28</v>
      </c>
      <c r="F1365" s="11" t="s">
        <v>107</v>
      </c>
      <c r="G1365" s="11" t="s">
        <v>54</v>
      </c>
      <c r="H1365" s="11" t="s">
        <v>44</v>
      </c>
      <c r="I1365" s="11" t="s">
        <v>54</v>
      </c>
      <c r="J1365" s="11" t="s">
        <v>33</v>
      </c>
      <c r="K1365" s="11" t="s">
        <v>95</v>
      </c>
      <c r="L1365" s="9">
        <v>24114</v>
      </c>
      <c r="M1365" s="11" t="s">
        <v>35</v>
      </c>
      <c r="N1365" s="11" t="s">
        <v>36</v>
      </c>
      <c r="O1365" s="11" t="s">
        <v>71</v>
      </c>
      <c r="P1365" s="11" t="s">
        <v>38</v>
      </c>
      <c r="Q1365" s="11" t="s">
        <v>39</v>
      </c>
      <c r="R1365" s="11" cm="1">
        <f t="array" ref="R1365">_xlfn.IFS(Table3[[#This Row],[Performance Levels]]="Exceeds",4,Table3[[#This Row],[Performance Levels]]="Fully Meets",3,Table3[[#This Row],[Performance Levels]]="PIP",1,Table3[[#This Row],[Performance Levels]]="Needs Improvement",2)</f>
        <v>3</v>
      </c>
      <c r="S1365" s="11">
        <v>3</v>
      </c>
      <c r="T1365" s="11" t="str" cm="1">
        <f t="array" ref="T1365">_xlfn.IFS(S1365&lt;=2,"Excellent",S1365=3,"Average",S1365&lt;=5,"Poor")</f>
        <v>Average</v>
      </c>
      <c r="U1365" s="9">
        <v>45029</v>
      </c>
      <c r="V1365" s="11">
        <v>5</v>
      </c>
      <c r="W1365" s="11" t="str" cm="1">
        <f t="array" ref="W1365">_xlfn.IFS(S1365&lt;=2,"High",S1365=3,"Moderate",S1365&lt;=5,"Low")</f>
        <v>Moderate</v>
      </c>
      <c r="X1365" s="11">
        <v>1</v>
      </c>
      <c r="Y1365" s="11" t="str" cm="1">
        <f t="array" ref="Y1365">_xlfn.IFS(S1365&lt;=2,"High",S1365=3,"Moderate",S1365&lt;=5,"Low")</f>
        <v>Moderate</v>
      </c>
      <c r="Z1365" s="11">
        <v>2</v>
      </c>
      <c r="AA1365" s="11" t="str" cm="1">
        <f t="array" ref="AA1365">_xlfn.IFS(S1365&lt;=2,"High",S1365=3,"Moderate",S1365&lt;=5,"Low")</f>
        <v>Moderate</v>
      </c>
      <c r="AB1365" s="9">
        <v>44783</v>
      </c>
      <c r="AC1365" s="11" t="s">
        <v>49</v>
      </c>
      <c r="AD1365" s="11" t="s">
        <v>41</v>
      </c>
      <c r="AE1365" s="11" t="s">
        <v>51</v>
      </c>
      <c r="AF1365" s="11">
        <v>5</v>
      </c>
      <c r="AG1365" s="12">
        <v>785.05</v>
      </c>
      <c r="AH1365" s="11">
        <v>55</v>
      </c>
      <c r="AI1365" s="11" t="str" cm="1">
        <f t="array" ref="AI1365">_xlfn.IFS(AH1365&lt;=25,"Young",AH1365&lt;=50,"Adult",AH1365&gt;50,"Old")</f>
        <v>Old</v>
      </c>
    </row>
    <row r="1366" spans="1:35" x14ac:dyDescent="0.35">
      <c r="A1366" s="7">
        <v>1881</v>
      </c>
      <c r="B1366" s="5">
        <v>43586</v>
      </c>
      <c r="C1366" s="6">
        <f t="shared" ca="1" si="21"/>
        <v>7.052777777777778</v>
      </c>
      <c r="D1366" s="7" t="s">
        <v>27</v>
      </c>
      <c r="E1366" s="7" t="s">
        <v>43</v>
      </c>
      <c r="F1366" s="7" t="s">
        <v>29</v>
      </c>
      <c r="G1366" s="7" t="s">
        <v>54</v>
      </c>
      <c r="H1366" s="7" t="s">
        <v>55</v>
      </c>
      <c r="I1366" s="7" t="s">
        <v>45</v>
      </c>
      <c r="J1366" s="7" t="s">
        <v>33</v>
      </c>
      <c r="K1366" s="7" t="s">
        <v>69</v>
      </c>
      <c r="L1366" s="5">
        <v>36813</v>
      </c>
      <c r="M1366" s="7" t="s">
        <v>35</v>
      </c>
      <c r="N1366" s="7" t="s">
        <v>47</v>
      </c>
      <c r="O1366" s="7" t="s">
        <v>83</v>
      </c>
      <c r="P1366" s="7" t="s">
        <v>60</v>
      </c>
      <c r="Q1366" s="7" t="s">
        <v>39</v>
      </c>
      <c r="R1366" s="7" cm="1">
        <f t="array" ref="R1366">_xlfn.IFS(Table3[[#This Row],[Performance Levels]]="Exceeds",4,Table3[[#This Row],[Performance Levels]]="Fully Meets",3,Table3[[#This Row],[Performance Levels]]="PIP",1,Table3[[#This Row],[Performance Levels]]="Needs Improvement",2)</f>
        <v>3</v>
      </c>
      <c r="S1366" s="7">
        <v>3</v>
      </c>
      <c r="T1366" s="7" t="str" cm="1">
        <f t="array" ref="T1366">_xlfn.IFS(S1366&lt;=2,"Excellent",S1366=3,"Average",S1366&lt;=5,"Poor")</f>
        <v>Average</v>
      </c>
      <c r="U1366" s="5">
        <v>44822</v>
      </c>
      <c r="V1366" s="7">
        <v>3</v>
      </c>
      <c r="W1366" s="7" t="str" cm="1">
        <f t="array" ref="W1366">_xlfn.IFS(S1366&lt;=2,"High",S1366=3,"Moderate",S1366&lt;=5,"Low")</f>
        <v>Moderate</v>
      </c>
      <c r="X1366" s="7">
        <v>5</v>
      </c>
      <c r="Y1366" s="7" t="str" cm="1">
        <f t="array" ref="Y1366">_xlfn.IFS(S1366&lt;=2,"High",S1366=3,"Moderate",S1366&lt;=5,"Low")</f>
        <v>Moderate</v>
      </c>
      <c r="Z1366" s="7">
        <v>3</v>
      </c>
      <c r="AA1366" s="7" t="str" cm="1">
        <f t="array" ref="AA1366">_xlfn.IFS(S1366&lt;=2,"High",S1366=3,"Moderate",S1366&lt;=5,"Low")</f>
        <v>Moderate</v>
      </c>
      <c r="AB1366" s="5">
        <v>45107</v>
      </c>
      <c r="AC1366" s="7" t="s">
        <v>91</v>
      </c>
      <c r="AD1366" s="7" t="s">
        <v>50</v>
      </c>
      <c r="AE1366" s="7" t="s">
        <v>72</v>
      </c>
      <c r="AF1366" s="7">
        <v>4</v>
      </c>
      <c r="AG1366" s="8">
        <v>584.91999999999996</v>
      </c>
      <c r="AH1366" s="7">
        <v>19</v>
      </c>
      <c r="AI1366" s="7" t="str" cm="1">
        <f t="array" ref="AI1366">_xlfn.IFS(AH1366&lt;=25,"Young",AH1366&lt;=50,"Adult",AH1366&gt;50,"Old")</f>
        <v>Young</v>
      </c>
    </row>
    <row r="1367" spans="1:35" x14ac:dyDescent="0.35">
      <c r="A1367" s="11">
        <v>1882</v>
      </c>
      <c r="B1367" s="9">
        <v>44509</v>
      </c>
      <c r="C1367" s="10">
        <f t="shared" ca="1" si="21"/>
        <v>4.5305555555555559</v>
      </c>
      <c r="D1367" s="11" t="s">
        <v>27</v>
      </c>
      <c r="E1367" s="11" t="s">
        <v>86</v>
      </c>
      <c r="F1367" s="11" t="s">
        <v>29</v>
      </c>
      <c r="G1367" s="11" t="s">
        <v>54</v>
      </c>
      <c r="H1367" s="11" t="s">
        <v>44</v>
      </c>
      <c r="I1367" s="11" t="s">
        <v>45</v>
      </c>
      <c r="J1367" s="11" t="s">
        <v>33</v>
      </c>
      <c r="K1367" s="11" t="s">
        <v>96</v>
      </c>
      <c r="L1367" s="9">
        <v>52999</v>
      </c>
      <c r="M1367" s="11" t="s">
        <v>35</v>
      </c>
      <c r="N1367" s="11" t="s">
        <v>36</v>
      </c>
      <c r="O1367" s="11" t="s">
        <v>83</v>
      </c>
      <c r="P1367" s="11" t="s">
        <v>76</v>
      </c>
      <c r="Q1367" s="11" t="s">
        <v>39</v>
      </c>
      <c r="R1367" s="11" cm="1">
        <f t="array" ref="R1367">_xlfn.IFS(Table3[[#This Row],[Performance Levels]]="Exceeds",4,Table3[[#This Row],[Performance Levels]]="Fully Meets",3,Table3[[#This Row],[Performance Levels]]="PIP",1,Table3[[#This Row],[Performance Levels]]="Needs Improvement",2)</f>
        <v>3</v>
      </c>
      <c r="S1367" s="11">
        <v>3</v>
      </c>
      <c r="T1367" s="11" t="str" cm="1">
        <f t="array" ref="T1367">_xlfn.IFS(S1367&lt;=2,"Excellent",S1367=3,"Average",S1367&lt;=5,"Poor")</f>
        <v>Average</v>
      </c>
      <c r="U1367" s="9">
        <v>45114</v>
      </c>
      <c r="V1367" s="11">
        <v>1</v>
      </c>
      <c r="W1367" s="11" t="str" cm="1">
        <f t="array" ref="W1367">_xlfn.IFS(S1367&lt;=2,"High",S1367=3,"Moderate",S1367&lt;=5,"Low")</f>
        <v>Moderate</v>
      </c>
      <c r="X1367" s="11">
        <v>4</v>
      </c>
      <c r="Y1367" s="11" t="str" cm="1">
        <f t="array" ref="Y1367">_xlfn.IFS(S1367&lt;=2,"High",S1367=3,"Moderate",S1367&lt;=5,"Low")</f>
        <v>Moderate</v>
      </c>
      <c r="Z1367" s="11">
        <v>2</v>
      </c>
      <c r="AA1367" s="11" t="str" cm="1">
        <f t="array" ref="AA1367">_xlfn.IFS(S1367&lt;=2,"High",S1367=3,"Moderate",S1367&lt;=5,"Low")</f>
        <v>Moderate</v>
      </c>
      <c r="AB1367" s="9">
        <v>45027</v>
      </c>
      <c r="AC1367" s="11" t="s">
        <v>40</v>
      </c>
      <c r="AD1367" s="11" t="s">
        <v>41</v>
      </c>
      <c r="AE1367" s="11" t="s">
        <v>51</v>
      </c>
      <c r="AF1367" s="11">
        <v>5</v>
      </c>
      <c r="AG1367" s="12">
        <v>206.16</v>
      </c>
      <c r="AH1367" s="11">
        <v>76</v>
      </c>
      <c r="AI1367" s="11" t="str" cm="1">
        <f t="array" ref="AI1367">_xlfn.IFS(AH1367&lt;=25,"Young",AH1367&lt;=50,"Adult",AH1367&gt;50,"Old")</f>
        <v>Old</v>
      </c>
    </row>
    <row r="1368" spans="1:35" x14ac:dyDescent="0.35">
      <c r="A1368" s="7">
        <v>1883</v>
      </c>
      <c r="B1368" s="5">
        <v>43339</v>
      </c>
      <c r="C1368" s="6">
        <f t="shared" ca="1" si="21"/>
        <v>7.7305555555555552</v>
      </c>
      <c r="D1368" s="7" t="s">
        <v>27</v>
      </c>
      <c r="E1368" s="7" t="s">
        <v>80</v>
      </c>
      <c r="F1368" s="7" t="s">
        <v>29</v>
      </c>
      <c r="G1368" s="7" t="s">
        <v>54</v>
      </c>
      <c r="H1368" s="7" t="s">
        <v>55</v>
      </c>
      <c r="I1368" s="7" t="s">
        <v>32</v>
      </c>
      <c r="J1368" s="7" t="s">
        <v>33</v>
      </c>
      <c r="K1368" s="7" t="s">
        <v>95</v>
      </c>
      <c r="L1368" s="5">
        <v>24656</v>
      </c>
      <c r="M1368" s="7" t="s">
        <v>35</v>
      </c>
      <c r="N1368" s="7" t="s">
        <v>36</v>
      </c>
      <c r="O1368" s="7" t="s">
        <v>71</v>
      </c>
      <c r="P1368" s="7" t="s">
        <v>60</v>
      </c>
      <c r="Q1368" s="7" t="s">
        <v>39</v>
      </c>
      <c r="R1368" s="7" cm="1">
        <f t="array" ref="R1368">_xlfn.IFS(Table3[[#This Row],[Performance Levels]]="Exceeds",4,Table3[[#This Row],[Performance Levels]]="Fully Meets",3,Table3[[#This Row],[Performance Levels]]="PIP",1,Table3[[#This Row],[Performance Levels]]="Needs Improvement",2)</f>
        <v>3</v>
      </c>
      <c r="S1368" s="7">
        <v>3</v>
      </c>
      <c r="T1368" s="7" t="str" cm="1">
        <f t="array" ref="T1368">_xlfn.IFS(S1368&lt;=2,"Excellent",S1368=3,"Average",S1368&lt;=5,"Poor")</f>
        <v>Average</v>
      </c>
      <c r="U1368" s="5">
        <v>44843</v>
      </c>
      <c r="V1368" s="7">
        <v>3</v>
      </c>
      <c r="W1368" s="7" t="str" cm="1">
        <f t="array" ref="W1368">_xlfn.IFS(S1368&lt;=2,"High",S1368=3,"Moderate",S1368&lt;=5,"Low")</f>
        <v>Moderate</v>
      </c>
      <c r="X1368" s="7">
        <v>4</v>
      </c>
      <c r="Y1368" s="7" t="str" cm="1">
        <f t="array" ref="Y1368">_xlfn.IFS(S1368&lt;=2,"High",S1368=3,"Moderate",S1368&lt;=5,"Low")</f>
        <v>Moderate</v>
      </c>
      <c r="Z1368" s="7">
        <v>2</v>
      </c>
      <c r="AA1368" s="7" t="str" cm="1">
        <f t="array" ref="AA1368">_xlfn.IFS(S1368&lt;=2,"High",S1368=3,"Moderate",S1368&lt;=5,"Low")</f>
        <v>Moderate</v>
      </c>
      <c r="AB1368" s="5">
        <v>45065</v>
      </c>
      <c r="AC1368" s="7" t="s">
        <v>49</v>
      </c>
      <c r="AD1368" s="7" t="s">
        <v>41</v>
      </c>
      <c r="AE1368" s="7" t="s">
        <v>42</v>
      </c>
      <c r="AF1368" s="7">
        <v>1</v>
      </c>
      <c r="AG1368" s="8">
        <v>483.43</v>
      </c>
      <c r="AH1368" s="7">
        <v>51</v>
      </c>
      <c r="AI1368" s="7" t="str" cm="1">
        <f t="array" ref="AI1368">_xlfn.IFS(AH1368&lt;=25,"Young",AH1368&lt;=50,"Adult",AH1368&gt;50,"Old")</f>
        <v>Old</v>
      </c>
    </row>
    <row r="1369" spans="1:35" x14ac:dyDescent="0.35">
      <c r="A1369" s="11">
        <v>1884</v>
      </c>
      <c r="B1369" s="9">
        <v>43540</v>
      </c>
      <c r="C1369" s="10">
        <f t="shared" ca="1" si="21"/>
        <v>7.177777777777778</v>
      </c>
      <c r="D1369" s="11" t="s">
        <v>27</v>
      </c>
      <c r="E1369" s="11" t="s">
        <v>53</v>
      </c>
      <c r="F1369" s="11" t="s">
        <v>29</v>
      </c>
      <c r="G1369" s="11" t="s">
        <v>45</v>
      </c>
      <c r="H1369" s="11" t="s">
        <v>31</v>
      </c>
      <c r="I1369" s="11" t="s">
        <v>45</v>
      </c>
      <c r="J1369" s="11" t="s">
        <v>33</v>
      </c>
      <c r="K1369" s="11" t="s">
        <v>74</v>
      </c>
      <c r="L1369" s="9">
        <v>36731</v>
      </c>
      <c r="M1369" s="11" t="s">
        <v>35</v>
      </c>
      <c r="N1369" s="11" t="s">
        <v>36</v>
      </c>
      <c r="O1369" s="11" t="s">
        <v>59</v>
      </c>
      <c r="P1369" s="11" t="s">
        <v>66</v>
      </c>
      <c r="Q1369" s="11" t="s">
        <v>39</v>
      </c>
      <c r="R1369" s="11" cm="1">
        <f t="array" ref="R1369">_xlfn.IFS(Table3[[#This Row],[Performance Levels]]="Exceeds",4,Table3[[#This Row],[Performance Levels]]="Fully Meets",3,Table3[[#This Row],[Performance Levels]]="PIP",1,Table3[[#This Row],[Performance Levels]]="Needs Improvement",2)</f>
        <v>3</v>
      </c>
      <c r="S1369" s="11">
        <v>3</v>
      </c>
      <c r="T1369" s="11" t="str" cm="1">
        <f t="array" ref="T1369">_xlfn.IFS(S1369&lt;=2,"Excellent",S1369=3,"Average",S1369&lt;=5,"Poor")</f>
        <v>Average</v>
      </c>
      <c r="U1369" s="9">
        <v>45030</v>
      </c>
      <c r="V1369" s="11">
        <v>1</v>
      </c>
      <c r="W1369" s="11" t="str" cm="1">
        <f t="array" ref="W1369">_xlfn.IFS(S1369&lt;=2,"High",S1369=3,"Moderate",S1369&lt;=5,"Low")</f>
        <v>Moderate</v>
      </c>
      <c r="X1369" s="11">
        <v>3</v>
      </c>
      <c r="Y1369" s="11" t="str" cm="1">
        <f t="array" ref="Y1369">_xlfn.IFS(S1369&lt;=2,"High",S1369=3,"Moderate",S1369&lt;=5,"Low")</f>
        <v>Moderate</v>
      </c>
      <c r="Z1369" s="11">
        <v>3</v>
      </c>
      <c r="AA1369" s="11" t="str" cm="1">
        <f t="array" ref="AA1369">_xlfn.IFS(S1369&lt;=2,"High",S1369=3,"Moderate",S1369&lt;=5,"Low")</f>
        <v>Moderate</v>
      </c>
      <c r="AB1369" s="9">
        <v>44813</v>
      </c>
      <c r="AC1369" s="11" t="s">
        <v>61</v>
      </c>
      <c r="AD1369" s="11" t="s">
        <v>50</v>
      </c>
      <c r="AE1369" s="11" t="s">
        <v>51</v>
      </c>
      <c r="AF1369" s="11">
        <v>2</v>
      </c>
      <c r="AG1369" s="12">
        <v>889.87</v>
      </c>
      <c r="AH1369" s="11">
        <v>19</v>
      </c>
      <c r="AI1369" s="11" t="str" cm="1">
        <f t="array" ref="AI1369">_xlfn.IFS(AH1369&lt;=25,"Young",AH1369&lt;=50,"Adult",AH1369&gt;50,"Old")</f>
        <v>Young</v>
      </c>
    </row>
    <row r="1370" spans="1:35" x14ac:dyDescent="0.35">
      <c r="A1370" s="7">
        <v>1885</v>
      </c>
      <c r="B1370" s="5">
        <v>44568</v>
      </c>
      <c r="C1370" s="6">
        <f t="shared" ca="1" si="21"/>
        <v>4.3694444444444445</v>
      </c>
      <c r="D1370" s="7" t="s">
        <v>27</v>
      </c>
      <c r="E1370" s="7" t="s">
        <v>93</v>
      </c>
      <c r="F1370" s="7" t="s">
        <v>29</v>
      </c>
      <c r="G1370" s="7" t="s">
        <v>30</v>
      </c>
      <c r="H1370" s="7" t="s">
        <v>55</v>
      </c>
      <c r="I1370" s="7" t="s">
        <v>54</v>
      </c>
      <c r="J1370" s="7" t="s">
        <v>33</v>
      </c>
      <c r="K1370" s="7" t="s">
        <v>64</v>
      </c>
      <c r="L1370" s="5">
        <v>30825</v>
      </c>
      <c r="M1370" s="7" t="s">
        <v>35</v>
      </c>
      <c r="N1370" s="7" t="s">
        <v>47</v>
      </c>
      <c r="O1370" s="7" t="s">
        <v>59</v>
      </c>
      <c r="P1370" s="7" t="s">
        <v>66</v>
      </c>
      <c r="Q1370" s="7" t="s">
        <v>39</v>
      </c>
      <c r="R1370" s="7" cm="1">
        <f t="array" ref="R1370">_xlfn.IFS(Table3[[#This Row],[Performance Levels]]="Exceeds",4,Table3[[#This Row],[Performance Levels]]="Fully Meets",3,Table3[[#This Row],[Performance Levels]]="PIP",1,Table3[[#This Row],[Performance Levels]]="Needs Improvement",2)</f>
        <v>3</v>
      </c>
      <c r="S1370" s="7">
        <v>3</v>
      </c>
      <c r="T1370" s="7" t="str" cm="1">
        <f t="array" ref="T1370">_xlfn.IFS(S1370&lt;=2,"Excellent",S1370=3,"Average",S1370&lt;=5,"Poor")</f>
        <v>Average</v>
      </c>
      <c r="U1370" s="5">
        <v>44818</v>
      </c>
      <c r="V1370" s="7">
        <v>1</v>
      </c>
      <c r="W1370" s="7" t="str" cm="1">
        <f t="array" ref="W1370">_xlfn.IFS(S1370&lt;=2,"High",S1370=3,"Moderate",S1370&lt;=5,"Low")</f>
        <v>Moderate</v>
      </c>
      <c r="X1370" s="7">
        <v>2</v>
      </c>
      <c r="Y1370" s="7" t="str" cm="1">
        <f t="array" ref="Y1370">_xlfn.IFS(S1370&lt;=2,"High",S1370=3,"Moderate",S1370&lt;=5,"Low")</f>
        <v>Moderate</v>
      </c>
      <c r="Z1370" s="7">
        <v>4</v>
      </c>
      <c r="AA1370" s="7" t="str" cm="1">
        <f t="array" ref="AA1370">_xlfn.IFS(S1370&lt;=2,"High",S1370=3,"Moderate",S1370&lt;=5,"Low")</f>
        <v>Moderate</v>
      </c>
      <c r="AB1370" s="5">
        <v>44972</v>
      </c>
      <c r="AC1370" s="7" t="s">
        <v>49</v>
      </c>
      <c r="AD1370" s="7" t="s">
        <v>41</v>
      </c>
      <c r="AE1370" s="7" t="s">
        <v>51</v>
      </c>
      <c r="AF1370" s="7">
        <v>3</v>
      </c>
      <c r="AG1370" s="8">
        <v>503.04</v>
      </c>
      <c r="AH1370" s="7">
        <v>38</v>
      </c>
      <c r="AI1370" s="7" t="str" cm="1">
        <f t="array" ref="AI1370">_xlfn.IFS(AH1370&lt;=25,"Young",AH1370&lt;=50,"Adult",AH1370&gt;50,"Old")</f>
        <v>Adult</v>
      </c>
    </row>
    <row r="1371" spans="1:35" x14ac:dyDescent="0.35">
      <c r="A1371" s="11">
        <v>1886</v>
      </c>
      <c r="B1371" s="9">
        <v>44838</v>
      </c>
      <c r="C1371" s="10">
        <f t="shared" ca="1" si="21"/>
        <v>3.6277777777777778</v>
      </c>
      <c r="D1371" s="11" t="s">
        <v>27</v>
      </c>
      <c r="E1371" s="11" t="s">
        <v>84</v>
      </c>
      <c r="F1371" s="11" t="s">
        <v>29</v>
      </c>
      <c r="G1371" s="11" t="s">
        <v>30</v>
      </c>
      <c r="H1371" s="11" t="s">
        <v>44</v>
      </c>
      <c r="I1371" s="11" t="s">
        <v>32</v>
      </c>
      <c r="J1371" s="11" t="s">
        <v>33</v>
      </c>
      <c r="K1371" s="11" t="s">
        <v>81</v>
      </c>
      <c r="L1371" s="9">
        <v>31022</v>
      </c>
      <c r="M1371" s="11" t="s">
        <v>35</v>
      </c>
      <c r="N1371" s="11" t="s">
        <v>47</v>
      </c>
      <c r="O1371" s="11" t="s">
        <v>37</v>
      </c>
      <c r="P1371" s="11" t="s">
        <v>60</v>
      </c>
      <c r="Q1371" s="11" t="s">
        <v>39</v>
      </c>
      <c r="R1371" s="11" cm="1">
        <f t="array" ref="R1371">_xlfn.IFS(Table3[[#This Row],[Performance Levels]]="Exceeds",4,Table3[[#This Row],[Performance Levels]]="Fully Meets",3,Table3[[#This Row],[Performance Levels]]="PIP",1,Table3[[#This Row],[Performance Levels]]="Needs Improvement",2)</f>
        <v>3</v>
      </c>
      <c r="S1371" s="11">
        <v>3</v>
      </c>
      <c r="T1371" s="11" t="str" cm="1">
        <f t="array" ref="T1371">_xlfn.IFS(S1371&lt;=2,"Excellent",S1371=3,"Average",S1371&lt;=5,"Poor")</f>
        <v>Average</v>
      </c>
      <c r="U1371" s="9">
        <v>44944</v>
      </c>
      <c r="V1371" s="11">
        <v>3</v>
      </c>
      <c r="W1371" s="11" t="str" cm="1">
        <f t="array" ref="W1371">_xlfn.IFS(S1371&lt;=2,"High",S1371=3,"Moderate",S1371&lt;=5,"Low")</f>
        <v>Moderate</v>
      </c>
      <c r="X1371" s="11">
        <v>2</v>
      </c>
      <c r="Y1371" s="11" t="str" cm="1">
        <f t="array" ref="Y1371">_xlfn.IFS(S1371&lt;=2,"High",S1371=3,"Moderate",S1371&lt;=5,"Low")</f>
        <v>Moderate</v>
      </c>
      <c r="Z1371" s="11">
        <v>5</v>
      </c>
      <c r="AA1371" s="11" t="str" cm="1">
        <f t="array" ref="AA1371">_xlfn.IFS(S1371&lt;=2,"High",S1371=3,"Moderate",S1371&lt;=5,"Low")</f>
        <v>Moderate</v>
      </c>
      <c r="AB1371" s="9">
        <v>45087</v>
      </c>
      <c r="AC1371" s="11" t="s">
        <v>49</v>
      </c>
      <c r="AD1371" s="11" t="s">
        <v>50</v>
      </c>
      <c r="AE1371" s="11" t="s">
        <v>62</v>
      </c>
      <c r="AF1371" s="11">
        <v>1</v>
      </c>
      <c r="AG1371" s="12">
        <v>349.8</v>
      </c>
      <c r="AH1371" s="11">
        <v>38</v>
      </c>
      <c r="AI1371" s="11" t="str" cm="1">
        <f t="array" ref="AI1371">_xlfn.IFS(AH1371&lt;=25,"Young",AH1371&lt;=50,"Adult",AH1371&gt;50,"Old")</f>
        <v>Adult</v>
      </c>
    </row>
    <row r="1372" spans="1:35" x14ac:dyDescent="0.35">
      <c r="A1372" s="7">
        <v>1887</v>
      </c>
      <c r="B1372" s="5">
        <v>44643</v>
      </c>
      <c r="C1372" s="6">
        <f t="shared" ca="1" si="21"/>
        <v>4.1583333333333332</v>
      </c>
      <c r="D1372" s="7" t="s">
        <v>27</v>
      </c>
      <c r="E1372" s="7" t="s">
        <v>63</v>
      </c>
      <c r="F1372" s="7" t="s">
        <v>29</v>
      </c>
      <c r="G1372" s="7" t="s">
        <v>54</v>
      </c>
      <c r="H1372" s="7" t="s">
        <v>31</v>
      </c>
      <c r="I1372" s="7" t="s">
        <v>54</v>
      </c>
      <c r="J1372" s="7" t="s">
        <v>33</v>
      </c>
      <c r="K1372" s="7" t="s">
        <v>69</v>
      </c>
      <c r="L1372" s="5">
        <v>35686</v>
      </c>
      <c r="M1372" s="7" t="s">
        <v>35</v>
      </c>
      <c r="N1372" s="7" t="s">
        <v>47</v>
      </c>
      <c r="O1372" s="7" t="s">
        <v>37</v>
      </c>
      <c r="P1372" s="7" t="s">
        <v>76</v>
      </c>
      <c r="Q1372" s="7" t="s">
        <v>39</v>
      </c>
      <c r="R1372" s="7" cm="1">
        <f t="array" ref="R1372">_xlfn.IFS(Table3[[#This Row],[Performance Levels]]="Exceeds",4,Table3[[#This Row],[Performance Levels]]="Fully Meets",3,Table3[[#This Row],[Performance Levels]]="PIP",1,Table3[[#This Row],[Performance Levels]]="Needs Improvement",2)</f>
        <v>3</v>
      </c>
      <c r="S1372" s="7">
        <v>3</v>
      </c>
      <c r="T1372" s="7" t="str" cm="1">
        <f t="array" ref="T1372">_xlfn.IFS(S1372&lt;=2,"Excellent",S1372=3,"Average",S1372&lt;=5,"Poor")</f>
        <v>Average</v>
      </c>
      <c r="U1372" s="5">
        <v>45053</v>
      </c>
      <c r="V1372" s="7">
        <v>2</v>
      </c>
      <c r="W1372" s="7" t="str" cm="1">
        <f t="array" ref="W1372">_xlfn.IFS(S1372&lt;=2,"High",S1372=3,"Moderate",S1372&lt;=5,"Low")</f>
        <v>Moderate</v>
      </c>
      <c r="X1372" s="7">
        <v>3</v>
      </c>
      <c r="Y1372" s="7" t="str" cm="1">
        <f t="array" ref="Y1372">_xlfn.IFS(S1372&lt;=2,"High",S1372=3,"Moderate",S1372&lt;=5,"Low")</f>
        <v>Moderate</v>
      </c>
      <c r="Z1372" s="7">
        <v>3</v>
      </c>
      <c r="AA1372" s="7" t="str" cm="1">
        <f t="array" ref="AA1372">_xlfn.IFS(S1372&lt;=2,"High",S1372=3,"Moderate",S1372&lt;=5,"Low")</f>
        <v>Moderate</v>
      </c>
      <c r="AB1372" s="5">
        <v>44918</v>
      </c>
      <c r="AC1372" s="7" t="s">
        <v>49</v>
      </c>
      <c r="AD1372" s="7" t="s">
        <v>50</v>
      </c>
      <c r="AE1372" s="7" t="s">
        <v>72</v>
      </c>
      <c r="AF1372" s="7">
        <v>4</v>
      </c>
      <c r="AG1372" s="8">
        <v>547.76</v>
      </c>
      <c r="AH1372" s="7">
        <v>25</v>
      </c>
      <c r="AI1372" s="7" t="str" cm="1">
        <f t="array" ref="AI1372">_xlfn.IFS(AH1372&lt;=25,"Young",AH1372&lt;=50,"Adult",AH1372&gt;50,"Old")</f>
        <v>Young</v>
      </c>
    </row>
    <row r="1373" spans="1:35" x14ac:dyDescent="0.35">
      <c r="A1373" s="11">
        <v>1888</v>
      </c>
      <c r="B1373" s="9">
        <v>43956</v>
      </c>
      <c r="C1373" s="10">
        <f t="shared" ca="1" si="21"/>
        <v>6.041666666666667</v>
      </c>
      <c r="D1373" s="11" t="s">
        <v>27</v>
      </c>
      <c r="E1373" s="11" t="s">
        <v>73</v>
      </c>
      <c r="F1373" s="11" t="s">
        <v>29</v>
      </c>
      <c r="G1373" s="11" t="s">
        <v>54</v>
      </c>
      <c r="H1373" s="11" t="s">
        <v>55</v>
      </c>
      <c r="I1373" s="11" t="s">
        <v>32</v>
      </c>
      <c r="J1373" s="11" t="s">
        <v>33</v>
      </c>
      <c r="K1373" s="11" t="s">
        <v>78</v>
      </c>
      <c r="L1373" s="9">
        <v>54052</v>
      </c>
      <c r="M1373" s="11" t="s">
        <v>35</v>
      </c>
      <c r="N1373" s="11" t="s">
        <v>36</v>
      </c>
      <c r="O1373" s="11" t="s">
        <v>37</v>
      </c>
      <c r="P1373" s="11" t="s">
        <v>66</v>
      </c>
      <c r="Q1373" s="11" t="s">
        <v>39</v>
      </c>
      <c r="R1373" s="11" cm="1">
        <f t="array" ref="R1373">_xlfn.IFS(Table3[[#This Row],[Performance Levels]]="Exceeds",4,Table3[[#This Row],[Performance Levels]]="Fully Meets",3,Table3[[#This Row],[Performance Levels]]="PIP",1,Table3[[#This Row],[Performance Levels]]="Needs Improvement",2)</f>
        <v>3</v>
      </c>
      <c r="S1373" s="11">
        <v>3</v>
      </c>
      <c r="T1373" s="11" t="str" cm="1">
        <f t="array" ref="T1373">_xlfn.IFS(S1373&lt;=2,"Excellent",S1373=3,"Average",S1373&lt;=5,"Poor")</f>
        <v>Average</v>
      </c>
      <c r="U1373" s="9">
        <v>45130</v>
      </c>
      <c r="V1373" s="11">
        <v>1</v>
      </c>
      <c r="W1373" s="11" t="str" cm="1">
        <f t="array" ref="W1373">_xlfn.IFS(S1373&lt;=2,"High",S1373=3,"Moderate",S1373&lt;=5,"Low")</f>
        <v>Moderate</v>
      </c>
      <c r="X1373" s="11">
        <v>5</v>
      </c>
      <c r="Y1373" s="11" t="str" cm="1">
        <f t="array" ref="Y1373">_xlfn.IFS(S1373&lt;=2,"High",S1373=3,"Moderate",S1373&lt;=5,"Low")</f>
        <v>Moderate</v>
      </c>
      <c r="Z1373" s="11">
        <v>1</v>
      </c>
      <c r="AA1373" s="11" t="str" cm="1">
        <f t="array" ref="AA1373">_xlfn.IFS(S1373&lt;=2,"High",S1373=3,"Moderate",S1373&lt;=5,"Low")</f>
        <v>Moderate</v>
      </c>
      <c r="AB1373" s="9">
        <v>44918</v>
      </c>
      <c r="AC1373" s="11" t="s">
        <v>67</v>
      </c>
      <c r="AD1373" s="11" t="s">
        <v>50</v>
      </c>
      <c r="AE1373" s="11" t="s">
        <v>62</v>
      </c>
      <c r="AF1373" s="11">
        <v>2</v>
      </c>
      <c r="AG1373" s="12">
        <v>961.68</v>
      </c>
      <c r="AH1373" s="11">
        <v>73</v>
      </c>
      <c r="AI1373" s="11" t="str" cm="1">
        <f t="array" ref="AI1373">_xlfn.IFS(AH1373&lt;=25,"Young",AH1373&lt;=50,"Adult",AH1373&gt;50,"Old")</f>
        <v>Old</v>
      </c>
    </row>
    <row r="1374" spans="1:35" x14ac:dyDescent="0.35">
      <c r="A1374" s="7">
        <v>1889</v>
      </c>
      <c r="B1374" s="5">
        <v>44158</v>
      </c>
      <c r="C1374" s="6">
        <f t="shared" ca="1" si="21"/>
        <v>5.4916666666666663</v>
      </c>
      <c r="D1374" s="7" t="s">
        <v>27</v>
      </c>
      <c r="E1374" s="7" t="s">
        <v>93</v>
      </c>
      <c r="F1374" s="7" t="s">
        <v>29</v>
      </c>
      <c r="G1374" s="7" t="s">
        <v>30</v>
      </c>
      <c r="H1374" s="7" t="s">
        <v>55</v>
      </c>
      <c r="I1374" s="7" t="s">
        <v>32</v>
      </c>
      <c r="J1374" s="7" t="s">
        <v>33</v>
      </c>
      <c r="K1374" s="7" t="s">
        <v>64</v>
      </c>
      <c r="L1374" s="5">
        <v>20865</v>
      </c>
      <c r="M1374" s="7" t="s">
        <v>35</v>
      </c>
      <c r="N1374" s="7" t="s">
        <v>36</v>
      </c>
      <c r="O1374" s="7" t="s">
        <v>59</v>
      </c>
      <c r="P1374" s="7" t="s">
        <v>76</v>
      </c>
      <c r="Q1374" s="7" t="s">
        <v>39</v>
      </c>
      <c r="R1374" s="7" cm="1">
        <f t="array" ref="R1374">_xlfn.IFS(Table3[[#This Row],[Performance Levels]]="Exceeds",4,Table3[[#This Row],[Performance Levels]]="Fully Meets",3,Table3[[#This Row],[Performance Levels]]="PIP",1,Table3[[#This Row],[Performance Levels]]="Needs Improvement",2)</f>
        <v>3</v>
      </c>
      <c r="S1374" s="7">
        <v>3</v>
      </c>
      <c r="T1374" s="7" t="str" cm="1">
        <f t="array" ref="T1374">_xlfn.IFS(S1374&lt;=2,"Excellent",S1374=3,"Average",S1374&lt;=5,"Poor")</f>
        <v>Average</v>
      </c>
      <c r="U1374" s="5">
        <v>44840</v>
      </c>
      <c r="V1374" s="7">
        <v>5</v>
      </c>
      <c r="W1374" s="7" t="str" cm="1">
        <f t="array" ref="W1374">_xlfn.IFS(S1374&lt;=2,"High",S1374=3,"Moderate",S1374&lt;=5,"Low")</f>
        <v>Moderate</v>
      </c>
      <c r="X1374" s="7">
        <v>4</v>
      </c>
      <c r="Y1374" s="7" t="str" cm="1">
        <f t="array" ref="Y1374">_xlfn.IFS(S1374&lt;=2,"High",S1374=3,"Moderate",S1374&lt;=5,"Low")</f>
        <v>Moderate</v>
      </c>
      <c r="Z1374" s="7">
        <v>4</v>
      </c>
      <c r="AA1374" s="7" t="str" cm="1">
        <f t="array" ref="AA1374">_xlfn.IFS(S1374&lt;=2,"High",S1374=3,"Moderate",S1374&lt;=5,"Low")</f>
        <v>Moderate</v>
      </c>
      <c r="AB1374" s="5">
        <v>44966</v>
      </c>
      <c r="AC1374" s="7" t="s">
        <v>40</v>
      </c>
      <c r="AD1374" s="7" t="s">
        <v>41</v>
      </c>
      <c r="AE1374" s="7" t="s">
        <v>51</v>
      </c>
      <c r="AF1374" s="7">
        <v>1</v>
      </c>
      <c r="AG1374" s="8">
        <v>993.76</v>
      </c>
      <c r="AH1374" s="7">
        <v>63</v>
      </c>
      <c r="AI1374" s="7" t="str" cm="1">
        <f t="array" ref="AI1374">_xlfn.IFS(AH1374&lt;=25,"Young",AH1374&lt;=50,"Adult",AH1374&gt;50,"Old")</f>
        <v>Old</v>
      </c>
    </row>
    <row r="1375" spans="1:35" x14ac:dyDescent="0.35">
      <c r="A1375" s="11">
        <v>1890</v>
      </c>
      <c r="B1375" s="9">
        <v>44648</v>
      </c>
      <c r="C1375" s="10">
        <f t="shared" ca="1" si="21"/>
        <v>4.1444444444444448</v>
      </c>
      <c r="D1375" s="11" t="s">
        <v>27</v>
      </c>
      <c r="E1375" s="11" t="s">
        <v>73</v>
      </c>
      <c r="F1375" s="11" t="s">
        <v>29</v>
      </c>
      <c r="G1375" s="11" t="s">
        <v>30</v>
      </c>
      <c r="H1375" s="11" t="s">
        <v>55</v>
      </c>
      <c r="I1375" s="11" t="s">
        <v>54</v>
      </c>
      <c r="J1375" s="11" t="s">
        <v>33</v>
      </c>
      <c r="K1375" s="11" t="s">
        <v>88</v>
      </c>
      <c r="L1375" s="9">
        <v>24982</v>
      </c>
      <c r="M1375" s="11" t="s">
        <v>35</v>
      </c>
      <c r="N1375" s="11" t="s">
        <v>36</v>
      </c>
      <c r="O1375" s="11" t="s">
        <v>37</v>
      </c>
      <c r="P1375" s="11" t="s">
        <v>38</v>
      </c>
      <c r="Q1375" s="11" t="s">
        <v>39</v>
      </c>
      <c r="R1375" s="11" cm="1">
        <f t="array" ref="R1375">_xlfn.IFS(Table3[[#This Row],[Performance Levels]]="Exceeds",4,Table3[[#This Row],[Performance Levels]]="Fully Meets",3,Table3[[#This Row],[Performance Levels]]="PIP",1,Table3[[#This Row],[Performance Levels]]="Needs Improvement",2)</f>
        <v>3</v>
      </c>
      <c r="S1375" s="11">
        <v>3</v>
      </c>
      <c r="T1375" s="11" t="str" cm="1">
        <f t="array" ref="T1375">_xlfn.IFS(S1375&lt;=2,"Excellent",S1375=3,"Average",S1375&lt;=5,"Poor")</f>
        <v>Average</v>
      </c>
      <c r="U1375" s="9">
        <v>45058</v>
      </c>
      <c r="V1375" s="11">
        <v>1</v>
      </c>
      <c r="W1375" s="11" t="str" cm="1">
        <f t="array" ref="W1375">_xlfn.IFS(S1375&lt;=2,"High",S1375=3,"Moderate",S1375&lt;=5,"Low")</f>
        <v>Moderate</v>
      </c>
      <c r="X1375" s="11">
        <v>3</v>
      </c>
      <c r="Y1375" s="11" t="str" cm="1">
        <f t="array" ref="Y1375">_xlfn.IFS(S1375&lt;=2,"High",S1375=3,"Moderate",S1375&lt;=5,"Low")</f>
        <v>Moderate</v>
      </c>
      <c r="Z1375" s="11">
        <v>2</v>
      </c>
      <c r="AA1375" s="11" t="str" cm="1">
        <f t="array" ref="AA1375">_xlfn.IFS(S1375&lt;=2,"High",S1375=3,"Moderate",S1375&lt;=5,"Low")</f>
        <v>Moderate</v>
      </c>
      <c r="AB1375" s="9">
        <v>44859</v>
      </c>
      <c r="AC1375" s="11" t="s">
        <v>91</v>
      </c>
      <c r="AD1375" s="11" t="s">
        <v>41</v>
      </c>
      <c r="AE1375" s="11" t="s">
        <v>42</v>
      </c>
      <c r="AF1375" s="11">
        <v>2</v>
      </c>
      <c r="AG1375" s="12">
        <v>998.32</v>
      </c>
      <c r="AH1375" s="11">
        <v>54</v>
      </c>
      <c r="AI1375" s="11" t="str" cm="1">
        <f t="array" ref="AI1375">_xlfn.IFS(AH1375&lt;=25,"Young",AH1375&lt;=50,"Adult",AH1375&gt;50,"Old")</f>
        <v>Old</v>
      </c>
    </row>
    <row r="1376" spans="1:35" x14ac:dyDescent="0.35">
      <c r="A1376" s="7">
        <v>1891</v>
      </c>
      <c r="B1376" s="5">
        <v>43915</v>
      </c>
      <c r="C1376" s="6">
        <f t="shared" ca="1" si="21"/>
        <v>6.1527777777777777</v>
      </c>
      <c r="D1376" s="7" t="s">
        <v>27</v>
      </c>
      <c r="E1376" s="7" t="s">
        <v>80</v>
      </c>
      <c r="F1376" s="7" t="s">
        <v>29</v>
      </c>
      <c r="G1376" s="7" t="s">
        <v>54</v>
      </c>
      <c r="H1376" s="7" t="s">
        <v>31</v>
      </c>
      <c r="I1376" s="7" t="s">
        <v>54</v>
      </c>
      <c r="J1376" s="7" t="s">
        <v>33</v>
      </c>
      <c r="K1376" s="7" t="s">
        <v>46</v>
      </c>
      <c r="L1376" s="5">
        <v>53502</v>
      </c>
      <c r="M1376" s="7" t="s">
        <v>35</v>
      </c>
      <c r="N1376" s="7" t="s">
        <v>36</v>
      </c>
      <c r="O1376" s="7" t="s">
        <v>48</v>
      </c>
      <c r="P1376" s="7" t="s">
        <v>66</v>
      </c>
      <c r="Q1376" s="7" t="s">
        <v>39</v>
      </c>
      <c r="R1376" s="7" cm="1">
        <f t="array" ref="R1376">_xlfn.IFS(Table3[[#This Row],[Performance Levels]]="Exceeds",4,Table3[[#This Row],[Performance Levels]]="Fully Meets",3,Table3[[#This Row],[Performance Levels]]="PIP",1,Table3[[#This Row],[Performance Levels]]="Needs Improvement",2)</f>
        <v>3</v>
      </c>
      <c r="S1376" s="7">
        <v>3</v>
      </c>
      <c r="T1376" s="7" t="str" cm="1">
        <f t="array" ref="T1376">_xlfn.IFS(S1376&lt;=2,"Excellent",S1376=3,"Average",S1376&lt;=5,"Poor")</f>
        <v>Average</v>
      </c>
      <c r="U1376" s="5">
        <v>44917</v>
      </c>
      <c r="V1376" s="7">
        <v>2</v>
      </c>
      <c r="W1376" s="7" t="str" cm="1">
        <f t="array" ref="W1376">_xlfn.IFS(S1376&lt;=2,"High",S1376=3,"Moderate",S1376&lt;=5,"Low")</f>
        <v>Moderate</v>
      </c>
      <c r="X1376" s="7">
        <v>5</v>
      </c>
      <c r="Y1376" s="7" t="str" cm="1">
        <f t="array" ref="Y1376">_xlfn.IFS(S1376&lt;=2,"High",S1376=3,"Moderate",S1376&lt;=5,"Low")</f>
        <v>Moderate</v>
      </c>
      <c r="Z1376" s="7">
        <v>2</v>
      </c>
      <c r="AA1376" s="7" t="str" cm="1">
        <f t="array" ref="AA1376">_xlfn.IFS(S1376&lt;=2,"High",S1376=3,"Moderate",S1376&lt;=5,"Low")</f>
        <v>Moderate</v>
      </c>
      <c r="AB1376" s="5">
        <v>45120</v>
      </c>
      <c r="AC1376" s="7" t="s">
        <v>40</v>
      </c>
      <c r="AD1376" s="7" t="s">
        <v>50</v>
      </c>
      <c r="AE1376" s="7" t="s">
        <v>51</v>
      </c>
      <c r="AF1376" s="7">
        <v>1</v>
      </c>
      <c r="AG1376" s="8">
        <v>961.55</v>
      </c>
      <c r="AH1376" s="7">
        <v>74</v>
      </c>
      <c r="AI1376" s="7" t="str" cm="1">
        <f t="array" ref="AI1376">_xlfn.IFS(AH1376&lt;=25,"Young",AH1376&lt;=50,"Adult",AH1376&gt;50,"Old")</f>
        <v>Old</v>
      </c>
    </row>
    <row r="1377" spans="1:35" x14ac:dyDescent="0.35">
      <c r="A1377" s="11">
        <v>1892</v>
      </c>
      <c r="B1377" s="9">
        <v>43319</v>
      </c>
      <c r="C1377" s="10">
        <f t="shared" ca="1" si="21"/>
        <v>7.7861111111111114</v>
      </c>
      <c r="D1377" s="11" t="s">
        <v>105</v>
      </c>
      <c r="E1377" s="11" t="s">
        <v>63</v>
      </c>
      <c r="F1377" s="11" t="s">
        <v>29</v>
      </c>
      <c r="G1377" s="11" t="s">
        <v>30</v>
      </c>
      <c r="H1377" s="11" t="s">
        <v>44</v>
      </c>
      <c r="I1377" s="11" t="s">
        <v>32</v>
      </c>
      <c r="J1377" s="11" t="s">
        <v>33</v>
      </c>
      <c r="K1377" s="11" t="s">
        <v>46</v>
      </c>
      <c r="L1377" s="9">
        <v>31562</v>
      </c>
      <c r="M1377" s="11" t="s">
        <v>35</v>
      </c>
      <c r="N1377" s="11" t="s">
        <v>36</v>
      </c>
      <c r="O1377" s="11" t="s">
        <v>83</v>
      </c>
      <c r="P1377" s="11" t="s">
        <v>60</v>
      </c>
      <c r="Q1377" s="11" t="s">
        <v>39</v>
      </c>
      <c r="R1377" s="11" cm="1">
        <f t="array" ref="R1377">_xlfn.IFS(Table3[[#This Row],[Performance Levels]]="Exceeds",4,Table3[[#This Row],[Performance Levels]]="Fully Meets",3,Table3[[#This Row],[Performance Levels]]="PIP",1,Table3[[#This Row],[Performance Levels]]="Needs Improvement",2)</f>
        <v>3</v>
      </c>
      <c r="S1377" s="11">
        <v>3</v>
      </c>
      <c r="T1377" s="11" t="str" cm="1">
        <f t="array" ref="T1377">_xlfn.IFS(S1377&lt;=2,"Excellent",S1377=3,"Average",S1377&lt;=5,"Poor")</f>
        <v>Average</v>
      </c>
      <c r="U1377" s="9">
        <v>44937</v>
      </c>
      <c r="V1377" s="11">
        <v>3</v>
      </c>
      <c r="W1377" s="11" t="str" cm="1">
        <f t="array" ref="W1377">_xlfn.IFS(S1377&lt;=2,"High",S1377=3,"Moderate",S1377&lt;=5,"Low")</f>
        <v>Moderate</v>
      </c>
      <c r="X1377" s="11">
        <v>3</v>
      </c>
      <c r="Y1377" s="11" t="str" cm="1">
        <f t="array" ref="Y1377">_xlfn.IFS(S1377&lt;=2,"High",S1377=3,"Moderate",S1377&lt;=5,"Low")</f>
        <v>Moderate</v>
      </c>
      <c r="Z1377" s="11">
        <v>3</v>
      </c>
      <c r="AA1377" s="11" t="str" cm="1">
        <f t="array" ref="AA1377">_xlfn.IFS(S1377&lt;=2,"High",S1377=3,"Moderate",S1377&lt;=5,"Low")</f>
        <v>Moderate</v>
      </c>
      <c r="AB1377" s="9">
        <v>44966</v>
      </c>
      <c r="AC1377" s="11" t="s">
        <v>67</v>
      </c>
      <c r="AD1377" s="11" t="s">
        <v>50</v>
      </c>
      <c r="AE1377" s="11" t="s">
        <v>51</v>
      </c>
      <c r="AF1377" s="11">
        <v>3</v>
      </c>
      <c r="AG1377" s="12">
        <v>192.73</v>
      </c>
      <c r="AH1377" s="11">
        <v>32</v>
      </c>
      <c r="AI1377" s="11" t="str" cm="1">
        <f t="array" ref="AI1377">_xlfn.IFS(AH1377&lt;=25,"Young",AH1377&lt;=50,"Adult",AH1377&gt;50,"Old")</f>
        <v>Adult</v>
      </c>
    </row>
    <row r="1378" spans="1:35" x14ac:dyDescent="0.35">
      <c r="A1378" s="7">
        <v>1893</v>
      </c>
      <c r="B1378" s="5">
        <v>43872</v>
      </c>
      <c r="C1378" s="6">
        <f t="shared" ca="1" si="21"/>
        <v>6.2750000000000004</v>
      </c>
      <c r="D1378" s="7" t="s">
        <v>105</v>
      </c>
      <c r="E1378" s="7" t="s">
        <v>68</v>
      </c>
      <c r="F1378" s="7" t="s">
        <v>29</v>
      </c>
      <c r="G1378" s="7" t="s">
        <v>30</v>
      </c>
      <c r="H1378" s="7" t="s">
        <v>44</v>
      </c>
      <c r="I1378" s="7" t="s">
        <v>54</v>
      </c>
      <c r="J1378" s="7" t="s">
        <v>33</v>
      </c>
      <c r="K1378" s="7" t="s">
        <v>64</v>
      </c>
      <c r="L1378" s="5">
        <v>27787</v>
      </c>
      <c r="M1378" s="7" t="s">
        <v>35</v>
      </c>
      <c r="N1378" s="7" t="s">
        <v>47</v>
      </c>
      <c r="O1378" s="7" t="s">
        <v>37</v>
      </c>
      <c r="P1378" s="7" t="s">
        <v>76</v>
      </c>
      <c r="Q1378" s="7" t="s">
        <v>39</v>
      </c>
      <c r="R1378" s="7" cm="1">
        <f t="array" ref="R1378">_xlfn.IFS(Table3[[#This Row],[Performance Levels]]="Exceeds",4,Table3[[#This Row],[Performance Levels]]="Fully Meets",3,Table3[[#This Row],[Performance Levels]]="PIP",1,Table3[[#This Row],[Performance Levels]]="Needs Improvement",2)</f>
        <v>3</v>
      </c>
      <c r="S1378" s="7">
        <v>3</v>
      </c>
      <c r="T1378" s="7" t="str" cm="1">
        <f t="array" ref="T1378">_xlfn.IFS(S1378&lt;=2,"Excellent",S1378=3,"Average",S1378&lt;=5,"Poor")</f>
        <v>Average</v>
      </c>
      <c r="U1378" s="5">
        <v>45085</v>
      </c>
      <c r="V1378" s="7">
        <v>2</v>
      </c>
      <c r="W1378" s="7" t="str" cm="1">
        <f t="array" ref="W1378">_xlfn.IFS(S1378&lt;=2,"High",S1378=3,"Moderate",S1378&lt;=5,"Low")</f>
        <v>Moderate</v>
      </c>
      <c r="X1378" s="7">
        <v>3</v>
      </c>
      <c r="Y1378" s="7" t="str" cm="1">
        <f t="array" ref="Y1378">_xlfn.IFS(S1378&lt;=2,"High",S1378=3,"Moderate",S1378&lt;=5,"Low")</f>
        <v>Moderate</v>
      </c>
      <c r="Z1378" s="7">
        <v>4</v>
      </c>
      <c r="AA1378" s="7" t="str" cm="1">
        <f t="array" ref="AA1378">_xlfn.IFS(S1378&lt;=2,"High",S1378=3,"Moderate",S1378&lt;=5,"Low")</f>
        <v>Moderate</v>
      </c>
      <c r="AB1378" s="5">
        <v>44832</v>
      </c>
      <c r="AC1378" s="7" t="s">
        <v>40</v>
      </c>
      <c r="AD1378" s="7" t="s">
        <v>41</v>
      </c>
      <c r="AE1378" s="7" t="s">
        <v>62</v>
      </c>
      <c r="AF1378" s="7">
        <v>1</v>
      </c>
      <c r="AG1378" s="8">
        <v>604.53</v>
      </c>
      <c r="AH1378" s="7">
        <v>44</v>
      </c>
      <c r="AI1378" s="7" t="str" cm="1">
        <f t="array" ref="AI1378">_xlfn.IFS(AH1378&lt;=25,"Young",AH1378&lt;=50,"Adult",AH1378&gt;50,"Old")</f>
        <v>Adult</v>
      </c>
    </row>
    <row r="1379" spans="1:35" x14ac:dyDescent="0.35">
      <c r="A1379" s="11">
        <v>1894</v>
      </c>
      <c r="B1379" s="9">
        <v>44927</v>
      </c>
      <c r="C1379" s="10">
        <f t="shared" ca="1" si="21"/>
        <v>3.3861111111111111</v>
      </c>
      <c r="D1379" s="11" t="s">
        <v>105</v>
      </c>
      <c r="E1379" s="11" t="s">
        <v>28</v>
      </c>
      <c r="F1379" s="11" t="s">
        <v>29</v>
      </c>
      <c r="G1379" s="11" t="s">
        <v>54</v>
      </c>
      <c r="H1379" s="11" t="s">
        <v>44</v>
      </c>
      <c r="I1379" s="11" t="s">
        <v>54</v>
      </c>
      <c r="J1379" s="11" t="s">
        <v>33</v>
      </c>
      <c r="K1379" s="11" t="s">
        <v>69</v>
      </c>
      <c r="L1379" s="9">
        <v>21693</v>
      </c>
      <c r="M1379" s="11" t="s">
        <v>35</v>
      </c>
      <c r="N1379" s="11" t="s">
        <v>47</v>
      </c>
      <c r="O1379" s="11" t="s">
        <v>59</v>
      </c>
      <c r="P1379" s="11" t="s">
        <v>60</v>
      </c>
      <c r="Q1379" s="11" t="s">
        <v>39</v>
      </c>
      <c r="R1379" s="11" cm="1">
        <f t="array" ref="R1379">_xlfn.IFS(Table3[[#This Row],[Performance Levels]]="Exceeds",4,Table3[[#This Row],[Performance Levels]]="Fully Meets",3,Table3[[#This Row],[Performance Levels]]="PIP",1,Table3[[#This Row],[Performance Levels]]="Needs Improvement",2)</f>
        <v>3</v>
      </c>
      <c r="S1379" s="11">
        <v>3</v>
      </c>
      <c r="T1379" s="11" t="str" cm="1">
        <f t="array" ref="T1379">_xlfn.IFS(S1379&lt;=2,"Excellent",S1379=3,"Average",S1379&lt;=5,"Poor")</f>
        <v>Average</v>
      </c>
      <c r="U1379" s="9">
        <v>45078</v>
      </c>
      <c r="V1379" s="11">
        <v>3</v>
      </c>
      <c r="W1379" s="11" t="str" cm="1">
        <f t="array" ref="W1379">_xlfn.IFS(S1379&lt;=2,"High",S1379=3,"Moderate",S1379&lt;=5,"Low")</f>
        <v>Moderate</v>
      </c>
      <c r="X1379" s="11">
        <v>1</v>
      </c>
      <c r="Y1379" s="11" t="str" cm="1">
        <f t="array" ref="Y1379">_xlfn.IFS(S1379&lt;=2,"High",S1379=3,"Moderate",S1379&lt;=5,"Low")</f>
        <v>Moderate</v>
      </c>
      <c r="Z1379" s="11">
        <v>5</v>
      </c>
      <c r="AA1379" s="11" t="str" cm="1">
        <f t="array" ref="AA1379">_xlfn.IFS(S1379&lt;=2,"High",S1379=3,"Moderate",S1379&lt;=5,"Low")</f>
        <v>Moderate</v>
      </c>
      <c r="AB1379" s="9">
        <v>45075</v>
      </c>
      <c r="AC1379" s="11" t="s">
        <v>67</v>
      </c>
      <c r="AD1379" s="11" t="s">
        <v>50</v>
      </c>
      <c r="AE1379" s="11" t="s">
        <v>42</v>
      </c>
      <c r="AF1379" s="11">
        <v>2</v>
      </c>
      <c r="AG1379" s="12">
        <v>144.38999999999999</v>
      </c>
      <c r="AH1379" s="11">
        <v>64</v>
      </c>
      <c r="AI1379" s="11" t="str" cm="1">
        <f t="array" ref="AI1379">_xlfn.IFS(AH1379&lt;=25,"Young",AH1379&lt;=50,"Adult",AH1379&gt;50,"Old")</f>
        <v>Old</v>
      </c>
    </row>
    <row r="1380" spans="1:35" x14ac:dyDescent="0.35">
      <c r="A1380" s="7">
        <v>1895</v>
      </c>
      <c r="B1380" s="5">
        <v>44902</v>
      </c>
      <c r="C1380" s="6">
        <f t="shared" ca="1" si="21"/>
        <v>3.4527777777777779</v>
      </c>
      <c r="D1380" s="7" t="s">
        <v>105</v>
      </c>
      <c r="E1380" s="7" t="s">
        <v>43</v>
      </c>
      <c r="F1380" s="7" t="s">
        <v>29</v>
      </c>
      <c r="G1380" s="7" t="s">
        <v>45</v>
      </c>
      <c r="H1380" s="7" t="s">
        <v>44</v>
      </c>
      <c r="I1380" s="7" t="s">
        <v>45</v>
      </c>
      <c r="J1380" s="7" t="s">
        <v>33</v>
      </c>
      <c r="K1380" s="7" t="s">
        <v>100</v>
      </c>
      <c r="L1380" s="5">
        <v>32533</v>
      </c>
      <c r="M1380" s="7" t="s">
        <v>35</v>
      </c>
      <c r="N1380" s="7" t="s">
        <v>36</v>
      </c>
      <c r="O1380" s="7" t="s">
        <v>37</v>
      </c>
      <c r="P1380" s="7" t="s">
        <v>66</v>
      </c>
      <c r="Q1380" s="7" t="s">
        <v>39</v>
      </c>
      <c r="R1380" s="7" cm="1">
        <f t="array" ref="R1380">_xlfn.IFS(Table3[[#This Row],[Performance Levels]]="Exceeds",4,Table3[[#This Row],[Performance Levels]]="Fully Meets",3,Table3[[#This Row],[Performance Levels]]="PIP",1,Table3[[#This Row],[Performance Levels]]="Needs Improvement",2)</f>
        <v>3</v>
      </c>
      <c r="S1380" s="7">
        <v>3</v>
      </c>
      <c r="T1380" s="7" t="str" cm="1">
        <f t="array" ref="T1380">_xlfn.IFS(S1380&lt;=2,"Excellent",S1380=3,"Average",S1380&lt;=5,"Poor")</f>
        <v>Average</v>
      </c>
      <c r="U1380" s="5">
        <v>44852</v>
      </c>
      <c r="V1380" s="7">
        <v>4</v>
      </c>
      <c r="W1380" s="7" t="str" cm="1">
        <f t="array" ref="W1380">_xlfn.IFS(S1380&lt;=2,"High",S1380=3,"Moderate",S1380&lt;=5,"Low")</f>
        <v>Moderate</v>
      </c>
      <c r="X1380" s="7">
        <v>5</v>
      </c>
      <c r="Y1380" s="7" t="str" cm="1">
        <f t="array" ref="Y1380">_xlfn.IFS(S1380&lt;=2,"High",S1380=3,"Moderate",S1380&lt;=5,"Low")</f>
        <v>Moderate</v>
      </c>
      <c r="Z1380" s="7">
        <v>2</v>
      </c>
      <c r="AA1380" s="7" t="str" cm="1">
        <f t="array" ref="AA1380">_xlfn.IFS(S1380&lt;=2,"High",S1380=3,"Moderate",S1380&lt;=5,"Low")</f>
        <v>Moderate</v>
      </c>
      <c r="AB1380" s="5">
        <v>44816</v>
      </c>
      <c r="AC1380" s="7" t="s">
        <v>67</v>
      </c>
      <c r="AD1380" s="7" t="s">
        <v>50</v>
      </c>
      <c r="AE1380" s="7" t="s">
        <v>62</v>
      </c>
      <c r="AF1380" s="7">
        <v>5</v>
      </c>
      <c r="AG1380" s="8">
        <v>517.91999999999996</v>
      </c>
      <c r="AH1380" s="7">
        <v>33</v>
      </c>
      <c r="AI1380" s="7" t="str" cm="1">
        <f t="array" ref="AI1380">_xlfn.IFS(AH1380&lt;=25,"Young",AH1380&lt;=50,"Adult",AH1380&gt;50,"Old")</f>
        <v>Adult</v>
      </c>
    </row>
    <row r="1381" spans="1:35" x14ac:dyDescent="0.35">
      <c r="A1381" s="11">
        <v>1896</v>
      </c>
      <c r="B1381" s="9">
        <v>44998</v>
      </c>
      <c r="C1381" s="10">
        <f t="shared" ca="1" si="21"/>
        <v>3.1861111111111109</v>
      </c>
      <c r="D1381" s="11" t="s">
        <v>105</v>
      </c>
      <c r="E1381" s="11" t="s">
        <v>86</v>
      </c>
      <c r="F1381" s="11" t="s">
        <v>29</v>
      </c>
      <c r="G1381" s="11" t="s">
        <v>54</v>
      </c>
      <c r="H1381" s="11" t="s">
        <v>44</v>
      </c>
      <c r="I1381" s="11" t="s">
        <v>45</v>
      </c>
      <c r="J1381" s="11" t="s">
        <v>33</v>
      </c>
      <c r="K1381" s="11" t="s">
        <v>78</v>
      </c>
      <c r="L1381" s="9">
        <v>18950</v>
      </c>
      <c r="M1381" s="11" t="s">
        <v>35</v>
      </c>
      <c r="N1381" s="11" t="s">
        <v>36</v>
      </c>
      <c r="O1381" s="11" t="s">
        <v>48</v>
      </c>
      <c r="P1381" s="11" t="s">
        <v>66</v>
      </c>
      <c r="Q1381" s="11" t="s">
        <v>39</v>
      </c>
      <c r="R1381" s="11" cm="1">
        <f t="array" ref="R1381">_xlfn.IFS(Table3[[#This Row],[Performance Levels]]="Exceeds",4,Table3[[#This Row],[Performance Levels]]="Fully Meets",3,Table3[[#This Row],[Performance Levels]]="PIP",1,Table3[[#This Row],[Performance Levels]]="Needs Improvement",2)</f>
        <v>3</v>
      </c>
      <c r="S1381" s="11">
        <v>3</v>
      </c>
      <c r="T1381" s="11" t="str" cm="1">
        <f t="array" ref="T1381">_xlfn.IFS(S1381&lt;=2,"Excellent",S1381=3,"Average",S1381&lt;=5,"Poor")</f>
        <v>Average</v>
      </c>
      <c r="U1381" s="9">
        <v>44943</v>
      </c>
      <c r="V1381" s="11">
        <v>1</v>
      </c>
      <c r="W1381" s="11" t="str" cm="1">
        <f t="array" ref="W1381">_xlfn.IFS(S1381&lt;=2,"High",S1381=3,"Moderate",S1381&lt;=5,"Low")</f>
        <v>Moderate</v>
      </c>
      <c r="X1381" s="11">
        <v>1</v>
      </c>
      <c r="Y1381" s="11" t="str" cm="1">
        <f t="array" ref="Y1381">_xlfn.IFS(S1381&lt;=2,"High",S1381=3,"Moderate",S1381&lt;=5,"Low")</f>
        <v>Moderate</v>
      </c>
      <c r="Z1381" s="11">
        <v>3</v>
      </c>
      <c r="AA1381" s="11" t="str" cm="1">
        <f t="array" ref="AA1381">_xlfn.IFS(S1381&lt;=2,"High",S1381=3,"Moderate",S1381&lt;=5,"Low")</f>
        <v>Moderate</v>
      </c>
      <c r="AB1381" s="9">
        <v>44979</v>
      </c>
      <c r="AC1381" s="11" t="s">
        <v>49</v>
      </c>
      <c r="AD1381" s="11" t="s">
        <v>50</v>
      </c>
      <c r="AE1381" s="11" t="s">
        <v>62</v>
      </c>
      <c r="AF1381" s="11">
        <v>4</v>
      </c>
      <c r="AG1381" s="12">
        <v>537.71</v>
      </c>
      <c r="AH1381" s="11">
        <v>72</v>
      </c>
      <c r="AI1381" s="11" t="str" cm="1">
        <f t="array" ref="AI1381">_xlfn.IFS(AH1381&lt;=25,"Young",AH1381&lt;=50,"Adult",AH1381&gt;50,"Old")</f>
        <v>Old</v>
      </c>
    </row>
    <row r="1382" spans="1:35" x14ac:dyDescent="0.35">
      <c r="A1382" s="7">
        <v>1897</v>
      </c>
      <c r="B1382" s="5">
        <v>44514</v>
      </c>
      <c r="C1382" s="6">
        <f t="shared" ca="1" si="21"/>
        <v>4.5166666666666666</v>
      </c>
      <c r="D1382" s="7" t="s">
        <v>105</v>
      </c>
      <c r="E1382" s="7" t="s">
        <v>80</v>
      </c>
      <c r="F1382" s="7" t="s">
        <v>29</v>
      </c>
      <c r="G1382" s="7" t="s">
        <v>54</v>
      </c>
      <c r="H1382" s="7" t="s">
        <v>31</v>
      </c>
      <c r="I1382" s="7" t="s">
        <v>32</v>
      </c>
      <c r="J1382" s="7" t="s">
        <v>33</v>
      </c>
      <c r="K1382" s="7" t="s">
        <v>69</v>
      </c>
      <c r="L1382" s="5">
        <v>54259</v>
      </c>
      <c r="M1382" s="7" t="s">
        <v>35</v>
      </c>
      <c r="N1382" s="7" t="s">
        <v>47</v>
      </c>
      <c r="O1382" s="7" t="s">
        <v>83</v>
      </c>
      <c r="P1382" s="7" t="s">
        <v>76</v>
      </c>
      <c r="Q1382" s="7" t="s">
        <v>39</v>
      </c>
      <c r="R1382" s="7" cm="1">
        <f t="array" ref="R1382">_xlfn.IFS(Table3[[#This Row],[Performance Levels]]="Exceeds",4,Table3[[#This Row],[Performance Levels]]="Fully Meets",3,Table3[[#This Row],[Performance Levels]]="PIP",1,Table3[[#This Row],[Performance Levels]]="Needs Improvement",2)</f>
        <v>3</v>
      </c>
      <c r="S1382" s="7">
        <v>3</v>
      </c>
      <c r="T1382" s="7" t="str" cm="1">
        <f t="array" ref="T1382">_xlfn.IFS(S1382&lt;=2,"Excellent",S1382=3,"Average",S1382&lt;=5,"Poor")</f>
        <v>Average</v>
      </c>
      <c r="U1382" s="5">
        <v>44809</v>
      </c>
      <c r="V1382" s="7">
        <v>2</v>
      </c>
      <c r="W1382" s="7" t="str" cm="1">
        <f t="array" ref="W1382">_xlfn.IFS(S1382&lt;=2,"High",S1382=3,"Moderate",S1382&lt;=5,"Low")</f>
        <v>Moderate</v>
      </c>
      <c r="X1382" s="7">
        <v>4</v>
      </c>
      <c r="Y1382" s="7" t="str" cm="1">
        <f t="array" ref="Y1382">_xlfn.IFS(S1382&lt;=2,"High",S1382=3,"Moderate",S1382&lt;=5,"Low")</f>
        <v>Moderate</v>
      </c>
      <c r="Z1382" s="7">
        <v>5</v>
      </c>
      <c r="AA1382" s="7" t="str" cm="1">
        <f t="array" ref="AA1382">_xlfn.IFS(S1382&lt;=2,"High",S1382=3,"Moderate",S1382&lt;=5,"Low")</f>
        <v>Moderate</v>
      </c>
      <c r="AB1382" s="5">
        <v>45001</v>
      </c>
      <c r="AC1382" s="7" t="s">
        <v>91</v>
      </c>
      <c r="AD1382" s="7" t="s">
        <v>50</v>
      </c>
      <c r="AE1382" s="7" t="s">
        <v>62</v>
      </c>
      <c r="AF1382" s="7">
        <v>2</v>
      </c>
      <c r="AG1382" s="8">
        <v>491.71</v>
      </c>
      <c r="AH1382" s="7">
        <v>73</v>
      </c>
      <c r="AI1382" s="7" t="str" cm="1">
        <f t="array" ref="AI1382">_xlfn.IFS(AH1382&lt;=25,"Young",AH1382&lt;=50,"Adult",AH1382&gt;50,"Old")</f>
        <v>Old</v>
      </c>
    </row>
    <row r="1383" spans="1:35" x14ac:dyDescent="0.35">
      <c r="A1383" s="11">
        <v>1898</v>
      </c>
      <c r="B1383" s="9">
        <v>43621</v>
      </c>
      <c r="C1383" s="10">
        <f t="shared" ca="1" si="21"/>
        <v>6.958333333333333</v>
      </c>
      <c r="D1383" s="11" t="s">
        <v>27</v>
      </c>
      <c r="E1383" s="11" t="s">
        <v>86</v>
      </c>
      <c r="F1383" s="11" t="s">
        <v>29</v>
      </c>
      <c r="G1383" s="11" t="s">
        <v>54</v>
      </c>
      <c r="H1383" s="11" t="s">
        <v>31</v>
      </c>
      <c r="I1383" s="11" t="s">
        <v>32</v>
      </c>
      <c r="J1383" s="11" t="s">
        <v>33</v>
      </c>
      <c r="K1383" s="11" t="s">
        <v>69</v>
      </c>
      <c r="L1383" s="9">
        <v>35444</v>
      </c>
      <c r="M1383" s="11" t="s">
        <v>35</v>
      </c>
      <c r="N1383" s="11" t="s">
        <v>36</v>
      </c>
      <c r="O1383" s="11" t="s">
        <v>37</v>
      </c>
      <c r="P1383" s="11" t="s">
        <v>60</v>
      </c>
      <c r="Q1383" s="11" t="s">
        <v>39</v>
      </c>
      <c r="R1383" s="11" cm="1">
        <f t="array" ref="R1383">_xlfn.IFS(Table3[[#This Row],[Performance Levels]]="Exceeds",4,Table3[[#This Row],[Performance Levels]]="Fully Meets",3,Table3[[#This Row],[Performance Levels]]="PIP",1,Table3[[#This Row],[Performance Levels]]="Needs Improvement",2)</f>
        <v>3</v>
      </c>
      <c r="S1383" s="11">
        <v>3</v>
      </c>
      <c r="T1383" s="11" t="str" cm="1">
        <f t="array" ref="T1383">_xlfn.IFS(S1383&lt;=2,"Excellent",S1383=3,"Average",S1383&lt;=5,"Poor")</f>
        <v>Average</v>
      </c>
      <c r="U1383" s="9">
        <v>45125</v>
      </c>
      <c r="V1383" s="11">
        <v>4</v>
      </c>
      <c r="W1383" s="11" t="str" cm="1">
        <f t="array" ref="W1383">_xlfn.IFS(S1383&lt;=2,"High",S1383=3,"Moderate",S1383&lt;=5,"Low")</f>
        <v>Moderate</v>
      </c>
      <c r="X1383" s="11">
        <v>5</v>
      </c>
      <c r="Y1383" s="11" t="str" cm="1">
        <f t="array" ref="Y1383">_xlfn.IFS(S1383&lt;=2,"High",S1383=3,"Moderate",S1383&lt;=5,"Low")</f>
        <v>Moderate</v>
      </c>
      <c r="Z1383" s="11">
        <v>5</v>
      </c>
      <c r="AA1383" s="11" t="str" cm="1">
        <f t="array" ref="AA1383">_xlfn.IFS(S1383&lt;=2,"High",S1383=3,"Moderate",S1383&lt;=5,"Low")</f>
        <v>Moderate</v>
      </c>
      <c r="AB1383" s="9">
        <v>45117</v>
      </c>
      <c r="AC1383" s="11" t="s">
        <v>61</v>
      </c>
      <c r="AD1383" s="11" t="s">
        <v>41</v>
      </c>
      <c r="AE1383" s="11" t="s">
        <v>62</v>
      </c>
      <c r="AF1383" s="11">
        <v>3</v>
      </c>
      <c r="AG1383" s="12">
        <v>673.38</v>
      </c>
      <c r="AH1383" s="11">
        <v>22</v>
      </c>
      <c r="AI1383" s="11" t="str" cm="1">
        <f t="array" ref="AI1383">_xlfn.IFS(AH1383&lt;=25,"Young",AH1383&lt;=50,"Adult",AH1383&gt;50,"Old")</f>
        <v>Young</v>
      </c>
    </row>
    <row r="1384" spans="1:35" x14ac:dyDescent="0.35">
      <c r="A1384" s="7">
        <v>1899</v>
      </c>
      <c r="B1384" s="5">
        <v>44177</v>
      </c>
      <c r="C1384" s="6">
        <f t="shared" ca="1" si="21"/>
        <v>5.4388888888888891</v>
      </c>
      <c r="D1384" s="7" t="s">
        <v>27</v>
      </c>
      <c r="E1384" s="7" t="s">
        <v>63</v>
      </c>
      <c r="F1384" s="7" t="s">
        <v>29</v>
      </c>
      <c r="G1384" s="7" t="s">
        <v>30</v>
      </c>
      <c r="H1384" s="7" t="s">
        <v>31</v>
      </c>
      <c r="I1384" s="7" t="s">
        <v>54</v>
      </c>
      <c r="J1384" s="7" t="s">
        <v>33</v>
      </c>
      <c r="K1384" s="7" t="s">
        <v>69</v>
      </c>
      <c r="L1384" s="5">
        <v>30200</v>
      </c>
      <c r="M1384" s="7" t="s">
        <v>35</v>
      </c>
      <c r="N1384" s="7" t="s">
        <v>36</v>
      </c>
      <c r="O1384" s="7" t="s">
        <v>83</v>
      </c>
      <c r="P1384" s="7" t="s">
        <v>66</v>
      </c>
      <c r="Q1384" s="7" t="s">
        <v>39</v>
      </c>
      <c r="R1384" s="7" cm="1">
        <f t="array" ref="R1384">_xlfn.IFS(Table3[[#This Row],[Performance Levels]]="Exceeds",4,Table3[[#This Row],[Performance Levels]]="Fully Meets",3,Table3[[#This Row],[Performance Levels]]="PIP",1,Table3[[#This Row],[Performance Levels]]="Needs Improvement",2)</f>
        <v>3</v>
      </c>
      <c r="S1384" s="7">
        <v>3</v>
      </c>
      <c r="T1384" s="7" t="str" cm="1">
        <f t="array" ref="T1384">_xlfn.IFS(S1384&lt;=2,"Excellent",S1384=3,"Average",S1384&lt;=5,"Poor")</f>
        <v>Average</v>
      </c>
      <c r="U1384" s="5">
        <v>45105</v>
      </c>
      <c r="V1384" s="7">
        <v>2</v>
      </c>
      <c r="W1384" s="7" t="str" cm="1">
        <f t="array" ref="W1384">_xlfn.IFS(S1384&lt;=2,"High",S1384=3,"Moderate",S1384&lt;=5,"Low")</f>
        <v>Moderate</v>
      </c>
      <c r="X1384" s="7">
        <v>4</v>
      </c>
      <c r="Y1384" s="7" t="str" cm="1">
        <f t="array" ref="Y1384">_xlfn.IFS(S1384&lt;=2,"High",S1384=3,"Moderate",S1384&lt;=5,"Low")</f>
        <v>Moderate</v>
      </c>
      <c r="Z1384" s="7">
        <v>5</v>
      </c>
      <c r="AA1384" s="7" t="str" cm="1">
        <f t="array" ref="AA1384">_xlfn.IFS(S1384&lt;=2,"High",S1384=3,"Moderate",S1384&lt;=5,"Low")</f>
        <v>Moderate</v>
      </c>
      <c r="AB1384" s="5">
        <v>44955</v>
      </c>
      <c r="AC1384" s="7" t="s">
        <v>40</v>
      </c>
      <c r="AD1384" s="7" t="s">
        <v>41</v>
      </c>
      <c r="AE1384" s="7" t="s">
        <v>51</v>
      </c>
      <c r="AF1384" s="7">
        <v>2</v>
      </c>
      <c r="AG1384" s="8">
        <v>724.87</v>
      </c>
      <c r="AH1384" s="7">
        <v>38</v>
      </c>
      <c r="AI1384" s="7" t="str" cm="1">
        <f t="array" ref="AI1384">_xlfn.IFS(AH1384&lt;=25,"Young",AH1384&lt;=50,"Adult",AH1384&gt;50,"Old")</f>
        <v>Adult</v>
      </c>
    </row>
    <row r="1385" spans="1:35" x14ac:dyDescent="0.35">
      <c r="A1385" s="11">
        <v>1900</v>
      </c>
      <c r="B1385" s="9">
        <v>43927</v>
      </c>
      <c r="C1385" s="10">
        <f t="shared" ca="1" si="21"/>
        <v>6.1222222222222218</v>
      </c>
      <c r="D1385" s="11" t="s">
        <v>27</v>
      </c>
      <c r="E1385" s="11" t="s">
        <v>93</v>
      </c>
      <c r="F1385" s="11" t="s">
        <v>29</v>
      </c>
      <c r="G1385" s="11" t="s">
        <v>54</v>
      </c>
      <c r="H1385" s="11" t="s">
        <v>55</v>
      </c>
      <c r="I1385" s="11" t="s">
        <v>54</v>
      </c>
      <c r="J1385" s="11" t="s">
        <v>33</v>
      </c>
      <c r="K1385" s="11" t="s">
        <v>64</v>
      </c>
      <c r="L1385" s="9">
        <v>21997</v>
      </c>
      <c r="M1385" s="11" t="s">
        <v>35</v>
      </c>
      <c r="N1385" s="11" t="s">
        <v>36</v>
      </c>
      <c r="O1385" s="11" t="s">
        <v>48</v>
      </c>
      <c r="P1385" s="11" t="s">
        <v>38</v>
      </c>
      <c r="Q1385" s="11" t="s">
        <v>39</v>
      </c>
      <c r="R1385" s="11" cm="1">
        <f t="array" ref="R1385">_xlfn.IFS(Table3[[#This Row],[Performance Levels]]="Exceeds",4,Table3[[#This Row],[Performance Levels]]="Fully Meets",3,Table3[[#This Row],[Performance Levels]]="PIP",1,Table3[[#This Row],[Performance Levels]]="Needs Improvement",2)</f>
        <v>3</v>
      </c>
      <c r="S1385" s="11">
        <v>3</v>
      </c>
      <c r="T1385" s="11" t="str" cm="1">
        <f t="array" ref="T1385">_xlfn.IFS(S1385&lt;=2,"Excellent",S1385=3,"Average",S1385&lt;=5,"Poor")</f>
        <v>Average</v>
      </c>
      <c r="U1385" s="9">
        <v>45109</v>
      </c>
      <c r="V1385" s="11">
        <v>2</v>
      </c>
      <c r="W1385" s="11" t="str" cm="1">
        <f t="array" ref="W1385">_xlfn.IFS(S1385&lt;=2,"High",S1385=3,"Moderate",S1385&lt;=5,"Low")</f>
        <v>Moderate</v>
      </c>
      <c r="X1385" s="11">
        <v>2</v>
      </c>
      <c r="Y1385" s="11" t="str" cm="1">
        <f t="array" ref="Y1385">_xlfn.IFS(S1385&lt;=2,"High",S1385=3,"Moderate",S1385&lt;=5,"Low")</f>
        <v>Moderate</v>
      </c>
      <c r="Z1385" s="11">
        <v>5</v>
      </c>
      <c r="AA1385" s="11" t="str" cm="1">
        <f t="array" ref="AA1385">_xlfn.IFS(S1385&lt;=2,"High",S1385=3,"Moderate",S1385&lt;=5,"Low")</f>
        <v>Moderate</v>
      </c>
      <c r="AB1385" s="9">
        <v>45043</v>
      </c>
      <c r="AC1385" s="11" t="s">
        <v>91</v>
      </c>
      <c r="AD1385" s="11" t="s">
        <v>41</v>
      </c>
      <c r="AE1385" s="11" t="s">
        <v>72</v>
      </c>
      <c r="AF1385" s="11">
        <v>4</v>
      </c>
      <c r="AG1385" s="12">
        <v>140.83000000000001</v>
      </c>
      <c r="AH1385" s="11">
        <v>60</v>
      </c>
      <c r="AI1385" s="11" t="str" cm="1">
        <f t="array" ref="AI1385">_xlfn.IFS(AH1385&lt;=25,"Young",AH1385&lt;=50,"Adult",AH1385&gt;50,"Old")</f>
        <v>Old</v>
      </c>
    </row>
    <row r="1386" spans="1:35" x14ac:dyDescent="0.35">
      <c r="A1386" s="7">
        <v>1901</v>
      </c>
      <c r="B1386" s="5">
        <v>44956</v>
      </c>
      <c r="C1386" s="6">
        <f t="shared" ca="1" si="21"/>
        <v>3.3055555555555554</v>
      </c>
      <c r="D1386" s="7" t="s">
        <v>27</v>
      </c>
      <c r="E1386" s="7" t="s">
        <v>73</v>
      </c>
      <c r="F1386" s="7" t="s">
        <v>29</v>
      </c>
      <c r="G1386" s="7" t="s">
        <v>54</v>
      </c>
      <c r="H1386" s="7" t="s">
        <v>55</v>
      </c>
      <c r="I1386" s="7" t="s">
        <v>54</v>
      </c>
      <c r="J1386" s="7" t="s">
        <v>33</v>
      </c>
      <c r="K1386" s="7" t="s">
        <v>78</v>
      </c>
      <c r="L1386" s="5">
        <v>21771</v>
      </c>
      <c r="M1386" s="7" t="s">
        <v>35</v>
      </c>
      <c r="N1386" s="7" t="s">
        <v>36</v>
      </c>
      <c r="O1386" s="7" t="s">
        <v>37</v>
      </c>
      <c r="P1386" s="7" t="s">
        <v>76</v>
      </c>
      <c r="Q1386" s="7" t="s">
        <v>39</v>
      </c>
      <c r="R1386" s="7" cm="1">
        <f t="array" ref="R1386">_xlfn.IFS(Table3[[#This Row],[Performance Levels]]="Exceeds",4,Table3[[#This Row],[Performance Levels]]="Fully Meets",3,Table3[[#This Row],[Performance Levels]]="PIP",1,Table3[[#This Row],[Performance Levels]]="Needs Improvement",2)</f>
        <v>3</v>
      </c>
      <c r="S1386" s="7">
        <v>3</v>
      </c>
      <c r="T1386" s="7" t="str" cm="1">
        <f t="array" ref="T1386">_xlfn.IFS(S1386&lt;=2,"Excellent",S1386=3,"Average",S1386&lt;=5,"Poor")</f>
        <v>Average</v>
      </c>
      <c r="U1386" s="5">
        <v>45099</v>
      </c>
      <c r="V1386" s="7">
        <v>4</v>
      </c>
      <c r="W1386" s="7" t="str" cm="1">
        <f t="array" ref="W1386">_xlfn.IFS(S1386&lt;=2,"High",S1386=3,"Moderate",S1386&lt;=5,"Low")</f>
        <v>Moderate</v>
      </c>
      <c r="X1386" s="7">
        <v>1</v>
      </c>
      <c r="Y1386" s="7" t="str" cm="1">
        <f t="array" ref="Y1386">_xlfn.IFS(S1386&lt;=2,"High",S1386=3,"Moderate",S1386&lt;=5,"Low")</f>
        <v>Moderate</v>
      </c>
      <c r="Z1386" s="7">
        <v>5</v>
      </c>
      <c r="AA1386" s="7" t="str" cm="1">
        <f t="array" ref="AA1386">_xlfn.IFS(S1386&lt;=2,"High",S1386=3,"Moderate",S1386&lt;=5,"Low")</f>
        <v>Moderate</v>
      </c>
      <c r="AB1386" s="5">
        <v>44826</v>
      </c>
      <c r="AC1386" s="7" t="s">
        <v>61</v>
      </c>
      <c r="AD1386" s="7" t="s">
        <v>50</v>
      </c>
      <c r="AE1386" s="7" t="s">
        <v>72</v>
      </c>
      <c r="AF1386" s="7">
        <v>1</v>
      </c>
      <c r="AG1386" s="8">
        <v>113.47</v>
      </c>
      <c r="AH1386" s="7">
        <v>64</v>
      </c>
      <c r="AI1386" s="7" t="str" cm="1">
        <f t="array" ref="AI1386">_xlfn.IFS(AH1386&lt;=25,"Young",AH1386&lt;=50,"Adult",AH1386&gt;50,"Old")</f>
        <v>Old</v>
      </c>
    </row>
    <row r="1387" spans="1:35" x14ac:dyDescent="0.35">
      <c r="A1387" s="11">
        <v>1902</v>
      </c>
      <c r="B1387" s="9">
        <v>44082</v>
      </c>
      <c r="C1387" s="10">
        <f t="shared" ca="1" si="21"/>
        <v>5.7</v>
      </c>
      <c r="D1387" s="11" t="s">
        <v>27</v>
      </c>
      <c r="E1387" s="11" t="s">
        <v>80</v>
      </c>
      <c r="F1387" s="11" t="s">
        <v>29</v>
      </c>
      <c r="G1387" s="11" t="s">
        <v>54</v>
      </c>
      <c r="H1387" s="11" t="s">
        <v>44</v>
      </c>
      <c r="I1387" s="11" t="s">
        <v>32</v>
      </c>
      <c r="J1387" s="11" t="s">
        <v>33</v>
      </c>
      <c r="K1387" s="11" t="s">
        <v>78</v>
      </c>
      <c r="L1387" s="9">
        <v>19035</v>
      </c>
      <c r="M1387" s="11" t="s">
        <v>35</v>
      </c>
      <c r="N1387" s="11" t="s">
        <v>47</v>
      </c>
      <c r="O1387" s="11" t="s">
        <v>59</v>
      </c>
      <c r="P1387" s="11" t="s">
        <v>76</v>
      </c>
      <c r="Q1387" s="11" t="s">
        <v>39</v>
      </c>
      <c r="R1387" s="11" cm="1">
        <f t="array" ref="R1387">_xlfn.IFS(Table3[[#This Row],[Performance Levels]]="Exceeds",4,Table3[[#This Row],[Performance Levels]]="Fully Meets",3,Table3[[#This Row],[Performance Levels]]="PIP",1,Table3[[#This Row],[Performance Levels]]="Needs Improvement",2)</f>
        <v>3</v>
      </c>
      <c r="S1387" s="11">
        <v>3</v>
      </c>
      <c r="T1387" s="11" t="str" cm="1">
        <f t="array" ref="T1387">_xlfn.IFS(S1387&lt;=2,"Excellent",S1387=3,"Average",S1387&lt;=5,"Poor")</f>
        <v>Average</v>
      </c>
      <c r="U1387" s="9">
        <v>45134</v>
      </c>
      <c r="V1387" s="11">
        <v>2</v>
      </c>
      <c r="W1387" s="11" t="str" cm="1">
        <f t="array" ref="W1387">_xlfn.IFS(S1387&lt;=2,"High",S1387=3,"Moderate",S1387&lt;=5,"Low")</f>
        <v>Moderate</v>
      </c>
      <c r="X1387" s="11">
        <v>5</v>
      </c>
      <c r="Y1387" s="11" t="str" cm="1">
        <f t="array" ref="Y1387">_xlfn.IFS(S1387&lt;=2,"High",S1387=3,"Moderate",S1387&lt;=5,"Low")</f>
        <v>Moderate</v>
      </c>
      <c r="Z1387" s="11">
        <v>3</v>
      </c>
      <c r="AA1387" s="11" t="str" cm="1">
        <f t="array" ref="AA1387">_xlfn.IFS(S1387&lt;=2,"High",S1387=3,"Moderate",S1387&lt;=5,"Low")</f>
        <v>Moderate</v>
      </c>
      <c r="AB1387" s="9">
        <v>44981</v>
      </c>
      <c r="AC1387" s="11" t="s">
        <v>49</v>
      </c>
      <c r="AD1387" s="11" t="s">
        <v>50</v>
      </c>
      <c r="AE1387" s="11" t="s">
        <v>51</v>
      </c>
      <c r="AF1387" s="11">
        <v>1</v>
      </c>
      <c r="AG1387" s="12">
        <v>604.92999999999995</v>
      </c>
      <c r="AH1387" s="11">
        <v>68</v>
      </c>
      <c r="AI1387" s="11" t="str" cm="1">
        <f t="array" ref="AI1387">_xlfn.IFS(AH1387&lt;=25,"Young",AH1387&lt;=50,"Adult",AH1387&gt;50,"Old")</f>
        <v>Old</v>
      </c>
    </row>
    <row r="1388" spans="1:35" x14ac:dyDescent="0.35">
      <c r="A1388" s="7">
        <v>1903</v>
      </c>
      <c r="B1388" s="5">
        <v>44179</v>
      </c>
      <c r="C1388" s="6">
        <f t="shared" ca="1" si="21"/>
        <v>5.4333333333333336</v>
      </c>
      <c r="D1388" s="7" t="s">
        <v>27</v>
      </c>
      <c r="E1388" s="7" t="s">
        <v>53</v>
      </c>
      <c r="F1388" s="7" t="s">
        <v>29</v>
      </c>
      <c r="G1388" s="7" t="s">
        <v>45</v>
      </c>
      <c r="H1388" s="7" t="s">
        <v>31</v>
      </c>
      <c r="I1388" s="7" t="s">
        <v>45</v>
      </c>
      <c r="J1388" s="7" t="s">
        <v>33</v>
      </c>
      <c r="K1388" s="7" t="s">
        <v>69</v>
      </c>
      <c r="L1388" s="5">
        <v>22017</v>
      </c>
      <c r="M1388" s="7" t="s">
        <v>35</v>
      </c>
      <c r="N1388" s="7" t="s">
        <v>36</v>
      </c>
      <c r="O1388" s="7" t="s">
        <v>71</v>
      </c>
      <c r="P1388" s="7" t="s">
        <v>76</v>
      </c>
      <c r="Q1388" s="7" t="s">
        <v>39</v>
      </c>
      <c r="R1388" s="7" cm="1">
        <f t="array" ref="R1388">_xlfn.IFS(Table3[[#This Row],[Performance Levels]]="Exceeds",4,Table3[[#This Row],[Performance Levels]]="Fully Meets",3,Table3[[#This Row],[Performance Levels]]="PIP",1,Table3[[#This Row],[Performance Levels]]="Needs Improvement",2)</f>
        <v>3</v>
      </c>
      <c r="S1388" s="7">
        <v>3</v>
      </c>
      <c r="T1388" s="7" t="str" cm="1">
        <f t="array" ref="T1388">_xlfn.IFS(S1388&lt;=2,"Excellent",S1388=3,"Average",S1388&lt;=5,"Poor")</f>
        <v>Average</v>
      </c>
      <c r="U1388" s="5">
        <v>44912</v>
      </c>
      <c r="V1388" s="7">
        <v>5</v>
      </c>
      <c r="W1388" s="7" t="str" cm="1">
        <f t="array" ref="W1388">_xlfn.IFS(S1388&lt;=2,"High",S1388=3,"Moderate",S1388&lt;=5,"Low")</f>
        <v>Moderate</v>
      </c>
      <c r="X1388" s="7">
        <v>5</v>
      </c>
      <c r="Y1388" s="7" t="str" cm="1">
        <f t="array" ref="Y1388">_xlfn.IFS(S1388&lt;=2,"High",S1388=3,"Moderate",S1388&lt;=5,"Low")</f>
        <v>Moderate</v>
      </c>
      <c r="Z1388" s="7">
        <v>2</v>
      </c>
      <c r="AA1388" s="7" t="str" cm="1">
        <f t="array" ref="AA1388">_xlfn.IFS(S1388&lt;=2,"High",S1388=3,"Moderate",S1388&lt;=5,"Low")</f>
        <v>Moderate</v>
      </c>
      <c r="AB1388" s="5">
        <v>45073</v>
      </c>
      <c r="AC1388" s="7" t="s">
        <v>61</v>
      </c>
      <c r="AD1388" s="7" t="s">
        <v>50</v>
      </c>
      <c r="AE1388" s="7" t="s">
        <v>62</v>
      </c>
      <c r="AF1388" s="7">
        <v>4</v>
      </c>
      <c r="AG1388" s="8">
        <v>699.97</v>
      </c>
      <c r="AH1388" s="7">
        <v>60</v>
      </c>
      <c r="AI1388" s="7" t="str" cm="1">
        <f t="array" ref="AI1388">_xlfn.IFS(AH1388&lt;=25,"Young",AH1388&lt;=50,"Adult",AH1388&gt;50,"Old")</f>
        <v>Old</v>
      </c>
    </row>
    <row r="1389" spans="1:35" x14ac:dyDescent="0.35">
      <c r="A1389" s="11">
        <v>1904</v>
      </c>
      <c r="B1389" s="9">
        <v>44872</v>
      </c>
      <c r="C1389" s="10">
        <f t="shared" ca="1" si="21"/>
        <v>3.536111111111111</v>
      </c>
      <c r="D1389" s="11" t="s">
        <v>27</v>
      </c>
      <c r="E1389" s="11" t="s">
        <v>68</v>
      </c>
      <c r="F1389" s="11" t="s">
        <v>29</v>
      </c>
      <c r="G1389" s="11" t="s">
        <v>30</v>
      </c>
      <c r="H1389" s="11" t="s">
        <v>31</v>
      </c>
      <c r="I1389" s="11" t="s">
        <v>45</v>
      </c>
      <c r="J1389" s="11" t="s">
        <v>33</v>
      </c>
      <c r="K1389" s="11" t="s">
        <v>64</v>
      </c>
      <c r="L1389" s="9">
        <v>30235</v>
      </c>
      <c r="M1389" s="11" t="s">
        <v>35</v>
      </c>
      <c r="N1389" s="11" t="s">
        <v>36</v>
      </c>
      <c r="O1389" s="11" t="s">
        <v>83</v>
      </c>
      <c r="P1389" s="11" t="s">
        <v>38</v>
      </c>
      <c r="Q1389" s="11" t="s">
        <v>39</v>
      </c>
      <c r="R1389" s="11" cm="1">
        <f t="array" ref="R1389">_xlfn.IFS(Table3[[#This Row],[Performance Levels]]="Exceeds",4,Table3[[#This Row],[Performance Levels]]="Fully Meets",3,Table3[[#This Row],[Performance Levels]]="PIP",1,Table3[[#This Row],[Performance Levels]]="Needs Improvement",2)</f>
        <v>3</v>
      </c>
      <c r="S1389" s="11">
        <v>3</v>
      </c>
      <c r="T1389" s="11" t="str" cm="1">
        <f t="array" ref="T1389">_xlfn.IFS(S1389&lt;=2,"Excellent",S1389=3,"Average",S1389&lt;=5,"Poor")</f>
        <v>Average</v>
      </c>
      <c r="U1389" s="9">
        <v>44904</v>
      </c>
      <c r="V1389" s="11">
        <v>5</v>
      </c>
      <c r="W1389" s="11" t="str" cm="1">
        <f t="array" ref="W1389">_xlfn.IFS(S1389&lt;=2,"High",S1389=3,"Moderate",S1389&lt;=5,"Low")</f>
        <v>Moderate</v>
      </c>
      <c r="X1389" s="11">
        <v>1</v>
      </c>
      <c r="Y1389" s="11" t="str" cm="1">
        <f t="array" ref="Y1389">_xlfn.IFS(S1389&lt;=2,"High",S1389=3,"Moderate",S1389&lt;=5,"Low")</f>
        <v>Moderate</v>
      </c>
      <c r="Z1389" s="11">
        <v>4</v>
      </c>
      <c r="AA1389" s="11" t="str" cm="1">
        <f t="array" ref="AA1389">_xlfn.IFS(S1389&lt;=2,"High",S1389=3,"Moderate",S1389&lt;=5,"Low")</f>
        <v>Moderate</v>
      </c>
      <c r="AB1389" s="9">
        <v>44854</v>
      </c>
      <c r="AC1389" s="11" t="s">
        <v>40</v>
      </c>
      <c r="AD1389" s="11" t="s">
        <v>41</v>
      </c>
      <c r="AE1389" s="11" t="s">
        <v>42</v>
      </c>
      <c r="AF1389" s="11">
        <v>1</v>
      </c>
      <c r="AG1389" s="12">
        <v>576.1</v>
      </c>
      <c r="AH1389" s="11">
        <v>40</v>
      </c>
      <c r="AI1389" s="11" t="str" cm="1">
        <f t="array" ref="AI1389">_xlfn.IFS(AH1389&lt;=25,"Young",AH1389&lt;=50,"Adult",AH1389&gt;50,"Old")</f>
        <v>Adult</v>
      </c>
    </row>
    <row r="1390" spans="1:35" x14ac:dyDescent="0.35">
      <c r="A1390" s="7">
        <v>1905</v>
      </c>
      <c r="B1390" s="5">
        <v>44657</v>
      </c>
      <c r="C1390" s="6">
        <f t="shared" ca="1" si="21"/>
        <v>4.1222222222222218</v>
      </c>
      <c r="D1390" s="7" t="s">
        <v>27</v>
      </c>
      <c r="E1390" s="7" t="s">
        <v>28</v>
      </c>
      <c r="F1390" s="7" t="s">
        <v>29</v>
      </c>
      <c r="G1390" s="7" t="s">
        <v>45</v>
      </c>
      <c r="H1390" s="7" t="s">
        <v>55</v>
      </c>
      <c r="I1390" s="7" t="s">
        <v>32</v>
      </c>
      <c r="J1390" s="7" t="s">
        <v>33</v>
      </c>
      <c r="K1390" s="7" t="s">
        <v>100</v>
      </c>
      <c r="L1390" s="5">
        <v>26368</v>
      </c>
      <c r="M1390" s="7" t="s">
        <v>35</v>
      </c>
      <c r="N1390" s="7" t="s">
        <v>36</v>
      </c>
      <c r="O1390" s="7" t="s">
        <v>83</v>
      </c>
      <c r="P1390" s="7" t="s">
        <v>66</v>
      </c>
      <c r="Q1390" s="7" t="s">
        <v>39</v>
      </c>
      <c r="R1390" s="7" cm="1">
        <f t="array" ref="R1390">_xlfn.IFS(Table3[[#This Row],[Performance Levels]]="Exceeds",4,Table3[[#This Row],[Performance Levels]]="Fully Meets",3,Table3[[#This Row],[Performance Levels]]="PIP",1,Table3[[#This Row],[Performance Levels]]="Needs Improvement",2)</f>
        <v>3</v>
      </c>
      <c r="S1390" s="7">
        <v>3</v>
      </c>
      <c r="T1390" s="7" t="str" cm="1">
        <f t="array" ref="T1390">_xlfn.IFS(S1390&lt;=2,"Excellent",S1390=3,"Average",S1390&lt;=5,"Poor")</f>
        <v>Average</v>
      </c>
      <c r="U1390" s="5">
        <v>45031</v>
      </c>
      <c r="V1390" s="7">
        <v>5</v>
      </c>
      <c r="W1390" s="7" t="str" cm="1">
        <f t="array" ref="W1390">_xlfn.IFS(S1390&lt;=2,"High",S1390=3,"Moderate",S1390&lt;=5,"Low")</f>
        <v>Moderate</v>
      </c>
      <c r="X1390" s="7">
        <v>2</v>
      </c>
      <c r="Y1390" s="7" t="str" cm="1">
        <f t="array" ref="Y1390">_xlfn.IFS(S1390&lt;=2,"High",S1390=3,"Moderate",S1390&lt;=5,"Low")</f>
        <v>Moderate</v>
      </c>
      <c r="Z1390" s="7">
        <v>1</v>
      </c>
      <c r="AA1390" s="7" t="str" cm="1">
        <f t="array" ref="AA1390">_xlfn.IFS(S1390&lt;=2,"High",S1390=3,"Moderate",S1390&lt;=5,"Low")</f>
        <v>Moderate</v>
      </c>
      <c r="AB1390" s="5">
        <v>44889</v>
      </c>
      <c r="AC1390" s="7" t="s">
        <v>40</v>
      </c>
      <c r="AD1390" s="7" t="s">
        <v>41</v>
      </c>
      <c r="AE1390" s="7" t="s">
        <v>72</v>
      </c>
      <c r="AF1390" s="7">
        <v>2</v>
      </c>
      <c r="AG1390" s="8">
        <v>958.46</v>
      </c>
      <c r="AH1390" s="7">
        <v>50</v>
      </c>
      <c r="AI1390" s="7" t="str" cm="1">
        <f t="array" ref="AI1390">_xlfn.IFS(AH1390&lt;=25,"Young",AH1390&lt;=50,"Adult",AH1390&gt;50,"Old")</f>
        <v>Adult</v>
      </c>
    </row>
    <row r="1391" spans="1:35" x14ac:dyDescent="0.35">
      <c r="A1391" s="11">
        <v>1906</v>
      </c>
      <c r="B1391" s="9">
        <v>44249</v>
      </c>
      <c r="C1391" s="10">
        <f t="shared" ca="1" si="21"/>
        <v>5.2444444444444445</v>
      </c>
      <c r="D1391" s="11" t="s">
        <v>27</v>
      </c>
      <c r="E1391" s="11" t="s">
        <v>84</v>
      </c>
      <c r="F1391" s="11" t="s">
        <v>29</v>
      </c>
      <c r="G1391" s="11" t="s">
        <v>45</v>
      </c>
      <c r="H1391" s="11" t="s">
        <v>55</v>
      </c>
      <c r="I1391" s="11" t="s">
        <v>54</v>
      </c>
      <c r="J1391" s="11" t="s">
        <v>33</v>
      </c>
      <c r="K1391" s="11" t="s">
        <v>69</v>
      </c>
      <c r="L1391" s="9">
        <v>53907</v>
      </c>
      <c r="M1391" s="11" t="s">
        <v>35</v>
      </c>
      <c r="N1391" s="11" t="s">
        <v>47</v>
      </c>
      <c r="O1391" s="11" t="s">
        <v>48</v>
      </c>
      <c r="P1391" s="11" t="s">
        <v>38</v>
      </c>
      <c r="Q1391" s="11" t="s">
        <v>39</v>
      </c>
      <c r="R1391" s="11" cm="1">
        <f t="array" ref="R1391">_xlfn.IFS(Table3[[#This Row],[Performance Levels]]="Exceeds",4,Table3[[#This Row],[Performance Levels]]="Fully Meets",3,Table3[[#This Row],[Performance Levels]]="PIP",1,Table3[[#This Row],[Performance Levels]]="Needs Improvement",2)</f>
        <v>3</v>
      </c>
      <c r="S1391" s="11">
        <v>3</v>
      </c>
      <c r="T1391" s="11" t="str" cm="1">
        <f t="array" ref="T1391">_xlfn.IFS(S1391&lt;=2,"Excellent",S1391=3,"Average",S1391&lt;=5,"Poor")</f>
        <v>Average</v>
      </c>
      <c r="U1391" s="9">
        <v>44923</v>
      </c>
      <c r="V1391" s="11">
        <v>1</v>
      </c>
      <c r="W1391" s="11" t="str" cm="1">
        <f t="array" ref="W1391">_xlfn.IFS(S1391&lt;=2,"High",S1391=3,"Moderate",S1391&lt;=5,"Low")</f>
        <v>Moderate</v>
      </c>
      <c r="X1391" s="11">
        <v>4</v>
      </c>
      <c r="Y1391" s="11" t="str" cm="1">
        <f t="array" ref="Y1391">_xlfn.IFS(S1391&lt;=2,"High",S1391=3,"Moderate",S1391&lt;=5,"Low")</f>
        <v>Moderate</v>
      </c>
      <c r="Z1391" s="11">
        <v>5</v>
      </c>
      <c r="AA1391" s="11" t="str" cm="1">
        <f t="array" ref="AA1391">_xlfn.IFS(S1391&lt;=2,"High",S1391=3,"Moderate",S1391&lt;=5,"Low")</f>
        <v>Moderate</v>
      </c>
      <c r="AB1391" s="9">
        <v>44990</v>
      </c>
      <c r="AC1391" s="11" t="s">
        <v>61</v>
      </c>
      <c r="AD1391" s="11" t="s">
        <v>50</v>
      </c>
      <c r="AE1391" s="11" t="s">
        <v>72</v>
      </c>
      <c r="AF1391" s="11">
        <v>5</v>
      </c>
      <c r="AG1391" s="12">
        <v>228.41</v>
      </c>
      <c r="AH1391" s="11">
        <v>74</v>
      </c>
      <c r="AI1391" s="11" t="str" cm="1">
        <f t="array" ref="AI1391">_xlfn.IFS(AH1391&lt;=25,"Young",AH1391&lt;=50,"Adult",AH1391&gt;50,"Old")</f>
        <v>Old</v>
      </c>
    </row>
    <row r="1392" spans="1:35" x14ac:dyDescent="0.35">
      <c r="A1392" s="7">
        <v>1907</v>
      </c>
      <c r="B1392" s="5">
        <v>44697</v>
      </c>
      <c r="C1392" s="6">
        <f t="shared" ca="1" si="21"/>
        <v>4.0111111111111111</v>
      </c>
      <c r="D1392" s="7" t="s">
        <v>27</v>
      </c>
      <c r="E1392" s="7" t="s">
        <v>43</v>
      </c>
      <c r="F1392" s="7" t="s">
        <v>29</v>
      </c>
      <c r="G1392" s="7" t="s">
        <v>54</v>
      </c>
      <c r="H1392" s="7" t="s">
        <v>31</v>
      </c>
      <c r="I1392" s="7" t="s">
        <v>45</v>
      </c>
      <c r="J1392" s="7" t="s">
        <v>33</v>
      </c>
      <c r="K1392" s="7" t="s">
        <v>69</v>
      </c>
      <c r="L1392" s="5">
        <v>32451</v>
      </c>
      <c r="M1392" s="7" t="s">
        <v>35</v>
      </c>
      <c r="N1392" s="7" t="s">
        <v>47</v>
      </c>
      <c r="O1392" s="7" t="s">
        <v>83</v>
      </c>
      <c r="P1392" s="7" t="s">
        <v>38</v>
      </c>
      <c r="Q1392" s="7" t="s">
        <v>39</v>
      </c>
      <c r="R1392" s="7" cm="1">
        <f t="array" ref="R1392">_xlfn.IFS(Table3[[#This Row],[Performance Levels]]="Exceeds",4,Table3[[#This Row],[Performance Levels]]="Fully Meets",3,Table3[[#This Row],[Performance Levels]]="PIP",1,Table3[[#This Row],[Performance Levels]]="Needs Improvement",2)</f>
        <v>3</v>
      </c>
      <c r="S1392" s="7">
        <v>3</v>
      </c>
      <c r="T1392" s="7" t="str" cm="1">
        <f t="array" ref="T1392">_xlfn.IFS(S1392&lt;=2,"Excellent",S1392=3,"Average",S1392&lt;=5,"Poor")</f>
        <v>Average</v>
      </c>
      <c r="U1392" s="5">
        <v>44944</v>
      </c>
      <c r="V1392" s="7">
        <v>2</v>
      </c>
      <c r="W1392" s="7" t="str" cm="1">
        <f t="array" ref="W1392">_xlfn.IFS(S1392&lt;=2,"High",S1392=3,"Moderate",S1392&lt;=5,"Low")</f>
        <v>Moderate</v>
      </c>
      <c r="X1392" s="7">
        <v>4</v>
      </c>
      <c r="Y1392" s="7" t="str" cm="1">
        <f t="array" ref="Y1392">_xlfn.IFS(S1392&lt;=2,"High",S1392=3,"Moderate",S1392&lt;=5,"Low")</f>
        <v>Moderate</v>
      </c>
      <c r="Z1392" s="7">
        <v>5</v>
      </c>
      <c r="AA1392" s="7" t="str" cm="1">
        <f t="array" ref="AA1392">_xlfn.IFS(S1392&lt;=2,"High",S1392=3,"Moderate",S1392&lt;=5,"Low")</f>
        <v>Moderate</v>
      </c>
      <c r="AB1392" s="5">
        <v>44875</v>
      </c>
      <c r="AC1392" s="7" t="s">
        <v>67</v>
      </c>
      <c r="AD1392" s="7" t="s">
        <v>41</v>
      </c>
      <c r="AE1392" s="7" t="s">
        <v>62</v>
      </c>
      <c r="AF1392" s="7">
        <v>2</v>
      </c>
      <c r="AG1392" s="8">
        <v>203.44</v>
      </c>
      <c r="AH1392" s="7">
        <v>34</v>
      </c>
      <c r="AI1392" s="7" t="str" cm="1">
        <f t="array" ref="AI1392">_xlfn.IFS(AH1392&lt;=25,"Young",AH1392&lt;=50,"Adult",AH1392&gt;50,"Old")</f>
        <v>Adult</v>
      </c>
    </row>
    <row r="1393" spans="1:35" x14ac:dyDescent="0.35">
      <c r="A1393" s="11">
        <v>1908</v>
      </c>
      <c r="B1393" s="9">
        <v>43848</v>
      </c>
      <c r="C1393" s="10">
        <f t="shared" ca="1" si="21"/>
        <v>6.3388888888888886</v>
      </c>
      <c r="D1393" s="11" t="s">
        <v>27</v>
      </c>
      <c r="E1393" s="11" t="s">
        <v>86</v>
      </c>
      <c r="F1393" s="11" t="s">
        <v>29</v>
      </c>
      <c r="G1393" s="11" t="s">
        <v>30</v>
      </c>
      <c r="H1393" s="11" t="s">
        <v>55</v>
      </c>
      <c r="I1393" s="11" t="s">
        <v>45</v>
      </c>
      <c r="J1393" s="11" t="s">
        <v>33</v>
      </c>
      <c r="K1393" s="11" t="s">
        <v>69</v>
      </c>
      <c r="L1393" s="9">
        <v>52005</v>
      </c>
      <c r="M1393" s="11" t="s">
        <v>35</v>
      </c>
      <c r="N1393" s="11" t="s">
        <v>36</v>
      </c>
      <c r="O1393" s="11" t="s">
        <v>37</v>
      </c>
      <c r="P1393" s="11" t="s">
        <v>38</v>
      </c>
      <c r="Q1393" s="11" t="s">
        <v>39</v>
      </c>
      <c r="R1393" s="11" cm="1">
        <f t="array" ref="R1393">_xlfn.IFS(Table3[[#This Row],[Performance Levels]]="Exceeds",4,Table3[[#This Row],[Performance Levels]]="Fully Meets",3,Table3[[#This Row],[Performance Levels]]="PIP",1,Table3[[#This Row],[Performance Levels]]="Needs Improvement",2)</f>
        <v>3</v>
      </c>
      <c r="S1393" s="11">
        <v>3</v>
      </c>
      <c r="T1393" s="11" t="str" cm="1">
        <f t="array" ref="T1393">_xlfn.IFS(S1393&lt;=2,"Excellent",S1393=3,"Average",S1393&lt;=5,"Poor")</f>
        <v>Average</v>
      </c>
      <c r="U1393" s="9">
        <v>44952</v>
      </c>
      <c r="V1393" s="11">
        <v>4</v>
      </c>
      <c r="W1393" s="11" t="str" cm="1">
        <f t="array" ref="W1393">_xlfn.IFS(S1393&lt;=2,"High",S1393=3,"Moderate",S1393&lt;=5,"Low")</f>
        <v>Moderate</v>
      </c>
      <c r="X1393" s="11">
        <v>2</v>
      </c>
      <c r="Y1393" s="11" t="str" cm="1">
        <f t="array" ref="Y1393">_xlfn.IFS(S1393&lt;=2,"High",S1393=3,"Moderate",S1393&lt;=5,"Low")</f>
        <v>Moderate</v>
      </c>
      <c r="Z1393" s="11">
        <v>5</v>
      </c>
      <c r="AA1393" s="11" t="str" cm="1">
        <f t="array" ref="AA1393">_xlfn.IFS(S1393&lt;=2,"High",S1393=3,"Moderate",S1393&lt;=5,"Low")</f>
        <v>Moderate</v>
      </c>
      <c r="AB1393" s="9">
        <v>45128</v>
      </c>
      <c r="AC1393" s="11" t="s">
        <v>61</v>
      </c>
      <c r="AD1393" s="11" t="s">
        <v>50</v>
      </c>
      <c r="AE1393" s="11" t="s">
        <v>51</v>
      </c>
      <c r="AF1393" s="11">
        <v>2</v>
      </c>
      <c r="AG1393" s="12">
        <v>359.08</v>
      </c>
      <c r="AH1393" s="11">
        <v>78</v>
      </c>
      <c r="AI1393" s="11" t="str" cm="1">
        <f t="array" ref="AI1393">_xlfn.IFS(AH1393&lt;=25,"Young",AH1393&lt;=50,"Adult",AH1393&gt;50,"Old")</f>
        <v>Old</v>
      </c>
    </row>
    <row r="1394" spans="1:35" x14ac:dyDescent="0.35">
      <c r="A1394" s="7">
        <v>1909</v>
      </c>
      <c r="B1394" s="5">
        <v>44490</v>
      </c>
      <c r="C1394" s="6">
        <f t="shared" ca="1" si="21"/>
        <v>4.5805555555555557</v>
      </c>
      <c r="D1394" s="7" t="s">
        <v>27</v>
      </c>
      <c r="E1394" s="7" t="s">
        <v>63</v>
      </c>
      <c r="F1394" s="7" t="s">
        <v>29</v>
      </c>
      <c r="G1394" s="7" t="s">
        <v>54</v>
      </c>
      <c r="H1394" s="7" t="s">
        <v>44</v>
      </c>
      <c r="I1394" s="7" t="s">
        <v>45</v>
      </c>
      <c r="J1394" s="7" t="s">
        <v>33</v>
      </c>
      <c r="K1394" s="7" t="s">
        <v>64</v>
      </c>
      <c r="L1394" s="5">
        <v>22569</v>
      </c>
      <c r="M1394" s="7" t="s">
        <v>35</v>
      </c>
      <c r="N1394" s="7" t="s">
        <v>36</v>
      </c>
      <c r="O1394" s="7" t="s">
        <v>37</v>
      </c>
      <c r="P1394" s="7" t="s">
        <v>38</v>
      </c>
      <c r="Q1394" s="7" t="s">
        <v>39</v>
      </c>
      <c r="R1394" s="7" cm="1">
        <f t="array" ref="R1394">_xlfn.IFS(Table3[[#This Row],[Performance Levels]]="Exceeds",4,Table3[[#This Row],[Performance Levels]]="Fully Meets",3,Table3[[#This Row],[Performance Levels]]="PIP",1,Table3[[#This Row],[Performance Levels]]="Needs Improvement",2)</f>
        <v>3</v>
      </c>
      <c r="S1394" s="7">
        <v>3</v>
      </c>
      <c r="T1394" s="7" t="str" cm="1">
        <f t="array" ref="T1394">_xlfn.IFS(S1394&lt;=2,"Excellent",S1394=3,"Average",S1394&lt;=5,"Poor")</f>
        <v>Average</v>
      </c>
      <c r="U1394" s="5">
        <v>44888</v>
      </c>
      <c r="V1394" s="7">
        <v>3</v>
      </c>
      <c r="W1394" s="7" t="str" cm="1">
        <f t="array" ref="W1394">_xlfn.IFS(S1394&lt;=2,"High",S1394=3,"Moderate",S1394&lt;=5,"Low")</f>
        <v>Moderate</v>
      </c>
      <c r="X1394" s="7">
        <v>5</v>
      </c>
      <c r="Y1394" s="7" t="str" cm="1">
        <f t="array" ref="Y1394">_xlfn.IFS(S1394&lt;=2,"High",S1394=3,"Moderate",S1394&lt;=5,"Low")</f>
        <v>Moderate</v>
      </c>
      <c r="Z1394" s="7">
        <v>2</v>
      </c>
      <c r="AA1394" s="7" t="str" cm="1">
        <f t="array" ref="AA1394">_xlfn.IFS(S1394&lt;=2,"High",S1394=3,"Moderate",S1394&lt;=5,"Low")</f>
        <v>Moderate</v>
      </c>
      <c r="AB1394" s="5">
        <v>45000</v>
      </c>
      <c r="AC1394" s="7" t="s">
        <v>67</v>
      </c>
      <c r="AD1394" s="7" t="s">
        <v>41</v>
      </c>
      <c r="AE1394" s="7" t="s">
        <v>72</v>
      </c>
      <c r="AF1394" s="7">
        <v>3</v>
      </c>
      <c r="AG1394" s="8">
        <v>653.23</v>
      </c>
      <c r="AH1394" s="7">
        <v>60</v>
      </c>
      <c r="AI1394" s="7" t="str" cm="1">
        <f t="array" ref="AI1394">_xlfn.IFS(AH1394&lt;=25,"Young",AH1394&lt;=50,"Adult",AH1394&gt;50,"Old")</f>
        <v>Old</v>
      </c>
    </row>
    <row r="1395" spans="1:35" x14ac:dyDescent="0.35">
      <c r="A1395" s="11">
        <v>1910</v>
      </c>
      <c r="B1395" s="9">
        <v>43470</v>
      </c>
      <c r="C1395" s="10">
        <f t="shared" ca="1" si="21"/>
        <v>7.375</v>
      </c>
      <c r="D1395" s="11" t="s">
        <v>27</v>
      </c>
      <c r="E1395" s="11" t="s">
        <v>93</v>
      </c>
      <c r="F1395" s="11" t="s">
        <v>29</v>
      </c>
      <c r="G1395" s="11" t="s">
        <v>54</v>
      </c>
      <c r="H1395" s="11" t="s">
        <v>31</v>
      </c>
      <c r="I1395" s="11" t="s">
        <v>54</v>
      </c>
      <c r="J1395" s="11" t="s">
        <v>33</v>
      </c>
      <c r="K1395" s="11" t="s">
        <v>74</v>
      </c>
      <c r="L1395" s="9">
        <v>52177</v>
      </c>
      <c r="M1395" s="11" t="s">
        <v>35</v>
      </c>
      <c r="N1395" s="11" t="s">
        <v>36</v>
      </c>
      <c r="O1395" s="11" t="s">
        <v>48</v>
      </c>
      <c r="P1395" s="11" t="s">
        <v>76</v>
      </c>
      <c r="Q1395" s="11" t="s">
        <v>39</v>
      </c>
      <c r="R1395" s="11" cm="1">
        <f t="array" ref="R1395">_xlfn.IFS(Table3[[#This Row],[Performance Levels]]="Exceeds",4,Table3[[#This Row],[Performance Levels]]="Fully Meets",3,Table3[[#This Row],[Performance Levels]]="PIP",1,Table3[[#This Row],[Performance Levels]]="Needs Improvement",2)</f>
        <v>3</v>
      </c>
      <c r="S1395" s="11">
        <v>3</v>
      </c>
      <c r="T1395" s="11" t="str" cm="1">
        <f t="array" ref="T1395">_xlfn.IFS(S1395&lt;=2,"Excellent",S1395=3,"Average",S1395&lt;=5,"Poor")</f>
        <v>Average</v>
      </c>
      <c r="U1395" s="9">
        <v>44870</v>
      </c>
      <c r="V1395" s="11">
        <v>1</v>
      </c>
      <c r="W1395" s="11" t="str" cm="1">
        <f t="array" ref="W1395">_xlfn.IFS(S1395&lt;=2,"High",S1395=3,"Moderate",S1395&lt;=5,"Low")</f>
        <v>Moderate</v>
      </c>
      <c r="X1395" s="11">
        <v>4</v>
      </c>
      <c r="Y1395" s="11" t="str" cm="1">
        <f t="array" ref="Y1395">_xlfn.IFS(S1395&lt;=2,"High",S1395=3,"Moderate",S1395&lt;=5,"Low")</f>
        <v>Moderate</v>
      </c>
      <c r="Z1395" s="11">
        <v>1</v>
      </c>
      <c r="AA1395" s="11" t="str" cm="1">
        <f t="array" ref="AA1395">_xlfn.IFS(S1395&lt;=2,"High",S1395=3,"Moderate",S1395&lt;=5,"Low")</f>
        <v>Moderate</v>
      </c>
      <c r="AB1395" s="9">
        <v>44846</v>
      </c>
      <c r="AC1395" s="11" t="s">
        <v>49</v>
      </c>
      <c r="AD1395" s="11" t="s">
        <v>41</v>
      </c>
      <c r="AE1395" s="11" t="s">
        <v>72</v>
      </c>
      <c r="AF1395" s="11">
        <v>5</v>
      </c>
      <c r="AG1395" s="12">
        <v>614.4</v>
      </c>
      <c r="AH1395" s="11">
        <v>77</v>
      </c>
      <c r="AI1395" s="11" t="str" cm="1">
        <f t="array" ref="AI1395">_xlfn.IFS(AH1395&lt;=25,"Young",AH1395&lt;=50,"Adult",AH1395&gt;50,"Old")</f>
        <v>Old</v>
      </c>
    </row>
    <row r="1396" spans="1:35" x14ac:dyDescent="0.35">
      <c r="A1396" s="7">
        <v>1911</v>
      </c>
      <c r="B1396" s="5">
        <v>44220</v>
      </c>
      <c r="C1396" s="6">
        <f t="shared" ca="1" si="21"/>
        <v>5.322222222222222</v>
      </c>
      <c r="D1396" s="7" t="s">
        <v>27</v>
      </c>
      <c r="E1396" s="7" t="s">
        <v>73</v>
      </c>
      <c r="F1396" s="7" t="s">
        <v>107</v>
      </c>
      <c r="G1396" s="7" t="s">
        <v>45</v>
      </c>
      <c r="H1396" s="7" t="s">
        <v>55</v>
      </c>
      <c r="I1396" s="7" t="s">
        <v>32</v>
      </c>
      <c r="J1396" s="7" t="s">
        <v>33</v>
      </c>
      <c r="K1396" s="7" t="s">
        <v>100</v>
      </c>
      <c r="L1396" s="5">
        <v>33401</v>
      </c>
      <c r="M1396" s="7" t="s">
        <v>35</v>
      </c>
      <c r="N1396" s="7" t="s">
        <v>36</v>
      </c>
      <c r="O1396" s="7" t="s">
        <v>37</v>
      </c>
      <c r="P1396" s="7" t="s">
        <v>76</v>
      </c>
      <c r="Q1396" s="7" t="s">
        <v>39</v>
      </c>
      <c r="R1396" s="7" cm="1">
        <f t="array" ref="R1396">_xlfn.IFS(Table3[[#This Row],[Performance Levels]]="Exceeds",4,Table3[[#This Row],[Performance Levels]]="Fully Meets",3,Table3[[#This Row],[Performance Levels]]="PIP",1,Table3[[#This Row],[Performance Levels]]="Needs Improvement",2)</f>
        <v>3</v>
      </c>
      <c r="S1396" s="7">
        <v>3</v>
      </c>
      <c r="T1396" s="7" t="str" cm="1">
        <f t="array" ref="T1396">_xlfn.IFS(S1396&lt;=2,"Excellent",S1396=3,"Average",S1396&lt;=5,"Poor")</f>
        <v>Average</v>
      </c>
      <c r="U1396" s="5">
        <v>45024</v>
      </c>
      <c r="V1396" s="7">
        <v>3</v>
      </c>
      <c r="W1396" s="7" t="str" cm="1">
        <f t="array" ref="W1396">_xlfn.IFS(S1396&lt;=2,"High",S1396=3,"Moderate",S1396&lt;=5,"Low")</f>
        <v>Moderate</v>
      </c>
      <c r="X1396" s="7">
        <v>4</v>
      </c>
      <c r="Y1396" s="7" t="str" cm="1">
        <f t="array" ref="Y1396">_xlfn.IFS(S1396&lt;=2,"High",S1396=3,"Moderate",S1396&lt;=5,"Low")</f>
        <v>Moderate</v>
      </c>
      <c r="Z1396" s="7">
        <v>3</v>
      </c>
      <c r="AA1396" s="7" t="str" cm="1">
        <f t="array" ref="AA1396">_xlfn.IFS(S1396&lt;=2,"High",S1396=3,"Moderate",S1396&lt;=5,"Low")</f>
        <v>Moderate</v>
      </c>
      <c r="AB1396" s="5">
        <v>44877</v>
      </c>
      <c r="AC1396" s="7" t="s">
        <v>91</v>
      </c>
      <c r="AD1396" s="7" t="s">
        <v>50</v>
      </c>
      <c r="AE1396" s="7" t="s">
        <v>72</v>
      </c>
      <c r="AF1396" s="7">
        <v>5</v>
      </c>
      <c r="AG1396" s="8">
        <v>333.08</v>
      </c>
      <c r="AH1396" s="7">
        <v>30</v>
      </c>
      <c r="AI1396" s="7" t="str" cm="1">
        <f t="array" ref="AI1396">_xlfn.IFS(AH1396&lt;=25,"Young",AH1396&lt;=50,"Adult",AH1396&gt;50,"Old")</f>
        <v>Adult</v>
      </c>
    </row>
    <row r="1397" spans="1:35" x14ac:dyDescent="0.35">
      <c r="A1397" s="11">
        <v>1912</v>
      </c>
      <c r="B1397" s="9">
        <v>43896</v>
      </c>
      <c r="C1397" s="10">
        <f t="shared" ca="1" si="21"/>
        <v>6.2055555555555557</v>
      </c>
      <c r="D1397" s="11" t="s">
        <v>105</v>
      </c>
      <c r="E1397" s="11" t="s">
        <v>63</v>
      </c>
      <c r="F1397" s="11" t="s">
        <v>29</v>
      </c>
      <c r="G1397" s="11" t="s">
        <v>45</v>
      </c>
      <c r="H1397" s="11" t="s">
        <v>55</v>
      </c>
      <c r="I1397" s="11" t="s">
        <v>32</v>
      </c>
      <c r="J1397" s="11" t="s">
        <v>33</v>
      </c>
      <c r="K1397" s="11" t="s">
        <v>78</v>
      </c>
      <c r="L1397" s="9">
        <v>32066</v>
      </c>
      <c r="M1397" s="11" t="s">
        <v>35</v>
      </c>
      <c r="N1397" s="11" t="s">
        <v>36</v>
      </c>
      <c r="O1397" s="11" t="s">
        <v>83</v>
      </c>
      <c r="P1397" s="11" t="s">
        <v>66</v>
      </c>
      <c r="Q1397" s="11" t="s">
        <v>39</v>
      </c>
      <c r="R1397" s="11" cm="1">
        <f t="array" ref="R1397">_xlfn.IFS(Table3[[#This Row],[Performance Levels]]="Exceeds",4,Table3[[#This Row],[Performance Levels]]="Fully Meets",3,Table3[[#This Row],[Performance Levels]]="PIP",1,Table3[[#This Row],[Performance Levels]]="Needs Improvement",2)</f>
        <v>3</v>
      </c>
      <c r="S1397" s="11">
        <v>3</v>
      </c>
      <c r="T1397" s="11" t="str" cm="1">
        <f t="array" ref="T1397">_xlfn.IFS(S1397&lt;=2,"Excellent",S1397=3,"Average",S1397&lt;=5,"Poor")</f>
        <v>Average</v>
      </c>
      <c r="U1397" s="9">
        <v>45018</v>
      </c>
      <c r="V1397" s="11">
        <v>2</v>
      </c>
      <c r="W1397" s="11" t="str" cm="1">
        <f t="array" ref="W1397">_xlfn.IFS(S1397&lt;=2,"High",S1397=3,"Moderate",S1397&lt;=5,"Low")</f>
        <v>Moderate</v>
      </c>
      <c r="X1397" s="11">
        <v>5</v>
      </c>
      <c r="Y1397" s="11" t="str" cm="1">
        <f t="array" ref="Y1397">_xlfn.IFS(S1397&lt;=2,"High",S1397=3,"Moderate",S1397&lt;=5,"Low")</f>
        <v>Moderate</v>
      </c>
      <c r="Z1397" s="11">
        <v>1</v>
      </c>
      <c r="AA1397" s="11" t="str" cm="1">
        <f t="array" ref="AA1397">_xlfn.IFS(S1397&lt;=2,"High",S1397=3,"Moderate",S1397&lt;=5,"Low")</f>
        <v>Moderate</v>
      </c>
      <c r="AB1397" s="9">
        <v>45011</v>
      </c>
      <c r="AC1397" s="11" t="s">
        <v>40</v>
      </c>
      <c r="AD1397" s="11" t="s">
        <v>50</v>
      </c>
      <c r="AE1397" s="11" t="s">
        <v>62</v>
      </c>
      <c r="AF1397" s="11">
        <v>1</v>
      </c>
      <c r="AG1397" s="12">
        <v>718.38</v>
      </c>
      <c r="AH1397" s="11">
        <v>33</v>
      </c>
      <c r="AI1397" s="11" t="str" cm="1">
        <f t="array" ref="AI1397">_xlfn.IFS(AH1397&lt;=25,"Young",AH1397&lt;=50,"Adult",AH1397&gt;50,"Old")</f>
        <v>Adult</v>
      </c>
    </row>
    <row r="1398" spans="1:35" x14ac:dyDescent="0.35">
      <c r="A1398" s="7">
        <v>1913</v>
      </c>
      <c r="B1398" s="5">
        <v>44884</v>
      </c>
      <c r="C1398" s="6">
        <f t="shared" ca="1" si="21"/>
        <v>3.5027777777777778</v>
      </c>
      <c r="D1398" s="7" t="s">
        <v>105</v>
      </c>
      <c r="E1398" s="7" t="s">
        <v>93</v>
      </c>
      <c r="F1398" s="7" t="s">
        <v>107</v>
      </c>
      <c r="G1398" s="7" t="s">
        <v>54</v>
      </c>
      <c r="H1398" s="7" t="s">
        <v>55</v>
      </c>
      <c r="I1398" s="7" t="s">
        <v>54</v>
      </c>
      <c r="J1398" s="7" t="s">
        <v>33</v>
      </c>
      <c r="K1398" s="7" t="s">
        <v>64</v>
      </c>
      <c r="L1398" s="5">
        <v>26506</v>
      </c>
      <c r="M1398" s="7" t="s">
        <v>35</v>
      </c>
      <c r="N1398" s="7" t="s">
        <v>47</v>
      </c>
      <c r="O1398" s="7" t="s">
        <v>37</v>
      </c>
      <c r="P1398" s="7" t="s">
        <v>66</v>
      </c>
      <c r="Q1398" s="7" t="s">
        <v>39</v>
      </c>
      <c r="R1398" s="7" cm="1">
        <f t="array" ref="R1398">_xlfn.IFS(Table3[[#This Row],[Performance Levels]]="Exceeds",4,Table3[[#This Row],[Performance Levels]]="Fully Meets",3,Table3[[#This Row],[Performance Levels]]="PIP",1,Table3[[#This Row],[Performance Levels]]="Needs Improvement",2)</f>
        <v>3</v>
      </c>
      <c r="S1398" s="7">
        <v>3</v>
      </c>
      <c r="T1398" s="7" t="str" cm="1">
        <f t="array" ref="T1398">_xlfn.IFS(S1398&lt;=2,"Excellent",S1398=3,"Average",S1398&lt;=5,"Poor")</f>
        <v>Average</v>
      </c>
      <c r="U1398" s="5">
        <v>44947</v>
      </c>
      <c r="V1398" s="7">
        <v>5</v>
      </c>
      <c r="W1398" s="7" t="str" cm="1">
        <f t="array" ref="W1398">_xlfn.IFS(S1398&lt;=2,"High",S1398=3,"Moderate",S1398&lt;=5,"Low")</f>
        <v>Moderate</v>
      </c>
      <c r="X1398" s="7">
        <v>4</v>
      </c>
      <c r="Y1398" s="7" t="str" cm="1">
        <f t="array" ref="Y1398">_xlfn.IFS(S1398&lt;=2,"High",S1398=3,"Moderate",S1398&lt;=5,"Low")</f>
        <v>Moderate</v>
      </c>
      <c r="Z1398" s="7">
        <v>2</v>
      </c>
      <c r="AA1398" s="7" t="str" cm="1">
        <f t="array" ref="AA1398">_xlfn.IFS(S1398&lt;=2,"High",S1398=3,"Moderate",S1398&lt;=5,"Low")</f>
        <v>Moderate</v>
      </c>
      <c r="AB1398" s="5">
        <v>44959</v>
      </c>
      <c r="AC1398" s="7" t="s">
        <v>61</v>
      </c>
      <c r="AD1398" s="7" t="s">
        <v>50</v>
      </c>
      <c r="AE1398" s="7" t="s">
        <v>42</v>
      </c>
      <c r="AF1398" s="7">
        <v>3</v>
      </c>
      <c r="AG1398" s="8">
        <v>195.29</v>
      </c>
      <c r="AH1398" s="7">
        <v>50</v>
      </c>
      <c r="AI1398" s="7" t="str" cm="1">
        <f t="array" ref="AI1398">_xlfn.IFS(AH1398&lt;=25,"Young",AH1398&lt;=50,"Adult",AH1398&gt;50,"Old")</f>
        <v>Adult</v>
      </c>
    </row>
    <row r="1399" spans="1:35" x14ac:dyDescent="0.35">
      <c r="A1399" s="11">
        <v>1914</v>
      </c>
      <c r="B1399" s="9">
        <v>43539</v>
      </c>
      <c r="C1399" s="10">
        <f t="shared" ca="1" si="21"/>
        <v>7.1805555555555554</v>
      </c>
      <c r="D1399" s="11" t="s">
        <v>105</v>
      </c>
      <c r="E1399" s="11" t="s">
        <v>73</v>
      </c>
      <c r="F1399" s="11" t="s">
        <v>107</v>
      </c>
      <c r="G1399" s="11" t="s">
        <v>45</v>
      </c>
      <c r="H1399" s="11" t="s">
        <v>55</v>
      </c>
      <c r="I1399" s="11" t="s">
        <v>54</v>
      </c>
      <c r="J1399" s="11" t="s">
        <v>33</v>
      </c>
      <c r="K1399" s="11" t="s">
        <v>78</v>
      </c>
      <c r="L1399" s="9">
        <v>29680</v>
      </c>
      <c r="M1399" s="11" t="s">
        <v>35</v>
      </c>
      <c r="N1399" s="11" t="s">
        <v>36</v>
      </c>
      <c r="O1399" s="11" t="s">
        <v>59</v>
      </c>
      <c r="P1399" s="11" t="s">
        <v>66</v>
      </c>
      <c r="Q1399" s="11" t="s">
        <v>39</v>
      </c>
      <c r="R1399" s="11" cm="1">
        <f t="array" ref="R1399">_xlfn.IFS(Table3[[#This Row],[Performance Levels]]="Exceeds",4,Table3[[#This Row],[Performance Levels]]="Fully Meets",3,Table3[[#This Row],[Performance Levels]]="PIP",1,Table3[[#This Row],[Performance Levels]]="Needs Improvement",2)</f>
        <v>3</v>
      </c>
      <c r="S1399" s="11">
        <v>3</v>
      </c>
      <c r="T1399" s="11" t="str" cm="1">
        <f t="array" ref="T1399">_xlfn.IFS(S1399&lt;=2,"Excellent",S1399=3,"Average",S1399&lt;=5,"Poor")</f>
        <v>Average</v>
      </c>
      <c r="U1399" s="9">
        <v>44980</v>
      </c>
      <c r="V1399" s="11">
        <v>4</v>
      </c>
      <c r="W1399" s="11" t="str" cm="1">
        <f t="array" ref="W1399">_xlfn.IFS(S1399&lt;=2,"High",S1399=3,"Moderate",S1399&lt;=5,"Low")</f>
        <v>Moderate</v>
      </c>
      <c r="X1399" s="11">
        <v>4</v>
      </c>
      <c r="Y1399" s="11" t="str" cm="1">
        <f t="array" ref="Y1399">_xlfn.IFS(S1399&lt;=2,"High",S1399=3,"Moderate",S1399&lt;=5,"Low")</f>
        <v>Moderate</v>
      </c>
      <c r="Z1399" s="11">
        <v>5</v>
      </c>
      <c r="AA1399" s="11" t="str" cm="1">
        <f t="array" ref="AA1399">_xlfn.IFS(S1399&lt;=2,"High",S1399=3,"Moderate",S1399&lt;=5,"Low")</f>
        <v>Moderate</v>
      </c>
      <c r="AB1399" s="9">
        <v>44937</v>
      </c>
      <c r="AC1399" s="11" t="s">
        <v>40</v>
      </c>
      <c r="AD1399" s="11" t="s">
        <v>50</v>
      </c>
      <c r="AE1399" s="11" t="s">
        <v>72</v>
      </c>
      <c r="AF1399" s="11">
        <v>2</v>
      </c>
      <c r="AG1399" s="12">
        <v>113.43</v>
      </c>
      <c r="AH1399" s="11">
        <v>38</v>
      </c>
      <c r="AI1399" s="11" t="str" cm="1">
        <f t="array" ref="AI1399">_xlfn.IFS(AH1399&lt;=25,"Young",AH1399&lt;=50,"Adult",AH1399&gt;50,"Old")</f>
        <v>Adult</v>
      </c>
    </row>
    <row r="1400" spans="1:35" x14ac:dyDescent="0.35">
      <c r="A1400" s="7">
        <v>1917</v>
      </c>
      <c r="B1400" s="5">
        <v>43614</v>
      </c>
      <c r="C1400" s="6">
        <f t="shared" ca="1" si="21"/>
        <v>6.9749999999999996</v>
      </c>
      <c r="D1400" s="7" t="s">
        <v>27</v>
      </c>
      <c r="E1400" s="7" t="s">
        <v>43</v>
      </c>
      <c r="F1400" s="7" t="s">
        <v>29</v>
      </c>
      <c r="G1400" s="7" t="s">
        <v>30</v>
      </c>
      <c r="H1400" s="7" t="s">
        <v>55</v>
      </c>
      <c r="I1400" s="7" t="s">
        <v>54</v>
      </c>
      <c r="J1400" s="7" t="s">
        <v>33</v>
      </c>
      <c r="K1400" s="7" t="s">
        <v>74</v>
      </c>
      <c r="L1400" s="5">
        <v>22223</v>
      </c>
      <c r="M1400" s="7" t="s">
        <v>35</v>
      </c>
      <c r="N1400" s="7" t="s">
        <v>36</v>
      </c>
      <c r="O1400" s="7" t="s">
        <v>71</v>
      </c>
      <c r="P1400" s="7" t="s">
        <v>60</v>
      </c>
      <c r="Q1400" s="7" t="s">
        <v>39</v>
      </c>
      <c r="R1400" s="7" cm="1">
        <f t="array" ref="R1400">_xlfn.IFS(Table3[[#This Row],[Performance Levels]]="Exceeds",4,Table3[[#This Row],[Performance Levels]]="Fully Meets",3,Table3[[#This Row],[Performance Levels]]="PIP",1,Table3[[#This Row],[Performance Levels]]="Needs Improvement",2)</f>
        <v>3</v>
      </c>
      <c r="S1400" s="7">
        <v>3</v>
      </c>
      <c r="T1400" s="7" t="str" cm="1">
        <f t="array" ref="T1400">_xlfn.IFS(S1400&lt;=2,"Excellent",S1400=3,"Average",S1400&lt;=5,"Poor")</f>
        <v>Average</v>
      </c>
      <c r="U1400" s="5">
        <v>44865</v>
      </c>
      <c r="V1400" s="7">
        <v>5</v>
      </c>
      <c r="W1400" s="7" t="str" cm="1">
        <f t="array" ref="W1400">_xlfn.IFS(S1400&lt;=2,"High",S1400=3,"Moderate",S1400&lt;=5,"Low")</f>
        <v>Moderate</v>
      </c>
      <c r="X1400" s="7">
        <v>2</v>
      </c>
      <c r="Y1400" s="7" t="str" cm="1">
        <f t="array" ref="Y1400">_xlfn.IFS(S1400&lt;=2,"High",S1400=3,"Moderate",S1400&lt;=5,"Low")</f>
        <v>Moderate</v>
      </c>
      <c r="Z1400" s="7">
        <v>3</v>
      </c>
      <c r="AA1400" s="7" t="str" cm="1">
        <f t="array" ref="AA1400">_xlfn.IFS(S1400&lt;=2,"High",S1400=3,"Moderate",S1400&lt;=5,"Low")</f>
        <v>Moderate</v>
      </c>
      <c r="AB1400" s="5">
        <v>44950</v>
      </c>
      <c r="AC1400" s="7" t="s">
        <v>49</v>
      </c>
      <c r="AD1400" s="7" t="s">
        <v>41</v>
      </c>
      <c r="AE1400" s="7" t="s">
        <v>51</v>
      </c>
      <c r="AF1400" s="7">
        <v>3</v>
      </c>
      <c r="AG1400" s="8">
        <v>419.83</v>
      </c>
      <c r="AH1400" s="7">
        <v>59</v>
      </c>
      <c r="AI1400" s="7" t="str" cm="1">
        <f t="array" ref="AI1400">_xlfn.IFS(AH1400&lt;=25,"Young",AH1400&lt;=50,"Adult",AH1400&gt;50,"Old")</f>
        <v>Old</v>
      </c>
    </row>
    <row r="1401" spans="1:35" x14ac:dyDescent="0.35">
      <c r="A1401" s="11">
        <v>1918</v>
      </c>
      <c r="B1401" s="9">
        <v>44935</v>
      </c>
      <c r="C1401" s="10">
        <f t="shared" ca="1" si="21"/>
        <v>3.3638888888888889</v>
      </c>
      <c r="D1401" s="11" t="s">
        <v>27</v>
      </c>
      <c r="E1401" s="11" t="s">
        <v>86</v>
      </c>
      <c r="F1401" s="11" t="s">
        <v>29</v>
      </c>
      <c r="G1401" s="11" t="s">
        <v>30</v>
      </c>
      <c r="H1401" s="11" t="s">
        <v>55</v>
      </c>
      <c r="I1401" s="11" t="s">
        <v>32</v>
      </c>
      <c r="J1401" s="11" t="s">
        <v>33</v>
      </c>
      <c r="K1401" s="11" t="s">
        <v>69</v>
      </c>
      <c r="L1401" s="9">
        <v>33128</v>
      </c>
      <c r="M1401" s="11" t="s">
        <v>35</v>
      </c>
      <c r="N1401" s="11" t="s">
        <v>36</v>
      </c>
      <c r="O1401" s="11" t="s">
        <v>71</v>
      </c>
      <c r="P1401" s="11" t="s">
        <v>60</v>
      </c>
      <c r="Q1401" s="11" t="s">
        <v>39</v>
      </c>
      <c r="R1401" s="11" cm="1">
        <f t="array" ref="R1401">_xlfn.IFS(Table3[[#This Row],[Performance Levels]]="Exceeds",4,Table3[[#This Row],[Performance Levels]]="Fully Meets",3,Table3[[#This Row],[Performance Levels]]="PIP",1,Table3[[#This Row],[Performance Levels]]="Needs Improvement",2)</f>
        <v>3</v>
      </c>
      <c r="S1401" s="11">
        <v>3</v>
      </c>
      <c r="T1401" s="11" t="str" cm="1">
        <f t="array" ref="T1401">_xlfn.IFS(S1401&lt;=2,"Excellent",S1401=3,"Average",S1401&lt;=5,"Poor")</f>
        <v>Average</v>
      </c>
      <c r="U1401" s="9">
        <v>44835</v>
      </c>
      <c r="V1401" s="11">
        <v>3</v>
      </c>
      <c r="W1401" s="11" t="str" cm="1">
        <f t="array" ref="W1401">_xlfn.IFS(S1401&lt;=2,"High",S1401=3,"Moderate",S1401&lt;=5,"Low")</f>
        <v>Moderate</v>
      </c>
      <c r="X1401" s="11">
        <v>5</v>
      </c>
      <c r="Y1401" s="11" t="str" cm="1">
        <f t="array" ref="Y1401">_xlfn.IFS(S1401&lt;=2,"High",S1401=3,"Moderate",S1401&lt;=5,"Low")</f>
        <v>Moderate</v>
      </c>
      <c r="Z1401" s="11">
        <v>5</v>
      </c>
      <c r="AA1401" s="11" t="str" cm="1">
        <f t="array" ref="AA1401">_xlfn.IFS(S1401&lt;=2,"High",S1401=3,"Moderate",S1401&lt;=5,"Low")</f>
        <v>Moderate</v>
      </c>
      <c r="AB1401" s="9">
        <v>45141</v>
      </c>
      <c r="AC1401" s="11" t="s">
        <v>91</v>
      </c>
      <c r="AD1401" s="11" t="s">
        <v>41</v>
      </c>
      <c r="AE1401" s="11" t="s">
        <v>51</v>
      </c>
      <c r="AF1401" s="11">
        <v>2</v>
      </c>
      <c r="AG1401" s="12">
        <v>226.7</v>
      </c>
      <c r="AH1401" s="11">
        <v>33</v>
      </c>
      <c r="AI1401" s="11" t="str" cm="1">
        <f t="array" ref="AI1401">_xlfn.IFS(AH1401&lt;=25,"Young",AH1401&lt;=50,"Adult",AH1401&gt;50,"Old")</f>
        <v>Adult</v>
      </c>
    </row>
    <row r="1402" spans="1:35" x14ac:dyDescent="0.35">
      <c r="A1402" s="7">
        <v>1919</v>
      </c>
      <c r="B1402" s="5">
        <v>44682</v>
      </c>
      <c r="C1402" s="6">
        <f t="shared" ca="1" si="21"/>
        <v>4.052777777777778</v>
      </c>
      <c r="D1402" s="7" t="s">
        <v>27</v>
      </c>
      <c r="E1402" s="7" t="s">
        <v>63</v>
      </c>
      <c r="F1402" s="7" t="s">
        <v>107</v>
      </c>
      <c r="G1402" s="7" t="s">
        <v>30</v>
      </c>
      <c r="H1402" s="7" t="s">
        <v>44</v>
      </c>
      <c r="I1402" s="7" t="s">
        <v>54</v>
      </c>
      <c r="J1402" s="7" t="s">
        <v>33</v>
      </c>
      <c r="K1402" s="7" t="s">
        <v>99</v>
      </c>
      <c r="L1402" s="5">
        <v>33100</v>
      </c>
      <c r="M1402" s="7" t="s">
        <v>35</v>
      </c>
      <c r="N1402" s="7" t="s">
        <v>36</v>
      </c>
      <c r="O1402" s="7" t="s">
        <v>59</v>
      </c>
      <c r="P1402" s="7" t="s">
        <v>38</v>
      </c>
      <c r="Q1402" s="7" t="s">
        <v>39</v>
      </c>
      <c r="R1402" s="7" cm="1">
        <f t="array" ref="R1402">_xlfn.IFS(Table3[[#This Row],[Performance Levels]]="Exceeds",4,Table3[[#This Row],[Performance Levels]]="Fully Meets",3,Table3[[#This Row],[Performance Levels]]="PIP",1,Table3[[#This Row],[Performance Levels]]="Needs Improvement",2)</f>
        <v>3</v>
      </c>
      <c r="S1402" s="7">
        <v>3</v>
      </c>
      <c r="T1402" s="7" t="str" cm="1">
        <f t="array" ref="T1402">_xlfn.IFS(S1402&lt;=2,"Excellent",S1402=3,"Average",S1402&lt;=5,"Poor")</f>
        <v>Average</v>
      </c>
      <c r="U1402" s="5">
        <v>45068</v>
      </c>
      <c r="V1402" s="7">
        <v>2</v>
      </c>
      <c r="W1402" s="7" t="str" cm="1">
        <f t="array" ref="W1402">_xlfn.IFS(S1402&lt;=2,"High",S1402=3,"Moderate",S1402&lt;=5,"Low")</f>
        <v>Moderate</v>
      </c>
      <c r="X1402" s="7">
        <v>3</v>
      </c>
      <c r="Y1402" s="7" t="str" cm="1">
        <f t="array" ref="Y1402">_xlfn.IFS(S1402&lt;=2,"High",S1402=3,"Moderate",S1402&lt;=5,"Low")</f>
        <v>Moderate</v>
      </c>
      <c r="Z1402" s="7">
        <v>3</v>
      </c>
      <c r="AA1402" s="7" t="str" cm="1">
        <f t="array" ref="AA1402">_xlfn.IFS(S1402&lt;=2,"High",S1402=3,"Moderate",S1402&lt;=5,"Low")</f>
        <v>Moderate</v>
      </c>
      <c r="AB1402" s="5">
        <v>45095</v>
      </c>
      <c r="AC1402" s="7" t="s">
        <v>40</v>
      </c>
      <c r="AD1402" s="7" t="s">
        <v>50</v>
      </c>
      <c r="AE1402" s="7" t="s">
        <v>42</v>
      </c>
      <c r="AF1402" s="7">
        <v>1</v>
      </c>
      <c r="AG1402" s="8">
        <v>583.76</v>
      </c>
      <c r="AH1402" s="7">
        <v>32</v>
      </c>
      <c r="AI1402" s="7" t="str" cm="1">
        <f t="array" ref="AI1402">_xlfn.IFS(AH1402&lt;=25,"Young",AH1402&lt;=50,"Adult",AH1402&gt;50,"Old")</f>
        <v>Adult</v>
      </c>
    </row>
    <row r="1403" spans="1:35" x14ac:dyDescent="0.35">
      <c r="A1403" s="11">
        <v>1920</v>
      </c>
      <c r="B1403" s="9">
        <v>44222</v>
      </c>
      <c r="C1403" s="10">
        <f t="shared" ca="1" si="21"/>
        <v>5.3166666666666664</v>
      </c>
      <c r="D1403" s="11" t="s">
        <v>27</v>
      </c>
      <c r="E1403" s="11" t="s">
        <v>93</v>
      </c>
      <c r="F1403" s="11" t="s">
        <v>107</v>
      </c>
      <c r="G1403" s="11" t="s">
        <v>54</v>
      </c>
      <c r="H1403" s="11" t="s">
        <v>55</v>
      </c>
      <c r="I1403" s="11" t="s">
        <v>54</v>
      </c>
      <c r="J1403" s="11" t="s">
        <v>33</v>
      </c>
      <c r="K1403" s="11" t="s">
        <v>69</v>
      </c>
      <c r="L1403" s="9">
        <v>54273</v>
      </c>
      <c r="M1403" s="11" t="s">
        <v>35</v>
      </c>
      <c r="N1403" s="11" t="s">
        <v>36</v>
      </c>
      <c r="O1403" s="11" t="s">
        <v>48</v>
      </c>
      <c r="P1403" s="11" t="s">
        <v>38</v>
      </c>
      <c r="Q1403" s="11" t="s">
        <v>39</v>
      </c>
      <c r="R1403" s="11" cm="1">
        <f t="array" ref="R1403">_xlfn.IFS(Table3[[#This Row],[Performance Levels]]="Exceeds",4,Table3[[#This Row],[Performance Levels]]="Fully Meets",3,Table3[[#This Row],[Performance Levels]]="PIP",1,Table3[[#This Row],[Performance Levels]]="Needs Improvement",2)</f>
        <v>3</v>
      </c>
      <c r="S1403" s="11">
        <v>3</v>
      </c>
      <c r="T1403" s="11" t="str" cm="1">
        <f t="array" ref="T1403">_xlfn.IFS(S1403&lt;=2,"Excellent",S1403=3,"Average",S1403&lt;=5,"Poor")</f>
        <v>Average</v>
      </c>
      <c r="U1403" s="9">
        <v>44827</v>
      </c>
      <c r="V1403" s="11">
        <v>2</v>
      </c>
      <c r="W1403" s="11" t="str" cm="1">
        <f t="array" ref="W1403">_xlfn.IFS(S1403&lt;=2,"High",S1403=3,"Moderate",S1403&lt;=5,"Low")</f>
        <v>Moderate</v>
      </c>
      <c r="X1403" s="11">
        <v>5</v>
      </c>
      <c r="Y1403" s="11" t="str" cm="1">
        <f t="array" ref="Y1403">_xlfn.IFS(S1403&lt;=2,"High",S1403=3,"Moderate",S1403&lt;=5,"Low")</f>
        <v>Moderate</v>
      </c>
      <c r="Z1403" s="11">
        <v>3</v>
      </c>
      <c r="AA1403" s="11" t="str" cm="1">
        <f t="array" ref="AA1403">_xlfn.IFS(S1403&lt;=2,"High",S1403=3,"Moderate",S1403&lt;=5,"Low")</f>
        <v>Moderate</v>
      </c>
      <c r="AB1403" s="9">
        <v>45020</v>
      </c>
      <c r="AC1403" s="11" t="s">
        <v>49</v>
      </c>
      <c r="AD1403" s="11" t="s">
        <v>41</v>
      </c>
      <c r="AE1403" s="11" t="s">
        <v>42</v>
      </c>
      <c r="AF1403" s="11">
        <v>3</v>
      </c>
      <c r="AG1403" s="12">
        <v>646.65</v>
      </c>
      <c r="AH1403" s="11">
        <v>73</v>
      </c>
      <c r="AI1403" s="11" t="str" cm="1">
        <f t="array" ref="AI1403">_xlfn.IFS(AH1403&lt;=25,"Young",AH1403&lt;=50,"Adult",AH1403&gt;50,"Old")</f>
        <v>Old</v>
      </c>
    </row>
    <row r="1404" spans="1:35" x14ac:dyDescent="0.35">
      <c r="A1404" s="7">
        <v>1921</v>
      </c>
      <c r="B1404" s="5">
        <v>44445</v>
      </c>
      <c r="C1404" s="6">
        <f t="shared" ca="1" si="21"/>
        <v>4.7055555555555557</v>
      </c>
      <c r="D1404" s="7" t="s">
        <v>27</v>
      </c>
      <c r="E1404" s="7" t="s">
        <v>73</v>
      </c>
      <c r="F1404" s="7" t="s">
        <v>29</v>
      </c>
      <c r="G1404" s="7" t="s">
        <v>30</v>
      </c>
      <c r="H1404" s="7" t="s">
        <v>31</v>
      </c>
      <c r="I1404" s="7" t="s">
        <v>54</v>
      </c>
      <c r="J1404" s="7" t="s">
        <v>33</v>
      </c>
      <c r="K1404" s="7" t="s">
        <v>78</v>
      </c>
      <c r="L1404" s="5">
        <v>34542</v>
      </c>
      <c r="M1404" s="7" t="s">
        <v>35</v>
      </c>
      <c r="N1404" s="7" t="s">
        <v>47</v>
      </c>
      <c r="O1404" s="7" t="s">
        <v>59</v>
      </c>
      <c r="P1404" s="7" t="s">
        <v>66</v>
      </c>
      <c r="Q1404" s="7" t="s">
        <v>39</v>
      </c>
      <c r="R1404" s="7" cm="1">
        <f t="array" ref="R1404">_xlfn.IFS(Table3[[#This Row],[Performance Levels]]="Exceeds",4,Table3[[#This Row],[Performance Levels]]="Fully Meets",3,Table3[[#This Row],[Performance Levels]]="PIP",1,Table3[[#This Row],[Performance Levels]]="Needs Improvement",2)</f>
        <v>3</v>
      </c>
      <c r="S1404" s="7">
        <v>3</v>
      </c>
      <c r="T1404" s="7" t="str" cm="1">
        <f t="array" ref="T1404">_xlfn.IFS(S1404&lt;=2,"Excellent",S1404=3,"Average",S1404&lt;=5,"Poor")</f>
        <v>Average</v>
      </c>
      <c r="U1404" s="5">
        <v>44958</v>
      </c>
      <c r="V1404" s="7">
        <v>3</v>
      </c>
      <c r="W1404" s="7" t="str" cm="1">
        <f t="array" ref="W1404">_xlfn.IFS(S1404&lt;=2,"High",S1404=3,"Moderate",S1404&lt;=5,"Low")</f>
        <v>Moderate</v>
      </c>
      <c r="X1404" s="7">
        <v>2</v>
      </c>
      <c r="Y1404" s="7" t="str" cm="1">
        <f t="array" ref="Y1404">_xlfn.IFS(S1404&lt;=2,"High",S1404=3,"Moderate",S1404&lt;=5,"Low")</f>
        <v>Moderate</v>
      </c>
      <c r="Z1404" s="7">
        <v>5</v>
      </c>
      <c r="AA1404" s="7" t="str" cm="1">
        <f t="array" ref="AA1404">_xlfn.IFS(S1404&lt;=2,"High",S1404=3,"Moderate",S1404&lt;=5,"Low")</f>
        <v>Moderate</v>
      </c>
      <c r="AB1404" s="5">
        <v>45074</v>
      </c>
      <c r="AC1404" s="7" t="s">
        <v>67</v>
      </c>
      <c r="AD1404" s="7" t="s">
        <v>50</v>
      </c>
      <c r="AE1404" s="7" t="s">
        <v>51</v>
      </c>
      <c r="AF1404" s="7">
        <v>2</v>
      </c>
      <c r="AG1404" s="8">
        <v>813.17</v>
      </c>
      <c r="AH1404" s="7">
        <v>27</v>
      </c>
      <c r="AI1404" s="7" t="str" cm="1">
        <f t="array" ref="AI1404">_xlfn.IFS(AH1404&lt;=25,"Young",AH1404&lt;=50,"Adult",AH1404&gt;50,"Old")</f>
        <v>Adult</v>
      </c>
    </row>
    <row r="1405" spans="1:35" x14ac:dyDescent="0.35">
      <c r="A1405" s="11">
        <v>1922</v>
      </c>
      <c r="B1405" s="9">
        <v>44041</v>
      </c>
      <c r="C1405" s="10">
        <f t="shared" ca="1" si="21"/>
        <v>5.8083333333333336</v>
      </c>
      <c r="D1405" s="11" t="s">
        <v>27</v>
      </c>
      <c r="E1405" s="11" t="s">
        <v>80</v>
      </c>
      <c r="F1405" s="11" t="s">
        <v>29</v>
      </c>
      <c r="G1405" s="11" t="s">
        <v>54</v>
      </c>
      <c r="H1405" s="11" t="s">
        <v>44</v>
      </c>
      <c r="I1405" s="11" t="s">
        <v>45</v>
      </c>
      <c r="J1405" s="11" t="s">
        <v>33</v>
      </c>
      <c r="K1405" s="11" t="s">
        <v>64</v>
      </c>
      <c r="L1405" s="9">
        <v>21227</v>
      </c>
      <c r="M1405" s="11" t="s">
        <v>35</v>
      </c>
      <c r="N1405" s="11" t="s">
        <v>47</v>
      </c>
      <c r="O1405" s="11" t="s">
        <v>83</v>
      </c>
      <c r="P1405" s="11" t="s">
        <v>76</v>
      </c>
      <c r="Q1405" s="11" t="s">
        <v>39</v>
      </c>
      <c r="R1405" s="11" cm="1">
        <f t="array" ref="R1405">_xlfn.IFS(Table3[[#This Row],[Performance Levels]]="Exceeds",4,Table3[[#This Row],[Performance Levels]]="Fully Meets",3,Table3[[#This Row],[Performance Levels]]="PIP",1,Table3[[#This Row],[Performance Levels]]="Needs Improvement",2)</f>
        <v>3</v>
      </c>
      <c r="S1405" s="11">
        <v>3</v>
      </c>
      <c r="T1405" s="11" t="str" cm="1">
        <f t="array" ref="T1405">_xlfn.IFS(S1405&lt;=2,"Excellent",S1405=3,"Average",S1405&lt;=5,"Poor")</f>
        <v>Average</v>
      </c>
      <c r="U1405" s="9">
        <v>45045</v>
      </c>
      <c r="V1405" s="11">
        <v>1</v>
      </c>
      <c r="W1405" s="11" t="str" cm="1">
        <f t="array" ref="W1405">_xlfn.IFS(S1405&lt;=2,"High",S1405=3,"Moderate",S1405&lt;=5,"Low")</f>
        <v>Moderate</v>
      </c>
      <c r="X1405" s="11">
        <v>1</v>
      </c>
      <c r="Y1405" s="11" t="str" cm="1">
        <f t="array" ref="Y1405">_xlfn.IFS(S1405&lt;=2,"High",S1405=3,"Moderate",S1405&lt;=5,"Low")</f>
        <v>Moderate</v>
      </c>
      <c r="Z1405" s="11">
        <v>3</v>
      </c>
      <c r="AA1405" s="11" t="str" cm="1">
        <f t="array" ref="AA1405">_xlfn.IFS(S1405&lt;=2,"High",S1405=3,"Moderate",S1405&lt;=5,"Low")</f>
        <v>Moderate</v>
      </c>
      <c r="AB1405" s="9">
        <v>44879</v>
      </c>
      <c r="AC1405" s="11" t="s">
        <v>67</v>
      </c>
      <c r="AD1405" s="11" t="s">
        <v>50</v>
      </c>
      <c r="AE1405" s="11" t="s">
        <v>72</v>
      </c>
      <c r="AF1405" s="11">
        <v>3</v>
      </c>
      <c r="AG1405" s="12">
        <v>636.38</v>
      </c>
      <c r="AH1405" s="11">
        <v>62</v>
      </c>
      <c r="AI1405" s="11" t="str" cm="1">
        <f t="array" ref="AI1405">_xlfn.IFS(AH1405&lt;=25,"Young",AH1405&lt;=50,"Adult",AH1405&gt;50,"Old")</f>
        <v>Old</v>
      </c>
    </row>
    <row r="1406" spans="1:35" x14ac:dyDescent="0.35">
      <c r="A1406" s="7">
        <v>1923</v>
      </c>
      <c r="B1406" s="5">
        <v>45016</v>
      </c>
      <c r="C1406" s="6">
        <f t="shared" ca="1" si="21"/>
        <v>3.1388888888888888</v>
      </c>
      <c r="D1406" s="7" t="s">
        <v>27</v>
      </c>
      <c r="E1406" s="7" t="s">
        <v>53</v>
      </c>
      <c r="F1406" s="7" t="s">
        <v>29</v>
      </c>
      <c r="G1406" s="7" t="s">
        <v>54</v>
      </c>
      <c r="H1406" s="7" t="s">
        <v>55</v>
      </c>
      <c r="I1406" s="7" t="s">
        <v>54</v>
      </c>
      <c r="J1406" s="7" t="s">
        <v>33</v>
      </c>
      <c r="K1406" s="7" t="s">
        <v>103</v>
      </c>
      <c r="L1406" s="5">
        <v>24416</v>
      </c>
      <c r="M1406" s="7" t="s">
        <v>35</v>
      </c>
      <c r="N1406" s="7" t="s">
        <v>36</v>
      </c>
      <c r="O1406" s="7" t="s">
        <v>59</v>
      </c>
      <c r="P1406" s="7" t="s">
        <v>38</v>
      </c>
      <c r="Q1406" s="7" t="s">
        <v>39</v>
      </c>
      <c r="R1406" s="7" cm="1">
        <f t="array" ref="R1406">_xlfn.IFS(Table3[[#This Row],[Performance Levels]]="Exceeds",4,Table3[[#This Row],[Performance Levels]]="Fully Meets",3,Table3[[#This Row],[Performance Levels]]="PIP",1,Table3[[#This Row],[Performance Levels]]="Needs Improvement",2)</f>
        <v>3</v>
      </c>
      <c r="S1406" s="7">
        <v>3</v>
      </c>
      <c r="T1406" s="7" t="str" cm="1">
        <f t="array" ref="T1406">_xlfn.IFS(S1406&lt;=2,"Excellent",S1406=3,"Average",S1406&lt;=5,"Poor")</f>
        <v>Average</v>
      </c>
      <c r="U1406" s="5">
        <v>45136</v>
      </c>
      <c r="V1406" s="7">
        <v>3</v>
      </c>
      <c r="W1406" s="7" t="str" cm="1">
        <f t="array" ref="W1406">_xlfn.IFS(S1406&lt;=2,"High",S1406=3,"Moderate",S1406&lt;=5,"Low")</f>
        <v>Moderate</v>
      </c>
      <c r="X1406" s="7">
        <v>4</v>
      </c>
      <c r="Y1406" s="7" t="str" cm="1">
        <f t="array" ref="Y1406">_xlfn.IFS(S1406&lt;=2,"High",S1406=3,"Moderate",S1406&lt;=5,"Low")</f>
        <v>Moderate</v>
      </c>
      <c r="Z1406" s="7">
        <v>4</v>
      </c>
      <c r="AA1406" s="7" t="str" cm="1">
        <f t="array" ref="AA1406">_xlfn.IFS(S1406&lt;=2,"High",S1406=3,"Moderate",S1406&lt;=5,"Low")</f>
        <v>Moderate</v>
      </c>
      <c r="AB1406" s="5">
        <v>44882</v>
      </c>
      <c r="AC1406" s="7" t="s">
        <v>61</v>
      </c>
      <c r="AD1406" s="7" t="s">
        <v>50</v>
      </c>
      <c r="AE1406" s="7" t="s">
        <v>42</v>
      </c>
      <c r="AF1406" s="7">
        <v>3</v>
      </c>
      <c r="AG1406" s="8">
        <v>868.74</v>
      </c>
      <c r="AH1406" s="7">
        <v>57</v>
      </c>
      <c r="AI1406" s="7" t="str" cm="1">
        <f t="array" ref="AI1406">_xlfn.IFS(AH1406&lt;=25,"Young",AH1406&lt;=50,"Adult",AH1406&gt;50,"Old")</f>
        <v>Old</v>
      </c>
    </row>
    <row r="1407" spans="1:35" x14ac:dyDescent="0.35">
      <c r="A1407" s="11">
        <v>1924</v>
      </c>
      <c r="B1407" s="9">
        <v>45062</v>
      </c>
      <c r="C1407" s="10">
        <f t="shared" ca="1" si="21"/>
        <v>3.0111111111111111</v>
      </c>
      <c r="D1407" s="11" t="s">
        <v>27</v>
      </c>
      <c r="E1407" s="11" t="s">
        <v>68</v>
      </c>
      <c r="F1407" s="11" t="s">
        <v>29</v>
      </c>
      <c r="G1407" s="11" t="s">
        <v>45</v>
      </c>
      <c r="H1407" s="11" t="s">
        <v>55</v>
      </c>
      <c r="I1407" s="11" t="s">
        <v>54</v>
      </c>
      <c r="J1407" s="11" t="s">
        <v>33</v>
      </c>
      <c r="K1407" s="11" t="s">
        <v>69</v>
      </c>
      <c r="L1407" s="9">
        <v>34667</v>
      </c>
      <c r="M1407" s="11" t="s">
        <v>35</v>
      </c>
      <c r="N1407" s="11" t="s">
        <v>36</v>
      </c>
      <c r="O1407" s="11" t="s">
        <v>48</v>
      </c>
      <c r="P1407" s="11" t="s">
        <v>66</v>
      </c>
      <c r="Q1407" s="11" t="s">
        <v>39</v>
      </c>
      <c r="R1407" s="11" cm="1">
        <f t="array" ref="R1407">_xlfn.IFS(Table3[[#This Row],[Performance Levels]]="Exceeds",4,Table3[[#This Row],[Performance Levels]]="Fully Meets",3,Table3[[#This Row],[Performance Levels]]="PIP",1,Table3[[#This Row],[Performance Levels]]="Needs Improvement",2)</f>
        <v>3</v>
      </c>
      <c r="S1407" s="11">
        <v>3</v>
      </c>
      <c r="T1407" s="11" t="str" cm="1">
        <f t="array" ref="T1407">_xlfn.IFS(S1407&lt;=2,"Excellent",S1407=3,"Average",S1407&lt;=5,"Poor")</f>
        <v>Average</v>
      </c>
      <c r="U1407" s="9">
        <v>44809</v>
      </c>
      <c r="V1407" s="11">
        <v>3</v>
      </c>
      <c r="W1407" s="11" t="str" cm="1">
        <f t="array" ref="W1407">_xlfn.IFS(S1407&lt;=2,"High",S1407=3,"Moderate",S1407&lt;=5,"Low")</f>
        <v>Moderate</v>
      </c>
      <c r="X1407" s="11">
        <v>5</v>
      </c>
      <c r="Y1407" s="11" t="str" cm="1">
        <f t="array" ref="Y1407">_xlfn.IFS(S1407&lt;=2,"High",S1407=3,"Moderate",S1407&lt;=5,"Low")</f>
        <v>Moderate</v>
      </c>
      <c r="Z1407" s="11">
        <v>1</v>
      </c>
      <c r="AA1407" s="11" t="str" cm="1">
        <f t="array" ref="AA1407">_xlfn.IFS(S1407&lt;=2,"High",S1407=3,"Moderate",S1407&lt;=5,"Low")</f>
        <v>Moderate</v>
      </c>
      <c r="AB1407" s="9">
        <v>45121</v>
      </c>
      <c r="AC1407" s="11" t="s">
        <v>49</v>
      </c>
      <c r="AD1407" s="11" t="s">
        <v>50</v>
      </c>
      <c r="AE1407" s="11" t="s">
        <v>42</v>
      </c>
      <c r="AF1407" s="11">
        <v>4</v>
      </c>
      <c r="AG1407" s="12">
        <v>250.41</v>
      </c>
      <c r="AH1407" s="11">
        <v>29</v>
      </c>
      <c r="AI1407" s="11" t="str" cm="1">
        <f t="array" ref="AI1407">_xlfn.IFS(AH1407&lt;=25,"Young",AH1407&lt;=50,"Adult",AH1407&gt;50,"Old")</f>
        <v>Adult</v>
      </c>
    </row>
    <row r="1408" spans="1:35" x14ac:dyDescent="0.35">
      <c r="A1408" s="7">
        <v>1925</v>
      </c>
      <c r="B1408" s="5">
        <v>45045</v>
      </c>
      <c r="C1408" s="6">
        <f t="shared" ca="1" si="21"/>
        <v>3.0583333333333331</v>
      </c>
      <c r="D1408" s="7" t="s">
        <v>27</v>
      </c>
      <c r="E1408" s="7" t="s">
        <v>28</v>
      </c>
      <c r="F1408" s="7" t="s">
        <v>29</v>
      </c>
      <c r="G1408" s="7" t="s">
        <v>30</v>
      </c>
      <c r="H1408" s="7" t="s">
        <v>55</v>
      </c>
      <c r="I1408" s="7" t="s">
        <v>54</v>
      </c>
      <c r="J1408" s="7" t="s">
        <v>33</v>
      </c>
      <c r="K1408" s="7" t="s">
        <v>88</v>
      </c>
      <c r="L1408" s="5">
        <v>29264</v>
      </c>
      <c r="M1408" s="7" t="s">
        <v>35</v>
      </c>
      <c r="N1408" s="7" t="s">
        <v>47</v>
      </c>
      <c r="O1408" s="7" t="s">
        <v>59</v>
      </c>
      <c r="P1408" s="7" t="s">
        <v>76</v>
      </c>
      <c r="Q1408" s="7" t="s">
        <v>39</v>
      </c>
      <c r="R1408" s="7" cm="1">
        <f t="array" ref="R1408">_xlfn.IFS(Table3[[#This Row],[Performance Levels]]="Exceeds",4,Table3[[#This Row],[Performance Levels]]="Fully Meets",3,Table3[[#This Row],[Performance Levels]]="PIP",1,Table3[[#This Row],[Performance Levels]]="Needs Improvement",2)</f>
        <v>3</v>
      </c>
      <c r="S1408" s="7">
        <v>3</v>
      </c>
      <c r="T1408" s="7" t="str" cm="1">
        <f t="array" ref="T1408">_xlfn.IFS(S1408&lt;=2,"Excellent",S1408=3,"Average",S1408&lt;=5,"Poor")</f>
        <v>Average</v>
      </c>
      <c r="U1408" s="5">
        <v>45037</v>
      </c>
      <c r="V1408" s="7">
        <v>1</v>
      </c>
      <c r="W1408" s="7" t="str" cm="1">
        <f t="array" ref="W1408">_xlfn.IFS(S1408&lt;=2,"High",S1408=3,"Moderate",S1408&lt;=5,"Low")</f>
        <v>Moderate</v>
      </c>
      <c r="X1408" s="7">
        <v>5</v>
      </c>
      <c r="Y1408" s="7" t="str" cm="1">
        <f t="array" ref="Y1408">_xlfn.IFS(S1408&lt;=2,"High",S1408=3,"Moderate",S1408&lt;=5,"Low")</f>
        <v>Moderate</v>
      </c>
      <c r="Z1408" s="7">
        <v>3</v>
      </c>
      <c r="AA1408" s="7" t="str" cm="1">
        <f t="array" ref="AA1408">_xlfn.IFS(S1408&lt;=2,"High",S1408=3,"Moderate",S1408&lt;=5,"Low")</f>
        <v>Moderate</v>
      </c>
      <c r="AB1408" s="5">
        <v>45058</v>
      </c>
      <c r="AC1408" s="7" t="s">
        <v>91</v>
      </c>
      <c r="AD1408" s="7" t="s">
        <v>41</v>
      </c>
      <c r="AE1408" s="7" t="s">
        <v>62</v>
      </c>
      <c r="AF1408" s="7">
        <v>3</v>
      </c>
      <c r="AG1408" s="8">
        <v>882.06</v>
      </c>
      <c r="AH1408" s="7">
        <v>43</v>
      </c>
      <c r="AI1408" s="7" t="str" cm="1">
        <f t="array" ref="AI1408">_xlfn.IFS(AH1408&lt;=25,"Young",AH1408&lt;=50,"Adult",AH1408&gt;50,"Old")</f>
        <v>Adult</v>
      </c>
    </row>
    <row r="1409" spans="1:35" x14ac:dyDescent="0.35">
      <c r="A1409" s="11">
        <v>1926</v>
      </c>
      <c r="B1409" s="9">
        <v>43796</v>
      </c>
      <c r="C1409" s="10">
        <f t="shared" ca="1" si="21"/>
        <v>6.4805555555555552</v>
      </c>
      <c r="D1409" s="11" t="s">
        <v>27</v>
      </c>
      <c r="E1409" s="11" t="s">
        <v>84</v>
      </c>
      <c r="F1409" s="11" t="s">
        <v>29</v>
      </c>
      <c r="G1409" s="11" t="s">
        <v>30</v>
      </c>
      <c r="H1409" s="11" t="s">
        <v>44</v>
      </c>
      <c r="I1409" s="11" t="s">
        <v>32</v>
      </c>
      <c r="J1409" s="11" t="s">
        <v>33</v>
      </c>
      <c r="K1409" s="11" t="s">
        <v>69</v>
      </c>
      <c r="L1409" s="9">
        <v>36527</v>
      </c>
      <c r="M1409" s="11" t="s">
        <v>35</v>
      </c>
      <c r="N1409" s="11" t="s">
        <v>47</v>
      </c>
      <c r="O1409" s="11" t="s">
        <v>71</v>
      </c>
      <c r="P1409" s="11" t="s">
        <v>60</v>
      </c>
      <c r="Q1409" s="11" t="s">
        <v>39</v>
      </c>
      <c r="R1409" s="11" cm="1">
        <f t="array" ref="R1409">_xlfn.IFS(Table3[[#This Row],[Performance Levels]]="Exceeds",4,Table3[[#This Row],[Performance Levels]]="Fully Meets",3,Table3[[#This Row],[Performance Levels]]="PIP",1,Table3[[#This Row],[Performance Levels]]="Needs Improvement",2)</f>
        <v>3</v>
      </c>
      <c r="S1409" s="11">
        <v>3</v>
      </c>
      <c r="T1409" s="11" t="str" cm="1">
        <f t="array" ref="T1409">_xlfn.IFS(S1409&lt;=2,"Excellent",S1409=3,"Average",S1409&lt;=5,"Poor")</f>
        <v>Average</v>
      </c>
      <c r="U1409" s="9">
        <v>44793</v>
      </c>
      <c r="V1409" s="11">
        <v>3</v>
      </c>
      <c r="W1409" s="11" t="str" cm="1">
        <f t="array" ref="W1409">_xlfn.IFS(S1409&lt;=2,"High",S1409=3,"Moderate",S1409&lt;=5,"Low")</f>
        <v>Moderate</v>
      </c>
      <c r="X1409" s="11">
        <v>4</v>
      </c>
      <c r="Y1409" s="11" t="str" cm="1">
        <f t="array" ref="Y1409">_xlfn.IFS(S1409&lt;=2,"High",S1409=3,"Moderate",S1409&lt;=5,"Low")</f>
        <v>Moderate</v>
      </c>
      <c r="Z1409" s="11">
        <v>2</v>
      </c>
      <c r="AA1409" s="11" t="str" cm="1">
        <f t="array" ref="AA1409">_xlfn.IFS(S1409&lt;=2,"High",S1409=3,"Moderate",S1409&lt;=5,"Low")</f>
        <v>Moderate</v>
      </c>
      <c r="AB1409" s="9">
        <v>45107</v>
      </c>
      <c r="AC1409" s="11" t="s">
        <v>40</v>
      </c>
      <c r="AD1409" s="11" t="s">
        <v>41</v>
      </c>
      <c r="AE1409" s="11" t="s">
        <v>72</v>
      </c>
      <c r="AF1409" s="11">
        <v>1</v>
      </c>
      <c r="AG1409" s="12">
        <v>350.88</v>
      </c>
      <c r="AH1409" s="11">
        <v>19</v>
      </c>
      <c r="AI1409" s="11" t="str" cm="1">
        <f t="array" ref="AI1409">_xlfn.IFS(AH1409&lt;=25,"Young",AH1409&lt;=50,"Adult",AH1409&gt;50,"Old")</f>
        <v>Young</v>
      </c>
    </row>
    <row r="1410" spans="1:35" x14ac:dyDescent="0.35">
      <c r="A1410" s="7">
        <v>1927</v>
      </c>
      <c r="B1410" s="5">
        <v>44868</v>
      </c>
      <c r="C1410" s="6">
        <f t="shared" ca="1" si="21"/>
        <v>3.5472222222222221</v>
      </c>
      <c r="D1410" s="7" t="s">
        <v>27</v>
      </c>
      <c r="E1410" s="7" t="s">
        <v>43</v>
      </c>
      <c r="F1410" s="7" t="s">
        <v>29</v>
      </c>
      <c r="G1410" s="7" t="s">
        <v>54</v>
      </c>
      <c r="H1410" s="7" t="s">
        <v>31</v>
      </c>
      <c r="I1410" s="7" t="s">
        <v>54</v>
      </c>
      <c r="J1410" s="7" t="s">
        <v>33</v>
      </c>
      <c r="K1410" s="7" t="s">
        <v>69</v>
      </c>
      <c r="L1410" s="5">
        <v>27856</v>
      </c>
      <c r="M1410" s="7" t="s">
        <v>35</v>
      </c>
      <c r="N1410" s="7" t="s">
        <v>47</v>
      </c>
      <c r="O1410" s="7" t="s">
        <v>48</v>
      </c>
      <c r="P1410" s="7" t="s">
        <v>66</v>
      </c>
      <c r="Q1410" s="7" t="s">
        <v>39</v>
      </c>
      <c r="R1410" s="7" cm="1">
        <f t="array" ref="R1410">_xlfn.IFS(Table3[[#This Row],[Performance Levels]]="Exceeds",4,Table3[[#This Row],[Performance Levels]]="Fully Meets",3,Table3[[#This Row],[Performance Levels]]="PIP",1,Table3[[#This Row],[Performance Levels]]="Needs Improvement",2)</f>
        <v>3</v>
      </c>
      <c r="S1410" s="7">
        <v>3</v>
      </c>
      <c r="T1410" s="7" t="str" cm="1">
        <f t="array" ref="T1410">_xlfn.IFS(S1410&lt;=2,"Excellent",S1410=3,"Average",S1410&lt;=5,"Poor")</f>
        <v>Average</v>
      </c>
      <c r="U1410" s="5">
        <v>44908</v>
      </c>
      <c r="V1410" s="7">
        <v>3</v>
      </c>
      <c r="W1410" s="7" t="str" cm="1">
        <f t="array" ref="W1410">_xlfn.IFS(S1410&lt;=2,"High",S1410=3,"Moderate",S1410&lt;=5,"Low")</f>
        <v>Moderate</v>
      </c>
      <c r="X1410" s="7">
        <v>2</v>
      </c>
      <c r="Y1410" s="7" t="str" cm="1">
        <f t="array" ref="Y1410">_xlfn.IFS(S1410&lt;=2,"High",S1410=3,"Moderate",S1410&lt;=5,"Low")</f>
        <v>Moderate</v>
      </c>
      <c r="Z1410" s="7">
        <v>1</v>
      </c>
      <c r="AA1410" s="7" t="str" cm="1">
        <f t="array" ref="AA1410">_xlfn.IFS(S1410&lt;=2,"High",S1410=3,"Moderate",S1410&lt;=5,"Low")</f>
        <v>Moderate</v>
      </c>
      <c r="AB1410" s="5">
        <v>44980</v>
      </c>
      <c r="AC1410" s="7" t="s">
        <v>40</v>
      </c>
      <c r="AD1410" s="7" t="s">
        <v>50</v>
      </c>
      <c r="AE1410" s="7" t="s">
        <v>62</v>
      </c>
      <c r="AF1410" s="7">
        <v>5</v>
      </c>
      <c r="AG1410" s="8">
        <v>571.80999999999995</v>
      </c>
      <c r="AH1410" s="7">
        <v>46</v>
      </c>
      <c r="AI1410" s="7" t="str" cm="1">
        <f t="array" ref="AI1410">_xlfn.IFS(AH1410&lt;=25,"Young",AH1410&lt;=50,"Adult",AH1410&gt;50,"Old")</f>
        <v>Adult</v>
      </c>
    </row>
    <row r="1411" spans="1:35" x14ac:dyDescent="0.35">
      <c r="A1411" s="11">
        <v>1928</v>
      </c>
      <c r="B1411" s="9">
        <v>44781</v>
      </c>
      <c r="C1411" s="10">
        <f t="shared" ref="C1411:C1474" ca="1" si="22">YEARFRAC(B1411,TODAY())</f>
        <v>3.7833333333333332</v>
      </c>
      <c r="D1411" s="11" t="s">
        <v>27</v>
      </c>
      <c r="E1411" s="11" t="s">
        <v>86</v>
      </c>
      <c r="F1411" s="11" t="s">
        <v>29</v>
      </c>
      <c r="G1411" s="11" t="s">
        <v>54</v>
      </c>
      <c r="H1411" s="11" t="s">
        <v>44</v>
      </c>
      <c r="I1411" s="11" t="s">
        <v>45</v>
      </c>
      <c r="J1411" s="11" t="s">
        <v>33</v>
      </c>
      <c r="K1411" s="11" t="s">
        <v>64</v>
      </c>
      <c r="L1411" s="9">
        <v>30392</v>
      </c>
      <c r="M1411" s="11" t="s">
        <v>35</v>
      </c>
      <c r="N1411" s="11" t="s">
        <v>36</v>
      </c>
      <c r="O1411" s="11" t="s">
        <v>48</v>
      </c>
      <c r="P1411" s="11" t="s">
        <v>38</v>
      </c>
      <c r="Q1411" s="11" t="s">
        <v>39</v>
      </c>
      <c r="R1411" s="11" cm="1">
        <f t="array" ref="R1411">_xlfn.IFS(Table3[[#This Row],[Performance Levels]]="Exceeds",4,Table3[[#This Row],[Performance Levels]]="Fully Meets",3,Table3[[#This Row],[Performance Levels]]="PIP",1,Table3[[#This Row],[Performance Levels]]="Needs Improvement",2)</f>
        <v>3</v>
      </c>
      <c r="S1411" s="11">
        <v>3</v>
      </c>
      <c r="T1411" s="11" t="str" cm="1">
        <f t="array" ref="T1411">_xlfn.IFS(S1411&lt;=2,"Excellent",S1411=3,"Average",S1411&lt;=5,"Poor")</f>
        <v>Average</v>
      </c>
      <c r="U1411" s="9">
        <v>44797</v>
      </c>
      <c r="V1411" s="11">
        <v>4</v>
      </c>
      <c r="W1411" s="11" t="str" cm="1">
        <f t="array" ref="W1411">_xlfn.IFS(S1411&lt;=2,"High",S1411=3,"Moderate",S1411&lt;=5,"Low")</f>
        <v>Moderate</v>
      </c>
      <c r="X1411" s="11">
        <v>5</v>
      </c>
      <c r="Y1411" s="11" t="str" cm="1">
        <f t="array" ref="Y1411">_xlfn.IFS(S1411&lt;=2,"High",S1411=3,"Moderate",S1411&lt;=5,"Low")</f>
        <v>Moderate</v>
      </c>
      <c r="Z1411" s="11">
        <v>5</v>
      </c>
      <c r="AA1411" s="11" t="str" cm="1">
        <f t="array" ref="AA1411">_xlfn.IFS(S1411&lt;=2,"High",S1411=3,"Moderate",S1411&lt;=5,"Low")</f>
        <v>Moderate</v>
      </c>
      <c r="AB1411" s="9">
        <v>44980</v>
      </c>
      <c r="AC1411" s="11" t="s">
        <v>91</v>
      </c>
      <c r="AD1411" s="11" t="s">
        <v>41</v>
      </c>
      <c r="AE1411" s="11" t="s">
        <v>42</v>
      </c>
      <c r="AF1411" s="11">
        <v>3</v>
      </c>
      <c r="AG1411" s="12">
        <v>900.89</v>
      </c>
      <c r="AH1411" s="11">
        <v>39</v>
      </c>
      <c r="AI1411" s="11" t="str" cm="1">
        <f t="array" ref="AI1411">_xlfn.IFS(AH1411&lt;=25,"Young",AH1411&lt;=50,"Adult",AH1411&gt;50,"Old")</f>
        <v>Adult</v>
      </c>
    </row>
    <row r="1412" spans="1:35" x14ac:dyDescent="0.35">
      <c r="A1412" s="7">
        <v>1929</v>
      </c>
      <c r="B1412" s="5">
        <v>45134</v>
      </c>
      <c r="C1412" s="6">
        <f t="shared" ca="1" si="22"/>
        <v>2.8138888888888891</v>
      </c>
      <c r="D1412" s="7" t="s">
        <v>27</v>
      </c>
      <c r="E1412" s="7" t="s">
        <v>63</v>
      </c>
      <c r="F1412" s="7" t="s">
        <v>29</v>
      </c>
      <c r="G1412" s="7" t="s">
        <v>30</v>
      </c>
      <c r="H1412" s="7" t="s">
        <v>44</v>
      </c>
      <c r="I1412" s="7" t="s">
        <v>54</v>
      </c>
      <c r="J1412" s="7" t="s">
        <v>33</v>
      </c>
      <c r="K1412" s="7" t="s">
        <v>69</v>
      </c>
      <c r="L1412" s="5">
        <v>32205</v>
      </c>
      <c r="M1412" s="7" t="s">
        <v>35</v>
      </c>
      <c r="N1412" s="7" t="s">
        <v>36</v>
      </c>
      <c r="O1412" s="7" t="s">
        <v>83</v>
      </c>
      <c r="P1412" s="7" t="s">
        <v>38</v>
      </c>
      <c r="Q1412" s="7" t="s">
        <v>39</v>
      </c>
      <c r="R1412" s="7" cm="1">
        <f t="array" ref="R1412">_xlfn.IFS(Table3[[#This Row],[Performance Levels]]="Exceeds",4,Table3[[#This Row],[Performance Levels]]="Fully Meets",3,Table3[[#This Row],[Performance Levels]]="PIP",1,Table3[[#This Row],[Performance Levels]]="Needs Improvement",2)</f>
        <v>3</v>
      </c>
      <c r="S1412" s="7">
        <v>3</v>
      </c>
      <c r="T1412" s="7" t="str" cm="1">
        <f t="array" ref="T1412">_xlfn.IFS(S1412&lt;=2,"Excellent",S1412=3,"Average",S1412&lt;=5,"Poor")</f>
        <v>Average</v>
      </c>
      <c r="U1412" s="5">
        <v>44904</v>
      </c>
      <c r="V1412" s="7">
        <v>4</v>
      </c>
      <c r="W1412" s="7" t="str" cm="1">
        <f t="array" ref="W1412">_xlfn.IFS(S1412&lt;=2,"High",S1412=3,"Moderate",S1412&lt;=5,"Low")</f>
        <v>Moderate</v>
      </c>
      <c r="X1412" s="7">
        <v>1</v>
      </c>
      <c r="Y1412" s="7" t="str" cm="1">
        <f t="array" ref="Y1412">_xlfn.IFS(S1412&lt;=2,"High",S1412=3,"Moderate",S1412&lt;=5,"Low")</f>
        <v>Moderate</v>
      </c>
      <c r="Z1412" s="7">
        <v>3</v>
      </c>
      <c r="AA1412" s="7" t="str" cm="1">
        <f t="array" ref="AA1412">_xlfn.IFS(S1412&lt;=2,"High",S1412=3,"Moderate",S1412&lt;=5,"Low")</f>
        <v>Moderate</v>
      </c>
      <c r="AB1412" s="5">
        <v>45142</v>
      </c>
      <c r="AC1412" s="7" t="s">
        <v>49</v>
      </c>
      <c r="AD1412" s="7" t="s">
        <v>41</v>
      </c>
      <c r="AE1412" s="7" t="s">
        <v>42</v>
      </c>
      <c r="AF1412" s="7">
        <v>3</v>
      </c>
      <c r="AG1412" s="8">
        <v>312.56</v>
      </c>
      <c r="AH1412" s="7">
        <v>35</v>
      </c>
      <c r="AI1412" s="7" t="str" cm="1">
        <f t="array" ref="AI1412">_xlfn.IFS(AH1412&lt;=25,"Young",AH1412&lt;=50,"Adult",AH1412&gt;50,"Old")</f>
        <v>Adult</v>
      </c>
    </row>
    <row r="1413" spans="1:35" x14ac:dyDescent="0.35">
      <c r="A1413" s="11">
        <v>1930</v>
      </c>
      <c r="B1413" s="9">
        <v>45122</v>
      </c>
      <c r="C1413" s="10">
        <f t="shared" ca="1" si="22"/>
        <v>2.8472222222222223</v>
      </c>
      <c r="D1413" s="11" t="s">
        <v>27</v>
      </c>
      <c r="E1413" s="11" t="s">
        <v>93</v>
      </c>
      <c r="F1413" s="11" t="s">
        <v>29</v>
      </c>
      <c r="G1413" s="11" t="s">
        <v>54</v>
      </c>
      <c r="H1413" s="11" t="s">
        <v>31</v>
      </c>
      <c r="I1413" s="11" t="s">
        <v>32</v>
      </c>
      <c r="J1413" s="11" t="s">
        <v>33</v>
      </c>
      <c r="K1413" s="11" t="s">
        <v>64</v>
      </c>
      <c r="L1413" s="9">
        <v>31650</v>
      </c>
      <c r="M1413" s="11" t="s">
        <v>35</v>
      </c>
      <c r="N1413" s="11" t="s">
        <v>36</v>
      </c>
      <c r="O1413" s="11" t="s">
        <v>83</v>
      </c>
      <c r="P1413" s="11" t="s">
        <v>60</v>
      </c>
      <c r="Q1413" s="11" t="s">
        <v>39</v>
      </c>
      <c r="R1413" s="11" cm="1">
        <f t="array" ref="R1413">_xlfn.IFS(Table3[[#This Row],[Performance Levels]]="Exceeds",4,Table3[[#This Row],[Performance Levels]]="Fully Meets",3,Table3[[#This Row],[Performance Levels]]="PIP",1,Table3[[#This Row],[Performance Levels]]="Needs Improvement",2)</f>
        <v>3</v>
      </c>
      <c r="S1413" s="11">
        <v>3</v>
      </c>
      <c r="T1413" s="11" t="str" cm="1">
        <f t="array" ref="T1413">_xlfn.IFS(S1413&lt;=2,"Excellent",S1413=3,"Average",S1413&lt;=5,"Poor")</f>
        <v>Average</v>
      </c>
      <c r="U1413" s="9">
        <v>44922</v>
      </c>
      <c r="V1413" s="11">
        <v>3</v>
      </c>
      <c r="W1413" s="11" t="str" cm="1">
        <f t="array" ref="W1413">_xlfn.IFS(S1413&lt;=2,"High",S1413=3,"Moderate",S1413&lt;=5,"Low")</f>
        <v>Moderate</v>
      </c>
      <c r="X1413" s="11">
        <v>3</v>
      </c>
      <c r="Y1413" s="11" t="str" cm="1">
        <f t="array" ref="Y1413">_xlfn.IFS(S1413&lt;=2,"High",S1413=3,"Moderate",S1413&lt;=5,"Low")</f>
        <v>Moderate</v>
      </c>
      <c r="Z1413" s="11">
        <v>4</v>
      </c>
      <c r="AA1413" s="11" t="str" cm="1">
        <f t="array" ref="AA1413">_xlfn.IFS(S1413&lt;=2,"High",S1413=3,"Moderate",S1413&lt;=5,"Low")</f>
        <v>Moderate</v>
      </c>
      <c r="AB1413" s="9">
        <v>45107</v>
      </c>
      <c r="AC1413" s="11" t="s">
        <v>61</v>
      </c>
      <c r="AD1413" s="11" t="s">
        <v>50</v>
      </c>
      <c r="AE1413" s="11" t="s">
        <v>51</v>
      </c>
      <c r="AF1413" s="11">
        <v>5</v>
      </c>
      <c r="AG1413" s="12">
        <v>533.55999999999995</v>
      </c>
      <c r="AH1413" s="11">
        <v>37</v>
      </c>
      <c r="AI1413" s="11" t="str" cm="1">
        <f t="array" ref="AI1413">_xlfn.IFS(AH1413&lt;=25,"Young",AH1413&lt;=50,"Adult",AH1413&gt;50,"Old")</f>
        <v>Adult</v>
      </c>
    </row>
    <row r="1414" spans="1:35" x14ac:dyDescent="0.35">
      <c r="A1414" s="7">
        <v>1931</v>
      </c>
      <c r="B1414" s="5">
        <v>44874</v>
      </c>
      <c r="C1414" s="6">
        <f t="shared" ca="1" si="22"/>
        <v>3.5305555555555554</v>
      </c>
      <c r="D1414" s="7" t="s">
        <v>27</v>
      </c>
      <c r="E1414" s="7" t="s">
        <v>73</v>
      </c>
      <c r="F1414" s="7" t="s">
        <v>29</v>
      </c>
      <c r="G1414" s="7" t="s">
        <v>54</v>
      </c>
      <c r="H1414" s="7" t="s">
        <v>55</v>
      </c>
      <c r="I1414" s="7" t="s">
        <v>32</v>
      </c>
      <c r="J1414" s="7" t="s">
        <v>33</v>
      </c>
      <c r="K1414" s="7" t="s">
        <v>96</v>
      </c>
      <c r="L1414" s="5">
        <v>36516</v>
      </c>
      <c r="M1414" s="7" t="s">
        <v>35</v>
      </c>
      <c r="N1414" s="7" t="s">
        <v>36</v>
      </c>
      <c r="O1414" s="7" t="s">
        <v>37</v>
      </c>
      <c r="P1414" s="7" t="s">
        <v>60</v>
      </c>
      <c r="Q1414" s="7" t="s">
        <v>39</v>
      </c>
      <c r="R1414" s="7" cm="1">
        <f t="array" ref="R1414">_xlfn.IFS(Table3[[#This Row],[Performance Levels]]="Exceeds",4,Table3[[#This Row],[Performance Levels]]="Fully Meets",3,Table3[[#This Row],[Performance Levels]]="PIP",1,Table3[[#This Row],[Performance Levels]]="Needs Improvement",2)</f>
        <v>3</v>
      </c>
      <c r="S1414" s="7">
        <v>3</v>
      </c>
      <c r="T1414" s="7" t="str" cm="1">
        <f t="array" ref="T1414">_xlfn.IFS(S1414&lt;=2,"Excellent",S1414=3,"Average",S1414&lt;=5,"Poor")</f>
        <v>Average</v>
      </c>
      <c r="U1414" s="5">
        <v>45032</v>
      </c>
      <c r="V1414" s="7">
        <v>2</v>
      </c>
      <c r="W1414" s="7" t="str" cm="1">
        <f t="array" ref="W1414">_xlfn.IFS(S1414&lt;=2,"High",S1414=3,"Moderate",S1414&lt;=5,"Low")</f>
        <v>Moderate</v>
      </c>
      <c r="X1414" s="7">
        <v>3</v>
      </c>
      <c r="Y1414" s="7" t="str" cm="1">
        <f t="array" ref="Y1414">_xlfn.IFS(S1414&lt;=2,"High",S1414=3,"Moderate",S1414&lt;=5,"Low")</f>
        <v>Moderate</v>
      </c>
      <c r="Z1414" s="7">
        <v>4</v>
      </c>
      <c r="AA1414" s="7" t="str" cm="1">
        <f t="array" ref="AA1414">_xlfn.IFS(S1414&lt;=2,"High",S1414=3,"Moderate",S1414&lt;=5,"Low")</f>
        <v>Moderate</v>
      </c>
      <c r="AB1414" s="5">
        <v>45060</v>
      </c>
      <c r="AC1414" s="7" t="s">
        <v>40</v>
      </c>
      <c r="AD1414" s="7" t="s">
        <v>41</v>
      </c>
      <c r="AE1414" s="7" t="s">
        <v>42</v>
      </c>
      <c r="AF1414" s="7">
        <v>5</v>
      </c>
      <c r="AG1414" s="8">
        <v>381.36</v>
      </c>
      <c r="AH1414" s="7">
        <v>23</v>
      </c>
      <c r="AI1414" s="7" t="str" cm="1">
        <f t="array" ref="AI1414">_xlfn.IFS(AH1414&lt;=25,"Young",AH1414&lt;=50,"Adult",AH1414&gt;50,"Old")</f>
        <v>Young</v>
      </c>
    </row>
    <row r="1415" spans="1:35" x14ac:dyDescent="0.35">
      <c r="A1415" s="11">
        <v>1932</v>
      </c>
      <c r="B1415" s="9">
        <v>43823</v>
      </c>
      <c r="C1415" s="10">
        <f t="shared" ca="1" si="22"/>
        <v>6.4055555555555559</v>
      </c>
      <c r="D1415" s="11" t="s">
        <v>139</v>
      </c>
      <c r="E1415" s="11" t="s">
        <v>68</v>
      </c>
      <c r="F1415" s="11" t="s">
        <v>29</v>
      </c>
      <c r="G1415" s="11" t="s">
        <v>54</v>
      </c>
      <c r="H1415" s="11" t="s">
        <v>44</v>
      </c>
      <c r="I1415" s="11" t="s">
        <v>32</v>
      </c>
      <c r="J1415" s="11" t="s">
        <v>56</v>
      </c>
      <c r="K1415" s="11" t="s">
        <v>57</v>
      </c>
      <c r="L1415" s="9">
        <v>28353</v>
      </c>
      <c r="M1415" s="11" t="s">
        <v>35</v>
      </c>
      <c r="N1415" s="11" t="s">
        <v>47</v>
      </c>
      <c r="O1415" s="11" t="s">
        <v>59</v>
      </c>
      <c r="P1415" s="11" t="s">
        <v>38</v>
      </c>
      <c r="Q1415" s="11" t="s">
        <v>39</v>
      </c>
      <c r="R1415" s="11" cm="1">
        <f t="array" ref="R1415">_xlfn.IFS(Table3[[#This Row],[Performance Levels]]="Exceeds",4,Table3[[#This Row],[Performance Levels]]="Fully Meets",3,Table3[[#This Row],[Performance Levels]]="PIP",1,Table3[[#This Row],[Performance Levels]]="Needs Improvement",2)</f>
        <v>3</v>
      </c>
      <c r="S1415" s="11">
        <v>3</v>
      </c>
      <c r="T1415" s="11" t="str" cm="1">
        <f t="array" ref="T1415">_xlfn.IFS(S1415&lt;=2,"Excellent",S1415=3,"Average",S1415&lt;=5,"Poor")</f>
        <v>Average</v>
      </c>
      <c r="U1415" s="9">
        <v>44943</v>
      </c>
      <c r="V1415" s="11">
        <v>5</v>
      </c>
      <c r="W1415" s="11" t="str" cm="1">
        <f t="array" ref="W1415">_xlfn.IFS(S1415&lt;=2,"High",S1415=3,"Moderate",S1415&lt;=5,"Low")</f>
        <v>Moderate</v>
      </c>
      <c r="X1415" s="11">
        <v>5</v>
      </c>
      <c r="Y1415" s="11" t="str" cm="1">
        <f t="array" ref="Y1415">_xlfn.IFS(S1415&lt;=2,"High",S1415=3,"Moderate",S1415&lt;=5,"Low")</f>
        <v>Moderate</v>
      </c>
      <c r="Z1415" s="11">
        <v>2</v>
      </c>
      <c r="AA1415" s="11" t="str" cm="1">
        <f t="array" ref="AA1415">_xlfn.IFS(S1415&lt;=2,"High",S1415=3,"Moderate",S1415&lt;=5,"Low")</f>
        <v>Moderate</v>
      </c>
      <c r="AB1415" s="9">
        <v>45004</v>
      </c>
      <c r="AC1415" s="11" t="s">
        <v>49</v>
      </c>
      <c r="AD1415" s="11" t="s">
        <v>41</v>
      </c>
      <c r="AE1415" s="11" t="s">
        <v>42</v>
      </c>
      <c r="AF1415" s="11">
        <v>2</v>
      </c>
      <c r="AG1415" s="12">
        <v>754.08</v>
      </c>
      <c r="AH1415" s="11">
        <v>42</v>
      </c>
      <c r="AI1415" s="11" t="str" cm="1">
        <f t="array" ref="AI1415">_xlfn.IFS(AH1415&lt;=25,"Young",AH1415&lt;=50,"Adult",AH1415&gt;50,"Old")</f>
        <v>Adult</v>
      </c>
    </row>
    <row r="1416" spans="1:35" x14ac:dyDescent="0.35">
      <c r="A1416" s="7">
        <v>1933</v>
      </c>
      <c r="B1416" s="5">
        <v>43532</v>
      </c>
      <c r="C1416" s="6">
        <f t="shared" ca="1" si="22"/>
        <v>7.2</v>
      </c>
      <c r="D1416" s="7" t="s">
        <v>139</v>
      </c>
      <c r="E1416" s="7" t="s">
        <v>80</v>
      </c>
      <c r="F1416" s="7" t="s">
        <v>29</v>
      </c>
      <c r="G1416" s="7" t="s">
        <v>30</v>
      </c>
      <c r="H1416" s="7" t="s">
        <v>31</v>
      </c>
      <c r="I1416" s="7" t="s">
        <v>45</v>
      </c>
      <c r="J1416" s="7" t="s">
        <v>56</v>
      </c>
      <c r="K1416" s="7" t="s">
        <v>46</v>
      </c>
      <c r="L1416" s="5">
        <v>32813</v>
      </c>
      <c r="M1416" s="7" t="s">
        <v>140</v>
      </c>
      <c r="N1416" s="7" t="s">
        <v>36</v>
      </c>
      <c r="O1416" s="7" t="s">
        <v>71</v>
      </c>
      <c r="P1416" s="7" t="s">
        <v>38</v>
      </c>
      <c r="Q1416" s="7" t="s">
        <v>39</v>
      </c>
      <c r="R1416" s="7" cm="1">
        <f t="array" ref="R1416">_xlfn.IFS(Table3[[#This Row],[Performance Levels]]="Exceeds",4,Table3[[#This Row],[Performance Levels]]="Fully Meets",3,Table3[[#This Row],[Performance Levels]]="PIP",1,Table3[[#This Row],[Performance Levels]]="Needs Improvement",2)</f>
        <v>3</v>
      </c>
      <c r="S1416" s="7">
        <v>3</v>
      </c>
      <c r="T1416" s="7" t="str" cm="1">
        <f t="array" ref="T1416">_xlfn.IFS(S1416&lt;=2,"Excellent",S1416=3,"Average",S1416&lt;=5,"Poor")</f>
        <v>Average</v>
      </c>
      <c r="U1416" s="5">
        <v>45070</v>
      </c>
      <c r="V1416" s="7">
        <v>2</v>
      </c>
      <c r="W1416" s="7" t="str" cm="1">
        <f t="array" ref="W1416">_xlfn.IFS(S1416&lt;=2,"High",S1416=3,"Moderate",S1416&lt;=5,"Low")</f>
        <v>Moderate</v>
      </c>
      <c r="X1416" s="7">
        <v>4</v>
      </c>
      <c r="Y1416" s="7" t="str" cm="1">
        <f t="array" ref="Y1416">_xlfn.IFS(S1416&lt;=2,"High",S1416=3,"Moderate",S1416&lt;=5,"Low")</f>
        <v>Moderate</v>
      </c>
      <c r="Z1416" s="7">
        <v>5</v>
      </c>
      <c r="AA1416" s="7" t="str" cm="1">
        <f t="array" ref="AA1416">_xlfn.IFS(S1416&lt;=2,"High",S1416=3,"Moderate",S1416&lt;=5,"Low")</f>
        <v>Moderate</v>
      </c>
      <c r="AB1416" s="5">
        <v>44851</v>
      </c>
      <c r="AC1416" s="7" t="s">
        <v>49</v>
      </c>
      <c r="AD1416" s="7" t="s">
        <v>41</v>
      </c>
      <c r="AE1416" s="7" t="s">
        <v>51</v>
      </c>
      <c r="AF1416" s="7">
        <v>5</v>
      </c>
      <c r="AG1416" s="8">
        <v>837.19</v>
      </c>
      <c r="AH1416" s="7">
        <v>30</v>
      </c>
      <c r="AI1416" s="7" t="str" cm="1">
        <f t="array" ref="AI1416">_xlfn.IFS(AH1416&lt;=25,"Young",AH1416&lt;=50,"Adult",AH1416&gt;50,"Old")</f>
        <v>Adult</v>
      </c>
    </row>
    <row r="1417" spans="1:35" x14ac:dyDescent="0.35">
      <c r="A1417" s="11">
        <v>1934</v>
      </c>
      <c r="B1417" s="9">
        <v>43641</v>
      </c>
      <c r="C1417" s="10">
        <f t="shared" ca="1" si="22"/>
        <v>6.9027777777777777</v>
      </c>
      <c r="D1417" s="11" t="s">
        <v>139</v>
      </c>
      <c r="E1417" s="11" t="s">
        <v>73</v>
      </c>
      <c r="F1417" s="11" t="s">
        <v>107</v>
      </c>
      <c r="G1417" s="11" t="s">
        <v>30</v>
      </c>
      <c r="H1417" s="11" t="s">
        <v>55</v>
      </c>
      <c r="I1417" s="11" t="s">
        <v>54</v>
      </c>
      <c r="J1417" s="11" t="s">
        <v>56</v>
      </c>
      <c r="K1417" s="11" t="s">
        <v>74</v>
      </c>
      <c r="L1417" s="9">
        <v>33510</v>
      </c>
      <c r="M1417" s="11" t="s">
        <v>141</v>
      </c>
      <c r="N1417" s="11" t="s">
        <v>36</v>
      </c>
      <c r="O1417" s="11" t="s">
        <v>59</v>
      </c>
      <c r="P1417" s="11" t="s">
        <v>38</v>
      </c>
      <c r="Q1417" s="11" t="s">
        <v>39</v>
      </c>
      <c r="R1417" s="11" cm="1">
        <f t="array" ref="R1417">_xlfn.IFS(Table3[[#This Row],[Performance Levels]]="Exceeds",4,Table3[[#This Row],[Performance Levels]]="Fully Meets",3,Table3[[#This Row],[Performance Levels]]="PIP",1,Table3[[#This Row],[Performance Levels]]="Needs Improvement",2)</f>
        <v>3</v>
      </c>
      <c r="S1417" s="11">
        <v>3</v>
      </c>
      <c r="T1417" s="11" t="str" cm="1">
        <f t="array" ref="T1417">_xlfn.IFS(S1417&lt;=2,"Excellent",S1417=3,"Average",S1417&lt;=5,"Poor")</f>
        <v>Average</v>
      </c>
      <c r="U1417" s="9">
        <v>44798</v>
      </c>
      <c r="V1417" s="11">
        <v>2</v>
      </c>
      <c r="W1417" s="11" t="str" cm="1">
        <f t="array" ref="W1417">_xlfn.IFS(S1417&lt;=2,"High",S1417=3,"Moderate",S1417&lt;=5,"Low")</f>
        <v>Moderate</v>
      </c>
      <c r="X1417" s="11">
        <v>5</v>
      </c>
      <c r="Y1417" s="11" t="str" cm="1">
        <f t="array" ref="Y1417">_xlfn.IFS(S1417&lt;=2,"High",S1417=3,"Moderate",S1417&lt;=5,"Low")</f>
        <v>Moderate</v>
      </c>
      <c r="Z1417" s="11">
        <v>2</v>
      </c>
      <c r="AA1417" s="11" t="str" cm="1">
        <f t="array" ref="AA1417">_xlfn.IFS(S1417&lt;=2,"High",S1417=3,"Moderate",S1417&lt;=5,"Low")</f>
        <v>Moderate</v>
      </c>
      <c r="AB1417" s="9">
        <v>45054</v>
      </c>
      <c r="AC1417" s="11" t="s">
        <v>40</v>
      </c>
      <c r="AD1417" s="11" t="s">
        <v>50</v>
      </c>
      <c r="AE1417" s="11" t="s">
        <v>51</v>
      </c>
      <c r="AF1417" s="11">
        <v>2</v>
      </c>
      <c r="AG1417" s="12">
        <v>993.7</v>
      </c>
      <c r="AH1417" s="11">
        <v>28</v>
      </c>
      <c r="AI1417" s="11" t="str" cm="1">
        <f t="array" ref="AI1417">_xlfn.IFS(AH1417&lt;=25,"Young",AH1417&lt;=50,"Adult",AH1417&gt;50,"Old")</f>
        <v>Adult</v>
      </c>
    </row>
    <row r="1418" spans="1:35" x14ac:dyDescent="0.35">
      <c r="A1418" s="7">
        <v>1935</v>
      </c>
      <c r="B1418" s="5">
        <v>43468</v>
      </c>
      <c r="C1418" s="6">
        <f t="shared" ca="1" si="22"/>
        <v>7.3805555555555555</v>
      </c>
      <c r="D1418" s="7" t="s">
        <v>105</v>
      </c>
      <c r="E1418" s="7" t="s">
        <v>63</v>
      </c>
      <c r="F1418" s="7" t="s">
        <v>29</v>
      </c>
      <c r="G1418" s="7" t="s">
        <v>45</v>
      </c>
      <c r="H1418" s="7" t="s">
        <v>44</v>
      </c>
      <c r="I1418" s="7" t="s">
        <v>32</v>
      </c>
      <c r="J1418" s="7" t="s">
        <v>56</v>
      </c>
      <c r="K1418" s="7" t="s">
        <v>104</v>
      </c>
      <c r="L1418" s="5">
        <v>27364</v>
      </c>
      <c r="M1418" s="7" t="s">
        <v>35</v>
      </c>
      <c r="N1418" s="7" t="s">
        <v>47</v>
      </c>
      <c r="O1418" s="7" t="s">
        <v>48</v>
      </c>
      <c r="P1418" s="7" t="s">
        <v>76</v>
      </c>
      <c r="Q1418" s="7" t="s">
        <v>39</v>
      </c>
      <c r="R1418" s="7" cm="1">
        <f t="array" ref="R1418">_xlfn.IFS(Table3[[#This Row],[Performance Levels]]="Exceeds",4,Table3[[#This Row],[Performance Levels]]="Fully Meets",3,Table3[[#This Row],[Performance Levels]]="PIP",1,Table3[[#This Row],[Performance Levels]]="Needs Improvement",2)</f>
        <v>3</v>
      </c>
      <c r="S1418" s="7">
        <v>3</v>
      </c>
      <c r="T1418" s="7" t="str" cm="1">
        <f t="array" ref="T1418">_xlfn.IFS(S1418&lt;=2,"Excellent",S1418=3,"Average",S1418&lt;=5,"Poor")</f>
        <v>Average</v>
      </c>
      <c r="U1418" s="5">
        <v>45036</v>
      </c>
      <c r="V1418" s="7">
        <v>5</v>
      </c>
      <c r="W1418" s="7" t="str" cm="1">
        <f t="array" ref="W1418">_xlfn.IFS(S1418&lt;=2,"High",S1418=3,"Moderate",S1418&lt;=5,"Low")</f>
        <v>Moderate</v>
      </c>
      <c r="X1418" s="7">
        <v>1</v>
      </c>
      <c r="Y1418" s="7" t="str" cm="1">
        <f t="array" ref="Y1418">_xlfn.IFS(S1418&lt;=2,"High",S1418=3,"Moderate",S1418&lt;=5,"Low")</f>
        <v>Moderate</v>
      </c>
      <c r="Z1418" s="7">
        <v>4</v>
      </c>
      <c r="AA1418" s="7" t="str" cm="1">
        <f t="array" ref="AA1418">_xlfn.IFS(S1418&lt;=2,"High",S1418=3,"Moderate",S1418&lt;=5,"Low")</f>
        <v>Moderate</v>
      </c>
      <c r="AB1418" s="5">
        <v>44820</v>
      </c>
      <c r="AC1418" s="7" t="s">
        <v>49</v>
      </c>
      <c r="AD1418" s="7" t="s">
        <v>41</v>
      </c>
      <c r="AE1418" s="7" t="s">
        <v>62</v>
      </c>
      <c r="AF1418" s="7">
        <v>2</v>
      </c>
      <c r="AG1418" s="8">
        <v>505.4</v>
      </c>
      <c r="AH1418" s="7">
        <v>45</v>
      </c>
      <c r="AI1418" s="7" t="str" cm="1">
        <f t="array" ref="AI1418">_xlfn.IFS(AH1418&lt;=25,"Young",AH1418&lt;=50,"Adult",AH1418&gt;50,"Old")</f>
        <v>Adult</v>
      </c>
    </row>
    <row r="1419" spans="1:35" x14ac:dyDescent="0.35">
      <c r="A1419" s="11">
        <v>1936</v>
      </c>
      <c r="B1419" s="9">
        <v>44959</v>
      </c>
      <c r="C1419" s="10">
        <f t="shared" ca="1" si="22"/>
        <v>3.3</v>
      </c>
      <c r="D1419" s="11" t="s">
        <v>105</v>
      </c>
      <c r="E1419" s="11" t="s">
        <v>68</v>
      </c>
      <c r="F1419" s="11" t="s">
        <v>29</v>
      </c>
      <c r="G1419" s="11" t="s">
        <v>54</v>
      </c>
      <c r="H1419" s="11" t="s">
        <v>55</v>
      </c>
      <c r="I1419" s="11" t="s">
        <v>45</v>
      </c>
      <c r="J1419" s="11" t="s">
        <v>56</v>
      </c>
      <c r="K1419" s="11" t="s">
        <v>69</v>
      </c>
      <c r="L1419" s="9">
        <v>33384</v>
      </c>
      <c r="M1419" s="11" t="s">
        <v>141</v>
      </c>
      <c r="N1419" s="11" t="s">
        <v>36</v>
      </c>
      <c r="O1419" s="11" t="s">
        <v>48</v>
      </c>
      <c r="P1419" s="11" t="s">
        <v>38</v>
      </c>
      <c r="Q1419" s="11" t="s">
        <v>39</v>
      </c>
      <c r="R1419" s="11" cm="1">
        <f t="array" ref="R1419">_xlfn.IFS(Table3[[#This Row],[Performance Levels]]="Exceeds",4,Table3[[#This Row],[Performance Levels]]="Fully Meets",3,Table3[[#This Row],[Performance Levels]]="PIP",1,Table3[[#This Row],[Performance Levels]]="Needs Improvement",2)</f>
        <v>3</v>
      </c>
      <c r="S1419" s="11">
        <v>3</v>
      </c>
      <c r="T1419" s="11" t="str" cm="1">
        <f t="array" ref="T1419">_xlfn.IFS(S1419&lt;=2,"Excellent",S1419=3,"Average",S1419&lt;=5,"Poor")</f>
        <v>Average</v>
      </c>
      <c r="U1419" s="9">
        <v>44845</v>
      </c>
      <c r="V1419" s="11">
        <v>3</v>
      </c>
      <c r="W1419" s="11" t="str" cm="1">
        <f t="array" ref="W1419">_xlfn.IFS(S1419&lt;=2,"High",S1419=3,"Moderate",S1419&lt;=5,"Low")</f>
        <v>Moderate</v>
      </c>
      <c r="X1419" s="11">
        <v>3</v>
      </c>
      <c r="Y1419" s="11" t="str" cm="1">
        <f t="array" ref="Y1419">_xlfn.IFS(S1419&lt;=2,"High",S1419=3,"Moderate",S1419&lt;=5,"Low")</f>
        <v>Moderate</v>
      </c>
      <c r="Z1419" s="11">
        <v>5</v>
      </c>
      <c r="AA1419" s="11" t="str" cm="1">
        <f t="array" ref="AA1419">_xlfn.IFS(S1419&lt;=2,"High",S1419=3,"Moderate",S1419&lt;=5,"Low")</f>
        <v>Moderate</v>
      </c>
      <c r="AB1419" s="9">
        <v>44794</v>
      </c>
      <c r="AC1419" s="11" t="s">
        <v>40</v>
      </c>
      <c r="AD1419" s="11" t="s">
        <v>50</v>
      </c>
      <c r="AE1419" s="11" t="s">
        <v>42</v>
      </c>
      <c r="AF1419" s="11">
        <v>5</v>
      </c>
      <c r="AG1419" s="12">
        <v>567.54999999999995</v>
      </c>
      <c r="AH1419" s="11">
        <v>32</v>
      </c>
      <c r="AI1419" s="11" t="str" cm="1">
        <f t="array" ref="AI1419">_xlfn.IFS(AH1419&lt;=25,"Young",AH1419&lt;=50,"Adult",AH1419&gt;50,"Old")</f>
        <v>Adult</v>
      </c>
    </row>
    <row r="1420" spans="1:35" x14ac:dyDescent="0.35">
      <c r="A1420" s="7">
        <v>1937</v>
      </c>
      <c r="B1420" s="5">
        <v>44650</v>
      </c>
      <c r="C1420" s="6">
        <f t="shared" ca="1" si="22"/>
        <v>4.1388888888888893</v>
      </c>
      <c r="D1420" s="7" t="s">
        <v>105</v>
      </c>
      <c r="E1420" s="7" t="s">
        <v>28</v>
      </c>
      <c r="F1420" s="7" t="s">
        <v>107</v>
      </c>
      <c r="G1420" s="7" t="s">
        <v>54</v>
      </c>
      <c r="H1420" s="7" t="s">
        <v>44</v>
      </c>
      <c r="I1420" s="7" t="s">
        <v>32</v>
      </c>
      <c r="J1420" s="7" t="s">
        <v>56</v>
      </c>
      <c r="K1420" s="7" t="s">
        <v>78</v>
      </c>
      <c r="L1420" s="5">
        <v>20904</v>
      </c>
      <c r="M1420" s="7" t="s">
        <v>141</v>
      </c>
      <c r="N1420" s="7" t="s">
        <v>36</v>
      </c>
      <c r="O1420" s="7" t="s">
        <v>83</v>
      </c>
      <c r="P1420" s="7" t="s">
        <v>60</v>
      </c>
      <c r="Q1420" s="7" t="s">
        <v>39</v>
      </c>
      <c r="R1420" s="7" cm="1">
        <f t="array" ref="R1420">_xlfn.IFS(Table3[[#This Row],[Performance Levels]]="Exceeds",4,Table3[[#This Row],[Performance Levels]]="Fully Meets",3,Table3[[#This Row],[Performance Levels]]="PIP",1,Table3[[#This Row],[Performance Levels]]="Needs Improvement",2)</f>
        <v>3</v>
      </c>
      <c r="S1420" s="7">
        <v>3</v>
      </c>
      <c r="T1420" s="7" t="str" cm="1">
        <f t="array" ref="T1420">_xlfn.IFS(S1420&lt;=2,"Excellent",S1420=3,"Average",S1420&lt;=5,"Poor")</f>
        <v>Average</v>
      </c>
      <c r="U1420" s="5">
        <v>44784</v>
      </c>
      <c r="V1420" s="7">
        <v>4</v>
      </c>
      <c r="W1420" s="7" t="str" cm="1">
        <f t="array" ref="W1420">_xlfn.IFS(S1420&lt;=2,"High",S1420=3,"Moderate",S1420&lt;=5,"Low")</f>
        <v>Moderate</v>
      </c>
      <c r="X1420" s="7">
        <v>5</v>
      </c>
      <c r="Y1420" s="7" t="str" cm="1">
        <f t="array" ref="Y1420">_xlfn.IFS(S1420&lt;=2,"High",S1420=3,"Moderate",S1420&lt;=5,"Low")</f>
        <v>Moderate</v>
      </c>
      <c r="Z1420" s="7">
        <v>4</v>
      </c>
      <c r="AA1420" s="7" t="str" cm="1">
        <f t="array" ref="AA1420">_xlfn.IFS(S1420&lt;=2,"High",S1420=3,"Moderate",S1420&lt;=5,"Low")</f>
        <v>Moderate</v>
      </c>
      <c r="AB1420" s="5">
        <v>45054</v>
      </c>
      <c r="AC1420" s="7" t="s">
        <v>40</v>
      </c>
      <c r="AD1420" s="7" t="s">
        <v>50</v>
      </c>
      <c r="AE1420" s="7" t="s">
        <v>62</v>
      </c>
      <c r="AF1420" s="7">
        <v>4</v>
      </c>
      <c r="AG1420" s="8">
        <v>774.74</v>
      </c>
      <c r="AH1420" s="7">
        <v>65</v>
      </c>
      <c r="AI1420" s="7" t="str" cm="1">
        <f t="array" ref="AI1420">_xlfn.IFS(AH1420&lt;=25,"Young",AH1420&lt;=50,"Adult",AH1420&gt;50,"Old")</f>
        <v>Old</v>
      </c>
    </row>
    <row r="1421" spans="1:35" x14ac:dyDescent="0.35">
      <c r="A1421" s="11">
        <v>1938</v>
      </c>
      <c r="B1421" s="9">
        <v>43913</v>
      </c>
      <c r="C1421" s="10">
        <f t="shared" ca="1" si="22"/>
        <v>6.1583333333333332</v>
      </c>
      <c r="D1421" s="11" t="s">
        <v>105</v>
      </c>
      <c r="E1421" s="11" t="s">
        <v>63</v>
      </c>
      <c r="F1421" s="11" t="s">
        <v>29</v>
      </c>
      <c r="G1421" s="11" t="s">
        <v>45</v>
      </c>
      <c r="H1421" s="11" t="s">
        <v>44</v>
      </c>
      <c r="I1421" s="11" t="s">
        <v>54</v>
      </c>
      <c r="J1421" s="11" t="s">
        <v>56</v>
      </c>
      <c r="K1421" s="11" t="s">
        <v>88</v>
      </c>
      <c r="L1421" s="9">
        <v>20897</v>
      </c>
      <c r="M1421" s="11" t="s">
        <v>35</v>
      </c>
      <c r="N1421" s="11" t="s">
        <v>36</v>
      </c>
      <c r="O1421" s="11" t="s">
        <v>59</v>
      </c>
      <c r="P1421" s="11" t="s">
        <v>60</v>
      </c>
      <c r="Q1421" s="11" t="s">
        <v>39</v>
      </c>
      <c r="R1421" s="11" cm="1">
        <f t="array" ref="R1421">_xlfn.IFS(Table3[[#This Row],[Performance Levels]]="Exceeds",4,Table3[[#This Row],[Performance Levels]]="Fully Meets",3,Table3[[#This Row],[Performance Levels]]="PIP",1,Table3[[#This Row],[Performance Levels]]="Needs Improvement",2)</f>
        <v>3</v>
      </c>
      <c r="S1421" s="11">
        <v>3</v>
      </c>
      <c r="T1421" s="11" t="str" cm="1">
        <f t="array" ref="T1421">_xlfn.IFS(S1421&lt;=2,"Excellent",S1421=3,"Average",S1421&lt;=5,"Poor")</f>
        <v>Average</v>
      </c>
      <c r="U1421" s="9">
        <v>44819</v>
      </c>
      <c r="V1421" s="11">
        <v>1</v>
      </c>
      <c r="W1421" s="11" t="str" cm="1">
        <f t="array" ref="W1421">_xlfn.IFS(S1421&lt;=2,"High",S1421=3,"Moderate",S1421&lt;=5,"Low")</f>
        <v>Moderate</v>
      </c>
      <c r="X1421" s="11">
        <v>4</v>
      </c>
      <c r="Y1421" s="11" t="str" cm="1">
        <f t="array" ref="Y1421">_xlfn.IFS(S1421&lt;=2,"High",S1421=3,"Moderate",S1421&lt;=5,"Low")</f>
        <v>Moderate</v>
      </c>
      <c r="Z1421" s="11">
        <v>3</v>
      </c>
      <c r="AA1421" s="11" t="str" cm="1">
        <f t="array" ref="AA1421">_xlfn.IFS(S1421&lt;=2,"High",S1421=3,"Moderate",S1421&lt;=5,"Low")</f>
        <v>Moderate</v>
      </c>
      <c r="AB1421" s="9">
        <v>44797</v>
      </c>
      <c r="AC1421" s="11" t="s">
        <v>91</v>
      </c>
      <c r="AD1421" s="11" t="s">
        <v>50</v>
      </c>
      <c r="AE1421" s="11" t="s">
        <v>72</v>
      </c>
      <c r="AF1421" s="11">
        <v>5</v>
      </c>
      <c r="AG1421" s="12">
        <v>316.61</v>
      </c>
      <c r="AH1421" s="11">
        <v>63</v>
      </c>
      <c r="AI1421" s="11" t="str" cm="1">
        <f t="array" ref="AI1421">_xlfn.IFS(AH1421&lt;=25,"Young",AH1421&lt;=50,"Adult",AH1421&gt;50,"Old")</f>
        <v>Old</v>
      </c>
    </row>
    <row r="1422" spans="1:35" x14ac:dyDescent="0.35">
      <c r="A1422" s="7">
        <v>1939</v>
      </c>
      <c r="B1422" s="5">
        <v>43622</v>
      </c>
      <c r="C1422" s="6">
        <f t="shared" ca="1" si="22"/>
        <v>6.9555555555555557</v>
      </c>
      <c r="D1422" s="7" t="s">
        <v>105</v>
      </c>
      <c r="E1422" s="7" t="s">
        <v>93</v>
      </c>
      <c r="F1422" s="7" t="s">
        <v>29</v>
      </c>
      <c r="G1422" s="7" t="s">
        <v>30</v>
      </c>
      <c r="H1422" s="7" t="s">
        <v>31</v>
      </c>
      <c r="I1422" s="7" t="s">
        <v>32</v>
      </c>
      <c r="J1422" s="7" t="s">
        <v>56</v>
      </c>
      <c r="K1422" s="7" t="s">
        <v>69</v>
      </c>
      <c r="L1422" s="5">
        <v>51930</v>
      </c>
      <c r="M1422" s="7" t="s">
        <v>141</v>
      </c>
      <c r="N1422" s="7" t="s">
        <v>36</v>
      </c>
      <c r="O1422" s="7" t="s">
        <v>83</v>
      </c>
      <c r="P1422" s="7" t="s">
        <v>66</v>
      </c>
      <c r="Q1422" s="7" t="s">
        <v>39</v>
      </c>
      <c r="R1422" s="7" cm="1">
        <f t="array" ref="R1422">_xlfn.IFS(Table3[[#This Row],[Performance Levels]]="Exceeds",4,Table3[[#This Row],[Performance Levels]]="Fully Meets",3,Table3[[#This Row],[Performance Levels]]="PIP",1,Table3[[#This Row],[Performance Levels]]="Needs Improvement",2)</f>
        <v>3</v>
      </c>
      <c r="S1422" s="7">
        <v>3</v>
      </c>
      <c r="T1422" s="7" t="str" cm="1">
        <f t="array" ref="T1422">_xlfn.IFS(S1422&lt;=2,"Excellent",S1422=3,"Average",S1422&lt;=5,"Poor")</f>
        <v>Average</v>
      </c>
      <c r="U1422" s="5">
        <v>45090</v>
      </c>
      <c r="V1422" s="7">
        <v>4</v>
      </c>
      <c r="W1422" s="7" t="str" cm="1">
        <f t="array" ref="W1422">_xlfn.IFS(S1422&lt;=2,"High",S1422=3,"Moderate",S1422&lt;=5,"Low")</f>
        <v>Moderate</v>
      </c>
      <c r="X1422" s="7">
        <v>5</v>
      </c>
      <c r="Y1422" s="7" t="str" cm="1">
        <f t="array" ref="Y1422">_xlfn.IFS(S1422&lt;=2,"High",S1422=3,"Moderate",S1422&lt;=5,"Low")</f>
        <v>Moderate</v>
      </c>
      <c r="Z1422" s="7">
        <v>3</v>
      </c>
      <c r="AA1422" s="7" t="str" cm="1">
        <f t="array" ref="AA1422">_xlfn.IFS(S1422&lt;=2,"High",S1422=3,"Moderate",S1422&lt;=5,"Low")</f>
        <v>Moderate</v>
      </c>
      <c r="AB1422" s="5">
        <v>44861</v>
      </c>
      <c r="AC1422" s="7" t="s">
        <v>91</v>
      </c>
      <c r="AD1422" s="7" t="s">
        <v>50</v>
      </c>
      <c r="AE1422" s="7" t="s">
        <v>62</v>
      </c>
      <c r="AF1422" s="7">
        <v>3</v>
      </c>
      <c r="AG1422" s="8">
        <v>531.73</v>
      </c>
      <c r="AH1422" s="7">
        <v>77</v>
      </c>
      <c r="AI1422" s="7" t="str" cm="1">
        <f t="array" ref="AI1422">_xlfn.IFS(AH1422&lt;=25,"Young",AH1422&lt;=50,"Adult",AH1422&gt;50,"Old")</f>
        <v>Old</v>
      </c>
    </row>
    <row r="1423" spans="1:35" x14ac:dyDescent="0.35">
      <c r="A1423" s="11">
        <v>1940</v>
      </c>
      <c r="B1423" s="9">
        <v>45074</v>
      </c>
      <c r="C1423" s="10">
        <f t="shared" ca="1" si="22"/>
        <v>2.9777777777777779</v>
      </c>
      <c r="D1423" s="11" t="s">
        <v>105</v>
      </c>
      <c r="E1423" s="11" t="s">
        <v>63</v>
      </c>
      <c r="F1423" s="11" t="s">
        <v>29</v>
      </c>
      <c r="G1423" s="11" t="s">
        <v>30</v>
      </c>
      <c r="H1423" s="11" t="s">
        <v>44</v>
      </c>
      <c r="I1423" s="11" t="s">
        <v>32</v>
      </c>
      <c r="J1423" s="11" t="s">
        <v>56</v>
      </c>
      <c r="K1423" s="11" t="s">
        <v>78</v>
      </c>
      <c r="L1423" s="9">
        <v>52085</v>
      </c>
      <c r="M1423" s="11" t="s">
        <v>35</v>
      </c>
      <c r="N1423" s="11" t="s">
        <v>36</v>
      </c>
      <c r="O1423" s="11" t="s">
        <v>83</v>
      </c>
      <c r="P1423" s="11" t="s">
        <v>38</v>
      </c>
      <c r="Q1423" s="11" t="s">
        <v>39</v>
      </c>
      <c r="R1423" s="11" cm="1">
        <f t="array" ref="R1423">_xlfn.IFS(Table3[[#This Row],[Performance Levels]]="Exceeds",4,Table3[[#This Row],[Performance Levels]]="Fully Meets",3,Table3[[#This Row],[Performance Levels]]="PIP",1,Table3[[#This Row],[Performance Levels]]="Needs Improvement",2)</f>
        <v>3</v>
      </c>
      <c r="S1423" s="11">
        <v>3</v>
      </c>
      <c r="T1423" s="11" t="str" cm="1">
        <f t="array" ref="T1423">_xlfn.IFS(S1423&lt;=2,"Excellent",S1423=3,"Average",S1423&lt;=5,"Poor")</f>
        <v>Average</v>
      </c>
      <c r="U1423" s="9">
        <v>44793</v>
      </c>
      <c r="V1423" s="11">
        <v>3</v>
      </c>
      <c r="W1423" s="11" t="str" cm="1">
        <f t="array" ref="W1423">_xlfn.IFS(S1423&lt;=2,"High",S1423=3,"Moderate",S1423&lt;=5,"Low")</f>
        <v>Moderate</v>
      </c>
      <c r="X1423" s="11">
        <v>4</v>
      </c>
      <c r="Y1423" s="11" t="str" cm="1">
        <f t="array" ref="Y1423">_xlfn.IFS(S1423&lt;=2,"High",S1423=3,"Moderate",S1423&lt;=5,"Low")</f>
        <v>Moderate</v>
      </c>
      <c r="Z1423" s="11">
        <v>5</v>
      </c>
      <c r="AA1423" s="11" t="str" cm="1">
        <f t="array" ref="AA1423">_xlfn.IFS(S1423&lt;=2,"High",S1423=3,"Moderate",S1423&lt;=5,"Low")</f>
        <v>Moderate</v>
      </c>
      <c r="AB1423" s="9">
        <v>44942</v>
      </c>
      <c r="AC1423" s="11" t="s">
        <v>91</v>
      </c>
      <c r="AD1423" s="11" t="s">
        <v>50</v>
      </c>
      <c r="AE1423" s="11" t="s">
        <v>42</v>
      </c>
      <c r="AF1423" s="11">
        <v>2</v>
      </c>
      <c r="AG1423" s="12">
        <v>342.26</v>
      </c>
      <c r="AH1423" s="11">
        <v>81</v>
      </c>
      <c r="AI1423" s="11" t="str" cm="1">
        <f t="array" ref="AI1423">_xlfn.IFS(AH1423&lt;=25,"Young",AH1423&lt;=50,"Adult",AH1423&gt;50,"Old")</f>
        <v>Old</v>
      </c>
    </row>
    <row r="1424" spans="1:35" x14ac:dyDescent="0.35">
      <c r="A1424" s="7">
        <v>1941</v>
      </c>
      <c r="B1424" s="5">
        <v>44230</v>
      </c>
      <c r="C1424" s="6">
        <f t="shared" ca="1" si="22"/>
        <v>5.2972222222222225</v>
      </c>
      <c r="D1424" s="7" t="s">
        <v>105</v>
      </c>
      <c r="E1424" s="7" t="s">
        <v>93</v>
      </c>
      <c r="F1424" s="7" t="s">
        <v>29</v>
      </c>
      <c r="G1424" s="7" t="s">
        <v>30</v>
      </c>
      <c r="H1424" s="7" t="s">
        <v>44</v>
      </c>
      <c r="I1424" s="7" t="s">
        <v>45</v>
      </c>
      <c r="J1424" s="7" t="s">
        <v>56</v>
      </c>
      <c r="K1424" s="7" t="s">
        <v>78</v>
      </c>
      <c r="L1424" s="5">
        <v>51780</v>
      </c>
      <c r="M1424" s="7" t="s">
        <v>141</v>
      </c>
      <c r="N1424" s="7" t="s">
        <v>36</v>
      </c>
      <c r="O1424" s="7" t="s">
        <v>48</v>
      </c>
      <c r="P1424" s="7" t="s">
        <v>38</v>
      </c>
      <c r="Q1424" s="7" t="s">
        <v>39</v>
      </c>
      <c r="R1424" s="7" cm="1">
        <f t="array" ref="R1424">_xlfn.IFS(Table3[[#This Row],[Performance Levels]]="Exceeds",4,Table3[[#This Row],[Performance Levels]]="Fully Meets",3,Table3[[#This Row],[Performance Levels]]="PIP",1,Table3[[#This Row],[Performance Levels]]="Needs Improvement",2)</f>
        <v>3</v>
      </c>
      <c r="S1424" s="7">
        <v>3</v>
      </c>
      <c r="T1424" s="7" t="str" cm="1">
        <f t="array" ref="T1424">_xlfn.IFS(S1424&lt;=2,"Excellent",S1424=3,"Average",S1424&lt;=5,"Poor")</f>
        <v>Average</v>
      </c>
      <c r="U1424" s="5">
        <v>44820</v>
      </c>
      <c r="V1424" s="7">
        <v>3</v>
      </c>
      <c r="W1424" s="7" t="str" cm="1">
        <f t="array" ref="W1424">_xlfn.IFS(S1424&lt;=2,"High",S1424=3,"Moderate",S1424&lt;=5,"Low")</f>
        <v>Moderate</v>
      </c>
      <c r="X1424" s="7">
        <v>5</v>
      </c>
      <c r="Y1424" s="7" t="str" cm="1">
        <f t="array" ref="Y1424">_xlfn.IFS(S1424&lt;=2,"High",S1424=3,"Moderate",S1424&lt;=5,"Low")</f>
        <v>Moderate</v>
      </c>
      <c r="Z1424" s="7">
        <v>4</v>
      </c>
      <c r="AA1424" s="7" t="str" cm="1">
        <f t="array" ref="AA1424">_xlfn.IFS(S1424&lt;=2,"High",S1424=3,"Moderate",S1424&lt;=5,"Low")</f>
        <v>Moderate</v>
      </c>
      <c r="AB1424" s="5">
        <v>44961</v>
      </c>
      <c r="AC1424" s="7" t="s">
        <v>40</v>
      </c>
      <c r="AD1424" s="7" t="s">
        <v>50</v>
      </c>
      <c r="AE1424" s="7" t="s">
        <v>42</v>
      </c>
      <c r="AF1424" s="7">
        <v>3</v>
      </c>
      <c r="AG1424" s="8">
        <v>158.79</v>
      </c>
      <c r="AH1424" s="7">
        <v>80</v>
      </c>
      <c r="AI1424" s="7" t="str" cm="1">
        <f t="array" ref="AI1424">_xlfn.IFS(AH1424&lt;=25,"Young",AH1424&lt;=50,"Adult",AH1424&gt;50,"Old")</f>
        <v>Old</v>
      </c>
    </row>
    <row r="1425" spans="1:35" x14ac:dyDescent="0.35">
      <c r="A1425" s="11">
        <v>1942</v>
      </c>
      <c r="B1425" s="9">
        <v>43676</v>
      </c>
      <c r="C1425" s="10">
        <f t="shared" ca="1" si="22"/>
        <v>6.8055555555555554</v>
      </c>
      <c r="D1425" s="11" t="s">
        <v>105</v>
      </c>
      <c r="E1425" s="11" t="s">
        <v>63</v>
      </c>
      <c r="F1425" s="11" t="s">
        <v>107</v>
      </c>
      <c r="G1425" s="11" t="s">
        <v>45</v>
      </c>
      <c r="H1425" s="11" t="s">
        <v>44</v>
      </c>
      <c r="I1425" s="11" t="s">
        <v>45</v>
      </c>
      <c r="J1425" s="11" t="s">
        <v>56</v>
      </c>
      <c r="K1425" s="11" t="s">
        <v>100</v>
      </c>
      <c r="L1425" s="9">
        <v>23418</v>
      </c>
      <c r="M1425" s="11" t="s">
        <v>35</v>
      </c>
      <c r="N1425" s="11" t="s">
        <v>36</v>
      </c>
      <c r="O1425" s="11" t="s">
        <v>59</v>
      </c>
      <c r="P1425" s="11" t="s">
        <v>38</v>
      </c>
      <c r="Q1425" s="11" t="s">
        <v>39</v>
      </c>
      <c r="R1425" s="11" cm="1">
        <f t="array" ref="R1425">_xlfn.IFS(Table3[[#This Row],[Performance Levels]]="Exceeds",4,Table3[[#This Row],[Performance Levels]]="Fully Meets",3,Table3[[#This Row],[Performance Levels]]="PIP",1,Table3[[#This Row],[Performance Levels]]="Needs Improvement",2)</f>
        <v>3</v>
      </c>
      <c r="S1425" s="11">
        <v>3</v>
      </c>
      <c r="T1425" s="11" t="str" cm="1">
        <f t="array" ref="T1425">_xlfn.IFS(S1425&lt;=2,"Excellent",S1425=3,"Average",S1425&lt;=5,"Poor")</f>
        <v>Average</v>
      </c>
      <c r="U1425" s="9">
        <v>44873</v>
      </c>
      <c r="V1425" s="11">
        <v>2</v>
      </c>
      <c r="W1425" s="11" t="str" cm="1">
        <f t="array" ref="W1425">_xlfn.IFS(S1425&lt;=2,"High",S1425=3,"Moderate",S1425&lt;=5,"Low")</f>
        <v>Moderate</v>
      </c>
      <c r="X1425" s="11">
        <v>4</v>
      </c>
      <c r="Y1425" s="11" t="str" cm="1">
        <f t="array" ref="Y1425">_xlfn.IFS(S1425&lt;=2,"High",S1425=3,"Moderate",S1425&lt;=5,"Low")</f>
        <v>Moderate</v>
      </c>
      <c r="Z1425" s="11">
        <v>2</v>
      </c>
      <c r="AA1425" s="11" t="str" cm="1">
        <f t="array" ref="AA1425">_xlfn.IFS(S1425&lt;=2,"High",S1425=3,"Moderate",S1425&lt;=5,"Low")</f>
        <v>Moderate</v>
      </c>
      <c r="AB1425" s="9">
        <v>45031</v>
      </c>
      <c r="AC1425" s="11" t="s">
        <v>49</v>
      </c>
      <c r="AD1425" s="11" t="s">
        <v>41</v>
      </c>
      <c r="AE1425" s="11" t="s">
        <v>62</v>
      </c>
      <c r="AF1425" s="11">
        <v>3</v>
      </c>
      <c r="AG1425" s="12">
        <v>250.51</v>
      </c>
      <c r="AH1425" s="11">
        <v>55</v>
      </c>
      <c r="AI1425" s="11" t="str" cm="1">
        <f t="array" ref="AI1425">_xlfn.IFS(AH1425&lt;=25,"Young",AH1425&lt;=50,"Adult",AH1425&gt;50,"Old")</f>
        <v>Old</v>
      </c>
    </row>
    <row r="1426" spans="1:35" x14ac:dyDescent="0.35">
      <c r="A1426" s="7">
        <v>1943</v>
      </c>
      <c r="B1426" s="5">
        <v>44689</v>
      </c>
      <c r="C1426" s="6">
        <f t="shared" ca="1" si="22"/>
        <v>4.0333333333333332</v>
      </c>
      <c r="D1426" s="7" t="s">
        <v>105</v>
      </c>
      <c r="E1426" s="7" t="s">
        <v>93</v>
      </c>
      <c r="F1426" s="7" t="s">
        <v>107</v>
      </c>
      <c r="G1426" s="7" t="s">
        <v>30</v>
      </c>
      <c r="H1426" s="7" t="s">
        <v>44</v>
      </c>
      <c r="I1426" s="7" t="s">
        <v>45</v>
      </c>
      <c r="J1426" s="7" t="s">
        <v>56</v>
      </c>
      <c r="K1426" s="7" t="s">
        <v>99</v>
      </c>
      <c r="L1426" s="5">
        <v>20537</v>
      </c>
      <c r="M1426" s="7" t="s">
        <v>141</v>
      </c>
      <c r="N1426" s="7" t="s">
        <v>36</v>
      </c>
      <c r="O1426" s="7" t="s">
        <v>37</v>
      </c>
      <c r="P1426" s="7" t="s">
        <v>38</v>
      </c>
      <c r="Q1426" s="7" t="s">
        <v>39</v>
      </c>
      <c r="R1426" s="7" cm="1">
        <f t="array" ref="R1426">_xlfn.IFS(Table3[[#This Row],[Performance Levels]]="Exceeds",4,Table3[[#This Row],[Performance Levels]]="Fully Meets",3,Table3[[#This Row],[Performance Levels]]="PIP",1,Table3[[#This Row],[Performance Levels]]="Needs Improvement",2)</f>
        <v>3</v>
      </c>
      <c r="S1426" s="7">
        <v>3</v>
      </c>
      <c r="T1426" s="7" t="str" cm="1">
        <f t="array" ref="T1426">_xlfn.IFS(S1426&lt;=2,"Excellent",S1426=3,"Average",S1426&lt;=5,"Poor")</f>
        <v>Average</v>
      </c>
      <c r="U1426" s="5">
        <v>44826</v>
      </c>
      <c r="V1426" s="7">
        <v>5</v>
      </c>
      <c r="W1426" s="7" t="str" cm="1">
        <f t="array" ref="W1426">_xlfn.IFS(S1426&lt;=2,"High",S1426=3,"Moderate",S1426&lt;=5,"Low")</f>
        <v>Moderate</v>
      </c>
      <c r="X1426" s="7">
        <v>5</v>
      </c>
      <c r="Y1426" s="7" t="str" cm="1">
        <f t="array" ref="Y1426">_xlfn.IFS(S1426&lt;=2,"High",S1426=3,"Moderate",S1426&lt;=5,"Low")</f>
        <v>Moderate</v>
      </c>
      <c r="Z1426" s="7">
        <v>4</v>
      </c>
      <c r="AA1426" s="7" t="str" cm="1">
        <f t="array" ref="AA1426">_xlfn.IFS(S1426&lt;=2,"High",S1426=3,"Moderate",S1426&lt;=5,"Low")</f>
        <v>Moderate</v>
      </c>
      <c r="AB1426" s="5">
        <v>45059</v>
      </c>
      <c r="AC1426" s="7" t="s">
        <v>67</v>
      </c>
      <c r="AD1426" s="7" t="s">
        <v>41</v>
      </c>
      <c r="AE1426" s="7" t="s">
        <v>72</v>
      </c>
      <c r="AF1426" s="7">
        <v>3</v>
      </c>
      <c r="AG1426" s="8">
        <v>453.4</v>
      </c>
      <c r="AH1426" s="7">
        <v>66</v>
      </c>
      <c r="AI1426" s="7" t="str" cm="1">
        <f t="array" ref="AI1426">_xlfn.IFS(AH1426&lt;=25,"Young",AH1426&lt;=50,"Adult",AH1426&gt;50,"Old")</f>
        <v>Old</v>
      </c>
    </row>
    <row r="1427" spans="1:35" x14ac:dyDescent="0.35">
      <c r="A1427" s="11">
        <v>1944</v>
      </c>
      <c r="B1427" s="9">
        <v>43963</v>
      </c>
      <c r="C1427" s="10">
        <f t="shared" ca="1" si="22"/>
        <v>6.0222222222222221</v>
      </c>
      <c r="D1427" s="11" t="s">
        <v>105</v>
      </c>
      <c r="E1427" s="11" t="s">
        <v>63</v>
      </c>
      <c r="F1427" s="11" t="s">
        <v>29</v>
      </c>
      <c r="G1427" s="11" t="s">
        <v>45</v>
      </c>
      <c r="H1427" s="11" t="s">
        <v>44</v>
      </c>
      <c r="I1427" s="11" t="s">
        <v>54</v>
      </c>
      <c r="J1427" s="11" t="s">
        <v>56</v>
      </c>
      <c r="K1427" s="11" t="s">
        <v>69</v>
      </c>
      <c r="L1427" s="9">
        <v>23243</v>
      </c>
      <c r="M1427" s="11" t="s">
        <v>141</v>
      </c>
      <c r="N1427" s="11" t="s">
        <v>36</v>
      </c>
      <c r="O1427" s="11" t="s">
        <v>83</v>
      </c>
      <c r="P1427" s="11" t="s">
        <v>66</v>
      </c>
      <c r="Q1427" s="11" t="s">
        <v>39</v>
      </c>
      <c r="R1427" s="11" cm="1">
        <f t="array" ref="R1427">_xlfn.IFS(Table3[[#This Row],[Performance Levels]]="Exceeds",4,Table3[[#This Row],[Performance Levels]]="Fully Meets",3,Table3[[#This Row],[Performance Levels]]="PIP",1,Table3[[#This Row],[Performance Levels]]="Needs Improvement",2)</f>
        <v>3</v>
      </c>
      <c r="S1427" s="11">
        <v>3</v>
      </c>
      <c r="T1427" s="11" t="str" cm="1">
        <f t="array" ref="T1427">_xlfn.IFS(S1427&lt;=2,"Excellent",S1427=3,"Average",S1427&lt;=5,"Poor")</f>
        <v>Average</v>
      </c>
      <c r="U1427" s="9">
        <v>44907</v>
      </c>
      <c r="V1427" s="11">
        <v>1</v>
      </c>
      <c r="W1427" s="11" t="str" cm="1">
        <f t="array" ref="W1427">_xlfn.IFS(S1427&lt;=2,"High",S1427=3,"Moderate",S1427&lt;=5,"Low")</f>
        <v>Moderate</v>
      </c>
      <c r="X1427" s="11">
        <v>4</v>
      </c>
      <c r="Y1427" s="11" t="str" cm="1">
        <f t="array" ref="Y1427">_xlfn.IFS(S1427&lt;=2,"High",S1427=3,"Moderate",S1427&lt;=5,"Low")</f>
        <v>Moderate</v>
      </c>
      <c r="Z1427" s="11">
        <v>1</v>
      </c>
      <c r="AA1427" s="11" t="str" cm="1">
        <f t="array" ref="AA1427">_xlfn.IFS(S1427&lt;=2,"High",S1427=3,"Moderate",S1427&lt;=5,"Low")</f>
        <v>Moderate</v>
      </c>
      <c r="AB1427" s="9">
        <v>44860</v>
      </c>
      <c r="AC1427" s="11" t="s">
        <v>67</v>
      </c>
      <c r="AD1427" s="11" t="s">
        <v>50</v>
      </c>
      <c r="AE1427" s="11" t="s">
        <v>62</v>
      </c>
      <c r="AF1427" s="11">
        <v>5</v>
      </c>
      <c r="AG1427" s="12">
        <v>742.31</v>
      </c>
      <c r="AH1427" s="11">
        <v>57</v>
      </c>
      <c r="AI1427" s="11" t="str" cm="1">
        <f t="array" ref="AI1427">_xlfn.IFS(AH1427&lt;=25,"Young",AH1427&lt;=50,"Adult",AH1427&gt;50,"Old")</f>
        <v>Old</v>
      </c>
    </row>
    <row r="1428" spans="1:35" x14ac:dyDescent="0.35">
      <c r="A1428" s="7">
        <v>1945</v>
      </c>
      <c r="B1428" s="5">
        <v>43552</v>
      </c>
      <c r="C1428" s="6">
        <f t="shared" ca="1" si="22"/>
        <v>7.1444444444444448</v>
      </c>
      <c r="D1428" s="7" t="s">
        <v>139</v>
      </c>
      <c r="E1428" s="7" t="s">
        <v>63</v>
      </c>
      <c r="F1428" s="7" t="s">
        <v>107</v>
      </c>
      <c r="G1428" s="7" t="s">
        <v>54</v>
      </c>
      <c r="H1428" s="7" t="s">
        <v>44</v>
      </c>
      <c r="I1428" s="7" t="s">
        <v>32</v>
      </c>
      <c r="J1428" s="7" t="s">
        <v>56</v>
      </c>
      <c r="K1428" s="7" t="s">
        <v>78</v>
      </c>
      <c r="L1428" s="5">
        <v>28173</v>
      </c>
      <c r="M1428" s="7" t="s">
        <v>35</v>
      </c>
      <c r="N1428" s="7" t="s">
        <v>36</v>
      </c>
      <c r="O1428" s="7" t="s">
        <v>37</v>
      </c>
      <c r="P1428" s="7" t="s">
        <v>66</v>
      </c>
      <c r="Q1428" s="7" t="s">
        <v>39</v>
      </c>
      <c r="R1428" s="7" cm="1">
        <f t="array" ref="R1428">_xlfn.IFS(Table3[[#This Row],[Performance Levels]]="Exceeds",4,Table3[[#This Row],[Performance Levels]]="Fully Meets",3,Table3[[#This Row],[Performance Levels]]="PIP",1,Table3[[#This Row],[Performance Levels]]="Needs Improvement",2)</f>
        <v>3</v>
      </c>
      <c r="S1428" s="7">
        <v>3</v>
      </c>
      <c r="T1428" s="7" t="str" cm="1">
        <f t="array" ref="T1428">_xlfn.IFS(S1428&lt;=2,"Excellent",S1428=3,"Average",S1428&lt;=5,"Poor")</f>
        <v>Average</v>
      </c>
      <c r="U1428" s="5">
        <v>44967</v>
      </c>
      <c r="V1428" s="7">
        <v>1</v>
      </c>
      <c r="W1428" s="7" t="str" cm="1">
        <f t="array" ref="W1428">_xlfn.IFS(S1428&lt;=2,"High",S1428=3,"Moderate",S1428&lt;=5,"Low")</f>
        <v>Moderate</v>
      </c>
      <c r="X1428" s="7">
        <v>3</v>
      </c>
      <c r="Y1428" s="7" t="str" cm="1">
        <f t="array" ref="Y1428">_xlfn.IFS(S1428&lt;=2,"High",S1428=3,"Moderate",S1428&lt;=5,"Low")</f>
        <v>Moderate</v>
      </c>
      <c r="Z1428" s="7">
        <v>4</v>
      </c>
      <c r="AA1428" s="7" t="str" cm="1">
        <f t="array" ref="AA1428">_xlfn.IFS(S1428&lt;=2,"High",S1428=3,"Moderate",S1428&lt;=5,"Low")</f>
        <v>Moderate</v>
      </c>
      <c r="AB1428" s="5">
        <v>44938</v>
      </c>
      <c r="AC1428" s="7" t="s">
        <v>49</v>
      </c>
      <c r="AD1428" s="7" t="s">
        <v>50</v>
      </c>
      <c r="AE1428" s="7" t="s">
        <v>72</v>
      </c>
      <c r="AF1428" s="7">
        <v>5</v>
      </c>
      <c r="AG1428" s="8">
        <v>341.94</v>
      </c>
      <c r="AH1428" s="7">
        <v>42</v>
      </c>
      <c r="AI1428" s="7" t="str" cm="1">
        <f t="array" ref="AI1428">_xlfn.IFS(AH1428&lt;=25,"Young",AH1428&lt;=50,"Adult",AH1428&gt;50,"Old")</f>
        <v>Adult</v>
      </c>
    </row>
    <row r="1429" spans="1:35" x14ac:dyDescent="0.35">
      <c r="A1429" s="11">
        <v>1946</v>
      </c>
      <c r="B1429" s="9">
        <v>43668</v>
      </c>
      <c r="C1429" s="10">
        <f t="shared" ca="1" si="22"/>
        <v>6.8277777777777775</v>
      </c>
      <c r="D1429" s="11" t="s">
        <v>105</v>
      </c>
      <c r="E1429" s="11" t="s">
        <v>73</v>
      </c>
      <c r="F1429" s="11" t="s">
        <v>29</v>
      </c>
      <c r="G1429" s="11" t="s">
        <v>54</v>
      </c>
      <c r="H1429" s="11" t="s">
        <v>44</v>
      </c>
      <c r="I1429" s="11" t="s">
        <v>54</v>
      </c>
      <c r="J1429" s="11" t="s">
        <v>56</v>
      </c>
      <c r="K1429" s="11" t="s">
        <v>46</v>
      </c>
      <c r="L1429" s="9">
        <v>20658</v>
      </c>
      <c r="M1429" s="11" t="s">
        <v>141</v>
      </c>
      <c r="N1429" s="11" t="s">
        <v>36</v>
      </c>
      <c r="O1429" s="11" t="s">
        <v>59</v>
      </c>
      <c r="P1429" s="11" t="s">
        <v>38</v>
      </c>
      <c r="Q1429" s="11" t="s">
        <v>39</v>
      </c>
      <c r="R1429" s="11" cm="1">
        <f t="array" ref="R1429">_xlfn.IFS(Table3[[#This Row],[Performance Levels]]="Exceeds",4,Table3[[#This Row],[Performance Levels]]="Fully Meets",3,Table3[[#This Row],[Performance Levels]]="PIP",1,Table3[[#This Row],[Performance Levels]]="Needs Improvement",2)</f>
        <v>3</v>
      </c>
      <c r="S1429" s="11">
        <v>3</v>
      </c>
      <c r="T1429" s="11" t="str" cm="1">
        <f t="array" ref="T1429">_xlfn.IFS(S1429&lt;=2,"Excellent",S1429=3,"Average",S1429&lt;=5,"Poor")</f>
        <v>Average</v>
      </c>
      <c r="U1429" s="9">
        <v>44931</v>
      </c>
      <c r="V1429" s="11">
        <v>3</v>
      </c>
      <c r="W1429" s="11" t="str" cm="1">
        <f t="array" ref="W1429">_xlfn.IFS(S1429&lt;=2,"High",S1429=3,"Moderate",S1429&lt;=5,"Low")</f>
        <v>Moderate</v>
      </c>
      <c r="X1429" s="11">
        <v>5</v>
      </c>
      <c r="Y1429" s="11" t="str" cm="1">
        <f t="array" ref="Y1429">_xlfn.IFS(S1429&lt;=2,"High",S1429=3,"Moderate",S1429&lt;=5,"Low")</f>
        <v>Moderate</v>
      </c>
      <c r="Z1429" s="11">
        <v>1</v>
      </c>
      <c r="AA1429" s="11" t="str" cm="1">
        <f t="array" ref="AA1429">_xlfn.IFS(S1429&lt;=2,"High",S1429=3,"Moderate",S1429&lt;=5,"Low")</f>
        <v>Moderate</v>
      </c>
      <c r="AB1429" s="9">
        <v>44803</v>
      </c>
      <c r="AC1429" s="11" t="s">
        <v>49</v>
      </c>
      <c r="AD1429" s="11" t="s">
        <v>41</v>
      </c>
      <c r="AE1429" s="11" t="s">
        <v>62</v>
      </c>
      <c r="AF1429" s="11">
        <v>1</v>
      </c>
      <c r="AG1429" s="12">
        <v>967.18</v>
      </c>
      <c r="AH1429" s="11">
        <v>63</v>
      </c>
      <c r="AI1429" s="11" t="str" cm="1">
        <f t="array" ref="AI1429">_xlfn.IFS(AH1429&lt;=25,"Young",AH1429&lt;=50,"Adult",AH1429&gt;50,"Old")</f>
        <v>Old</v>
      </c>
    </row>
    <row r="1430" spans="1:35" x14ac:dyDescent="0.35">
      <c r="A1430" s="7">
        <v>1947</v>
      </c>
      <c r="B1430" s="5">
        <v>44091</v>
      </c>
      <c r="C1430" s="6">
        <f t="shared" ca="1" si="22"/>
        <v>5.6749999999999998</v>
      </c>
      <c r="D1430" s="7" t="s">
        <v>139</v>
      </c>
      <c r="E1430" s="7" t="s">
        <v>86</v>
      </c>
      <c r="F1430" s="7" t="s">
        <v>29</v>
      </c>
      <c r="G1430" s="7" t="s">
        <v>45</v>
      </c>
      <c r="H1430" s="7" t="s">
        <v>31</v>
      </c>
      <c r="I1430" s="7" t="s">
        <v>32</v>
      </c>
      <c r="J1430" s="7" t="s">
        <v>56</v>
      </c>
      <c r="K1430" s="7" t="s">
        <v>57</v>
      </c>
      <c r="L1430" s="5">
        <v>30153</v>
      </c>
      <c r="M1430" s="7" t="s">
        <v>141</v>
      </c>
      <c r="N1430" s="7" t="s">
        <v>36</v>
      </c>
      <c r="O1430" s="7" t="s">
        <v>37</v>
      </c>
      <c r="P1430" s="7" t="s">
        <v>60</v>
      </c>
      <c r="Q1430" s="7" t="s">
        <v>39</v>
      </c>
      <c r="R1430" s="7" cm="1">
        <f t="array" ref="R1430">_xlfn.IFS(Table3[[#This Row],[Performance Levels]]="Exceeds",4,Table3[[#This Row],[Performance Levels]]="Fully Meets",3,Table3[[#This Row],[Performance Levels]]="PIP",1,Table3[[#This Row],[Performance Levels]]="Needs Improvement",2)</f>
        <v>3</v>
      </c>
      <c r="S1430" s="7">
        <v>3</v>
      </c>
      <c r="T1430" s="7" t="str" cm="1">
        <f t="array" ref="T1430">_xlfn.IFS(S1430&lt;=2,"Excellent",S1430=3,"Average",S1430&lt;=5,"Poor")</f>
        <v>Average</v>
      </c>
      <c r="U1430" s="5">
        <v>45105</v>
      </c>
      <c r="V1430" s="7">
        <v>1</v>
      </c>
      <c r="W1430" s="7" t="str" cm="1">
        <f t="array" ref="W1430">_xlfn.IFS(S1430&lt;=2,"High",S1430=3,"Moderate",S1430&lt;=5,"Low")</f>
        <v>Moderate</v>
      </c>
      <c r="X1430" s="7">
        <v>3</v>
      </c>
      <c r="Y1430" s="7" t="str" cm="1">
        <f t="array" ref="Y1430">_xlfn.IFS(S1430&lt;=2,"High",S1430=3,"Moderate",S1430&lt;=5,"Low")</f>
        <v>Moderate</v>
      </c>
      <c r="Z1430" s="7">
        <v>3</v>
      </c>
      <c r="AA1430" s="7" t="str" cm="1">
        <f t="array" ref="AA1430">_xlfn.IFS(S1430&lt;=2,"High",S1430=3,"Moderate",S1430&lt;=5,"Low")</f>
        <v>Moderate</v>
      </c>
      <c r="AB1430" s="5">
        <v>44879</v>
      </c>
      <c r="AC1430" s="7" t="s">
        <v>91</v>
      </c>
      <c r="AD1430" s="7" t="s">
        <v>50</v>
      </c>
      <c r="AE1430" s="7" t="s">
        <v>42</v>
      </c>
      <c r="AF1430" s="7">
        <v>3</v>
      </c>
      <c r="AG1430" s="8">
        <v>147.4</v>
      </c>
      <c r="AH1430" s="7">
        <v>38</v>
      </c>
      <c r="AI1430" s="7" t="str" cm="1">
        <f t="array" ref="AI1430">_xlfn.IFS(AH1430&lt;=25,"Young",AH1430&lt;=50,"Adult",AH1430&gt;50,"Old")</f>
        <v>Adult</v>
      </c>
    </row>
    <row r="1431" spans="1:35" x14ac:dyDescent="0.35">
      <c r="A1431" s="11">
        <v>1948</v>
      </c>
      <c r="B1431" s="9">
        <v>44744</v>
      </c>
      <c r="C1431" s="10">
        <f t="shared" ca="1" si="22"/>
        <v>3.8833333333333333</v>
      </c>
      <c r="D1431" s="11" t="s">
        <v>105</v>
      </c>
      <c r="E1431" s="11" t="s">
        <v>63</v>
      </c>
      <c r="F1431" s="11" t="s">
        <v>107</v>
      </c>
      <c r="G1431" s="11" t="s">
        <v>45</v>
      </c>
      <c r="H1431" s="11" t="s">
        <v>55</v>
      </c>
      <c r="I1431" s="11" t="s">
        <v>32</v>
      </c>
      <c r="J1431" s="11" t="s">
        <v>56</v>
      </c>
      <c r="K1431" s="11" t="s">
        <v>88</v>
      </c>
      <c r="L1431" s="9">
        <v>23353</v>
      </c>
      <c r="M1431" s="11" t="s">
        <v>141</v>
      </c>
      <c r="N1431" s="11" t="s">
        <v>36</v>
      </c>
      <c r="O1431" s="11" t="s">
        <v>71</v>
      </c>
      <c r="P1431" s="11" t="s">
        <v>66</v>
      </c>
      <c r="Q1431" s="11" t="s">
        <v>39</v>
      </c>
      <c r="R1431" s="11" cm="1">
        <f t="array" ref="R1431">_xlfn.IFS(Table3[[#This Row],[Performance Levels]]="Exceeds",4,Table3[[#This Row],[Performance Levels]]="Fully Meets",3,Table3[[#This Row],[Performance Levels]]="PIP",1,Table3[[#This Row],[Performance Levels]]="Needs Improvement",2)</f>
        <v>3</v>
      </c>
      <c r="S1431" s="11">
        <v>3</v>
      </c>
      <c r="T1431" s="11" t="str" cm="1">
        <f t="array" ref="T1431">_xlfn.IFS(S1431&lt;=2,"Excellent",S1431=3,"Average",S1431&lt;=5,"Poor")</f>
        <v>Average</v>
      </c>
      <c r="U1431" s="9">
        <v>45001</v>
      </c>
      <c r="V1431" s="11">
        <v>2</v>
      </c>
      <c r="W1431" s="11" t="str" cm="1">
        <f t="array" ref="W1431">_xlfn.IFS(S1431&lt;=2,"High",S1431=3,"Moderate",S1431&lt;=5,"Low")</f>
        <v>Moderate</v>
      </c>
      <c r="X1431" s="11">
        <v>1</v>
      </c>
      <c r="Y1431" s="11" t="str" cm="1">
        <f t="array" ref="Y1431">_xlfn.IFS(S1431&lt;=2,"High",S1431=3,"Moderate",S1431&lt;=5,"Low")</f>
        <v>Moderate</v>
      </c>
      <c r="Z1431" s="11">
        <v>5</v>
      </c>
      <c r="AA1431" s="11" t="str" cm="1">
        <f t="array" ref="AA1431">_xlfn.IFS(S1431&lt;=2,"High",S1431=3,"Moderate",S1431&lt;=5,"Low")</f>
        <v>Moderate</v>
      </c>
      <c r="AB1431" s="9">
        <v>45069</v>
      </c>
      <c r="AC1431" s="11" t="s">
        <v>61</v>
      </c>
      <c r="AD1431" s="11" t="s">
        <v>50</v>
      </c>
      <c r="AE1431" s="11" t="s">
        <v>42</v>
      </c>
      <c r="AF1431" s="11">
        <v>4</v>
      </c>
      <c r="AG1431" s="12">
        <v>884.26</v>
      </c>
      <c r="AH1431" s="11">
        <v>59</v>
      </c>
      <c r="AI1431" s="11" t="str" cm="1">
        <f t="array" ref="AI1431">_xlfn.IFS(AH1431&lt;=25,"Young",AH1431&lt;=50,"Adult",AH1431&gt;50,"Old")</f>
        <v>Old</v>
      </c>
    </row>
    <row r="1432" spans="1:35" x14ac:dyDescent="0.35">
      <c r="A1432" s="7">
        <v>1949</v>
      </c>
      <c r="B1432" s="5">
        <v>43799</v>
      </c>
      <c r="C1432" s="6">
        <f t="shared" ca="1" si="22"/>
        <v>6.4722222222222223</v>
      </c>
      <c r="D1432" s="7" t="s">
        <v>139</v>
      </c>
      <c r="E1432" s="7" t="s">
        <v>86</v>
      </c>
      <c r="F1432" s="7" t="s">
        <v>29</v>
      </c>
      <c r="G1432" s="7" t="s">
        <v>30</v>
      </c>
      <c r="H1432" s="7" t="s">
        <v>44</v>
      </c>
      <c r="I1432" s="7" t="s">
        <v>45</v>
      </c>
      <c r="J1432" s="7" t="s">
        <v>56</v>
      </c>
      <c r="K1432" s="7" t="s">
        <v>69</v>
      </c>
      <c r="L1432" s="5">
        <v>18357</v>
      </c>
      <c r="M1432" s="7" t="s">
        <v>141</v>
      </c>
      <c r="N1432" s="7" t="s">
        <v>36</v>
      </c>
      <c r="O1432" s="7" t="s">
        <v>48</v>
      </c>
      <c r="P1432" s="7" t="s">
        <v>76</v>
      </c>
      <c r="Q1432" s="7" t="s">
        <v>39</v>
      </c>
      <c r="R1432" s="7" cm="1">
        <f t="array" ref="R1432">_xlfn.IFS(Table3[[#This Row],[Performance Levels]]="Exceeds",4,Table3[[#This Row],[Performance Levels]]="Fully Meets",3,Table3[[#This Row],[Performance Levels]]="PIP",1,Table3[[#This Row],[Performance Levels]]="Needs Improvement",2)</f>
        <v>3</v>
      </c>
      <c r="S1432" s="7">
        <v>3</v>
      </c>
      <c r="T1432" s="7" t="str" cm="1">
        <f t="array" ref="T1432">_xlfn.IFS(S1432&lt;=2,"Excellent",S1432=3,"Average",S1432&lt;=5,"Poor")</f>
        <v>Average</v>
      </c>
      <c r="U1432" s="5">
        <v>44811</v>
      </c>
      <c r="V1432" s="7">
        <v>5</v>
      </c>
      <c r="W1432" s="7" t="str" cm="1">
        <f t="array" ref="W1432">_xlfn.IFS(S1432&lt;=2,"High",S1432=3,"Moderate",S1432&lt;=5,"Low")</f>
        <v>Moderate</v>
      </c>
      <c r="X1432" s="7">
        <v>3</v>
      </c>
      <c r="Y1432" s="7" t="str" cm="1">
        <f t="array" ref="Y1432">_xlfn.IFS(S1432&lt;=2,"High",S1432=3,"Moderate",S1432&lt;=5,"Low")</f>
        <v>Moderate</v>
      </c>
      <c r="Z1432" s="7">
        <v>4</v>
      </c>
      <c r="AA1432" s="7" t="str" cm="1">
        <f t="array" ref="AA1432">_xlfn.IFS(S1432&lt;=2,"High",S1432=3,"Moderate",S1432&lt;=5,"Low")</f>
        <v>Moderate</v>
      </c>
      <c r="AB1432" s="5">
        <v>45044</v>
      </c>
      <c r="AC1432" s="7" t="s">
        <v>49</v>
      </c>
      <c r="AD1432" s="7" t="s">
        <v>41</v>
      </c>
      <c r="AE1432" s="7" t="s">
        <v>51</v>
      </c>
      <c r="AF1432" s="7">
        <v>5</v>
      </c>
      <c r="AG1432" s="8">
        <v>592.96</v>
      </c>
      <c r="AH1432" s="7">
        <v>69</v>
      </c>
      <c r="AI1432" s="7" t="str" cm="1">
        <f t="array" ref="AI1432">_xlfn.IFS(AH1432&lt;=25,"Young",AH1432&lt;=50,"Adult",AH1432&gt;50,"Old")</f>
        <v>Old</v>
      </c>
    </row>
    <row r="1433" spans="1:35" x14ac:dyDescent="0.35">
      <c r="A1433" s="11">
        <v>1950</v>
      </c>
      <c r="B1433" s="9">
        <v>45128</v>
      </c>
      <c r="C1433" s="10">
        <f t="shared" ca="1" si="22"/>
        <v>2.8305555555555557</v>
      </c>
      <c r="D1433" s="11" t="s">
        <v>105</v>
      </c>
      <c r="E1433" s="11" t="s">
        <v>63</v>
      </c>
      <c r="F1433" s="11" t="s">
        <v>107</v>
      </c>
      <c r="G1433" s="11" t="s">
        <v>30</v>
      </c>
      <c r="H1433" s="11" t="s">
        <v>31</v>
      </c>
      <c r="I1433" s="11" t="s">
        <v>32</v>
      </c>
      <c r="J1433" s="11" t="s">
        <v>33</v>
      </c>
      <c r="K1433" s="11" t="s">
        <v>88</v>
      </c>
      <c r="L1433" s="9">
        <v>21268</v>
      </c>
      <c r="M1433" s="11" t="s">
        <v>141</v>
      </c>
      <c r="N1433" s="11" t="s">
        <v>36</v>
      </c>
      <c r="O1433" s="11" t="s">
        <v>83</v>
      </c>
      <c r="P1433" s="11" t="s">
        <v>66</v>
      </c>
      <c r="Q1433" s="11" t="s">
        <v>39</v>
      </c>
      <c r="R1433" s="11" cm="1">
        <f t="array" ref="R1433">_xlfn.IFS(Table3[[#This Row],[Performance Levels]]="Exceeds",4,Table3[[#This Row],[Performance Levels]]="Fully Meets",3,Table3[[#This Row],[Performance Levels]]="PIP",1,Table3[[#This Row],[Performance Levels]]="Needs Improvement",2)</f>
        <v>3</v>
      </c>
      <c r="S1433" s="11">
        <v>3</v>
      </c>
      <c r="T1433" s="11" t="str" cm="1">
        <f t="array" ref="T1433">_xlfn.IFS(S1433&lt;=2,"Excellent",S1433=3,"Average",S1433&lt;=5,"Poor")</f>
        <v>Average</v>
      </c>
      <c r="U1433" s="9">
        <v>44821</v>
      </c>
      <c r="V1433" s="11">
        <v>3</v>
      </c>
      <c r="W1433" s="11" t="str" cm="1">
        <f t="array" ref="W1433">_xlfn.IFS(S1433&lt;=2,"High",S1433=3,"Moderate",S1433&lt;=5,"Low")</f>
        <v>Moderate</v>
      </c>
      <c r="X1433" s="11">
        <v>2</v>
      </c>
      <c r="Y1433" s="11" t="str" cm="1">
        <f t="array" ref="Y1433">_xlfn.IFS(S1433&lt;=2,"High",S1433=3,"Moderate",S1433&lt;=5,"Low")</f>
        <v>Moderate</v>
      </c>
      <c r="Z1433" s="11">
        <v>1</v>
      </c>
      <c r="AA1433" s="11" t="str" cm="1">
        <f t="array" ref="AA1433">_xlfn.IFS(S1433&lt;=2,"High",S1433=3,"Moderate",S1433&lt;=5,"Low")</f>
        <v>Moderate</v>
      </c>
      <c r="AB1433" s="9">
        <v>44978</v>
      </c>
      <c r="AC1433" s="11" t="s">
        <v>61</v>
      </c>
      <c r="AD1433" s="11" t="s">
        <v>50</v>
      </c>
      <c r="AE1433" s="11" t="s">
        <v>72</v>
      </c>
      <c r="AF1433" s="11">
        <v>2</v>
      </c>
      <c r="AG1433" s="12">
        <v>801.28</v>
      </c>
      <c r="AH1433" s="11">
        <v>65</v>
      </c>
      <c r="AI1433" s="11" t="str" cm="1">
        <f t="array" ref="AI1433">_xlfn.IFS(AH1433&lt;=25,"Young",AH1433&lt;=50,"Adult",AH1433&gt;50,"Old")</f>
        <v>Old</v>
      </c>
    </row>
    <row r="1434" spans="1:35" x14ac:dyDescent="0.35">
      <c r="A1434" s="7">
        <v>1951</v>
      </c>
      <c r="B1434" s="5">
        <v>44069</v>
      </c>
      <c r="C1434" s="6">
        <f t="shared" ca="1" si="22"/>
        <v>5.7333333333333334</v>
      </c>
      <c r="D1434" s="7" t="s">
        <v>139</v>
      </c>
      <c r="E1434" s="7" t="s">
        <v>84</v>
      </c>
      <c r="F1434" s="7" t="s">
        <v>107</v>
      </c>
      <c r="G1434" s="7" t="s">
        <v>54</v>
      </c>
      <c r="H1434" s="7" t="s">
        <v>44</v>
      </c>
      <c r="I1434" s="7" t="s">
        <v>32</v>
      </c>
      <c r="J1434" s="7" t="s">
        <v>56</v>
      </c>
      <c r="K1434" s="7" t="s">
        <v>46</v>
      </c>
      <c r="L1434" s="5">
        <v>22198</v>
      </c>
      <c r="M1434" s="7" t="s">
        <v>35</v>
      </c>
      <c r="N1434" s="7" t="s">
        <v>36</v>
      </c>
      <c r="O1434" s="7" t="s">
        <v>83</v>
      </c>
      <c r="P1434" s="7" t="s">
        <v>66</v>
      </c>
      <c r="Q1434" s="7" t="s">
        <v>39</v>
      </c>
      <c r="R1434" s="7" cm="1">
        <f t="array" ref="R1434">_xlfn.IFS(Table3[[#This Row],[Performance Levels]]="Exceeds",4,Table3[[#This Row],[Performance Levels]]="Fully Meets",3,Table3[[#This Row],[Performance Levels]]="PIP",1,Table3[[#This Row],[Performance Levels]]="Needs Improvement",2)</f>
        <v>3</v>
      </c>
      <c r="S1434" s="7">
        <v>3</v>
      </c>
      <c r="T1434" s="7" t="str" cm="1">
        <f t="array" ref="T1434">_xlfn.IFS(S1434&lt;=2,"Excellent",S1434=3,"Average",S1434&lt;=5,"Poor")</f>
        <v>Average</v>
      </c>
      <c r="U1434" s="5">
        <v>45036</v>
      </c>
      <c r="V1434" s="7">
        <v>4</v>
      </c>
      <c r="W1434" s="7" t="str" cm="1">
        <f t="array" ref="W1434">_xlfn.IFS(S1434&lt;=2,"High",S1434=3,"Moderate",S1434&lt;=5,"Low")</f>
        <v>Moderate</v>
      </c>
      <c r="X1434" s="7">
        <v>1</v>
      </c>
      <c r="Y1434" s="7" t="str" cm="1">
        <f t="array" ref="Y1434">_xlfn.IFS(S1434&lt;=2,"High",S1434=3,"Moderate",S1434&lt;=5,"Low")</f>
        <v>Moderate</v>
      </c>
      <c r="Z1434" s="7">
        <v>3</v>
      </c>
      <c r="AA1434" s="7" t="str" cm="1">
        <f t="array" ref="AA1434">_xlfn.IFS(S1434&lt;=2,"High",S1434=3,"Moderate",S1434&lt;=5,"Low")</f>
        <v>Moderate</v>
      </c>
      <c r="AB1434" s="5">
        <v>45045</v>
      </c>
      <c r="AC1434" s="7" t="s">
        <v>40</v>
      </c>
      <c r="AD1434" s="7" t="s">
        <v>41</v>
      </c>
      <c r="AE1434" s="7" t="s">
        <v>51</v>
      </c>
      <c r="AF1434" s="7">
        <v>2</v>
      </c>
      <c r="AG1434" s="8">
        <v>717.95</v>
      </c>
      <c r="AH1434" s="7">
        <v>60</v>
      </c>
      <c r="AI1434" s="7" t="str" cm="1">
        <f t="array" ref="AI1434">_xlfn.IFS(AH1434&lt;=25,"Young",AH1434&lt;=50,"Adult",AH1434&gt;50,"Old")</f>
        <v>Old</v>
      </c>
    </row>
    <row r="1435" spans="1:35" x14ac:dyDescent="0.35">
      <c r="A1435" s="11">
        <v>1952</v>
      </c>
      <c r="B1435" s="9">
        <v>43967</v>
      </c>
      <c r="C1435" s="10">
        <f t="shared" ca="1" si="22"/>
        <v>6.0111111111111111</v>
      </c>
      <c r="D1435" s="11" t="s">
        <v>139</v>
      </c>
      <c r="E1435" s="11" t="s">
        <v>63</v>
      </c>
      <c r="F1435" s="11" t="s">
        <v>29</v>
      </c>
      <c r="G1435" s="11" t="s">
        <v>54</v>
      </c>
      <c r="H1435" s="11" t="s">
        <v>44</v>
      </c>
      <c r="I1435" s="11" t="s">
        <v>54</v>
      </c>
      <c r="J1435" s="11" t="s">
        <v>56</v>
      </c>
      <c r="K1435" s="11" t="s">
        <v>110</v>
      </c>
      <c r="L1435" s="9">
        <v>32720</v>
      </c>
      <c r="M1435" s="11" t="s">
        <v>141</v>
      </c>
      <c r="N1435" s="11" t="s">
        <v>36</v>
      </c>
      <c r="O1435" s="11" t="s">
        <v>59</v>
      </c>
      <c r="P1435" s="11" t="s">
        <v>76</v>
      </c>
      <c r="Q1435" s="11" t="s">
        <v>39</v>
      </c>
      <c r="R1435" s="11" cm="1">
        <f t="array" ref="R1435">_xlfn.IFS(Table3[[#This Row],[Performance Levels]]="Exceeds",4,Table3[[#This Row],[Performance Levels]]="Fully Meets",3,Table3[[#This Row],[Performance Levels]]="PIP",1,Table3[[#This Row],[Performance Levels]]="Needs Improvement",2)</f>
        <v>3</v>
      </c>
      <c r="S1435" s="11">
        <v>3</v>
      </c>
      <c r="T1435" s="11" t="str" cm="1">
        <f t="array" ref="T1435">_xlfn.IFS(S1435&lt;=2,"Excellent",S1435=3,"Average",S1435&lt;=5,"Poor")</f>
        <v>Average</v>
      </c>
      <c r="U1435" s="9">
        <v>45086</v>
      </c>
      <c r="V1435" s="11">
        <v>2</v>
      </c>
      <c r="W1435" s="11" t="str" cm="1">
        <f t="array" ref="W1435">_xlfn.IFS(S1435&lt;=2,"High",S1435=3,"Moderate",S1435&lt;=5,"Low")</f>
        <v>Moderate</v>
      </c>
      <c r="X1435" s="11">
        <v>5</v>
      </c>
      <c r="Y1435" s="11" t="str" cm="1">
        <f t="array" ref="Y1435">_xlfn.IFS(S1435&lt;=2,"High",S1435=3,"Moderate",S1435&lt;=5,"Low")</f>
        <v>Moderate</v>
      </c>
      <c r="Z1435" s="11">
        <v>2</v>
      </c>
      <c r="AA1435" s="11" t="str" cm="1">
        <f t="array" ref="AA1435">_xlfn.IFS(S1435&lt;=2,"High",S1435=3,"Moderate",S1435&lt;=5,"Low")</f>
        <v>Moderate</v>
      </c>
      <c r="AB1435" s="9">
        <v>44990</v>
      </c>
      <c r="AC1435" s="11" t="s">
        <v>40</v>
      </c>
      <c r="AD1435" s="11" t="s">
        <v>41</v>
      </c>
      <c r="AE1435" s="11" t="s">
        <v>72</v>
      </c>
      <c r="AF1435" s="11">
        <v>1</v>
      </c>
      <c r="AG1435" s="12">
        <v>846.22</v>
      </c>
      <c r="AH1435" s="11">
        <v>31</v>
      </c>
      <c r="AI1435" s="11" t="str" cm="1">
        <f t="array" ref="AI1435">_xlfn.IFS(AH1435&lt;=25,"Young",AH1435&lt;=50,"Adult",AH1435&gt;50,"Old")</f>
        <v>Adult</v>
      </c>
    </row>
    <row r="1436" spans="1:35" x14ac:dyDescent="0.35">
      <c r="A1436" s="7">
        <v>1953</v>
      </c>
      <c r="B1436" s="5">
        <v>45022</v>
      </c>
      <c r="C1436" s="6">
        <f t="shared" ca="1" si="22"/>
        <v>3.1222222222222222</v>
      </c>
      <c r="D1436" s="7" t="s">
        <v>27</v>
      </c>
      <c r="E1436" s="7" t="s">
        <v>53</v>
      </c>
      <c r="F1436" s="7" t="s">
        <v>29</v>
      </c>
      <c r="G1436" s="7" t="s">
        <v>54</v>
      </c>
      <c r="H1436" s="7" t="s">
        <v>55</v>
      </c>
      <c r="I1436" s="7" t="s">
        <v>54</v>
      </c>
      <c r="J1436" s="7" t="s">
        <v>33</v>
      </c>
      <c r="K1436" s="7" t="s">
        <v>34</v>
      </c>
      <c r="L1436" s="5">
        <v>27810</v>
      </c>
      <c r="M1436" s="7" t="s">
        <v>35</v>
      </c>
      <c r="N1436" s="7" t="s">
        <v>36</v>
      </c>
      <c r="O1436" s="7" t="s">
        <v>83</v>
      </c>
      <c r="P1436" s="7" t="s">
        <v>76</v>
      </c>
      <c r="Q1436" s="7" t="s">
        <v>39</v>
      </c>
      <c r="R1436" s="7" cm="1">
        <f t="array" ref="R1436">_xlfn.IFS(Table3[[#This Row],[Performance Levels]]="Exceeds",4,Table3[[#This Row],[Performance Levels]]="Fully Meets",3,Table3[[#This Row],[Performance Levels]]="PIP",1,Table3[[#This Row],[Performance Levels]]="Needs Improvement",2)</f>
        <v>3</v>
      </c>
      <c r="S1436" s="7">
        <v>3</v>
      </c>
      <c r="T1436" s="7" t="str" cm="1">
        <f t="array" ref="T1436">_xlfn.IFS(S1436&lt;=2,"Excellent",S1436=3,"Average",S1436&lt;=5,"Poor")</f>
        <v>Average</v>
      </c>
      <c r="U1436" s="5">
        <v>45023</v>
      </c>
      <c r="V1436" s="7">
        <v>4</v>
      </c>
      <c r="W1436" s="7" t="str" cm="1">
        <f t="array" ref="W1436">_xlfn.IFS(S1436&lt;=2,"High",S1436=3,"Moderate",S1436&lt;=5,"Low")</f>
        <v>Moderate</v>
      </c>
      <c r="X1436" s="7">
        <v>5</v>
      </c>
      <c r="Y1436" s="7" t="str" cm="1">
        <f t="array" ref="Y1436">_xlfn.IFS(S1436&lt;=2,"High",S1436=3,"Moderate",S1436&lt;=5,"Low")</f>
        <v>Moderate</v>
      </c>
      <c r="Z1436" s="7">
        <v>4</v>
      </c>
      <c r="AA1436" s="7" t="str" cm="1">
        <f t="array" ref="AA1436">_xlfn.IFS(S1436&lt;=2,"High",S1436=3,"Moderate",S1436&lt;=5,"Low")</f>
        <v>Moderate</v>
      </c>
      <c r="AB1436" s="5">
        <v>44786</v>
      </c>
      <c r="AC1436" s="7" t="s">
        <v>40</v>
      </c>
      <c r="AD1436" s="7" t="s">
        <v>50</v>
      </c>
      <c r="AE1436" s="7" t="s">
        <v>72</v>
      </c>
      <c r="AF1436" s="7">
        <v>4</v>
      </c>
      <c r="AG1436" s="8">
        <v>275.62</v>
      </c>
      <c r="AH1436" s="7">
        <v>47</v>
      </c>
      <c r="AI1436" s="7" t="str" cm="1">
        <f t="array" ref="AI1436">_xlfn.IFS(AH1436&lt;=25,"Young",AH1436&lt;=50,"Adult",AH1436&gt;50,"Old")</f>
        <v>Adult</v>
      </c>
    </row>
    <row r="1437" spans="1:35" x14ac:dyDescent="0.35">
      <c r="A1437" s="11">
        <v>1954</v>
      </c>
      <c r="B1437" s="9">
        <v>43514</v>
      </c>
      <c r="C1437" s="10">
        <f t="shared" ca="1" si="22"/>
        <v>7.2555555555555555</v>
      </c>
      <c r="D1437" s="11" t="s">
        <v>105</v>
      </c>
      <c r="E1437" s="11" t="s">
        <v>84</v>
      </c>
      <c r="F1437" s="11" t="s">
        <v>107</v>
      </c>
      <c r="G1437" s="11" t="s">
        <v>45</v>
      </c>
      <c r="H1437" s="11" t="s">
        <v>31</v>
      </c>
      <c r="I1437" s="11" t="s">
        <v>32</v>
      </c>
      <c r="J1437" s="11" t="s">
        <v>33</v>
      </c>
      <c r="K1437" s="11" t="s">
        <v>34</v>
      </c>
      <c r="L1437" s="9">
        <v>25041</v>
      </c>
      <c r="M1437" s="11" t="s">
        <v>35</v>
      </c>
      <c r="N1437" s="11" t="s">
        <v>36</v>
      </c>
      <c r="O1437" s="11" t="s">
        <v>59</v>
      </c>
      <c r="P1437" s="11" t="s">
        <v>76</v>
      </c>
      <c r="Q1437" s="11" t="s">
        <v>39</v>
      </c>
      <c r="R1437" s="11" cm="1">
        <f t="array" ref="R1437">_xlfn.IFS(Table3[[#This Row],[Performance Levels]]="Exceeds",4,Table3[[#This Row],[Performance Levels]]="Fully Meets",3,Table3[[#This Row],[Performance Levels]]="PIP",1,Table3[[#This Row],[Performance Levels]]="Needs Improvement",2)</f>
        <v>3</v>
      </c>
      <c r="S1437" s="11">
        <v>3</v>
      </c>
      <c r="T1437" s="11" t="str" cm="1">
        <f t="array" ref="T1437">_xlfn.IFS(S1437&lt;=2,"Excellent",S1437=3,"Average",S1437&lt;=5,"Poor")</f>
        <v>Average</v>
      </c>
      <c r="U1437" s="9">
        <v>45001</v>
      </c>
      <c r="V1437" s="11">
        <v>1</v>
      </c>
      <c r="W1437" s="11" t="str" cm="1">
        <f t="array" ref="W1437">_xlfn.IFS(S1437&lt;=2,"High",S1437=3,"Moderate",S1437&lt;=5,"Low")</f>
        <v>Moderate</v>
      </c>
      <c r="X1437" s="11">
        <v>1</v>
      </c>
      <c r="Y1437" s="11" t="str" cm="1">
        <f t="array" ref="Y1437">_xlfn.IFS(S1437&lt;=2,"High",S1437=3,"Moderate",S1437&lt;=5,"Low")</f>
        <v>Moderate</v>
      </c>
      <c r="Z1437" s="11">
        <v>5</v>
      </c>
      <c r="AA1437" s="11" t="str" cm="1">
        <f t="array" ref="AA1437">_xlfn.IFS(S1437&lt;=2,"High",S1437=3,"Moderate",S1437&lt;=5,"Low")</f>
        <v>Moderate</v>
      </c>
      <c r="AB1437" s="9">
        <v>44787</v>
      </c>
      <c r="AC1437" s="11" t="s">
        <v>49</v>
      </c>
      <c r="AD1437" s="11" t="s">
        <v>50</v>
      </c>
      <c r="AE1437" s="11" t="s">
        <v>72</v>
      </c>
      <c r="AF1437" s="11">
        <v>5</v>
      </c>
      <c r="AG1437" s="12">
        <v>837.05</v>
      </c>
      <c r="AH1437" s="11">
        <v>51</v>
      </c>
      <c r="AI1437" s="11" t="str" cm="1">
        <f t="array" ref="AI1437">_xlfn.IFS(AH1437&lt;=25,"Young",AH1437&lt;=50,"Adult",AH1437&gt;50,"Old")</f>
        <v>Old</v>
      </c>
    </row>
    <row r="1438" spans="1:35" x14ac:dyDescent="0.35">
      <c r="A1438" s="7">
        <v>1955</v>
      </c>
      <c r="B1438" s="5">
        <v>44114</v>
      </c>
      <c r="C1438" s="6">
        <f t="shared" ca="1" si="22"/>
        <v>5.6111111111111107</v>
      </c>
      <c r="D1438" s="7" t="s">
        <v>27</v>
      </c>
      <c r="E1438" s="7" t="s">
        <v>86</v>
      </c>
      <c r="F1438" s="7" t="s">
        <v>29</v>
      </c>
      <c r="G1438" s="7" t="s">
        <v>54</v>
      </c>
      <c r="H1438" s="7" t="s">
        <v>44</v>
      </c>
      <c r="I1438" s="7" t="s">
        <v>32</v>
      </c>
      <c r="J1438" s="7" t="s">
        <v>33</v>
      </c>
      <c r="K1438" s="7" t="s">
        <v>69</v>
      </c>
      <c r="L1438" s="5">
        <v>35889</v>
      </c>
      <c r="M1438" s="7" t="s">
        <v>35</v>
      </c>
      <c r="N1438" s="7" t="s">
        <v>47</v>
      </c>
      <c r="O1438" s="7" t="s">
        <v>37</v>
      </c>
      <c r="P1438" s="7" t="s">
        <v>66</v>
      </c>
      <c r="Q1438" s="7" t="s">
        <v>39</v>
      </c>
      <c r="R1438" s="7" cm="1">
        <f t="array" ref="R1438">_xlfn.IFS(Table3[[#This Row],[Performance Levels]]="Exceeds",4,Table3[[#This Row],[Performance Levels]]="Fully Meets",3,Table3[[#This Row],[Performance Levels]]="PIP",1,Table3[[#This Row],[Performance Levels]]="Needs Improvement",2)</f>
        <v>3</v>
      </c>
      <c r="S1438" s="7">
        <v>3</v>
      </c>
      <c r="T1438" s="7" t="str" cm="1">
        <f t="array" ref="T1438">_xlfn.IFS(S1438&lt;=2,"Excellent",S1438=3,"Average",S1438&lt;=5,"Poor")</f>
        <v>Average</v>
      </c>
      <c r="U1438" s="5">
        <v>44800</v>
      </c>
      <c r="V1438" s="7">
        <v>2</v>
      </c>
      <c r="W1438" s="7" t="str" cm="1">
        <f t="array" ref="W1438">_xlfn.IFS(S1438&lt;=2,"High",S1438=3,"Moderate",S1438&lt;=5,"Low")</f>
        <v>Moderate</v>
      </c>
      <c r="X1438" s="7">
        <v>3</v>
      </c>
      <c r="Y1438" s="7" t="str" cm="1">
        <f t="array" ref="Y1438">_xlfn.IFS(S1438&lt;=2,"High",S1438=3,"Moderate",S1438&lt;=5,"Low")</f>
        <v>Moderate</v>
      </c>
      <c r="Z1438" s="7">
        <v>4</v>
      </c>
      <c r="AA1438" s="7" t="str" cm="1">
        <f t="array" ref="AA1438">_xlfn.IFS(S1438&lt;=2,"High",S1438=3,"Moderate",S1438&lt;=5,"Low")</f>
        <v>Moderate</v>
      </c>
      <c r="AB1438" s="5">
        <v>45129</v>
      </c>
      <c r="AC1438" s="7" t="s">
        <v>40</v>
      </c>
      <c r="AD1438" s="7" t="s">
        <v>41</v>
      </c>
      <c r="AE1438" s="7" t="s">
        <v>51</v>
      </c>
      <c r="AF1438" s="7">
        <v>3</v>
      </c>
      <c r="AG1438" s="8">
        <v>202.35</v>
      </c>
      <c r="AH1438" s="7">
        <v>22</v>
      </c>
      <c r="AI1438" s="7" t="str" cm="1">
        <f t="array" ref="AI1438">_xlfn.IFS(AH1438&lt;=25,"Young",AH1438&lt;=50,"Adult",AH1438&gt;50,"Old")</f>
        <v>Young</v>
      </c>
    </row>
    <row r="1439" spans="1:35" x14ac:dyDescent="0.35">
      <c r="A1439" s="11">
        <v>1956</v>
      </c>
      <c r="B1439" s="9">
        <v>44331</v>
      </c>
      <c r="C1439" s="10">
        <f t="shared" ca="1" si="22"/>
        <v>5.0138888888888893</v>
      </c>
      <c r="D1439" s="11" t="s">
        <v>27</v>
      </c>
      <c r="E1439" s="11" t="s">
        <v>53</v>
      </c>
      <c r="F1439" s="11" t="s">
        <v>29</v>
      </c>
      <c r="G1439" s="11" t="s">
        <v>45</v>
      </c>
      <c r="H1439" s="11" t="s">
        <v>44</v>
      </c>
      <c r="I1439" s="11" t="s">
        <v>54</v>
      </c>
      <c r="J1439" s="11" t="s">
        <v>33</v>
      </c>
      <c r="K1439" s="11" t="s">
        <v>108</v>
      </c>
      <c r="L1439" s="9">
        <v>21537</v>
      </c>
      <c r="M1439" s="11" t="s">
        <v>35</v>
      </c>
      <c r="N1439" s="11" t="s">
        <v>36</v>
      </c>
      <c r="O1439" s="11" t="s">
        <v>71</v>
      </c>
      <c r="P1439" s="11" t="s">
        <v>66</v>
      </c>
      <c r="Q1439" s="11" t="s">
        <v>39</v>
      </c>
      <c r="R1439" s="11" cm="1">
        <f t="array" ref="R1439">_xlfn.IFS(Table3[[#This Row],[Performance Levels]]="Exceeds",4,Table3[[#This Row],[Performance Levels]]="Fully Meets",3,Table3[[#This Row],[Performance Levels]]="PIP",1,Table3[[#This Row],[Performance Levels]]="Needs Improvement",2)</f>
        <v>3</v>
      </c>
      <c r="S1439" s="11">
        <v>3</v>
      </c>
      <c r="T1439" s="11" t="str" cm="1">
        <f t="array" ref="T1439">_xlfn.IFS(S1439&lt;=2,"Excellent",S1439=3,"Average",S1439&lt;=5,"Poor")</f>
        <v>Average</v>
      </c>
      <c r="U1439" s="9">
        <v>44949</v>
      </c>
      <c r="V1439" s="11">
        <v>1</v>
      </c>
      <c r="W1439" s="11" t="str" cm="1">
        <f t="array" ref="W1439">_xlfn.IFS(S1439&lt;=2,"High",S1439=3,"Moderate",S1439&lt;=5,"Low")</f>
        <v>Moderate</v>
      </c>
      <c r="X1439" s="11">
        <v>5</v>
      </c>
      <c r="Y1439" s="11" t="str" cm="1">
        <f t="array" ref="Y1439">_xlfn.IFS(S1439&lt;=2,"High",S1439=3,"Moderate",S1439&lt;=5,"Low")</f>
        <v>Moderate</v>
      </c>
      <c r="Z1439" s="11">
        <v>4</v>
      </c>
      <c r="AA1439" s="11" t="str" cm="1">
        <f t="array" ref="AA1439">_xlfn.IFS(S1439&lt;=2,"High",S1439=3,"Moderate",S1439&lt;=5,"Low")</f>
        <v>Moderate</v>
      </c>
      <c r="AB1439" s="9">
        <v>45082</v>
      </c>
      <c r="AC1439" s="11" t="s">
        <v>91</v>
      </c>
      <c r="AD1439" s="11" t="s">
        <v>50</v>
      </c>
      <c r="AE1439" s="11" t="s">
        <v>72</v>
      </c>
      <c r="AF1439" s="11">
        <v>4</v>
      </c>
      <c r="AG1439" s="12">
        <v>590.97</v>
      </c>
      <c r="AH1439" s="11">
        <v>63</v>
      </c>
      <c r="AI1439" s="11" t="str" cm="1">
        <f t="array" ref="AI1439">_xlfn.IFS(AH1439&lt;=25,"Young",AH1439&lt;=50,"Adult",AH1439&gt;50,"Old")</f>
        <v>Old</v>
      </c>
    </row>
    <row r="1440" spans="1:35" x14ac:dyDescent="0.35">
      <c r="A1440" s="7">
        <v>1957</v>
      </c>
      <c r="B1440" s="5">
        <v>43598</v>
      </c>
      <c r="C1440" s="6">
        <f t="shared" ca="1" si="22"/>
        <v>7.0194444444444448</v>
      </c>
      <c r="D1440" s="7" t="s">
        <v>27</v>
      </c>
      <c r="E1440" s="7" t="s">
        <v>63</v>
      </c>
      <c r="F1440" s="7" t="s">
        <v>107</v>
      </c>
      <c r="G1440" s="7" t="s">
        <v>45</v>
      </c>
      <c r="H1440" s="7" t="s">
        <v>31</v>
      </c>
      <c r="I1440" s="7" t="s">
        <v>54</v>
      </c>
      <c r="J1440" s="7" t="s">
        <v>33</v>
      </c>
      <c r="K1440" s="7" t="s">
        <v>69</v>
      </c>
      <c r="L1440" s="5">
        <v>27440</v>
      </c>
      <c r="M1440" s="7" t="s">
        <v>35</v>
      </c>
      <c r="N1440" s="7" t="s">
        <v>36</v>
      </c>
      <c r="O1440" s="7" t="s">
        <v>83</v>
      </c>
      <c r="P1440" s="7" t="s">
        <v>38</v>
      </c>
      <c r="Q1440" s="7" t="s">
        <v>39</v>
      </c>
      <c r="R1440" s="7" cm="1">
        <f t="array" ref="R1440">_xlfn.IFS(Table3[[#This Row],[Performance Levels]]="Exceeds",4,Table3[[#This Row],[Performance Levels]]="Fully Meets",3,Table3[[#This Row],[Performance Levels]]="PIP",1,Table3[[#This Row],[Performance Levels]]="Needs Improvement",2)</f>
        <v>3</v>
      </c>
      <c r="S1440" s="7">
        <v>3</v>
      </c>
      <c r="T1440" s="7" t="str" cm="1">
        <f t="array" ref="T1440">_xlfn.IFS(S1440&lt;=2,"Excellent",S1440=3,"Average",S1440&lt;=5,"Poor")</f>
        <v>Average</v>
      </c>
      <c r="U1440" s="5">
        <v>45002</v>
      </c>
      <c r="V1440" s="7">
        <v>5</v>
      </c>
      <c r="W1440" s="7" t="str" cm="1">
        <f t="array" ref="W1440">_xlfn.IFS(S1440&lt;=2,"High",S1440=3,"Moderate",S1440&lt;=5,"Low")</f>
        <v>Moderate</v>
      </c>
      <c r="X1440" s="7">
        <v>2</v>
      </c>
      <c r="Y1440" s="7" t="str" cm="1">
        <f t="array" ref="Y1440">_xlfn.IFS(S1440&lt;=2,"High",S1440=3,"Moderate",S1440&lt;=5,"Low")</f>
        <v>Moderate</v>
      </c>
      <c r="Z1440" s="7">
        <v>2</v>
      </c>
      <c r="AA1440" s="7" t="str" cm="1">
        <f t="array" ref="AA1440">_xlfn.IFS(S1440&lt;=2,"High",S1440=3,"Moderate",S1440&lt;=5,"Low")</f>
        <v>Moderate</v>
      </c>
      <c r="AB1440" s="5">
        <v>45030</v>
      </c>
      <c r="AC1440" s="7" t="s">
        <v>49</v>
      </c>
      <c r="AD1440" s="7" t="s">
        <v>50</v>
      </c>
      <c r="AE1440" s="7" t="s">
        <v>42</v>
      </c>
      <c r="AF1440" s="7">
        <v>5</v>
      </c>
      <c r="AG1440" s="8">
        <v>744.55</v>
      </c>
      <c r="AH1440" s="7">
        <v>44</v>
      </c>
      <c r="AI1440" s="7" t="str" cm="1">
        <f t="array" ref="AI1440">_xlfn.IFS(AH1440&lt;=25,"Young",AH1440&lt;=50,"Adult",AH1440&gt;50,"Old")</f>
        <v>Adult</v>
      </c>
    </row>
    <row r="1441" spans="1:35" x14ac:dyDescent="0.35">
      <c r="A1441" s="11">
        <v>1958</v>
      </c>
      <c r="B1441" s="9">
        <v>43650</v>
      </c>
      <c r="C1441" s="10">
        <f t="shared" ca="1" si="22"/>
        <v>6.8777777777777782</v>
      </c>
      <c r="D1441" s="11" t="s">
        <v>27</v>
      </c>
      <c r="E1441" s="11" t="s">
        <v>93</v>
      </c>
      <c r="F1441" s="11" t="s">
        <v>29</v>
      </c>
      <c r="G1441" s="11" t="s">
        <v>30</v>
      </c>
      <c r="H1441" s="11" t="s">
        <v>55</v>
      </c>
      <c r="I1441" s="11" t="s">
        <v>54</v>
      </c>
      <c r="J1441" s="11" t="s">
        <v>33</v>
      </c>
      <c r="K1441" s="11" t="s">
        <v>117</v>
      </c>
      <c r="L1441" s="9">
        <v>33164</v>
      </c>
      <c r="M1441" s="11" t="s">
        <v>35</v>
      </c>
      <c r="N1441" s="11" t="s">
        <v>36</v>
      </c>
      <c r="O1441" s="11" t="s">
        <v>59</v>
      </c>
      <c r="P1441" s="11" t="s">
        <v>66</v>
      </c>
      <c r="Q1441" s="11" t="s">
        <v>39</v>
      </c>
      <c r="R1441" s="11" cm="1">
        <f t="array" ref="R1441">_xlfn.IFS(Table3[[#This Row],[Performance Levels]]="Exceeds",4,Table3[[#This Row],[Performance Levels]]="Fully Meets",3,Table3[[#This Row],[Performance Levels]]="PIP",1,Table3[[#This Row],[Performance Levels]]="Needs Improvement",2)</f>
        <v>3</v>
      </c>
      <c r="S1441" s="11">
        <v>3</v>
      </c>
      <c r="T1441" s="11" t="str" cm="1">
        <f t="array" ref="T1441">_xlfn.IFS(S1441&lt;=2,"Excellent",S1441=3,"Average",S1441&lt;=5,"Poor")</f>
        <v>Average</v>
      </c>
      <c r="U1441" s="9">
        <v>44839</v>
      </c>
      <c r="V1441" s="11">
        <v>4</v>
      </c>
      <c r="W1441" s="11" t="str" cm="1">
        <f t="array" ref="W1441">_xlfn.IFS(S1441&lt;=2,"High",S1441=3,"Moderate",S1441&lt;=5,"Low")</f>
        <v>Moderate</v>
      </c>
      <c r="X1441" s="11">
        <v>2</v>
      </c>
      <c r="Y1441" s="11" t="str" cm="1">
        <f t="array" ref="Y1441">_xlfn.IFS(S1441&lt;=2,"High",S1441=3,"Moderate",S1441&lt;=5,"Low")</f>
        <v>Moderate</v>
      </c>
      <c r="Z1441" s="11">
        <v>5</v>
      </c>
      <c r="AA1441" s="11" t="str" cm="1">
        <f t="array" ref="AA1441">_xlfn.IFS(S1441&lt;=2,"High",S1441=3,"Moderate",S1441&lt;=5,"Low")</f>
        <v>Moderate</v>
      </c>
      <c r="AB1441" s="9">
        <v>45069</v>
      </c>
      <c r="AC1441" s="11" t="s">
        <v>91</v>
      </c>
      <c r="AD1441" s="11" t="s">
        <v>41</v>
      </c>
      <c r="AE1441" s="11" t="s">
        <v>51</v>
      </c>
      <c r="AF1441" s="11">
        <v>2</v>
      </c>
      <c r="AG1441" s="12">
        <v>141.91</v>
      </c>
      <c r="AH1441" s="11">
        <v>29</v>
      </c>
      <c r="AI1441" s="11" t="str" cm="1">
        <f t="array" ref="AI1441">_xlfn.IFS(AH1441&lt;=25,"Young",AH1441&lt;=50,"Adult",AH1441&gt;50,"Old")</f>
        <v>Adult</v>
      </c>
    </row>
    <row r="1442" spans="1:35" x14ac:dyDescent="0.35">
      <c r="A1442" s="7">
        <v>1959</v>
      </c>
      <c r="B1442" s="5">
        <v>44652</v>
      </c>
      <c r="C1442" s="6">
        <f t="shared" ca="1" si="22"/>
        <v>4.1361111111111111</v>
      </c>
      <c r="D1442" s="7" t="s">
        <v>27</v>
      </c>
      <c r="E1442" s="7" t="s">
        <v>28</v>
      </c>
      <c r="F1442" s="7" t="s">
        <v>29</v>
      </c>
      <c r="G1442" s="7" t="s">
        <v>45</v>
      </c>
      <c r="H1442" s="7" t="s">
        <v>55</v>
      </c>
      <c r="I1442" s="7" t="s">
        <v>32</v>
      </c>
      <c r="J1442" s="7" t="s">
        <v>33</v>
      </c>
      <c r="K1442" s="7" t="s">
        <v>95</v>
      </c>
      <c r="L1442" s="5">
        <v>32722</v>
      </c>
      <c r="M1442" s="7" t="s">
        <v>35</v>
      </c>
      <c r="N1442" s="7" t="s">
        <v>36</v>
      </c>
      <c r="O1442" s="7" t="s">
        <v>83</v>
      </c>
      <c r="P1442" s="7" t="s">
        <v>66</v>
      </c>
      <c r="Q1442" s="7" t="s">
        <v>39</v>
      </c>
      <c r="R1442" s="7" cm="1">
        <f t="array" ref="R1442">_xlfn.IFS(Table3[[#This Row],[Performance Levels]]="Exceeds",4,Table3[[#This Row],[Performance Levels]]="Fully Meets",3,Table3[[#This Row],[Performance Levels]]="PIP",1,Table3[[#This Row],[Performance Levels]]="Needs Improvement",2)</f>
        <v>3</v>
      </c>
      <c r="S1442" s="7">
        <v>3</v>
      </c>
      <c r="T1442" s="7" t="str" cm="1">
        <f t="array" ref="T1442">_xlfn.IFS(S1442&lt;=2,"Excellent",S1442=3,"Average",S1442&lt;=5,"Poor")</f>
        <v>Average</v>
      </c>
      <c r="U1442" s="5">
        <v>44930</v>
      </c>
      <c r="V1442" s="7">
        <v>5</v>
      </c>
      <c r="W1442" s="7" t="str" cm="1">
        <f t="array" ref="W1442">_xlfn.IFS(S1442&lt;=2,"High",S1442=3,"Moderate",S1442&lt;=5,"Low")</f>
        <v>Moderate</v>
      </c>
      <c r="X1442" s="7">
        <v>3</v>
      </c>
      <c r="Y1442" s="7" t="str" cm="1">
        <f t="array" ref="Y1442">_xlfn.IFS(S1442&lt;=2,"High",S1442=3,"Moderate",S1442&lt;=5,"Low")</f>
        <v>Moderate</v>
      </c>
      <c r="Z1442" s="7">
        <v>4</v>
      </c>
      <c r="AA1442" s="7" t="str" cm="1">
        <f t="array" ref="AA1442">_xlfn.IFS(S1442&lt;=2,"High",S1442=3,"Moderate",S1442&lt;=5,"Low")</f>
        <v>Moderate</v>
      </c>
      <c r="AB1442" s="5">
        <v>44817</v>
      </c>
      <c r="AC1442" s="7" t="s">
        <v>61</v>
      </c>
      <c r="AD1442" s="7" t="s">
        <v>50</v>
      </c>
      <c r="AE1442" s="7" t="s">
        <v>62</v>
      </c>
      <c r="AF1442" s="7">
        <v>2</v>
      </c>
      <c r="AG1442" s="8">
        <v>883.34</v>
      </c>
      <c r="AH1442" s="7">
        <v>33</v>
      </c>
      <c r="AI1442" s="7" t="str" cm="1">
        <f t="array" ref="AI1442">_xlfn.IFS(AH1442&lt;=25,"Young",AH1442&lt;=50,"Adult",AH1442&gt;50,"Old")</f>
        <v>Adult</v>
      </c>
    </row>
    <row r="1443" spans="1:35" x14ac:dyDescent="0.35">
      <c r="A1443" s="11">
        <v>1960</v>
      </c>
      <c r="B1443" s="9">
        <v>43407</v>
      </c>
      <c r="C1443" s="10">
        <f t="shared" ca="1" si="22"/>
        <v>7.5472222222222225</v>
      </c>
      <c r="D1443" s="11" t="s">
        <v>27</v>
      </c>
      <c r="E1443" s="11" t="s">
        <v>93</v>
      </c>
      <c r="F1443" s="11" t="s">
        <v>29</v>
      </c>
      <c r="G1443" s="11" t="s">
        <v>54</v>
      </c>
      <c r="H1443" s="11" t="s">
        <v>44</v>
      </c>
      <c r="I1443" s="11" t="s">
        <v>45</v>
      </c>
      <c r="J1443" s="11" t="s">
        <v>33</v>
      </c>
      <c r="K1443" s="11" t="s">
        <v>46</v>
      </c>
      <c r="L1443" s="9">
        <v>54204</v>
      </c>
      <c r="M1443" s="11" t="s">
        <v>35</v>
      </c>
      <c r="N1443" s="11" t="s">
        <v>47</v>
      </c>
      <c r="O1443" s="11" t="s">
        <v>37</v>
      </c>
      <c r="P1443" s="11" t="s">
        <v>76</v>
      </c>
      <c r="Q1443" s="11" t="s">
        <v>39</v>
      </c>
      <c r="R1443" s="11" cm="1">
        <f t="array" ref="R1443">_xlfn.IFS(Table3[[#This Row],[Performance Levels]]="Exceeds",4,Table3[[#This Row],[Performance Levels]]="Fully Meets",3,Table3[[#This Row],[Performance Levels]]="PIP",1,Table3[[#This Row],[Performance Levels]]="Needs Improvement",2)</f>
        <v>3</v>
      </c>
      <c r="S1443" s="11">
        <v>3</v>
      </c>
      <c r="T1443" s="11" t="str" cm="1">
        <f t="array" ref="T1443">_xlfn.IFS(S1443&lt;=2,"Excellent",S1443=3,"Average",S1443&lt;=5,"Poor")</f>
        <v>Average</v>
      </c>
      <c r="U1443" s="9">
        <v>44932</v>
      </c>
      <c r="V1443" s="11">
        <v>3</v>
      </c>
      <c r="W1443" s="11" t="str" cm="1">
        <f t="array" ref="W1443">_xlfn.IFS(S1443&lt;=2,"High",S1443=3,"Moderate",S1443&lt;=5,"Low")</f>
        <v>Moderate</v>
      </c>
      <c r="X1443" s="11">
        <v>4</v>
      </c>
      <c r="Y1443" s="11" t="str" cm="1">
        <f t="array" ref="Y1443">_xlfn.IFS(S1443&lt;=2,"High",S1443=3,"Moderate",S1443&lt;=5,"Low")</f>
        <v>Moderate</v>
      </c>
      <c r="Z1443" s="11">
        <v>1</v>
      </c>
      <c r="AA1443" s="11" t="str" cm="1">
        <f t="array" ref="AA1443">_xlfn.IFS(S1443&lt;=2,"High",S1443=3,"Moderate",S1443&lt;=5,"Low")</f>
        <v>Moderate</v>
      </c>
      <c r="AB1443" s="9">
        <v>45044</v>
      </c>
      <c r="AC1443" s="11" t="s">
        <v>40</v>
      </c>
      <c r="AD1443" s="11" t="s">
        <v>41</v>
      </c>
      <c r="AE1443" s="11" t="s">
        <v>72</v>
      </c>
      <c r="AF1443" s="11">
        <v>4</v>
      </c>
      <c r="AG1443" s="12">
        <v>176.82</v>
      </c>
      <c r="AH1443" s="11">
        <v>70</v>
      </c>
      <c r="AI1443" s="11" t="str" cm="1">
        <f t="array" ref="AI1443">_xlfn.IFS(AH1443&lt;=25,"Young",AH1443&lt;=50,"Adult",AH1443&gt;50,"Old")</f>
        <v>Old</v>
      </c>
    </row>
    <row r="1444" spans="1:35" x14ac:dyDescent="0.35">
      <c r="A1444" s="7">
        <v>1961</v>
      </c>
      <c r="B1444" s="5">
        <v>43384</v>
      </c>
      <c r="C1444" s="6">
        <f t="shared" ca="1" si="22"/>
        <v>7.6083333333333334</v>
      </c>
      <c r="D1444" s="7" t="s">
        <v>27</v>
      </c>
      <c r="E1444" s="7" t="s">
        <v>63</v>
      </c>
      <c r="F1444" s="7" t="s">
        <v>107</v>
      </c>
      <c r="G1444" s="7" t="s">
        <v>45</v>
      </c>
      <c r="H1444" s="7" t="s">
        <v>44</v>
      </c>
      <c r="I1444" s="7" t="s">
        <v>54</v>
      </c>
      <c r="J1444" s="7" t="s">
        <v>33</v>
      </c>
      <c r="K1444" s="7" t="s">
        <v>74</v>
      </c>
      <c r="L1444" s="5">
        <v>53160</v>
      </c>
      <c r="M1444" s="7" t="s">
        <v>35</v>
      </c>
      <c r="N1444" s="7" t="s">
        <v>36</v>
      </c>
      <c r="O1444" s="7" t="s">
        <v>71</v>
      </c>
      <c r="P1444" s="7" t="s">
        <v>66</v>
      </c>
      <c r="Q1444" s="7" t="s">
        <v>39</v>
      </c>
      <c r="R1444" s="7" cm="1">
        <f t="array" ref="R1444">_xlfn.IFS(Table3[[#This Row],[Performance Levels]]="Exceeds",4,Table3[[#This Row],[Performance Levels]]="Fully Meets",3,Table3[[#This Row],[Performance Levels]]="PIP",1,Table3[[#This Row],[Performance Levels]]="Needs Improvement",2)</f>
        <v>3</v>
      </c>
      <c r="S1444" s="7">
        <v>3</v>
      </c>
      <c r="T1444" s="7" t="str" cm="1">
        <f t="array" ref="T1444">_xlfn.IFS(S1444&lt;=2,"Excellent",S1444=3,"Average",S1444&lt;=5,"Poor")</f>
        <v>Average</v>
      </c>
      <c r="U1444" s="5">
        <v>44916</v>
      </c>
      <c r="V1444" s="7">
        <v>2</v>
      </c>
      <c r="W1444" s="7" t="str" cm="1">
        <f t="array" ref="W1444">_xlfn.IFS(S1444&lt;=2,"High",S1444=3,"Moderate",S1444&lt;=5,"Low")</f>
        <v>Moderate</v>
      </c>
      <c r="X1444" s="7">
        <v>3</v>
      </c>
      <c r="Y1444" s="7" t="str" cm="1">
        <f t="array" ref="Y1444">_xlfn.IFS(S1444&lt;=2,"High",S1444=3,"Moderate",S1444&lt;=5,"Low")</f>
        <v>Moderate</v>
      </c>
      <c r="Z1444" s="7">
        <v>1</v>
      </c>
      <c r="AA1444" s="7" t="str" cm="1">
        <f t="array" ref="AA1444">_xlfn.IFS(S1444&lt;=2,"High",S1444=3,"Moderate",S1444&lt;=5,"Low")</f>
        <v>Moderate</v>
      </c>
      <c r="AB1444" s="5">
        <v>45041</v>
      </c>
      <c r="AC1444" s="7" t="s">
        <v>49</v>
      </c>
      <c r="AD1444" s="7" t="s">
        <v>50</v>
      </c>
      <c r="AE1444" s="7" t="s">
        <v>42</v>
      </c>
      <c r="AF1444" s="7">
        <v>1</v>
      </c>
      <c r="AG1444" s="8">
        <v>767.22</v>
      </c>
      <c r="AH1444" s="7">
        <v>73</v>
      </c>
      <c r="AI1444" s="7" t="str" cm="1">
        <f t="array" ref="AI1444">_xlfn.IFS(AH1444&lt;=25,"Young",AH1444&lt;=50,"Adult",AH1444&gt;50,"Old")</f>
        <v>Old</v>
      </c>
    </row>
    <row r="1445" spans="1:35" x14ac:dyDescent="0.35">
      <c r="A1445" s="11">
        <v>1962</v>
      </c>
      <c r="B1445" s="9">
        <v>45102</v>
      </c>
      <c r="C1445" s="10">
        <f t="shared" ca="1" si="22"/>
        <v>2.9027777777777777</v>
      </c>
      <c r="D1445" s="11" t="s">
        <v>105</v>
      </c>
      <c r="E1445" s="11" t="s">
        <v>28</v>
      </c>
      <c r="F1445" s="11" t="s">
        <v>29</v>
      </c>
      <c r="G1445" s="11" t="s">
        <v>30</v>
      </c>
      <c r="H1445" s="11" t="s">
        <v>31</v>
      </c>
      <c r="I1445" s="11" t="s">
        <v>45</v>
      </c>
      <c r="J1445" s="11" t="s">
        <v>33</v>
      </c>
      <c r="K1445" s="11" t="s">
        <v>64</v>
      </c>
      <c r="L1445" s="9">
        <v>18677</v>
      </c>
      <c r="M1445" s="11" t="s">
        <v>35</v>
      </c>
      <c r="N1445" s="11" t="s">
        <v>36</v>
      </c>
      <c r="O1445" s="11" t="s">
        <v>59</v>
      </c>
      <c r="P1445" s="11" t="s">
        <v>76</v>
      </c>
      <c r="Q1445" s="11" t="s">
        <v>39</v>
      </c>
      <c r="R1445" s="11" cm="1">
        <f t="array" ref="R1445">_xlfn.IFS(Table3[[#This Row],[Performance Levels]]="Exceeds",4,Table3[[#This Row],[Performance Levels]]="Fully Meets",3,Table3[[#This Row],[Performance Levels]]="PIP",1,Table3[[#This Row],[Performance Levels]]="Needs Improvement",2)</f>
        <v>3</v>
      </c>
      <c r="S1445" s="11">
        <v>3</v>
      </c>
      <c r="T1445" s="11" t="str" cm="1">
        <f t="array" ref="T1445">_xlfn.IFS(S1445&lt;=2,"Excellent",S1445=3,"Average",S1445&lt;=5,"Poor")</f>
        <v>Average</v>
      </c>
      <c r="U1445" s="9">
        <v>44809</v>
      </c>
      <c r="V1445" s="11">
        <v>2</v>
      </c>
      <c r="W1445" s="11" t="str" cm="1">
        <f t="array" ref="W1445">_xlfn.IFS(S1445&lt;=2,"High",S1445=3,"Moderate",S1445&lt;=5,"Low")</f>
        <v>Moderate</v>
      </c>
      <c r="X1445" s="11">
        <v>4</v>
      </c>
      <c r="Y1445" s="11" t="str" cm="1">
        <f t="array" ref="Y1445">_xlfn.IFS(S1445&lt;=2,"High",S1445=3,"Moderate",S1445&lt;=5,"Low")</f>
        <v>Moderate</v>
      </c>
      <c r="Z1445" s="11">
        <v>1</v>
      </c>
      <c r="AA1445" s="11" t="str" cm="1">
        <f t="array" ref="AA1445">_xlfn.IFS(S1445&lt;=2,"High",S1445=3,"Moderate",S1445&lt;=5,"Low")</f>
        <v>Moderate</v>
      </c>
      <c r="AB1445" s="9">
        <v>44836</v>
      </c>
      <c r="AC1445" s="11" t="s">
        <v>40</v>
      </c>
      <c r="AD1445" s="11" t="s">
        <v>50</v>
      </c>
      <c r="AE1445" s="11" t="s">
        <v>62</v>
      </c>
      <c r="AF1445" s="11">
        <v>5</v>
      </c>
      <c r="AG1445" s="12">
        <v>555.6</v>
      </c>
      <c r="AH1445" s="11">
        <v>72</v>
      </c>
      <c r="AI1445" s="11" t="str" cm="1">
        <f t="array" ref="AI1445">_xlfn.IFS(AH1445&lt;=25,"Young",AH1445&lt;=50,"Adult",AH1445&gt;50,"Old")</f>
        <v>Old</v>
      </c>
    </row>
    <row r="1446" spans="1:35" x14ac:dyDescent="0.35">
      <c r="A1446" s="7">
        <v>1963</v>
      </c>
      <c r="B1446" s="5">
        <v>44088</v>
      </c>
      <c r="C1446" s="6">
        <f t="shared" ca="1" si="22"/>
        <v>5.6833333333333336</v>
      </c>
      <c r="D1446" s="7" t="s">
        <v>27</v>
      </c>
      <c r="E1446" s="7" t="s">
        <v>28</v>
      </c>
      <c r="F1446" s="7" t="s">
        <v>107</v>
      </c>
      <c r="G1446" s="7" t="s">
        <v>30</v>
      </c>
      <c r="H1446" s="7" t="s">
        <v>55</v>
      </c>
      <c r="I1446" s="7" t="s">
        <v>54</v>
      </c>
      <c r="J1446" s="7" t="s">
        <v>33</v>
      </c>
      <c r="K1446" s="7" t="s">
        <v>64</v>
      </c>
      <c r="L1446" s="5">
        <v>26427</v>
      </c>
      <c r="M1446" s="7" t="s">
        <v>35</v>
      </c>
      <c r="N1446" s="7" t="s">
        <v>36</v>
      </c>
      <c r="O1446" s="7" t="s">
        <v>59</v>
      </c>
      <c r="P1446" s="7" t="s">
        <v>66</v>
      </c>
      <c r="Q1446" s="7" t="s">
        <v>39</v>
      </c>
      <c r="R1446" s="7" cm="1">
        <f t="array" ref="R1446">_xlfn.IFS(Table3[[#This Row],[Performance Levels]]="Exceeds",4,Table3[[#This Row],[Performance Levels]]="Fully Meets",3,Table3[[#This Row],[Performance Levels]]="PIP",1,Table3[[#This Row],[Performance Levels]]="Needs Improvement",2)</f>
        <v>3</v>
      </c>
      <c r="S1446" s="7">
        <v>3</v>
      </c>
      <c r="T1446" s="7" t="str" cm="1">
        <f t="array" ref="T1446">_xlfn.IFS(S1446&lt;=2,"Excellent",S1446=3,"Average",S1446&lt;=5,"Poor")</f>
        <v>Average</v>
      </c>
      <c r="U1446" s="5">
        <v>44796</v>
      </c>
      <c r="V1446" s="7">
        <v>2</v>
      </c>
      <c r="W1446" s="7" t="str" cm="1">
        <f t="array" ref="W1446">_xlfn.IFS(S1446&lt;=2,"High",S1446=3,"Moderate",S1446&lt;=5,"Low")</f>
        <v>Moderate</v>
      </c>
      <c r="X1446" s="7">
        <v>5</v>
      </c>
      <c r="Y1446" s="7" t="str" cm="1">
        <f t="array" ref="Y1446">_xlfn.IFS(S1446&lt;=2,"High",S1446=3,"Moderate",S1446&lt;=5,"Low")</f>
        <v>Moderate</v>
      </c>
      <c r="Z1446" s="7">
        <v>3</v>
      </c>
      <c r="AA1446" s="7" t="str" cm="1">
        <f t="array" ref="AA1446">_xlfn.IFS(S1446&lt;=2,"High",S1446=3,"Moderate",S1446&lt;=5,"Low")</f>
        <v>Moderate</v>
      </c>
      <c r="AB1446" s="5">
        <v>45090</v>
      </c>
      <c r="AC1446" s="7" t="s">
        <v>67</v>
      </c>
      <c r="AD1446" s="7" t="s">
        <v>41</v>
      </c>
      <c r="AE1446" s="7" t="s">
        <v>51</v>
      </c>
      <c r="AF1446" s="7">
        <v>2</v>
      </c>
      <c r="AG1446" s="8">
        <v>316.02999999999997</v>
      </c>
      <c r="AH1446" s="7">
        <v>48</v>
      </c>
      <c r="AI1446" s="7" t="str" cm="1">
        <f t="array" ref="AI1446">_xlfn.IFS(AH1446&lt;=25,"Young",AH1446&lt;=50,"Adult",AH1446&gt;50,"Old")</f>
        <v>Adult</v>
      </c>
    </row>
    <row r="1447" spans="1:35" x14ac:dyDescent="0.35">
      <c r="A1447" s="11">
        <v>1964</v>
      </c>
      <c r="B1447" s="9">
        <v>44915</v>
      </c>
      <c r="C1447" s="10">
        <f t="shared" ca="1" si="22"/>
        <v>3.4166666666666665</v>
      </c>
      <c r="D1447" s="11" t="s">
        <v>27</v>
      </c>
      <c r="E1447" s="11" t="s">
        <v>43</v>
      </c>
      <c r="F1447" s="11" t="s">
        <v>107</v>
      </c>
      <c r="G1447" s="11" t="s">
        <v>45</v>
      </c>
      <c r="H1447" s="11" t="s">
        <v>55</v>
      </c>
      <c r="I1447" s="11" t="s">
        <v>45</v>
      </c>
      <c r="J1447" s="11" t="s">
        <v>33</v>
      </c>
      <c r="K1447" s="11" t="s">
        <v>81</v>
      </c>
      <c r="L1447" s="9">
        <v>25289</v>
      </c>
      <c r="M1447" s="11" t="s">
        <v>35</v>
      </c>
      <c r="N1447" s="11" t="s">
        <v>36</v>
      </c>
      <c r="O1447" s="11" t="s">
        <v>59</v>
      </c>
      <c r="P1447" s="11" t="s">
        <v>66</v>
      </c>
      <c r="Q1447" s="11" t="s">
        <v>39</v>
      </c>
      <c r="R1447" s="11" cm="1">
        <f t="array" ref="R1447">_xlfn.IFS(Table3[[#This Row],[Performance Levels]]="Exceeds",4,Table3[[#This Row],[Performance Levels]]="Fully Meets",3,Table3[[#This Row],[Performance Levels]]="PIP",1,Table3[[#This Row],[Performance Levels]]="Needs Improvement",2)</f>
        <v>3</v>
      </c>
      <c r="S1447" s="11">
        <v>3</v>
      </c>
      <c r="T1447" s="11" t="str" cm="1">
        <f t="array" ref="T1447">_xlfn.IFS(S1447&lt;=2,"Excellent",S1447=3,"Average",S1447&lt;=5,"Poor")</f>
        <v>Average</v>
      </c>
      <c r="U1447" s="9">
        <v>44886</v>
      </c>
      <c r="V1447" s="11">
        <v>5</v>
      </c>
      <c r="W1447" s="11" t="str" cm="1">
        <f t="array" ref="W1447">_xlfn.IFS(S1447&lt;=2,"High",S1447=3,"Moderate",S1447&lt;=5,"Low")</f>
        <v>Moderate</v>
      </c>
      <c r="X1447" s="11">
        <v>5</v>
      </c>
      <c r="Y1447" s="11" t="str" cm="1">
        <f t="array" ref="Y1447">_xlfn.IFS(S1447&lt;=2,"High",S1447=3,"Moderate",S1447&lt;=5,"Low")</f>
        <v>Moderate</v>
      </c>
      <c r="Z1447" s="11">
        <v>5</v>
      </c>
      <c r="AA1447" s="11" t="str" cm="1">
        <f t="array" ref="AA1447">_xlfn.IFS(S1447&lt;=2,"High",S1447=3,"Moderate",S1447&lt;=5,"Low")</f>
        <v>Moderate</v>
      </c>
      <c r="AB1447" s="9">
        <v>45068</v>
      </c>
      <c r="AC1447" s="11" t="s">
        <v>49</v>
      </c>
      <c r="AD1447" s="11" t="s">
        <v>41</v>
      </c>
      <c r="AE1447" s="11" t="s">
        <v>42</v>
      </c>
      <c r="AF1447" s="11">
        <v>1</v>
      </c>
      <c r="AG1447" s="12">
        <v>540.96</v>
      </c>
      <c r="AH1447" s="11">
        <v>53</v>
      </c>
      <c r="AI1447" s="11" t="str" cm="1">
        <f t="array" ref="AI1447">_xlfn.IFS(AH1447&lt;=25,"Young",AH1447&lt;=50,"Adult",AH1447&gt;50,"Old")</f>
        <v>Old</v>
      </c>
    </row>
    <row r="1448" spans="1:35" x14ac:dyDescent="0.35">
      <c r="A1448" s="7">
        <v>1965</v>
      </c>
      <c r="B1448" s="5">
        <v>44615</v>
      </c>
      <c r="C1448" s="6">
        <f t="shared" ca="1" si="22"/>
        <v>4.2416666666666663</v>
      </c>
      <c r="D1448" s="7" t="s">
        <v>105</v>
      </c>
      <c r="E1448" s="7" t="s">
        <v>28</v>
      </c>
      <c r="F1448" s="7" t="s">
        <v>29</v>
      </c>
      <c r="G1448" s="7" t="s">
        <v>54</v>
      </c>
      <c r="H1448" s="7" t="s">
        <v>44</v>
      </c>
      <c r="I1448" s="7" t="s">
        <v>32</v>
      </c>
      <c r="J1448" s="7" t="s">
        <v>33</v>
      </c>
      <c r="K1448" s="7" t="s">
        <v>64</v>
      </c>
      <c r="L1448" s="5">
        <v>54635</v>
      </c>
      <c r="M1448" s="7" t="s">
        <v>35</v>
      </c>
      <c r="N1448" s="7" t="s">
        <v>36</v>
      </c>
      <c r="O1448" s="7" t="s">
        <v>37</v>
      </c>
      <c r="P1448" s="7" t="s">
        <v>38</v>
      </c>
      <c r="Q1448" s="7" t="s">
        <v>39</v>
      </c>
      <c r="R1448" s="7" cm="1">
        <f t="array" ref="R1448">_xlfn.IFS(Table3[[#This Row],[Performance Levels]]="Exceeds",4,Table3[[#This Row],[Performance Levels]]="Fully Meets",3,Table3[[#This Row],[Performance Levels]]="PIP",1,Table3[[#This Row],[Performance Levels]]="Needs Improvement",2)</f>
        <v>3</v>
      </c>
      <c r="S1448" s="7">
        <v>3</v>
      </c>
      <c r="T1448" s="7" t="str" cm="1">
        <f t="array" ref="T1448">_xlfn.IFS(S1448&lt;=2,"Excellent",S1448=3,"Average",S1448&lt;=5,"Poor")</f>
        <v>Average</v>
      </c>
      <c r="U1448" s="5">
        <v>44972</v>
      </c>
      <c r="V1448" s="7">
        <v>3</v>
      </c>
      <c r="W1448" s="7" t="str" cm="1">
        <f t="array" ref="W1448">_xlfn.IFS(S1448&lt;=2,"High",S1448=3,"Moderate",S1448&lt;=5,"Low")</f>
        <v>Moderate</v>
      </c>
      <c r="X1448" s="7">
        <v>1</v>
      </c>
      <c r="Y1448" s="7" t="str" cm="1">
        <f t="array" ref="Y1448">_xlfn.IFS(S1448&lt;=2,"High",S1448=3,"Moderate",S1448&lt;=5,"Low")</f>
        <v>Moderate</v>
      </c>
      <c r="Z1448" s="7">
        <v>1</v>
      </c>
      <c r="AA1448" s="7" t="str" cm="1">
        <f t="array" ref="AA1448">_xlfn.IFS(S1448&lt;=2,"High",S1448=3,"Moderate",S1448&lt;=5,"Low")</f>
        <v>Moderate</v>
      </c>
      <c r="AB1448" s="5">
        <v>44850</v>
      </c>
      <c r="AC1448" s="7" t="s">
        <v>40</v>
      </c>
      <c r="AD1448" s="7" t="s">
        <v>50</v>
      </c>
      <c r="AE1448" s="7" t="s">
        <v>42</v>
      </c>
      <c r="AF1448" s="7">
        <v>3</v>
      </c>
      <c r="AG1448" s="8">
        <v>444.23</v>
      </c>
      <c r="AH1448" s="7">
        <v>73</v>
      </c>
      <c r="AI1448" s="7" t="str" cm="1">
        <f t="array" ref="AI1448">_xlfn.IFS(AH1448&lt;=25,"Young",AH1448&lt;=50,"Adult",AH1448&gt;50,"Old")</f>
        <v>Old</v>
      </c>
    </row>
    <row r="1449" spans="1:35" x14ac:dyDescent="0.35">
      <c r="A1449" s="11">
        <v>1966</v>
      </c>
      <c r="B1449" s="9">
        <v>43616</v>
      </c>
      <c r="C1449" s="10">
        <f t="shared" ca="1" si="22"/>
        <v>6.9722222222222223</v>
      </c>
      <c r="D1449" s="11" t="s">
        <v>105</v>
      </c>
      <c r="E1449" s="11" t="s">
        <v>63</v>
      </c>
      <c r="F1449" s="11" t="s">
        <v>29</v>
      </c>
      <c r="G1449" s="11" t="s">
        <v>54</v>
      </c>
      <c r="H1449" s="11" t="s">
        <v>31</v>
      </c>
      <c r="I1449" s="11" t="s">
        <v>45</v>
      </c>
      <c r="J1449" s="11" t="s">
        <v>33</v>
      </c>
      <c r="K1449" s="11" t="s">
        <v>64</v>
      </c>
      <c r="L1449" s="9">
        <v>25996</v>
      </c>
      <c r="M1449" s="11" t="s">
        <v>35</v>
      </c>
      <c r="N1449" s="11" t="s">
        <v>36</v>
      </c>
      <c r="O1449" s="11" t="s">
        <v>59</v>
      </c>
      <c r="P1449" s="11" t="s">
        <v>38</v>
      </c>
      <c r="Q1449" s="11" t="s">
        <v>39</v>
      </c>
      <c r="R1449" s="11" cm="1">
        <f t="array" ref="R1449">_xlfn.IFS(Table3[[#This Row],[Performance Levels]]="Exceeds",4,Table3[[#This Row],[Performance Levels]]="Fully Meets",3,Table3[[#This Row],[Performance Levels]]="PIP",1,Table3[[#This Row],[Performance Levels]]="Needs Improvement",2)</f>
        <v>3</v>
      </c>
      <c r="S1449" s="11">
        <v>3</v>
      </c>
      <c r="T1449" s="11" t="str" cm="1">
        <f t="array" ref="T1449">_xlfn.IFS(S1449&lt;=2,"Excellent",S1449=3,"Average",S1449&lt;=5,"Poor")</f>
        <v>Average</v>
      </c>
      <c r="U1449" s="9">
        <v>44863</v>
      </c>
      <c r="V1449" s="11">
        <v>4</v>
      </c>
      <c r="W1449" s="11" t="str" cm="1">
        <f t="array" ref="W1449">_xlfn.IFS(S1449&lt;=2,"High",S1449=3,"Moderate",S1449&lt;=5,"Low")</f>
        <v>Moderate</v>
      </c>
      <c r="X1449" s="11">
        <v>3</v>
      </c>
      <c r="Y1449" s="11" t="str" cm="1">
        <f t="array" ref="Y1449">_xlfn.IFS(S1449&lt;=2,"High",S1449=3,"Moderate",S1449&lt;=5,"Low")</f>
        <v>Moderate</v>
      </c>
      <c r="Z1449" s="11">
        <v>2</v>
      </c>
      <c r="AA1449" s="11" t="str" cm="1">
        <f t="array" ref="AA1449">_xlfn.IFS(S1449&lt;=2,"High",S1449=3,"Moderate",S1449&lt;=5,"Low")</f>
        <v>Moderate</v>
      </c>
      <c r="AB1449" s="9">
        <v>45065</v>
      </c>
      <c r="AC1449" s="11" t="s">
        <v>91</v>
      </c>
      <c r="AD1449" s="11" t="s">
        <v>41</v>
      </c>
      <c r="AE1449" s="11" t="s">
        <v>42</v>
      </c>
      <c r="AF1449" s="11">
        <v>5</v>
      </c>
      <c r="AG1449" s="12">
        <v>497.54</v>
      </c>
      <c r="AH1449" s="11">
        <v>48</v>
      </c>
      <c r="AI1449" s="11" t="str" cm="1">
        <f t="array" ref="AI1449">_xlfn.IFS(AH1449&lt;=25,"Young",AH1449&lt;=50,"Adult",AH1449&gt;50,"Old")</f>
        <v>Adult</v>
      </c>
    </row>
    <row r="1450" spans="1:35" x14ac:dyDescent="0.35">
      <c r="A1450" s="7">
        <v>1967</v>
      </c>
      <c r="B1450" s="5">
        <v>43494</v>
      </c>
      <c r="C1450" s="6">
        <f t="shared" ca="1" si="22"/>
        <v>7.3083333333333336</v>
      </c>
      <c r="D1450" s="7" t="s">
        <v>27</v>
      </c>
      <c r="E1450" s="7" t="s">
        <v>53</v>
      </c>
      <c r="F1450" s="7" t="s">
        <v>29</v>
      </c>
      <c r="G1450" s="7" t="s">
        <v>45</v>
      </c>
      <c r="H1450" s="7" t="s">
        <v>44</v>
      </c>
      <c r="I1450" s="7" t="s">
        <v>45</v>
      </c>
      <c r="J1450" s="7" t="s">
        <v>33</v>
      </c>
      <c r="K1450" s="7" t="s">
        <v>64</v>
      </c>
      <c r="L1450" s="5">
        <v>34679</v>
      </c>
      <c r="M1450" s="7" t="s">
        <v>35</v>
      </c>
      <c r="N1450" s="7" t="s">
        <v>36</v>
      </c>
      <c r="O1450" s="7" t="s">
        <v>59</v>
      </c>
      <c r="P1450" s="7" t="s">
        <v>60</v>
      </c>
      <c r="Q1450" s="7" t="s">
        <v>39</v>
      </c>
      <c r="R1450" s="7" cm="1">
        <f t="array" ref="R1450">_xlfn.IFS(Table3[[#This Row],[Performance Levels]]="Exceeds",4,Table3[[#This Row],[Performance Levels]]="Fully Meets",3,Table3[[#This Row],[Performance Levels]]="PIP",1,Table3[[#This Row],[Performance Levels]]="Needs Improvement",2)</f>
        <v>3</v>
      </c>
      <c r="S1450" s="7">
        <v>3</v>
      </c>
      <c r="T1450" s="7" t="str" cm="1">
        <f t="array" ref="T1450">_xlfn.IFS(S1450&lt;=2,"Excellent",S1450=3,"Average",S1450&lt;=5,"Poor")</f>
        <v>Average</v>
      </c>
      <c r="U1450" s="5">
        <v>44983</v>
      </c>
      <c r="V1450" s="7">
        <v>4</v>
      </c>
      <c r="W1450" s="7" t="str" cm="1">
        <f t="array" ref="W1450">_xlfn.IFS(S1450&lt;=2,"High",S1450=3,"Moderate",S1450&lt;=5,"Low")</f>
        <v>Moderate</v>
      </c>
      <c r="X1450" s="7">
        <v>2</v>
      </c>
      <c r="Y1450" s="7" t="str" cm="1">
        <f t="array" ref="Y1450">_xlfn.IFS(S1450&lt;=2,"High",S1450=3,"Moderate",S1450&lt;=5,"Low")</f>
        <v>Moderate</v>
      </c>
      <c r="Z1450" s="7">
        <v>4</v>
      </c>
      <c r="AA1450" s="7" t="str" cm="1">
        <f t="array" ref="AA1450">_xlfn.IFS(S1450&lt;=2,"High",S1450=3,"Moderate",S1450&lt;=5,"Low")</f>
        <v>Moderate</v>
      </c>
      <c r="AB1450" s="5">
        <v>45130</v>
      </c>
      <c r="AC1450" s="7" t="s">
        <v>49</v>
      </c>
      <c r="AD1450" s="7" t="s">
        <v>41</v>
      </c>
      <c r="AE1450" s="7" t="s">
        <v>51</v>
      </c>
      <c r="AF1450" s="7">
        <v>4</v>
      </c>
      <c r="AG1450" s="8">
        <v>300.95</v>
      </c>
      <c r="AH1450" s="7">
        <v>25</v>
      </c>
      <c r="AI1450" s="7" t="str" cm="1">
        <f t="array" ref="AI1450">_xlfn.IFS(AH1450&lt;=25,"Young",AH1450&lt;=50,"Adult",AH1450&gt;50,"Old")</f>
        <v>Young</v>
      </c>
    </row>
    <row r="1451" spans="1:35" x14ac:dyDescent="0.35">
      <c r="A1451" s="11">
        <v>1968</v>
      </c>
      <c r="B1451" s="9">
        <v>43709</v>
      </c>
      <c r="C1451" s="10">
        <f t="shared" ca="1" si="22"/>
        <v>6.7194444444444441</v>
      </c>
      <c r="D1451" s="11" t="s">
        <v>27</v>
      </c>
      <c r="E1451" s="11" t="s">
        <v>80</v>
      </c>
      <c r="F1451" s="11" t="s">
        <v>29</v>
      </c>
      <c r="G1451" s="11" t="s">
        <v>54</v>
      </c>
      <c r="H1451" s="11" t="s">
        <v>55</v>
      </c>
      <c r="I1451" s="11" t="s">
        <v>32</v>
      </c>
      <c r="J1451" s="11" t="s">
        <v>33</v>
      </c>
      <c r="K1451" s="11" t="s">
        <v>64</v>
      </c>
      <c r="L1451" s="9">
        <v>20269</v>
      </c>
      <c r="M1451" s="11" t="s">
        <v>35</v>
      </c>
      <c r="N1451" s="11" t="s">
        <v>36</v>
      </c>
      <c r="O1451" s="11" t="s">
        <v>83</v>
      </c>
      <c r="P1451" s="11" t="s">
        <v>38</v>
      </c>
      <c r="Q1451" s="11" t="s">
        <v>39</v>
      </c>
      <c r="R1451" s="11" cm="1">
        <f t="array" ref="R1451">_xlfn.IFS(Table3[[#This Row],[Performance Levels]]="Exceeds",4,Table3[[#This Row],[Performance Levels]]="Fully Meets",3,Table3[[#This Row],[Performance Levels]]="PIP",1,Table3[[#This Row],[Performance Levels]]="Needs Improvement",2)</f>
        <v>3</v>
      </c>
      <c r="S1451" s="11">
        <v>3</v>
      </c>
      <c r="T1451" s="11" t="str" cm="1">
        <f t="array" ref="T1451">_xlfn.IFS(S1451&lt;=2,"Excellent",S1451=3,"Average",S1451&lt;=5,"Poor")</f>
        <v>Average</v>
      </c>
      <c r="U1451" s="9">
        <v>44922</v>
      </c>
      <c r="V1451" s="11">
        <v>1</v>
      </c>
      <c r="W1451" s="11" t="str" cm="1">
        <f t="array" ref="W1451">_xlfn.IFS(S1451&lt;=2,"High",S1451=3,"Moderate",S1451&lt;=5,"Low")</f>
        <v>Moderate</v>
      </c>
      <c r="X1451" s="11">
        <v>4</v>
      </c>
      <c r="Y1451" s="11" t="str" cm="1">
        <f t="array" ref="Y1451">_xlfn.IFS(S1451&lt;=2,"High",S1451=3,"Moderate",S1451&lt;=5,"Low")</f>
        <v>Moderate</v>
      </c>
      <c r="Z1451" s="11">
        <v>2</v>
      </c>
      <c r="AA1451" s="11" t="str" cm="1">
        <f t="array" ref="AA1451">_xlfn.IFS(S1451&lt;=2,"High",S1451=3,"Moderate",S1451&lt;=5,"Low")</f>
        <v>Moderate</v>
      </c>
      <c r="AB1451" s="9">
        <v>44890</v>
      </c>
      <c r="AC1451" s="11" t="s">
        <v>49</v>
      </c>
      <c r="AD1451" s="11" t="s">
        <v>41</v>
      </c>
      <c r="AE1451" s="11" t="s">
        <v>51</v>
      </c>
      <c r="AF1451" s="11">
        <v>2</v>
      </c>
      <c r="AG1451" s="12">
        <v>283.06</v>
      </c>
      <c r="AH1451" s="11">
        <v>64</v>
      </c>
      <c r="AI1451" s="11" t="str" cm="1">
        <f t="array" ref="AI1451">_xlfn.IFS(AH1451&lt;=25,"Young",AH1451&lt;=50,"Adult",AH1451&gt;50,"Old")</f>
        <v>Old</v>
      </c>
    </row>
    <row r="1452" spans="1:35" x14ac:dyDescent="0.35">
      <c r="A1452" s="7">
        <v>1970</v>
      </c>
      <c r="B1452" s="5">
        <v>44672</v>
      </c>
      <c r="C1452" s="6">
        <f t="shared" ca="1" si="22"/>
        <v>4.0805555555555557</v>
      </c>
      <c r="D1452" s="7" t="s">
        <v>27</v>
      </c>
      <c r="E1452" s="7" t="s">
        <v>93</v>
      </c>
      <c r="F1452" s="7" t="s">
        <v>29</v>
      </c>
      <c r="G1452" s="7" t="s">
        <v>45</v>
      </c>
      <c r="H1452" s="7" t="s">
        <v>31</v>
      </c>
      <c r="I1452" s="7" t="s">
        <v>32</v>
      </c>
      <c r="J1452" s="7" t="s">
        <v>33</v>
      </c>
      <c r="K1452" s="7" t="s">
        <v>69</v>
      </c>
      <c r="L1452" s="5">
        <v>19101</v>
      </c>
      <c r="M1452" s="7" t="s">
        <v>35</v>
      </c>
      <c r="N1452" s="7" t="s">
        <v>36</v>
      </c>
      <c r="O1452" s="7" t="s">
        <v>59</v>
      </c>
      <c r="P1452" s="7" t="s">
        <v>60</v>
      </c>
      <c r="Q1452" s="7" t="s">
        <v>39</v>
      </c>
      <c r="R1452" s="7" cm="1">
        <f t="array" ref="R1452">_xlfn.IFS(Table3[[#This Row],[Performance Levels]]="Exceeds",4,Table3[[#This Row],[Performance Levels]]="Fully Meets",3,Table3[[#This Row],[Performance Levels]]="PIP",1,Table3[[#This Row],[Performance Levels]]="Needs Improvement",2)</f>
        <v>3</v>
      </c>
      <c r="S1452" s="7">
        <v>3</v>
      </c>
      <c r="T1452" s="7" t="str" cm="1">
        <f t="array" ref="T1452">_xlfn.IFS(S1452&lt;=2,"Excellent",S1452=3,"Average",S1452&lt;=5,"Poor")</f>
        <v>Average</v>
      </c>
      <c r="U1452" s="5">
        <v>44991</v>
      </c>
      <c r="V1452" s="7">
        <v>5</v>
      </c>
      <c r="W1452" s="7" t="str" cm="1">
        <f t="array" ref="W1452">_xlfn.IFS(S1452&lt;=2,"High",S1452=3,"Moderate",S1452&lt;=5,"Low")</f>
        <v>Moderate</v>
      </c>
      <c r="X1452" s="7">
        <v>4</v>
      </c>
      <c r="Y1452" s="7" t="str" cm="1">
        <f t="array" ref="Y1452">_xlfn.IFS(S1452&lt;=2,"High",S1452=3,"Moderate",S1452&lt;=5,"Low")</f>
        <v>Moderate</v>
      </c>
      <c r="Z1452" s="7">
        <v>4</v>
      </c>
      <c r="AA1452" s="7" t="str" cm="1">
        <f t="array" ref="AA1452">_xlfn.IFS(S1452&lt;=2,"High",S1452=3,"Moderate",S1452&lt;=5,"Low")</f>
        <v>Moderate</v>
      </c>
      <c r="AB1452" s="5">
        <v>45012</v>
      </c>
      <c r="AC1452" s="7" t="s">
        <v>40</v>
      </c>
      <c r="AD1452" s="7" t="s">
        <v>50</v>
      </c>
      <c r="AE1452" s="7" t="s">
        <v>42</v>
      </c>
      <c r="AF1452" s="7">
        <v>1</v>
      </c>
      <c r="AG1452" s="8">
        <v>398.23</v>
      </c>
      <c r="AH1452" s="7">
        <v>70</v>
      </c>
      <c r="AI1452" s="7" t="str" cm="1">
        <f t="array" ref="AI1452">_xlfn.IFS(AH1452&lt;=25,"Young",AH1452&lt;=50,"Adult",AH1452&gt;50,"Old")</f>
        <v>Old</v>
      </c>
    </row>
    <row r="1453" spans="1:35" x14ac:dyDescent="0.35">
      <c r="A1453" s="11">
        <v>1971</v>
      </c>
      <c r="B1453" s="9">
        <v>43358</v>
      </c>
      <c r="C1453" s="10">
        <f t="shared" ca="1" si="22"/>
        <v>7.6805555555555554</v>
      </c>
      <c r="D1453" s="11" t="s">
        <v>105</v>
      </c>
      <c r="E1453" s="11" t="s">
        <v>86</v>
      </c>
      <c r="F1453" s="11" t="s">
        <v>107</v>
      </c>
      <c r="G1453" s="11" t="s">
        <v>45</v>
      </c>
      <c r="H1453" s="11" t="s">
        <v>31</v>
      </c>
      <c r="I1453" s="11" t="s">
        <v>54</v>
      </c>
      <c r="J1453" s="11" t="s">
        <v>33</v>
      </c>
      <c r="K1453" s="11" t="s">
        <v>64</v>
      </c>
      <c r="L1453" s="9">
        <v>34375</v>
      </c>
      <c r="M1453" s="11" t="s">
        <v>35</v>
      </c>
      <c r="N1453" s="11" t="s">
        <v>36</v>
      </c>
      <c r="O1453" s="11" t="s">
        <v>59</v>
      </c>
      <c r="P1453" s="11" t="s">
        <v>76</v>
      </c>
      <c r="Q1453" s="11" t="s">
        <v>39</v>
      </c>
      <c r="R1453" s="11" cm="1">
        <f t="array" ref="R1453">_xlfn.IFS(Table3[[#This Row],[Performance Levels]]="Exceeds",4,Table3[[#This Row],[Performance Levels]]="Fully Meets",3,Table3[[#This Row],[Performance Levels]]="PIP",1,Table3[[#This Row],[Performance Levels]]="Needs Improvement",2)</f>
        <v>3</v>
      </c>
      <c r="S1453" s="11">
        <v>3</v>
      </c>
      <c r="T1453" s="11" t="str" cm="1">
        <f t="array" ref="T1453">_xlfn.IFS(S1453&lt;=2,"Excellent",S1453=3,"Average",S1453&lt;=5,"Poor")</f>
        <v>Average</v>
      </c>
      <c r="U1453" s="9">
        <v>45073</v>
      </c>
      <c r="V1453" s="11">
        <v>3</v>
      </c>
      <c r="W1453" s="11" t="str" cm="1">
        <f t="array" ref="W1453">_xlfn.IFS(S1453&lt;=2,"High",S1453=3,"Moderate",S1453&lt;=5,"Low")</f>
        <v>Moderate</v>
      </c>
      <c r="X1453" s="11">
        <v>2</v>
      </c>
      <c r="Y1453" s="11" t="str" cm="1">
        <f t="array" ref="Y1453">_xlfn.IFS(S1453&lt;=2,"High",S1453=3,"Moderate",S1453&lt;=5,"Low")</f>
        <v>Moderate</v>
      </c>
      <c r="Z1453" s="11">
        <v>1</v>
      </c>
      <c r="AA1453" s="11" t="str" cm="1">
        <f t="array" ref="AA1453">_xlfn.IFS(S1453&lt;=2,"High",S1453=3,"Moderate",S1453&lt;=5,"Low")</f>
        <v>Moderate</v>
      </c>
      <c r="AB1453" s="9">
        <v>44915</v>
      </c>
      <c r="AC1453" s="11" t="s">
        <v>40</v>
      </c>
      <c r="AD1453" s="11" t="s">
        <v>50</v>
      </c>
      <c r="AE1453" s="11" t="s">
        <v>51</v>
      </c>
      <c r="AF1453" s="11">
        <v>1</v>
      </c>
      <c r="AG1453" s="12">
        <v>331.8</v>
      </c>
      <c r="AH1453" s="11">
        <v>24</v>
      </c>
      <c r="AI1453" s="11" t="str" cm="1">
        <f t="array" ref="AI1453">_xlfn.IFS(AH1453&lt;=25,"Young",AH1453&lt;=50,"Adult",AH1453&gt;50,"Old")</f>
        <v>Young</v>
      </c>
    </row>
    <row r="1454" spans="1:35" x14ac:dyDescent="0.35">
      <c r="A1454" s="7">
        <v>1972</v>
      </c>
      <c r="B1454" s="5">
        <v>44534</v>
      </c>
      <c r="C1454" s="6">
        <f t="shared" ca="1" si="22"/>
        <v>4.4611111111111112</v>
      </c>
      <c r="D1454" s="7" t="s">
        <v>105</v>
      </c>
      <c r="E1454" s="7" t="s">
        <v>43</v>
      </c>
      <c r="F1454" s="7" t="s">
        <v>29</v>
      </c>
      <c r="G1454" s="7" t="s">
        <v>30</v>
      </c>
      <c r="H1454" s="7" t="s">
        <v>44</v>
      </c>
      <c r="I1454" s="7" t="s">
        <v>32</v>
      </c>
      <c r="J1454" s="7" t="s">
        <v>33</v>
      </c>
      <c r="K1454" s="7" t="s">
        <v>69</v>
      </c>
      <c r="L1454" s="5">
        <v>35087</v>
      </c>
      <c r="M1454" s="7" t="s">
        <v>35</v>
      </c>
      <c r="N1454" s="7" t="s">
        <v>47</v>
      </c>
      <c r="O1454" s="7" t="s">
        <v>83</v>
      </c>
      <c r="P1454" s="7" t="s">
        <v>60</v>
      </c>
      <c r="Q1454" s="7" t="s">
        <v>39</v>
      </c>
      <c r="R1454" s="7" cm="1">
        <f t="array" ref="R1454">_xlfn.IFS(Table3[[#This Row],[Performance Levels]]="Exceeds",4,Table3[[#This Row],[Performance Levels]]="Fully Meets",3,Table3[[#This Row],[Performance Levels]]="PIP",1,Table3[[#This Row],[Performance Levels]]="Needs Improvement",2)</f>
        <v>3</v>
      </c>
      <c r="S1454" s="7">
        <v>3</v>
      </c>
      <c r="T1454" s="7" t="str" cm="1">
        <f t="array" ref="T1454">_xlfn.IFS(S1454&lt;=2,"Excellent",S1454=3,"Average",S1454&lt;=5,"Poor")</f>
        <v>Average</v>
      </c>
      <c r="U1454" s="5">
        <v>45000</v>
      </c>
      <c r="V1454" s="7">
        <v>2</v>
      </c>
      <c r="W1454" s="7" t="str" cm="1">
        <f t="array" ref="W1454">_xlfn.IFS(S1454&lt;=2,"High",S1454=3,"Moderate",S1454&lt;=5,"Low")</f>
        <v>Moderate</v>
      </c>
      <c r="X1454" s="7">
        <v>2</v>
      </c>
      <c r="Y1454" s="7" t="str" cm="1">
        <f t="array" ref="Y1454">_xlfn.IFS(S1454&lt;=2,"High",S1454=3,"Moderate",S1454&lt;=5,"Low")</f>
        <v>Moderate</v>
      </c>
      <c r="Z1454" s="7">
        <v>3</v>
      </c>
      <c r="AA1454" s="7" t="str" cm="1">
        <f t="array" ref="AA1454">_xlfn.IFS(S1454&lt;=2,"High",S1454=3,"Moderate",S1454&lt;=5,"Low")</f>
        <v>Moderate</v>
      </c>
      <c r="AB1454" s="5">
        <v>45042</v>
      </c>
      <c r="AC1454" s="7" t="s">
        <v>40</v>
      </c>
      <c r="AD1454" s="7" t="s">
        <v>50</v>
      </c>
      <c r="AE1454" s="7" t="s">
        <v>51</v>
      </c>
      <c r="AF1454" s="7">
        <v>4</v>
      </c>
      <c r="AG1454" s="8">
        <v>349.48</v>
      </c>
      <c r="AH1454" s="7">
        <v>25</v>
      </c>
      <c r="AI1454" s="7" t="str" cm="1">
        <f t="array" ref="AI1454">_xlfn.IFS(AH1454&lt;=25,"Young",AH1454&lt;=50,"Adult",AH1454&gt;50,"Old")</f>
        <v>Young</v>
      </c>
    </row>
    <row r="1455" spans="1:35" x14ac:dyDescent="0.35">
      <c r="A1455" s="11">
        <v>1973</v>
      </c>
      <c r="B1455" s="9">
        <v>43783</v>
      </c>
      <c r="C1455" s="10">
        <f t="shared" ca="1" si="22"/>
        <v>6.5166666666666666</v>
      </c>
      <c r="D1455" s="11" t="s">
        <v>105</v>
      </c>
      <c r="E1455" s="11" t="s">
        <v>68</v>
      </c>
      <c r="F1455" s="11" t="s">
        <v>29</v>
      </c>
      <c r="G1455" s="11" t="s">
        <v>54</v>
      </c>
      <c r="H1455" s="11" t="s">
        <v>55</v>
      </c>
      <c r="I1455" s="11" t="s">
        <v>54</v>
      </c>
      <c r="J1455" s="11" t="s">
        <v>33</v>
      </c>
      <c r="K1455" s="11" t="s">
        <v>64</v>
      </c>
      <c r="L1455" s="9">
        <v>33521</v>
      </c>
      <c r="M1455" s="11" t="s">
        <v>35</v>
      </c>
      <c r="N1455" s="11" t="s">
        <v>36</v>
      </c>
      <c r="O1455" s="11" t="s">
        <v>71</v>
      </c>
      <c r="P1455" s="11" t="s">
        <v>66</v>
      </c>
      <c r="Q1455" s="11" t="s">
        <v>39</v>
      </c>
      <c r="R1455" s="11" cm="1">
        <f t="array" ref="R1455">_xlfn.IFS(Table3[[#This Row],[Performance Levels]]="Exceeds",4,Table3[[#This Row],[Performance Levels]]="Fully Meets",3,Table3[[#This Row],[Performance Levels]]="PIP",1,Table3[[#This Row],[Performance Levels]]="Needs Improvement",2)</f>
        <v>3</v>
      </c>
      <c r="S1455" s="11">
        <v>3</v>
      </c>
      <c r="T1455" s="11" t="str" cm="1">
        <f t="array" ref="T1455">_xlfn.IFS(S1455&lt;=2,"Excellent",S1455=3,"Average",S1455&lt;=5,"Poor")</f>
        <v>Average</v>
      </c>
      <c r="U1455" s="9">
        <v>44803</v>
      </c>
      <c r="V1455" s="11">
        <v>4</v>
      </c>
      <c r="W1455" s="11" t="str" cm="1">
        <f t="array" ref="W1455">_xlfn.IFS(S1455&lt;=2,"High",S1455=3,"Moderate",S1455&lt;=5,"Low")</f>
        <v>Moderate</v>
      </c>
      <c r="X1455" s="11">
        <v>2</v>
      </c>
      <c r="Y1455" s="11" t="str" cm="1">
        <f t="array" ref="Y1455">_xlfn.IFS(S1455&lt;=2,"High",S1455=3,"Moderate",S1455&lt;=5,"Low")</f>
        <v>Moderate</v>
      </c>
      <c r="Z1455" s="11">
        <v>3</v>
      </c>
      <c r="AA1455" s="11" t="str" cm="1">
        <f t="array" ref="AA1455">_xlfn.IFS(S1455&lt;=2,"High",S1455=3,"Moderate",S1455&lt;=5,"Low")</f>
        <v>Moderate</v>
      </c>
      <c r="AB1455" s="9">
        <v>45017</v>
      </c>
      <c r="AC1455" s="11" t="s">
        <v>91</v>
      </c>
      <c r="AD1455" s="11" t="s">
        <v>50</v>
      </c>
      <c r="AE1455" s="11" t="s">
        <v>42</v>
      </c>
      <c r="AF1455" s="11">
        <v>1</v>
      </c>
      <c r="AG1455" s="12">
        <v>596.48</v>
      </c>
      <c r="AH1455" s="11">
        <v>28</v>
      </c>
      <c r="AI1455" s="11" t="str" cm="1">
        <f t="array" ref="AI1455">_xlfn.IFS(AH1455&lt;=25,"Young",AH1455&lt;=50,"Adult",AH1455&gt;50,"Old")</f>
        <v>Adult</v>
      </c>
    </row>
    <row r="1456" spans="1:35" x14ac:dyDescent="0.35">
      <c r="A1456" s="7">
        <v>1974</v>
      </c>
      <c r="B1456" s="5">
        <v>44300</v>
      </c>
      <c r="C1456" s="6">
        <f t="shared" ca="1" si="22"/>
        <v>5.0999999999999996</v>
      </c>
      <c r="D1456" s="7" t="s">
        <v>27</v>
      </c>
      <c r="E1456" s="7" t="s">
        <v>80</v>
      </c>
      <c r="F1456" s="7" t="s">
        <v>29</v>
      </c>
      <c r="G1456" s="7" t="s">
        <v>45</v>
      </c>
      <c r="H1456" s="7" t="s">
        <v>44</v>
      </c>
      <c r="I1456" s="7" t="s">
        <v>32</v>
      </c>
      <c r="J1456" s="7" t="s">
        <v>33</v>
      </c>
      <c r="K1456" s="7" t="s">
        <v>46</v>
      </c>
      <c r="L1456" s="5">
        <v>25201</v>
      </c>
      <c r="M1456" s="7" t="s">
        <v>35</v>
      </c>
      <c r="N1456" s="7" t="s">
        <v>36</v>
      </c>
      <c r="O1456" s="7" t="s">
        <v>37</v>
      </c>
      <c r="P1456" s="7" t="s">
        <v>38</v>
      </c>
      <c r="Q1456" s="7" t="s">
        <v>39</v>
      </c>
      <c r="R1456" s="7" cm="1">
        <f t="array" ref="R1456">_xlfn.IFS(Table3[[#This Row],[Performance Levels]]="Exceeds",4,Table3[[#This Row],[Performance Levels]]="Fully Meets",3,Table3[[#This Row],[Performance Levels]]="PIP",1,Table3[[#This Row],[Performance Levels]]="Needs Improvement",2)</f>
        <v>3</v>
      </c>
      <c r="S1456" s="7">
        <v>3</v>
      </c>
      <c r="T1456" s="7" t="str" cm="1">
        <f t="array" ref="T1456">_xlfn.IFS(S1456&lt;=2,"Excellent",S1456=3,"Average",S1456&lt;=5,"Poor")</f>
        <v>Average</v>
      </c>
      <c r="U1456" s="5">
        <v>44943</v>
      </c>
      <c r="V1456" s="7">
        <v>4</v>
      </c>
      <c r="W1456" s="7" t="str" cm="1">
        <f t="array" ref="W1456">_xlfn.IFS(S1456&lt;=2,"High",S1456=3,"Moderate",S1456&lt;=5,"Low")</f>
        <v>Moderate</v>
      </c>
      <c r="X1456" s="7">
        <v>1</v>
      </c>
      <c r="Y1456" s="7" t="str" cm="1">
        <f t="array" ref="Y1456">_xlfn.IFS(S1456&lt;=2,"High",S1456=3,"Moderate",S1456&lt;=5,"Low")</f>
        <v>Moderate</v>
      </c>
      <c r="Z1456" s="7">
        <v>3</v>
      </c>
      <c r="AA1456" s="7" t="str" cm="1">
        <f t="array" ref="AA1456">_xlfn.IFS(S1456&lt;=2,"High",S1456=3,"Moderate",S1456&lt;=5,"Low")</f>
        <v>Moderate</v>
      </c>
      <c r="AB1456" s="5">
        <v>44842</v>
      </c>
      <c r="AC1456" s="7" t="s">
        <v>61</v>
      </c>
      <c r="AD1456" s="7" t="s">
        <v>41</v>
      </c>
      <c r="AE1456" s="7" t="s">
        <v>51</v>
      </c>
      <c r="AF1456" s="7">
        <v>2</v>
      </c>
      <c r="AG1456" s="8">
        <v>677.45</v>
      </c>
      <c r="AH1456" s="7">
        <v>53</v>
      </c>
      <c r="AI1456" s="7" t="str" cm="1">
        <f t="array" ref="AI1456">_xlfn.IFS(AH1456&lt;=25,"Young",AH1456&lt;=50,"Adult",AH1456&gt;50,"Old")</f>
        <v>Old</v>
      </c>
    </row>
    <row r="1457" spans="1:35" x14ac:dyDescent="0.35">
      <c r="A1457" s="11">
        <v>1975</v>
      </c>
      <c r="B1457" s="9">
        <v>43569</v>
      </c>
      <c r="C1457" s="10">
        <f t="shared" ca="1" si="22"/>
        <v>7.1</v>
      </c>
      <c r="D1457" s="11" t="s">
        <v>27</v>
      </c>
      <c r="E1457" s="11" t="s">
        <v>84</v>
      </c>
      <c r="F1457" s="11" t="s">
        <v>29</v>
      </c>
      <c r="G1457" s="11" t="s">
        <v>30</v>
      </c>
      <c r="H1457" s="11" t="s">
        <v>44</v>
      </c>
      <c r="I1457" s="11" t="s">
        <v>32</v>
      </c>
      <c r="J1457" s="11" t="s">
        <v>33</v>
      </c>
      <c r="K1457" s="11" t="s">
        <v>95</v>
      </c>
      <c r="L1457" s="9">
        <v>51805</v>
      </c>
      <c r="M1457" s="11" t="s">
        <v>35</v>
      </c>
      <c r="N1457" s="11" t="s">
        <v>36</v>
      </c>
      <c r="O1457" s="11" t="s">
        <v>59</v>
      </c>
      <c r="P1457" s="11" t="s">
        <v>76</v>
      </c>
      <c r="Q1457" s="11" t="s">
        <v>39</v>
      </c>
      <c r="R1457" s="11" cm="1">
        <f t="array" ref="R1457">_xlfn.IFS(Table3[[#This Row],[Performance Levels]]="Exceeds",4,Table3[[#This Row],[Performance Levels]]="Fully Meets",3,Table3[[#This Row],[Performance Levels]]="PIP",1,Table3[[#This Row],[Performance Levels]]="Needs Improvement",2)</f>
        <v>3</v>
      </c>
      <c r="S1457" s="11">
        <v>3</v>
      </c>
      <c r="T1457" s="11" t="str" cm="1">
        <f t="array" ref="T1457">_xlfn.IFS(S1457&lt;=2,"Excellent",S1457=3,"Average",S1457&lt;=5,"Poor")</f>
        <v>Average</v>
      </c>
      <c r="U1457" s="9">
        <v>45009</v>
      </c>
      <c r="V1457" s="11">
        <v>4</v>
      </c>
      <c r="W1457" s="11" t="str" cm="1">
        <f t="array" ref="W1457">_xlfn.IFS(S1457&lt;=2,"High",S1457=3,"Moderate",S1457&lt;=5,"Low")</f>
        <v>Moderate</v>
      </c>
      <c r="X1457" s="11">
        <v>4</v>
      </c>
      <c r="Y1457" s="11" t="str" cm="1">
        <f t="array" ref="Y1457">_xlfn.IFS(S1457&lt;=2,"High",S1457=3,"Moderate",S1457&lt;=5,"Low")</f>
        <v>Moderate</v>
      </c>
      <c r="Z1457" s="11">
        <v>3</v>
      </c>
      <c r="AA1457" s="11" t="str" cm="1">
        <f t="array" ref="AA1457">_xlfn.IFS(S1457&lt;=2,"High",S1457=3,"Moderate",S1457&lt;=5,"Low")</f>
        <v>Moderate</v>
      </c>
      <c r="AB1457" s="9">
        <v>44997</v>
      </c>
      <c r="AC1457" s="11" t="s">
        <v>49</v>
      </c>
      <c r="AD1457" s="11" t="s">
        <v>41</v>
      </c>
      <c r="AE1457" s="11" t="s">
        <v>42</v>
      </c>
      <c r="AF1457" s="11">
        <v>5</v>
      </c>
      <c r="AG1457" s="12">
        <v>664.61</v>
      </c>
      <c r="AH1457" s="11">
        <v>78</v>
      </c>
      <c r="AI1457" s="11" t="str" cm="1">
        <f t="array" ref="AI1457">_xlfn.IFS(AH1457&lt;=25,"Young",AH1457&lt;=50,"Adult",AH1457&gt;50,"Old")</f>
        <v>Old</v>
      </c>
    </row>
    <row r="1458" spans="1:35" x14ac:dyDescent="0.35">
      <c r="A1458" s="7">
        <v>1976</v>
      </c>
      <c r="B1458" s="5">
        <v>44205</v>
      </c>
      <c r="C1458" s="6">
        <f t="shared" ca="1" si="22"/>
        <v>5.3638888888888889</v>
      </c>
      <c r="D1458" s="7" t="s">
        <v>27</v>
      </c>
      <c r="E1458" s="7" t="s">
        <v>43</v>
      </c>
      <c r="F1458" s="7" t="s">
        <v>29</v>
      </c>
      <c r="G1458" s="7" t="s">
        <v>54</v>
      </c>
      <c r="H1458" s="7" t="s">
        <v>31</v>
      </c>
      <c r="I1458" s="7" t="s">
        <v>54</v>
      </c>
      <c r="J1458" s="7" t="s">
        <v>33</v>
      </c>
      <c r="K1458" s="7" t="s">
        <v>34</v>
      </c>
      <c r="L1458" s="5">
        <v>53009</v>
      </c>
      <c r="M1458" s="7" t="s">
        <v>35</v>
      </c>
      <c r="N1458" s="7" t="s">
        <v>36</v>
      </c>
      <c r="O1458" s="7" t="s">
        <v>37</v>
      </c>
      <c r="P1458" s="7" t="s">
        <v>60</v>
      </c>
      <c r="Q1458" s="7" t="s">
        <v>39</v>
      </c>
      <c r="R1458" s="7" cm="1">
        <f t="array" ref="R1458">_xlfn.IFS(Table3[[#This Row],[Performance Levels]]="Exceeds",4,Table3[[#This Row],[Performance Levels]]="Fully Meets",3,Table3[[#This Row],[Performance Levels]]="PIP",1,Table3[[#This Row],[Performance Levels]]="Needs Improvement",2)</f>
        <v>3</v>
      </c>
      <c r="S1458" s="7">
        <v>3</v>
      </c>
      <c r="T1458" s="7" t="str" cm="1">
        <f t="array" ref="T1458">_xlfn.IFS(S1458&lt;=2,"Excellent",S1458=3,"Average",S1458&lt;=5,"Poor")</f>
        <v>Average</v>
      </c>
      <c r="U1458" s="5">
        <v>45041</v>
      </c>
      <c r="V1458" s="7">
        <v>1</v>
      </c>
      <c r="W1458" s="7" t="str" cm="1">
        <f t="array" ref="W1458">_xlfn.IFS(S1458&lt;=2,"High",S1458=3,"Moderate",S1458&lt;=5,"Low")</f>
        <v>Moderate</v>
      </c>
      <c r="X1458" s="7">
        <v>5</v>
      </c>
      <c r="Y1458" s="7" t="str" cm="1">
        <f t="array" ref="Y1458">_xlfn.IFS(S1458&lt;=2,"High",S1458=3,"Moderate",S1458&lt;=5,"Low")</f>
        <v>Moderate</v>
      </c>
      <c r="Z1458" s="7">
        <v>1</v>
      </c>
      <c r="AA1458" s="7" t="str" cm="1">
        <f t="array" ref="AA1458">_xlfn.IFS(S1458&lt;=2,"High",S1458=3,"Moderate",S1458&lt;=5,"Low")</f>
        <v>Moderate</v>
      </c>
      <c r="AB1458" s="5">
        <v>44881</v>
      </c>
      <c r="AC1458" s="7" t="s">
        <v>91</v>
      </c>
      <c r="AD1458" s="7" t="s">
        <v>50</v>
      </c>
      <c r="AE1458" s="7" t="s">
        <v>62</v>
      </c>
      <c r="AF1458" s="7">
        <v>5</v>
      </c>
      <c r="AG1458" s="8">
        <v>405.13</v>
      </c>
      <c r="AH1458" s="7">
        <v>76</v>
      </c>
      <c r="AI1458" s="7" t="str" cm="1">
        <f t="array" ref="AI1458">_xlfn.IFS(AH1458&lt;=25,"Young",AH1458&lt;=50,"Adult",AH1458&gt;50,"Old")</f>
        <v>Old</v>
      </c>
    </row>
    <row r="1459" spans="1:35" x14ac:dyDescent="0.35">
      <c r="A1459" s="11">
        <v>1977</v>
      </c>
      <c r="B1459" s="9">
        <v>44921</v>
      </c>
      <c r="C1459" s="10">
        <f t="shared" ca="1" si="22"/>
        <v>3.4</v>
      </c>
      <c r="D1459" s="11" t="s">
        <v>27</v>
      </c>
      <c r="E1459" s="11" t="s">
        <v>86</v>
      </c>
      <c r="F1459" s="11" t="s">
        <v>107</v>
      </c>
      <c r="G1459" s="11" t="s">
        <v>30</v>
      </c>
      <c r="H1459" s="11" t="s">
        <v>55</v>
      </c>
      <c r="I1459" s="11" t="s">
        <v>54</v>
      </c>
      <c r="J1459" s="11" t="s">
        <v>33</v>
      </c>
      <c r="K1459" s="11" t="s">
        <v>69</v>
      </c>
      <c r="L1459" s="9">
        <v>19259</v>
      </c>
      <c r="M1459" s="11" t="s">
        <v>35</v>
      </c>
      <c r="N1459" s="11" t="s">
        <v>36</v>
      </c>
      <c r="O1459" s="11" t="s">
        <v>37</v>
      </c>
      <c r="P1459" s="11" t="s">
        <v>60</v>
      </c>
      <c r="Q1459" s="11" t="s">
        <v>39</v>
      </c>
      <c r="R1459" s="11" cm="1">
        <f t="array" ref="R1459">_xlfn.IFS(Table3[[#This Row],[Performance Levels]]="Exceeds",4,Table3[[#This Row],[Performance Levels]]="Fully Meets",3,Table3[[#This Row],[Performance Levels]]="PIP",1,Table3[[#This Row],[Performance Levels]]="Needs Improvement",2)</f>
        <v>3</v>
      </c>
      <c r="S1459" s="11">
        <v>3</v>
      </c>
      <c r="T1459" s="11" t="str" cm="1">
        <f t="array" ref="T1459">_xlfn.IFS(S1459&lt;=2,"Excellent",S1459=3,"Average",S1459&lt;=5,"Poor")</f>
        <v>Average</v>
      </c>
      <c r="U1459" s="9">
        <v>45003</v>
      </c>
      <c r="V1459" s="11">
        <v>2</v>
      </c>
      <c r="W1459" s="11" t="str" cm="1">
        <f t="array" ref="W1459">_xlfn.IFS(S1459&lt;=2,"High",S1459=3,"Moderate",S1459&lt;=5,"Low")</f>
        <v>Moderate</v>
      </c>
      <c r="X1459" s="11">
        <v>5</v>
      </c>
      <c r="Y1459" s="11" t="str" cm="1">
        <f t="array" ref="Y1459">_xlfn.IFS(S1459&lt;=2,"High",S1459=3,"Moderate",S1459&lt;=5,"Low")</f>
        <v>Moderate</v>
      </c>
      <c r="Z1459" s="11">
        <v>4</v>
      </c>
      <c r="AA1459" s="11" t="str" cm="1">
        <f t="array" ref="AA1459">_xlfn.IFS(S1459&lt;=2,"High",S1459=3,"Moderate",S1459&lt;=5,"Low")</f>
        <v>Moderate</v>
      </c>
      <c r="AB1459" s="9">
        <v>45072</v>
      </c>
      <c r="AC1459" s="11" t="s">
        <v>40</v>
      </c>
      <c r="AD1459" s="11" t="s">
        <v>41</v>
      </c>
      <c r="AE1459" s="11" t="s">
        <v>51</v>
      </c>
      <c r="AF1459" s="11">
        <v>5</v>
      </c>
      <c r="AG1459" s="12">
        <v>781.27</v>
      </c>
      <c r="AH1459" s="11">
        <v>70</v>
      </c>
      <c r="AI1459" s="11" t="str" cm="1">
        <f t="array" ref="AI1459">_xlfn.IFS(AH1459&lt;=25,"Young",AH1459&lt;=50,"Adult",AH1459&gt;50,"Old")</f>
        <v>Old</v>
      </c>
    </row>
    <row r="1460" spans="1:35" x14ac:dyDescent="0.35">
      <c r="A1460" s="7">
        <v>1978</v>
      </c>
      <c r="B1460" s="5">
        <v>44474</v>
      </c>
      <c r="C1460" s="6">
        <f t="shared" ca="1" si="22"/>
        <v>4.625</v>
      </c>
      <c r="D1460" s="7" t="s">
        <v>27</v>
      </c>
      <c r="E1460" s="7" t="s">
        <v>63</v>
      </c>
      <c r="F1460" s="7" t="s">
        <v>107</v>
      </c>
      <c r="G1460" s="7" t="s">
        <v>54</v>
      </c>
      <c r="H1460" s="7" t="s">
        <v>55</v>
      </c>
      <c r="I1460" s="7" t="s">
        <v>45</v>
      </c>
      <c r="J1460" s="7" t="s">
        <v>33</v>
      </c>
      <c r="K1460" s="7" t="s">
        <v>34</v>
      </c>
      <c r="L1460" s="5">
        <v>28116</v>
      </c>
      <c r="M1460" s="7" t="s">
        <v>35</v>
      </c>
      <c r="N1460" s="7" t="s">
        <v>36</v>
      </c>
      <c r="O1460" s="7" t="s">
        <v>59</v>
      </c>
      <c r="P1460" s="7" t="s">
        <v>76</v>
      </c>
      <c r="Q1460" s="7" t="s">
        <v>39</v>
      </c>
      <c r="R1460" s="7" cm="1">
        <f t="array" ref="R1460">_xlfn.IFS(Table3[[#This Row],[Performance Levels]]="Exceeds",4,Table3[[#This Row],[Performance Levels]]="Fully Meets",3,Table3[[#This Row],[Performance Levels]]="PIP",1,Table3[[#This Row],[Performance Levels]]="Needs Improvement",2)</f>
        <v>3</v>
      </c>
      <c r="S1460" s="7">
        <v>3</v>
      </c>
      <c r="T1460" s="7" t="str" cm="1">
        <f t="array" ref="T1460">_xlfn.IFS(S1460&lt;=2,"Excellent",S1460=3,"Average",S1460&lt;=5,"Poor")</f>
        <v>Average</v>
      </c>
      <c r="U1460" s="5">
        <v>45085</v>
      </c>
      <c r="V1460" s="7">
        <v>3</v>
      </c>
      <c r="W1460" s="7" t="str" cm="1">
        <f t="array" ref="W1460">_xlfn.IFS(S1460&lt;=2,"High",S1460=3,"Moderate",S1460&lt;=5,"Low")</f>
        <v>Moderate</v>
      </c>
      <c r="X1460" s="7">
        <v>5</v>
      </c>
      <c r="Y1460" s="7" t="str" cm="1">
        <f t="array" ref="Y1460">_xlfn.IFS(S1460&lt;=2,"High",S1460=3,"Moderate",S1460&lt;=5,"Low")</f>
        <v>Moderate</v>
      </c>
      <c r="Z1460" s="7">
        <v>1</v>
      </c>
      <c r="AA1460" s="7" t="str" cm="1">
        <f t="array" ref="AA1460">_xlfn.IFS(S1460&lt;=2,"High",S1460=3,"Moderate",S1460&lt;=5,"Low")</f>
        <v>Moderate</v>
      </c>
      <c r="AB1460" s="5">
        <v>44944</v>
      </c>
      <c r="AC1460" s="7" t="s">
        <v>40</v>
      </c>
      <c r="AD1460" s="7" t="s">
        <v>41</v>
      </c>
      <c r="AE1460" s="7" t="s">
        <v>42</v>
      </c>
      <c r="AF1460" s="7">
        <v>5</v>
      </c>
      <c r="AG1460" s="8">
        <v>983.61</v>
      </c>
      <c r="AH1460" s="7">
        <v>45</v>
      </c>
      <c r="AI1460" s="7" t="str" cm="1">
        <f t="array" ref="AI1460">_xlfn.IFS(AH1460&lt;=25,"Young",AH1460&lt;=50,"Adult",AH1460&gt;50,"Old")</f>
        <v>Adult</v>
      </c>
    </row>
    <row r="1461" spans="1:35" x14ac:dyDescent="0.35">
      <c r="A1461" s="11">
        <v>1979</v>
      </c>
      <c r="B1461" s="9">
        <v>44829</v>
      </c>
      <c r="C1461" s="10">
        <f t="shared" ca="1" si="22"/>
        <v>3.6527777777777777</v>
      </c>
      <c r="D1461" s="11" t="s">
        <v>27</v>
      </c>
      <c r="E1461" s="11" t="s">
        <v>93</v>
      </c>
      <c r="F1461" s="11" t="s">
        <v>29</v>
      </c>
      <c r="G1461" s="11" t="s">
        <v>45</v>
      </c>
      <c r="H1461" s="11" t="s">
        <v>55</v>
      </c>
      <c r="I1461" s="11" t="s">
        <v>32</v>
      </c>
      <c r="J1461" s="11" t="s">
        <v>33</v>
      </c>
      <c r="K1461" s="11" t="s">
        <v>78</v>
      </c>
      <c r="L1461" s="9">
        <v>26383</v>
      </c>
      <c r="M1461" s="11" t="s">
        <v>35</v>
      </c>
      <c r="N1461" s="11" t="s">
        <v>36</v>
      </c>
      <c r="O1461" s="11" t="s">
        <v>83</v>
      </c>
      <c r="P1461" s="11" t="s">
        <v>60</v>
      </c>
      <c r="Q1461" s="11" t="s">
        <v>39</v>
      </c>
      <c r="R1461" s="11" cm="1">
        <f t="array" ref="R1461">_xlfn.IFS(Table3[[#This Row],[Performance Levels]]="Exceeds",4,Table3[[#This Row],[Performance Levels]]="Fully Meets",3,Table3[[#This Row],[Performance Levels]]="PIP",1,Table3[[#This Row],[Performance Levels]]="Needs Improvement",2)</f>
        <v>3</v>
      </c>
      <c r="S1461" s="11">
        <v>3</v>
      </c>
      <c r="T1461" s="11" t="str" cm="1">
        <f t="array" ref="T1461">_xlfn.IFS(S1461&lt;=2,"Excellent",S1461=3,"Average",S1461&lt;=5,"Poor")</f>
        <v>Average</v>
      </c>
      <c r="U1461" s="9">
        <v>45124</v>
      </c>
      <c r="V1461" s="11">
        <v>1</v>
      </c>
      <c r="W1461" s="11" t="str" cm="1">
        <f t="array" ref="W1461">_xlfn.IFS(S1461&lt;=2,"High",S1461=3,"Moderate",S1461&lt;=5,"Low")</f>
        <v>Moderate</v>
      </c>
      <c r="X1461" s="11">
        <v>4</v>
      </c>
      <c r="Y1461" s="11" t="str" cm="1">
        <f t="array" ref="Y1461">_xlfn.IFS(S1461&lt;=2,"High",S1461=3,"Moderate",S1461&lt;=5,"Low")</f>
        <v>Moderate</v>
      </c>
      <c r="Z1461" s="11">
        <v>5</v>
      </c>
      <c r="AA1461" s="11" t="str" cm="1">
        <f t="array" ref="AA1461">_xlfn.IFS(S1461&lt;=2,"High",S1461=3,"Moderate",S1461&lt;=5,"Low")</f>
        <v>Moderate</v>
      </c>
      <c r="AB1461" s="9">
        <v>45065</v>
      </c>
      <c r="AC1461" s="11" t="s">
        <v>91</v>
      </c>
      <c r="AD1461" s="11" t="s">
        <v>41</v>
      </c>
      <c r="AE1461" s="11" t="s">
        <v>42</v>
      </c>
      <c r="AF1461" s="11">
        <v>1</v>
      </c>
      <c r="AG1461" s="12">
        <v>656.46</v>
      </c>
      <c r="AH1461" s="11">
        <v>50</v>
      </c>
      <c r="AI1461" s="11" t="str" cm="1">
        <f t="array" ref="AI1461">_xlfn.IFS(AH1461&lt;=25,"Young",AH1461&lt;=50,"Adult",AH1461&gt;50,"Old")</f>
        <v>Adult</v>
      </c>
    </row>
    <row r="1462" spans="1:35" x14ac:dyDescent="0.35">
      <c r="A1462" s="7">
        <v>1980</v>
      </c>
      <c r="B1462" s="5">
        <v>44510</v>
      </c>
      <c r="C1462" s="6">
        <f t="shared" ca="1" si="22"/>
        <v>4.5277777777777777</v>
      </c>
      <c r="D1462" s="7" t="s">
        <v>27</v>
      </c>
      <c r="E1462" s="7" t="s">
        <v>73</v>
      </c>
      <c r="F1462" s="7" t="s">
        <v>29</v>
      </c>
      <c r="G1462" s="7" t="s">
        <v>45</v>
      </c>
      <c r="H1462" s="7" t="s">
        <v>31</v>
      </c>
      <c r="I1462" s="7" t="s">
        <v>54</v>
      </c>
      <c r="J1462" s="7" t="s">
        <v>33</v>
      </c>
      <c r="K1462" s="7" t="s">
        <v>64</v>
      </c>
      <c r="L1462" s="5">
        <v>33040</v>
      </c>
      <c r="M1462" s="7" t="s">
        <v>35</v>
      </c>
      <c r="N1462" s="7" t="s">
        <v>36</v>
      </c>
      <c r="O1462" s="7" t="s">
        <v>48</v>
      </c>
      <c r="P1462" s="7" t="s">
        <v>66</v>
      </c>
      <c r="Q1462" s="7" t="s">
        <v>39</v>
      </c>
      <c r="R1462" s="7" cm="1">
        <f t="array" ref="R1462">_xlfn.IFS(Table3[[#This Row],[Performance Levels]]="Exceeds",4,Table3[[#This Row],[Performance Levels]]="Fully Meets",3,Table3[[#This Row],[Performance Levels]]="PIP",1,Table3[[#This Row],[Performance Levels]]="Needs Improvement",2)</f>
        <v>3</v>
      </c>
      <c r="S1462" s="7">
        <v>3</v>
      </c>
      <c r="T1462" s="7" t="str" cm="1">
        <f t="array" ref="T1462">_xlfn.IFS(S1462&lt;=2,"Excellent",S1462=3,"Average",S1462&lt;=5,"Poor")</f>
        <v>Average</v>
      </c>
      <c r="U1462" s="5">
        <v>45063</v>
      </c>
      <c r="V1462" s="7">
        <v>5</v>
      </c>
      <c r="W1462" s="7" t="str" cm="1">
        <f t="array" ref="W1462">_xlfn.IFS(S1462&lt;=2,"High",S1462=3,"Moderate",S1462&lt;=5,"Low")</f>
        <v>Moderate</v>
      </c>
      <c r="X1462" s="7">
        <v>4</v>
      </c>
      <c r="Y1462" s="7" t="str" cm="1">
        <f t="array" ref="Y1462">_xlfn.IFS(S1462&lt;=2,"High",S1462=3,"Moderate",S1462&lt;=5,"Low")</f>
        <v>Moderate</v>
      </c>
      <c r="Z1462" s="7">
        <v>5</v>
      </c>
      <c r="AA1462" s="7" t="str" cm="1">
        <f t="array" ref="AA1462">_xlfn.IFS(S1462&lt;=2,"High",S1462=3,"Moderate",S1462&lt;=5,"Low")</f>
        <v>Moderate</v>
      </c>
      <c r="AB1462" s="5">
        <v>45010</v>
      </c>
      <c r="AC1462" s="7" t="s">
        <v>61</v>
      </c>
      <c r="AD1462" s="7" t="s">
        <v>50</v>
      </c>
      <c r="AE1462" s="7" t="s">
        <v>42</v>
      </c>
      <c r="AF1462" s="7">
        <v>1</v>
      </c>
      <c r="AG1462" s="8">
        <v>446.07</v>
      </c>
      <c r="AH1462" s="7">
        <v>31</v>
      </c>
      <c r="AI1462" s="7" t="str" cm="1">
        <f t="array" ref="AI1462">_xlfn.IFS(AH1462&lt;=25,"Young",AH1462&lt;=50,"Adult",AH1462&gt;50,"Old")</f>
        <v>Adult</v>
      </c>
    </row>
    <row r="1463" spans="1:35" x14ac:dyDescent="0.35">
      <c r="A1463" s="11">
        <v>1981</v>
      </c>
      <c r="B1463" s="9">
        <v>44294</v>
      </c>
      <c r="C1463" s="10">
        <f t="shared" ca="1" si="22"/>
        <v>5.1166666666666663</v>
      </c>
      <c r="D1463" s="11" t="s">
        <v>27</v>
      </c>
      <c r="E1463" s="11" t="s">
        <v>80</v>
      </c>
      <c r="F1463" s="11" t="s">
        <v>29</v>
      </c>
      <c r="G1463" s="11" t="s">
        <v>30</v>
      </c>
      <c r="H1463" s="11" t="s">
        <v>44</v>
      </c>
      <c r="I1463" s="11" t="s">
        <v>32</v>
      </c>
      <c r="J1463" s="11" t="s">
        <v>33</v>
      </c>
      <c r="K1463" s="11" t="s">
        <v>64</v>
      </c>
      <c r="L1463" s="9">
        <v>34287</v>
      </c>
      <c r="M1463" s="11" t="s">
        <v>35</v>
      </c>
      <c r="N1463" s="11" t="s">
        <v>47</v>
      </c>
      <c r="O1463" s="11" t="s">
        <v>71</v>
      </c>
      <c r="P1463" s="11" t="s">
        <v>76</v>
      </c>
      <c r="Q1463" s="11" t="s">
        <v>39</v>
      </c>
      <c r="R1463" s="11" cm="1">
        <f t="array" ref="R1463">_xlfn.IFS(Table3[[#This Row],[Performance Levels]]="Exceeds",4,Table3[[#This Row],[Performance Levels]]="Fully Meets",3,Table3[[#This Row],[Performance Levels]]="PIP",1,Table3[[#This Row],[Performance Levels]]="Needs Improvement",2)</f>
        <v>3</v>
      </c>
      <c r="S1463" s="11">
        <v>3</v>
      </c>
      <c r="T1463" s="11" t="str" cm="1">
        <f t="array" ref="T1463">_xlfn.IFS(S1463&lt;=2,"Excellent",S1463=3,"Average",S1463&lt;=5,"Poor")</f>
        <v>Average</v>
      </c>
      <c r="U1463" s="9">
        <v>45008</v>
      </c>
      <c r="V1463" s="11">
        <v>5</v>
      </c>
      <c r="W1463" s="11" t="str" cm="1">
        <f t="array" ref="W1463">_xlfn.IFS(S1463&lt;=2,"High",S1463=3,"Moderate",S1463&lt;=5,"Low")</f>
        <v>Moderate</v>
      </c>
      <c r="X1463" s="11">
        <v>4</v>
      </c>
      <c r="Y1463" s="11" t="str" cm="1">
        <f t="array" ref="Y1463">_xlfn.IFS(S1463&lt;=2,"High",S1463=3,"Moderate",S1463&lt;=5,"Low")</f>
        <v>Moderate</v>
      </c>
      <c r="Z1463" s="11">
        <v>3</v>
      </c>
      <c r="AA1463" s="11" t="str" cm="1">
        <f t="array" ref="AA1463">_xlfn.IFS(S1463&lt;=2,"High",S1463=3,"Moderate",S1463&lt;=5,"Low")</f>
        <v>Moderate</v>
      </c>
      <c r="AB1463" s="9">
        <v>44783</v>
      </c>
      <c r="AC1463" s="11" t="s">
        <v>40</v>
      </c>
      <c r="AD1463" s="11" t="s">
        <v>41</v>
      </c>
      <c r="AE1463" s="11" t="s">
        <v>72</v>
      </c>
      <c r="AF1463" s="11">
        <v>1</v>
      </c>
      <c r="AG1463" s="12">
        <v>676.42</v>
      </c>
      <c r="AH1463" s="11">
        <v>28</v>
      </c>
      <c r="AI1463" s="11" t="str" cm="1">
        <f t="array" ref="AI1463">_xlfn.IFS(AH1463&lt;=25,"Young",AH1463&lt;=50,"Adult",AH1463&gt;50,"Old")</f>
        <v>Adult</v>
      </c>
    </row>
    <row r="1464" spans="1:35" x14ac:dyDescent="0.35">
      <c r="A1464" s="7">
        <v>1982</v>
      </c>
      <c r="B1464" s="5">
        <v>43418</v>
      </c>
      <c r="C1464" s="6">
        <f t="shared" ca="1" si="22"/>
        <v>7.5166666666666666</v>
      </c>
      <c r="D1464" s="7" t="s">
        <v>27</v>
      </c>
      <c r="E1464" s="7" t="s">
        <v>53</v>
      </c>
      <c r="F1464" s="7" t="s">
        <v>29</v>
      </c>
      <c r="G1464" s="7" t="s">
        <v>54</v>
      </c>
      <c r="H1464" s="7" t="s">
        <v>31</v>
      </c>
      <c r="I1464" s="7" t="s">
        <v>32</v>
      </c>
      <c r="J1464" s="7" t="s">
        <v>33</v>
      </c>
      <c r="K1464" s="7" t="s">
        <v>57</v>
      </c>
      <c r="L1464" s="5">
        <v>29365</v>
      </c>
      <c r="M1464" s="7" t="s">
        <v>35</v>
      </c>
      <c r="N1464" s="7" t="s">
        <v>36</v>
      </c>
      <c r="O1464" s="7" t="s">
        <v>48</v>
      </c>
      <c r="P1464" s="7" t="s">
        <v>66</v>
      </c>
      <c r="Q1464" s="7" t="s">
        <v>39</v>
      </c>
      <c r="R1464" s="7" cm="1">
        <f t="array" ref="R1464">_xlfn.IFS(Table3[[#This Row],[Performance Levels]]="Exceeds",4,Table3[[#This Row],[Performance Levels]]="Fully Meets",3,Table3[[#This Row],[Performance Levels]]="PIP",1,Table3[[#This Row],[Performance Levels]]="Needs Improvement",2)</f>
        <v>3</v>
      </c>
      <c r="S1464" s="7">
        <v>3</v>
      </c>
      <c r="T1464" s="7" t="str" cm="1">
        <f t="array" ref="T1464">_xlfn.IFS(S1464&lt;=2,"Excellent",S1464=3,"Average",S1464&lt;=5,"Poor")</f>
        <v>Average</v>
      </c>
      <c r="U1464" s="5">
        <v>45101</v>
      </c>
      <c r="V1464" s="7">
        <v>3</v>
      </c>
      <c r="W1464" s="7" t="str" cm="1">
        <f t="array" ref="W1464">_xlfn.IFS(S1464&lt;=2,"High",S1464=3,"Moderate",S1464&lt;=5,"Low")</f>
        <v>Moderate</v>
      </c>
      <c r="X1464" s="7">
        <v>5</v>
      </c>
      <c r="Y1464" s="7" t="str" cm="1">
        <f t="array" ref="Y1464">_xlfn.IFS(S1464&lt;=2,"High",S1464=3,"Moderate",S1464&lt;=5,"Low")</f>
        <v>Moderate</v>
      </c>
      <c r="Z1464" s="7">
        <v>5</v>
      </c>
      <c r="AA1464" s="7" t="str" cm="1">
        <f t="array" ref="AA1464">_xlfn.IFS(S1464&lt;=2,"High",S1464=3,"Moderate",S1464&lt;=5,"Low")</f>
        <v>Moderate</v>
      </c>
      <c r="AB1464" s="5">
        <v>44955</v>
      </c>
      <c r="AC1464" s="7" t="s">
        <v>40</v>
      </c>
      <c r="AD1464" s="7" t="s">
        <v>41</v>
      </c>
      <c r="AE1464" s="7" t="s">
        <v>72</v>
      </c>
      <c r="AF1464" s="7">
        <v>5</v>
      </c>
      <c r="AG1464" s="8">
        <v>861.83</v>
      </c>
      <c r="AH1464" s="7">
        <v>38</v>
      </c>
      <c r="AI1464" s="7" t="str" cm="1">
        <f t="array" ref="AI1464">_xlfn.IFS(AH1464&lt;=25,"Young",AH1464&lt;=50,"Adult",AH1464&gt;50,"Old")</f>
        <v>Adult</v>
      </c>
    </row>
    <row r="1465" spans="1:35" x14ac:dyDescent="0.35">
      <c r="A1465" s="11">
        <v>1983</v>
      </c>
      <c r="B1465" s="9">
        <v>43904</v>
      </c>
      <c r="C1465" s="10">
        <f t="shared" ca="1" si="22"/>
        <v>6.1833333333333336</v>
      </c>
      <c r="D1465" s="11" t="s">
        <v>27</v>
      </c>
      <c r="E1465" s="11" t="s">
        <v>68</v>
      </c>
      <c r="F1465" s="11" t="s">
        <v>29</v>
      </c>
      <c r="G1465" s="11" t="s">
        <v>45</v>
      </c>
      <c r="H1465" s="11" t="s">
        <v>31</v>
      </c>
      <c r="I1465" s="11" t="s">
        <v>54</v>
      </c>
      <c r="J1465" s="11" t="s">
        <v>33</v>
      </c>
      <c r="K1465" s="11" t="s">
        <v>64</v>
      </c>
      <c r="L1465" s="9">
        <v>20785</v>
      </c>
      <c r="M1465" s="11" t="s">
        <v>35</v>
      </c>
      <c r="N1465" s="11" t="s">
        <v>36</v>
      </c>
      <c r="O1465" s="11" t="s">
        <v>83</v>
      </c>
      <c r="P1465" s="11" t="s">
        <v>38</v>
      </c>
      <c r="Q1465" s="11" t="s">
        <v>39</v>
      </c>
      <c r="R1465" s="11" cm="1">
        <f t="array" ref="R1465">_xlfn.IFS(Table3[[#This Row],[Performance Levels]]="Exceeds",4,Table3[[#This Row],[Performance Levels]]="Fully Meets",3,Table3[[#This Row],[Performance Levels]]="PIP",1,Table3[[#This Row],[Performance Levels]]="Needs Improvement",2)</f>
        <v>3</v>
      </c>
      <c r="S1465" s="11">
        <v>3</v>
      </c>
      <c r="T1465" s="11" t="str" cm="1">
        <f t="array" ref="T1465">_xlfn.IFS(S1465&lt;=2,"Excellent",S1465=3,"Average",S1465&lt;=5,"Poor")</f>
        <v>Average</v>
      </c>
      <c r="U1465" s="9">
        <v>44789</v>
      </c>
      <c r="V1465" s="11">
        <v>2</v>
      </c>
      <c r="W1465" s="11" t="str" cm="1">
        <f t="array" ref="W1465">_xlfn.IFS(S1465&lt;=2,"High",S1465=3,"Moderate",S1465&lt;=5,"Low")</f>
        <v>Moderate</v>
      </c>
      <c r="X1465" s="11">
        <v>5</v>
      </c>
      <c r="Y1465" s="11" t="str" cm="1">
        <f t="array" ref="Y1465">_xlfn.IFS(S1465&lt;=2,"High",S1465=3,"Moderate",S1465&lt;=5,"Low")</f>
        <v>Moderate</v>
      </c>
      <c r="Z1465" s="11">
        <v>1</v>
      </c>
      <c r="AA1465" s="11" t="str" cm="1">
        <f t="array" ref="AA1465">_xlfn.IFS(S1465&lt;=2,"High",S1465=3,"Moderate",S1465&lt;=5,"Low")</f>
        <v>Moderate</v>
      </c>
      <c r="AB1465" s="9">
        <v>44923</v>
      </c>
      <c r="AC1465" s="11" t="s">
        <v>49</v>
      </c>
      <c r="AD1465" s="11" t="s">
        <v>41</v>
      </c>
      <c r="AE1465" s="11" t="s">
        <v>42</v>
      </c>
      <c r="AF1465" s="11">
        <v>5</v>
      </c>
      <c r="AG1465" s="12">
        <v>769.23</v>
      </c>
      <c r="AH1465" s="11">
        <v>64</v>
      </c>
      <c r="AI1465" s="11" t="str" cm="1">
        <f t="array" ref="AI1465">_xlfn.IFS(AH1465&lt;=25,"Young",AH1465&lt;=50,"Adult",AH1465&gt;50,"Old")</f>
        <v>Old</v>
      </c>
    </row>
    <row r="1466" spans="1:35" x14ac:dyDescent="0.35">
      <c r="A1466" s="7">
        <v>1984</v>
      </c>
      <c r="B1466" s="5">
        <v>44006</v>
      </c>
      <c r="C1466" s="6">
        <f t="shared" ca="1" si="22"/>
        <v>5.9055555555555559</v>
      </c>
      <c r="D1466" s="7" t="s">
        <v>27</v>
      </c>
      <c r="E1466" s="7" t="s">
        <v>28</v>
      </c>
      <c r="F1466" s="7" t="s">
        <v>29</v>
      </c>
      <c r="G1466" s="7" t="s">
        <v>54</v>
      </c>
      <c r="H1466" s="7" t="s">
        <v>55</v>
      </c>
      <c r="I1466" s="7" t="s">
        <v>32</v>
      </c>
      <c r="J1466" s="7" t="s">
        <v>33</v>
      </c>
      <c r="K1466" s="7" t="s">
        <v>101</v>
      </c>
      <c r="L1466" s="5">
        <v>54099</v>
      </c>
      <c r="M1466" s="7" t="s">
        <v>35</v>
      </c>
      <c r="N1466" s="7" t="s">
        <v>36</v>
      </c>
      <c r="O1466" s="7" t="s">
        <v>71</v>
      </c>
      <c r="P1466" s="7" t="s">
        <v>60</v>
      </c>
      <c r="Q1466" s="7" t="s">
        <v>39</v>
      </c>
      <c r="R1466" s="7" cm="1">
        <f t="array" ref="R1466">_xlfn.IFS(Table3[[#This Row],[Performance Levels]]="Exceeds",4,Table3[[#This Row],[Performance Levels]]="Fully Meets",3,Table3[[#This Row],[Performance Levels]]="PIP",1,Table3[[#This Row],[Performance Levels]]="Needs Improvement",2)</f>
        <v>3</v>
      </c>
      <c r="S1466" s="7">
        <v>3</v>
      </c>
      <c r="T1466" s="7" t="str" cm="1">
        <f t="array" ref="T1466">_xlfn.IFS(S1466&lt;=2,"Excellent",S1466=3,"Average",S1466&lt;=5,"Poor")</f>
        <v>Average</v>
      </c>
      <c r="U1466" s="5">
        <v>44780</v>
      </c>
      <c r="V1466" s="7">
        <v>5</v>
      </c>
      <c r="W1466" s="7" t="str" cm="1">
        <f t="array" ref="W1466">_xlfn.IFS(S1466&lt;=2,"High",S1466=3,"Moderate",S1466&lt;=5,"Low")</f>
        <v>Moderate</v>
      </c>
      <c r="X1466" s="7">
        <v>2</v>
      </c>
      <c r="Y1466" s="7" t="str" cm="1">
        <f t="array" ref="Y1466">_xlfn.IFS(S1466&lt;=2,"High",S1466=3,"Moderate",S1466&lt;=5,"Low")</f>
        <v>Moderate</v>
      </c>
      <c r="Z1466" s="7">
        <v>2</v>
      </c>
      <c r="AA1466" s="7" t="str" cm="1">
        <f t="array" ref="AA1466">_xlfn.IFS(S1466&lt;=2,"High",S1466=3,"Moderate",S1466&lt;=5,"Low")</f>
        <v>Moderate</v>
      </c>
      <c r="AB1466" s="5">
        <v>44791</v>
      </c>
      <c r="AC1466" s="7" t="s">
        <v>40</v>
      </c>
      <c r="AD1466" s="7" t="s">
        <v>41</v>
      </c>
      <c r="AE1466" s="7" t="s">
        <v>42</v>
      </c>
      <c r="AF1466" s="7">
        <v>4</v>
      </c>
      <c r="AG1466" s="8">
        <v>983.02</v>
      </c>
      <c r="AH1466" s="7">
        <v>72</v>
      </c>
      <c r="AI1466" s="7" t="str" cm="1">
        <f t="array" ref="AI1466">_xlfn.IFS(AH1466&lt;=25,"Young",AH1466&lt;=50,"Adult",AH1466&gt;50,"Old")</f>
        <v>Old</v>
      </c>
    </row>
    <row r="1467" spans="1:35" x14ac:dyDescent="0.35">
      <c r="A1467" s="11">
        <v>1985</v>
      </c>
      <c r="B1467" s="9">
        <v>45004</v>
      </c>
      <c r="C1467" s="10">
        <f t="shared" ca="1" si="22"/>
        <v>3.1694444444444443</v>
      </c>
      <c r="D1467" s="11" t="s">
        <v>27</v>
      </c>
      <c r="E1467" s="11" t="s">
        <v>84</v>
      </c>
      <c r="F1467" s="11" t="s">
        <v>29</v>
      </c>
      <c r="G1467" s="11" t="s">
        <v>30</v>
      </c>
      <c r="H1467" s="11" t="s">
        <v>55</v>
      </c>
      <c r="I1467" s="11" t="s">
        <v>32</v>
      </c>
      <c r="J1467" s="11" t="s">
        <v>33</v>
      </c>
      <c r="K1467" s="11" t="s">
        <v>64</v>
      </c>
      <c r="L1467" s="9">
        <v>23324</v>
      </c>
      <c r="M1467" s="11" t="s">
        <v>35</v>
      </c>
      <c r="N1467" s="11" t="s">
        <v>36</v>
      </c>
      <c r="O1467" s="11" t="s">
        <v>37</v>
      </c>
      <c r="P1467" s="11" t="s">
        <v>38</v>
      </c>
      <c r="Q1467" s="11" t="s">
        <v>39</v>
      </c>
      <c r="R1467" s="11" cm="1">
        <f t="array" ref="R1467">_xlfn.IFS(Table3[[#This Row],[Performance Levels]]="Exceeds",4,Table3[[#This Row],[Performance Levels]]="Fully Meets",3,Table3[[#This Row],[Performance Levels]]="PIP",1,Table3[[#This Row],[Performance Levels]]="Needs Improvement",2)</f>
        <v>3</v>
      </c>
      <c r="S1467" s="11">
        <v>3</v>
      </c>
      <c r="T1467" s="11" t="str" cm="1">
        <f t="array" ref="T1467">_xlfn.IFS(S1467&lt;=2,"Excellent",S1467=3,"Average",S1467&lt;=5,"Poor")</f>
        <v>Average</v>
      </c>
      <c r="U1467" s="9">
        <v>44989</v>
      </c>
      <c r="V1467" s="11">
        <v>5</v>
      </c>
      <c r="W1467" s="11" t="str" cm="1">
        <f t="array" ref="W1467">_xlfn.IFS(S1467&lt;=2,"High",S1467=3,"Moderate",S1467&lt;=5,"Low")</f>
        <v>Moderate</v>
      </c>
      <c r="X1467" s="11">
        <v>5</v>
      </c>
      <c r="Y1467" s="11" t="str" cm="1">
        <f t="array" ref="Y1467">_xlfn.IFS(S1467&lt;=2,"High",S1467=3,"Moderate",S1467&lt;=5,"Low")</f>
        <v>Moderate</v>
      </c>
      <c r="Z1467" s="11">
        <v>2</v>
      </c>
      <c r="AA1467" s="11" t="str" cm="1">
        <f t="array" ref="AA1467">_xlfn.IFS(S1467&lt;=2,"High",S1467=3,"Moderate",S1467&lt;=5,"Low")</f>
        <v>Moderate</v>
      </c>
      <c r="AB1467" s="9">
        <v>44832</v>
      </c>
      <c r="AC1467" s="11" t="s">
        <v>91</v>
      </c>
      <c r="AD1467" s="11" t="s">
        <v>41</v>
      </c>
      <c r="AE1467" s="11" t="s">
        <v>51</v>
      </c>
      <c r="AF1467" s="11">
        <v>3</v>
      </c>
      <c r="AG1467" s="12">
        <v>474.95</v>
      </c>
      <c r="AH1467" s="11">
        <v>60</v>
      </c>
      <c r="AI1467" s="11" t="str" cm="1">
        <f t="array" ref="AI1467">_xlfn.IFS(AH1467&lt;=25,"Young",AH1467&lt;=50,"Adult",AH1467&gt;50,"Old")</f>
        <v>Old</v>
      </c>
    </row>
    <row r="1468" spans="1:35" x14ac:dyDescent="0.35">
      <c r="A1468" s="7">
        <v>1986</v>
      </c>
      <c r="B1468" s="5">
        <v>44788</v>
      </c>
      <c r="C1468" s="6">
        <f t="shared" ca="1" si="22"/>
        <v>3.7638888888888888</v>
      </c>
      <c r="D1468" s="7" t="s">
        <v>27</v>
      </c>
      <c r="E1468" s="7" t="s">
        <v>43</v>
      </c>
      <c r="F1468" s="7" t="s">
        <v>29</v>
      </c>
      <c r="G1468" s="7" t="s">
        <v>30</v>
      </c>
      <c r="H1468" s="7" t="s">
        <v>31</v>
      </c>
      <c r="I1468" s="7" t="s">
        <v>54</v>
      </c>
      <c r="J1468" s="7" t="s">
        <v>33</v>
      </c>
      <c r="K1468" s="7" t="s">
        <v>81</v>
      </c>
      <c r="L1468" s="5">
        <v>54472</v>
      </c>
      <c r="M1468" s="7" t="s">
        <v>35</v>
      </c>
      <c r="N1468" s="7" t="s">
        <v>36</v>
      </c>
      <c r="O1468" s="7" t="s">
        <v>71</v>
      </c>
      <c r="P1468" s="7" t="s">
        <v>76</v>
      </c>
      <c r="Q1468" s="7" t="s">
        <v>39</v>
      </c>
      <c r="R1468" s="7" cm="1">
        <f t="array" ref="R1468">_xlfn.IFS(Table3[[#This Row],[Performance Levels]]="Exceeds",4,Table3[[#This Row],[Performance Levels]]="Fully Meets",3,Table3[[#This Row],[Performance Levels]]="PIP",1,Table3[[#This Row],[Performance Levels]]="Needs Improvement",2)</f>
        <v>3</v>
      </c>
      <c r="S1468" s="7">
        <v>3</v>
      </c>
      <c r="T1468" s="7" t="str" cm="1">
        <f t="array" ref="T1468">_xlfn.IFS(S1468&lt;=2,"Excellent",S1468=3,"Average",S1468&lt;=5,"Poor")</f>
        <v>Average</v>
      </c>
      <c r="U1468" s="5">
        <v>44821</v>
      </c>
      <c r="V1468" s="7">
        <v>1</v>
      </c>
      <c r="W1468" s="7" t="str" cm="1">
        <f t="array" ref="W1468">_xlfn.IFS(S1468&lt;=2,"High",S1468=3,"Moderate",S1468&lt;=5,"Low")</f>
        <v>Moderate</v>
      </c>
      <c r="X1468" s="7">
        <v>4</v>
      </c>
      <c r="Y1468" s="7" t="str" cm="1">
        <f t="array" ref="Y1468">_xlfn.IFS(S1468&lt;=2,"High",S1468=3,"Moderate",S1468&lt;=5,"Low")</f>
        <v>Moderate</v>
      </c>
      <c r="Z1468" s="7">
        <v>2</v>
      </c>
      <c r="AA1468" s="7" t="str" cm="1">
        <f t="array" ref="AA1468">_xlfn.IFS(S1468&lt;=2,"High",S1468=3,"Moderate",S1468&lt;=5,"Low")</f>
        <v>Moderate</v>
      </c>
      <c r="AB1468" s="5">
        <v>44978</v>
      </c>
      <c r="AC1468" s="7" t="s">
        <v>91</v>
      </c>
      <c r="AD1468" s="7" t="s">
        <v>41</v>
      </c>
      <c r="AE1468" s="7" t="s">
        <v>42</v>
      </c>
      <c r="AF1468" s="7">
        <v>3</v>
      </c>
      <c r="AG1468" s="8">
        <v>800.81</v>
      </c>
      <c r="AH1468" s="7">
        <v>73</v>
      </c>
      <c r="AI1468" s="7" t="str" cm="1">
        <f t="array" ref="AI1468">_xlfn.IFS(AH1468&lt;=25,"Young",AH1468&lt;=50,"Adult",AH1468&gt;50,"Old")</f>
        <v>Old</v>
      </c>
    </row>
    <row r="1469" spans="1:35" x14ac:dyDescent="0.35">
      <c r="A1469" s="11">
        <v>1987</v>
      </c>
      <c r="B1469" s="9">
        <v>43413</v>
      </c>
      <c r="C1469" s="10">
        <f t="shared" ca="1" si="22"/>
        <v>7.5305555555555559</v>
      </c>
      <c r="D1469" s="11" t="s">
        <v>27</v>
      </c>
      <c r="E1469" s="11" t="s">
        <v>86</v>
      </c>
      <c r="F1469" s="11" t="s">
        <v>29</v>
      </c>
      <c r="G1469" s="11" t="s">
        <v>54</v>
      </c>
      <c r="H1469" s="11" t="s">
        <v>31</v>
      </c>
      <c r="I1469" s="11" t="s">
        <v>45</v>
      </c>
      <c r="J1469" s="11" t="s">
        <v>33</v>
      </c>
      <c r="K1469" s="11" t="s">
        <v>57</v>
      </c>
      <c r="L1469" s="9">
        <v>24619</v>
      </c>
      <c r="M1469" s="11" t="s">
        <v>35</v>
      </c>
      <c r="N1469" s="11" t="s">
        <v>36</v>
      </c>
      <c r="O1469" s="11" t="s">
        <v>37</v>
      </c>
      <c r="P1469" s="11" t="s">
        <v>60</v>
      </c>
      <c r="Q1469" s="11" t="s">
        <v>39</v>
      </c>
      <c r="R1469" s="11" cm="1">
        <f t="array" ref="R1469">_xlfn.IFS(Table3[[#This Row],[Performance Levels]]="Exceeds",4,Table3[[#This Row],[Performance Levels]]="Fully Meets",3,Table3[[#This Row],[Performance Levels]]="PIP",1,Table3[[#This Row],[Performance Levels]]="Needs Improvement",2)</f>
        <v>3</v>
      </c>
      <c r="S1469" s="11">
        <v>3</v>
      </c>
      <c r="T1469" s="11" t="str" cm="1">
        <f t="array" ref="T1469">_xlfn.IFS(S1469&lt;=2,"Excellent",S1469=3,"Average",S1469&lt;=5,"Poor")</f>
        <v>Average</v>
      </c>
      <c r="U1469" s="9">
        <v>45125</v>
      </c>
      <c r="V1469" s="11">
        <v>5</v>
      </c>
      <c r="W1469" s="11" t="str" cm="1">
        <f t="array" ref="W1469">_xlfn.IFS(S1469&lt;=2,"High",S1469=3,"Moderate",S1469&lt;=5,"Low")</f>
        <v>Moderate</v>
      </c>
      <c r="X1469" s="11">
        <v>1</v>
      </c>
      <c r="Y1469" s="11" t="str" cm="1">
        <f t="array" ref="Y1469">_xlfn.IFS(S1469&lt;=2,"High",S1469=3,"Moderate",S1469&lt;=5,"Low")</f>
        <v>Moderate</v>
      </c>
      <c r="Z1469" s="11">
        <v>3</v>
      </c>
      <c r="AA1469" s="11" t="str" cm="1">
        <f t="array" ref="AA1469">_xlfn.IFS(S1469&lt;=2,"High",S1469=3,"Moderate",S1469&lt;=5,"Low")</f>
        <v>Moderate</v>
      </c>
      <c r="AB1469" s="9">
        <v>45104</v>
      </c>
      <c r="AC1469" s="11" t="s">
        <v>91</v>
      </c>
      <c r="AD1469" s="11" t="s">
        <v>41</v>
      </c>
      <c r="AE1469" s="11" t="s">
        <v>42</v>
      </c>
      <c r="AF1469" s="11">
        <v>2</v>
      </c>
      <c r="AG1469" s="12">
        <v>844.93</v>
      </c>
      <c r="AH1469" s="11">
        <v>51</v>
      </c>
      <c r="AI1469" s="11" t="str" cm="1">
        <f t="array" ref="AI1469">_xlfn.IFS(AH1469&lt;=25,"Young",AH1469&lt;=50,"Adult",AH1469&gt;50,"Old")</f>
        <v>Old</v>
      </c>
    </row>
    <row r="1470" spans="1:35" x14ac:dyDescent="0.35">
      <c r="A1470" s="7">
        <v>1988</v>
      </c>
      <c r="B1470" s="5">
        <v>43427</v>
      </c>
      <c r="C1470" s="6">
        <f t="shared" ca="1" si="22"/>
        <v>7.4916666666666663</v>
      </c>
      <c r="D1470" s="7" t="s">
        <v>27</v>
      </c>
      <c r="E1470" s="7" t="s">
        <v>63</v>
      </c>
      <c r="F1470" s="7" t="s">
        <v>29</v>
      </c>
      <c r="G1470" s="7" t="s">
        <v>30</v>
      </c>
      <c r="H1470" s="7" t="s">
        <v>44</v>
      </c>
      <c r="I1470" s="7" t="s">
        <v>32</v>
      </c>
      <c r="J1470" s="7" t="s">
        <v>33</v>
      </c>
      <c r="K1470" s="7" t="s">
        <v>69</v>
      </c>
      <c r="L1470" s="5">
        <v>32807</v>
      </c>
      <c r="M1470" s="7" t="s">
        <v>35</v>
      </c>
      <c r="N1470" s="7" t="s">
        <v>36</v>
      </c>
      <c r="O1470" s="7" t="s">
        <v>71</v>
      </c>
      <c r="P1470" s="7" t="s">
        <v>60</v>
      </c>
      <c r="Q1470" s="7" t="s">
        <v>39</v>
      </c>
      <c r="R1470" s="7" cm="1">
        <f t="array" ref="R1470">_xlfn.IFS(Table3[[#This Row],[Performance Levels]]="Exceeds",4,Table3[[#This Row],[Performance Levels]]="Fully Meets",3,Table3[[#This Row],[Performance Levels]]="PIP",1,Table3[[#This Row],[Performance Levels]]="Needs Improvement",2)</f>
        <v>3</v>
      </c>
      <c r="S1470" s="7">
        <v>3</v>
      </c>
      <c r="T1470" s="7" t="str" cm="1">
        <f t="array" ref="T1470">_xlfn.IFS(S1470&lt;=2,"Excellent",S1470=3,"Average",S1470&lt;=5,"Poor")</f>
        <v>Average</v>
      </c>
      <c r="U1470" s="5">
        <v>44967</v>
      </c>
      <c r="V1470" s="7">
        <v>1</v>
      </c>
      <c r="W1470" s="7" t="str" cm="1">
        <f t="array" ref="W1470">_xlfn.IFS(S1470&lt;=2,"High",S1470=3,"Moderate",S1470&lt;=5,"Low")</f>
        <v>Moderate</v>
      </c>
      <c r="X1470" s="7">
        <v>3</v>
      </c>
      <c r="Y1470" s="7" t="str" cm="1">
        <f t="array" ref="Y1470">_xlfn.IFS(S1470&lt;=2,"High",S1470=3,"Moderate",S1470&lt;=5,"Low")</f>
        <v>Moderate</v>
      </c>
      <c r="Z1470" s="7">
        <v>5</v>
      </c>
      <c r="AA1470" s="7" t="str" cm="1">
        <f t="array" ref="AA1470">_xlfn.IFS(S1470&lt;=2,"High",S1470=3,"Moderate",S1470&lt;=5,"Low")</f>
        <v>Moderate</v>
      </c>
      <c r="AB1470" s="5">
        <v>45064</v>
      </c>
      <c r="AC1470" s="7" t="s">
        <v>61</v>
      </c>
      <c r="AD1470" s="7" t="s">
        <v>50</v>
      </c>
      <c r="AE1470" s="7" t="s">
        <v>62</v>
      </c>
      <c r="AF1470" s="7">
        <v>4</v>
      </c>
      <c r="AG1470" s="8">
        <v>903.8</v>
      </c>
      <c r="AH1470" s="7">
        <v>29</v>
      </c>
      <c r="AI1470" s="7" t="str" cm="1">
        <f t="array" ref="AI1470">_xlfn.IFS(AH1470&lt;=25,"Young",AH1470&lt;=50,"Adult",AH1470&gt;50,"Old")</f>
        <v>Adult</v>
      </c>
    </row>
    <row r="1471" spans="1:35" x14ac:dyDescent="0.35">
      <c r="A1471" s="11">
        <v>1989</v>
      </c>
      <c r="B1471" s="9">
        <v>43886</v>
      </c>
      <c r="C1471" s="10">
        <f t="shared" ca="1" si="22"/>
        <v>6.2361111111111107</v>
      </c>
      <c r="D1471" s="11" t="s">
        <v>105</v>
      </c>
      <c r="E1471" s="11" t="s">
        <v>53</v>
      </c>
      <c r="F1471" s="11" t="s">
        <v>29</v>
      </c>
      <c r="G1471" s="11" t="s">
        <v>54</v>
      </c>
      <c r="H1471" s="11" t="s">
        <v>44</v>
      </c>
      <c r="I1471" s="11" t="s">
        <v>32</v>
      </c>
      <c r="J1471" s="11" t="s">
        <v>33</v>
      </c>
      <c r="K1471" s="11" t="s">
        <v>69</v>
      </c>
      <c r="L1471" s="9">
        <v>36691</v>
      </c>
      <c r="M1471" s="11" t="s">
        <v>35</v>
      </c>
      <c r="N1471" s="11" t="s">
        <v>36</v>
      </c>
      <c r="O1471" s="11" t="s">
        <v>59</v>
      </c>
      <c r="P1471" s="11" t="s">
        <v>66</v>
      </c>
      <c r="Q1471" s="11" t="s">
        <v>39</v>
      </c>
      <c r="R1471" s="11" cm="1">
        <f t="array" ref="R1471">_xlfn.IFS(Table3[[#This Row],[Performance Levels]]="Exceeds",4,Table3[[#This Row],[Performance Levels]]="Fully Meets",3,Table3[[#This Row],[Performance Levels]]="PIP",1,Table3[[#This Row],[Performance Levels]]="Needs Improvement",2)</f>
        <v>3</v>
      </c>
      <c r="S1471" s="11">
        <v>3</v>
      </c>
      <c r="T1471" s="11" t="str" cm="1">
        <f t="array" ref="T1471">_xlfn.IFS(S1471&lt;=2,"Excellent",S1471=3,"Average",S1471&lt;=5,"Poor")</f>
        <v>Average</v>
      </c>
      <c r="U1471" s="9">
        <v>45050</v>
      </c>
      <c r="V1471" s="11">
        <v>4</v>
      </c>
      <c r="W1471" s="11" t="str" cm="1">
        <f t="array" ref="W1471">_xlfn.IFS(S1471&lt;=2,"High",S1471=3,"Moderate",S1471&lt;=5,"Low")</f>
        <v>Moderate</v>
      </c>
      <c r="X1471" s="11">
        <v>2</v>
      </c>
      <c r="Y1471" s="11" t="str" cm="1">
        <f t="array" ref="Y1471">_xlfn.IFS(S1471&lt;=2,"High",S1471=3,"Moderate",S1471&lt;=5,"Low")</f>
        <v>Moderate</v>
      </c>
      <c r="Z1471" s="11">
        <v>5</v>
      </c>
      <c r="AA1471" s="11" t="str" cm="1">
        <f t="array" ref="AA1471">_xlfn.IFS(S1471&lt;=2,"High",S1471=3,"Moderate",S1471&lt;=5,"Low")</f>
        <v>Moderate</v>
      </c>
      <c r="AB1471" s="9">
        <v>44899</v>
      </c>
      <c r="AC1471" s="11" t="s">
        <v>40</v>
      </c>
      <c r="AD1471" s="11" t="s">
        <v>50</v>
      </c>
      <c r="AE1471" s="11" t="s">
        <v>51</v>
      </c>
      <c r="AF1471" s="11">
        <v>4</v>
      </c>
      <c r="AG1471" s="12">
        <v>329.3</v>
      </c>
      <c r="AH1471" s="11">
        <v>20</v>
      </c>
      <c r="AI1471" s="11" t="str" cm="1">
        <f t="array" ref="AI1471">_xlfn.IFS(AH1471&lt;=25,"Young",AH1471&lt;=50,"Adult",AH1471&gt;50,"Old")</f>
        <v>Young</v>
      </c>
    </row>
    <row r="1472" spans="1:35" x14ac:dyDescent="0.35">
      <c r="A1472" s="7">
        <v>1990</v>
      </c>
      <c r="B1472" s="5">
        <v>43967</v>
      </c>
      <c r="C1472" s="6">
        <f t="shared" ca="1" si="22"/>
        <v>6.0111111111111111</v>
      </c>
      <c r="D1472" s="7" t="s">
        <v>105</v>
      </c>
      <c r="E1472" s="7" t="s">
        <v>68</v>
      </c>
      <c r="F1472" s="7" t="s">
        <v>29</v>
      </c>
      <c r="G1472" s="7" t="s">
        <v>54</v>
      </c>
      <c r="H1472" s="7" t="s">
        <v>31</v>
      </c>
      <c r="I1472" s="7" t="s">
        <v>32</v>
      </c>
      <c r="J1472" s="7" t="s">
        <v>33</v>
      </c>
      <c r="K1472" s="7" t="s">
        <v>69</v>
      </c>
      <c r="L1472" s="5">
        <v>53953</v>
      </c>
      <c r="M1472" s="7" t="s">
        <v>35</v>
      </c>
      <c r="N1472" s="7" t="s">
        <v>36</v>
      </c>
      <c r="O1472" s="7" t="s">
        <v>71</v>
      </c>
      <c r="P1472" s="7" t="s">
        <v>76</v>
      </c>
      <c r="Q1472" s="7" t="s">
        <v>39</v>
      </c>
      <c r="R1472" s="7" cm="1">
        <f t="array" ref="R1472">_xlfn.IFS(Table3[[#This Row],[Performance Levels]]="Exceeds",4,Table3[[#This Row],[Performance Levels]]="Fully Meets",3,Table3[[#This Row],[Performance Levels]]="PIP",1,Table3[[#This Row],[Performance Levels]]="Needs Improvement",2)</f>
        <v>3</v>
      </c>
      <c r="S1472" s="7">
        <v>3</v>
      </c>
      <c r="T1472" s="7" t="str" cm="1">
        <f t="array" ref="T1472">_xlfn.IFS(S1472&lt;=2,"Excellent",S1472=3,"Average",S1472&lt;=5,"Poor")</f>
        <v>Average</v>
      </c>
      <c r="U1472" s="5">
        <v>44804</v>
      </c>
      <c r="V1472" s="7">
        <v>3</v>
      </c>
      <c r="W1472" s="7" t="str" cm="1">
        <f t="array" ref="W1472">_xlfn.IFS(S1472&lt;=2,"High",S1472=3,"Moderate",S1472&lt;=5,"Low")</f>
        <v>Moderate</v>
      </c>
      <c r="X1472" s="7">
        <v>1</v>
      </c>
      <c r="Y1472" s="7" t="str" cm="1">
        <f t="array" ref="Y1472">_xlfn.IFS(S1472&lt;=2,"High",S1472=3,"Moderate",S1472&lt;=5,"Low")</f>
        <v>Moderate</v>
      </c>
      <c r="Z1472" s="7">
        <v>1</v>
      </c>
      <c r="AA1472" s="7" t="str" cm="1">
        <f t="array" ref="AA1472">_xlfn.IFS(S1472&lt;=2,"High",S1472=3,"Moderate",S1472&lt;=5,"Low")</f>
        <v>Moderate</v>
      </c>
      <c r="AB1472" s="5">
        <v>44822</v>
      </c>
      <c r="AC1472" s="7" t="s">
        <v>40</v>
      </c>
      <c r="AD1472" s="7" t="s">
        <v>41</v>
      </c>
      <c r="AE1472" s="7" t="s">
        <v>51</v>
      </c>
      <c r="AF1472" s="7">
        <v>1</v>
      </c>
      <c r="AG1472" s="8">
        <v>332.51</v>
      </c>
      <c r="AH1472" s="7">
        <v>73</v>
      </c>
      <c r="AI1472" s="7" t="str" cm="1">
        <f t="array" ref="AI1472">_xlfn.IFS(AH1472&lt;=25,"Young",AH1472&lt;=50,"Adult",AH1472&gt;50,"Old")</f>
        <v>Old</v>
      </c>
    </row>
    <row r="1473" spans="1:35" x14ac:dyDescent="0.35">
      <c r="A1473" s="11">
        <v>1991</v>
      </c>
      <c r="B1473" s="9">
        <v>43634</v>
      </c>
      <c r="C1473" s="10">
        <f t="shared" ca="1" si="22"/>
        <v>6.9222222222222225</v>
      </c>
      <c r="D1473" s="11" t="s">
        <v>105</v>
      </c>
      <c r="E1473" s="11" t="s">
        <v>28</v>
      </c>
      <c r="F1473" s="11" t="s">
        <v>29</v>
      </c>
      <c r="G1473" s="11" t="s">
        <v>30</v>
      </c>
      <c r="H1473" s="11" t="s">
        <v>55</v>
      </c>
      <c r="I1473" s="11" t="s">
        <v>32</v>
      </c>
      <c r="J1473" s="11" t="s">
        <v>33</v>
      </c>
      <c r="K1473" s="11" t="s">
        <v>64</v>
      </c>
      <c r="L1473" s="9">
        <v>54424</v>
      </c>
      <c r="M1473" s="11" t="s">
        <v>35</v>
      </c>
      <c r="N1473" s="11" t="s">
        <v>36</v>
      </c>
      <c r="O1473" s="11" t="s">
        <v>59</v>
      </c>
      <c r="P1473" s="11" t="s">
        <v>66</v>
      </c>
      <c r="Q1473" s="11" t="s">
        <v>39</v>
      </c>
      <c r="R1473" s="11" cm="1">
        <f t="array" ref="R1473">_xlfn.IFS(Table3[[#This Row],[Performance Levels]]="Exceeds",4,Table3[[#This Row],[Performance Levels]]="Fully Meets",3,Table3[[#This Row],[Performance Levels]]="PIP",1,Table3[[#This Row],[Performance Levels]]="Needs Improvement",2)</f>
        <v>3</v>
      </c>
      <c r="S1473" s="11">
        <v>3</v>
      </c>
      <c r="T1473" s="11" t="str" cm="1">
        <f t="array" ref="T1473">_xlfn.IFS(S1473&lt;=2,"Excellent",S1473=3,"Average",S1473&lt;=5,"Poor")</f>
        <v>Average</v>
      </c>
      <c r="U1473" s="9">
        <v>44952</v>
      </c>
      <c r="V1473" s="11">
        <v>2</v>
      </c>
      <c r="W1473" s="11" t="str" cm="1">
        <f t="array" ref="W1473">_xlfn.IFS(S1473&lt;=2,"High",S1473=3,"Moderate",S1473&lt;=5,"Low")</f>
        <v>Moderate</v>
      </c>
      <c r="X1473" s="11">
        <v>1</v>
      </c>
      <c r="Y1473" s="11" t="str" cm="1">
        <f t="array" ref="Y1473">_xlfn.IFS(S1473&lt;=2,"High",S1473=3,"Moderate",S1473&lt;=5,"Low")</f>
        <v>Moderate</v>
      </c>
      <c r="Z1473" s="11">
        <v>3</v>
      </c>
      <c r="AA1473" s="11" t="str" cm="1">
        <f t="array" ref="AA1473">_xlfn.IFS(S1473&lt;=2,"High",S1473=3,"Moderate",S1473&lt;=5,"Low")</f>
        <v>Moderate</v>
      </c>
      <c r="AB1473" s="9">
        <v>44950</v>
      </c>
      <c r="AC1473" s="11" t="s">
        <v>67</v>
      </c>
      <c r="AD1473" s="11" t="s">
        <v>50</v>
      </c>
      <c r="AE1473" s="11" t="s">
        <v>42</v>
      </c>
      <c r="AF1473" s="11">
        <v>2</v>
      </c>
      <c r="AG1473" s="12">
        <v>643.63</v>
      </c>
      <c r="AH1473" s="11">
        <v>70</v>
      </c>
      <c r="AI1473" s="11" t="str" cm="1">
        <f t="array" ref="AI1473">_xlfn.IFS(AH1473&lt;=25,"Young",AH1473&lt;=50,"Adult",AH1473&gt;50,"Old")</f>
        <v>Old</v>
      </c>
    </row>
    <row r="1474" spans="1:35" x14ac:dyDescent="0.35">
      <c r="A1474" s="7">
        <v>1992</v>
      </c>
      <c r="B1474" s="5">
        <v>43605</v>
      </c>
      <c r="C1474" s="6">
        <f t="shared" ca="1" si="22"/>
        <v>7</v>
      </c>
      <c r="D1474" s="7" t="s">
        <v>105</v>
      </c>
      <c r="E1474" s="7" t="s">
        <v>84</v>
      </c>
      <c r="F1474" s="7" t="s">
        <v>29</v>
      </c>
      <c r="G1474" s="7" t="s">
        <v>30</v>
      </c>
      <c r="H1474" s="7" t="s">
        <v>44</v>
      </c>
      <c r="I1474" s="7" t="s">
        <v>45</v>
      </c>
      <c r="J1474" s="7" t="s">
        <v>33</v>
      </c>
      <c r="K1474" s="7" t="s">
        <v>64</v>
      </c>
      <c r="L1474" s="5">
        <v>18319</v>
      </c>
      <c r="M1474" s="7" t="s">
        <v>35</v>
      </c>
      <c r="N1474" s="7" t="s">
        <v>36</v>
      </c>
      <c r="O1474" s="7" t="s">
        <v>37</v>
      </c>
      <c r="P1474" s="7" t="s">
        <v>76</v>
      </c>
      <c r="Q1474" s="7" t="s">
        <v>39</v>
      </c>
      <c r="R1474" s="7" cm="1">
        <f t="array" ref="R1474">_xlfn.IFS(Table3[[#This Row],[Performance Levels]]="Exceeds",4,Table3[[#This Row],[Performance Levels]]="Fully Meets",3,Table3[[#This Row],[Performance Levels]]="PIP",1,Table3[[#This Row],[Performance Levels]]="Needs Improvement",2)</f>
        <v>3</v>
      </c>
      <c r="S1474" s="7">
        <v>3</v>
      </c>
      <c r="T1474" s="7" t="str" cm="1">
        <f t="array" ref="T1474">_xlfn.IFS(S1474&lt;=2,"Excellent",S1474=3,"Average",S1474&lt;=5,"Poor")</f>
        <v>Average</v>
      </c>
      <c r="U1474" s="5">
        <v>44963</v>
      </c>
      <c r="V1474" s="7">
        <v>4</v>
      </c>
      <c r="W1474" s="7" t="str" cm="1">
        <f t="array" ref="W1474">_xlfn.IFS(S1474&lt;=2,"High",S1474=3,"Moderate",S1474&lt;=5,"Low")</f>
        <v>Moderate</v>
      </c>
      <c r="X1474" s="7">
        <v>3</v>
      </c>
      <c r="Y1474" s="7" t="str" cm="1">
        <f t="array" ref="Y1474">_xlfn.IFS(S1474&lt;=2,"High",S1474=3,"Moderate",S1474&lt;=5,"Low")</f>
        <v>Moderate</v>
      </c>
      <c r="Z1474" s="7">
        <v>3</v>
      </c>
      <c r="AA1474" s="7" t="str" cm="1">
        <f t="array" ref="AA1474">_xlfn.IFS(S1474&lt;=2,"High",S1474=3,"Moderate",S1474&lt;=5,"Low")</f>
        <v>Moderate</v>
      </c>
      <c r="AB1474" s="5">
        <v>44815</v>
      </c>
      <c r="AC1474" s="7" t="s">
        <v>91</v>
      </c>
      <c r="AD1474" s="7" t="s">
        <v>41</v>
      </c>
      <c r="AE1474" s="7" t="s">
        <v>42</v>
      </c>
      <c r="AF1474" s="7">
        <v>2</v>
      </c>
      <c r="AG1474" s="8">
        <v>827.05</v>
      </c>
      <c r="AH1474" s="7">
        <v>69</v>
      </c>
      <c r="AI1474" s="7" t="str" cm="1">
        <f t="array" ref="AI1474">_xlfn.IFS(AH1474&lt;=25,"Young",AH1474&lt;=50,"Adult",AH1474&gt;50,"Old")</f>
        <v>Old</v>
      </c>
    </row>
    <row r="1475" spans="1:35" x14ac:dyDescent="0.35">
      <c r="A1475" s="11">
        <v>1993</v>
      </c>
      <c r="B1475" s="9">
        <v>44120</v>
      </c>
      <c r="C1475" s="10">
        <f t="shared" ref="C1475:C1538" ca="1" si="23">YEARFRAC(B1475,TODAY())</f>
        <v>5.5944444444444441</v>
      </c>
      <c r="D1475" s="11" t="s">
        <v>105</v>
      </c>
      <c r="E1475" s="11" t="s">
        <v>43</v>
      </c>
      <c r="F1475" s="11" t="s">
        <v>29</v>
      </c>
      <c r="G1475" s="11" t="s">
        <v>54</v>
      </c>
      <c r="H1475" s="11" t="s">
        <v>44</v>
      </c>
      <c r="I1475" s="11" t="s">
        <v>54</v>
      </c>
      <c r="J1475" s="11" t="s">
        <v>33</v>
      </c>
      <c r="K1475" s="11" t="s">
        <v>69</v>
      </c>
      <c r="L1475" s="9">
        <v>26501</v>
      </c>
      <c r="M1475" s="11" t="s">
        <v>35</v>
      </c>
      <c r="N1475" s="11" t="s">
        <v>36</v>
      </c>
      <c r="O1475" s="11" t="s">
        <v>48</v>
      </c>
      <c r="P1475" s="11" t="s">
        <v>76</v>
      </c>
      <c r="Q1475" s="11" t="s">
        <v>39</v>
      </c>
      <c r="R1475" s="11" cm="1">
        <f t="array" ref="R1475">_xlfn.IFS(Table3[[#This Row],[Performance Levels]]="Exceeds",4,Table3[[#This Row],[Performance Levels]]="Fully Meets",3,Table3[[#This Row],[Performance Levels]]="PIP",1,Table3[[#This Row],[Performance Levels]]="Needs Improvement",2)</f>
        <v>3</v>
      </c>
      <c r="S1475" s="11">
        <v>3</v>
      </c>
      <c r="T1475" s="11" t="str" cm="1">
        <f t="array" ref="T1475">_xlfn.IFS(S1475&lt;=2,"Excellent",S1475=3,"Average",S1475&lt;=5,"Poor")</f>
        <v>Average</v>
      </c>
      <c r="U1475" s="9">
        <v>44905</v>
      </c>
      <c r="V1475" s="11">
        <v>5</v>
      </c>
      <c r="W1475" s="11" t="str" cm="1">
        <f t="array" ref="W1475">_xlfn.IFS(S1475&lt;=2,"High",S1475=3,"Moderate",S1475&lt;=5,"Low")</f>
        <v>Moderate</v>
      </c>
      <c r="X1475" s="11">
        <v>2</v>
      </c>
      <c r="Y1475" s="11" t="str" cm="1">
        <f t="array" ref="Y1475">_xlfn.IFS(S1475&lt;=2,"High",S1475=3,"Moderate",S1475&lt;=5,"Low")</f>
        <v>Moderate</v>
      </c>
      <c r="Z1475" s="11">
        <v>4</v>
      </c>
      <c r="AA1475" s="11" t="str" cm="1">
        <f t="array" ref="AA1475">_xlfn.IFS(S1475&lt;=2,"High",S1475=3,"Moderate",S1475&lt;=5,"Low")</f>
        <v>Moderate</v>
      </c>
      <c r="AB1475" s="9">
        <v>45048</v>
      </c>
      <c r="AC1475" s="11" t="s">
        <v>49</v>
      </c>
      <c r="AD1475" s="11" t="s">
        <v>50</v>
      </c>
      <c r="AE1475" s="11" t="s">
        <v>42</v>
      </c>
      <c r="AF1475" s="11">
        <v>3</v>
      </c>
      <c r="AG1475" s="12">
        <v>995.42</v>
      </c>
      <c r="AH1475" s="11">
        <v>48</v>
      </c>
      <c r="AI1475" s="11" t="str" cm="1">
        <f t="array" ref="AI1475">_xlfn.IFS(AH1475&lt;=25,"Young",AH1475&lt;=50,"Adult",AH1475&gt;50,"Old")</f>
        <v>Adult</v>
      </c>
    </row>
    <row r="1476" spans="1:35" x14ac:dyDescent="0.35">
      <c r="A1476" s="7">
        <v>1994</v>
      </c>
      <c r="B1476" s="5">
        <v>44743</v>
      </c>
      <c r="C1476" s="6">
        <f t="shared" ca="1" si="23"/>
        <v>3.8861111111111111</v>
      </c>
      <c r="D1476" s="7" t="s">
        <v>105</v>
      </c>
      <c r="E1476" s="7" t="s">
        <v>86</v>
      </c>
      <c r="F1476" s="7" t="s">
        <v>29</v>
      </c>
      <c r="G1476" s="7" t="s">
        <v>54</v>
      </c>
      <c r="H1476" s="7" t="s">
        <v>44</v>
      </c>
      <c r="I1476" s="7" t="s">
        <v>54</v>
      </c>
      <c r="J1476" s="7" t="s">
        <v>33</v>
      </c>
      <c r="K1476" s="7" t="s">
        <v>64</v>
      </c>
      <c r="L1476" s="5">
        <v>32506</v>
      </c>
      <c r="M1476" s="7" t="s">
        <v>35</v>
      </c>
      <c r="N1476" s="7" t="s">
        <v>36</v>
      </c>
      <c r="O1476" s="7" t="s">
        <v>59</v>
      </c>
      <c r="P1476" s="7" t="s">
        <v>60</v>
      </c>
      <c r="Q1476" s="7" t="s">
        <v>39</v>
      </c>
      <c r="R1476" s="7" cm="1">
        <f t="array" ref="R1476">_xlfn.IFS(Table3[[#This Row],[Performance Levels]]="Exceeds",4,Table3[[#This Row],[Performance Levels]]="Fully Meets",3,Table3[[#This Row],[Performance Levels]]="PIP",1,Table3[[#This Row],[Performance Levels]]="Needs Improvement",2)</f>
        <v>3</v>
      </c>
      <c r="S1476" s="7">
        <v>3</v>
      </c>
      <c r="T1476" s="7" t="str" cm="1">
        <f t="array" ref="T1476">_xlfn.IFS(S1476&lt;=2,"Excellent",S1476=3,"Average",S1476&lt;=5,"Poor")</f>
        <v>Average</v>
      </c>
      <c r="U1476" s="5">
        <v>44838</v>
      </c>
      <c r="V1476" s="7">
        <v>5</v>
      </c>
      <c r="W1476" s="7" t="str" cm="1">
        <f t="array" ref="W1476">_xlfn.IFS(S1476&lt;=2,"High",S1476=3,"Moderate",S1476&lt;=5,"Low")</f>
        <v>Moderate</v>
      </c>
      <c r="X1476" s="7">
        <v>5</v>
      </c>
      <c r="Y1476" s="7" t="str" cm="1">
        <f t="array" ref="Y1476">_xlfn.IFS(S1476&lt;=2,"High",S1476=3,"Moderate",S1476&lt;=5,"Low")</f>
        <v>Moderate</v>
      </c>
      <c r="Z1476" s="7">
        <v>1</v>
      </c>
      <c r="AA1476" s="7" t="str" cm="1">
        <f t="array" ref="AA1476">_xlfn.IFS(S1476&lt;=2,"High",S1476=3,"Moderate",S1476&lt;=5,"Low")</f>
        <v>Moderate</v>
      </c>
      <c r="AB1476" s="5">
        <v>45036</v>
      </c>
      <c r="AC1476" s="7" t="s">
        <v>67</v>
      </c>
      <c r="AD1476" s="7" t="s">
        <v>50</v>
      </c>
      <c r="AE1476" s="7" t="s">
        <v>72</v>
      </c>
      <c r="AF1476" s="7">
        <v>4</v>
      </c>
      <c r="AG1476" s="8">
        <v>360.61</v>
      </c>
      <c r="AH1476" s="7">
        <v>34</v>
      </c>
      <c r="AI1476" s="7" t="str" cm="1">
        <f t="array" ref="AI1476">_xlfn.IFS(AH1476&lt;=25,"Young",AH1476&lt;=50,"Adult",AH1476&gt;50,"Old")</f>
        <v>Adult</v>
      </c>
    </row>
    <row r="1477" spans="1:35" x14ac:dyDescent="0.35">
      <c r="A1477" s="11">
        <v>1995</v>
      </c>
      <c r="B1477" s="9">
        <v>44912</v>
      </c>
      <c r="C1477" s="10">
        <f t="shared" ca="1" si="23"/>
        <v>3.4249999999999998</v>
      </c>
      <c r="D1477" s="11" t="s">
        <v>105</v>
      </c>
      <c r="E1477" s="11" t="s">
        <v>63</v>
      </c>
      <c r="F1477" s="11" t="s">
        <v>29</v>
      </c>
      <c r="G1477" s="11" t="s">
        <v>30</v>
      </c>
      <c r="H1477" s="11" t="s">
        <v>44</v>
      </c>
      <c r="I1477" s="11" t="s">
        <v>54</v>
      </c>
      <c r="J1477" s="11" t="s">
        <v>33</v>
      </c>
      <c r="K1477" s="11" t="s">
        <v>69</v>
      </c>
      <c r="L1477" s="9">
        <v>28708</v>
      </c>
      <c r="M1477" s="11" t="s">
        <v>35</v>
      </c>
      <c r="N1477" s="11" t="s">
        <v>36</v>
      </c>
      <c r="O1477" s="11" t="s">
        <v>59</v>
      </c>
      <c r="P1477" s="11" t="s">
        <v>66</v>
      </c>
      <c r="Q1477" s="11" t="s">
        <v>39</v>
      </c>
      <c r="R1477" s="11" cm="1">
        <f t="array" ref="R1477">_xlfn.IFS(Table3[[#This Row],[Performance Levels]]="Exceeds",4,Table3[[#This Row],[Performance Levels]]="Fully Meets",3,Table3[[#This Row],[Performance Levels]]="PIP",1,Table3[[#This Row],[Performance Levels]]="Needs Improvement",2)</f>
        <v>3</v>
      </c>
      <c r="S1477" s="11">
        <v>3</v>
      </c>
      <c r="T1477" s="11" t="str" cm="1">
        <f t="array" ref="T1477">_xlfn.IFS(S1477&lt;=2,"Excellent",S1477=3,"Average",S1477&lt;=5,"Poor")</f>
        <v>Average</v>
      </c>
      <c r="U1477" s="9">
        <v>45039</v>
      </c>
      <c r="V1477" s="11">
        <v>4</v>
      </c>
      <c r="W1477" s="11" t="str" cm="1">
        <f t="array" ref="W1477">_xlfn.IFS(S1477&lt;=2,"High",S1477=3,"Moderate",S1477&lt;=5,"Low")</f>
        <v>Moderate</v>
      </c>
      <c r="X1477" s="11">
        <v>3</v>
      </c>
      <c r="Y1477" s="11" t="str" cm="1">
        <f t="array" ref="Y1477">_xlfn.IFS(S1477&lt;=2,"High",S1477=3,"Moderate",S1477&lt;=5,"Low")</f>
        <v>Moderate</v>
      </c>
      <c r="Z1477" s="11">
        <v>1</v>
      </c>
      <c r="AA1477" s="11" t="str" cm="1">
        <f t="array" ref="AA1477">_xlfn.IFS(S1477&lt;=2,"High",S1477=3,"Moderate",S1477&lt;=5,"Low")</f>
        <v>Moderate</v>
      </c>
      <c r="AB1477" s="9">
        <v>44796</v>
      </c>
      <c r="AC1477" s="11" t="s">
        <v>91</v>
      </c>
      <c r="AD1477" s="11" t="s">
        <v>50</v>
      </c>
      <c r="AE1477" s="11" t="s">
        <v>72</v>
      </c>
      <c r="AF1477" s="11">
        <v>3</v>
      </c>
      <c r="AG1477" s="12">
        <v>658.54</v>
      </c>
      <c r="AH1477" s="11">
        <v>44</v>
      </c>
      <c r="AI1477" s="11" t="str" cm="1">
        <f t="array" ref="AI1477">_xlfn.IFS(AH1477&lt;=25,"Young",AH1477&lt;=50,"Adult",AH1477&gt;50,"Old")</f>
        <v>Adult</v>
      </c>
    </row>
    <row r="1478" spans="1:35" x14ac:dyDescent="0.35">
      <c r="A1478" s="7">
        <v>1996</v>
      </c>
      <c r="B1478" s="5">
        <v>44493</v>
      </c>
      <c r="C1478" s="6">
        <f t="shared" ca="1" si="23"/>
        <v>4.572222222222222</v>
      </c>
      <c r="D1478" s="7" t="s">
        <v>105</v>
      </c>
      <c r="E1478" s="7" t="s">
        <v>93</v>
      </c>
      <c r="F1478" s="7" t="s">
        <v>29</v>
      </c>
      <c r="G1478" s="7" t="s">
        <v>45</v>
      </c>
      <c r="H1478" s="7" t="s">
        <v>44</v>
      </c>
      <c r="I1478" s="7" t="s">
        <v>32</v>
      </c>
      <c r="J1478" s="7" t="s">
        <v>33</v>
      </c>
      <c r="K1478" s="7" t="s">
        <v>46</v>
      </c>
      <c r="L1478" s="5">
        <v>33795</v>
      </c>
      <c r="M1478" s="7" t="s">
        <v>35</v>
      </c>
      <c r="N1478" s="7" t="s">
        <v>36</v>
      </c>
      <c r="O1478" s="7" t="s">
        <v>37</v>
      </c>
      <c r="P1478" s="7" t="s">
        <v>60</v>
      </c>
      <c r="Q1478" s="7" t="s">
        <v>39</v>
      </c>
      <c r="R1478" s="7" cm="1">
        <f t="array" ref="R1478">_xlfn.IFS(Table3[[#This Row],[Performance Levels]]="Exceeds",4,Table3[[#This Row],[Performance Levels]]="Fully Meets",3,Table3[[#This Row],[Performance Levels]]="PIP",1,Table3[[#This Row],[Performance Levels]]="Needs Improvement",2)</f>
        <v>3</v>
      </c>
      <c r="S1478" s="7">
        <v>3</v>
      </c>
      <c r="T1478" s="7" t="str" cm="1">
        <f t="array" ref="T1478">_xlfn.IFS(S1478&lt;=2,"Excellent",S1478=3,"Average",S1478&lt;=5,"Poor")</f>
        <v>Average</v>
      </c>
      <c r="U1478" s="5">
        <v>45139</v>
      </c>
      <c r="V1478" s="7">
        <v>3</v>
      </c>
      <c r="W1478" s="7" t="str" cm="1">
        <f t="array" ref="W1478">_xlfn.IFS(S1478&lt;=2,"High",S1478=3,"Moderate",S1478&lt;=5,"Low")</f>
        <v>Moderate</v>
      </c>
      <c r="X1478" s="7">
        <v>5</v>
      </c>
      <c r="Y1478" s="7" t="str" cm="1">
        <f t="array" ref="Y1478">_xlfn.IFS(S1478&lt;=2,"High",S1478=3,"Moderate",S1478&lt;=5,"Low")</f>
        <v>Moderate</v>
      </c>
      <c r="Z1478" s="7">
        <v>2</v>
      </c>
      <c r="AA1478" s="7" t="str" cm="1">
        <f t="array" ref="AA1478">_xlfn.IFS(S1478&lt;=2,"High",S1478=3,"Moderate",S1478&lt;=5,"Low")</f>
        <v>Moderate</v>
      </c>
      <c r="AB1478" s="5">
        <v>44911</v>
      </c>
      <c r="AC1478" s="7" t="s">
        <v>91</v>
      </c>
      <c r="AD1478" s="7" t="s">
        <v>41</v>
      </c>
      <c r="AE1478" s="7" t="s">
        <v>42</v>
      </c>
      <c r="AF1478" s="7">
        <v>5</v>
      </c>
      <c r="AG1478" s="8">
        <v>250.11</v>
      </c>
      <c r="AH1478" s="7">
        <v>29</v>
      </c>
      <c r="AI1478" s="7" t="str" cm="1">
        <f t="array" ref="AI1478">_xlfn.IFS(AH1478&lt;=25,"Young",AH1478&lt;=50,"Adult",AH1478&gt;50,"Old")</f>
        <v>Adult</v>
      </c>
    </row>
    <row r="1479" spans="1:35" x14ac:dyDescent="0.35">
      <c r="A1479" s="11">
        <v>1997</v>
      </c>
      <c r="B1479" s="9">
        <v>43524</v>
      </c>
      <c r="C1479" s="10">
        <f t="shared" ca="1" si="23"/>
        <v>7.2222222222222223</v>
      </c>
      <c r="D1479" s="11" t="s">
        <v>105</v>
      </c>
      <c r="E1479" s="11" t="s">
        <v>73</v>
      </c>
      <c r="F1479" s="11" t="s">
        <v>29</v>
      </c>
      <c r="G1479" s="11" t="s">
        <v>45</v>
      </c>
      <c r="H1479" s="11" t="s">
        <v>55</v>
      </c>
      <c r="I1479" s="11" t="s">
        <v>54</v>
      </c>
      <c r="J1479" s="11" t="s">
        <v>33</v>
      </c>
      <c r="K1479" s="11" t="s">
        <v>100</v>
      </c>
      <c r="L1479" s="9">
        <v>33033</v>
      </c>
      <c r="M1479" s="11" t="s">
        <v>35</v>
      </c>
      <c r="N1479" s="11" t="s">
        <v>36</v>
      </c>
      <c r="O1479" s="11" t="s">
        <v>83</v>
      </c>
      <c r="P1479" s="11" t="s">
        <v>76</v>
      </c>
      <c r="Q1479" s="11" t="s">
        <v>39</v>
      </c>
      <c r="R1479" s="11" cm="1">
        <f t="array" ref="R1479">_xlfn.IFS(Table3[[#This Row],[Performance Levels]]="Exceeds",4,Table3[[#This Row],[Performance Levels]]="Fully Meets",3,Table3[[#This Row],[Performance Levels]]="PIP",1,Table3[[#This Row],[Performance Levels]]="Needs Improvement",2)</f>
        <v>3</v>
      </c>
      <c r="S1479" s="11">
        <v>3</v>
      </c>
      <c r="T1479" s="11" t="str" cm="1">
        <f t="array" ref="T1479">_xlfn.IFS(S1479&lt;=2,"Excellent",S1479=3,"Average",S1479&lt;=5,"Poor")</f>
        <v>Average</v>
      </c>
      <c r="U1479" s="9">
        <v>44973</v>
      </c>
      <c r="V1479" s="11">
        <v>3</v>
      </c>
      <c r="W1479" s="11" t="str" cm="1">
        <f t="array" ref="W1479">_xlfn.IFS(S1479&lt;=2,"High",S1479=3,"Moderate",S1479&lt;=5,"Low")</f>
        <v>Moderate</v>
      </c>
      <c r="X1479" s="11">
        <v>3</v>
      </c>
      <c r="Y1479" s="11" t="str" cm="1">
        <f t="array" ref="Y1479">_xlfn.IFS(S1479&lt;=2,"High",S1479=3,"Moderate",S1479&lt;=5,"Low")</f>
        <v>Moderate</v>
      </c>
      <c r="Z1479" s="11">
        <v>2</v>
      </c>
      <c r="AA1479" s="11" t="str" cm="1">
        <f t="array" ref="AA1479">_xlfn.IFS(S1479&lt;=2,"High",S1479=3,"Moderate",S1479&lt;=5,"Low")</f>
        <v>Moderate</v>
      </c>
      <c r="AB1479" s="9">
        <v>45045</v>
      </c>
      <c r="AC1479" s="11" t="s">
        <v>61</v>
      </c>
      <c r="AD1479" s="11" t="s">
        <v>41</v>
      </c>
      <c r="AE1479" s="11" t="s">
        <v>42</v>
      </c>
      <c r="AF1479" s="11">
        <v>4</v>
      </c>
      <c r="AG1479" s="12">
        <v>819.65</v>
      </c>
      <c r="AH1479" s="11">
        <v>29</v>
      </c>
      <c r="AI1479" s="11" t="str" cm="1">
        <f t="array" ref="AI1479">_xlfn.IFS(AH1479&lt;=25,"Young",AH1479&lt;=50,"Adult",AH1479&gt;50,"Old")</f>
        <v>Adult</v>
      </c>
    </row>
    <row r="1480" spans="1:35" x14ac:dyDescent="0.35">
      <c r="A1480" s="7">
        <v>1998</v>
      </c>
      <c r="B1480" s="5">
        <v>44644</v>
      </c>
      <c r="C1480" s="6">
        <f t="shared" ca="1" si="23"/>
        <v>4.1555555555555559</v>
      </c>
      <c r="D1480" s="7" t="s">
        <v>105</v>
      </c>
      <c r="E1480" s="7" t="s">
        <v>80</v>
      </c>
      <c r="F1480" s="7" t="s">
        <v>29</v>
      </c>
      <c r="G1480" s="7" t="s">
        <v>54</v>
      </c>
      <c r="H1480" s="7" t="s">
        <v>31</v>
      </c>
      <c r="I1480" s="7" t="s">
        <v>45</v>
      </c>
      <c r="J1480" s="7" t="s">
        <v>33</v>
      </c>
      <c r="K1480" s="7" t="s">
        <v>64</v>
      </c>
      <c r="L1480" s="5">
        <v>36212</v>
      </c>
      <c r="M1480" s="7" t="s">
        <v>35</v>
      </c>
      <c r="N1480" s="7" t="s">
        <v>36</v>
      </c>
      <c r="O1480" s="7" t="s">
        <v>71</v>
      </c>
      <c r="P1480" s="7" t="s">
        <v>38</v>
      </c>
      <c r="Q1480" s="7" t="s">
        <v>39</v>
      </c>
      <c r="R1480" s="7" cm="1">
        <f t="array" ref="R1480">_xlfn.IFS(Table3[[#This Row],[Performance Levels]]="Exceeds",4,Table3[[#This Row],[Performance Levels]]="Fully Meets",3,Table3[[#This Row],[Performance Levels]]="PIP",1,Table3[[#This Row],[Performance Levels]]="Needs Improvement",2)</f>
        <v>3</v>
      </c>
      <c r="S1480" s="7">
        <v>3</v>
      </c>
      <c r="T1480" s="7" t="str" cm="1">
        <f t="array" ref="T1480">_xlfn.IFS(S1480&lt;=2,"Excellent",S1480=3,"Average",S1480&lt;=5,"Poor")</f>
        <v>Average</v>
      </c>
      <c r="U1480" s="5">
        <v>44811</v>
      </c>
      <c r="V1480" s="7">
        <v>2</v>
      </c>
      <c r="W1480" s="7" t="str" cm="1">
        <f t="array" ref="W1480">_xlfn.IFS(S1480&lt;=2,"High",S1480=3,"Moderate",S1480&lt;=5,"Low")</f>
        <v>Moderate</v>
      </c>
      <c r="X1480" s="7">
        <v>4</v>
      </c>
      <c r="Y1480" s="7" t="str" cm="1">
        <f t="array" ref="Y1480">_xlfn.IFS(S1480&lt;=2,"High",S1480=3,"Moderate",S1480&lt;=5,"Low")</f>
        <v>Moderate</v>
      </c>
      <c r="Z1480" s="7">
        <v>3</v>
      </c>
      <c r="AA1480" s="7" t="str" cm="1">
        <f t="array" ref="AA1480">_xlfn.IFS(S1480&lt;=2,"High",S1480=3,"Moderate",S1480&lt;=5,"Low")</f>
        <v>Moderate</v>
      </c>
      <c r="AB1480" s="5">
        <v>44896</v>
      </c>
      <c r="AC1480" s="7" t="s">
        <v>67</v>
      </c>
      <c r="AD1480" s="7" t="s">
        <v>41</v>
      </c>
      <c r="AE1480" s="7" t="s">
        <v>62</v>
      </c>
      <c r="AF1480" s="7">
        <v>2</v>
      </c>
      <c r="AG1480" s="8">
        <v>186.77</v>
      </c>
      <c r="AH1480" s="7">
        <v>23</v>
      </c>
      <c r="AI1480" s="7" t="str" cm="1">
        <f t="array" ref="AI1480">_xlfn.IFS(AH1480&lt;=25,"Young",AH1480&lt;=50,"Adult",AH1480&gt;50,"Old")</f>
        <v>Young</v>
      </c>
    </row>
    <row r="1481" spans="1:35" x14ac:dyDescent="0.35">
      <c r="A1481" s="11">
        <v>1999</v>
      </c>
      <c r="B1481" s="9">
        <v>44486</v>
      </c>
      <c r="C1481" s="10">
        <f t="shared" ca="1" si="23"/>
        <v>4.5916666666666668</v>
      </c>
      <c r="D1481" s="11" t="s">
        <v>105</v>
      </c>
      <c r="E1481" s="11" t="s">
        <v>53</v>
      </c>
      <c r="F1481" s="11" t="s">
        <v>29</v>
      </c>
      <c r="G1481" s="11" t="s">
        <v>30</v>
      </c>
      <c r="H1481" s="11" t="s">
        <v>44</v>
      </c>
      <c r="I1481" s="11" t="s">
        <v>32</v>
      </c>
      <c r="J1481" s="11" t="s">
        <v>33</v>
      </c>
      <c r="K1481" s="11" t="s">
        <v>69</v>
      </c>
      <c r="L1481" s="9">
        <v>52404</v>
      </c>
      <c r="M1481" s="11" t="s">
        <v>35</v>
      </c>
      <c r="N1481" s="11" t="s">
        <v>36</v>
      </c>
      <c r="O1481" s="11" t="s">
        <v>59</v>
      </c>
      <c r="P1481" s="11" t="s">
        <v>38</v>
      </c>
      <c r="Q1481" s="11" t="s">
        <v>39</v>
      </c>
      <c r="R1481" s="11" cm="1">
        <f t="array" ref="R1481">_xlfn.IFS(Table3[[#This Row],[Performance Levels]]="Exceeds",4,Table3[[#This Row],[Performance Levels]]="Fully Meets",3,Table3[[#This Row],[Performance Levels]]="PIP",1,Table3[[#This Row],[Performance Levels]]="Needs Improvement",2)</f>
        <v>3</v>
      </c>
      <c r="S1481" s="11">
        <v>3</v>
      </c>
      <c r="T1481" s="11" t="str" cm="1">
        <f t="array" ref="T1481">_xlfn.IFS(S1481&lt;=2,"Excellent",S1481=3,"Average",S1481&lt;=5,"Poor")</f>
        <v>Average</v>
      </c>
      <c r="U1481" s="9">
        <v>45119</v>
      </c>
      <c r="V1481" s="11">
        <v>3</v>
      </c>
      <c r="W1481" s="11" t="str" cm="1">
        <f t="array" ref="W1481">_xlfn.IFS(S1481&lt;=2,"High",S1481=3,"Moderate",S1481&lt;=5,"Low")</f>
        <v>Moderate</v>
      </c>
      <c r="X1481" s="11">
        <v>2</v>
      </c>
      <c r="Y1481" s="11" t="str" cm="1">
        <f t="array" ref="Y1481">_xlfn.IFS(S1481&lt;=2,"High",S1481=3,"Moderate",S1481&lt;=5,"Low")</f>
        <v>Moderate</v>
      </c>
      <c r="Z1481" s="11">
        <v>2</v>
      </c>
      <c r="AA1481" s="11" t="str" cm="1">
        <f t="array" ref="AA1481">_xlfn.IFS(S1481&lt;=2,"High",S1481=3,"Moderate",S1481&lt;=5,"Low")</f>
        <v>Moderate</v>
      </c>
      <c r="AB1481" s="9">
        <v>45054</v>
      </c>
      <c r="AC1481" s="11" t="s">
        <v>67</v>
      </c>
      <c r="AD1481" s="11" t="s">
        <v>50</v>
      </c>
      <c r="AE1481" s="11" t="s">
        <v>72</v>
      </c>
      <c r="AF1481" s="11">
        <v>4</v>
      </c>
      <c r="AG1481" s="12">
        <v>633.66999999999996</v>
      </c>
      <c r="AH1481" s="11">
        <v>78</v>
      </c>
      <c r="AI1481" s="11" t="str" cm="1">
        <f t="array" ref="AI1481">_xlfn.IFS(AH1481&lt;=25,"Young",AH1481&lt;=50,"Adult",AH1481&gt;50,"Old")</f>
        <v>Old</v>
      </c>
    </row>
    <row r="1482" spans="1:35" x14ac:dyDescent="0.35">
      <c r="A1482" s="7">
        <v>2000</v>
      </c>
      <c r="B1482" s="5">
        <v>44694</v>
      </c>
      <c r="C1482" s="6">
        <f t="shared" ca="1" si="23"/>
        <v>4.0194444444444448</v>
      </c>
      <c r="D1482" s="7" t="s">
        <v>27</v>
      </c>
      <c r="E1482" s="7" t="s">
        <v>93</v>
      </c>
      <c r="F1482" s="7" t="s">
        <v>29</v>
      </c>
      <c r="G1482" s="7" t="s">
        <v>54</v>
      </c>
      <c r="H1482" s="7" t="s">
        <v>44</v>
      </c>
      <c r="I1482" s="7" t="s">
        <v>45</v>
      </c>
      <c r="J1482" s="7" t="s">
        <v>33</v>
      </c>
      <c r="K1482" s="7" t="s">
        <v>64</v>
      </c>
      <c r="L1482" s="5">
        <v>23199</v>
      </c>
      <c r="M1482" s="7" t="s">
        <v>35</v>
      </c>
      <c r="N1482" s="7" t="s">
        <v>36</v>
      </c>
      <c r="O1482" s="7" t="s">
        <v>71</v>
      </c>
      <c r="P1482" s="7" t="s">
        <v>38</v>
      </c>
      <c r="Q1482" s="7" t="s">
        <v>39</v>
      </c>
      <c r="R1482" s="7" cm="1">
        <f t="array" ref="R1482">_xlfn.IFS(Table3[[#This Row],[Performance Levels]]="Exceeds",4,Table3[[#This Row],[Performance Levels]]="Fully Meets",3,Table3[[#This Row],[Performance Levels]]="PIP",1,Table3[[#This Row],[Performance Levels]]="Needs Improvement",2)</f>
        <v>3</v>
      </c>
      <c r="S1482" s="7">
        <v>3</v>
      </c>
      <c r="T1482" s="7" t="str" cm="1">
        <f t="array" ref="T1482">_xlfn.IFS(S1482&lt;=2,"Excellent",S1482=3,"Average",S1482&lt;=5,"Poor")</f>
        <v>Average</v>
      </c>
      <c r="U1482" s="5">
        <v>44859</v>
      </c>
      <c r="V1482" s="7">
        <v>1</v>
      </c>
      <c r="W1482" s="7" t="str" cm="1">
        <f t="array" ref="W1482">_xlfn.IFS(S1482&lt;=2,"High",S1482=3,"Moderate",S1482&lt;=5,"Low")</f>
        <v>Moderate</v>
      </c>
      <c r="X1482" s="7">
        <v>3</v>
      </c>
      <c r="Y1482" s="7" t="str" cm="1">
        <f t="array" ref="Y1482">_xlfn.IFS(S1482&lt;=2,"High",S1482=3,"Moderate",S1482&lt;=5,"Low")</f>
        <v>Moderate</v>
      </c>
      <c r="Z1482" s="7">
        <v>3</v>
      </c>
      <c r="AA1482" s="7" t="str" cm="1">
        <f t="array" ref="AA1482">_xlfn.IFS(S1482&lt;=2,"High",S1482=3,"Moderate",S1482&lt;=5,"Low")</f>
        <v>Moderate</v>
      </c>
      <c r="AB1482" s="5">
        <v>45005</v>
      </c>
      <c r="AC1482" s="7" t="s">
        <v>67</v>
      </c>
      <c r="AD1482" s="7" t="s">
        <v>41</v>
      </c>
      <c r="AE1482" s="7" t="s">
        <v>51</v>
      </c>
      <c r="AF1482" s="7">
        <v>3</v>
      </c>
      <c r="AG1482" s="8">
        <v>236.34</v>
      </c>
      <c r="AH1482" s="7">
        <v>59</v>
      </c>
      <c r="AI1482" s="7" t="str" cm="1">
        <f t="array" ref="AI1482">_xlfn.IFS(AH1482&lt;=25,"Young",AH1482&lt;=50,"Adult",AH1482&gt;50,"Old")</f>
        <v>Old</v>
      </c>
    </row>
    <row r="1483" spans="1:35" x14ac:dyDescent="0.35">
      <c r="A1483" s="11">
        <v>2001</v>
      </c>
      <c r="B1483" s="9">
        <v>43747</v>
      </c>
      <c r="C1483" s="10">
        <f t="shared" ca="1" si="23"/>
        <v>6.6138888888888889</v>
      </c>
      <c r="D1483" s="11" t="s">
        <v>27</v>
      </c>
      <c r="E1483" s="11" t="s">
        <v>84</v>
      </c>
      <c r="F1483" s="11" t="s">
        <v>107</v>
      </c>
      <c r="G1483" s="11" t="s">
        <v>30</v>
      </c>
      <c r="H1483" s="11" t="s">
        <v>55</v>
      </c>
      <c r="I1483" s="11" t="s">
        <v>54</v>
      </c>
      <c r="J1483" s="11" t="s">
        <v>33</v>
      </c>
      <c r="K1483" s="11" t="s">
        <v>104</v>
      </c>
      <c r="L1483" s="9">
        <v>28354</v>
      </c>
      <c r="M1483" s="11" t="s">
        <v>35</v>
      </c>
      <c r="N1483" s="11" t="s">
        <v>36</v>
      </c>
      <c r="O1483" s="11" t="s">
        <v>37</v>
      </c>
      <c r="P1483" s="11" t="s">
        <v>38</v>
      </c>
      <c r="Q1483" s="11" t="s">
        <v>39</v>
      </c>
      <c r="R1483" s="11" cm="1">
        <f t="array" ref="R1483">_xlfn.IFS(Table3[[#This Row],[Performance Levels]]="Exceeds",4,Table3[[#This Row],[Performance Levels]]="Fully Meets",3,Table3[[#This Row],[Performance Levels]]="PIP",1,Table3[[#This Row],[Performance Levels]]="Needs Improvement",2)</f>
        <v>3</v>
      </c>
      <c r="S1483" s="11">
        <v>3</v>
      </c>
      <c r="T1483" s="11" t="str" cm="1">
        <f t="array" ref="T1483">_xlfn.IFS(S1483&lt;=2,"Excellent",S1483=3,"Average",S1483&lt;=5,"Poor")</f>
        <v>Average</v>
      </c>
      <c r="U1483" s="9">
        <v>44966</v>
      </c>
      <c r="V1483" s="11">
        <v>5</v>
      </c>
      <c r="W1483" s="11" t="str" cm="1">
        <f t="array" ref="W1483">_xlfn.IFS(S1483&lt;=2,"High",S1483=3,"Moderate",S1483&lt;=5,"Low")</f>
        <v>Moderate</v>
      </c>
      <c r="X1483" s="11">
        <v>3</v>
      </c>
      <c r="Y1483" s="11" t="str" cm="1">
        <f t="array" ref="Y1483">_xlfn.IFS(S1483&lt;=2,"High",S1483=3,"Moderate",S1483&lt;=5,"Low")</f>
        <v>Moderate</v>
      </c>
      <c r="Z1483" s="11">
        <v>5</v>
      </c>
      <c r="AA1483" s="11" t="str" cm="1">
        <f t="array" ref="AA1483">_xlfn.IFS(S1483&lt;=2,"High",S1483=3,"Moderate",S1483&lt;=5,"Low")</f>
        <v>Moderate</v>
      </c>
      <c r="AB1483" s="9">
        <v>45050</v>
      </c>
      <c r="AC1483" s="11" t="s">
        <v>40</v>
      </c>
      <c r="AD1483" s="11" t="s">
        <v>41</v>
      </c>
      <c r="AE1483" s="11" t="s">
        <v>51</v>
      </c>
      <c r="AF1483" s="11">
        <v>4</v>
      </c>
      <c r="AG1483" s="12">
        <v>504.62</v>
      </c>
      <c r="AH1483" s="11">
        <v>42</v>
      </c>
      <c r="AI1483" s="11" t="str" cm="1">
        <f t="array" ref="AI1483">_xlfn.IFS(AH1483&lt;=25,"Young",AH1483&lt;=50,"Adult",AH1483&gt;50,"Old")</f>
        <v>Adult</v>
      </c>
    </row>
    <row r="1484" spans="1:35" x14ac:dyDescent="0.35">
      <c r="A1484" s="7">
        <v>2002</v>
      </c>
      <c r="B1484" s="5">
        <v>43385</v>
      </c>
      <c r="C1484" s="6">
        <f t="shared" ca="1" si="23"/>
        <v>7.6055555555555552</v>
      </c>
      <c r="D1484" s="7" t="s">
        <v>27</v>
      </c>
      <c r="E1484" s="7" t="s">
        <v>63</v>
      </c>
      <c r="F1484" s="7" t="s">
        <v>107</v>
      </c>
      <c r="G1484" s="7" t="s">
        <v>30</v>
      </c>
      <c r="H1484" s="7" t="s">
        <v>55</v>
      </c>
      <c r="I1484" s="7" t="s">
        <v>32</v>
      </c>
      <c r="J1484" s="7" t="s">
        <v>33</v>
      </c>
      <c r="K1484" s="7" t="s">
        <v>64</v>
      </c>
      <c r="L1484" s="5">
        <v>33018</v>
      </c>
      <c r="M1484" s="7" t="s">
        <v>35</v>
      </c>
      <c r="N1484" s="7" t="s">
        <v>36</v>
      </c>
      <c r="O1484" s="7" t="s">
        <v>37</v>
      </c>
      <c r="P1484" s="7" t="s">
        <v>66</v>
      </c>
      <c r="Q1484" s="7" t="s">
        <v>39</v>
      </c>
      <c r="R1484" s="7" cm="1">
        <f t="array" ref="R1484">_xlfn.IFS(Table3[[#This Row],[Performance Levels]]="Exceeds",4,Table3[[#This Row],[Performance Levels]]="Fully Meets",3,Table3[[#This Row],[Performance Levels]]="PIP",1,Table3[[#This Row],[Performance Levels]]="Needs Improvement",2)</f>
        <v>3</v>
      </c>
      <c r="S1484" s="7">
        <v>3</v>
      </c>
      <c r="T1484" s="7" t="str" cm="1">
        <f t="array" ref="T1484">_xlfn.IFS(S1484&lt;=2,"Excellent",S1484=3,"Average",S1484&lt;=5,"Poor")</f>
        <v>Average</v>
      </c>
      <c r="U1484" s="5">
        <v>44996</v>
      </c>
      <c r="V1484" s="7">
        <v>1</v>
      </c>
      <c r="W1484" s="7" t="str" cm="1">
        <f t="array" ref="W1484">_xlfn.IFS(S1484&lt;=2,"High",S1484=3,"Moderate",S1484&lt;=5,"Low")</f>
        <v>Moderate</v>
      </c>
      <c r="X1484" s="7">
        <v>4</v>
      </c>
      <c r="Y1484" s="7" t="str" cm="1">
        <f t="array" ref="Y1484">_xlfn.IFS(S1484&lt;=2,"High",S1484=3,"Moderate",S1484&lt;=5,"Low")</f>
        <v>Moderate</v>
      </c>
      <c r="Z1484" s="7">
        <v>2</v>
      </c>
      <c r="AA1484" s="7" t="str" cm="1">
        <f t="array" ref="AA1484">_xlfn.IFS(S1484&lt;=2,"High",S1484=3,"Moderate",S1484&lt;=5,"Low")</f>
        <v>Moderate</v>
      </c>
      <c r="AB1484" s="5">
        <v>44860</v>
      </c>
      <c r="AC1484" s="7" t="s">
        <v>61</v>
      </c>
      <c r="AD1484" s="7" t="s">
        <v>50</v>
      </c>
      <c r="AE1484" s="7" t="s">
        <v>51</v>
      </c>
      <c r="AF1484" s="7">
        <v>1</v>
      </c>
      <c r="AG1484" s="8">
        <v>217.86</v>
      </c>
      <c r="AH1484" s="7">
        <v>28</v>
      </c>
      <c r="AI1484" s="7" t="str" cm="1">
        <f t="array" ref="AI1484">_xlfn.IFS(AH1484&lt;=25,"Young",AH1484&lt;=50,"Adult",AH1484&gt;50,"Old")</f>
        <v>Adult</v>
      </c>
    </row>
    <row r="1485" spans="1:35" x14ac:dyDescent="0.35">
      <c r="A1485" s="11">
        <v>2003</v>
      </c>
      <c r="B1485" s="9">
        <v>43934</v>
      </c>
      <c r="C1485" s="10">
        <f t="shared" ca="1" si="23"/>
        <v>6.1027777777777779</v>
      </c>
      <c r="D1485" s="11" t="s">
        <v>27</v>
      </c>
      <c r="E1485" s="11" t="s">
        <v>73</v>
      </c>
      <c r="F1485" s="11" t="s">
        <v>107</v>
      </c>
      <c r="G1485" s="11" t="s">
        <v>30</v>
      </c>
      <c r="H1485" s="11" t="s">
        <v>55</v>
      </c>
      <c r="I1485" s="11" t="s">
        <v>45</v>
      </c>
      <c r="J1485" s="11" t="s">
        <v>33</v>
      </c>
      <c r="K1485" s="11" t="s">
        <v>99</v>
      </c>
      <c r="L1485" s="9">
        <v>31229</v>
      </c>
      <c r="M1485" s="11" t="s">
        <v>35</v>
      </c>
      <c r="N1485" s="11" t="s">
        <v>36</v>
      </c>
      <c r="O1485" s="11" t="s">
        <v>59</v>
      </c>
      <c r="P1485" s="11" t="s">
        <v>66</v>
      </c>
      <c r="Q1485" s="11" t="s">
        <v>39</v>
      </c>
      <c r="R1485" s="11" cm="1">
        <f t="array" ref="R1485">_xlfn.IFS(Table3[[#This Row],[Performance Levels]]="Exceeds",4,Table3[[#This Row],[Performance Levels]]="Fully Meets",3,Table3[[#This Row],[Performance Levels]]="PIP",1,Table3[[#This Row],[Performance Levels]]="Needs Improvement",2)</f>
        <v>3</v>
      </c>
      <c r="S1485" s="11">
        <v>3</v>
      </c>
      <c r="T1485" s="11" t="str" cm="1">
        <f t="array" ref="T1485">_xlfn.IFS(S1485&lt;=2,"Excellent",S1485=3,"Average",S1485&lt;=5,"Poor")</f>
        <v>Average</v>
      </c>
      <c r="U1485" s="9">
        <v>45096</v>
      </c>
      <c r="V1485" s="11">
        <v>5</v>
      </c>
      <c r="W1485" s="11" t="str" cm="1">
        <f t="array" ref="W1485">_xlfn.IFS(S1485&lt;=2,"High",S1485=3,"Moderate",S1485&lt;=5,"Low")</f>
        <v>Moderate</v>
      </c>
      <c r="X1485" s="11">
        <v>5</v>
      </c>
      <c r="Y1485" s="11" t="str" cm="1">
        <f t="array" ref="Y1485">_xlfn.IFS(S1485&lt;=2,"High",S1485=3,"Moderate",S1485&lt;=5,"Low")</f>
        <v>Moderate</v>
      </c>
      <c r="Z1485" s="11">
        <v>1</v>
      </c>
      <c r="AA1485" s="11" t="str" cm="1">
        <f t="array" ref="AA1485">_xlfn.IFS(S1485&lt;=2,"High",S1485=3,"Moderate",S1485&lt;=5,"Low")</f>
        <v>Moderate</v>
      </c>
      <c r="AB1485" s="9">
        <v>44907</v>
      </c>
      <c r="AC1485" s="11" t="s">
        <v>67</v>
      </c>
      <c r="AD1485" s="11" t="s">
        <v>50</v>
      </c>
      <c r="AE1485" s="11" t="s">
        <v>62</v>
      </c>
      <c r="AF1485" s="11">
        <v>4</v>
      </c>
      <c r="AG1485" s="12">
        <v>148.97</v>
      </c>
      <c r="AH1485" s="11">
        <v>35</v>
      </c>
      <c r="AI1485" s="11" t="str" cm="1">
        <f t="array" ref="AI1485">_xlfn.IFS(AH1485&lt;=25,"Young",AH1485&lt;=50,"Adult",AH1485&gt;50,"Old")</f>
        <v>Adult</v>
      </c>
    </row>
    <row r="1486" spans="1:35" x14ac:dyDescent="0.35">
      <c r="A1486" s="7">
        <v>2004</v>
      </c>
      <c r="B1486" s="5">
        <v>44311</v>
      </c>
      <c r="C1486" s="6">
        <f t="shared" ca="1" si="23"/>
        <v>5.0694444444444446</v>
      </c>
      <c r="D1486" s="7" t="s">
        <v>27</v>
      </c>
      <c r="E1486" s="7" t="s">
        <v>93</v>
      </c>
      <c r="F1486" s="7" t="s">
        <v>29</v>
      </c>
      <c r="G1486" s="7" t="s">
        <v>30</v>
      </c>
      <c r="H1486" s="7" t="s">
        <v>55</v>
      </c>
      <c r="I1486" s="7" t="s">
        <v>54</v>
      </c>
      <c r="J1486" s="7" t="s">
        <v>33</v>
      </c>
      <c r="K1486" s="7" t="s">
        <v>78</v>
      </c>
      <c r="L1486" s="5">
        <v>36986</v>
      </c>
      <c r="M1486" s="7" t="s">
        <v>35</v>
      </c>
      <c r="N1486" s="7" t="s">
        <v>36</v>
      </c>
      <c r="O1486" s="7" t="s">
        <v>59</v>
      </c>
      <c r="P1486" s="7" t="s">
        <v>76</v>
      </c>
      <c r="Q1486" s="7" t="s">
        <v>39</v>
      </c>
      <c r="R1486" s="7" cm="1">
        <f t="array" ref="R1486">_xlfn.IFS(Table3[[#This Row],[Performance Levels]]="Exceeds",4,Table3[[#This Row],[Performance Levels]]="Fully Meets",3,Table3[[#This Row],[Performance Levels]]="PIP",1,Table3[[#This Row],[Performance Levels]]="Needs Improvement",2)</f>
        <v>3</v>
      </c>
      <c r="S1486" s="7">
        <v>3</v>
      </c>
      <c r="T1486" s="7" t="str" cm="1">
        <f t="array" ref="T1486">_xlfn.IFS(S1486&lt;=2,"Excellent",S1486=3,"Average",S1486&lt;=5,"Poor")</f>
        <v>Average</v>
      </c>
      <c r="U1486" s="5">
        <v>45051</v>
      </c>
      <c r="V1486" s="7">
        <v>3</v>
      </c>
      <c r="W1486" s="7" t="str" cm="1">
        <f t="array" ref="W1486">_xlfn.IFS(S1486&lt;=2,"High",S1486=3,"Moderate",S1486&lt;=5,"Low")</f>
        <v>Moderate</v>
      </c>
      <c r="X1486" s="7">
        <v>3</v>
      </c>
      <c r="Y1486" s="7" t="str" cm="1">
        <f t="array" ref="Y1486">_xlfn.IFS(S1486&lt;=2,"High",S1486=3,"Moderate",S1486&lt;=5,"Low")</f>
        <v>Moderate</v>
      </c>
      <c r="Z1486" s="7">
        <v>4</v>
      </c>
      <c r="AA1486" s="7" t="str" cm="1">
        <f t="array" ref="AA1486">_xlfn.IFS(S1486&lt;=2,"High",S1486=3,"Moderate",S1486&lt;=5,"Low")</f>
        <v>Moderate</v>
      </c>
      <c r="AB1486" s="5">
        <v>44984</v>
      </c>
      <c r="AC1486" s="7" t="s">
        <v>40</v>
      </c>
      <c r="AD1486" s="7" t="s">
        <v>41</v>
      </c>
      <c r="AE1486" s="7" t="s">
        <v>62</v>
      </c>
      <c r="AF1486" s="7">
        <v>1</v>
      </c>
      <c r="AG1486" s="8">
        <v>628.83000000000004</v>
      </c>
      <c r="AH1486" s="7">
        <v>20</v>
      </c>
      <c r="AI1486" s="7" t="str" cm="1">
        <f t="array" ref="AI1486">_xlfn.IFS(AH1486&lt;=25,"Young",AH1486&lt;=50,"Adult",AH1486&gt;50,"Old")</f>
        <v>Young</v>
      </c>
    </row>
    <row r="1487" spans="1:35" x14ac:dyDescent="0.35">
      <c r="A1487" s="11">
        <v>2005</v>
      </c>
      <c r="B1487" s="9">
        <v>43455</v>
      </c>
      <c r="C1487" s="10">
        <f t="shared" ca="1" si="23"/>
        <v>7.4138888888888888</v>
      </c>
      <c r="D1487" s="11" t="s">
        <v>27</v>
      </c>
      <c r="E1487" s="11" t="s">
        <v>73</v>
      </c>
      <c r="F1487" s="11" t="s">
        <v>29</v>
      </c>
      <c r="G1487" s="11" t="s">
        <v>45</v>
      </c>
      <c r="H1487" s="11" t="s">
        <v>55</v>
      </c>
      <c r="I1487" s="11" t="s">
        <v>45</v>
      </c>
      <c r="J1487" s="11" t="s">
        <v>33</v>
      </c>
      <c r="K1487" s="11" t="s">
        <v>88</v>
      </c>
      <c r="L1487" s="9">
        <v>53760</v>
      </c>
      <c r="M1487" s="11" t="s">
        <v>35</v>
      </c>
      <c r="N1487" s="11" t="s">
        <v>36</v>
      </c>
      <c r="O1487" s="11" t="s">
        <v>83</v>
      </c>
      <c r="P1487" s="11" t="s">
        <v>38</v>
      </c>
      <c r="Q1487" s="11" t="s">
        <v>39</v>
      </c>
      <c r="R1487" s="11" cm="1">
        <f t="array" ref="R1487">_xlfn.IFS(Table3[[#This Row],[Performance Levels]]="Exceeds",4,Table3[[#This Row],[Performance Levels]]="Fully Meets",3,Table3[[#This Row],[Performance Levels]]="PIP",1,Table3[[#This Row],[Performance Levels]]="Needs Improvement",2)</f>
        <v>3</v>
      </c>
      <c r="S1487" s="11">
        <v>3</v>
      </c>
      <c r="T1487" s="11" t="str" cm="1">
        <f t="array" ref="T1487">_xlfn.IFS(S1487&lt;=2,"Excellent",S1487=3,"Average",S1487&lt;=5,"Poor")</f>
        <v>Average</v>
      </c>
      <c r="U1487" s="9">
        <v>44869</v>
      </c>
      <c r="V1487" s="11">
        <v>2</v>
      </c>
      <c r="W1487" s="11" t="str" cm="1">
        <f t="array" ref="W1487">_xlfn.IFS(S1487&lt;=2,"High",S1487=3,"Moderate",S1487&lt;=5,"Low")</f>
        <v>Moderate</v>
      </c>
      <c r="X1487" s="11">
        <v>1</v>
      </c>
      <c r="Y1487" s="11" t="str" cm="1">
        <f t="array" ref="Y1487">_xlfn.IFS(S1487&lt;=2,"High",S1487=3,"Moderate",S1487&lt;=5,"Low")</f>
        <v>Moderate</v>
      </c>
      <c r="Z1487" s="11">
        <v>2</v>
      </c>
      <c r="AA1487" s="11" t="str" cm="1">
        <f t="array" ref="AA1487">_xlfn.IFS(S1487&lt;=2,"High",S1487=3,"Moderate",S1487&lt;=5,"Low")</f>
        <v>Moderate</v>
      </c>
      <c r="AB1487" s="9">
        <v>45038</v>
      </c>
      <c r="AC1487" s="11" t="s">
        <v>40</v>
      </c>
      <c r="AD1487" s="11" t="s">
        <v>41</v>
      </c>
      <c r="AE1487" s="11" t="s">
        <v>62</v>
      </c>
      <c r="AF1487" s="11">
        <v>2</v>
      </c>
      <c r="AG1487" s="12">
        <v>458.78</v>
      </c>
      <c r="AH1487" s="11">
        <v>71</v>
      </c>
      <c r="AI1487" s="11" t="str" cm="1">
        <f t="array" ref="AI1487">_xlfn.IFS(AH1487&lt;=25,"Young",AH1487&lt;=50,"Adult",AH1487&gt;50,"Old")</f>
        <v>Old</v>
      </c>
    </row>
    <row r="1488" spans="1:35" x14ac:dyDescent="0.35">
      <c r="A1488" s="7">
        <v>2006</v>
      </c>
      <c r="B1488" s="5">
        <v>44458</v>
      </c>
      <c r="C1488" s="6">
        <f t="shared" ca="1" si="23"/>
        <v>4.6694444444444443</v>
      </c>
      <c r="D1488" s="7" t="s">
        <v>27</v>
      </c>
      <c r="E1488" s="7" t="s">
        <v>80</v>
      </c>
      <c r="F1488" s="7" t="s">
        <v>29</v>
      </c>
      <c r="G1488" s="7" t="s">
        <v>30</v>
      </c>
      <c r="H1488" s="7" t="s">
        <v>31</v>
      </c>
      <c r="I1488" s="7" t="s">
        <v>32</v>
      </c>
      <c r="J1488" s="7" t="s">
        <v>33</v>
      </c>
      <c r="K1488" s="7" t="s">
        <v>81</v>
      </c>
      <c r="L1488" s="5">
        <v>26960</v>
      </c>
      <c r="M1488" s="7" t="s">
        <v>35</v>
      </c>
      <c r="N1488" s="7" t="s">
        <v>47</v>
      </c>
      <c r="O1488" s="7" t="s">
        <v>59</v>
      </c>
      <c r="P1488" s="7" t="s">
        <v>66</v>
      </c>
      <c r="Q1488" s="7" t="s">
        <v>39</v>
      </c>
      <c r="R1488" s="7" cm="1">
        <f t="array" ref="R1488">_xlfn.IFS(Table3[[#This Row],[Performance Levels]]="Exceeds",4,Table3[[#This Row],[Performance Levels]]="Fully Meets",3,Table3[[#This Row],[Performance Levels]]="PIP",1,Table3[[#This Row],[Performance Levels]]="Needs Improvement",2)</f>
        <v>3</v>
      </c>
      <c r="S1488" s="7">
        <v>3</v>
      </c>
      <c r="T1488" s="7" t="str" cm="1">
        <f t="array" ref="T1488">_xlfn.IFS(S1488&lt;=2,"Excellent",S1488=3,"Average",S1488&lt;=5,"Poor")</f>
        <v>Average</v>
      </c>
      <c r="U1488" s="5">
        <v>44855</v>
      </c>
      <c r="V1488" s="7">
        <v>5</v>
      </c>
      <c r="W1488" s="7" t="str" cm="1">
        <f t="array" ref="W1488">_xlfn.IFS(S1488&lt;=2,"High",S1488=3,"Moderate",S1488&lt;=5,"Low")</f>
        <v>Moderate</v>
      </c>
      <c r="X1488" s="7">
        <v>5</v>
      </c>
      <c r="Y1488" s="7" t="str" cm="1">
        <f t="array" ref="Y1488">_xlfn.IFS(S1488&lt;=2,"High",S1488=3,"Moderate",S1488&lt;=5,"Low")</f>
        <v>Moderate</v>
      </c>
      <c r="Z1488" s="7">
        <v>2</v>
      </c>
      <c r="AA1488" s="7" t="str" cm="1">
        <f t="array" ref="AA1488">_xlfn.IFS(S1488&lt;=2,"High",S1488=3,"Moderate",S1488&lt;=5,"Low")</f>
        <v>Moderate</v>
      </c>
      <c r="AB1488" s="5">
        <v>44917</v>
      </c>
      <c r="AC1488" s="7" t="s">
        <v>91</v>
      </c>
      <c r="AD1488" s="7" t="s">
        <v>50</v>
      </c>
      <c r="AE1488" s="7" t="s">
        <v>62</v>
      </c>
      <c r="AF1488" s="7">
        <v>2</v>
      </c>
      <c r="AG1488" s="8">
        <v>892.65</v>
      </c>
      <c r="AH1488" s="7">
        <v>48</v>
      </c>
      <c r="AI1488" s="7" t="str" cm="1">
        <f t="array" ref="AI1488">_xlfn.IFS(AH1488&lt;=25,"Young",AH1488&lt;=50,"Adult",AH1488&gt;50,"Old")</f>
        <v>Adult</v>
      </c>
    </row>
    <row r="1489" spans="1:35" x14ac:dyDescent="0.35">
      <c r="A1489" s="11">
        <v>2007</v>
      </c>
      <c r="B1489" s="9">
        <v>44180</v>
      </c>
      <c r="C1489" s="10">
        <f t="shared" ca="1" si="23"/>
        <v>5.4305555555555554</v>
      </c>
      <c r="D1489" s="11" t="s">
        <v>27</v>
      </c>
      <c r="E1489" s="11" t="s">
        <v>53</v>
      </c>
      <c r="F1489" s="11" t="s">
        <v>29</v>
      </c>
      <c r="G1489" s="11" t="s">
        <v>54</v>
      </c>
      <c r="H1489" s="11" t="s">
        <v>31</v>
      </c>
      <c r="I1489" s="11" t="s">
        <v>32</v>
      </c>
      <c r="J1489" s="11" t="s">
        <v>33</v>
      </c>
      <c r="K1489" s="11" t="s">
        <v>88</v>
      </c>
      <c r="L1489" s="9">
        <v>28980</v>
      </c>
      <c r="M1489" s="11" t="s">
        <v>35</v>
      </c>
      <c r="N1489" s="11" t="s">
        <v>36</v>
      </c>
      <c r="O1489" s="11" t="s">
        <v>71</v>
      </c>
      <c r="P1489" s="11" t="s">
        <v>38</v>
      </c>
      <c r="Q1489" s="11" t="s">
        <v>39</v>
      </c>
      <c r="R1489" s="11" cm="1">
        <f t="array" ref="R1489">_xlfn.IFS(Table3[[#This Row],[Performance Levels]]="Exceeds",4,Table3[[#This Row],[Performance Levels]]="Fully Meets",3,Table3[[#This Row],[Performance Levels]]="PIP",1,Table3[[#This Row],[Performance Levels]]="Needs Improvement",2)</f>
        <v>3</v>
      </c>
      <c r="S1489" s="11">
        <v>3</v>
      </c>
      <c r="T1489" s="11" t="str" cm="1">
        <f t="array" ref="T1489">_xlfn.IFS(S1489&lt;=2,"Excellent",S1489=3,"Average",S1489&lt;=5,"Poor")</f>
        <v>Average</v>
      </c>
      <c r="U1489" s="9">
        <v>45135</v>
      </c>
      <c r="V1489" s="11">
        <v>4</v>
      </c>
      <c r="W1489" s="11" t="str" cm="1">
        <f t="array" ref="W1489">_xlfn.IFS(S1489&lt;=2,"High",S1489=3,"Moderate",S1489&lt;=5,"Low")</f>
        <v>Moderate</v>
      </c>
      <c r="X1489" s="11">
        <v>1</v>
      </c>
      <c r="Y1489" s="11" t="str" cm="1">
        <f t="array" ref="Y1489">_xlfn.IFS(S1489&lt;=2,"High",S1489=3,"Moderate",S1489&lt;=5,"Low")</f>
        <v>Moderate</v>
      </c>
      <c r="Z1489" s="11">
        <v>5</v>
      </c>
      <c r="AA1489" s="11" t="str" cm="1">
        <f t="array" ref="AA1489">_xlfn.IFS(S1489&lt;=2,"High",S1489=3,"Moderate",S1489&lt;=5,"Low")</f>
        <v>Moderate</v>
      </c>
      <c r="AB1489" s="9">
        <v>44985</v>
      </c>
      <c r="AC1489" s="11" t="s">
        <v>91</v>
      </c>
      <c r="AD1489" s="11" t="s">
        <v>50</v>
      </c>
      <c r="AE1489" s="11" t="s">
        <v>72</v>
      </c>
      <c r="AF1489" s="11">
        <v>1</v>
      </c>
      <c r="AG1489" s="12">
        <v>211.17</v>
      </c>
      <c r="AH1489" s="11">
        <v>41</v>
      </c>
      <c r="AI1489" s="11" t="str" cm="1">
        <f t="array" ref="AI1489">_xlfn.IFS(AH1489&lt;=25,"Young",AH1489&lt;=50,"Adult",AH1489&gt;50,"Old")</f>
        <v>Adult</v>
      </c>
    </row>
    <row r="1490" spans="1:35" x14ac:dyDescent="0.35">
      <c r="A1490" s="7">
        <v>2008</v>
      </c>
      <c r="B1490" s="5">
        <v>43661</v>
      </c>
      <c r="C1490" s="6">
        <f t="shared" ca="1" si="23"/>
        <v>6.8472222222222223</v>
      </c>
      <c r="D1490" s="7" t="s">
        <v>27</v>
      </c>
      <c r="E1490" s="7" t="s">
        <v>68</v>
      </c>
      <c r="F1490" s="7" t="s">
        <v>29</v>
      </c>
      <c r="G1490" s="7" t="s">
        <v>45</v>
      </c>
      <c r="H1490" s="7" t="s">
        <v>44</v>
      </c>
      <c r="I1490" s="7" t="s">
        <v>32</v>
      </c>
      <c r="J1490" s="7" t="s">
        <v>33</v>
      </c>
      <c r="K1490" s="7" t="s">
        <v>69</v>
      </c>
      <c r="L1490" s="5">
        <v>51747</v>
      </c>
      <c r="M1490" s="7" t="s">
        <v>35</v>
      </c>
      <c r="N1490" s="7" t="s">
        <v>36</v>
      </c>
      <c r="O1490" s="7" t="s">
        <v>83</v>
      </c>
      <c r="P1490" s="7" t="s">
        <v>38</v>
      </c>
      <c r="Q1490" s="7" t="s">
        <v>39</v>
      </c>
      <c r="R1490" s="7" cm="1">
        <f t="array" ref="R1490">_xlfn.IFS(Table3[[#This Row],[Performance Levels]]="Exceeds",4,Table3[[#This Row],[Performance Levels]]="Fully Meets",3,Table3[[#This Row],[Performance Levels]]="PIP",1,Table3[[#This Row],[Performance Levels]]="Needs Improvement",2)</f>
        <v>3</v>
      </c>
      <c r="S1490" s="7">
        <v>3</v>
      </c>
      <c r="T1490" s="7" t="str" cm="1">
        <f t="array" ref="T1490">_xlfn.IFS(S1490&lt;=2,"Excellent",S1490=3,"Average",S1490&lt;=5,"Poor")</f>
        <v>Average</v>
      </c>
      <c r="U1490" s="5">
        <v>45002</v>
      </c>
      <c r="V1490" s="7">
        <v>1</v>
      </c>
      <c r="W1490" s="7" t="str" cm="1">
        <f t="array" ref="W1490">_xlfn.IFS(S1490&lt;=2,"High",S1490=3,"Moderate",S1490&lt;=5,"Low")</f>
        <v>Moderate</v>
      </c>
      <c r="X1490" s="7">
        <v>2</v>
      </c>
      <c r="Y1490" s="7" t="str" cm="1">
        <f t="array" ref="Y1490">_xlfn.IFS(S1490&lt;=2,"High",S1490=3,"Moderate",S1490&lt;=5,"Low")</f>
        <v>Moderate</v>
      </c>
      <c r="Z1490" s="7">
        <v>2</v>
      </c>
      <c r="AA1490" s="7" t="str" cm="1">
        <f t="array" ref="AA1490">_xlfn.IFS(S1490&lt;=2,"High",S1490=3,"Moderate",S1490&lt;=5,"Low")</f>
        <v>Moderate</v>
      </c>
      <c r="AB1490" s="5">
        <v>44858</v>
      </c>
      <c r="AC1490" s="7" t="s">
        <v>61</v>
      </c>
      <c r="AD1490" s="7" t="s">
        <v>50</v>
      </c>
      <c r="AE1490" s="7" t="s">
        <v>72</v>
      </c>
      <c r="AF1490" s="7">
        <v>2</v>
      </c>
      <c r="AG1490" s="8">
        <v>478.95</v>
      </c>
      <c r="AH1490" s="7">
        <v>78</v>
      </c>
      <c r="AI1490" s="7" t="str" cm="1">
        <f t="array" ref="AI1490">_xlfn.IFS(AH1490&lt;=25,"Young",AH1490&lt;=50,"Adult",AH1490&gt;50,"Old")</f>
        <v>Old</v>
      </c>
    </row>
    <row r="1491" spans="1:35" x14ac:dyDescent="0.35">
      <c r="A1491" s="11">
        <v>2009</v>
      </c>
      <c r="B1491" s="9">
        <v>44517</v>
      </c>
      <c r="C1491" s="10">
        <f t="shared" ca="1" si="23"/>
        <v>4.5083333333333337</v>
      </c>
      <c r="D1491" s="11" t="s">
        <v>27</v>
      </c>
      <c r="E1491" s="11" t="s">
        <v>28</v>
      </c>
      <c r="F1491" s="11" t="s">
        <v>29</v>
      </c>
      <c r="G1491" s="11" t="s">
        <v>30</v>
      </c>
      <c r="H1491" s="11" t="s">
        <v>31</v>
      </c>
      <c r="I1491" s="11" t="s">
        <v>32</v>
      </c>
      <c r="J1491" s="11" t="s">
        <v>33</v>
      </c>
      <c r="K1491" s="11" t="s">
        <v>95</v>
      </c>
      <c r="L1491" s="9">
        <v>35704</v>
      </c>
      <c r="M1491" s="11" t="s">
        <v>35</v>
      </c>
      <c r="N1491" s="11" t="s">
        <v>36</v>
      </c>
      <c r="O1491" s="11" t="s">
        <v>37</v>
      </c>
      <c r="P1491" s="11" t="s">
        <v>38</v>
      </c>
      <c r="Q1491" s="11" t="s">
        <v>39</v>
      </c>
      <c r="R1491" s="11" cm="1">
        <f t="array" ref="R1491">_xlfn.IFS(Table3[[#This Row],[Performance Levels]]="Exceeds",4,Table3[[#This Row],[Performance Levels]]="Fully Meets",3,Table3[[#This Row],[Performance Levels]]="PIP",1,Table3[[#This Row],[Performance Levels]]="Needs Improvement",2)</f>
        <v>3</v>
      </c>
      <c r="S1491" s="11">
        <v>3</v>
      </c>
      <c r="T1491" s="11" t="str" cm="1">
        <f t="array" ref="T1491">_xlfn.IFS(S1491&lt;=2,"Excellent",S1491=3,"Average",S1491&lt;=5,"Poor")</f>
        <v>Average</v>
      </c>
      <c r="U1491" s="9">
        <v>44984</v>
      </c>
      <c r="V1491" s="11">
        <v>5</v>
      </c>
      <c r="W1491" s="11" t="str" cm="1">
        <f t="array" ref="W1491">_xlfn.IFS(S1491&lt;=2,"High",S1491=3,"Moderate",S1491&lt;=5,"Low")</f>
        <v>Moderate</v>
      </c>
      <c r="X1491" s="11">
        <v>2</v>
      </c>
      <c r="Y1491" s="11" t="str" cm="1">
        <f t="array" ref="Y1491">_xlfn.IFS(S1491&lt;=2,"High",S1491=3,"Moderate",S1491&lt;=5,"Low")</f>
        <v>Moderate</v>
      </c>
      <c r="Z1491" s="11">
        <v>2</v>
      </c>
      <c r="AA1491" s="11" t="str" cm="1">
        <f t="array" ref="AA1491">_xlfn.IFS(S1491&lt;=2,"High",S1491=3,"Moderate",S1491&lt;=5,"Low")</f>
        <v>Moderate</v>
      </c>
      <c r="AB1491" s="9">
        <v>44946</v>
      </c>
      <c r="AC1491" s="11" t="s">
        <v>49</v>
      </c>
      <c r="AD1491" s="11" t="s">
        <v>41</v>
      </c>
      <c r="AE1491" s="11" t="s">
        <v>51</v>
      </c>
      <c r="AF1491" s="11">
        <v>1</v>
      </c>
      <c r="AG1491" s="12">
        <v>319.94</v>
      </c>
      <c r="AH1491" s="11">
        <v>24</v>
      </c>
      <c r="AI1491" s="11" t="str" cm="1">
        <f t="array" ref="AI1491">_xlfn.IFS(AH1491&lt;=25,"Young",AH1491&lt;=50,"Adult",AH1491&gt;50,"Old")</f>
        <v>Young</v>
      </c>
    </row>
    <row r="1492" spans="1:35" x14ac:dyDescent="0.35">
      <c r="A1492" s="7">
        <v>2010</v>
      </c>
      <c r="B1492" s="5">
        <v>44961</v>
      </c>
      <c r="C1492" s="6">
        <f t="shared" ca="1" si="23"/>
        <v>3.2944444444444443</v>
      </c>
      <c r="D1492" s="7" t="s">
        <v>27</v>
      </c>
      <c r="E1492" s="7" t="s">
        <v>84</v>
      </c>
      <c r="F1492" s="7" t="s">
        <v>29</v>
      </c>
      <c r="G1492" s="7" t="s">
        <v>45</v>
      </c>
      <c r="H1492" s="7" t="s">
        <v>55</v>
      </c>
      <c r="I1492" s="7" t="s">
        <v>45</v>
      </c>
      <c r="J1492" s="7" t="s">
        <v>33</v>
      </c>
      <c r="K1492" s="7" t="s">
        <v>101</v>
      </c>
      <c r="L1492" s="5">
        <v>54489</v>
      </c>
      <c r="M1492" s="7" t="s">
        <v>35</v>
      </c>
      <c r="N1492" s="7" t="s">
        <v>36</v>
      </c>
      <c r="O1492" s="7" t="s">
        <v>48</v>
      </c>
      <c r="P1492" s="7" t="s">
        <v>66</v>
      </c>
      <c r="Q1492" s="7" t="s">
        <v>39</v>
      </c>
      <c r="R1492" s="7" cm="1">
        <f t="array" ref="R1492">_xlfn.IFS(Table3[[#This Row],[Performance Levels]]="Exceeds",4,Table3[[#This Row],[Performance Levels]]="Fully Meets",3,Table3[[#This Row],[Performance Levels]]="PIP",1,Table3[[#This Row],[Performance Levels]]="Needs Improvement",2)</f>
        <v>3</v>
      </c>
      <c r="S1492" s="7">
        <v>3</v>
      </c>
      <c r="T1492" s="7" t="str" cm="1">
        <f t="array" ref="T1492">_xlfn.IFS(S1492&lt;=2,"Excellent",S1492=3,"Average",S1492&lt;=5,"Poor")</f>
        <v>Average</v>
      </c>
      <c r="U1492" s="5">
        <v>44974</v>
      </c>
      <c r="V1492" s="7">
        <v>4</v>
      </c>
      <c r="W1492" s="7" t="str" cm="1">
        <f t="array" ref="W1492">_xlfn.IFS(S1492&lt;=2,"High",S1492=3,"Moderate",S1492&lt;=5,"Low")</f>
        <v>Moderate</v>
      </c>
      <c r="X1492" s="7">
        <v>4</v>
      </c>
      <c r="Y1492" s="7" t="str" cm="1">
        <f t="array" ref="Y1492">_xlfn.IFS(S1492&lt;=2,"High",S1492=3,"Moderate",S1492&lt;=5,"Low")</f>
        <v>Moderate</v>
      </c>
      <c r="Z1492" s="7">
        <v>4</v>
      </c>
      <c r="AA1492" s="7" t="str" cm="1">
        <f t="array" ref="AA1492">_xlfn.IFS(S1492&lt;=2,"High",S1492=3,"Moderate",S1492&lt;=5,"Low")</f>
        <v>Moderate</v>
      </c>
      <c r="AB1492" s="5">
        <v>44795</v>
      </c>
      <c r="AC1492" s="7" t="s">
        <v>91</v>
      </c>
      <c r="AD1492" s="7" t="s">
        <v>41</v>
      </c>
      <c r="AE1492" s="7" t="s">
        <v>72</v>
      </c>
      <c r="AF1492" s="7">
        <v>2</v>
      </c>
      <c r="AG1492" s="8">
        <v>601.66</v>
      </c>
      <c r="AH1492" s="7">
        <v>74</v>
      </c>
      <c r="AI1492" s="7" t="str" cm="1">
        <f t="array" ref="AI1492">_xlfn.IFS(AH1492&lt;=25,"Young",AH1492&lt;=50,"Adult",AH1492&gt;50,"Old")</f>
        <v>Old</v>
      </c>
    </row>
    <row r="1493" spans="1:35" x14ac:dyDescent="0.35">
      <c r="A1493" s="11">
        <v>2011</v>
      </c>
      <c r="B1493" s="9">
        <v>44745</v>
      </c>
      <c r="C1493" s="10">
        <f t="shared" ca="1" si="23"/>
        <v>3.8805555555555555</v>
      </c>
      <c r="D1493" s="11" t="s">
        <v>27</v>
      </c>
      <c r="E1493" s="11" t="s">
        <v>43</v>
      </c>
      <c r="F1493" s="11" t="s">
        <v>29</v>
      </c>
      <c r="G1493" s="11" t="s">
        <v>30</v>
      </c>
      <c r="H1493" s="11" t="s">
        <v>55</v>
      </c>
      <c r="I1493" s="11" t="s">
        <v>32</v>
      </c>
      <c r="J1493" s="11" t="s">
        <v>33</v>
      </c>
      <c r="K1493" s="11" t="s">
        <v>34</v>
      </c>
      <c r="L1493" s="9">
        <v>34552</v>
      </c>
      <c r="M1493" s="11" t="s">
        <v>35</v>
      </c>
      <c r="N1493" s="11" t="s">
        <v>36</v>
      </c>
      <c r="O1493" s="11" t="s">
        <v>83</v>
      </c>
      <c r="P1493" s="11" t="s">
        <v>66</v>
      </c>
      <c r="Q1493" s="11" t="s">
        <v>39</v>
      </c>
      <c r="R1493" s="11" cm="1">
        <f t="array" ref="R1493">_xlfn.IFS(Table3[[#This Row],[Performance Levels]]="Exceeds",4,Table3[[#This Row],[Performance Levels]]="Fully Meets",3,Table3[[#This Row],[Performance Levels]]="PIP",1,Table3[[#This Row],[Performance Levels]]="Needs Improvement",2)</f>
        <v>3</v>
      </c>
      <c r="S1493" s="11">
        <v>3</v>
      </c>
      <c r="T1493" s="11" t="str" cm="1">
        <f t="array" ref="T1493">_xlfn.IFS(S1493&lt;=2,"Excellent",S1493=3,"Average",S1493&lt;=5,"Poor")</f>
        <v>Average</v>
      </c>
      <c r="U1493" s="9">
        <v>44953</v>
      </c>
      <c r="V1493" s="11">
        <v>3</v>
      </c>
      <c r="W1493" s="11" t="str" cm="1">
        <f t="array" ref="W1493">_xlfn.IFS(S1493&lt;=2,"High",S1493=3,"Moderate",S1493&lt;=5,"Low")</f>
        <v>Moderate</v>
      </c>
      <c r="X1493" s="11">
        <v>2</v>
      </c>
      <c r="Y1493" s="11" t="str" cm="1">
        <f t="array" ref="Y1493">_xlfn.IFS(S1493&lt;=2,"High",S1493=3,"Moderate",S1493&lt;=5,"Low")</f>
        <v>Moderate</v>
      </c>
      <c r="Z1493" s="11">
        <v>2</v>
      </c>
      <c r="AA1493" s="11" t="str" cm="1">
        <f t="array" ref="AA1493">_xlfn.IFS(S1493&lt;=2,"High",S1493=3,"Moderate",S1493&lt;=5,"Low")</f>
        <v>Moderate</v>
      </c>
      <c r="AB1493" s="9">
        <v>45046</v>
      </c>
      <c r="AC1493" s="11" t="s">
        <v>40</v>
      </c>
      <c r="AD1493" s="11" t="s">
        <v>41</v>
      </c>
      <c r="AE1493" s="11" t="s">
        <v>62</v>
      </c>
      <c r="AF1493" s="11">
        <v>1</v>
      </c>
      <c r="AG1493" s="12">
        <v>999.96</v>
      </c>
      <c r="AH1493" s="11">
        <v>28</v>
      </c>
      <c r="AI1493" s="11" t="str" cm="1">
        <f t="array" ref="AI1493">_xlfn.IFS(AH1493&lt;=25,"Young",AH1493&lt;=50,"Adult",AH1493&gt;50,"Old")</f>
        <v>Adult</v>
      </c>
    </row>
    <row r="1494" spans="1:35" x14ac:dyDescent="0.35">
      <c r="A1494" s="7">
        <v>2012</v>
      </c>
      <c r="B1494" s="5">
        <v>43854</v>
      </c>
      <c r="C1494" s="6">
        <f t="shared" ca="1" si="23"/>
        <v>6.322222222222222</v>
      </c>
      <c r="D1494" s="7" t="s">
        <v>27</v>
      </c>
      <c r="E1494" s="7" t="s">
        <v>86</v>
      </c>
      <c r="F1494" s="7" t="s">
        <v>29</v>
      </c>
      <c r="G1494" s="7" t="s">
        <v>30</v>
      </c>
      <c r="H1494" s="7" t="s">
        <v>55</v>
      </c>
      <c r="I1494" s="7" t="s">
        <v>54</v>
      </c>
      <c r="J1494" s="7" t="s">
        <v>33</v>
      </c>
      <c r="K1494" s="7" t="s">
        <v>57</v>
      </c>
      <c r="L1494" s="5">
        <v>30839</v>
      </c>
      <c r="M1494" s="7" t="s">
        <v>35</v>
      </c>
      <c r="N1494" s="7" t="s">
        <v>36</v>
      </c>
      <c r="O1494" s="7" t="s">
        <v>37</v>
      </c>
      <c r="P1494" s="7" t="s">
        <v>60</v>
      </c>
      <c r="Q1494" s="7" t="s">
        <v>39</v>
      </c>
      <c r="R1494" s="7" cm="1">
        <f t="array" ref="R1494">_xlfn.IFS(Table3[[#This Row],[Performance Levels]]="Exceeds",4,Table3[[#This Row],[Performance Levels]]="Fully Meets",3,Table3[[#This Row],[Performance Levels]]="PIP",1,Table3[[#This Row],[Performance Levels]]="Needs Improvement",2)</f>
        <v>3</v>
      </c>
      <c r="S1494" s="7">
        <v>3</v>
      </c>
      <c r="T1494" s="7" t="str" cm="1">
        <f t="array" ref="T1494">_xlfn.IFS(S1494&lt;=2,"Excellent",S1494=3,"Average",S1494&lt;=5,"Poor")</f>
        <v>Average</v>
      </c>
      <c r="U1494" s="5">
        <v>45133</v>
      </c>
      <c r="V1494" s="7">
        <v>2</v>
      </c>
      <c r="W1494" s="7" t="str" cm="1">
        <f t="array" ref="W1494">_xlfn.IFS(S1494&lt;=2,"High",S1494=3,"Moderate",S1494&lt;=5,"Low")</f>
        <v>Moderate</v>
      </c>
      <c r="X1494" s="7">
        <v>3</v>
      </c>
      <c r="Y1494" s="7" t="str" cm="1">
        <f t="array" ref="Y1494">_xlfn.IFS(S1494&lt;=2,"High",S1494=3,"Moderate",S1494&lt;=5,"Low")</f>
        <v>Moderate</v>
      </c>
      <c r="Z1494" s="7">
        <v>2</v>
      </c>
      <c r="AA1494" s="7" t="str" cm="1">
        <f t="array" ref="AA1494">_xlfn.IFS(S1494&lt;=2,"High",S1494=3,"Moderate",S1494&lt;=5,"Low")</f>
        <v>Moderate</v>
      </c>
      <c r="AB1494" s="5">
        <v>44822</v>
      </c>
      <c r="AC1494" s="7" t="s">
        <v>91</v>
      </c>
      <c r="AD1494" s="7" t="s">
        <v>50</v>
      </c>
      <c r="AE1494" s="7" t="s">
        <v>51</v>
      </c>
      <c r="AF1494" s="7">
        <v>2</v>
      </c>
      <c r="AG1494" s="8">
        <v>138.66999999999999</v>
      </c>
      <c r="AH1494" s="7">
        <v>36</v>
      </c>
      <c r="AI1494" s="7" t="str" cm="1">
        <f t="array" ref="AI1494">_xlfn.IFS(AH1494&lt;=25,"Young",AH1494&lt;=50,"Adult",AH1494&gt;50,"Old")</f>
        <v>Adult</v>
      </c>
    </row>
    <row r="1495" spans="1:35" x14ac:dyDescent="0.35">
      <c r="A1495" s="11">
        <v>2013</v>
      </c>
      <c r="B1495" s="9">
        <v>43653</v>
      </c>
      <c r="C1495" s="10">
        <f t="shared" ca="1" si="23"/>
        <v>6.8694444444444445</v>
      </c>
      <c r="D1495" s="11" t="s">
        <v>27</v>
      </c>
      <c r="E1495" s="11" t="s">
        <v>63</v>
      </c>
      <c r="F1495" s="11" t="s">
        <v>29</v>
      </c>
      <c r="G1495" s="11" t="s">
        <v>30</v>
      </c>
      <c r="H1495" s="11" t="s">
        <v>44</v>
      </c>
      <c r="I1495" s="11" t="s">
        <v>32</v>
      </c>
      <c r="J1495" s="11" t="s">
        <v>33</v>
      </c>
      <c r="K1495" s="11" t="s">
        <v>64</v>
      </c>
      <c r="L1495" s="9">
        <v>19092</v>
      </c>
      <c r="M1495" s="11" t="s">
        <v>35</v>
      </c>
      <c r="N1495" s="11" t="s">
        <v>36</v>
      </c>
      <c r="O1495" s="11" t="s">
        <v>71</v>
      </c>
      <c r="P1495" s="11" t="s">
        <v>38</v>
      </c>
      <c r="Q1495" s="11" t="s">
        <v>39</v>
      </c>
      <c r="R1495" s="11" cm="1">
        <f t="array" ref="R1495">_xlfn.IFS(Table3[[#This Row],[Performance Levels]]="Exceeds",4,Table3[[#This Row],[Performance Levels]]="Fully Meets",3,Table3[[#This Row],[Performance Levels]]="PIP",1,Table3[[#This Row],[Performance Levels]]="Needs Improvement",2)</f>
        <v>3</v>
      </c>
      <c r="S1495" s="11">
        <v>3</v>
      </c>
      <c r="T1495" s="11" t="str" cm="1">
        <f t="array" ref="T1495">_xlfn.IFS(S1495&lt;=2,"Excellent",S1495=3,"Average",S1495&lt;=5,"Poor")</f>
        <v>Average</v>
      </c>
      <c r="U1495" s="9">
        <v>44992</v>
      </c>
      <c r="V1495" s="11">
        <v>4</v>
      </c>
      <c r="W1495" s="11" t="str" cm="1">
        <f t="array" ref="W1495">_xlfn.IFS(S1495&lt;=2,"High",S1495=3,"Moderate",S1495&lt;=5,"Low")</f>
        <v>Moderate</v>
      </c>
      <c r="X1495" s="11">
        <v>5</v>
      </c>
      <c r="Y1495" s="11" t="str" cm="1">
        <f t="array" ref="Y1495">_xlfn.IFS(S1495&lt;=2,"High",S1495=3,"Moderate",S1495&lt;=5,"Low")</f>
        <v>Moderate</v>
      </c>
      <c r="Z1495" s="11">
        <v>4</v>
      </c>
      <c r="AA1495" s="11" t="str" cm="1">
        <f t="array" ref="AA1495">_xlfn.IFS(S1495&lt;=2,"High",S1495=3,"Moderate",S1495&lt;=5,"Low")</f>
        <v>Moderate</v>
      </c>
      <c r="AB1495" s="9">
        <v>44978</v>
      </c>
      <c r="AC1495" s="11" t="s">
        <v>40</v>
      </c>
      <c r="AD1495" s="11" t="s">
        <v>50</v>
      </c>
      <c r="AE1495" s="11" t="s">
        <v>42</v>
      </c>
      <c r="AF1495" s="11">
        <v>2</v>
      </c>
      <c r="AG1495" s="12">
        <v>962.76</v>
      </c>
      <c r="AH1495" s="11">
        <v>67</v>
      </c>
      <c r="AI1495" s="11" t="str" cm="1">
        <f t="array" ref="AI1495">_xlfn.IFS(AH1495&lt;=25,"Young",AH1495&lt;=50,"Adult",AH1495&gt;50,"Old")</f>
        <v>Old</v>
      </c>
    </row>
    <row r="1496" spans="1:35" x14ac:dyDescent="0.35">
      <c r="A1496" s="7">
        <v>2014</v>
      </c>
      <c r="B1496" s="5">
        <v>44633</v>
      </c>
      <c r="C1496" s="6">
        <f t="shared" ca="1" si="23"/>
        <v>4.1861111111111109</v>
      </c>
      <c r="D1496" s="7" t="s">
        <v>105</v>
      </c>
      <c r="E1496" s="7" t="s">
        <v>43</v>
      </c>
      <c r="F1496" s="7" t="s">
        <v>29</v>
      </c>
      <c r="G1496" s="7" t="s">
        <v>45</v>
      </c>
      <c r="H1496" s="7" t="s">
        <v>55</v>
      </c>
      <c r="I1496" s="7" t="s">
        <v>32</v>
      </c>
      <c r="J1496" s="7" t="s">
        <v>33</v>
      </c>
      <c r="K1496" s="7" t="s">
        <v>88</v>
      </c>
      <c r="L1496" s="5">
        <v>30997</v>
      </c>
      <c r="M1496" s="7" t="s">
        <v>35</v>
      </c>
      <c r="N1496" s="7" t="s">
        <v>36</v>
      </c>
      <c r="O1496" s="7" t="s">
        <v>83</v>
      </c>
      <c r="P1496" s="7" t="s">
        <v>76</v>
      </c>
      <c r="Q1496" s="7" t="s">
        <v>39</v>
      </c>
      <c r="R1496" s="7" cm="1">
        <f t="array" ref="R1496">_xlfn.IFS(Table3[[#This Row],[Performance Levels]]="Exceeds",4,Table3[[#This Row],[Performance Levels]]="Fully Meets",3,Table3[[#This Row],[Performance Levels]]="PIP",1,Table3[[#This Row],[Performance Levels]]="Needs Improvement",2)</f>
        <v>3</v>
      </c>
      <c r="S1496" s="7">
        <v>3</v>
      </c>
      <c r="T1496" s="7" t="str" cm="1">
        <f t="array" ref="T1496">_xlfn.IFS(S1496&lt;=2,"Excellent",S1496=3,"Average",S1496&lt;=5,"Poor")</f>
        <v>Average</v>
      </c>
      <c r="U1496" s="5">
        <v>44780</v>
      </c>
      <c r="V1496" s="7">
        <v>2</v>
      </c>
      <c r="W1496" s="7" t="str" cm="1">
        <f t="array" ref="W1496">_xlfn.IFS(S1496&lt;=2,"High",S1496=3,"Moderate",S1496&lt;=5,"Low")</f>
        <v>Moderate</v>
      </c>
      <c r="X1496" s="7">
        <v>5</v>
      </c>
      <c r="Y1496" s="7" t="str" cm="1">
        <f t="array" ref="Y1496">_xlfn.IFS(S1496&lt;=2,"High",S1496=3,"Moderate",S1496&lt;=5,"Low")</f>
        <v>Moderate</v>
      </c>
      <c r="Z1496" s="7">
        <v>4</v>
      </c>
      <c r="AA1496" s="7" t="str" cm="1">
        <f t="array" ref="AA1496">_xlfn.IFS(S1496&lt;=2,"High",S1496=3,"Moderate",S1496&lt;=5,"Low")</f>
        <v>Moderate</v>
      </c>
      <c r="AB1496" s="5">
        <v>44987</v>
      </c>
      <c r="AC1496" s="7" t="s">
        <v>67</v>
      </c>
      <c r="AD1496" s="7" t="s">
        <v>50</v>
      </c>
      <c r="AE1496" s="7" t="s">
        <v>51</v>
      </c>
      <c r="AF1496" s="7">
        <v>4</v>
      </c>
      <c r="AG1496" s="8">
        <v>106.88</v>
      </c>
      <c r="AH1496" s="7">
        <v>38</v>
      </c>
      <c r="AI1496" s="7" t="str" cm="1">
        <f t="array" ref="AI1496">_xlfn.IFS(AH1496&lt;=25,"Young",AH1496&lt;=50,"Adult",AH1496&gt;50,"Old")</f>
        <v>Adult</v>
      </c>
    </row>
    <row r="1497" spans="1:35" x14ac:dyDescent="0.35">
      <c r="A1497" s="11">
        <v>2015</v>
      </c>
      <c r="B1497" s="9">
        <v>45079</v>
      </c>
      <c r="C1497" s="10">
        <f t="shared" ca="1" si="23"/>
        <v>2.9666666666666668</v>
      </c>
      <c r="D1497" s="11" t="s">
        <v>105</v>
      </c>
      <c r="E1497" s="11" t="s">
        <v>86</v>
      </c>
      <c r="F1497" s="11" t="s">
        <v>29</v>
      </c>
      <c r="G1497" s="11" t="s">
        <v>45</v>
      </c>
      <c r="H1497" s="11" t="s">
        <v>55</v>
      </c>
      <c r="I1497" s="11" t="s">
        <v>45</v>
      </c>
      <c r="J1497" s="11" t="s">
        <v>33</v>
      </c>
      <c r="K1497" s="11" t="s">
        <v>78</v>
      </c>
      <c r="L1497" s="9">
        <v>33668</v>
      </c>
      <c r="M1497" s="11" t="s">
        <v>35</v>
      </c>
      <c r="N1497" s="11" t="s">
        <v>36</v>
      </c>
      <c r="O1497" s="11" t="s">
        <v>37</v>
      </c>
      <c r="P1497" s="11" t="s">
        <v>38</v>
      </c>
      <c r="Q1497" s="11" t="s">
        <v>39</v>
      </c>
      <c r="R1497" s="11" cm="1">
        <f t="array" ref="R1497">_xlfn.IFS(Table3[[#This Row],[Performance Levels]]="Exceeds",4,Table3[[#This Row],[Performance Levels]]="Fully Meets",3,Table3[[#This Row],[Performance Levels]]="PIP",1,Table3[[#This Row],[Performance Levels]]="Needs Improvement",2)</f>
        <v>3</v>
      </c>
      <c r="S1497" s="11">
        <v>3</v>
      </c>
      <c r="T1497" s="11" t="str" cm="1">
        <f t="array" ref="T1497">_xlfn.IFS(S1497&lt;=2,"Excellent",S1497=3,"Average",S1497&lt;=5,"Poor")</f>
        <v>Average</v>
      </c>
      <c r="U1497" s="9">
        <v>44786</v>
      </c>
      <c r="V1497" s="11">
        <v>4</v>
      </c>
      <c r="W1497" s="11" t="str" cm="1">
        <f t="array" ref="W1497">_xlfn.IFS(S1497&lt;=2,"High",S1497=3,"Moderate",S1497&lt;=5,"Low")</f>
        <v>Moderate</v>
      </c>
      <c r="X1497" s="11">
        <v>3</v>
      </c>
      <c r="Y1497" s="11" t="str" cm="1">
        <f t="array" ref="Y1497">_xlfn.IFS(S1497&lt;=2,"High",S1497=3,"Moderate",S1497&lt;=5,"Low")</f>
        <v>Moderate</v>
      </c>
      <c r="Z1497" s="11">
        <v>1</v>
      </c>
      <c r="AA1497" s="11" t="str" cm="1">
        <f t="array" ref="AA1497">_xlfn.IFS(S1497&lt;=2,"High",S1497=3,"Moderate",S1497&lt;=5,"Low")</f>
        <v>Moderate</v>
      </c>
      <c r="AB1497" s="9">
        <v>44834</v>
      </c>
      <c r="AC1497" s="11" t="s">
        <v>40</v>
      </c>
      <c r="AD1497" s="11" t="s">
        <v>41</v>
      </c>
      <c r="AE1497" s="11" t="s">
        <v>72</v>
      </c>
      <c r="AF1497" s="11">
        <v>1</v>
      </c>
      <c r="AG1497" s="12">
        <v>561.89</v>
      </c>
      <c r="AH1497" s="11">
        <v>31</v>
      </c>
      <c r="AI1497" s="11" t="str" cm="1">
        <f t="array" ref="AI1497">_xlfn.IFS(AH1497&lt;=25,"Young",AH1497&lt;=50,"Adult",AH1497&gt;50,"Old")</f>
        <v>Adult</v>
      </c>
    </row>
    <row r="1498" spans="1:35" x14ac:dyDescent="0.35">
      <c r="A1498" s="7">
        <v>2016</v>
      </c>
      <c r="B1498" s="5">
        <v>44294</v>
      </c>
      <c r="C1498" s="6">
        <f t="shared" ca="1" si="23"/>
        <v>5.1166666666666663</v>
      </c>
      <c r="D1498" s="7" t="s">
        <v>105</v>
      </c>
      <c r="E1498" s="7" t="s">
        <v>80</v>
      </c>
      <c r="F1498" s="7" t="s">
        <v>29</v>
      </c>
      <c r="G1498" s="7" t="s">
        <v>30</v>
      </c>
      <c r="H1498" s="7" t="s">
        <v>31</v>
      </c>
      <c r="I1498" s="7" t="s">
        <v>54</v>
      </c>
      <c r="J1498" s="7" t="s">
        <v>33</v>
      </c>
      <c r="K1498" s="7" t="s">
        <v>69</v>
      </c>
      <c r="L1498" s="5">
        <v>21459</v>
      </c>
      <c r="M1498" s="7" t="s">
        <v>35</v>
      </c>
      <c r="N1498" s="7" t="s">
        <v>36</v>
      </c>
      <c r="O1498" s="7" t="s">
        <v>37</v>
      </c>
      <c r="P1498" s="7" t="s">
        <v>38</v>
      </c>
      <c r="Q1498" s="7" t="s">
        <v>39</v>
      </c>
      <c r="R1498" s="7" cm="1">
        <f t="array" ref="R1498">_xlfn.IFS(Table3[[#This Row],[Performance Levels]]="Exceeds",4,Table3[[#This Row],[Performance Levels]]="Fully Meets",3,Table3[[#This Row],[Performance Levels]]="PIP",1,Table3[[#This Row],[Performance Levels]]="Needs Improvement",2)</f>
        <v>3</v>
      </c>
      <c r="S1498" s="7">
        <v>3</v>
      </c>
      <c r="T1498" s="7" t="str" cm="1">
        <f t="array" ref="T1498">_xlfn.IFS(S1498&lt;=2,"Excellent",S1498=3,"Average",S1498&lt;=5,"Poor")</f>
        <v>Average</v>
      </c>
      <c r="U1498" s="5">
        <v>45077</v>
      </c>
      <c r="V1498" s="7">
        <v>1</v>
      </c>
      <c r="W1498" s="7" t="str" cm="1">
        <f t="array" ref="W1498">_xlfn.IFS(S1498&lt;=2,"High",S1498=3,"Moderate",S1498&lt;=5,"Low")</f>
        <v>Moderate</v>
      </c>
      <c r="X1498" s="7">
        <v>3</v>
      </c>
      <c r="Y1498" s="7" t="str" cm="1">
        <f t="array" ref="Y1498">_xlfn.IFS(S1498&lt;=2,"High",S1498=3,"Moderate",S1498&lt;=5,"Low")</f>
        <v>Moderate</v>
      </c>
      <c r="Z1498" s="7">
        <v>5</v>
      </c>
      <c r="AA1498" s="7" t="str" cm="1">
        <f t="array" ref="AA1498">_xlfn.IFS(S1498&lt;=2,"High",S1498=3,"Moderate",S1498&lt;=5,"Low")</f>
        <v>Moderate</v>
      </c>
      <c r="AB1498" s="5">
        <v>44817</v>
      </c>
      <c r="AC1498" s="7" t="s">
        <v>67</v>
      </c>
      <c r="AD1498" s="7" t="s">
        <v>41</v>
      </c>
      <c r="AE1498" s="7" t="s">
        <v>51</v>
      </c>
      <c r="AF1498" s="7">
        <v>5</v>
      </c>
      <c r="AG1498" s="8">
        <v>775.52</v>
      </c>
      <c r="AH1498" s="7">
        <v>63</v>
      </c>
      <c r="AI1498" s="7" t="str" cm="1">
        <f t="array" ref="AI1498">_xlfn.IFS(AH1498&lt;=25,"Young",AH1498&lt;=50,"Adult",AH1498&gt;50,"Old")</f>
        <v>Old</v>
      </c>
    </row>
    <row r="1499" spans="1:35" x14ac:dyDescent="0.35">
      <c r="A1499" s="11">
        <v>2017</v>
      </c>
      <c r="B1499" s="9">
        <v>43801</v>
      </c>
      <c r="C1499" s="10">
        <f t="shared" ca="1" si="23"/>
        <v>6.4666666666666668</v>
      </c>
      <c r="D1499" s="11" t="s">
        <v>105</v>
      </c>
      <c r="E1499" s="11" t="s">
        <v>53</v>
      </c>
      <c r="F1499" s="11" t="s">
        <v>29</v>
      </c>
      <c r="G1499" s="11" t="s">
        <v>54</v>
      </c>
      <c r="H1499" s="11" t="s">
        <v>55</v>
      </c>
      <c r="I1499" s="11" t="s">
        <v>45</v>
      </c>
      <c r="J1499" s="11" t="s">
        <v>33</v>
      </c>
      <c r="K1499" s="11" t="s">
        <v>46</v>
      </c>
      <c r="L1499" s="9">
        <v>26040</v>
      </c>
      <c r="M1499" s="11" t="s">
        <v>35</v>
      </c>
      <c r="N1499" s="11" t="s">
        <v>36</v>
      </c>
      <c r="O1499" s="11" t="s">
        <v>71</v>
      </c>
      <c r="P1499" s="11" t="s">
        <v>60</v>
      </c>
      <c r="Q1499" s="11" t="s">
        <v>39</v>
      </c>
      <c r="R1499" s="11" cm="1">
        <f t="array" ref="R1499">_xlfn.IFS(Table3[[#This Row],[Performance Levels]]="Exceeds",4,Table3[[#This Row],[Performance Levels]]="Fully Meets",3,Table3[[#This Row],[Performance Levels]]="PIP",1,Table3[[#This Row],[Performance Levels]]="Needs Improvement",2)</f>
        <v>3</v>
      </c>
      <c r="S1499" s="11">
        <v>3</v>
      </c>
      <c r="T1499" s="11" t="str" cm="1">
        <f t="array" ref="T1499">_xlfn.IFS(S1499&lt;=2,"Excellent",S1499=3,"Average",S1499&lt;=5,"Poor")</f>
        <v>Average</v>
      </c>
      <c r="U1499" s="9">
        <v>45118</v>
      </c>
      <c r="V1499" s="11">
        <v>2</v>
      </c>
      <c r="W1499" s="11" t="str" cm="1">
        <f t="array" ref="W1499">_xlfn.IFS(S1499&lt;=2,"High",S1499=3,"Moderate",S1499&lt;=5,"Low")</f>
        <v>Moderate</v>
      </c>
      <c r="X1499" s="11">
        <v>5</v>
      </c>
      <c r="Y1499" s="11" t="str" cm="1">
        <f t="array" ref="Y1499">_xlfn.IFS(S1499&lt;=2,"High",S1499=3,"Moderate",S1499&lt;=5,"Low")</f>
        <v>Moderate</v>
      </c>
      <c r="Z1499" s="11">
        <v>4</v>
      </c>
      <c r="AA1499" s="11" t="str" cm="1">
        <f t="array" ref="AA1499">_xlfn.IFS(S1499&lt;=2,"High",S1499=3,"Moderate",S1499&lt;=5,"Low")</f>
        <v>Moderate</v>
      </c>
      <c r="AB1499" s="9">
        <v>44898</v>
      </c>
      <c r="AC1499" s="11" t="s">
        <v>91</v>
      </c>
      <c r="AD1499" s="11" t="s">
        <v>50</v>
      </c>
      <c r="AE1499" s="11" t="s">
        <v>51</v>
      </c>
      <c r="AF1499" s="11">
        <v>4</v>
      </c>
      <c r="AG1499" s="12">
        <v>397.01</v>
      </c>
      <c r="AH1499" s="11">
        <v>48</v>
      </c>
      <c r="AI1499" s="11" t="str" cm="1">
        <f t="array" ref="AI1499">_xlfn.IFS(AH1499&lt;=25,"Young",AH1499&lt;=50,"Adult",AH1499&gt;50,"Old")</f>
        <v>Adult</v>
      </c>
    </row>
    <row r="1500" spans="1:35" x14ac:dyDescent="0.35">
      <c r="A1500" s="7">
        <v>2018</v>
      </c>
      <c r="B1500" s="5">
        <v>44629</v>
      </c>
      <c r="C1500" s="6">
        <f t="shared" ca="1" si="23"/>
        <v>4.197222222222222</v>
      </c>
      <c r="D1500" s="7" t="s">
        <v>105</v>
      </c>
      <c r="E1500" s="7" t="s">
        <v>93</v>
      </c>
      <c r="F1500" s="7" t="s">
        <v>29</v>
      </c>
      <c r="G1500" s="7" t="s">
        <v>30</v>
      </c>
      <c r="H1500" s="7" t="s">
        <v>31</v>
      </c>
      <c r="I1500" s="7" t="s">
        <v>32</v>
      </c>
      <c r="J1500" s="7" t="s">
        <v>33</v>
      </c>
      <c r="K1500" s="7" t="s">
        <v>104</v>
      </c>
      <c r="L1500" s="5">
        <v>31439</v>
      </c>
      <c r="M1500" s="7" t="s">
        <v>35</v>
      </c>
      <c r="N1500" s="7" t="s">
        <v>36</v>
      </c>
      <c r="O1500" s="7" t="s">
        <v>83</v>
      </c>
      <c r="P1500" s="7" t="s">
        <v>76</v>
      </c>
      <c r="Q1500" s="7" t="s">
        <v>39</v>
      </c>
      <c r="R1500" s="7" cm="1">
        <f t="array" ref="R1500">_xlfn.IFS(Table3[[#This Row],[Performance Levels]]="Exceeds",4,Table3[[#This Row],[Performance Levels]]="Fully Meets",3,Table3[[#This Row],[Performance Levels]]="PIP",1,Table3[[#This Row],[Performance Levels]]="Needs Improvement",2)</f>
        <v>3</v>
      </c>
      <c r="S1500" s="7">
        <v>3</v>
      </c>
      <c r="T1500" s="7" t="str" cm="1">
        <f t="array" ref="T1500">_xlfn.IFS(S1500&lt;=2,"Excellent",S1500=3,"Average",S1500&lt;=5,"Poor")</f>
        <v>Average</v>
      </c>
      <c r="U1500" s="5">
        <v>44865</v>
      </c>
      <c r="V1500" s="7">
        <v>5</v>
      </c>
      <c r="W1500" s="7" t="str" cm="1">
        <f t="array" ref="W1500">_xlfn.IFS(S1500&lt;=2,"High",S1500=3,"Moderate",S1500&lt;=5,"Low")</f>
        <v>Moderate</v>
      </c>
      <c r="X1500" s="7">
        <v>2</v>
      </c>
      <c r="Y1500" s="7" t="str" cm="1">
        <f t="array" ref="Y1500">_xlfn.IFS(S1500&lt;=2,"High",S1500=3,"Moderate",S1500&lt;=5,"Low")</f>
        <v>Moderate</v>
      </c>
      <c r="Z1500" s="7">
        <v>1</v>
      </c>
      <c r="AA1500" s="7" t="str" cm="1">
        <f t="array" ref="AA1500">_xlfn.IFS(S1500&lt;=2,"High",S1500=3,"Moderate",S1500&lt;=5,"Low")</f>
        <v>Moderate</v>
      </c>
      <c r="AB1500" s="5">
        <v>44794</v>
      </c>
      <c r="AC1500" s="7" t="s">
        <v>49</v>
      </c>
      <c r="AD1500" s="7" t="s">
        <v>50</v>
      </c>
      <c r="AE1500" s="7" t="s">
        <v>51</v>
      </c>
      <c r="AF1500" s="7">
        <v>5</v>
      </c>
      <c r="AG1500" s="8">
        <v>739.74</v>
      </c>
      <c r="AH1500" s="7">
        <v>36</v>
      </c>
      <c r="AI1500" s="7" t="str" cm="1">
        <f t="array" ref="AI1500">_xlfn.IFS(AH1500&lt;=25,"Young",AH1500&lt;=50,"Adult",AH1500&gt;50,"Old")</f>
        <v>Adult</v>
      </c>
    </row>
    <row r="1501" spans="1:35" x14ac:dyDescent="0.35">
      <c r="A1501" s="11">
        <v>2019</v>
      </c>
      <c r="B1501" s="9">
        <v>44646</v>
      </c>
      <c r="C1501" s="10">
        <f t="shared" ca="1" si="23"/>
        <v>4.1500000000000004</v>
      </c>
      <c r="D1501" s="11" t="s">
        <v>105</v>
      </c>
      <c r="E1501" s="11" t="s">
        <v>84</v>
      </c>
      <c r="F1501" s="11" t="s">
        <v>29</v>
      </c>
      <c r="G1501" s="11" t="s">
        <v>54</v>
      </c>
      <c r="H1501" s="11" t="s">
        <v>31</v>
      </c>
      <c r="I1501" s="11" t="s">
        <v>32</v>
      </c>
      <c r="J1501" s="11" t="s">
        <v>33</v>
      </c>
      <c r="K1501" s="11" t="s">
        <v>69</v>
      </c>
      <c r="L1501" s="9">
        <v>28133</v>
      </c>
      <c r="M1501" s="11" t="s">
        <v>35</v>
      </c>
      <c r="N1501" s="11" t="s">
        <v>36</v>
      </c>
      <c r="O1501" s="11" t="s">
        <v>37</v>
      </c>
      <c r="P1501" s="11" t="s">
        <v>38</v>
      </c>
      <c r="Q1501" s="11" t="s">
        <v>39</v>
      </c>
      <c r="R1501" s="11" cm="1">
        <f t="array" ref="R1501">_xlfn.IFS(Table3[[#This Row],[Performance Levels]]="Exceeds",4,Table3[[#This Row],[Performance Levels]]="Fully Meets",3,Table3[[#This Row],[Performance Levels]]="PIP",1,Table3[[#This Row],[Performance Levels]]="Needs Improvement",2)</f>
        <v>3</v>
      </c>
      <c r="S1501" s="11">
        <v>3</v>
      </c>
      <c r="T1501" s="11" t="str" cm="1">
        <f t="array" ref="T1501">_xlfn.IFS(S1501&lt;=2,"Excellent",S1501=3,"Average",S1501&lt;=5,"Poor")</f>
        <v>Average</v>
      </c>
      <c r="U1501" s="9">
        <v>45006</v>
      </c>
      <c r="V1501" s="11">
        <v>2</v>
      </c>
      <c r="W1501" s="11" t="str" cm="1">
        <f t="array" ref="W1501">_xlfn.IFS(S1501&lt;=2,"High",S1501=3,"Moderate",S1501&lt;=5,"Low")</f>
        <v>Moderate</v>
      </c>
      <c r="X1501" s="11">
        <v>1</v>
      </c>
      <c r="Y1501" s="11" t="str" cm="1">
        <f t="array" ref="Y1501">_xlfn.IFS(S1501&lt;=2,"High",S1501=3,"Moderate",S1501&lt;=5,"Low")</f>
        <v>Moderate</v>
      </c>
      <c r="Z1501" s="11">
        <v>4</v>
      </c>
      <c r="AA1501" s="11" t="str" cm="1">
        <f t="array" ref="AA1501">_xlfn.IFS(S1501&lt;=2,"High",S1501=3,"Moderate",S1501&lt;=5,"Low")</f>
        <v>Moderate</v>
      </c>
      <c r="AB1501" s="9">
        <v>44840</v>
      </c>
      <c r="AC1501" s="11" t="s">
        <v>67</v>
      </c>
      <c r="AD1501" s="11" t="s">
        <v>50</v>
      </c>
      <c r="AE1501" s="11" t="s">
        <v>62</v>
      </c>
      <c r="AF1501" s="11">
        <v>2</v>
      </c>
      <c r="AG1501" s="12">
        <v>789.2</v>
      </c>
      <c r="AH1501" s="11">
        <v>45</v>
      </c>
      <c r="AI1501" s="11" t="str" cm="1">
        <f t="array" ref="AI1501">_xlfn.IFS(AH1501&lt;=25,"Young",AH1501&lt;=50,"Adult",AH1501&gt;50,"Old")</f>
        <v>Adult</v>
      </c>
    </row>
    <row r="1502" spans="1:35" x14ac:dyDescent="0.35">
      <c r="A1502" s="7">
        <v>2020</v>
      </c>
      <c r="B1502" s="5">
        <v>44324</v>
      </c>
      <c r="C1502" s="6">
        <f t="shared" ca="1" si="23"/>
        <v>5.0333333333333332</v>
      </c>
      <c r="D1502" s="7" t="s">
        <v>105</v>
      </c>
      <c r="E1502" s="7" t="s">
        <v>63</v>
      </c>
      <c r="F1502" s="7" t="s">
        <v>29</v>
      </c>
      <c r="G1502" s="7" t="s">
        <v>45</v>
      </c>
      <c r="H1502" s="7" t="s">
        <v>44</v>
      </c>
      <c r="I1502" s="7" t="s">
        <v>54</v>
      </c>
      <c r="J1502" s="7" t="s">
        <v>33</v>
      </c>
      <c r="K1502" s="7" t="s">
        <v>100</v>
      </c>
      <c r="L1502" s="5">
        <v>53372</v>
      </c>
      <c r="M1502" s="7" t="s">
        <v>35</v>
      </c>
      <c r="N1502" s="7" t="s">
        <v>36</v>
      </c>
      <c r="O1502" s="7" t="s">
        <v>71</v>
      </c>
      <c r="P1502" s="7" t="s">
        <v>38</v>
      </c>
      <c r="Q1502" s="7" t="s">
        <v>39</v>
      </c>
      <c r="R1502" s="7" cm="1">
        <f t="array" ref="R1502">_xlfn.IFS(Table3[[#This Row],[Performance Levels]]="Exceeds",4,Table3[[#This Row],[Performance Levels]]="Fully Meets",3,Table3[[#This Row],[Performance Levels]]="PIP",1,Table3[[#This Row],[Performance Levels]]="Needs Improvement",2)</f>
        <v>3</v>
      </c>
      <c r="S1502" s="7">
        <v>3</v>
      </c>
      <c r="T1502" s="7" t="str" cm="1">
        <f t="array" ref="T1502">_xlfn.IFS(S1502&lt;=2,"Excellent",S1502=3,"Average",S1502&lt;=5,"Poor")</f>
        <v>Average</v>
      </c>
      <c r="U1502" s="5">
        <v>44893</v>
      </c>
      <c r="V1502" s="7">
        <v>2</v>
      </c>
      <c r="W1502" s="7" t="str" cm="1">
        <f t="array" ref="W1502">_xlfn.IFS(S1502&lt;=2,"High",S1502=3,"Moderate",S1502&lt;=5,"Low")</f>
        <v>Moderate</v>
      </c>
      <c r="X1502" s="7">
        <v>1</v>
      </c>
      <c r="Y1502" s="7" t="str" cm="1">
        <f t="array" ref="Y1502">_xlfn.IFS(S1502&lt;=2,"High",S1502=3,"Moderate",S1502&lt;=5,"Low")</f>
        <v>Moderate</v>
      </c>
      <c r="Z1502" s="7">
        <v>4</v>
      </c>
      <c r="AA1502" s="7" t="str" cm="1">
        <f t="array" ref="AA1502">_xlfn.IFS(S1502&lt;=2,"High",S1502=3,"Moderate",S1502&lt;=5,"Low")</f>
        <v>Moderate</v>
      </c>
      <c r="AB1502" s="5">
        <v>44791</v>
      </c>
      <c r="AC1502" s="7" t="s">
        <v>40</v>
      </c>
      <c r="AD1502" s="7" t="s">
        <v>41</v>
      </c>
      <c r="AE1502" s="7" t="s">
        <v>42</v>
      </c>
      <c r="AF1502" s="7">
        <v>3</v>
      </c>
      <c r="AG1502" s="8">
        <v>428.51</v>
      </c>
      <c r="AH1502" s="7">
        <v>75</v>
      </c>
      <c r="AI1502" s="7" t="str" cm="1">
        <f t="array" ref="AI1502">_xlfn.IFS(AH1502&lt;=25,"Young",AH1502&lt;=50,"Adult",AH1502&gt;50,"Old")</f>
        <v>Old</v>
      </c>
    </row>
    <row r="1503" spans="1:35" x14ac:dyDescent="0.35">
      <c r="A1503" s="11">
        <v>2021</v>
      </c>
      <c r="B1503" s="9">
        <v>44894</v>
      </c>
      <c r="C1503" s="10">
        <f t="shared" ca="1" si="23"/>
        <v>3.4750000000000001</v>
      </c>
      <c r="D1503" s="11" t="s">
        <v>105</v>
      </c>
      <c r="E1503" s="11" t="s">
        <v>73</v>
      </c>
      <c r="F1503" s="11" t="s">
        <v>29</v>
      </c>
      <c r="G1503" s="11" t="s">
        <v>45</v>
      </c>
      <c r="H1503" s="11" t="s">
        <v>44</v>
      </c>
      <c r="I1503" s="11" t="s">
        <v>32</v>
      </c>
      <c r="J1503" s="11" t="s">
        <v>33</v>
      </c>
      <c r="K1503" s="11" t="s">
        <v>69</v>
      </c>
      <c r="L1503" s="9">
        <v>20434</v>
      </c>
      <c r="M1503" s="11" t="s">
        <v>35</v>
      </c>
      <c r="N1503" s="11" t="s">
        <v>36</v>
      </c>
      <c r="O1503" s="11" t="s">
        <v>83</v>
      </c>
      <c r="P1503" s="11" t="s">
        <v>38</v>
      </c>
      <c r="Q1503" s="11" t="s">
        <v>39</v>
      </c>
      <c r="R1503" s="11" cm="1">
        <f t="array" ref="R1503">_xlfn.IFS(Table3[[#This Row],[Performance Levels]]="Exceeds",4,Table3[[#This Row],[Performance Levels]]="Fully Meets",3,Table3[[#This Row],[Performance Levels]]="PIP",1,Table3[[#This Row],[Performance Levels]]="Needs Improvement",2)</f>
        <v>3</v>
      </c>
      <c r="S1503" s="11">
        <v>3</v>
      </c>
      <c r="T1503" s="11" t="str" cm="1">
        <f t="array" ref="T1503">_xlfn.IFS(S1503&lt;=2,"Excellent",S1503=3,"Average",S1503&lt;=5,"Poor")</f>
        <v>Average</v>
      </c>
      <c r="U1503" s="9">
        <v>44801</v>
      </c>
      <c r="V1503" s="11">
        <v>1</v>
      </c>
      <c r="W1503" s="11" t="str" cm="1">
        <f t="array" ref="W1503">_xlfn.IFS(S1503&lt;=2,"High",S1503=3,"Moderate",S1503&lt;=5,"Low")</f>
        <v>Moderate</v>
      </c>
      <c r="X1503" s="11">
        <v>3</v>
      </c>
      <c r="Y1503" s="11" t="str" cm="1">
        <f t="array" ref="Y1503">_xlfn.IFS(S1503&lt;=2,"High",S1503=3,"Moderate",S1503&lt;=5,"Low")</f>
        <v>Moderate</v>
      </c>
      <c r="Z1503" s="11">
        <v>4</v>
      </c>
      <c r="AA1503" s="11" t="str" cm="1">
        <f t="array" ref="AA1503">_xlfn.IFS(S1503&lt;=2,"High",S1503=3,"Moderate",S1503&lt;=5,"Low")</f>
        <v>Moderate</v>
      </c>
      <c r="AB1503" s="9">
        <v>45045</v>
      </c>
      <c r="AC1503" s="11" t="s">
        <v>61</v>
      </c>
      <c r="AD1503" s="11" t="s">
        <v>50</v>
      </c>
      <c r="AE1503" s="11" t="s">
        <v>51</v>
      </c>
      <c r="AF1503" s="11">
        <v>4</v>
      </c>
      <c r="AG1503" s="12">
        <v>646.72</v>
      </c>
      <c r="AH1503" s="11">
        <v>67</v>
      </c>
      <c r="AI1503" s="11" t="str" cm="1">
        <f t="array" ref="AI1503">_xlfn.IFS(AH1503&lt;=25,"Young",AH1503&lt;=50,"Adult",AH1503&gt;50,"Old")</f>
        <v>Old</v>
      </c>
    </row>
    <row r="1504" spans="1:35" x14ac:dyDescent="0.35">
      <c r="A1504" s="7">
        <v>2022</v>
      </c>
      <c r="B1504" s="5">
        <v>43609</v>
      </c>
      <c r="C1504" s="6">
        <f t="shared" ca="1" si="23"/>
        <v>6.9888888888888889</v>
      </c>
      <c r="D1504" s="7" t="s">
        <v>105</v>
      </c>
      <c r="E1504" s="7" t="s">
        <v>68</v>
      </c>
      <c r="F1504" s="7" t="s">
        <v>29</v>
      </c>
      <c r="G1504" s="7" t="s">
        <v>30</v>
      </c>
      <c r="H1504" s="7" t="s">
        <v>55</v>
      </c>
      <c r="I1504" s="7" t="s">
        <v>45</v>
      </c>
      <c r="J1504" s="7" t="s">
        <v>33</v>
      </c>
      <c r="K1504" s="7" t="s">
        <v>102</v>
      </c>
      <c r="L1504" s="5">
        <v>51743</v>
      </c>
      <c r="M1504" s="7" t="s">
        <v>35</v>
      </c>
      <c r="N1504" s="7" t="s">
        <v>36</v>
      </c>
      <c r="O1504" s="7" t="s">
        <v>37</v>
      </c>
      <c r="P1504" s="7" t="s">
        <v>76</v>
      </c>
      <c r="Q1504" s="7" t="s">
        <v>39</v>
      </c>
      <c r="R1504" s="7" cm="1">
        <f t="array" ref="R1504">_xlfn.IFS(Table3[[#This Row],[Performance Levels]]="Exceeds",4,Table3[[#This Row],[Performance Levels]]="Fully Meets",3,Table3[[#This Row],[Performance Levels]]="PIP",1,Table3[[#This Row],[Performance Levels]]="Needs Improvement",2)</f>
        <v>3</v>
      </c>
      <c r="S1504" s="7">
        <v>3</v>
      </c>
      <c r="T1504" s="7" t="str" cm="1">
        <f t="array" ref="T1504">_xlfn.IFS(S1504&lt;=2,"Excellent",S1504=3,"Average",S1504&lt;=5,"Poor")</f>
        <v>Average</v>
      </c>
      <c r="U1504" s="5">
        <v>44876</v>
      </c>
      <c r="V1504" s="7">
        <v>5</v>
      </c>
      <c r="W1504" s="7" t="str" cm="1">
        <f t="array" ref="W1504">_xlfn.IFS(S1504&lt;=2,"High",S1504=3,"Moderate",S1504&lt;=5,"Low")</f>
        <v>Moderate</v>
      </c>
      <c r="X1504" s="7">
        <v>3</v>
      </c>
      <c r="Y1504" s="7" t="str" cm="1">
        <f t="array" ref="Y1504">_xlfn.IFS(S1504&lt;=2,"High",S1504=3,"Moderate",S1504&lt;=5,"Low")</f>
        <v>Moderate</v>
      </c>
      <c r="Z1504" s="7">
        <v>5</v>
      </c>
      <c r="AA1504" s="7" t="str" cm="1">
        <f t="array" ref="AA1504">_xlfn.IFS(S1504&lt;=2,"High",S1504=3,"Moderate",S1504&lt;=5,"Low")</f>
        <v>Moderate</v>
      </c>
      <c r="AB1504" s="5">
        <v>44843</v>
      </c>
      <c r="AC1504" s="7" t="s">
        <v>40</v>
      </c>
      <c r="AD1504" s="7" t="s">
        <v>50</v>
      </c>
      <c r="AE1504" s="7" t="s">
        <v>51</v>
      </c>
      <c r="AF1504" s="7">
        <v>3</v>
      </c>
      <c r="AG1504" s="8">
        <v>742.84</v>
      </c>
      <c r="AH1504" s="7">
        <v>78</v>
      </c>
      <c r="AI1504" s="7" t="str" cm="1">
        <f t="array" ref="AI1504">_xlfn.IFS(AH1504&lt;=25,"Young",AH1504&lt;=50,"Adult",AH1504&gt;50,"Old")</f>
        <v>Old</v>
      </c>
    </row>
    <row r="1505" spans="1:35" x14ac:dyDescent="0.35">
      <c r="A1505" s="11">
        <v>2023</v>
      </c>
      <c r="B1505" s="9">
        <v>44590</v>
      </c>
      <c r="C1505" s="10">
        <f t="shared" ca="1" si="23"/>
        <v>4.3083333333333336</v>
      </c>
      <c r="D1505" s="11" t="s">
        <v>105</v>
      </c>
      <c r="E1505" s="11" t="s">
        <v>28</v>
      </c>
      <c r="F1505" s="11" t="s">
        <v>29</v>
      </c>
      <c r="G1505" s="11" t="s">
        <v>45</v>
      </c>
      <c r="H1505" s="11" t="s">
        <v>31</v>
      </c>
      <c r="I1505" s="11" t="s">
        <v>45</v>
      </c>
      <c r="J1505" s="11" t="s">
        <v>33</v>
      </c>
      <c r="K1505" s="11" t="s">
        <v>64</v>
      </c>
      <c r="L1505" s="9">
        <v>22862</v>
      </c>
      <c r="M1505" s="11" t="s">
        <v>35</v>
      </c>
      <c r="N1505" s="11" t="s">
        <v>36</v>
      </c>
      <c r="O1505" s="11" t="s">
        <v>48</v>
      </c>
      <c r="P1505" s="11" t="s">
        <v>76</v>
      </c>
      <c r="Q1505" s="11" t="s">
        <v>39</v>
      </c>
      <c r="R1505" s="11" cm="1">
        <f t="array" ref="R1505">_xlfn.IFS(Table3[[#This Row],[Performance Levels]]="Exceeds",4,Table3[[#This Row],[Performance Levels]]="Fully Meets",3,Table3[[#This Row],[Performance Levels]]="PIP",1,Table3[[#This Row],[Performance Levels]]="Needs Improvement",2)</f>
        <v>3</v>
      </c>
      <c r="S1505" s="11">
        <v>3</v>
      </c>
      <c r="T1505" s="11" t="str" cm="1">
        <f t="array" ref="T1505">_xlfn.IFS(S1505&lt;=2,"Excellent",S1505=3,"Average",S1505&lt;=5,"Poor")</f>
        <v>Average</v>
      </c>
      <c r="U1505" s="9">
        <v>44844</v>
      </c>
      <c r="V1505" s="11">
        <v>3</v>
      </c>
      <c r="W1505" s="11" t="str" cm="1">
        <f t="array" ref="W1505">_xlfn.IFS(S1505&lt;=2,"High",S1505=3,"Moderate",S1505&lt;=5,"Low")</f>
        <v>Moderate</v>
      </c>
      <c r="X1505" s="11">
        <v>4</v>
      </c>
      <c r="Y1505" s="11" t="str" cm="1">
        <f t="array" ref="Y1505">_xlfn.IFS(S1505&lt;=2,"High",S1505=3,"Moderate",S1505&lt;=5,"Low")</f>
        <v>Moderate</v>
      </c>
      <c r="Z1505" s="11">
        <v>4</v>
      </c>
      <c r="AA1505" s="11" t="str" cm="1">
        <f t="array" ref="AA1505">_xlfn.IFS(S1505&lt;=2,"High",S1505=3,"Moderate",S1505&lt;=5,"Low")</f>
        <v>Moderate</v>
      </c>
      <c r="AB1505" s="9">
        <v>44890</v>
      </c>
      <c r="AC1505" s="11" t="s">
        <v>91</v>
      </c>
      <c r="AD1505" s="11" t="s">
        <v>50</v>
      </c>
      <c r="AE1505" s="11" t="s">
        <v>51</v>
      </c>
      <c r="AF1505" s="11">
        <v>2</v>
      </c>
      <c r="AG1505" s="12">
        <v>894.92</v>
      </c>
      <c r="AH1505" s="11">
        <v>60</v>
      </c>
      <c r="AI1505" s="11" t="str" cm="1">
        <f t="array" ref="AI1505">_xlfn.IFS(AH1505&lt;=25,"Young",AH1505&lt;=50,"Adult",AH1505&gt;50,"Old")</f>
        <v>Old</v>
      </c>
    </row>
    <row r="1506" spans="1:35" x14ac:dyDescent="0.35">
      <c r="A1506" s="7">
        <v>2024</v>
      </c>
      <c r="B1506" s="5">
        <v>44383</v>
      </c>
      <c r="C1506" s="6">
        <f t="shared" ca="1" si="23"/>
        <v>4.8722222222222218</v>
      </c>
      <c r="D1506" s="7" t="s">
        <v>105</v>
      </c>
      <c r="E1506" s="7" t="s">
        <v>43</v>
      </c>
      <c r="F1506" s="7" t="s">
        <v>29</v>
      </c>
      <c r="G1506" s="7" t="s">
        <v>54</v>
      </c>
      <c r="H1506" s="7" t="s">
        <v>31</v>
      </c>
      <c r="I1506" s="7" t="s">
        <v>54</v>
      </c>
      <c r="J1506" s="7" t="s">
        <v>33</v>
      </c>
      <c r="K1506" s="7" t="s">
        <v>69</v>
      </c>
      <c r="L1506" s="5">
        <v>33322</v>
      </c>
      <c r="M1506" s="7" t="s">
        <v>35</v>
      </c>
      <c r="N1506" s="7" t="s">
        <v>36</v>
      </c>
      <c r="O1506" s="7" t="s">
        <v>83</v>
      </c>
      <c r="P1506" s="7" t="s">
        <v>60</v>
      </c>
      <c r="Q1506" s="7" t="s">
        <v>39</v>
      </c>
      <c r="R1506" s="7" cm="1">
        <f t="array" ref="R1506">_xlfn.IFS(Table3[[#This Row],[Performance Levels]]="Exceeds",4,Table3[[#This Row],[Performance Levels]]="Fully Meets",3,Table3[[#This Row],[Performance Levels]]="PIP",1,Table3[[#This Row],[Performance Levels]]="Needs Improvement",2)</f>
        <v>3</v>
      </c>
      <c r="S1506" s="7">
        <v>3</v>
      </c>
      <c r="T1506" s="7" t="str" cm="1">
        <f t="array" ref="T1506">_xlfn.IFS(S1506&lt;=2,"Excellent",S1506=3,"Average",S1506&lt;=5,"Poor")</f>
        <v>Average</v>
      </c>
      <c r="U1506" s="5">
        <v>44859</v>
      </c>
      <c r="V1506" s="7">
        <v>2</v>
      </c>
      <c r="W1506" s="7" t="str" cm="1">
        <f t="array" ref="W1506">_xlfn.IFS(S1506&lt;=2,"High",S1506=3,"Moderate",S1506&lt;=5,"Low")</f>
        <v>Moderate</v>
      </c>
      <c r="X1506" s="7">
        <v>1</v>
      </c>
      <c r="Y1506" s="7" t="str" cm="1">
        <f t="array" ref="Y1506">_xlfn.IFS(S1506&lt;=2,"High",S1506=3,"Moderate",S1506&lt;=5,"Low")</f>
        <v>Moderate</v>
      </c>
      <c r="Z1506" s="7">
        <v>5</v>
      </c>
      <c r="AA1506" s="7" t="str" cm="1">
        <f t="array" ref="AA1506">_xlfn.IFS(S1506&lt;=2,"High",S1506=3,"Moderate",S1506&lt;=5,"Low")</f>
        <v>Moderate</v>
      </c>
      <c r="AB1506" s="5">
        <v>45088</v>
      </c>
      <c r="AC1506" s="7" t="s">
        <v>91</v>
      </c>
      <c r="AD1506" s="7" t="s">
        <v>50</v>
      </c>
      <c r="AE1506" s="7" t="s">
        <v>42</v>
      </c>
      <c r="AF1506" s="7">
        <v>1</v>
      </c>
      <c r="AG1506" s="8">
        <v>222.56</v>
      </c>
      <c r="AH1506" s="7">
        <v>30</v>
      </c>
      <c r="AI1506" s="7" t="str" cm="1">
        <f t="array" ref="AI1506">_xlfn.IFS(AH1506&lt;=25,"Young",AH1506&lt;=50,"Adult",AH1506&gt;50,"Old")</f>
        <v>Adult</v>
      </c>
    </row>
    <row r="1507" spans="1:35" x14ac:dyDescent="0.35">
      <c r="A1507" s="11">
        <v>2025</v>
      </c>
      <c r="B1507" s="9">
        <v>44225</v>
      </c>
      <c r="C1507" s="10">
        <f t="shared" ca="1" si="23"/>
        <v>5.3083333333333336</v>
      </c>
      <c r="D1507" s="11" t="s">
        <v>105</v>
      </c>
      <c r="E1507" s="11" t="s">
        <v>86</v>
      </c>
      <c r="F1507" s="11" t="s">
        <v>29</v>
      </c>
      <c r="G1507" s="11" t="s">
        <v>45</v>
      </c>
      <c r="H1507" s="11" t="s">
        <v>31</v>
      </c>
      <c r="I1507" s="11" t="s">
        <v>32</v>
      </c>
      <c r="J1507" s="11" t="s">
        <v>33</v>
      </c>
      <c r="K1507" s="11" t="s">
        <v>69</v>
      </c>
      <c r="L1507" s="9">
        <v>27495</v>
      </c>
      <c r="M1507" s="11" t="s">
        <v>35</v>
      </c>
      <c r="N1507" s="11" t="s">
        <v>36</v>
      </c>
      <c r="O1507" s="11" t="s">
        <v>83</v>
      </c>
      <c r="P1507" s="11" t="s">
        <v>60</v>
      </c>
      <c r="Q1507" s="11" t="s">
        <v>39</v>
      </c>
      <c r="R1507" s="11" cm="1">
        <f t="array" ref="R1507">_xlfn.IFS(Table3[[#This Row],[Performance Levels]]="Exceeds",4,Table3[[#This Row],[Performance Levels]]="Fully Meets",3,Table3[[#This Row],[Performance Levels]]="PIP",1,Table3[[#This Row],[Performance Levels]]="Needs Improvement",2)</f>
        <v>3</v>
      </c>
      <c r="S1507" s="11">
        <v>3</v>
      </c>
      <c r="T1507" s="11" t="str" cm="1">
        <f t="array" ref="T1507">_xlfn.IFS(S1507&lt;=2,"Excellent",S1507=3,"Average",S1507&lt;=5,"Poor")</f>
        <v>Average</v>
      </c>
      <c r="U1507" s="9">
        <v>45048</v>
      </c>
      <c r="V1507" s="11">
        <v>1</v>
      </c>
      <c r="W1507" s="11" t="str" cm="1">
        <f t="array" ref="W1507">_xlfn.IFS(S1507&lt;=2,"High",S1507=3,"Moderate",S1507&lt;=5,"Low")</f>
        <v>Moderate</v>
      </c>
      <c r="X1507" s="11">
        <v>2</v>
      </c>
      <c r="Y1507" s="11" t="str" cm="1">
        <f t="array" ref="Y1507">_xlfn.IFS(S1507&lt;=2,"High",S1507=3,"Moderate",S1507&lt;=5,"Low")</f>
        <v>Moderate</v>
      </c>
      <c r="Z1507" s="11">
        <v>4</v>
      </c>
      <c r="AA1507" s="11" t="str" cm="1">
        <f t="array" ref="AA1507">_xlfn.IFS(S1507&lt;=2,"High",S1507=3,"Moderate",S1507&lt;=5,"Low")</f>
        <v>Moderate</v>
      </c>
      <c r="AB1507" s="9">
        <v>44943</v>
      </c>
      <c r="AC1507" s="11" t="s">
        <v>67</v>
      </c>
      <c r="AD1507" s="11" t="s">
        <v>41</v>
      </c>
      <c r="AE1507" s="11" t="s">
        <v>72</v>
      </c>
      <c r="AF1507" s="11">
        <v>2</v>
      </c>
      <c r="AG1507" s="12">
        <v>699.76</v>
      </c>
      <c r="AH1507" s="11">
        <v>46</v>
      </c>
      <c r="AI1507" s="11" t="str" cm="1">
        <f t="array" ref="AI1507">_xlfn.IFS(AH1507&lt;=25,"Young",AH1507&lt;=50,"Adult",AH1507&gt;50,"Old")</f>
        <v>Adult</v>
      </c>
    </row>
    <row r="1508" spans="1:35" x14ac:dyDescent="0.35">
      <c r="A1508" s="7">
        <v>2026</v>
      </c>
      <c r="B1508" s="5">
        <v>45059</v>
      </c>
      <c r="C1508" s="6">
        <f t="shared" ca="1" si="23"/>
        <v>3.0194444444444444</v>
      </c>
      <c r="D1508" s="7" t="s">
        <v>27</v>
      </c>
      <c r="E1508" s="7" t="s">
        <v>84</v>
      </c>
      <c r="F1508" s="7" t="s">
        <v>29</v>
      </c>
      <c r="G1508" s="7" t="s">
        <v>30</v>
      </c>
      <c r="H1508" s="7" t="s">
        <v>44</v>
      </c>
      <c r="I1508" s="7" t="s">
        <v>54</v>
      </c>
      <c r="J1508" s="7" t="s">
        <v>33</v>
      </c>
      <c r="K1508" s="7" t="s">
        <v>69</v>
      </c>
      <c r="L1508" s="5">
        <v>25625</v>
      </c>
      <c r="M1508" s="7" t="s">
        <v>35</v>
      </c>
      <c r="N1508" s="7" t="s">
        <v>36</v>
      </c>
      <c r="O1508" s="7" t="s">
        <v>48</v>
      </c>
      <c r="P1508" s="7" t="s">
        <v>66</v>
      </c>
      <c r="Q1508" s="7" t="s">
        <v>39</v>
      </c>
      <c r="R1508" s="7" cm="1">
        <f t="array" ref="R1508">_xlfn.IFS(Table3[[#This Row],[Performance Levels]]="Exceeds",4,Table3[[#This Row],[Performance Levels]]="Fully Meets",3,Table3[[#This Row],[Performance Levels]]="PIP",1,Table3[[#This Row],[Performance Levels]]="Needs Improvement",2)</f>
        <v>3</v>
      </c>
      <c r="S1508" s="7">
        <v>3</v>
      </c>
      <c r="T1508" s="7" t="str" cm="1">
        <f t="array" ref="T1508">_xlfn.IFS(S1508&lt;=2,"Excellent",S1508=3,"Average",S1508&lt;=5,"Poor")</f>
        <v>Average</v>
      </c>
      <c r="U1508" s="5">
        <v>45007</v>
      </c>
      <c r="V1508" s="7">
        <v>2</v>
      </c>
      <c r="W1508" s="7" t="str" cm="1">
        <f t="array" ref="W1508">_xlfn.IFS(S1508&lt;=2,"High",S1508=3,"Moderate",S1508&lt;=5,"Low")</f>
        <v>Moderate</v>
      </c>
      <c r="X1508" s="7">
        <v>4</v>
      </c>
      <c r="Y1508" s="7" t="str" cm="1">
        <f t="array" ref="Y1508">_xlfn.IFS(S1508&lt;=2,"High",S1508=3,"Moderate",S1508&lt;=5,"Low")</f>
        <v>Moderate</v>
      </c>
      <c r="Z1508" s="7">
        <v>4</v>
      </c>
      <c r="AA1508" s="7" t="str" cm="1">
        <f t="array" ref="AA1508">_xlfn.IFS(S1508&lt;=2,"High",S1508=3,"Moderate",S1508&lt;=5,"Low")</f>
        <v>Moderate</v>
      </c>
      <c r="AB1508" s="5">
        <v>44781</v>
      </c>
      <c r="AC1508" s="7" t="s">
        <v>61</v>
      </c>
      <c r="AD1508" s="7" t="s">
        <v>50</v>
      </c>
      <c r="AE1508" s="7" t="s">
        <v>51</v>
      </c>
      <c r="AF1508" s="7">
        <v>3</v>
      </c>
      <c r="AG1508" s="8">
        <v>124.93</v>
      </c>
      <c r="AH1508" s="7">
        <v>53</v>
      </c>
      <c r="AI1508" s="7" t="str" cm="1">
        <f t="array" ref="AI1508">_xlfn.IFS(AH1508&lt;=25,"Young",AH1508&lt;=50,"Adult",AH1508&gt;50,"Old")</f>
        <v>Old</v>
      </c>
    </row>
    <row r="1509" spans="1:35" x14ac:dyDescent="0.35">
      <c r="A1509" s="11">
        <v>2027</v>
      </c>
      <c r="B1509" s="9">
        <v>43607</v>
      </c>
      <c r="C1509" s="10">
        <f t="shared" ca="1" si="23"/>
        <v>6.9944444444444445</v>
      </c>
      <c r="D1509" s="11" t="s">
        <v>27</v>
      </c>
      <c r="E1509" s="11" t="s">
        <v>43</v>
      </c>
      <c r="F1509" s="11" t="s">
        <v>29</v>
      </c>
      <c r="G1509" s="11" t="s">
        <v>45</v>
      </c>
      <c r="H1509" s="11" t="s">
        <v>44</v>
      </c>
      <c r="I1509" s="11" t="s">
        <v>54</v>
      </c>
      <c r="J1509" s="11" t="s">
        <v>33</v>
      </c>
      <c r="K1509" s="11" t="s">
        <v>96</v>
      </c>
      <c r="L1509" s="9">
        <v>27245</v>
      </c>
      <c r="M1509" s="11" t="s">
        <v>35</v>
      </c>
      <c r="N1509" s="11" t="s">
        <v>36</v>
      </c>
      <c r="O1509" s="11" t="s">
        <v>71</v>
      </c>
      <c r="P1509" s="11" t="s">
        <v>60</v>
      </c>
      <c r="Q1509" s="11" t="s">
        <v>39</v>
      </c>
      <c r="R1509" s="11" cm="1">
        <f t="array" ref="R1509">_xlfn.IFS(Table3[[#This Row],[Performance Levels]]="Exceeds",4,Table3[[#This Row],[Performance Levels]]="Fully Meets",3,Table3[[#This Row],[Performance Levels]]="PIP",1,Table3[[#This Row],[Performance Levels]]="Needs Improvement",2)</f>
        <v>3</v>
      </c>
      <c r="S1509" s="11">
        <v>3</v>
      </c>
      <c r="T1509" s="11" t="str" cm="1">
        <f t="array" ref="T1509">_xlfn.IFS(S1509&lt;=2,"Excellent",S1509=3,"Average",S1509&lt;=5,"Poor")</f>
        <v>Average</v>
      </c>
      <c r="U1509" s="9">
        <v>45092</v>
      </c>
      <c r="V1509" s="11">
        <v>3</v>
      </c>
      <c r="W1509" s="11" t="str" cm="1">
        <f t="array" ref="W1509">_xlfn.IFS(S1509&lt;=2,"High",S1509=3,"Moderate",S1509&lt;=5,"Low")</f>
        <v>Moderate</v>
      </c>
      <c r="X1509" s="11">
        <v>1</v>
      </c>
      <c r="Y1509" s="11" t="str" cm="1">
        <f t="array" ref="Y1509">_xlfn.IFS(S1509&lt;=2,"High",S1509=3,"Moderate",S1509&lt;=5,"Low")</f>
        <v>Moderate</v>
      </c>
      <c r="Z1509" s="11">
        <v>3</v>
      </c>
      <c r="AA1509" s="11" t="str" cm="1">
        <f t="array" ref="AA1509">_xlfn.IFS(S1509&lt;=2,"High",S1509=3,"Moderate",S1509&lt;=5,"Low")</f>
        <v>Moderate</v>
      </c>
      <c r="AB1509" s="9">
        <v>44781</v>
      </c>
      <c r="AC1509" s="11" t="s">
        <v>67</v>
      </c>
      <c r="AD1509" s="11" t="s">
        <v>50</v>
      </c>
      <c r="AE1509" s="11" t="s">
        <v>51</v>
      </c>
      <c r="AF1509" s="11">
        <v>5</v>
      </c>
      <c r="AG1509" s="12">
        <v>664.12</v>
      </c>
      <c r="AH1509" s="11">
        <v>45</v>
      </c>
      <c r="AI1509" s="11" t="str" cm="1">
        <f t="array" ref="AI1509">_xlfn.IFS(AH1509&lt;=25,"Young",AH1509&lt;=50,"Adult",AH1509&gt;50,"Old")</f>
        <v>Adult</v>
      </c>
    </row>
    <row r="1510" spans="1:35" x14ac:dyDescent="0.35">
      <c r="A1510" s="7">
        <v>2028</v>
      </c>
      <c r="B1510" s="5">
        <v>44469</v>
      </c>
      <c r="C1510" s="6">
        <f t="shared" ca="1" si="23"/>
        <v>4.6388888888888893</v>
      </c>
      <c r="D1510" s="7" t="s">
        <v>27</v>
      </c>
      <c r="E1510" s="7" t="s">
        <v>86</v>
      </c>
      <c r="F1510" s="7" t="s">
        <v>107</v>
      </c>
      <c r="G1510" s="7" t="s">
        <v>54</v>
      </c>
      <c r="H1510" s="7" t="s">
        <v>31</v>
      </c>
      <c r="I1510" s="7" t="s">
        <v>32</v>
      </c>
      <c r="J1510" s="7" t="s">
        <v>33</v>
      </c>
      <c r="K1510" s="7" t="s">
        <v>69</v>
      </c>
      <c r="L1510" s="5">
        <v>29708</v>
      </c>
      <c r="M1510" s="7" t="s">
        <v>35</v>
      </c>
      <c r="N1510" s="7" t="s">
        <v>36</v>
      </c>
      <c r="O1510" s="7" t="s">
        <v>48</v>
      </c>
      <c r="P1510" s="7" t="s">
        <v>38</v>
      </c>
      <c r="Q1510" s="7" t="s">
        <v>39</v>
      </c>
      <c r="R1510" s="7" cm="1">
        <f t="array" ref="R1510">_xlfn.IFS(Table3[[#This Row],[Performance Levels]]="Exceeds",4,Table3[[#This Row],[Performance Levels]]="Fully Meets",3,Table3[[#This Row],[Performance Levels]]="PIP",1,Table3[[#This Row],[Performance Levels]]="Needs Improvement",2)</f>
        <v>3</v>
      </c>
      <c r="S1510" s="7">
        <v>3</v>
      </c>
      <c r="T1510" s="7" t="str" cm="1">
        <f t="array" ref="T1510">_xlfn.IFS(S1510&lt;=2,"Excellent",S1510=3,"Average",S1510&lt;=5,"Poor")</f>
        <v>Average</v>
      </c>
      <c r="U1510" s="5">
        <v>44835</v>
      </c>
      <c r="V1510" s="7">
        <v>4</v>
      </c>
      <c r="W1510" s="7" t="str" cm="1">
        <f t="array" ref="W1510">_xlfn.IFS(S1510&lt;=2,"High",S1510=3,"Moderate",S1510&lt;=5,"Low")</f>
        <v>Moderate</v>
      </c>
      <c r="X1510" s="7">
        <v>4</v>
      </c>
      <c r="Y1510" s="7" t="str" cm="1">
        <f t="array" ref="Y1510">_xlfn.IFS(S1510&lt;=2,"High",S1510=3,"Moderate",S1510&lt;=5,"Low")</f>
        <v>Moderate</v>
      </c>
      <c r="Z1510" s="7">
        <v>4</v>
      </c>
      <c r="AA1510" s="7" t="str" cm="1">
        <f t="array" ref="AA1510">_xlfn.IFS(S1510&lt;=2,"High",S1510=3,"Moderate",S1510&lt;=5,"Low")</f>
        <v>Moderate</v>
      </c>
      <c r="AB1510" s="5">
        <v>44975</v>
      </c>
      <c r="AC1510" s="7" t="s">
        <v>61</v>
      </c>
      <c r="AD1510" s="7" t="s">
        <v>50</v>
      </c>
      <c r="AE1510" s="7" t="s">
        <v>72</v>
      </c>
      <c r="AF1510" s="7">
        <v>2</v>
      </c>
      <c r="AG1510" s="8">
        <v>862.82</v>
      </c>
      <c r="AH1510" s="7">
        <v>40</v>
      </c>
      <c r="AI1510" s="7" t="str" cm="1">
        <f t="array" ref="AI1510">_xlfn.IFS(AH1510&lt;=25,"Young",AH1510&lt;=50,"Adult",AH1510&gt;50,"Old")</f>
        <v>Adult</v>
      </c>
    </row>
    <row r="1511" spans="1:35" x14ac:dyDescent="0.35">
      <c r="A1511" s="11">
        <v>2029</v>
      </c>
      <c r="B1511" s="9">
        <v>43717</v>
      </c>
      <c r="C1511" s="10">
        <f t="shared" ca="1" si="23"/>
        <v>6.697222222222222</v>
      </c>
      <c r="D1511" s="11" t="s">
        <v>27</v>
      </c>
      <c r="E1511" s="11" t="s">
        <v>63</v>
      </c>
      <c r="F1511" s="11" t="s">
        <v>29</v>
      </c>
      <c r="G1511" s="11" t="s">
        <v>30</v>
      </c>
      <c r="H1511" s="11" t="s">
        <v>31</v>
      </c>
      <c r="I1511" s="11" t="s">
        <v>54</v>
      </c>
      <c r="J1511" s="11" t="s">
        <v>33</v>
      </c>
      <c r="K1511" s="11" t="s">
        <v>74</v>
      </c>
      <c r="L1511" s="9">
        <v>52527</v>
      </c>
      <c r="M1511" s="11" t="s">
        <v>35</v>
      </c>
      <c r="N1511" s="11" t="s">
        <v>36</v>
      </c>
      <c r="O1511" s="11" t="s">
        <v>71</v>
      </c>
      <c r="P1511" s="11" t="s">
        <v>60</v>
      </c>
      <c r="Q1511" s="11" t="s">
        <v>39</v>
      </c>
      <c r="R1511" s="11" cm="1">
        <f t="array" ref="R1511">_xlfn.IFS(Table3[[#This Row],[Performance Levels]]="Exceeds",4,Table3[[#This Row],[Performance Levels]]="Fully Meets",3,Table3[[#This Row],[Performance Levels]]="PIP",1,Table3[[#This Row],[Performance Levels]]="Needs Improvement",2)</f>
        <v>3</v>
      </c>
      <c r="S1511" s="11">
        <v>3</v>
      </c>
      <c r="T1511" s="11" t="str" cm="1">
        <f t="array" ref="T1511">_xlfn.IFS(S1511&lt;=2,"Excellent",S1511=3,"Average",S1511&lt;=5,"Poor")</f>
        <v>Average</v>
      </c>
      <c r="U1511" s="9">
        <v>44834</v>
      </c>
      <c r="V1511" s="11">
        <v>2</v>
      </c>
      <c r="W1511" s="11" t="str" cm="1">
        <f t="array" ref="W1511">_xlfn.IFS(S1511&lt;=2,"High",S1511=3,"Moderate",S1511&lt;=5,"Low")</f>
        <v>Moderate</v>
      </c>
      <c r="X1511" s="11">
        <v>5</v>
      </c>
      <c r="Y1511" s="11" t="str" cm="1">
        <f t="array" ref="Y1511">_xlfn.IFS(S1511&lt;=2,"High",S1511=3,"Moderate",S1511&lt;=5,"Low")</f>
        <v>Moderate</v>
      </c>
      <c r="Z1511" s="11">
        <v>1</v>
      </c>
      <c r="AA1511" s="11" t="str" cm="1">
        <f t="array" ref="AA1511">_xlfn.IFS(S1511&lt;=2,"High",S1511=3,"Moderate",S1511&lt;=5,"Low")</f>
        <v>Moderate</v>
      </c>
      <c r="AB1511" s="9">
        <v>44879</v>
      </c>
      <c r="AC1511" s="11" t="s">
        <v>61</v>
      </c>
      <c r="AD1511" s="11" t="s">
        <v>50</v>
      </c>
      <c r="AE1511" s="11" t="s">
        <v>72</v>
      </c>
      <c r="AF1511" s="11">
        <v>1</v>
      </c>
      <c r="AG1511" s="12">
        <v>813.01</v>
      </c>
      <c r="AH1511" s="11">
        <v>76</v>
      </c>
      <c r="AI1511" s="11" t="str" cm="1">
        <f t="array" ref="AI1511">_xlfn.IFS(AH1511&lt;=25,"Young",AH1511&lt;=50,"Adult",AH1511&gt;50,"Old")</f>
        <v>Old</v>
      </c>
    </row>
    <row r="1512" spans="1:35" x14ac:dyDescent="0.35">
      <c r="A1512" s="7">
        <v>2030</v>
      </c>
      <c r="B1512" s="5">
        <v>43581</v>
      </c>
      <c r="C1512" s="6">
        <f t="shared" ca="1" si="23"/>
        <v>7.0666666666666664</v>
      </c>
      <c r="D1512" s="7" t="s">
        <v>27</v>
      </c>
      <c r="E1512" s="7" t="s">
        <v>93</v>
      </c>
      <c r="F1512" s="7" t="s">
        <v>29</v>
      </c>
      <c r="G1512" s="7" t="s">
        <v>54</v>
      </c>
      <c r="H1512" s="7" t="s">
        <v>55</v>
      </c>
      <c r="I1512" s="7" t="s">
        <v>54</v>
      </c>
      <c r="J1512" s="7" t="s">
        <v>33</v>
      </c>
      <c r="K1512" s="7" t="s">
        <v>100</v>
      </c>
      <c r="L1512" s="5">
        <v>30176</v>
      </c>
      <c r="M1512" s="7" t="s">
        <v>35</v>
      </c>
      <c r="N1512" s="7" t="s">
        <v>36</v>
      </c>
      <c r="O1512" s="7" t="s">
        <v>83</v>
      </c>
      <c r="P1512" s="7" t="s">
        <v>66</v>
      </c>
      <c r="Q1512" s="7" t="s">
        <v>39</v>
      </c>
      <c r="R1512" s="7" cm="1">
        <f t="array" ref="R1512">_xlfn.IFS(Table3[[#This Row],[Performance Levels]]="Exceeds",4,Table3[[#This Row],[Performance Levels]]="Fully Meets",3,Table3[[#This Row],[Performance Levels]]="PIP",1,Table3[[#This Row],[Performance Levels]]="Needs Improvement",2)</f>
        <v>3</v>
      </c>
      <c r="S1512" s="7">
        <v>3</v>
      </c>
      <c r="T1512" s="7" t="str" cm="1">
        <f t="array" ref="T1512">_xlfn.IFS(S1512&lt;=2,"Excellent",S1512=3,"Average",S1512&lt;=5,"Poor")</f>
        <v>Average</v>
      </c>
      <c r="U1512" s="5">
        <v>45023</v>
      </c>
      <c r="V1512" s="7">
        <v>4</v>
      </c>
      <c r="W1512" s="7" t="str" cm="1">
        <f t="array" ref="W1512">_xlfn.IFS(S1512&lt;=2,"High",S1512=3,"Moderate",S1512&lt;=5,"Low")</f>
        <v>Moderate</v>
      </c>
      <c r="X1512" s="7">
        <v>1</v>
      </c>
      <c r="Y1512" s="7" t="str" cm="1">
        <f t="array" ref="Y1512">_xlfn.IFS(S1512&lt;=2,"High",S1512=3,"Moderate",S1512&lt;=5,"Low")</f>
        <v>Moderate</v>
      </c>
      <c r="Z1512" s="7">
        <v>5</v>
      </c>
      <c r="AA1512" s="7" t="str" cm="1">
        <f t="array" ref="AA1512">_xlfn.IFS(S1512&lt;=2,"High",S1512=3,"Moderate",S1512&lt;=5,"Low")</f>
        <v>Moderate</v>
      </c>
      <c r="AB1512" s="5">
        <v>45135</v>
      </c>
      <c r="AC1512" s="7" t="s">
        <v>91</v>
      </c>
      <c r="AD1512" s="7" t="s">
        <v>50</v>
      </c>
      <c r="AE1512" s="7" t="s">
        <v>51</v>
      </c>
      <c r="AF1512" s="7">
        <v>4</v>
      </c>
      <c r="AG1512" s="8">
        <v>349.75</v>
      </c>
      <c r="AH1512" s="7">
        <v>37</v>
      </c>
      <c r="AI1512" s="7" t="str" cm="1">
        <f t="array" ref="AI1512">_xlfn.IFS(AH1512&lt;=25,"Young",AH1512&lt;=50,"Adult",AH1512&gt;50,"Old")</f>
        <v>Adult</v>
      </c>
    </row>
    <row r="1513" spans="1:35" x14ac:dyDescent="0.35">
      <c r="A1513" s="11">
        <v>2031</v>
      </c>
      <c r="B1513" s="9">
        <v>44611</v>
      </c>
      <c r="C1513" s="10">
        <f t="shared" ca="1" si="23"/>
        <v>4.2527777777777782</v>
      </c>
      <c r="D1513" s="11" t="s">
        <v>27</v>
      </c>
      <c r="E1513" s="11" t="s">
        <v>73</v>
      </c>
      <c r="F1513" s="11" t="s">
        <v>29</v>
      </c>
      <c r="G1513" s="11" t="s">
        <v>54</v>
      </c>
      <c r="H1513" s="11" t="s">
        <v>31</v>
      </c>
      <c r="I1513" s="11" t="s">
        <v>54</v>
      </c>
      <c r="J1513" s="11" t="s">
        <v>33</v>
      </c>
      <c r="K1513" s="11" t="s">
        <v>95</v>
      </c>
      <c r="L1513" s="9">
        <v>28292</v>
      </c>
      <c r="M1513" s="11" t="s">
        <v>35</v>
      </c>
      <c r="N1513" s="11" t="s">
        <v>47</v>
      </c>
      <c r="O1513" s="11" t="s">
        <v>83</v>
      </c>
      <c r="P1513" s="11" t="s">
        <v>66</v>
      </c>
      <c r="Q1513" s="11" t="s">
        <v>39</v>
      </c>
      <c r="R1513" s="11" cm="1">
        <f t="array" ref="R1513">_xlfn.IFS(Table3[[#This Row],[Performance Levels]]="Exceeds",4,Table3[[#This Row],[Performance Levels]]="Fully Meets",3,Table3[[#This Row],[Performance Levels]]="PIP",1,Table3[[#This Row],[Performance Levels]]="Needs Improvement",2)</f>
        <v>3</v>
      </c>
      <c r="S1513" s="11">
        <v>3</v>
      </c>
      <c r="T1513" s="11" t="str" cm="1">
        <f t="array" ref="T1513">_xlfn.IFS(S1513&lt;=2,"Excellent",S1513=3,"Average",S1513&lt;=5,"Poor")</f>
        <v>Average</v>
      </c>
      <c r="U1513" s="9">
        <v>44966</v>
      </c>
      <c r="V1513" s="11">
        <v>1</v>
      </c>
      <c r="W1513" s="11" t="str" cm="1">
        <f t="array" ref="W1513">_xlfn.IFS(S1513&lt;=2,"High",S1513=3,"Moderate",S1513&lt;=5,"Low")</f>
        <v>Moderate</v>
      </c>
      <c r="X1513" s="11">
        <v>3</v>
      </c>
      <c r="Y1513" s="11" t="str" cm="1">
        <f t="array" ref="Y1513">_xlfn.IFS(S1513&lt;=2,"High",S1513=3,"Moderate",S1513&lt;=5,"Low")</f>
        <v>Moderate</v>
      </c>
      <c r="Z1513" s="11">
        <v>1</v>
      </c>
      <c r="AA1513" s="11" t="str" cm="1">
        <f t="array" ref="AA1513">_xlfn.IFS(S1513&lt;=2,"High",S1513=3,"Moderate",S1513&lt;=5,"Low")</f>
        <v>Moderate</v>
      </c>
      <c r="AB1513" s="9">
        <v>45132</v>
      </c>
      <c r="AC1513" s="11" t="s">
        <v>67</v>
      </c>
      <c r="AD1513" s="11" t="s">
        <v>50</v>
      </c>
      <c r="AE1513" s="11" t="s">
        <v>42</v>
      </c>
      <c r="AF1513" s="11">
        <v>1</v>
      </c>
      <c r="AG1513" s="12">
        <v>244.5</v>
      </c>
      <c r="AH1513" s="11">
        <v>45</v>
      </c>
      <c r="AI1513" s="11" t="str" cm="1">
        <f t="array" ref="AI1513">_xlfn.IFS(AH1513&lt;=25,"Young",AH1513&lt;=50,"Adult",AH1513&gt;50,"Old")</f>
        <v>Adult</v>
      </c>
    </row>
    <row r="1514" spans="1:35" x14ac:dyDescent="0.35">
      <c r="A1514" s="7">
        <v>2032</v>
      </c>
      <c r="B1514" s="5">
        <v>44667</v>
      </c>
      <c r="C1514" s="6">
        <f t="shared" ca="1" si="23"/>
        <v>4.0944444444444441</v>
      </c>
      <c r="D1514" s="7" t="s">
        <v>27</v>
      </c>
      <c r="E1514" s="7" t="s">
        <v>80</v>
      </c>
      <c r="F1514" s="7" t="s">
        <v>29</v>
      </c>
      <c r="G1514" s="7" t="s">
        <v>30</v>
      </c>
      <c r="H1514" s="7" t="s">
        <v>31</v>
      </c>
      <c r="I1514" s="7" t="s">
        <v>45</v>
      </c>
      <c r="J1514" s="7" t="s">
        <v>33</v>
      </c>
      <c r="K1514" s="7" t="s">
        <v>69</v>
      </c>
      <c r="L1514" s="5">
        <v>35374</v>
      </c>
      <c r="M1514" s="7" t="s">
        <v>35</v>
      </c>
      <c r="N1514" s="7" t="s">
        <v>47</v>
      </c>
      <c r="O1514" s="7" t="s">
        <v>83</v>
      </c>
      <c r="P1514" s="7" t="s">
        <v>76</v>
      </c>
      <c r="Q1514" s="7" t="s">
        <v>39</v>
      </c>
      <c r="R1514" s="7" cm="1">
        <f t="array" ref="R1514">_xlfn.IFS(Table3[[#This Row],[Performance Levels]]="Exceeds",4,Table3[[#This Row],[Performance Levels]]="Fully Meets",3,Table3[[#This Row],[Performance Levels]]="PIP",1,Table3[[#This Row],[Performance Levels]]="Needs Improvement",2)</f>
        <v>3</v>
      </c>
      <c r="S1514" s="7">
        <v>3</v>
      </c>
      <c r="T1514" s="7" t="str" cm="1">
        <f t="array" ref="T1514">_xlfn.IFS(S1514&lt;=2,"Excellent",S1514=3,"Average",S1514&lt;=5,"Poor")</f>
        <v>Average</v>
      </c>
      <c r="U1514" s="5">
        <v>45109</v>
      </c>
      <c r="V1514" s="7">
        <v>5</v>
      </c>
      <c r="W1514" s="7" t="str" cm="1">
        <f t="array" ref="W1514">_xlfn.IFS(S1514&lt;=2,"High",S1514=3,"Moderate",S1514&lt;=5,"Low")</f>
        <v>Moderate</v>
      </c>
      <c r="X1514" s="7">
        <v>2</v>
      </c>
      <c r="Y1514" s="7" t="str" cm="1">
        <f t="array" ref="Y1514">_xlfn.IFS(S1514&lt;=2,"High",S1514=3,"Moderate",S1514&lt;=5,"Low")</f>
        <v>Moderate</v>
      </c>
      <c r="Z1514" s="7">
        <v>4</v>
      </c>
      <c r="AA1514" s="7" t="str" cm="1">
        <f t="array" ref="AA1514">_xlfn.IFS(S1514&lt;=2,"High",S1514=3,"Moderate",S1514&lt;=5,"Low")</f>
        <v>Moderate</v>
      </c>
      <c r="AB1514" s="5">
        <v>44886</v>
      </c>
      <c r="AC1514" s="7" t="s">
        <v>49</v>
      </c>
      <c r="AD1514" s="7" t="s">
        <v>41</v>
      </c>
      <c r="AE1514" s="7" t="s">
        <v>62</v>
      </c>
      <c r="AF1514" s="7">
        <v>3</v>
      </c>
      <c r="AG1514" s="8">
        <v>873.52</v>
      </c>
      <c r="AH1514" s="7">
        <v>26</v>
      </c>
      <c r="AI1514" s="7" t="str" cm="1">
        <f t="array" ref="AI1514">_xlfn.IFS(AH1514&lt;=25,"Young",AH1514&lt;=50,"Adult",AH1514&gt;50,"Old")</f>
        <v>Adult</v>
      </c>
    </row>
    <row r="1515" spans="1:35" x14ac:dyDescent="0.35">
      <c r="A1515" s="11">
        <v>2033</v>
      </c>
      <c r="B1515" s="9">
        <v>44693</v>
      </c>
      <c r="C1515" s="10">
        <f t="shared" ca="1" si="23"/>
        <v>4.0222222222222221</v>
      </c>
      <c r="D1515" s="11" t="s">
        <v>27</v>
      </c>
      <c r="E1515" s="11" t="s">
        <v>53</v>
      </c>
      <c r="F1515" s="11" t="s">
        <v>29</v>
      </c>
      <c r="G1515" s="11" t="s">
        <v>54</v>
      </c>
      <c r="H1515" s="11" t="s">
        <v>44</v>
      </c>
      <c r="I1515" s="11" t="s">
        <v>54</v>
      </c>
      <c r="J1515" s="11" t="s">
        <v>33</v>
      </c>
      <c r="K1515" s="11" t="s">
        <v>64</v>
      </c>
      <c r="L1515" s="9">
        <v>33266</v>
      </c>
      <c r="M1515" s="11" t="s">
        <v>35</v>
      </c>
      <c r="N1515" s="11" t="s">
        <v>36</v>
      </c>
      <c r="O1515" s="11" t="s">
        <v>37</v>
      </c>
      <c r="P1515" s="11" t="s">
        <v>76</v>
      </c>
      <c r="Q1515" s="11" t="s">
        <v>39</v>
      </c>
      <c r="R1515" s="11" cm="1">
        <f t="array" ref="R1515">_xlfn.IFS(Table3[[#This Row],[Performance Levels]]="Exceeds",4,Table3[[#This Row],[Performance Levels]]="Fully Meets",3,Table3[[#This Row],[Performance Levels]]="PIP",1,Table3[[#This Row],[Performance Levels]]="Needs Improvement",2)</f>
        <v>3</v>
      </c>
      <c r="S1515" s="11">
        <v>3</v>
      </c>
      <c r="T1515" s="11" t="str" cm="1">
        <f t="array" ref="T1515">_xlfn.IFS(S1515&lt;=2,"Excellent",S1515=3,"Average",S1515&lt;=5,"Poor")</f>
        <v>Average</v>
      </c>
      <c r="U1515" s="9">
        <v>44844</v>
      </c>
      <c r="V1515" s="11">
        <v>4</v>
      </c>
      <c r="W1515" s="11" t="str" cm="1">
        <f t="array" ref="W1515">_xlfn.IFS(S1515&lt;=2,"High",S1515=3,"Moderate",S1515&lt;=5,"Low")</f>
        <v>Moderate</v>
      </c>
      <c r="X1515" s="11">
        <v>1</v>
      </c>
      <c r="Y1515" s="11" t="str" cm="1">
        <f t="array" ref="Y1515">_xlfn.IFS(S1515&lt;=2,"High",S1515=3,"Moderate",S1515&lt;=5,"Low")</f>
        <v>Moderate</v>
      </c>
      <c r="Z1515" s="11">
        <v>5</v>
      </c>
      <c r="AA1515" s="11" t="str" cm="1">
        <f t="array" ref="AA1515">_xlfn.IFS(S1515&lt;=2,"High",S1515=3,"Moderate",S1515&lt;=5,"Low")</f>
        <v>Moderate</v>
      </c>
      <c r="AB1515" s="9">
        <v>44996</v>
      </c>
      <c r="AC1515" s="11" t="s">
        <v>40</v>
      </c>
      <c r="AD1515" s="11" t="s">
        <v>50</v>
      </c>
      <c r="AE1515" s="11" t="s">
        <v>72</v>
      </c>
      <c r="AF1515" s="11">
        <v>1</v>
      </c>
      <c r="AG1515" s="12">
        <v>358.65</v>
      </c>
      <c r="AH1515" s="11">
        <v>31</v>
      </c>
      <c r="AI1515" s="11" t="str" cm="1">
        <f t="array" ref="AI1515">_xlfn.IFS(AH1515&lt;=25,"Young",AH1515&lt;=50,"Adult",AH1515&gt;50,"Old")</f>
        <v>Adult</v>
      </c>
    </row>
    <row r="1516" spans="1:35" x14ac:dyDescent="0.35">
      <c r="A1516" s="7">
        <v>2034</v>
      </c>
      <c r="B1516" s="5">
        <v>44434</v>
      </c>
      <c r="C1516" s="6">
        <f t="shared" ca="1" si="23"/>
        <v>4.7333333333333334</v>
      </c>
      <c r="D1516" s="7" t="s">
        <v>27</v>
      </c>
      <c r="E1516" s="7" t="s">
        <v>68</v>
      </c>
      <c r="F1516" s="7" t="s">
        <v>29</v>
      </c>
      <c r="G1516" s="7" t="s">
        <v>54</v>
      </c>
      <c r="H1516" s="7" t="s">
        <v>31</v>
      </c>
      <c r="I1516" s="7" t="s">
        <v>45</v>
      </c>
      <c r="J1516" s="7" t="s">
        <v>33</v>
      </c>
      <c r="K1516" s="7" t="s">
        <v>69</v>
      </c>
      <c r="L1516" s="5">
        <v>53711</v>
      </c>
      <c r="M1516" s="7" t="s">
        <v>35</v>
      </c>
      <c r="N1516" s="7" t="s">
        <v>36</v>
      </c>
      <c r="O1516" s="7" t="s">
        <v>83</v>
      </c>
      <c r="P1516" s="7" t="s">
        <v>66</v>
      </c>
      <c r="Q1516" s="7" t="s">
        <v>39</v>
      </c>
      <c r="R1516" s="7" cm="1">
        <f t="array" ref="R1516">_xlfn.IFS(Table3[[#This Row],[Performance Levels]]="Exceeds",4,Table3[[#This Row],[Performance Levels]]="Fully Meets",3,Table3[[#This Row],[Performance Levels]]="PIP",1,Table3[[#This Row],[Performance Levels]]="Needs Improvement",2)</f>
        <v>3</v>
      </c>
      <c r="S1516" s="7">
        <v>3</v>
      </c>
      <c r="T1516" s="7" t="str" cm="1">
        <f t="array" ref="T1516">_xlfn.IFS(S1516&lt;=2,"Excellent",S1516=3,"Average",S1516&lt;=5,"Poor")</f>
        <v>Average</v>
      </c>
      <c r="U1516" s="5">
        <v>44956</v>
      </c>
      <c r="V1516" s="7">
        <v>2</v>
      </c>
      <c r="W1516" s="7" t="str" cm="1">
        <f t="array" ref="W1516">_xlfn.IFS(S1516&lt;=2,"High",S1516=3,"Moderate",S1516&lt;=5,"Low")</f>
        <v>Moderate</v>
      </c>
      <c r="X1516" s="7">
        <v>4</v>
      </c>
      <c r="Y1516" s="7" t="str" cm="1">
        <f t="array" ref="Y1516">_xlfn.IFS(S1516&lt;=2,"High",S1516=3,"Moderate",S1516&lt;=5,"Low")</f>
        <v>Moderate</v>
      </c>
      <c r="Z1516" s="7">
        <v>1</v>
      </c>
      <c r="AA1516" s="7" t="str" cm="1">
        <f t="array" ref="AA1516">_xlfn.IFS(S1516&lt;=2,"High",S1516=3,"Moderate",S1516&lt;=5,"Low")</f>
        <v>Moderate</v>
      </c>
      <c r="AB1516" s="5">
        <v>44946</v>
      </c>
      <c r="AC1516" s="7" t="s">
        <v>67</v>
      </c>
      <c r="AD1516" s="7" t="s">
        <v>41</v>
      </c>
      <c r="AE1516" s="7" t="s">
        <v>72</v>
      </c>
      <c r="AF1516" s="7">
        <v>1</v>
      </c>
      <c r="AG1516" s="8">
        <v>632.33000000000004</v>
      </c>
      <c r="AH1516" s="7">
        <v>74</v>
      </c>
      <c r="AI1516" s="7" t="str" cm="1">
        <f t="array" ref="AI1516">_xlfn.IFS(AH1516&lt;=25,"Young",AH1516&lt;=50,"Adult",AH1516&gt;50,"Old")</f>
        <v>Old</v>
      </c>
    </row>
    <row r="1517" spans="1:35" x14ac:dyDescent="0.35">
      <c r="A1517" s="11">
        <v>2035</v>
      </c>
      <c r="B1517" s="9">
        <v>43988</v>
      </c>
      <c r="C1517" s="10">
        <f t="shared" ca="1" si="23"/>
        <v>5.9555555555555557</v>
      </c>
      <c r="D1517" s="11" t="s">
        <v>27</v>
      </c>
      <c r="E1517" s="11" t="s">
        <v>28</v>
      </c>
      <c r="F1517" s="11" t="s">
        <v>29</v>
      </c>
      <c r="G1517" s="11" t="s">
        <v>54</v>
      </c>
      <c r="H1517" s="11" t="s">
        <v>31</v>
      </c>
      <c r="I1517" s="11" t="s">
        <v>54</v>
      </c>
      <c r="J1517" s="11" t="s">
        <v>33</v>
      </c>
      <c r="K1517" s="11" t="s">
        <v>46</v>
      </c>
      <c r="L1517" s="9">
        <v>36964</v>
      </c>
      <c r="M1517" s="11" t="s">
        <v>35</v>
      </c>
      <c r="N1517" s="11" t="s">
        <v>36</v>
      </c>
      <c r="O1517" s="11" t="s">
        <v>83</v>
      </c>
      <c r="P1517" s="11" t="s">
        <v>66</v>
      </c>
      <c r="Q1517" s="11" t="s">
        <v>39</v>
      </c>
      <c r="R1517" s="11" cm="1">
        <f t="array" ref="R1517">_xlfn.IFS(Table3[[#This Row],[Performance Levels]]="Exceeds",4,Table3[[#This Row],[Performance Levels]]="Fully Meets",3,Table3[[#This Row],[Performance Levels]]="PIP",1,Table3[[#This Row],[Performance Levels]]="Needs Improvement",2)</f>
        <v>3</v>
      </c>
      <c r="S1517" s="11">
        <v>3</v>
      </c>
      <c r="T1517" s="11" t="str" cm="1">
        <f t="array" ref="T1517">_xlfn.IFS(S1517&lt;=2,"Excellent",S1517=3,"Average",S1517&lt;=5,"Poor")</f>
        <v>Average</v>
      </c>
      <c r="U1517" s="9">
        <v>44937</v>
      </c>
      <c r="V1517" s="11">
        <v>4</v>
      </c>
      <c r="W1517" s="11" t="str" cm="1">
        <f t="array" ref="W1517">_xlfn.IFS(S1517&lt;=2,"High",S1517=3,"Moderate",S1517&lt;=5,"Low")</f>
        <v>Moderate</v>
      </c>
      <c r="X1517" s="11">
        <v>2</v>
      </c>
      <c r="Y1517" s="11" t="str" cm="1">
        <f t="array" ref="Y1517">_xlfn.IFS(S1517&lt;=2,"High",S1517=3,"Moderate",S1517&lt;=5,"Low")</f>
        <v>Moderate</v>
      </c>
      <c r="Z1517" s="11">
        <v>3</v>
      </c>
      <c r="AA1517" s="11" t="str" cm="1">
        <f t="array" ref="AA1517">_xlfn.IFS(S1517&lt;=2,"High",S1517=3,"Moderate",S1517&lt;=5,"Low")</f>
        <v>Moderate</v>
      </c>
      <c r="AB1517" s="9">
        <v>44974</v>
      </c>
      <c r="AC1517" s="11" t="s">
        <v>49</v>
      </c>
      <c r="AD1517" s="11" t="s">
        <v>50</v>
      </c>
      <c r="AE1517" s="11" t="s">
        <v>42</v>
      </c>
      <c r="AF1517" s="11">
        <v>2</v>
      </c>
      <c r="AG1517" s="12">
        <v>565.80999999999995</v>
      </c>
      <c r="AH1517" s="11">
        <v>19</v>
      </c>
      <c r="AI1517" s="11" t="str" cm="1">
        <f t="array" ref="AI1517">_xlfn.IFS(AH1517&lt;=25,"Young",AH1517&lt;=50,"Adult",AH1517&gt;50,"Old")</f>
        <v>Young</v>
      </c>
    </row>
    <row r="1518" spans="1:35" x14ac:dyDescent="0.35">
      <c r="A1518" s="7">
        <v>2036</v>
      </c>
      <c r="B1518" s="5">
        <v>44738</v>
      </c>
      <c r="C1518" s="6">
        <f t="shared" ca="1" si="23"/>
        <v>3.9</v>
      </c>
      <c r="D1518" s="7" t="s">
        <v>27</v>
      </c>
      <c r="E1518" s="7" t="s">
        <v>84</v>
      </c>
      <c r="F1518" s="7" t="s">
        <v>29</v>
      </c>
      <c r="G1518" s="7" t="s">
        <v>30</v>
      </c>
      <c r="H1518" s="7" t="s">
        <v>44</v>
      </c>
      <c r="I1518" s="7" t="s">
        <v>45</v>
      </c>
      <c r="J1518" s="7" t="s">
        <v>33</v>
      </c>
      <c r="K1518" s="7" t="s">
        <v>46</v>
      </c>
      <c r="L1518" s="5">
        <v>51915</v>
      </c>
      <c r="M1518" s="7" t="s">
        <v>35</v>
      </c>
      <c r="N1518" s="7" t="s">
        <v>36</v>
      </c>
      <c r="O1518" s="7" t="s">
        <v>83</v>
      </c>
      <c r="P1518" s="7" t="s">
        <v>60</v>
      </c>
      <c r="Q1518" s="7" t="s">
        <v>39</v>
      </c>
      <c r="R1518" s="7" cm="1">
        <f t="array" ref="R1518">_xlfn.IFS(Table3[[#This Row],[Performance Levels]]="Exceeds",4,Table3[[#This Row],[Performance Levels]]="Fully Meets",3,Table3[[#This Row],[Performance Levels]]="PIP",1,Table3[[#This Row],[Performance Levels]]="Needs Improvement",2)</f>
        <v>3</v>
      </c>
      <c r="S1518" s="7">
        <v>3</v>
      </c>
      <c r="T1518" s="7" t="str" cm="1">
        <f t="array" ref="T1518">_xlfn.IFS(S1518&lt;=2,"Excellent",S1518=3,"Average",S1518&lt;=5,"Poor")</f>
        <v>Average</v>
      </c>
      <c r="U1518" s="5">
        <v>45003</v>
      </c>
      <c r="V1518" s="7">
        <v>4</v>
      </c>
      <c r="W1518" s="7" t="str" cm="1">
        <f t="array" ref="W1518">_xlfn.IFS(S1518&lt;=2,"High",S1518=3,"Moderate",S1518&lt;=5,"Low")</f>
        <v>Moderate</v>
      </c>
      <c r="X1518" s="7">
        <v>3</v>
      </c>
      <c r="Y1518" s="7" t="str" cm="1">
        <f t="array" ref="Y1518">_xlfn.IFS(S1518&lt;=2,"High",S1518=3,"Moderate",S1518&lt;=5,"Low")</f>
        <v>Moderate</v>
      </c>
      <c r="Z1518" s="7">
        <v>4</v>
      </c>
      <c r="AA1518" s="7" t="str" cm="1">
        <f t="array" ref="AA1518">_xlfn.IFS(S1518&lt;=2,"High",S1518=3,"Moderate",S1518&lt;=5,"Low")</f>
        <v>Moderate</v>
      </c>
      <c r="AB1518" s="5">
        <v>44828</v>
      </c>
      <c r="AC1518" s="7" t="s">
        <v>91</v>
      </c>
      <c r="AD1518" s="7" t="s">
        <v>41</v>
      </c>
      <c r="AE1518" s="7" t="s">
        <v>62</v>
      </c>
      <c r="AF1518" s="7">
        <v>3</v>
      </c>
      <c r="AG1518" s="8">
        <v>849.04</v>
      </c>
      <c r="AH1518" s="7">
        <v>80</v>
      </c>
      <c r="AI1518" s="7" t="str" cm="1">
        <f t="array" ref="AI1518">_xlfn.IFS(AH1518&lt;=25,"Young",AH1518&lt;=50,"Adult",AH1518&gt;50,"Old")</f>
        <v>Old</v>
      </c>
    </row>
    <row r="1519" spans="1:35" x14ac:dyDescent="0.35">
      <c r="A1519" s="11">
        <v>2037</v>
      </c>
      <c r="B1519" s="9">
        <v>44205</v>
      </c>
      <c r="C1519" s="10">
        <f t="shared" ca="1" si="23"/>
        <v>5.3638888888888889</v>
      </c>
      <c r="D1519" s="11" t="s">
        <v>27</v>
      </c>
      <c r="E1519" s="11" t="s">
        <v>43</v>
      </c>
      <c r="F1519" s="11" t="s">
        <v>29</v>
      </c>
      <c r="G1519" s="11" t="s">
        <v>30</v>
      </c>
      <c r="H1519" s="11" t="s">
        <v>31</v>
      </c>
      <c r="I1519" s="11" t="s">
        <v>54</v>
      </c>
      <c r="J1519" s="11" t="s">
        <v>33</v>
      </c>
      <c r="K1519" s="11" t="s">
        <v>64</v>
      </c>
      <c r="L1519" s="9">
        <v>53201</v>
      </c>
      <c r="M1519" s="11" t="s">
        <v>35</v>
      </c>
      <c r="N1519" s="11" t="s">
        <v>36</v>
      </c>
      <c r="O1519" s="11" t="s">
        <v>37</v>
      </c>
      <c r="P1519" s="11" t="s">
        <v>66</v>
      </c>
      <c r="Q1519" s="11" t="s">
        <v>39</v>
      </c>
      <c r="R1519" s="11" cm="1">
        <f t="array" ref="R1519">_xlfn.IFS(Table3[[#This Row],[Performance Levels]]="Exceeds",4,Table3[[#This Row],[Performance Levels]]="Fully Meets",3,Table3[[#This Row],[Performance Levels]]="PIP",1,Table3[[#This Row],[Performance Levels]]="Needs Improvement",2)</f>
        <v>3</v>
      </c>
      <c r="S1519" s="11">
        <v>3</v>
      </c>
      <c r="T1519" s="11" t="str" cm="1">
        <f t="array" ref="T1519">_xlfn.IFS(S1519&lt;=2,"Excellent",S1519=3,"Average",S1519&lt;=5,"Poor")</f>
        <v>Average</v>
      </c>
      <c r="U1519" s="9">
        <v>44954</v>
      </c>
      <c r="V1519" s="11">
        <v>2</v>
      </c>
      <c r="W1519" s="11" t="str" cm="1">
        <f t="array" ref="W1519">_xlfn.IFS(S1519&lt;=2,"High",S1519=3,"Moderate",S1519&lt;=5,"Low")</f>
        <v>Moderate</v>
      </c>
      <c r="X1519" s="11">
        <v>5</v>
      </c>
      <c r="Y1519" s="11" t="str" cm="1">
        <f t="array" ref="Y1519">_xlfn.IFS(S1519&lt;=2,"High",S1519=3,"Moderate",S1519&lt;=5,"Low")</f>
        <v>Moderate</v>
      </c>
      <c r="Z1519" s="11">
        <v>4</v>
      </c>
      <c r="AA1519" s="11" t="str" cm="1">
        <f t="array" ref="AA1519">_xlfn.IFS(S1519&lt;=2,"High",S1519=3,"Moderate",S1519&lt;=5,"Low")</f>
        <v>Moderate</v>
      </c>
      <c r="AB1519" s="9">
        <v>45123</v>
      </c>
      <c r="AC1519" s="11" t="s">
        <v>40</v>
      </c>
      <c r="AD1519" s="11" t="s">
        <v>41</v>
      </c>
      <c r="AE1519" s="11" t="s">
        <v>42</v>
      </c>
      <c r="AF1519" s="11">
        <v>1</v>
      </c>
      <c r="AG1519" s="12">
        <v>519.42999999999995</v>
      </c>
      <c r="AH1519" s="11">
        <v>76</v>
      </c>
      <c r="AI1519" s="11" t="str" cm="1">
        <f t="array" ref="AI1519">_xlfn.IFS(AH1519&lt;=25,"Young",AH1519&lt;=50,"Adult",AH1519&gt;50,"Old")</f>
        <v>Old</v>
      </c>
    </row>
    <row r="1520" spans="1:35" x14ac:dyDescent="0.35">
      <c r="A1520" s="7">
        <v>2038</v>
      </c>
      <c r="B1520" s="5">
        <v>43345</v>
      </c>
      <c r="C1520" s="6">
        <f t="shared" ca="1" si="23"/>
        <v>7.7166666666666668</v>
      </c>
      <c r="D1520" s="7" t="s">
        <v>27</v>
      </c>
      <c r="E1520" s="7" t="s">
        <v>86</v>
      </c>
      <c r="F1520" s="7" t="s">
        <v>29</v>
      </c>
      <c r="G1520" s="7" t="s">
        <v>45</v>
      </c>
      <c r="H1520" s="7" t="s">
        <v>44</v>
      </c>
      <c r="I1520" s="7" t="s">
        <v>32</v>
      </c>
      <c r="J1520" s="7" t="s">
        <v>33</v>
      </c>
      <c r="K1520" s="7" t="s">
        <v>88</v>
      </c>
      <c r="L1520" s="5">
        <v>37015</v>
      </c>
      <c r="M1520" s="7" t="s">
        <v>35</v>
      </c>
      <c r="N1520" s="7" t="s">
        <v>36</v>
      </c>
      <c r="O1520" s="7" t="s">
        <v>71</v>
      </c>
      <c r="P1520" s="7" t="s">
        <v>66</v>
      </c>
      <c r="Q1520" s="7" t="s">
        <v>39</v>
      </c>
      <c r="R1520" s="7" cm="1">
        <f t="array" ref="R1520">_xlfn.IFS(Table3[[#This Row],[Performance Levels]]="Exceeds",4,Table3[[#This Row],[Performance Levels]]="Fully Meets",3,Table3[[#This Row],[Performance Levels]]="PIP",1,Table3[[#This Row],[Performance Levels]]="Needs Improvement",2)</f>
        <v>3</v>
      </c>
      <c r="S1520" s="7">
        <v>3</v>
      </c>
      <c r="T1520" s="7" t="str" cm="1">
        <f t="array" ref="T1520">_xlfn.IFS(S1520&lt;=2,"Excellent",S1520=3,"Average",S1520&lt;=5,"Poor")</f>
        <v>Average</v>
      </c>
      <c r="U1520" s="5">
        <v>44975</v>
      </c>
      <c r="V1520" s="7">
        <v>5</v>
      </c>
      <c r="W1520" s="7" t="str" cm="1">
        <f t="array" ref="W1520">_xlfn.IFS(S1520&lt;=2,"High",S1520=3,"Moderate",S1520&lt;=5,"Low")</f>
        <v>Moderate</v>
      </c>
      <c r="X1520" s="7">
        <v>3</v>
      </c>
      <c r="Y1520" s="7" t="str" cm="1">
        <f t="array" ref="Y1520">_xlfn.IFS(S1520&lt;=2,"High",S1520=3,"Moderate",S1520&lt;=5,"Low")</f>
        <v>Moderate</v>
      </c>
      <c r="Z1520" s="7">
        <v>2</v>
      </c>
      <c r="AA1520" s="7" t="str" cm="1">
        <f t="array" ref="AA1520">_xlfn.IFS(S1520&lt;=2,"High",S1520=3,"Moderate",S1520&lt;=5,"Low")</f>
        <v>Moderate</v>
      </c>
      <c r="AB1520" s="5">
        <v>44786</v>
      </c>
      <c r="AC1520" s="7" t="s">
        <v>67</v>
      </c>
      <c r="AD1520" s="7" t="s">
        <v>41</v>
      </c>
      <c r="AE1520" s="7" t="s">
        <v>72</v>
      </c>
      <c r="AF1520" s="7">
        <v>2</v>
      </c>
      <c r="AG1520" s="8">
        <v>694.03</v>
      </c>
      <c r="AH1520" s="7">
        <v>17</v>
      </c>
      <c r="AI1520" s="7" t="str" cm="1">
        <f t="array" ref="AI1520">_xlfn.IFS(AH1520&lt;=25,"Young",AH1520&lt;=50,"Adult",AH1520&gt;50,"Old")</f>
        <v>Young</v>
      </c>
    </row>
    <row r="1521" spans="1:35" x14ac:dyDescent="0.35">
      <c r="A1521" s="11">
        <v>2039</v>
      </c>
      <c r="B1521" s="9">
        <v>44673</v>
      </c>
      <c r="C1521" s="10">
        <f t="shared" ca="1" si="23"/>
        <v>4.0777777777777775</v>
      </c>
      <c r="D1521" s="11" t="s">
        <v>27</v>
      </c>
      <c r="E1521" s="11" t="s">
        <v>63</v>
      </c>
      <c r="F1521" s="11" t="s">
        <v>29</v>
      </c>
      <c r="G1521" s="11" t="s">
        <v>54</v>
      </c>
      <c r="H1521" s="11" t="s">
        <v>55</v>
      </c>
      <c r="I1521" s="11" t="s">
        <v>54</v>
      </c>
      <c r="J1521" s="11" t="s">
        <v>33</v>
      </c>
      <c r="K1521" s="11" t="s">
        <v>69</v>
      </c>
      <c r="L1521" s="9">
        <v>21097</v>
      </c>
      <c r="M1521" s="11" t="s">
        <v>35</v>
      </c>
      <c r="N1521" s="11" t="s">
        <v>36</v>
      </c>
      <c r="O1521" s="11" t="s">
        <v>37</v>
      </c>
      <c r="P1521" s="11" t="s">
        <v>60</v>
      </c>
      <c r="Q1521" s="11" t="s">
        <v>39</v>
      </c>
      <c r="R1521" s="11" cm="1">
        <f t="array" ref="R1521">_xlfn.IFS(Table3[[#This Row],[Performance Levels]]="Exceeds",4,Table3[[#This Row],[Performance Levels]]="Fully Meets",3,Table3[[#This Row],[Performance Levels]]="PIP",1,Table3[[#This Row],[Performance Levels]]="Needs Improvement",2)</f>
        <v>3</v>
      </c>
      <c r="S1521" s="11">
        <v>3</v>
      </c>
      <c r="T1521" s="11" t="str" cm="1">
        <f t="array" ref="T1521">_xlfn.IFS(S1521&lt;=2,"Excellent",S1521=3,"Average",S1521&lt;=5,"Poor")</f>
        <v>Average</v>
      </c>
      <c r="U1521" s="9">
        <v>44840</v>
      </c>
      <c r="V1521" s="11">
        <v>5</v>
      </c>
      <c r="W1521" s="11" t="str" cm="1">
        <f t="array" ref="W1521">_xlfn.IFS(S1521&lt;=2,"High",S1521=3,"Moderate",S1521&lt;=5,"Low")</f>
        <v>Moderate</v>
      </c>
      <c r="X1521" s="11">
        <v>2</v>
      </c>
      <c r="Y1521" s="11" t="str" cm="1">
        <f t="array" ref="Y1521">_xlfn.IFS(S1521&lt;=2,"High",S1521=3,"Moderate",S1521&lt;=5,"Low")</f>
        <v>Moderate</v>
      </c>
      <c r="Z1521" s="11">
        <v>2</v>
      </c>
      <c r="AA1521" s="11" t="str" cm="1">
        <f t="array" ref="AA1521">_xlfn.IFS(S1521&lt;=2,"High",S1521=3,"Moderate",S1521&lt;=5,"Low")</f>
        <v>Moderate</v>
      </c>
      <c r="AB1521" s="9">
        <v>45070</v>
      </c>
      <c r="AC1521" s="11" t="s">
        <v>49</v>
      </c>
      <c r="AD1521" s="11" t="s">
        <v>50</v>
      </c>
      <c r="AE1521" s="11" t="s">
        <v>51</v>
      </c>
      <c r="AF1521" s="11">
        <v>1</v>
      </c>
      <c r="AG1521" s="12">
        <v>738.69</v>
      </c>
      <c r="AH1521" s="11">
        <v>65</v>
      </c>
      <c r="AI1521" s="11" t="str" cm="1">
        <f t="array" ref="AI1521">_xlfn.IFS(AH1521&lt;=25,"Young",AH1521&lt;=50,"Adult",AH1521&gt;50,"Old")</f>
        <v>Old</v>
      </c>
    </row>
    <row r="1522" spans="1:35" x14ac:dyDescent="0.35">
      <c r="A1522" s="7">
        <v>2041</v>
      </c>
      <c r="B1522" s="5">
        <v>44817</v>
      </c>
      <c r="C1522" s="6">
        <f t="shared" ca="1" si="23"/>
        <v>3.6861111111111109</v>
      </c>
      <c r="D1522" s="7" t="s">
        <v>105</v>
      </c>
      <c r="E1522" s="7" t="s">
        <v>53</v>
      </c>
      <c r="F1522" s="7" t="s">
        <v>29</v>
      </c>
      <c r="G1522" s="7" t="s">
        <v>45</v>
      </c>
      <c r="H1522" s="7" t="s">
        <v>31</v>
      </c>
      <c r="I1522" s="7" t="s">
        <v>45</v>
      </c>
      <c r="J1522" s="7" t="s">
        <v>33</v>
      </c>
      <c r="K1522" s="7" t="s">
        <v>64</v>
      </c>
      <c r="L1522" s="5">
        <v>35538</v>
      </c>
      <c r="M1522" s="7" t="s">
        <v>35</v>
      </c>
      <c r="N1522" s="7" t="s">
        <v>36</v>
      </c>
      <c r="O1522" s="7" t="s">
        <v>71</v>
      </c>
      <c r="P1522" s="7" t="s">
        <v>60</v>
      </c>
      <c r="Q1522" s="7" t="s">
        <v>39</v>
      </c>
      <c r="R1522" s="7" cm="1">
        <f t="array" ref="R1522">_xlfn.IFS(Table3[[#This Row],[Performance Levels]]="Exceeds",4,Table3[[#This Row],[Performance Levels]]="Fully Meets",3,Table3[[#This Row],[Performance Levels]]="PIP",1,Table3[[#This Row],[Performance Levels]]="Needs Improvement",2)</f>
        <v>3</v>
      </c>
      <c r="S1522" s="7">
        <v>3</v>
      </c>
      <c r="T1522" s="7" t="str" cm="1">
        <f t="array" ref="T1522">_xlfn.IFS(S1522&lt;=2,"Excellent",S1522=3,"Average",S1522&lt;=5,"Poor")</f>
        <v>Average</v>
      </c>
      <c r="U1522" s="5">
        <v>45096</v>
      </c>
      <c r="V1522" s="7">
        <v>1</v>
      </c>
      <c r="W1522" s="7" t="str" cm="1">
        <f t="array" ref="W1522">_xlfn.IFS(S1522&lt;=2,"High",S1522=3,"Moderate",S1522&lt;=5,"Low")</f>
        <v>Moderate</v>
      </c>
      <c r="X1522" s="7">
        <v>1</v>
      </c>
      <c r="Y1522" s="7" t="str" cm="1">
        <f t="array" ref="Y1522">_xlfn.IFS(S1522&lt;=2,"High",S1522=3,"Moderate",S1522&lt;=5,"Low")</f>
        <v>Moderate</v>
      </c>
      <c r="Z1522" s="7">
        <v>5</v>
      </c>
      <c r="AA1522" s="7" t="str" cm="1">
        <f t="array" ref="AA1522">_xlfn.IFS(S1522&lt;=2,"High",S1522=3,"Moderate",S1522&lt;=5,"Low")</f>
        <v>Moderate</v>
      </c>
      <c r="AB1522" s="5">
        <v>44829</v>
      </c>
      <c r="AC1522" s="7" t="s">
        <v>67</v>
      </c>
      <c r="AD1522" s="7" t="s">
        <v>50</v>
      </c>
      <c r="AE1522" s="7" t="s">
        <v>62</v>
      </c>
      <c r="AF1522" s="7">
        <v>5</v>
      </c>
      <c r="AG1522" s="8">
        <v>970.6</v>
      </c>
      <c r="AH1522" s="7">
        <v>25</v>
      </c>
      <c r="AI1522" s="7" t="str" cm="1">
        <f t="array" ref="AI1522">_xlfn.IFS(AH1522&lt;=25,"Young",AH1522&lt;=50,"Adult",AH1522&gt;50,"Old")</f>
        <v>Young</v>
      </c>
    </row>
    <row r="1523" spans="1:35" x14ac:dyDescent="0.35">
      <c r="A1523" s="11">
        <v>2042</v>
      </c>
      <c r="B1523" s="9">
        <v>43793</v>
      </c>
      <c r="C1523" s="10">
        <f t="shared" ca="1" si="23"/>
        <v>6.4888888888888889</v>
      </c>
      <c r="D1523" s="11" t="s">
        <v>105</v>
      </c>
      <c r="E1523" s="11" t="s">
        <v>68</v>
      </c>
      <c r="F1523" s="11" t="s">
        <v>29</v>
      </c>
      <c r="G1523" s="11" t="s">
        <v>45</v>
      </c>
      <c r="H1523" s="11" t="s">
        <v>31</v>
      </c>
      <c r="I1523" s="11" t="s">
        <v>45</v>
      </c>
      <c r="J1523" s="11" t="s">
        <v>33</v>
      </c>
      <c r="K1523" s="11" t="s">
        <v>64</v>
      </c>
      <c r="L1523" s="9">
        <v>33663</v>
      </c>
      <c r="M1523" s="11" t="s">
        <v>35</v>
      </c>
      <c r="N1523" s="11" t="s">
        <v>36</v>
      </c>
      <c r="O1523" s="11" t="s">
        <v>37</v>
      </c>
      <c r="P1523" s="11" t="s">
        <v>66</v>
      </c>
      <c r="Q1523" s="11" t="s">
        <v>39</v>
      </c>
      <c r="R1523" s="11" cm="1">
        <f t="array" ref="R1523">_xlfn.IFS(Table3[[#This Row],[Performance Levels]]="Exceeds",4,Table3[[#This Row],[Performance Levels]]="Fully Meets",3,Table3[[#This Row],[Performance Levels]]="PIP",1,Table3[[#This Row],[Performance Levels]]="Needs Improvement",2)</f>
        <v>3</v>
      </c>
      <c r="S1523" s="11">
        <v>3</v>
      </c>
      <c r="T1523" s="11" t="str" cm="1">
        <f t="array" ref="T1523">_xlfn.IFS(S1523&lt;=2,"Excellent",S1523=3,"Average",S1523&lt;=5,"Poor")</f>
        <v>Average</v>
      </c>
      <c r="U1523" s="9">
        <v>45101</v>
      </c>
      <c r="V1523" s="11">
        <v>5</v>
      </c>
      <c r="W1523" s="11" t="str" cm="1">
        <f t="array" ref="W1523">_xlfn.IFS(S1523&lt;=2,"High",S1523=3,"Moderate",S1523&lt;=5,"Low")</f>
        <v>Moderate</v>
      </c>
      <c r="X1523" s="11">
        <v>2</v>
      </c>
      <c r="Y1523" s="11" t="str" cm="1">
        <f t="array" ref="Y1523">_xlfn.IFS(S1523&lt;=2,"High",S1523=3,"Moderate",S1523&lt;=5,"Low")</f>
        <v>Moderate</v>
      </c>
      <c r="Z1523" s="11">
        <v>1</v>
      </c>
      <c r="AA1523" s="11" t="str" cm="1">
        <f t="array" ref="AA1523">_xlfn.IFS(S1523&lt;=2,"High",S1523=3,"Moderate",S1523&lt;=5,"Low")</f>
        <v>Moderate</v>
      </c>
      <c r="AB1523" s="9">
        <v>44971</v>
      </c>
      <c r="AC1523" s="11" t="s">
        <v>49</v>
      </c>
      <c r="AD1523" s="11" t="s">
        <v>50</v>
      </c>
      <c r="AE1523" s="11" t="s">
        <v>72</v>
      </c>
      <c r="AF1523" s="11">
        <v>1</v>
      </c>
      <c r="AG1523" s="12">
        <v>651.4</v>
      </c>
      <c r="AH1523" s="11">
        <v>27</v>
      </c>
      <c r="AI1523" s="11" t="str" cm="1">
        <f t="array" ref="AI1523">_xlfn.IFS(AH1523&lt;=25,"Young",AH1523&lt;=50,"Adult",AH1523&gt;50,"Old")</f>
        <v>Adult</v>
      </c>
    </row>
    <row r="1524" spans="1:35" x14ac:dyDescent="0.35">
      <c r="A1524" s="7">
        <v>2043</v>
      </c>
      <c r="B1524" s="5">
        <v>43909</v>
      </c>
      <c r="C1524" s="6">
        <f t="shared" ca="1" si="23"/>
        <v>6.1694444444444443</v>
      </c>
      <c r="D1524" s="7" t="s">
        <v>105</v>
      </c>
      <c r="E1524" s="7" t="s">
        <v>28</v>
      </c>
      <c r="F1524" s="7" t="s">
        <v>29</v>
      </c>
      <c r="G1524" s="7" t="s">
        <v>30</v>
      </c>
      <c r="H1524" s="7" t="s">
        <v>31</v>
      </c>
      <c r="I1524" s="7" t="s">
        <v>45</v>
      </c>
      <c r="J1524" s="7" t="s">
        <v>33</v>
      </c>
      <c r="K1524" s="7" t="s">
        <v>133</v>
      </c>
      <c r="L1524" s="5">
        <v>24736</v>
      </c>
      <c r="M1524" s="7" t="s">
        <v>35</v>
      </c>
      <c r="N1524" s="7" t="s">
        <v>36</v>
      </c>
      <c r="O1524" s="7" t="s">
        <v>37</v>
      </c>
      <c r="P1524" s="7" t="s">
        <v>66</v>
      </c>
      <c r="Q1524" s="7" t="s">
        <v>39</v>
      </c>
      <c r="R1524" s="7" cm="1">
        <f t="array" ref="R1524">_xlfn.IFS(Table3[[#This Row],[Performance Levels]]="Exceeds",4,Table3[[#This Row],[Performance Levels]]="Fully Meets",3,Table3[[#This Row],[Performance Levels]]="PIP",1,Table3[[#This Row],[Performance Levels]]="Needs Improvement",2)</f>
        <v>3</v>
      </c>
      <c r="S1524" s="7">
        <v>3</v>
      </c>
      <c r="T1524" s="7" t="str" cm="1">
        <f t="array" ref="T1524">_xlfn.IFS(S1524&lt;=2,"Excellent",S1524=3,"Average",S1524&lt;=5,"Poor")</f>
        <v>Average</v>
      </c>
      <c r="U1524" s="5">
        <v>45084</v>
      </c>
      <c r="V1524" s="7">
        <v>1</v>
      </c>
      <c r="W1524" s="7" t="str" cm="1">
        <f t="array" ref="W1524">_xlfn.IFS(S1524&lt;=2,"High",S1524=3,"Moderate",S1524&lt;=5,"Low")</f>
        <v>Moderate</v>
      </c>
      <c r="X1524" s="7">
        <v>3</v>
      </c>
      <c r="Y1524" s="7" t="str" cm="1">
        <f t="array" ref="Y1524">_xlfn.IFS(S1524&lt;=2,"High",S1524=3,"Moderate",S1524&lt;=5,"Low")</f>
        <v>Moderate</v>
      </c>
      <c r="Z1524" s="7">
        <v>3</v>
      </c>
      <c r="AA1524" s="7" t="str" cm="1">
        <f t="array" ref="AA1524">_xlfn.IFS(S1524&lt;=2,"High",S1524=3,"Moderate",S1524&lt;=5,"Low")</f>
        <v>Moderate</v>
      </c>
      <c r="AB1524" s="5">
        <v>44842</v>
      </c>
      <c r="AC1524" s="7" t="s">
        <v>61</v>
      </c>
      <c r="AD1524" s="7" t="s">
        <v>41</v>
      </c>
      <c r="AE1524" s="7" t="s">
        <v>72</v>
      </c>
      <c r="AF1524" s="7">
        <v>5</v>
      </c>
      <c r="AG1524" s="8">
        <v>809.68</v>
      </c>
      <c r="AH1524" s="7">
        <v>53</v>
      </c>
      <c r="AI1524" s="7" t="str" cm="1">
        <f t="array" ref="AI1524">_xlfn.IFS(AH1524&lt;=25,"Young",AH1524&lt;=50,"Adult",AH1524&gt;50,"Old")</f>
        <v>Old</v>
      </c>
    </row>
    <row r="1525" spans="1:35" x14ac:dyDescent="0.35">
      <c r="A1525" s="11">
        <v>2044</v>
      </c>
      <c r="B1525" s="9">
        <v>44818</v>
      </c>
      <c r="C1525" s="10">
        <f t="shared" ca="1" si="23"/>
        <v>3.6833333333333331</v>
      </c>
      <c r="D1525" s="11" t="s">
        <v>105</v>
      </c>
      <c r="E1525" s="11" t="s">
        <v>84</v>
      </c>
      <c r="F1525" s="11" t="s">
        <v>29</v>
      </c>
      <c r="G1525" s="11" t="s">
        <v>30</v>
      </c>
      <c r="H1525" s="11" t="s">
        <v>31</v>
      </c>
      <c r="I1525" s="11" t="s">
        <v>54</v>
      </c>
      <c r="J1525" s="11" t="s">
        <v>33</v>
      </c>
      <c r="K1525" s="11" t="s">
        <v>100</v>
      </c>
      <c r="L1525" s="9">
        <v>33654</v>
      </c>
      <c r="M1525" s="11" t="s">
        <v>35</v>
      </c>
      <c r="N1525" s="11" t="s">
        <v>36</v>
      </c>
      <c r="O1525" s="11" t="s">
        <v>71</v>
      </c>
      <c r="P1525" s="11" t="s">
        <v>66</v>
      </c>
      <c r="Q1525" s="11" t="s">
        <v>39</v>
      </c>
      <c r="R1525" s="11" cm="1">
        <f t="array" ref="R1525">_xlfn.IFS(Table3[[#This Row],[Performance Levels]]="Exceeds",4,Table3[[#This Row],[Performance Levels]]="Fully Meets",3,Table3[[#This Row],[Performance Levels]]="PIP",1,Table3[[#This Row],[Performance Levels]]="Needs Improvement",2)</f>
        <v>3</v>
      </c>
      <c r="S1525" s="11">
        <v>3</v>
      </c>
      <c r="T1525" s="11" t="str" cm="1">
        <f t="array" ref="T1525">_xlfn.IFS(S1525&lt;=2,"Excellent",S1525=3,"Average",S1525&lt;=5,"Poor")</f>
        <v>Average</v>
      </c>
      <c r="U1525" s="9">
        <v>44879</v>
      </c>
      <c r="V1525" s="11">
        <v>5</v>
      </c>
      <c r="W1525" s="11" t="str" cm="1">
        <f t="array" ref="W1525">_xlfn.IFS(S1525&lt;=2,"High",S1525=3,"Moderate",S1525&lt;=5,"Low")</f>
        <v>Moderate</v>
      </c>
      <c r="X1525" s="11">
        <v>1</v>
      </c>
      <c r="Y1525" s="11" t="str" cm="1">
        <f t="array" ref="Y1525">_xlfn.IFS(S1525&lt;=2,"High",S1525=3,"Moderate",S1525&lt;=5,"Low")</f>
        <v>Moderate</v>
      </c>
      <c r="Z1525" s="11">
        <v>5</v>
      </c>
      <c r="AA1525" s="11" t="str" cm="1">
        <f t="array" ref="AA1525">_xlfn.IFS(S1525&lt;=2,"High",S1525=3,"Moderate",S1525&lt;=5,"Low")</f>
        <v>Moderate</v>
      </c>
      <c r="AB1525" s="9">
        <v>45143</v>
      </c>
      <c r="AC1525" s="11" t="s">
        <v>49</v>
      </c>
      <c r="AD1525" s="11" t="s">
        <v>50</v>
      </c>
      <c r="AE1525" s="11" t="s">
        <v>72</v>
      </c>
      <c r="AF1525" s="11">
        <v>5</v>
      </c>
      <c r="AG1525" s="12">
        <v>570.91</v>
      </c>
      <c r="AH1525" s="11">
        <v>30</v>
      </c>
      <c r="AI1525" s="11" t="str" cm="1">
        <f t="array" ref="AI1525">_xlfn.IFS(AH1525&lt;=25,"Young",AH1525&lt;=50,"Adult",AH1525&gt;50,"Old")</f>
        <v>Adult</v>
      </c>
    </row>
    <row r="1526" spans="1:35" x14ac:dyDescent="0.35">
      <c r="A1526" s="7">
        <v>2045</v>
      </c>
      <c r="B1526" s="5">
        <v>44460</v>
      </c>
      <c r="C1526" s="6">
        <f t="shared" ca="1" si="23"/>
        <v>4.6638888888888888</v>
      </c>
      <c r="D1526" s="7" t="s">
        <v>105</v>
      </c>
      <c r="E1526" s="7" t="s">
        <v>43</v>
      </c>
      <c r="F1526" s="7" t="s">
        <v>29</v>
      </c>
      <c r="G1526" s="7" t="s">
        <v>45</v>
      </c>
      <c r="H1526" s="7" t="s">
        <v>44</v>
      </c>
      <c r="I1526" s="7" t="s">
        <v>45</v>
      </c>
      <c r="J1526" s="7" t="s">
        <v>33</v>
      </c>
      <c r="K1526" s="7" t="s">
        <v>96</v>
      </c>
      <c r="L1526" s="5">
        <v>28083</v>
      </c>
      <c r="M1526" s="7" t="s">
        <v>35</v>
      </c>
      <c r="N1526" s="7" t="s">
        <v>36</v>
      </c>
      <c r="O1526" s="7" t="s">
        <v>59</v>
      </c>
      <c r="P1526" s="7" t="s">
        <v>76</v>
      </c>
      <c r="Q1526" s="7" t="s">
        <v>39</v>
      </c>
      <c r="R1526" s="7" cm="1">
        <f t="array" ref="R1526">_xlfn.IFS(Table3[[#This Row],[Performance Levels]]="Exceeds",4,Table3[[#This Row],[Performance Levels]]="Fully Meets",3,Table3[[#This Row],[Performance Levels]]="PIP",1,Table3[[#This Row],[Performance Levels]]="Needs Improvement",2)</f>
        <v>3</v>
      </c>
      <c r="S1526" s="7">
        <v>3</v>
      </c>
      <c r="T1526" s="7" t="str" cm="1">
        <f t="array" ref="T1526">_xlfn.IFS(S1526&lt;=2,"Excellent",S1526=3,"Average",S1526&lt;=5,"Poor")</f>
        <v>Average</v>
      </c>
      <c r="U1526" s="5">
        <v>45082</v>
      </c>
      <c r="V1526" s="7">
        <v>3</v>
      </c>
      <c r="W1526" s="7" t="str" cm="1">
        <f t="array" ref="W1526">_xlfn.IFS(S1526&lt;=2,"High",S1526=3,"Moderate",S1526&lt;=5,"Low")</f>
        <v>Moderate</v>
      </c>
      <c r="X1526" s="7">
        <v>1</v>
      </c>
      <c r="Y1526" s="7" t="str" cm="1">
        <f t="array" ref="Y1526">_xlfn.IFS(S1526&lt;=2,"High",S1526=3,"Moderate",S1526&lt;=5,"Low")</f>
        <v>Moderate</v>
      </c>
      <c r="Z1526" s="7">
        <v>4</v>
      </c>
      <c r="AA1526" s="7" t="str" cm="1">
        <f t="array" ref="AA1526">_xlfn.IFS(S1526&lt;=2,"High",S1526=3,"Moderate",S1526&lt;=5,"Low")</f>
        <v>Moderate</v>
      </c>
      <c r="AB1526" s="5">
        <v>45050</v>
      </c>
      <c r="AC1526" s="7" t="s">
        <v>49</v>
      </c>
      <c r="AD1526" s="7" t="s">
        <v>41</v>
      </c>
      <c r="AE1526" s="7" t="s">
        <v>51</v>
      </c>
      <c r="AF1526" s="7">
        <v>1</v>
      </c>
      <c r="AG1526" s="8">
        <v>852.72</v>
      </c>
      <c r="AH1526" s="7">
        <v>45</v>
      </c>
      <c r="AI1526" s="7" t="str" cm="1">
        <f t="array" ref="AI1526">_xlfn.IFS(AH1526&lt;=25,"Young",AH1526&lt;=50,"Adult",AH1526&gt;50,"Old")</f>
        <v>Adult</v>
      </c>
    </row>
    <row r="1527" spans="1:35" x14ac:dyDescent="0.35">
      <c r="A1527" s="11">
        <v>2046</v>
      </c>
      <c r="B1527" s="9">
        <v>43973</v>
      </c>
      <c r="C1527" s="10">
        <f t="shared" ca="1" si="23"/>
        <v>5.9944444444444445</v>
      </c>
      <c r="D1527" s="11" t="s">
        <v>105</v>
      </c>
      <c r="E1527" s="11" t="s">
        <v>86</v>
      </c>
      <c r="F1527" s="11" t="s">
        <v>29</v>
      </c>
      <c r="G1527" s="11" t="s">
        <v>45</v>
      </c>
      <c r="H1527" s="11" t="s">
        <v>31</v>
      </c>
      <c r="I1527" s="11" t="s">
        <v>45</v>
      </c>
      <c r="J1527" s="11" t="s">
        <v>33</v>
      </c>
      <c r="K1527" s="11" t="s">
        <v>95</v>
      </c>
      <c r="L1527" s="9">
        <v>54357</v>
      </c>
      <c r="M1527" s="11" t="s">
        <v>35</v>
      </c>
      <c r="N1527" s="11" t="s">
        <v>36</v>
      </c>
      <c r="O1527" s="11" t="s">
        <v>83</v>
      </c>
      <c r="P1527" s="11" t="s">
        <v>38</v>
      </c>
      <c r="Q1527" s="11" t="s">
        <v>39</v>
      </c>
      <c r="R1527" s="11" cm="1">
        <f t="array" ref="R1527">_xlfn.IFS(Table3[[#This Row],[Performance Levels]]="Exceeds",4,Table3[[#This Row],[Performance Levels]]="Fully Meets",3,Table3[[#This Row],[Performance Levels]]="PIP",1,Table3[[#This Row],[Performance Levels]]="Needs Improvement",2)</f>
        <v>3</v>
      </c>
      <c r="S1527" s="11">
        <v>3</v>
      </c>
      <c r="T1527" s="11" t="str" cm="1">
        <f t="array" ref="T1527">_xlfn.IFS(S1527&lt;=2,"Excellent",S1527=3,"Average",S1527&lt;=5,"Poor")</f>
        <v>Average</v>
      </c>
      <c r="U1527" s="9">
        <v>44988</v>
      </c>
      <c r="V1527" s="11">
        <v>2</v>
      </c>
      <c r="W1527" s="11" t="str" cm="1">
        <f t="array" ref="W1527">_xlfn.IFS(S1527&lt;=2,"High",S1527=3,"Moderate",S1527&lt;=5,"Low")</f>
        <v>Moderate</v>
      </c>
      <c r="X1527" s="11">
        <v>2</v>
      </c>
      <c r="Y1527" s="11" t="str" cm="1">
        <f t="array" ref="Y1527">_xlfn.IFS(S1527&lt;=2,"High",S1527=3,"Moderate",S1527&lt;=5,"Low")</f>
        <v>Moderate</v>
      </c>
      <c r="Z1527" s="11">
        <v>4</v>
      </c>
      <c r="AA1527" s="11" t="str" cm="1">
        <f t="array" ref="AA1527">_xlfn.IFS(S1527&lt;=2,"High",S1527=3,"Moderate",S1527&lt;=5,"Low")</f>
        <v>Moderate</v>
      </c>
      <c r="AB1527" s="9">
        <v>44920</v>
      </c>
      <c r="AC1527" s="11" t="s">
        <v>67</v>
      </c>
      <c r="AD1527" s="11" t="s">
        <v>41</v>
      </c>
      <c r="AE1527" s="11" t="s">
        <v>51</v>
      </c>
      <c r="AF1527" s="11">
        <v>1</v>
      </c>
      <c r="AG1527" s="12">
        <v>787.98</v>
      </c>
      <c r="AH1527" s="11">
        <v>72</v>
      </c>
      <c r="AI1527" s="11" t="str" cm="1">
        <f t="array" ref="AI1527">_xlfn.IFS(AH1527&lt;=25,"Young",AH1527&lt;=50,"Adult",AH1527&gt;50,"Old")</f>
        <v>Old</v>
      </c>
    </row>
    <row r="1528" spans="1:35" x14ac:dyDescent="0.35">
      <c r="A1528" s="7">
        <v>2047</v>
      </c>
      <c r="B1528" s="5">
        <v>44908</v>
      </c>
      <c r="C1528" s="6">
        <f t="shared" ca="1" si="23"/>
        <v>3.4361111111111109</v>
      </c>
      <c r="D1528" s="7" t="s">
        <v>105</v>
      </c>
      <c r="E1528" s="7" t="s">
        <v>63</v>
      </c>
      <c r="F1528" s="7" t="s">
        <v>29</v>
      </c>
      <c r="G1528" s="7" t="s">
        <v>30</v>
      </c>
      <c r="H1528" s="7" t="s">
        <v>44</v>
      </c>
      <c r="I1528" s="7" t="s">
        <v>45</v>
      </c>
      <c r="J1528" s="7" t="s">
        <v>33</v>
      </c>
      <c r="K1528" s="7" t="s">
        <v>46</v>
      </c>
      <c r="L1528" s="5">
        <v>24342</v>
      </c>
      <c r="M1528" s="7" t="s">
        <v>35</v>
      </c>
      <c r="N1528" s="7" t="s">
        <v>36</v>
      </c>
      <c r="O1528" s="7" t="s">
        <v>37</v>
      </c>
      <c r="P1528" s="7" t="s">
        <v>60</v>
      </c>
      <c r="Q1528" s="7" t="s">
        <v>39</v>
      </c>
      <c r="R1528" s="7" cm="1">
        <f t="array" ref="R1528">_xlfn.IFS(Table3[[#This Row],[Performance Levels]]="Exceeds",4,Table3[[#This Row],[Performance Levels]]="Fully Meets",3,Table3[[#This Row],[Performance Levels]]="PIP",1,Table3[[#This Row],[Performance Levels]]="Needs Improvement",2)</f>
        <v>3</v>
      </c>
      <c r="S1528" s="7">
        <v>3</v>
      </c>
      <c r="T1528" s="7" t="str" cm="1">
        <f t="array" ref="T1528">_xlfn.IFS(S1528&lt;=2,"Excellent",S1528=3,"Average",S1528&lt;=5,"Poor")</f>
        <v>Average</v>
      </c>
      <c r="U1528" s="5">
        <v>44797</v>
      </c>
      <c r="V1528" s="7">
        <v>3</v>
      </c>
      <c r="W1528" s="7" t="str" cm="1">
        <f t="array" ref="W1528">_xlfn.IFS(S1528&lt;=2,"High",S1528=3,"Moderate",S1528&lt;=5,"Low")</f>
        <v>Moderate</v>
      </c>
      <c r="X1528" s="7">
        <v>5</v>
      </c>
      <c r="Y1528" s="7" t="str" cm="1">
        <f t="array" ref="Y1528">_xlfn.IFS(S1528&lt;=2,"High",S1528=3,"Moderate",S1528&lt;=5,"Low")</f>
        <v>Moderate</v>
      </c>
      <c r="Z1528" s="7">
        <v>3</v>
      </c>
      <c r="AA1528" s="7" t="str" cm="1">
        <f t="array" ref="AA1528">_xlfn.IFS(S1528&lt;=2,"High",S1528=3,"Moderate",S1528&lt;=5,"Low")</f>
        <v>Moderate</v>
      </c>
      <c r="AB1528" s="5">
        <v>44788</v>
      </c>
      <c r="AC1528" s="7" t="s">
        <v>67</v>
      </c>
      <c r="AD1528" s="7" t="s">
        <v>41</v>
      </c>
      <c r="AE1528" s="7" t="s">
        <v>42</v>
      </c>
      <c r="AF1528" s="7">
        <v>1</v>
      </c>
      <c r="AG1528" s="8">
        <v>942.72</v>
      </c>
      <c r="AH1528" s="7">
        <v>56</v>
      </c>
      <c r="AI1528" s="7" t="str" cm="1">
        <f t="array" ref="AI1528">_xlfn.IFS(AH1528&lt;=25,"Young",AH1528&lt;=50,"Adult",AH1528&gt;50,"Old")</f>
        <v>Old</v>
      </c>
    </row>
    <row r="1529" spans="1:35" x14ac:dyDescent="0.35">
      <c r="A1529" s="11">
        <v>2048</v>
      </c>
      <c r="B1529" s="9">
        <v>44599</v>
      </c>
      <c r="C1529" s="10">
        <f t="shared" ca="1" si="23"/>
        <v>4.2861111111111114</v>
      </c>
      <c r="D1529" s="11" t="s">
        <v>105</v>
      </c>
      <c r="E1529" s="11" t="s">
        <v>93</v>
      </c>
      <c r="F1529" s="11" t="s">
        <v>29</v>
      </c>
      <c r="G1529" s="11" t="s">
        <v>30</v>
      </c>
      <c r="H1529" s="11" t="s">
        <v>55</v>
      </c>
      <c r="I1529" s="11" t="s">
        <v>45</v>
      </c>
      <c r="J1529" s="11" t="s">
        <v>33</v>
      </c>
      <c r="K1529" s="11" t="s">
        <v>46</v>
      </c>
      <c r="L1529" s="9">
        <v>34795</v>
      </c>
      <c r="M1529" s="11" t="s">
        <v>35</v>
      </c>
      <c r="N1529" s="11" t="s">
        <v>36</v>
      </c>
      <c r="O1529" s="11" t="s">
        <v>83</v>
      </c>
      <c r="P1529" s="11" t="s">
        <v>66</v>
      </c>
      <c r="Q1529" s="11" t="s">
        <v>39</v>
      </c>
      <c r="R1529" s="11" cm="1">
        <f t="array" ref="R1529">_xlfn.IFS(Table3[[#This Row],[Performance Levels]]="Exceeds",4,Table3[[#This Row],[Performance Levels]]="Fully Meets",3,Table3[[#This Row],[Performance Levels]]="PIP",1,Table3[[#This Row],[Performance Levels]]="Needs Improvement",2)</f>
        <v>3</v>
      </c>
      <c r="S1529" s="11">
        <v>3</v>
      </c>
      <c r="T1529" s="11" t="str" cm="1">
        <f t="array" ref="T1529">_xlfn.IFS(S1529&lt;=2,"Excellent",S1529=3,"Average",S1529&lt;=5,"Poor")</f>
        <v>Average</v>
      </c>
      <c r="U1529" s="9">
        <v>44890</v>
      </c>
      <c r="V1529" s="11">
        <v>2</v>
      </c>
      <c r="W1529" s="11" t="str" cm="1">
        <f t="array" ref="W1529">_xlfn.IFS(S1529&lt;=2,"High",S1529=3,"Moderate",S1529&lt;=5,"Low")</f>
        <v>Moderate</v>
      </c>
      <c r="X1529" s="11">
        <v>5</v>
      </c>
      <c r="Y1529" s="11" t="str" cm="1">
        <f t="array" ref="Y1529">_xlfn.IFS(S1529&lt;=2,"High",S1529=3,"Moderate",S1529&lt;=5,"Low")</f>
        <v>Moderate</v>
      </c>
      <c r="Z1529" s="11">
        <v>4</v>
      </c>
      <c r="AA1529" s="11" t="str" cm="1">
        <f t="array" ref="AA1529">_xlfn.IFS(S1529&lt;=2,"High",S1529=3,"Moderate",S1529&lt;=5,"Low")</f>
        <v>Moderate</v>
      </c>
      <c r="AB1529" s="9">
        <v>44867</v>
      </c>
      <c r="AC1529" s="11" t="s">
        <v>49</v>
      </c>
      <c r="AD1529" s="11" t="s">
        <v>50</v>
      </c>
      <c r="AE1529" s="11" t="s">
        <v>42</v>
      </c>
      <c r="AF1529" s="11">
        <v>2</v>
      </c>
      <c r="AG1529" s="12">
        <v>626.4</v>
      </c>
      <c r="AH1529" s="11">
        <v>27</v>
      </c>
      <c r="AI1529" s="11" t="str" cm="1">
        <f t="array" ref="AI1529">_xlfn.IFS(AH1529&lt;=25,"Young",AH1529&lt;=50,"Adult",AH1529&gt;50,"Old")</f>
        <v>Adult</v>
      </c>
    </row>
    <row r="1530" spans="1:35" x14ac:dyDescent="0.35">
      <c r="A1530" s="7">
        <v>2049</v>
      </c>
      <c r="B1530" s="5">
        <v>44110</v>
      </c>
      <c r="C1530" s="6">
        <f t="shared" ca="1" si="23"/>
        <v>5.6222222222222218</v>
      </c>
      <c r="D1530" s="7" t="s">
        <v>105</v>
      </c>
      <c r="E1530" s="7" t="s">
        <v>73</v>
      </c>
      <c r="F1530" s="7" t="s">
        <v>29</v>
      </c>
      <c r="G1530" s="7" t="s">
        <v>30</v>
      </c>
      <c r="H1530" s="7" t="s">
        <v>44</v>
      </c>
      <c r="I1530" s="7" t="s">
        <v>54</v>
      </c>
      <c r="J1530" s="7" t="s">
        <v>33</v>
      </c>
      <c r="K1530" s="7" t="s">
        <v>69</v>
      </c>
      <c r="L1530" s="5">
        <v>51993</v>
      </c>
      <c r="M1530" s="7" t="s">
        <v>35</v>
      </c>
      <c r="N1530" s="7" t="s">
        <v>36</v>
      </c>
      <c r="O1530" s="7" t="s">
        <v>83</v>
      </c>
      <c r="P1530" s="7" t="s">
        <v>38</v>
      </c>
      <c r="Q1530" s="7" t="s">
        <v>39</v>
      </c>
      <c r="R1530" s="7" cm="1">
        <f t="array" ref="R1530">_xlfn.IFS(Table3[[#This Row],[Performance Levels]]="Exceeds",4,Table3[[#This Row],[Performance Levels]]="Fully Meets",3,Table3[[#This Row],[Performance Levels]]="PIP",1,Table3[[#This Row],[Performance Levels]]="Needs Improvement",2)</f>
        <v>3</v>
      </c>
      <c r="S1530" s="7">
        <v>3</v>
      </c>
      <c r="T1530" s="7" t="str" cm="1">
        <f t="array" ref="T1530">_xlfn.IFS(S1530&lt;=2,"Excellent",S1530=3,"Average",S1530&lt;=5,"Poor")</f>
        <v>Average</v>
      </c>
      <c r="U1530" s="5">
        <v>45083</v>
      </c>
      <c r="V1530" s="7">
        <v>3</v>
      </c>
      <c r="W1530" s="7" t="str" cm="1">
        <f t="array" ref="W1530">_xlfn.IFS(S1530&lt;=2,"High",S1530=3,"Moderate",S1530&lt;=5,"Low")</f>
        <v>Moderate</v>
      </c>
      <c r="X1530" s="7">
        <v>1</v>
      </c>
      <c r="Y1530" s="7" t="str" cm="1">
        <f t="array" ref="Y1530">_xlfn.IFS(S1530&lt;=2,"High",S1530=3,"Moderate",S1530&lt;=5,"Low")</f>
        <v>Moderate</v>
      </c>
      <c r="Z1530" s="7">
        <v>3</v>
      </c>
      <c r="AA1530" s="7" t="str" cm="1">
        <f t="array" ref="AA1530">_xlfn.IFS(S1530&lt;=2,"High",S1530=3,"Moderate",S1530&lt;=5,"Low")</f>
        <v>Moderate</v>
      </c>
      <c r="AB1530" s="5">
        <v>45013</v>
      </c>
      <c r="AC1530" s="7" t="s">
        <v>61</v>
      </c>
      <c r="AD1530" s="7" t="s">
        <v>41</v>
      </c>
      <c r="AE1530" s="7" t="s">
        <v>42</v>
      </c>
      <c r="AF1530" s="7">
        <v>4</v>
      </c>
      <c r="AG1530" s="8">
        <v>765.68</v>
      </c>
      <c r="AH1530" s="7">
        <v>78</v>
      </c>
      <c r="AI1530" s="7" t="str" cm="1">
        <f t="array" ref="AI1530">_xlfn.IFS(AH1530&lt;=25,"Young",AH1530&lt;=50,"Adult",AH1530&gt;50,"Old")</f>
        <v>Old</v>
      </c>
    </row>
    <row r="1531" spans="1:35" x14ac:dyDescent="0.35">
      <c r="A1531" s="11">
        <v>2050</v>
      </c>
      <c r="B1531" s="9">
        <v>44572</v>
      </c>
      <c r="C1531" s="10">
        <f t="shared" ca="1" si="23"/>
        <v>4.3583333333333334</v>
      </c>
      <c r="D1531" s="11" t="s">
        <v>105</v>
      </c>
      <c r="E1531" s="11" t="s">
        <v>80</v>
      </c>
      <c r="F1531" s="11" t="s">
        <v>29</v>
      </c>
      <c r="G1531" s="11" t="s">
        <v>54</v>
      </c>
      <c r="H1531" s="11" t="s">
        <v>31</v>
      </c>
      <c r="I1531" s="11" t="s">
        <v>54</v>
      </c>
      <c r="J1531" s="11" t="s">
        <v>33</v>
      </c>
      <c r="K1531" s="11" t="s">
        <v>102</v>
      </c>
      <c r="L1531" s="9">
        <v>19393</v>
      </c>
      <c r="M1531" s="11" t="s">
        <v>35</v>
      </c>
      <c r="N1531" s="11" t="s">
        <v>36</v>
      </c>
      <c r="O1531" s="11" t="s">
        <v>37</v>
      </c>
      <c r="P1531" s="11" t="s">
        <v>38</v>
      </c>
      <c r="Q1531" s="11" t="s">
        <v>39</v>
      </c>
      <c r="R1531" s="11" cm="1">
        <f t="array" ref="R1531">_xlfn.IFS(Table3[[#This Row],[Performance Levels]]="Exceeds",4,Table3[[#This Row],[Performance Levels]]="Fully Meets",3,Table3[[#This Row],[Performance Levels]]="PIP",1,Table3[[#This Row],[Performance Levels]]="Needs Improvement",2)</f>
        <v>3</v>
      </c>
      <c r="S1531" s="11">
        <v>3</v>
      </c>
      <c r="T1531" s="11" t="str" cm="1">
        <f t="array" ref="T1531">_xlfn.IFS(S1531&lt;=2,"Excellent",S1531=3,"Average",S1531&lt;=5,"Poor")</f>
        <v>Average</v>
      </c>
      <c r="U1531" s="9">
        <v>45019</v>
      </c>
      <c r="V1531" s="11">
        <v>5</v>
      </c>
      <c r="W1531" s="11" t="str" cm="1">
        <f t="array" ref="W1531">_xlfn.IFS(S1531&lt;=2,"High",S1531=3,"Moderate",S1531&lt;=5,"Low")</f>
        <v>Moderate</v>
      </c>
      <c r="X1531" s="11">
        <v>4</v>
      </c>
      <c r="Y1531" s="11" t="str" cm="1">
        <f t="array" ref="Y1531">_xlfn.IFS(S1531&lt;=2,"High",S1531=3,"Moderate",S1531&lt;=5,"Low")</f>
        <v>Moderate</v>
      </c>
      <c r="Z1531" s="11">
        <v>5</v>
      </c>
      <c r="AA1531" s="11" t="str" cm="1">
        <f t="array" ref="AA1531">_xlfn.IFS(S1531&lt;=2,"High",S1531=3,"Moderate",S1531&lt;=5,"Low")</f>
        <v>Moderate</v>
      </c>
      <c r="AB1531" s="9">
        <v>44908</v>
      </c>
      <c r="AC1531" s="11" t="s">
        <v>91</v>
      </c>
      <c r="AD1531" s="11" t="s">
        <v>41</v>
      </c>
      <c r="AE1531" s="11" t="s">
        <v>62</v>
      </c>
      <c r="AF1531" s="11">
        <v>3</v>
      </c>
      <c r="AG1531" s="12">
        <v>904.54</v>
      </c>
      <c r="AH1531" s="11">
        <v>69</v>
      </c>
      <c r="AI1531" s="11" t="str" cm="1">
        <f t="array" ref="AI1531">_xlfn.IFS(AH1531&lt;=25,"Young",AH1531&lt;=50,"Adult",AH1531&gt;50,"Old")</f>
        <v>Old</v>
      </c>
    </row>
    <row r="1532" spans="1:35" x14ac:dyDescent="0.35">
      <c r="A1532" s="7">
        <v>2051</v>
      </c>
      <c r="B1532" s="5">
        <v>44618</v>
      </c>
      <c r="C1532" s="6">
        <f t="shared" ca="1" si="23"/>
        <v>4.2333333333333334</v>
      </c>
      <c r="D1532" s="7" t="s">
        <v>27</v>
      </c>
      <c r="E1532" s="7" t="s">
        <v>28</v>
      </c>
      <c r="F1532" s="7" t="s">
        <v>29</v>
      </c>
      <c r="G1532" s="7" t="s">
        <v>45</v>
      </c>
      <c r="H1532" s="7" t="s">
        <v>31</v>
      </c>
      <c r="I1532" s="7" t="s">
        <v>32</v>
      </c>
      <c r="J1532" s="7" t="s">
        <v>33</v>
      </c>
      <c r="K1532" s="7" t="s">
        <v>69</v>
      </c>
      <c r="L1532" s="5">
        <v>36263</v>
      </c>
      <c r="M1532" s="7" t="s">
        <v>35</v>
      </c>
      <c r="N1532" s="7" t="s">
        <v>36</v>
      </c>
      <c r="O1532" s="7" t="s">
        <v>71</v>
      </c>
      <c r="P1532" s="7" t="s">
        <v>60</v>
      </c>
      <c r="Q1532" s="7" t="s">
        <v>39</v>
      </c>
      <c r="R1532" s="7" cm="1">
        <f t="array" ref="R1532">_xlfn.IFS(Table3[[#This Row],[Performance Levels]]="Exceeds",4,Table3[[#This Row],[Performance Levels]]="Fully Meets",3,Table3[[#This Row],[Performance Levels]]="PIP",1,Table3[[#This Row],[Performance Levels]]="Needs Improvement",2)</f>
        <v>3</v>
      </c>
      <c r="S1532" s="7">
        <v>3</v>
      </c>
      <c r="T1532" s="7" t="str" cm="1">
        <f t="array" ref="T1532">_xlfn.IFS(S1532&lt;=2,"Excellent",S1532=3,"Average",S1532&lt;=5,"Poor")</f>
        <v>Average</v>
      </c>
      <c r="U1532" s="5">
        <v>44785</v>
      </c>
      <c r="V1532" s="7">
        <v>5</v>
      </c>
      <c r="W1532" s="7" t="str" cm="1">
        <f t="array" ref="W1532">_xlfn.IFS(S1532&lt;=2,"High",S1532=3,"Moderate",S1532&lt;=5,"Low")</f>
        <v>Moderate</v>
      </c>
      <c r="X1532" s="7">
        <v>2</v>
      </c>
      <c r="Y1532" s="7" t="str" cm="1">
        <f t="array" ref="Y1532">_xlfn.IFS(S1532&lt;=2,"High",S1532=3,"Moderate",S1532&lt;=5,"Low")</f>
        <v>Moderate</v>
      </c>
      <c r="Z1532" s="7">
        <v>4</v>
      </c>
      <c r="AA1532" s="7" t="str" cm="1">
        <f t="array" ref="AA1532">_xlfn.IFS(S1532&lt;=2,"High",S1532=3,"Moderate",S1532&lt;=5,"Low")</f>
        <v>Moderate</v>
      </c>
      <c r="AB1532" s="5">
        <v>45002</v>
      </c>
      <c r="AC1532" s="7" t="s">
        <v>61</v>
      </c>
      <c r="AD1532" s="7" t="s">
        <v>41</v>
      </c>
      <c r="AE1532" s="7" t="s">
        <v>51</v>
      </c>
      <c r="AF1532" s="7">
        <v>2</v>
      </c>
      <c r="AG1532" s="8">
        <v>761.28</v>
      </c>
      <c r="AH1532" s="7">
        <v>23</v>
      </c>
      <c r="AI1532" s="7" t="str" cm="1">
        <f t="array" ref="AI1532">_xlfn.IFS(AH1532&lt;=25,"Young",AH1532&lt;=50,"Adult",AH1532&gt;50,"Old")</f>
        <v>Young</v>
      </c>
    </row>
    <row r="1533" spans="1:35" x14ac:dyDescent="0.35">
      <c r="A1533" s="11">
        <v>2052</v>
      </c>
      <c r="B1533" s="9">
        <v>43992</v>
      </c>
      <c r="C1533" s="10">
        <f t="shared" ca="1" si="23"/>
        <v>5.9444444444444446</v>
      </c>
      <c r="D1533" s="11" t="s">
        <v>27</v>
      </c>
      <c r="E1533" s="11" t="s">
        <v>84</v>
      </c>
      <c r="F1533" s="11" t="s">
        <v>29</v>
      </c>
      <c r="G1533" s="11" t="s">
        <v>45</v>
      </c>
      <c r="H1533" s="11" t="s">
        <v>55</v>
      </c>
      <c r="I1533" s="11" t="s">
        <v>45</v>
      </c>
      <c r="J1533" s="11" t="s">
        <v>33</v>
      </c>
      <c r="K1533" s="11" t="s">
        <v>69</v>
      </c>
      <c r="L1533" s="9">
        <v>20587</v>
      </c>
      <c r="M1533" s="11" t="s">
        <v>35</v>
      </c>
      <c r="N1533" s="11" t="s">
        <v>36</v>
      </c>
      <c r="O1533" s="11" t="s">
        <v>48</v>
      </c>
      <c r="P1533" s="11" t="s">
        <v>66</v>
      </c>
      <c r="Q1533" s="11" t="s">
        <v>39</v>
      </c>
      <c r="R1533" s="11" cm="1">
        <f t="array" ref="R1533">_xlfn.IFS(Table3[[#This Row],[Performance Levels]]="Exceeds",4,Table3[[#This Row],[Performance Levels]]="Fully Meets",3,Table3[[#This Row],[Performance Levels]]="PIP",1,Table3[[#This Row],[Performance Levels]]="Needs Improvement",2)</f>
        <v>3</v>
      </c>
      <c r="S1533" s="11">
        <v>3</v>
      </c>
      <c r="T1533" s="11" t="str" cm="1">
        <f t="array" ref="T1533">_xlfn.IFS(S1533&lt;=2,"Excellent",S1533=3,"Average",S1533&lt;=5,"Poor")</f>
        <v>Average</v>
      </c>
      <c r="U1533" s="9">
        <v>45113</v>
      </c>
      <c r="V1533" s="11">
        <v>1</v>
      </c>
      <c r="W1533" s="11" t="str" cm="1">
        <f t="array" ref="W1533">_xlfn.IFS(S1533&lt;=2,"High",S1533=3,"Moderate",S1533&lt;=5,"Low")</f>
        <v>Moderate</v>
      </c>
      <c r="X1533" s="11">
        <v>4</v>
      </c>
      <c r="Y1533" s="11" t="str" cm="1">
        <f t="array" ref="Y1533">_xlfn.IFS(S1533&lt;=2,"High",S1533=3,"Moderate",S1533&lt;=5,"Low")</f>
        <v>Moderate</v>
      </c>
      <c r="Z1533" s="11">
        <v>4</v>
      </c>
      <c r="AA1533" s="11" t="str" cm="1">
        <f t="array" ref="AA1533">_xlfn.IFS(S1533&lt;=2,"High",S1533=3,"Moderate",S1533&lt;=5,"Low")</f>
        <v>Moderate</v>
      </c>
      <c r="AB1533" s="9">
        <v>44871</v>
      </c>
      <c r="AC1533" s="11" t="s">
        <v>61</v>
      </c>
      <c r="AD1533" s="11" t="s">
        <v>41</v>
      </c>
      <c r="AE1533" s="11" t="s">
        <v>62</v>
      </c>
      <c r="AF1533" s="11">
        <v>4</v>
      </c>
      <c r="AG1533" s="12">
        <v>507.49</v>
      </c>
      <c r="AH1533" s="11">
        <v>64</v>
      </c>
      <c r="AI1533" s="11" t="str" cm="1">
        <f t="array" ref="AI1533">_xlfn.IFS(AH1533&lt;=25,"Young",AH1533&lt;=50,"Adult",AH1533&gt;50,"Old")</f>
        <v>Old</v>
      </c>
    </row>
    <row r="1534" spans="1:35" x14ac:dyDescent="0.35">
      <c r="A1534" s="7">
        <v>2053</v>
      </c>
      <c r="B1534" s="5">
        <v>44466</v>
      </c>
      <c r="C1534" s="6">
        <f t="shared" ca="1" si="23"/>
        <v>4.6472222222222221</v>
      </c>
      <c r="D1534" s="7" t="s">
        <v>27</v>
      </c>
      <c r="E1534" s="7" t="s">
        <v>43</v>
      </c>
      <c r="F1534" s="7" t="s">
        <v>29</v>
      </c>
      <c r="G1534" s="7" t="s">
        <v>45</v>
      </c>
      <c r="H1534" s="7" t="s">
        <v>55</v>
      </c>
      <c r="I1534" s="7" t="s">
        <v>32</v>
      </c>
      <c r="J1534" s="7" t="s">
        <v>33</v>
      </c>
      <c r="K1534" s="7" t="s">
        <v>78</v>
      </c>
      <c r="L1534" s="5">
        <v>32548</v>
      </c>
      <c r="M1534" s="7" t="s">
        <v>35</v>
      </c>
      <c r="N1534" s="7" t="s">
        <v>36</v>
      </c>
      <c r="O1534" s="7" t="s">
        <v>37</v>
      </c>
      <c r="P1534" s="7" t="s">
        <v>76</v>
      </c>
      <c r="Q1534" s="7" t="s">
        <v>39</v>
      </c>
      <c r="R1534" s="7" cm="1">
        <f t="array" ref="R1534">_xlfn.IFS(Table3[[#This Row],[Performance Levels]]="Exceeds",4,Table3[[#This Row],[Performance Levels]]="Fully Meets",3,Table3[[#This Row],[Performance Levels]]="PIP",1,Table3[[#This Row],[Performance Levels]]="Needs Improvement",2)</f>
        <v>3</v>
      </c>
      <c r="S1534" s="7">
        <v>3</v>
      </c>
      <c r="T1534" s="7" t="str" cm="1">
        <f t="array" ref="T1534">_xlfn.IFS(S1534&lt;=2,"Excellent",S1534=3,"Average",S1534&lt;=5,"Poor")</f>
        <v>Average</v>
      </c>
      <c r="U1534" s="5">
        <v>45100</v>
      </c>
      <c r="V1534" s="7">
        <v>5</v>
      </c>
      <c r="W1534" s="7" t="str" cm="1">
        <f t="array" ref="W1534">_xlfn.IFS(S1534&lt;=2,"High",S1534=3,"Moderate",S1534&lt;=5,"Low")</f>
        <v>Moderate</v>
      </c>
      <c r="X1534" s="7">
        <v>3</v>
      </c>
      <c r="Y1534" s="7" t="str" cm="1">
        <f t="array" ref="Y1534">_xlfn.IFS(S1534&lt;=2,"High",S1534=3,"Moderate",S1534&lt;=5,"Low")</f>
        <v>Moderate</v>
      </c>
      <c r="Z1534" s="7">
        <v>1</v>
      </c>
      <c r="AA1534" s="7" t="str" cm="1">
        <f t="array" ref="AA1534">_xlfn.IFS(S1534&lt;=2,"High",S1534=3,"Moderate",S1534&lt;=5,"Low")</f>
        <v>Moderate</v>
      </c>
      <c r="AB1534" s="5">
        <v>45059</v>
      </c>
      <c r="AC1534" s="7" t="s">
        <v>40</v>
      </c>
      <c r="AD1534" s="7" t="s">
        <v>41</v>
      </c>
      <c r="AE1534" s="7" t="s">
        <v>51</v>
      </c>
      <c r="AF1534" s="7">
        <v>5</v>
      </c>
      <c r="AG1534" s="8">
        <v>862.9</v>
      </c>
      <c r="AH1534" s="7">
        <v>32</v>
      </c>
      <c r="AI1534" s="7" t="str" cm="1">
        <f t="array" ref="AI1534">_xlfn.IFS(AH1534&lt;=25,"Young",AH1534&lt;=50,"Adult",AH1534&gt;50,"Old")</f>
        <v>Adult</v>
      </c>
    </row>
    <row r="1535" spans="1:35" x14ac:dyDescent="0.35">
      <c r="A1535" s="11">
        <v>2054</v>
      </c>
      <c r="B1535" s="9">
        <v>43398</v>
      </c>
      <c r="C1535" s="10">
        <f t="shared" ca="1" si="23"/>
        <v>7.5694444444444446</v>
      </c>
      <c r="D1535" s="11" t="s">
        <v>27</v>
      </c>
      <c r="E1535" s="11" t="s">
        <v>86</v>
      </c>
      <c r="F1535" s="11" t="s">
        <v>29</v>
      </c>
      <c r="G1535" s="11" t="s">
        <v>30</v>
      </c>
      <c r="H1535" s="11" t="s">
        <v>31</v>
      </c>
      <c r="I1535" s="11" t="s">
        <v>32</v>
      </c>
      <c r="J1535" s="11" t="s">
        <v>33</v>
      </c>
      <c r="K1535" s="11" t="s">
        <v>95</v>
      </c>
      <c r="L1535" s="9">
        <v>34333</v>
      </c>
      <c r="M1535" s="11" t="s">
        <v>35</v>
      </c>
      <c r="N1535" s="11" t="s">
        <v>36</v>
      </c>
      <c r="O1535" s="11" t="s">
        <v>71</v>
      </c>
      <c r="P1535" s="11" t="s">
        <v>66</v>
      </c>
      <c r="Q1535" s="11" t="s">
        <v>39</v>
      </c>
      <c r="R1535" s="11" cm="1">
        <f t="array" ref="R1535">_xlfn.IFS(Table3[[#This Row],[Performance Levels]]="Exceeds",4,Table3[[#This Row],[Performance Levels]]="Fully Meets",3,Table3[[#This Row],[Performance Levels]]="PIP",1,Table3[[#This Row],[Performance Levels]]="Needs Improvement",2)</f>
        <v>3</v>
      </c>
      <c r="S1535" s="11">
        <v>3</v>
      </c>
      <c r="T1535" s="11" t="str" cm="1">
        <f t="array" ref="T1535">_xlfn.IFS(S1535&lt;=2,"Excellent",S1535=3,"Average",S1535&lt;=5,"Poor")</f>
        <v>Average</v>
      </c>
      <c r="U1535" s="9">
        <v>44961</v>
      </c>
      <c r="V1535" s="11">
        <v>4</v>
      </c>
      <c r="W1535" s="11" t="str" cm="1">
        <f t="array" ref="W1535">_xlfn.IFS(S1535&lt;=2,"High",S1535=3,"Moderate",S1535&lt;=5,"Low")</f>
        <v>Moderate</v>
      </c>
      <c r="X1535" s="11">
        <v>5</v>
      </c>
      <c r="Y1535" s="11" t="str" cm="1">
        <f t="array" ref="Y1535">_xlfn.IFS(S1535&lt;=2,"High",S1535=3,"Moderate",S1535&lt;=5,"Low")</f>
        <v>Moderate</v>
      </c>
      <c r="Z1535" s="11">
        <v>3</v>
      </c>
      <c r="AA1535" s="11" t="str" cm="1">
        <f t="array" ref="AA1535">_xlfn.IFS(S1535&lt;=2,"High",S1535=3,"Moderate",S1535&lt;=5,"Low")</f>
        <v>Moderate</v>
      </c>
      <c r="AB1535" s="9">
        <v>45083</v>
      </c>
      <c r="AC1535" s="11" t="s">
        <v>40</v>
      </c>
      <c r="AD1535" s="11" t="s">
        <v>41</v>
      </c>
      <c r="AE1535" s="11" t="s">
        <v>51</v>
      </c>
      <c r="AF1535" s="11">
        <v>4</v>
      </c>
      <c r="AG1535" s="12">
        <v>528.17999999999995</v>
      </c>
      <c r="AH1535" s="11">
        <v>25</v>
      </c>
      <c r="AI1535" s="11" t="str" cm="1">
        <f t="array" ref="AI1535">_xlfn.IFS(AH1535&lt;=25,"Young",AH1535&lt;=50,"Adult",AH1535&gt;50,"Old")</f>
        <v>Young</v>
      </c>
    </row>
    <row r="1536" spans="1:35" x14ac:dyDescent="0.35">
      <c r="A1536" s="7">
        <v>2055</v>
      </c>
      <c r="B1536" s="5">
        <v>44160</v>
      </c>
      <c r="C1536" s="6">
        <f t="shared" ca="1" si="23"/>
        <v>5.4861111111111107</v>
      </c>
      <c r="D1536" s="7" t="s">
        <v>27</v>
      </c>
      <c r="E1536" s="7" t="s">
        <v>63</v>
      </c>
      <c r="F1536" s="7" t="s">
        <v>29</v>
      </c>
      <c r="G1536" s="7" t="s">
        <v>30</v>
      </c>
      <c r="H1536" s="7" t="s">
        <v>44</v>
      </c>
      <c r="I1536" s="7" t="s">
        <v>54</v>
      </c>
      <c r="J1536" s="7" t="s">
        <v>33</v>
      </c>
      <c r="K1536" s="7" t="s">
        <v>78</v>
      </c>
      <c r="L1536" s="5">
        <v>32708</v>
      </c>
      <c r="M1536" s="7" t="s">
        <v>35</v>
      </c>
      <c r="N1536" s="7" t="s">
        <v>36</v>
      </c>
      <c r="O1536" s="7" t="s">
        <v>37</v>
      </c>
      <c r="P1536" s="7" t="s">
        <v>76</v>
      </c>
      <c r="Q1536" s="7" t="s">
        <v>39</v>
      </c>
      <c r="R1536" s="7" cm="1">
        <f t="array" ref="R1536">_xlfn.IFS(Table3[[#This Row],[Performance Levels]]="Exceeds",4,Table3[[#This Row],[Performance Levels]]="Fully Meets",3,Table3[[#This Row],[Performance Levels]]="PIP",1,Table3[[#This Row],[Performance Levels]]="Needs Improvement",2)</f>
        <v>3</v>
      </c>
      <c r="S1536" s="7">
        <v>3</v>
      </c>
      <c r="T1536" s="7" t="str" cm="1">
        <f t="array" ref="T1536">_xlfn.IFS(S1536&lt;=2,"Excellent",S1536=3,"Average",S1536&lt;=5,"Poor")</f>
        <v>Average</v>
      </c>
      <c r="U1536" s="5">
        <v>44862</v>
      </c>
      <c r="V1536" s="7">
        <v>5</v>
      </c>
      <c r="W1536" s="7" t="str" cm="1">
        <f t="array" ref="W1536">_xlfn.IFS(S1536&lt;=2,"High",S1536=3,"Moderate",S1536&lt;=5,"Low")</f>
        <v>Moderate</v>
      </c>
      <c r="X1536" s="7">
        <v>4</v>
      </c>
      <c r="Y1536" s="7" t="str" cm="1">
        <f t="array" ref="Y1536">_xlfn.IFS(S1536&lt;=2,"High",S1536=3,"Moderate",S1536&lt;=5,"Low")</f>
        <v>Moderate</v>
      </c>
      <c r="Z1536" s="7">
        <v>2</v>
      </c>
      <c r="AA1536" s="7" t="str" cm="1">
        <f t="array" ref="AA1536">_xlfn.IFS(S1536&lt;=2,"High",S1536=3,"Moderate",S1536&lt;=5,"Low")</f>
        <v>Moderate</v>
      </c>
      <c r="AB1536" s="5">
        <v>44873</v>
      </c>
      <c r="AC1536" s="7" t="s">
        <v>67</v>
      </c>
      <c r="AD1536" s="7" t="s">
        <v>50</v>
      </c>
      <c r="AE1536" s="7" t="s">
        <v>72</v>
      </c>
      <c r="AF1536" s="7">
        <v>2</v>
      </c>
      <c r="AG1536" s="8">
        <v>805.7</v>
      </c>
      <c r="AH1536" s="7">
        <v>31</v>
      </c>
      <c r="AI1536" s="7" t="str" cm="1">
        <f t="array" ref="AI1536">_xlfn.IFS(AH1536&lt;=25,"Young",AH1536&lt;=50,"Adult",AH1536&gt;50,"Old")</f>
        <v>Adult</v>
      </c>
    </row>
    <row r="1537" spans="1:35" x14ac:dyDescent="0.35">
      <c r="A1537" s="11">
        <v>2056</v>
      </c>
      <c r="B1537" s="9">
        <v>43938</v>
      </c>
      <c r="C1537" s="10">
        <f t="shared" ca="1" si="23"/>
        <v>6.0916666666666668</v>
      </c>
      <c r="D1537" s="11" t="s">
        <v>27</v>
      </c>
      <c r="E1537" s="11" t="s">
        <v>93</v>
      </c>
      <c r="F1537" s="11" t="s">
        <v>29</v>
      </c>
      <c r="G1537" s="11" t="s">
        <v>30</v>
      </c>
      <c r="H1537" s="11" t="s">
        <v>44</v>
      </c>
      <c r="I1537" s="11" t="s">
        <v>54</v>
      </c>
      <c r="J1537" s="11" t="s">
        <v>33</v>
      </c>
      <c r="K1537" s="11" t="s">
        <v>69</v>
      </c>
      <c r="L1537" s="9">
        <v>21026</v>
      </c>
      <c r="M1537" s="11" t="s">
        <v>35</v>
      </c>
      <c r="N1537" s="11" t="s">
        <v>36</v>
      </c>
      <c r="O1537" s="11" t="s">
        <v>37</v>
      </c>
      <c r="P1537" s="11" t="s">
        <v>76</v>
      </c>
      <c r="Q1537" s="11" t="s">
        <v>39</v>
      </c>
      <c r="R1537" s="11" cm="1">
        <f t="array" ref="R1537">_xlfn.IFS(Table3[[#This Row],[Performance Levels]]="Exceeds",4,Table3[[#This Row],[Performance Levels]]="Fully Meets",3,Table3[[#This Row],[Performance Levels]]="PIP",1,Table3[[#This Row],[Performance Levels]]="Needs Improvement",2)</f>
        <v>3</v>
      </c>
      <c r="S1537" s="11">
        <v>3</v>
      </c>
      <c r="T1537" s="11" t="str" cm="1">
        <f t="array" ref="T1537">_xlfn.IFS(S1537&lt;=2,"Excellent",S1537=3,"Average",S1537&lt;=5,"Poor")</f>
        <v>Average</v>
      </c>
      <c r="U1537" s="9">
        <v>45119</v>
      </c>
      <c r="V1537" s="11">
        <v>3</v>
      </c>
      <c r="W1537" s="11" t="str" cm="1">
        <f t="array" ref="W1537">_xlfn.IFS(S1537&lt;=2,"High",S1537=3,"Moderate",S1537&lt;=5,"Low")</f>
        <v>Moderate</v>
      </c>
      <c r="X1537" s="11">
        <v>4</v>
      </c>
      <c r="Y1537" s="11" t="str" cm="1">
        <f t="array" ref="Y1537">_xlfn.IFS(S1537&lt;=2,"High",S1537=3,"Moderate",S1537&lt;=5,"Low")</f>
        <v>Moderate</v>
      </c>
      <c r="Z1537" s="11">
        <v>1</v>
      </c>
      <c r="AA1537" s="11" t="str" cm="1">
        <f t="array" ref="AA1537">_xlfn.IFS(S1537&lt;=2,"High",S1537=3,"Moderate",S1537&lt;=5,"Low")</f>
        <v>Moderate</v>
      </c>
      <c r="AB1537" s="9">
        <v>44959</v>
      </c>
      <c r="AC1537" s="11" t="s">
        <v>67</v>
      </c>
      <c r="AD1537" s="11" t="s">
        <v>50</v>
      </c>
      <c r="AE1537" s="11" t="s">
        <v>42</v>
      </c>
      <c r="AF1537" s="11">
        <v>1</v>
      </c>
      <c r="AG1537" s="12">
        <v>190.55</v>
      </c>
      <c r="AH1537" s="11">
        <v>63</v>
      </c>
      <c r="AI1537" s="11" t="str" cm="1">
        <f t="array" ref="AI1537">_xlfn.IFS(AH1537&lt;=25,"Young",AH1537&lt;=50,"Adult",AH1537&gt;50,"Old")</f>
        <v>Old</v>
      </c>
    </row>
    <row r="1538" spans="1:35" x14ac:dyDescent="0.35">
      <c r="A1538" s="7">
        <v>2057</v>
      </c>
      <c r="B1538" s="5">
        <v>44301</v>
      </c>
      <c r="C1538" s="6">
        <f t="shared" ca="1" si="23"/>
        <v>5.0972222222222223</v>
      </c>
      <c r="D1538" s="7" t="s">
        <v>27</v>
      </c>
      <c r="E1538" s="7" t="s">
        <v>73</v>
      </c>
      <c r="F1538" s="7" t="s">
        <v>29</v>
      </c>
      <c r="G1538" s="7" t="s">
        <v>30</v>
      </c>
      <c r="H1538" s="7" t="s">
        <v>31</v>
      </c>
      <c r="I1538" s="7" t="s">
        <v>45</v>
      </c>
      <c r="J1538" s="7" t="s">
        <v>33</v>
      </c>
      <c r="K1538" s="7" t="s">
        <v>69</v>
      </c>
      <c r="L1538" s="5">
        <v>23725</v>
      </c>
      <c r="M1538" s="7" t="s">
        <v>35</v>
      </c>
      <c r="N1538" s="7" t="s">
        <v>47</v>
      </c>
      <c r="O1538" s="7" t="s">
        <v>48</v>
      </c>
      <c r="P1538" s="7" t="s">
        <v>66</v>
      </c>
      <c r="Q1538" s="7" t="s">
        <v>39</v>
      </c>
      <c r="R1538" s="7" cm="1">
        <f t="array" ref="R1538">_xlfn.IFS(Table3[[#This Row],[Performance Levels]]="Exceeds",4,Table3[[#This Row],[Performance Levels]]="Fully Meets",3,Table3[[#This Row],[Performance Levels]]="PIP",1,Table3[[#This Row],[Performance Levels]]="Needs Improvement",2)</f>
        <v>3</v>
      </c>
      <c r="S1538" s="7">
        <v>3</v>
      </c>
      <c r="T1538" s="7" t="str" cm="1">
        <f t="array" ref="T1538">_xlfn.IFS(S1538&lt;=2,"Excellent",S1538=3,"Average",S1538&lt;=5,"Poor")</f>
        <v>Average</v>
      </c>
      <c r="U1538" s="5">
        <v>45052</v>
      </c>
      <c r="V1538" s="7">
        <v>4</v>
      </c>
      <c r="W1538" s="7" t="str" cm="1">
        <f t="array" ref="W1538">_xlfn.IFS(S1538&lt;=2,"High",S1538=3,"Moderate",S1538&lt;=5,"Low")</f>
        <v>Moderate</v>
      </c>
      <c r="X1538" s="7">
        <v>1</v>
      </c>
      <c r="Y1538" s="7" t="str" cm="1">
        <f t="array" ref="Y1538">_xlfn.IFS(S1538&lt;=2,"High",S1538=3,"Moderate",S1538&lt;=5,"Low")</f>
        <v>Moderate</v>
      </c>
      <c r="Z1538" s="7">
        <v>3</v>
      </c>
      <c r="AA1538" s="7" t="str" cm="1">
        <f t="array" ref="AA1538">_xlfn.IFS(S1538&lt;=2,"High",S1538=3,"Moderate",S1538&lt;=5,"Low")</f>
        <v>Moderate</v>
      </c>
      <c r="AB1538" s="5">
        <v>44927</v>
      </c>
      <c r="AC1538" s="7" t="s">
        <v>49</v>
      </c>
      <c r="AD1538" s="7" t="s">
        <v>41</v>
      </c>
      <c r="AE1538" s="7" t="s">
        <v>42</v>
      </c>
      <c r="AF1538" s="7">
        <v>3</v>
      </c>
      <c r="AG1538" s="8">
        <v>605.36</v>
      </c>
      <c r="AH1538" s="7">
        <v>57</v>
      </c>
      <c r="AI1538" s="7" t="str" cm="1">
        <f t="array" ref="AI1538">_xlfn.IFS(AH1538&lt;=25,"Young",AH1538&lt;=50,"Adult",AH1538&gt;50,"Old")</f>
        <v>Old</v>
      </c>
    </row>
    <row r="1539" spans="1:35" x14ac:dyDescent="0.35">
      <c r="A1539" s="11">
        <v>2058</v>
      </c>
      <c r="B1539" s="9">
        <v>44668</v>
      </c>
      <c r="C1539" s="10">
        <f t="shared" ref="C1539:C1602" ca="1" si="24">YEARFRAC(B1539,TODAY())</f>
        <v>4.0916666666666668</v>
      </c>
      <c r="D1539" s="11" t="s">
        <v>27</v>
      </c>
      <c r="E1539" s="11" t="s">
        <v>80</v>
      </c>
      <c r="F1539" s="11" t="s">
        <v>29</v>
      </c>
      <c r="G1539" s="11" t="s">
        <v>54</v>
      </c>
      <c r="H1539" s="11" t="s">
        <v>44</v>
      </c>
      <c r="I1539" s="11" t="s">
        <v>32</v>
      </c>
      <c r="J1539" s="11" t="s">
        <v>33</v>
      </c>
      <c r="K1539" s="11" t="s">
        <v>69</v>
      </c>
      <c r="L1539" s="9">
        <v>30694</v>
      </c>
      <c r="M1539" s="11" t="s">
        <v>35</v>
      </c>
      <c r="N1539" s="11" t="s">
        <v>47</v>
      </c>
      <c r="O1539" s="11" t="s">
        <v>37</v>
      </c>
      <c r="P1539" s="11" t="s">
        <v>76</v>
      </c>
      <c r="Q1539" s="11" t="s">
        <v>39</v>
      </c>
      <c r="R1539" s="11" cm="1">
        <f t="array" ref="R1539">_xlfn.IFS(Table3[[#This Row],[Performance Levels]]="Exceeds",4,Table3[[#This Row],[Performance Levels]]="Fully Meets",3,Table3[[#This Row],[Performance Levels]]="PIP",1,Table3[[#This Row],[Performance Levels]]="Needs Improvement",2)</f>
        <v>3</v>
      </c>
      <c r="S1539" s="11">
        <v>3</v>
      </c>
      <c r="T1539" s="11" t="str" cm="1">
        <f t="array" ref="T1539">_xlfn.IFS(S1539&lt;=2,"Excellent",S1539=3,"Average",S1539&lt;=5,"Poor")</f>
        <v>Average</v>
      </c>
      <c r="U1539" s="9">
        <v>45075</v>
      </c>
      <c r="V1539" s="11">
        <v>5</v>
      </c>
      <c r="W1539" s="11" t="str" cm="1">
        <f t="array" ref="W1539">_xlfn.IFS(S1539&lt;=2,"High",S1539=3,"Moderate",S1539&lt;=5,"Low")</f>
        <v>Moderate</v>
      </c>
      <c r="X1539" s="11">
        <v>5</v>
      </c>
      <c r="Y1539" s="11" t="str" cm="1">
        <f t="array" ref="Y1539">_xlfn.IFS(S1539&lt;=2,"High",S1539=3,"Moderate",S1539&lt;=5,"Low")</f>
        <v>Moderate</v>
      </c>
      <c r="Z1539" s="11">
        <v>4</v>
      </c>
      <c r="AA1539" s="11" t="str" cm="1">
        <f t="array" ref="AA1539">_xlfn.IFS(S1539&lt;=2,"High",S1539=3,"Moderate",S1539&lt;=5,"Low")</f>
        <v>Moderate</v>
      </c>
      <c r="AB1539" s="9">
        <v>44926</v>
      </c>
      <c r="AC1539" s="11" t="s">
        <v>49</v>
      </c>
      <c r="AD1539" s="11" t="s">
        <v>41</v>
      </c>
      <c r="AE1539" s="11" t="s">
        <v>72</v>
      </c>
      <c r="AF1539" s="11">
        <v>1</v>
      </c>
      <c r="AG1539" s="12">
        <v>338.16</v>
      </c>
      <c r="AH1539" s="11">
        <v>38</v>
      </c>
      <c r="AI1539" s="11" t="str" cm="1">
        <f t="array" ref="AI1539">_xlfn.IFS(AH1539&lt;=25,"Young",AH1539&lt;=50,"Adult",AH1539&gt;50,"Old")</f>
        <v>Adult</v>
      </c>
    </row>
    <row r="1540" spans="1:35" x14ac:dyDescent="0.35">
      <c r="A1540" s="7">
        <v>2059</v>
      </c>
      <c r="B1540" s="5">
        <v>45136</v>
      </c>
      <c r="C1540" s="6">
        <f t="shared" ca="1" si="24"/>
        <v>2.8083333333333331</v>
      </c>
      <c r="D1540" s="7" t="s">
        <v>27</v>
      </c>
      <c r="E1540" s="7" t="s">
        <v>53</v>
      </c>
      <c r="F1540" s="7" t="s">
        <v>107</v>
      </c>
      <c r="G1540" s="7" t="s">
        <v>54</v>
      </c>
      <c r="H1540" s="7" t="s">
        <v>31</v>
      </c>
      <c r="I1540" s="7" t="s">
        <v>32</v>
      </c>
      <c r="J1540" s="7" t="s">
        <v>33</v>
      </c>
      <c r="K1540" s="7" t="s">
        <v>64</v>
      </c>
      <c r="L1540" s="5">
        <v>31985</v>
      </c>
      <c r="M1540" s="7" t="s">
        <v>35</v>
      </c>
      <c r="N1540" s="7" t="s">
        <v>36</v>
      </c>
      <c r="O1540" s="7" t="s">
        <v>37</v>
      </c>
      <c r="P1540" s="7" t="s">
        <v>66</v>
      </c>
      <c r="Q1540" s="7" t="s">
        <v>39</v>
      </c>
      <c r="R1540" s="7" cm="1">
        <f t="array" ref="R1540">_xlfn.IFS(Table3[[#This Row],[Performance Levels]]="Exceeds",4,Table3[[#This Row],[Performance Levels]]="Fully Meets",3,Table3[[#This Row],[Performance Levels]]="PIP",1,Table3[[#This Row],[Performance Levels]]="Needs Improvement",2)</f>
        <v>3</v>
      </c>
      <c r="S1540" s="7">
        <v>3</v>
      </c>
      <c r="T1540" s="7" t="str" cm="1">
        <f t="array" ref="T1540">_xlfn.IFS(S1540&lt;=2,"Excellent",S1540=3,"Average",S1540&lt;=5,"Poor")</f>
        <v>Average</v>
      </c>
      <c r="U1540" s="5">
        <v>45055</v>
      </c>
      <c r="V1540" s="7">
        <v>4</v>
      </c>
      <c r="W1540" s="7" t="str" cm="1">
        <f t="array" ref="W1540">_xlfn.IFS(S1540&lt;=2,"High",S1540=3,"Moderate",S1540&lt;=5,"Low")</f>
        <v>Moderate</v>
      </c>
      <c r="X1540" s="7">
        <v>4</v>
      </c>
      <c r="Y1540" s="7" t="str" cm="1">
        <f t="array" ref="Y1540">_xlfn.IFS(S1540&lt;=2,"High",S1540=3,"Moderate",S1540&lt;=5,"Low")</f>
        <v>Moderate</v>
      </c>
      <c r="Z1540" s="7">
        <v>5</v>
      </c>
      <c r="AA1540" s="7" t="str" cm="1">
        <f t="array" ref="AA1540">_xlfn.IFS(S1540&lt;=2,"High",S1540=3,"Moderate",S1540&lt;=5,"Low")</f>
        <v>Moderate</v>
      </c>
      <c r="AB1540" s="5">
        <v>45052</v>
      </c>
      <c r="AC1540" s="7" t="s">
        <v>49</v>
      </c>
      <c r="AD1540" s="7" t="s">
        <v>50</v>
      </c>
      <c r="AE1540" s="7" t="s">
        <v>62</v>
      </c>
      <c r="AF1540" s="7">
        <v>3</v>
      </c>
      <c r="AG1540" s="8">
        <v>969.03</v>
      </c>
      <c r="AH1540" s="7">
        <v>36</v>
      </c>
      <c r="AI1540" s="7" t="str" cm="1">
        <f t="array" ref="AI1540">_xlfn.IFS(AH1540&lt;=25,"Young",AH1540&lt;=50,"Adult",AH1540&gt;50,"Old")</f>
        <v>Adult</v>
      </c>
    </row>
    <row r="1541" spans="1:35" x14ac:dyDescent="0.35">
      <c r="A1541" s="11">
        <v>2060</v>
      </c>
      <c r="B1541" s="9">
        <v>44952</v>
      </c>
      <c r="C1541" s="10">
        <f t="shared" ca="1" si="24"/>
        <v>3.3166666666666669</v>
      </c>
      <c r="D1541" s="11" t="s">
        <v>27</v>
      </c>
      <c r="E1541" s="11" t="s">
        <v>68</v>
      </c>
      <c r="F1541" s="11" t="s">
        <v>29</v>
      </c>
      <c r="G1541" s="11" t="s">
        <v>45</v>
      </c>
      <c r="H1541" s="11" t="s">
        <v>31</v>
      </c>
      <c r="I1541" s="11" t="s">
        <v>45</v>
      </c>
      <c r="J1541" s="11" t="s">
        <v>33</v>
      </c>
      <c r="K1541" s="11" t="s">
        <v>69</v>
      </c>
      <c r="L1541" s="9">
        <v>52127</v>
      </c>
      <c r="M1541" s="11" t="s">
        <v>35</v>
      </c>
      <c r="N1541" s="11" t="s">
        <v>36</v>
      </c>
      <c r="O1541" s="11" t="s">
        <v>83</v>
      </c>
      <c r="P1541" s="11" t="s">
        <v>76</v>
      </c>
      <c r="Q1541" s="11" t="s">
        <v>39</v>
      </c>
      <c r="R1541" s="11" cm="1">
        <f t="array" ref="R1541">_xlfn.IFS(Table3[[#This Row],[Performance Levels]]="Exceeds",4,Table3[[#This Row],[Performance Levels]]="Fully Meets",3,Table3[[#This Row],[Performance Levels]]="PIP",1,Table3[[#This Row],[Performance Levels]]="Needs Improvement",2)</f>
        <v>3</v>
      </c>
      <c r="S1541" s="11">
        <v>3</v>
      </c>
      <c r="T1541" s="11" t="str" cm="1">
        <f t="array" ref="T1541">_xlfn.IFS(S1541&lt;=2,"Excellent",S1541=3,"Average",S1541&lt;=5,"Poor")</f>
        <v>Average</v>
      </c>
      <c r="U1541" s="9">
        <v>45103</v>
      </c>
      <c r="V1541" s="11">
        <v>5</v>
      </c>
      <c r="W1541" s="11" t="str" cm="1">
        <f t="array" ref="W1541">_xlfn.IFS(S1541&lt;=2,"High",S1541=3,"Moderate",S1541&lt;=5,"Low")</f>
        <v>Moderate</v>
      </c>
      <c r="X1541" s="11">
        <v>5</v>
      </c>
      <c r="Y1541" s="11" t="str" cm="1">
        <f t="array" ref="Y1541">_xlfn.IFS(S1541&lt;=2,"High",S1541=3,"Moderate",S1541&lt;=5,"Low")</f>
        <v>Moderate</v>
      </c>
      <c r="Z1541" s="11">
        <v>5</v>
      </c>
      <c r="AA1541" s="11" t="str" cm="1">
        <f t="array" ref="AA1541">_xlfn.IFS(S1541&lt;=2,"High",S1541=3,"Moderate",S1541&lt;=5,"Low")</f>
        <v>Moderate</v>
      </c>
      <c r="AB1541" s="9">
        <v>45130</v>
      </c>
      <c r="AC1541" s="11" t="s">
        <v>61</v>
      </c>
      <c r="AD1541" s="11" t="s">
        <v>50</v>
      </c>
      <c r="AE1541" s="11" t="s">
        <v>42</v>
      </c>
      <c r="AF1541" s="11">
        <v>3</v>
      </c>
      <c r="AG1541" s="12">
        <v>442.39</v>
      </c>
      <c r="AH1541" s="11">
        <v>81</v>
      </c>
      <c r="AI1541" s="11" t="str" cm="1">
        <f t="array" ref="AI1541">_xlfn.IFS(AH1541&lt;=25,"Young",AH1541&lt;=50,"Adult",AH1541&gt;50,"Old")</f>
        <v>Old</v>
      </c>
    </row>
    <row r="1542" spans="1:35" x14ac:dyDescent="0.35">
      <c r="A1542" s="7">
        <v>2061</v>
      </c>
      <c r="B1542" s="5">
        <v>43446</v>
      </c>
      <c r="C1542" s="6">
        <f t="shared" ca="1" si="24"/>
        <v>7.4388888888888891</v>
      </c>
      <c r="D1542" s="7" t="s">
        <v>27</v>
      </c>
      <c r="E1542" s="7" t="s">
        <v>28</v>
      </c>
      <c r="F1542" s="7" t="s">
        <v>29</v>
      </c>
      <c r="G1542" s="7" t="s">
        <v>54</v>
      </c>
      <c r="H1542" s="7" t="s">
        <v>44</v>
      </c>
      <c r="I1542" s="7" t="s">
        <v>54</v>
      </c>
      <c r="J1542" s="7" t="s">
        <v>33</v>
      </c>
      <c r="K1542" s="7" t="s">
        <v>78</v>
      </c>
      <c r="L1542" s="5">
        <v>53545</v>
      </c>
      <c r="M1542" s="7" t="s">
        <v>35</v>
      </c>
      <c r="N1542" s="7" t="s">
        <v>36</v>
      </c>
      <c r="O1542" s="7" t="s">
        <v>59</v>
      </c>
      <c r="P1542" s="7" t="s">
        <v>66</v>
      </c>
      <c r="Q1542" s="7" t="s">
        <v>39</v>
      </c>
      <c r="R1542" s="7" cm="1">
        <f t="array" ref="R1542">_xlfn.IFS(Table3[[#This Row],[Performance Levels]]="Exceeds",4,Table3[[#This Row],[Performance Levels]]="Fully Meets",3,Table3[[#This Row],[Performance Levels]]="PIP",1,Table3[[#This Row],[Performance Levels]]="Needs Improvement",2)</f>
        <v>3</v>
      </c>
      <c r="S1542" s="7">
        <v>3</v>
      </c>
      <c r="T1542" s="7" t="str" cm="1">
        <f t="array" ref="T1542">_xlfn.IFS(S1542&lt;=2,"Excellent",S1542=3,"Average",S1542&lt;=5,"Poor")</f>
        <v>Average</v>
      </c>
      <c r="U1542" s="5">
        <v>45072</v>
      </c>
      <c r="V1542" s="7">
        <v>2</v>
      </c>
      <c r="W1542" s="7" t="str" cm="1">
        <f t="array" ref="W1542">_xlfn.IFS(S1542&lt;=2,"High",S1542=3,"Moderate",S1542&lt;=5,"Low")</f>
        <v>Moderate</v>
      </c>
      <c r="X1542" s="7">
        <v>4</v>
      </c>
      <c r="Y1542" s="7" t="str" cm="1">
        <f t="array" ref="Y1542">_xlfn.IFS(S1542&lt;=2,"High",S1542=3,"Moderate",S1542&lt;=5,"Low")</f>
        <v>Moderate</v>
      </c>
      <c r="Z1542" s="7">
        <v>3</v>
      </c>
      <c r="AA1542" s="7" t="str" cm="1">
        <f t="array" ref="AA1542">_xlfn.IFS(S1542&lt;=2,"High",S1542=3,"Moderate",S1542&lt;=5,"Low")</f>
        <v>Moderate</v>
      </c>
      <c r="AB1542" s="5">
        <v>45000</v>
      </c>
      <c r="AC1542" s="7" t="s">
        <v>67</v>
      </c>
      <c r="AD1542" s="7" t="s">
        <v>50</v>
      </c>
      <c r="AE1542" s="7" t="s">
        <v>51</v>
      </c>
      <c r="AF1542" s="7">
        <v>1</v>
      </c>
      <c r="AG1542" s="8">
        <v>952.69</v>
      </c>
      <c r="AH1542" s="7">
        <v>72</v>
      </c>
      <c r="AI1542" s="7" t="str" cm="1">
        <f t="array" ref="AI1542">_xlfn.IFS(AH1542&lt;=25,"Young",AH1542&lt;=50,"Adult",AH1542&gt;50,"Old")</f>
        <v>Old</v>
      </c>
    </row>
    <row r="1543" spans="1:35" x14ac:dyDescent="0.35">
      <c r="A1543" s="11">
        <v>2062</v>
      </c>
      <c r="B1543" s="9">
        <v>43398</v>
      </c>
      <c r="C1543" s="10">
        <f t="shared" ca="1" si="24"/>
        <v>7.5694444444444446</v>
      </c>
      <c r="D1543" s="11" t="s">
        <v>27</v>
      </c>
      <c r="E1543" s="11" t="s">
        <v>84</v>
      </c>
      <c r="F1543" s="11" t="s">
        <v>29</v>
      </c>
      <c r="G1543" s="11" t="s">
        <v>30</v>
      </c>
      <c r="H1543" s="11" t="s">
        <v>31</v>
      </c>
      <c r="I1543" s="11" t="s">
        <v>32</v>
      </c>
      <c r="J1543" s="11" t="s">
        <v>33</v>
      </c>
      <c r="K1543" s="11" t="s">
        <v>95</v>
      </c>
      <c r="L1543" s="9">
        <v>18462</v>
      </c>
      <c r="M1543" s="11" t="s">
        <v>35</v>
      </c>
      <c r="N1543" s="11" t="s">
        <v>36</v>
      </c>
      <c r="O1543" s="11" t="s">
        <v>48</v>
      </c>
      <c r="P1543" s="11" t="s">
        <v>60</v>
      </c>
      <c r="Q1543" s="11" t="s">
        <v>39</v>
      </c>
      <c r="R1543" s="11" cm="1">
        <f t="array" ref="R1543">_xlfn.IFS(Table3[[#This Row],[Performance Levels]]="Exceeds",4,Table3[[#This Row],[Performance Levels]]="Fully Meets",3,Table3[[#This Row],[Performance Levels]]="PIP",1,Table3[[#This Row],[Performance Levels]]="Needs Improvement",2)</f>
        <v>3</v>
      </c>
      <c r="S1543" s="11">
        <v>3</v>
      </c>
      <c r="T1543" s="11" t="str" cm="1">
        <f t="array" ref="T1543">_xlfn.IFS(S1543&lt;=2,"Excellent",S1543=3,"Average",S1543&lt;=5,"Poor")</f>
        <v>Average</v>
      </c>
      <c r="U1543" s="9">
        <v>44809</v>
      </c>
      <c r="V1543" s="11">
        <v>4</v>
      </c>
      <c r="W1543" s="11" t="str" cm="1">
        <f t="array" ref="W1543">_xlfn.IFS(S1543&lt;=2,"High",S1543=3,"Moderate",S1543&lt;=5,"Low")</f>
        <v>Moderate</v>
      </c>
      <c r="X1543" s="11">
        <v>1</v>
      </c>
      <c r="Y1543" s="11" t="str" cm="1">
        <f t="array" ref="Y1543">_xlfn.IFS(S1543&lt;=2,"High",S1543=3,"Moderate",S1543&lt;=5,"Low")</f>
        <v>Moderate</v>
      </c>
      <c r="Z1543" s="11">
        <v>2</v>
      </c>
      <c r="AA1543" s="11" t="str" cm="1">
        <f t="array" ref="AA1543">_xlfn.IFS(S1543&lt;=2,"High",S1543=3,"Moderate",S1543&lt;=5,"Low")</f>
        <v>Moderate</v>
      </c>
      <c r="AB1543" s="9">
        <v>45066</v>
      </c>
      <c r="AC1543" s="11" t="s">
        <v>61</v>
      </c>
      <c r="AD1543" s="11" t="s">
        <v>50</v>
      </c>
      <c r="AE1543" s="11" t="s">
        <v>72</v>
      </c>
      <c r="AF1543" s="11">
        <v>1</v>
      </c>
      <c r="AG1543" s="12">
        <v>842.36</v>
      </c>
      <c r="AH1543" s="11">
        <v>68</v>
      </c>
      <c r="AI1543" s="11" t="str" cm="1">
        <f t="array" ref="AI1543">_xlfn.IFS(AH1543&lt;=25,"Young",AH1543&lt;=50,"Adult",AH1543&gt;50,"Old")</f>
        <v>Old</v>
      </c>
    </row>
    <row r="1544" spans="1:35" x14ac:dyDescent="0.35">
      <c r="A1544" s="7">
        <v>2063</v>
      </c>
      <c r="B1544" s="5">
        <v>44336</v>
      </c>
      <c r="C1544" s="6">
        <f t="shared" ca="1" si="24"/>
        <v>5</v>
      </c>
      <c r="D1544" s="7" t="s">
        <v>27</v>
      </c>
      <c r="E1544" s="7" t="s">
        <v>43</v>
      </c>
      <c r="F1544" s="7" t="s">
        <v>29</v>
      </c>
      <c r="G1544" s="7" t="s">
        <v>30</v>
      </c>
      <c r="H1544" s="7" t="s">
        <v>55</v>
      </c>
      <c r="I1544" s="7" t="s">
        <v>54</v>
      </c>
      <c r="J1544" s="7" t="s">
        <v>33</v>
      </c>
      <c r="K1544" s="7" t="s">
        <v>46</v>
      </c>
      <c r="L1544" s="5">
        <v>52682</v>
      </c>
      <c r="M1544" s="7" t="s">
        <v>35</v>
      </c>
      <c r="N1544" s="7" t="s">
        <v>36</v>
      </c>
      <c r="O1544" s="7" t="s">
        <v>48</v>
      </c>
      <c r="P1544" s="7" t="s">
        <v>66</v>
      </c>
      <c r="Q1544" s="7" t="s">
        <v>39</v>
      </c>
      <c r="R1544" s="7" cm="1">
        <f t="array" ref="R1544">_xlfn.IFS(Table3[[#This Row],[Performance Levels]]="Exceeds",4,Table3[[#This Row],[Performance Levels]]="Fully Meets",3,Table3[[#This Row],[Performance Levels]]="PIP",1,Table3[[#This Row],[Performance Levels]]="Needs Improvement",2)</f>
        <v>3</v>
      </c>
      <c r="S1544" s="7">
        <v>3</v>
      </c>
      <c r="T1544" s="7" t="str" cm="1">
        <f t="array" ref="T1544">_xlfn.IFS(S1544&lt;=2,"Excellent",S1544=3,"Average",S1544&lt;=5,"Poor")</f>
        <v>Average</v>
      </c>
      <c r="U1544" s="5">
        <v>45022</v>
      </c>
      <c r="V1544" s="7">
        <v>4</v>
      </c>
      <c r="W1544" s="7" t="str" cm="1">
        <f t="array" ref="W1544">_xlfn.IFS(S1544&lt;=2,"High",S1544=3,"Moderate",S1544&lt;=5,"Low")</f>
        <v>Moderate</v>
      </c>
      <c r="X1544" s="7">
        <v>5</v>
      </c>
      <c r="Y1544" s="7" t="str" cm="1">
        <f t="array" ref="Y1544">_xlfn.IFS(S1544&lt;=2,"High",S1544=3,"Moderate",S1544&lt;=5,"Low")</f>
        <v>Moderate</v>
      </c>
      <c r="Z1544" s="7">
        <v>3</v>
      </c>
      <c r="AA1544" s="7" t="str" cm="1">
        <f t="array" ref="AA1544">_xlfn.IFS(S1544&lt;=2,"High",S1544=3,"Moderate",S1544&lt;=5,"Low")</f>
        <v>Moderate</v>
      </c>
      <c r="AB1544" s="5">
        <v>44927</v>
      </c>
      <c r="AC1544" s="7" t="s">
        <v>67</v>
      </c>
      <c r="AD1544" s="7" t="s">
        <v>50</v>
      </c>
      <c r="AE1544" s="7" t="s">
        <v>42</v>
      </c>
      <c r="AF1544" s="7">
        <v>5</v>
      </c>
      <c r="AG1544" s="8">
        <v>333.78</v>
      </c>
      <c r="AH1544" s="7">
        <v>77</v>
      </c>
      <c r="AI1544" s="7" t="str" cm="1">
        <f t="array" ref="AI1544">_xlfn.IFS(AH1544&lt;=25,"Young",AH1544&lt;=50,"Adult",AH1544&gt;50,"Old")</f>
        <v>Old</v>
      </c>
    </row>
    <row r="1545" spans="1:35" x14ac:dyDescent="0.35">
      <c r="A1545" s="11">
        <v>2064</v>
      </c>
      <c r="B1545" s="9">
        <v>44071</v>
      </c>
      <c r="C1545" s="10">
        <f t="shared" ca="1" si="24"/>
        <v>5.7277777777777779</v>
      </c>
      <c r="D1545" s="11" t="s">
        <v>27</v>
      </c>
      <c r="E1545" s="11" t="s">
        <v>86</v>
      </c>
      <c r="F1545" s="11" t="s">
        <v>29</v>
      </c>
      <c r="G1545" s="11" t="s">
        <v>45</v>
      </c>
      <c r="H1545" s="11" t="s">
        <v>31</v>
      </c>
      <c r="I1545" s="11" t="s">
        <v>54</v>
      </c>
      <c r="J1545" s="11" t="s">
        <v>33</v>
      </c>
      <c r="K1545" s="11" t="s">
        <v>34</v>
      </c>
      <c r="L1545" s="9">
        <v>23507</v>
      </c>
      <c r="M1545" s="11" t="s">
        <v>35</v>
      </c>
      <c r="N1545" s="11" t="s">
        <v>36</v>
      </c>
      <c r="O1545" s="11" t="s">
        <v>37</v>
      </c>
      <c r="P1545" s="11" t="s">
        <v>60</v>
      </c>
      <c r="Q1545" s="11" t="s">
        <v>39</v>
      </c>
      <c r="R1545" s="11" cm="1">
        <f t="array" ref="R1545">_xlfn.IFS(Table3[[#This Row],[Performance Levels]]="Exceeds",4,Table3[[#This Row],[Performance Levels]]="Fully Meets",3,Table3[[#This Row],[Performance Levels]]="PIP",1,Table3[[#This Row],[Performance Levels]]="Needs Improvement",2)</f>
        <v>3</v>
      </c>
      <c r="S1545" s="11">
        <v>3</v>
      </c>
      <c r="T1545" s="11" t="str" cm="1">
        <f t="array" ref="T1545">_xlfn.IFS(S1545&lt;=2,"Excellent",S1545=3,"Average",S1545&lt;=5,"Poor")</f>
        <v>Average</v>
      </c>
      <c r="U1545" s="9">
        <v>44998</v>
      </c>
      <c r="V1545" s="11">
        <v>1</v>
      </c>
      <c r="W1545" s="11" t="str" cm="1">
        <f t="array" ref="W1545">_xlfn.IFS(S1545&lt;=2,"High",S1545=3,"Moderate",S1545&lt;=5,"Low")</f>
        <v>Moderate</v>
      </c>
      <c r="X1545" s="11">
        <v>3</v>
      </c>
      <c r="Y1545" s="11" t="str" cm="1">
        <f t="array" ref="Y1545">_xlfn.IFS(S1545&lt;=2,"High",S1545=3,"Moderate",S1545&lt;=5,"Low")</f>
        <v>Moderate</v>
      </c>
      <c r="Z1545" s="11">
        <v>5</v>
      </c>
      <c r="AA1545" s="11" t="str" cm="1">
        <f t="array" ref="AA1545">_xlfn.IFS(S1545&lt;=2,"High",S1545=3,"Moderate",S1545&lt;=5,"Low")</f>
        <v>Moderate</v>
      </c>
      <c r="AB1545" s="9">
        <v>44814</v>
      </c>
      <c r="AC1545" s="11" t="s">
        <v>67</v>
      </c>
      <c r="AD1545" s="11" t="s">
        <v>41</v>
      </c>
      <c r="AE1545" s="11" t="s">
        <v>72</v>
      </c>
      <c r="AF1545" s="11">
        <v>2</v>
      </c>
      <c r="AG1545" s="12">
        <v>343.22</v>
      </c>
      <c r="AH1545" s="11">
        <v>56</v>
      </c>
      <c r="AI1545" s="11" t="str" cm="1">
        <f t="array" ref="AI1545">_xlfn.IFS(AH1545&lt;=25,"Young",AH1545&lt;=50,"Adult",AH1545&gt;50,"Old")</f>
        <v>Old</v>
      </c>
    </row>
    <row r="1546" spans="1:35" x14ac:dyDescent="0.35">
      <c r="A1546" s="7">
        <v>2065</v>
      </c>
      <c r="B1546" s="5">
        <v>43961</v>
      </c>
      <c r="C1546" s="6">
        <f t="shared" ca="1" si="24"/>
        <v>6.0277777777777777</v>
      </c>
      <c r="D1546" s="7" t="s">
        <v>105</v>
      </c>
      <c r="E1546" s="7" t="s">
        <v>43</v>
      </c>
      <c r="F1546" s="7" t="s">
        <v>29</v>
      </c>
      <c r="G1546" s="7" t="s">
        <v>30</v>
      </c>
      <c r="H1546" s="7" t="s">
        <v>31</v>
      </c>
      <c r="I1546" s="7" t="s">
        <v>54</v>
      </c>
      <c r="J1546" s="7" t="s">
        <v>33</v>
      </c>
      <c r="K1546" s="7" t="s">
        <v>69</v>
      </c>
      <c r="L1546" s="5">
        <v>26358</v>
      </c>
      <c r="M1546" s="7" t="s">
        <v>35</v>
      </c>
      <c r="N1546" s="7" t="s">
        <v>36</v>
      </c>
      <c r="O1546" s="7" t="s">
        <v>59</v>
      </c>
      <c r="P1546" s="7" t="s">
        <v>60</v>
      </c>
      <c r="Q1546" s="7" t="s">
        <v>39</v>
      </c>
      <c r="R1546" s="7" cm="1">
        <f t="array" ref="R1546">_xlfn.IFS(Table3[[#This Row],[Performance Levels]]="Exceeds",4,Table3[[#This Row],[Performance Levels]]="Fully Meets",3,Table3[[#This Row],[Performance Levels]]="PIP",1,Table3[[#This Row],[Performance Levels]]="Needs Improvement",2)</f>
        <v>3</v>
      </c>
      <c r="S1546" s="7">
        <v>3</v>
      </c>
      <c r="T1546" s="7" t="str" cm="1">
        <f t="array" ref="T1546">_xlfn.IFS(S1546&lt;=2,"Excellent",S1546=3,"Average",S1546&lt;=5,"Poor")</f>
        <v>Average</v>
      </c>
      <c r="U1546" s="5">
        <v>44939</v>
      </c>
      <c r="V1546" s="7">
        <v>5</v>
      </c>
      <c r="W1546" s="7" t="str" cm="1">
        <f t="array" ref="W1546">_xlfn.IFS(S1546&lt;=2,"High",S1546=3,"Moderate",S1546&lt;=5,"Low")</f>
        <v>Moderate</v>
      </c>
      <c r="X1546" s="7">
        <v>4</v>
      </c>
      <c r="Y1546" s="7" t="str" cm="1">
        <f t="array" ref="Y1546">_xlfn.IFS(S1546&lt;=2,"High",S1546=3,"Moderate",S1546&lt;=5,"Low")</f>
        <v>Moderate</v>
      </c>
      <c r="Z1546" s="7">
        <v>4</v>
      </c>
      <c r="AA1546" s="7" t="str" cm="1">
        <f t="array" ref="AA1546">_xlfn.IFS(S1546&lt;=2,"High",S1546=3,"Moderate",S1546&lt;=5,"Low")</f>
        <v>Moderate</v>
      </c>
      <c r="AB1546" s="5">
        <v>45061</v>
      </c>
      <c r="AC1546" s="7" t="s">
        <v>40</v>
      </c>
      <c r="AD1546" s="7" t="s">
        <v>41</v>
      </c>
      <c r="AE1546" s="7" t="s">
        <v>42</v>
      </c>
      <c r="AF1546" s="7">
        <v>1</v>
      </c>
      <c r="AG1546" s="8">
        <v>283.86</v>
      </c>
      <c r="AH1546" s="7">
        <v>48</v>
      </c>
      <c r="AI1546" s="7" t="str" cm="1">
        <f t="array" ref="AI1546">_xlfn.IFS(AH1546&lt;=25,"Young",AH1546&lt;=50,"Adult",AH1546&gt;50,"Old")</f>
        <v>Adult</v>
      </c>
    </row>
    <row r="1547" spans="1:35" x14ac:dyDescent="0.35">
      <c r="A1547" s="11">
        <v>2066</v>
      </c>
      <c r="B1547" s="9">
        <v>45142</v>
      </c>
      <c r="C1547" s="10">
        <f t="shared" ca="1" si="24"/>
        <v>2.7944444444444443</v>
      </c>
      <c r="D1547" s="11" t="s">
        <v>105</v>
      </c>
      <c r="E1547" s="11" t="s">
        <v>86</v>
      </c>
      <c r="F1547" s="11" t="s">
        <v>29</v>
      </c>
      <c r="G1547" s="11" t="s">
        <v>30</v>
      </c>
      <c r="H1547" s="11" t="s">
        <v>44</v>
      </c>
      <c r="I1547" s="11" t="s">
        <v>54</v>
      </c>
      <c r="J1547" s="11" t="s">
        <v>33</v>
      </c>
      <c r="K1547" s="11" t="s">
        <v>95</v>
      </c>
      <c r="L1547" s="9">
        <v>32653</v>
      </c>
      <c r="M1547" s="11" t="s">
        <v>35</v>
      </c>
      <c r="N1547" s="11" t="s">
        <v>36</v>
      </c>
      <c r="O1547" s="11" t="s">
        <v>83</v>
      </c>
      <c r="P1547" s="11" t="s">
        <v>60</v>
      </c>
      <c r="Q1547" s="11" t="s">
        <v>39</v>
      </c>
      <c r="R1547" s="11" cm="1">
        <f t="array" ref="R1547">_xlfn.IFS(Table3[[#This Row],[Performance Levels]]="Exceeds",4,Table3[[#This Row],[Performance Levels]]="Fully Meets",3,Table3[[#This Row],[Performance Levels]]="PIP",1,Table3[[#This Row],[Performance Levels]]="Needs Improvement",2)</f>
        <v>3</v>
      </c>
      <c r="S1547" s="11">
        <v>3</v>
      </c>
      <c r="T1547" s="11" t="str" cm="1">
        <f t="array" ref="T1547">_xlfn.IFS(S1547&lt;=2,"Excellent",S1547=3,"Average",S1547&lt;=5,"Poor")</f>
        <v>Average</v>
      </c>
      <c r="U1547" s="9">
        <v>44842</v>
      </c>
      <c r="V1547" s="11">
        <v>1</v>
      </c>
      <c r="W1547" s="11" t="str" cm="1">
        <f t="array" ref="W1547">_xlfn.IFS(S1547&lt;=2,"High",S1547=3,"Moderate",S1547&lt;=5,"Low")</f>
        <v>Moderate</v>
      </c>
      <c r="X1547" s="11">
        <v>5</v>
      </c>
      <c r="Y1547" s="11" t="str" cm="1">
        <f t="array" ref="Y1547">_xlfn.IFS(S1547&lt;=2,"High",S1547=3,"Moderate",S1547&lt;=5,"Low")</f>
        <v>Moderate</v>
      </c>
      <c r="Z1547" s="11">
        <v>1</v>
      </c>
      <c r="AA1547" s="11" t="str" cm="1">
        <f t="array" ref="AA1547">_xlfn.IFS(S1547&lt;=2,"High",S1547=3,"Moderate",S1547&lt;=5,"Low")</f>
        <v>Moderate</v>
      </c>
      <c r="AB1547" s="9">
        <v>44807</v>
      </c>
      <c r="AC1547" s="11" t="s">
        <v>49</v>
      </c>
      <c r="AD1547" s="11" t="s">
        <v>41</v>
      </c>
      <c r="AE1547" s="11" t="s">
        <v>72</v>
      </c>
      <c r="AF1547" s="11">
        <v>5</v>
      </c>
      <c r="AG1547" s="12">
        <v>107.29</v>
      </c>
      <c r="AH1547" s="11">
        <v>34</v>
      </c>
      <c r="AI1547" s="11" t="str" cm="1">
        <f t="array" ref="AI1547">_xlfn.IFS(AH1547&lt;=25,"Young",AH1547&lt;=50,"Adult",AH1547&gt;50,"Old")</f>
        <v>Adult</v>
      </c>
    </row>
    <row r="1548" spans="1:35" x14ac:dyDescent="0.35">
      <c r="A1548" s="7">
        <v>2067</v>
      </c>
      <c r="B1548" s="5">
        <v>44673</v>
      </c>
      <c r="C1548" s="6">
        <f t="shared" ca="1" si="24"/>
        <v>4.0777777777777775</v>
      </c>
      <c r="D1548" s="7" t="s">
        <v>105</v>
      </c>
      <c r="E1548" s="7" t="s">
        <v>80</v>
      </c>
      <c r="F1548" s="7" t="s">
        <v>29</v>
      </c>
      <c r="G1548" s="7" t="s">
        <v>54</v>
      </c>
      <c r="H1548" s="7" t="s">
        <v>31</v>
      </c>
      <c r="I1548" s="7" t="s">
        <v>45</v>
      </c>
      <c r="J1548" s="7" t="s">
        <v>33</v>
      </c>
      <c r="K1548" s="7" t="s">
        <v>78</v>
      </c>
      <c r="L1548" s="5">
        <v>54716</v>
      </c>
      <c r="M1548" s="7" t="s">
        <v>35</v>
      </c>
      <c r="N1548" s="7" t="s">
        <v>36</v>
      </c>
      <c r="O1548" s="7" t="s">
        <v>37</v>
      </c>
      <c r="P1548" s="7" t="s">
        <v>76</v>
      </c>
      <c r="Q1548" s="7" t="s">
        <v>39</v>
      </c>
      <c r="R1548" s="7" cm="1">
        <f t="array" ref="R1548">_xlfn.IFS(Table3[[#This Row],[Performance Levels]]="Exceeds",4,Table3[[#This Row],[Performance Levels]]="Fully Meets",3,Table3[[#This Row],[Performance Levels]]="PIP",1,Table3[[#This Row],[Performance Levels]]="Needs Improvement",2)</f>
        <v>3</v>
      </c>
      <c r="S1548" s="7">
        <v>3</v>
      </c>
      <c r="T1548" s="7" t="str" cm="1">
        <f t="array" ref="T1548">_xlfn.IFS(S1548&lt;=2,"Excellent",S1548=3,"Average",S1548&lt;=5,"Poor")</f>
        <v>Average</v>
      </c>
      <c r="U1548" s="5">
        <v>44999</v>
      </c>
      <c r="V1548" s="7">
        <v>5</v>
      </c>
      <c r="W1548" s="7" t="str" cm="1">
        <f t="array" ref="W1548">_xlfn.IFS(S1548&lt;=2,"High",S1548=3,"Moderate",S1548&lt;=5,"Low")</f>
        <v>Moderate</v>
      </c>
      <c r="X1548" s="7">
        <v>2</v>
      </c>
      <c r="Y1548" s="7" t="str" cm="1">
        <f t="array" ref="Y1548">_xlfn.IFS(S1548&lt;=2,"High",S1548=3,"Moderate",S1548&lt;=5,"Low")</f>
        <v>Moderate</v>
      </c>
      <c r="Z1548" s="7">
        <v>1</v>
      </c>
      <c r="AA1548" s="7" t="str" cm="1">
        <f t="array" ref="AA1548">_xlfn.IFS(S1548&lt;=2,"High",S1548=3,"Moderate",S1548&lt;=5,"Low")</f>
        <v>Moderate</v>
      </c>
      <c r="AB1548" s="5">
        <v>45056</v>
      </c>
      <c r="AC1548" s="7" t="s">
        <v>40</v>
      </c>
      <c r="AD1548" s="7" t="s">
        <v>50</v>
      </c>
      <c r="AE1548" s="7" t="s">
        <v>42</v>
      </c>
      <c r="AF1548" s="7">
        <v>4</v>
      </c>
      <c r="AG1548" s="8">
        <v>320.87</v>
      </c>
      <c r="AH1548" s="7">
        <v>73</v>
      </c>
      <c r="AI1548" s="7" t="str" cm="1">
        <f t="array" ref="AI1548">_xlfn.IFS(AH1548&lt;=25,"Young",AH1548&lt;=50,"Adult",AH1548&gt;50,"Old")</f>
        <v>Old</v>
      </c>
    </row>
    <row r="1549" spans="1:35" x14ac:dyDescent="0.35">
      <c r="A1549" s="11">
        <v>2068</v>
      </c>
      <c r="B1549" s="9">
        <v>44352</v>
      </c>
      <c r="C1549" s="10">
        <f t="shared" ca="1" si="24"/>
        <v>4.958333333333333</v>
      </c>
      <c r="D1549" s="11" t="s">
        <v>105</v>
      </c>
      <c r="E1549" s="11" t="s">
        <v>53</v>
      </c>
      <c r="F1549" s="11" t="s">
        <v>29</v>
      </c>
      <c r="G1549" s="11" t="s">
        <v>30</v>
      </c>
      <c r="H1549" s="11" t="s">
        <v>31</v>
      </c>
      <c r="I1549" s="11" t="s">
        <v>45</v>
      </c>
      <c r="J1549" s="11" t="s">
        <v>33</v>
      </c>
      <c r="K1549" s="11" t="s">
        <v>69</v>
      </c>
      <c r="L1549" s="9">
        <v>22896</v>
      </c>
      <c r="M1549" s="11" t="s">
        <v>35</v>
      </c>
      <c r="N1549" s="11" t="s">
        <v>36</v>
      </c>
      <c r="O1549" s="11" t="s">
        <v>37</v>
      </c>
      <c r="P1549" s="11" t="s">
        <v>76</v>
      </c>
      <c r="Q1549" s="11" t="s">
        <v>39</v>
      </c>
      <c r="R1549" s="11" cm="1">
        <f t="array" ref="R1549">_xlfn.IFS(Table3[[#This Row],[Performance Levels]]="Exceeds",4,Table3[[#This Row],[Performance Levels]]="Fully Meets",3,Table3[[#This Row],[Performance Levels]]="PIP",1,Table3[[#This Row],[Performance Levels]]="Needs Improvement",2)</f>
        <v>3</v>
      </c>
      <c r="S1549" s="11">
        <v>3</v>
      </c>
      <c r="T1549" s="11" t="str" cm="1">
        <f t="array" ref="T1549">_xlfn.IFS(S1549&lt;=2,"Excellent",S1549=3,"Average",S1549&lt;=5,"Poor")</f>
        <v>Average</v>
      </c>
      <c r="U1549" s="9">
        <v>44795</v>
      </c>
      <c r="V1549" s="11">
        <v>4</v>
      </c>
      <c r="W1549" s="11" t="str" cm="1">
        <f t="array" ref="W1549">_xlfn.IFS(S1549&lt;=2,"High",S1549=3,"Moderate",S1549&lt;=5,"Low")</f>
        <v>Moderate</v>
      </c>
      <c r="X1549" s="11">
        <v>3</v>
      </c>
      <c r="Y1549" s="11" t="str" cm="1">
        <f t="array" ref="Y1549">_xlfn.IFS(S1549&lt;=2,"High",S1549=3,"Moderate",S1549&lt;=5,"Low")</f>
        <v>Moderate</v>
      </c>
      <c r="Z1549" s="11">
        <v>5</v>
      </c>
      <c r="AA1549" s="11" t="str" cm="1">
        <f t="array" ref="AA1549">_xlfn.IFS(S1549&lt;=2,"High",S1549=3,"Moderate",S1549&lt;=5,"Low")</f>
        <v>Moderate</v>
      </c>
      <c r="AB1549" s="9">
        <v>44960</v>
      </c>
      <c r="AC1549" s="11" t="s">
        <v>40</v>
      </c>
      <c r="AD1549" s="11" t="s">
        <v>41</v>
      </c>
      <c r="AE1549" s="11" t="s">
        <v>51</v>
      </c>
      <c r="AF1549" s="11">
        <v>3</v>
      </c>
      <c r="AG1549" s="12">
        <v>670.68</v>
      </c>
      <c r="AH1549" s="11">
        <v>59</v>
      </c>
      <c r="AI1549" s="11" t="str" cm="1">
        <f t="array" ref="AI1549">_xlfn.IFS(AH1549&lt;=25,"Young",AH1549&lt;=50,"Adult",AH1549&gt;50,"Old")</f>
        <v>Old</v>
      </c>
    </row>
    <row r="1550" spans="1:35" x14ac:dyDescent="0.35">
      <c r="A1550" s="7">
        <v>2069</v>
      </c>
      <c r="B1550" s="5">
        <v>44741</v>
      </c>
      <c r="C1550" s="6">
        <f t="shared" ca="1" si="24"/>
        <v>3.8916666666666666</v>
      </c>
      <c r="D1550" s="7" t="s">
        <v>105</v>
      </c>
      <c r="E1550" s="7" t="s">
        <v>93</v>
      </c>
      <c r="F1550" s="7" t="s">
        <v>29</v>
      </c>
      <c r="G1550" s="7" t="s">
        <v>54</v>
      </c>
      <c r="H1550" s="7" t="s">
        <v>31</v>
      </c>
      <c r="I1550" s="7" t="s">
        <v>32</v>
      </c>
      <c r="J1550" s="7" t="s">
        <v>33</v>
      </c>
      <c r="K1550" s="7" t="s">
        <v>100</v>
      </c>
      <c r="L1550" s="5">
        <v>33597</v>
      </c>
      <c r="M1550" s="7" t="s">
        <v>35</v>
      </c>
      <c r="N1550" s="7" t="s">
        <v>36</v>
      </c>
      <c r="O1550" s="7" t="s">
        <v>59</v>
      </c>
      <c r="P1550" s="7" t="s">
        <v>38</v>
      </c>
      <c r="Q1550" s="7" t="s">
        <v>39</v>
      </c>
      <c r="R1550" s="7" cm="1">
        <f t="array" ref="R1550">_xlfn.IFS(Table3[[#This Row],[Performance Levels]]="Exceeds",4,Table3[[#This Row],[Performance Levels]]="Fully Meets",3,Table3[[#This Row],[Performance Levels]]="PIP",1,Table3[[#This Row],[Performance Levels]]="Needs Improvement",2)</f>
        <v>3</v>
      </c>
      <c r="S1550" s="7">
        <v>3</v>
      </c>
      <c r="T1550" s="7" t="str" cm="1">
        <f t="array" ref="T1550">_xlfn.IFS(S1550&lt;=2,"Excellent",S1550=3,"Average",S1550&lt;=5,"Poor")</f>
        <v>Average</v>
      </c>
      <c r="U1550" s="5">
        <v>45129</v>
      </c>
      <c r="V1550" s="7">
        <v>3</v>
      </c>
      <c r="W1550" s="7" t="str" cm="1">
        <f t="array" ref="W1550">_xlfn.IFS(S1550&lt;=2,"High",S1550=3,"Moderate",S1550&lt;=5,"Low")</f>
        <v>Moderate</v>
      </c>
      <c r="X1550" s="7">
        <v>1</v>
      </c>
      <c r="Y1550" s="7" t="str" cm="1">
        <f t="array" ref="Y1550">_xlfn.IFS(S1550&lt;=2,"High",S1550=3,"Moderate",S1550&lt;=5,"Low")</f>
        <v>Moderate</v>
      </c>
      <c r="Z1550" s="7">
        <v>5</v>
      </c>
      <c r="AA1550" s="7" t="str" cm="1">
        <f t="array" ref="AA1550">_xlfn.IFS(S1550&lt;=2,"High",S1550=3,"Moderate",S1550&lt;=5,"Low")</f>
        <v>Moderate</v>
      </c>
      <c r="AB1550" s="5">
        <v>45056</v>
      </c>
      <c r="AC1550" s="7" t="s">
        <v>91</v>
      </c>
      <c r="AD1550" s="7" t="s">
        <v>50</v>
      </c>
      <c r="AE1550" s="7" t="s">
        <v>51</v>
      </c>
      <c r="AF1550" s="7">
        <v>3</v>
      </c>
      <c r="AG1550" s="8">
        <v>685.62</v>
      </c>
      <c r="AH1550" s="7">
        <v>31</v>
      </c>
      <c r="AI1550" s="7" t="str" cm="1">
        <f t="array" ref="AI1550">_xlfn.IFS(AH1550&lt;=25,"Young",AH1550&lt;=50,"Adult",AH1550&gt;50,"Old")</f>
        <v>Adult</v>
      </c>
    </row>
    <row r="1551" spans="1:35" x14ac:dyDescent="0.35">
      <c r="A1551" s="11">
        <v>2070</v>
      </c>
      <c r="B1551" s="9">
        <v>44744</v>
      </c>
      <c r="C1551" s="10">
        <f t="shared" ca="1" si="24"/>
        <v>3.8833333333333333</v>
      </c>
      <c r="D1551" s="11" t="s">
        <v>105</v>
      </c>
      <c r="E1551" s="11" t="s">
        <v>84</v>
      </c>
      <c r="F1551" s="11" t="s">
        <v>29</v>
      </c>
      <c r="G1551" s="11" t="s">
        <v>30</v>
      </c>
      <c r="H1551" s="11" t="s">
        <v>44</v>
      </c>
      <c r="I1551" s="11" t="s">
        <v>54</v>
      </c>
      <c r="J1551" s="11" t="s">
        <v>33</v>
      </c>
      <c r="K1551" s="11" t="s">
        <v>69</v>
      </c>
      <c r="L1551" s="9">
        <v>25254</v>
      </c>
      <c r="M1551" s="11" t="s">
        <v>35</v>
      </c>
      <c r="N1551" s="11" t="s">
        <v>36</v>
      </c>
      <c r="O1551" s="11" t="s">
        <v>37</v>
      </c>
      <c r="P1551" s="11" t="s">
        <v>76</v>
      </c>
      <c r="Q1551" s="11" t="s">
        <v>39</v>
      </c>
      <c r="R1551" s="11" cm="1">
        <f t="array" ref="R1551">_xlfn.IFS(Table3[[#This Row],[Performance Levels]]="Exceeds",4,Table3[[#This Row],[Performance Levels]]="Fully Meets",3,Table3[[#This Row],[Performance Levels]]="PIP",1,Table3[[#This Row],[Performance Levels]]="Needs Improvement",2)</f>
        <v>3</v>
      </c>
      <c r="S1551" s="11">
        <v>3</v>
      </c>
      <c r="T1551" s="11" t="str" cm="1">
        <f t="array" ref="T1551">_xlfn.IFS(S1551&lt;=2,"Excellent",S1551=3,"Average",S1551&lt;=5,"Poor")</f>
        <v>Average</v>
      </c>
      <c r="U1551" s="9">
        <v>44980</v>
      </c>
      <c r="V1551" s="11">
        <v>3</v>
      </c>
      <c r="W1551" s="11" t="str" cm="1">
        <f t="array" ref="W1551">_xlfn.IFS(S1551&lt;=2,"High",S1551=3,"Moderate",S1551&lt;=5,"Low")</f>
        <v>Moderate</v>
      </c>
      <c r="X1551" s="11">
        <v>4</v>
      </c>
      <c r="Y1551" s="11" t="str" cm="1">
        <f t="array" ref="Y1551">_xlfn.IFS(S1551&lt;=2,"High",S1551=3,"Moderate",S1551&lt;=5,"Low")</f>
        <v>Moderate</v>
      </c>
      <c r="Z1551" s="11">
        <v>5</v>
      </c>
      <c r="AA1551" s="11" t="str" cm="1">
        <f t="array" ref="AA1551">_xlfn.IFS(S1551&lt;=2,"High",S1551=3,"Moderate",S1551&lt;=5,"Low")</f>
        <v>Moderate</v>
      </c>
      <c r="AB1551" s="9">
        <v>45028</v>
      </c>
      <c r="AC1551" s="11" t="s">
        <v>67</v>
      </c>
      <c r="AD1551" s="11" t="s">
        <v>41</v>
      </c>
      <c r="AE1551" s="11" t="s">
        <v>62</v>
      </c>
      <c r="AF1551" s="11">
        <v>5</v>
      </c>
      <c r="AG1551" s="12">
        <v>842.88</v>
      </c>
      <c r="AH1551" s="11">
        <v>53</v>
      </c>
      <c r="AI1551" s="11" t="str" cm="1">
        <f t="array" ref="AI1551">_xlfn.IFS(AH1551&lt;=25,"Young",AH1551&lt;=50,"Adult",AH1551&gt;50,"Old")</f>
        <v>Old</v>
      </c>
    </row>
    <row r="1552" spans="1:35" x14ac:dyDescent="0.35">
      <c r="A1552" s="7">
        <v>2071</v>
      </c>
      <c r="B1552" s="5">
        <v>44930</v>
      </c>
      <c r="C1552" s="6">
        <f t="shared" ca="1" si="24"/>
        <v>3.3777777777777778</v>
      </c>
      <c r="D1552" s="7" t="s">
        <v>105</v>
      </c>
      <c r="E1552" s="7" t="s">
        <v>63</v>
      </c>
      <c r="F1552" s="7" t="s">
        <v>29</v>
      </c>
      <c r="G1552" s="7" t="s">
        <v>30</v>
      </c>
      <c r="H1552" s="7" t="s">
        <v>44</v>
      </c>
      <c r="I1552" s="7" t="s">
        <v>54</v>
      </c>
      <c r="J1552" s="7" t="s">
        <v>33</v>
      </c>
      <c r="K1552" s="7" t="s">
        <v>100</v>
      </c>
      <c r="L1552" s="5">
        <v>28259</v>
      </c>
      <c r="M1552" s="7" t="s">
        <v>35</v>
      </c>
      <c r="N1552" s="7" t="s">
        <v>36</v>
      </c>
      <c r="O1552" s="7" t="s">
        <v>37</v>
      </c>
      <c r="P1552" s="7" t="s">
        <v>38</v>
      </c>
      <c r="Q1552" s="7" t="s">
        <v>39</v>
      </c>
      <c r="R1552" s="7" cm="1">
        <f t="array" ref="R1552">_xlfn.IFS(Table3[[#This Row],[Performance Levels]]="Exceeds",4,Table3[[#This Row],[Performance Levels]]="Fully Meets",3,Table3[[#This Row],[Performance Levels]]="PIP",1,Table3[[#This Row],[Performance Levels]]="Needs Improvement",2)</f>
        <v>3</v>
      </c>
      <c r="S1552" s="7">
        <v>3</v>
      </c>
      <c r="T1552" s="7" t="str" cm="1">
        <f t="array" ref="T1552">_xlfn.IFS(S1552&lt;=2,"Excellent",S1552=3,"Average",S1552&lt;=5,"Poor")</f>
        <v>Average</v>
      </c>
      <c r="U1552" s="5">
        <v>44819</v>
      </c>
      <c r="V1552" s="7">
        <v>2</v>
      </c>
      <c r="W1552" s="7" t="str" cm="1">
        <f t="array" ref="W1552">_xlfn.IFS(S1552&lt;=2,"High",S1552=3,"Moderate",S1552&lt;=5,"Low")</f>
        <v>Moderate</v>
      </c>
      <c r="X1552" s="7">
        <v>1</v>
      </c>
      <c r="Y1552" s="7" t="str" cm="1">
        <f t="array" ref="Y1552">_xlfn.IFS(S1552&lt;=2,"High",S1552=3,"Moderate",S1552&lt;=5,"Low")</f>
        <v>Moderate</v>
      </c>
      <c r="Z1552" s="7">
        <v>5</v>
      </c>
      <c r="AA1552" s="7" t="str" cm="1">
        <f t="array" ref="AA1552">_xlfn.IFS(S1552&lt;=2,"High",S1552=3,"Moderate",S1552&lt;=5,"Low")</f>
        <v>Moderate</v>
      </c>
      <c r="AB1552" s="5">
        <v>44966</v>
      </c>
      <c r="AC1552" s="7" t="s">
        <v>67</v>
      </c>
      <c r="AD1552" s="7" t="s">
        <v>41</v>
      </c>
      <c r="AE1552" s="7" t="s">
        <v>51</v>
      </c>
      <c r="AF1552" s="7">
        <v>5</v>
      </c>
      <c r="AG1552" s="8">
        <v>735.7</v>
      </c>
      <c r="AH1552" s="7">
        <v>46</v>
      </c>
      <c r="AI1552" s="7" t="str" cm="1">
        <f t="array" ref="AI1552">_xlfn.IFS(AH1552&lt;=25,"Young",AH1552&lt;=50,"Adult",AH1552&gt;50,"Old")</f>
        <v>Adult</v>
      </c>
    </row>
    <row r="1553" spans="1:35" x14ac:dyDescent="0.35">
      <c r="A1553" s="11">
        <v>2072</v>
      </c>
      <c r="B1553" s="9">
        <v>45115</v>
      </c>
      <c r="C1553" s="10">
        <f t="shared" ca="1" si="24"/>
        <v>2.8666666666666667</v>
      </c>
      <c r="D1553" s="11" t="s">
        <v>105</v>
      </c>
      <c r="E1553" s="11" t="s">
        <v>73</v>
      </c>
      <c r="F1553" s="11" t="s">
        <v>29</v>
      </c>
      <c r="G1553" s="11" t="s">
        <v>30</v>
      </c>
      <c r="H1553" s="11" t="s">
        <v>44</v>
      </c>
      <c r="I1553" s="11" t="s">
        <v>32</v>
      </c>
      <c r="J1553" s="11" t="s">
        <v>33</v>
      </c>
      <c r="K1553" s="11" t="s">
        <v>95</v>
      </c>
      <c r="L1553" s="9">
        <v>29471</v>
      </c>
      <c r="M1553" s="11" t="s">
        <v>35</v>
      </c>
      <c r="N1553" s="11" t="s">
        <v>36</v>
      </c>
      <c r="O1553" s="11" t="s">
        <v>37</v>
      </c>
      <c r="P1553" s="11" t="s">
        <v>60</v>
      </c>
      <c r="Q1553" s="11" t="s">
        <v>39</v>
      </c>
      <c r="R1553" s="11" cm="1">
        <f t="array" ref="R1553">_xlfn.IFS(Table3[[#This Row],[Performance Levels]]="Exceeds",4,Table3[[#This Row],[Performance Levels]]="Fully Meets",3,Table3[[#This Row],[Performance Levels]]="PIP",1,Table3[[#This Row],[Performance Levels]]="Needs Improvement",2)</f>
        <v>3</v>
      </c>
      <c r="S1553" s="11">
        <v>3</v>
      </c>
      <c r="T1553" s="11" t="str" cm="1">
        <f t="array" ref="T1553">_xlfn.IFS(S1553&lt;=2,"Excellent",S1553=3,"Average",S1553&lt;=5,"Poor")</f>
        <v>Average</v>
      </c>
      <c r="U1553" s="9">
        <v>44825</v>
      </c>
      <c r="V1553" s="11">
        <v>5</v>
      </c>
      <c r="W1553" s="11" t="str" cm="1">
        <f t="array" ref="W1553">_xlfn.IFS(S1553&lt;=2,"High",S1553=3,"Moderate",S1553&lt;=5,"Low")</f>
        <v>Moderate</v>
      </c>
      <c r="X1553" s="11">
        <v>4</v>
      </c>
      <c r="Y1553" s="11" t="str" cm="1">
        <f t="array" ref="Y1553">_xlfn.IFS(S1553&lt;=2,"High",S1553=3,"Moderate",S1553&lt;=5,"Low")</f>
        <v>Moderate</v>
      </c>
      <c r="Z1553" s="11">
        <v>1</v>
      </c>
      <c r="AA1553" s="11" t="str" cm="1">
        <f t="array" ref="AA1553">_xlfn.IFS(S1553&lt;=2,"High",S1553=3,"Moderate",S1553&lt;=5,"Low")</f>
        <v>Moderate</v>
      </c>
      <c r="AB1553" s="9">
        <v>45094</v>
      </c>
      <c r="AC1553" s="11" t="s">
        <v>49</v>
      </c>
      <c r="AD1553" s="11" t="s">
        <v>41</v>
      </c>
      <c r="AE1553" s="11" t="s">
        <v>72</v>
      </c>
      <c r="AF1553" s="11">
        <v>5</v>
      </c>
      <c r="AG1553" s="12">
        <v>974.31</v>
      </c>
      <c r="AH1553" s="11">
        <v>43</v>
      </c>
      <c r="AI1553" s="11" t="str" cm="1">
        <f t="array" ref="AI1553">_xlfn.IFS(AH1553&lt;=25,"Young",AH1553&lt;=50,"Adult",AH1553&gt;50,"Old")</f>
        <v>Adult</v>
      </c>
    </row>
    <row r="1554" spans="1:35" x14ac:dyDescent="0.35">
      <c r="A1554" s="7">
        <v>2073</v>
      </c>
      <c r="B1554" s="5">
        <v>44988</v>
      </c>
      <c r="C1554" s="6">
        <f t="shared" ca="1" si="24"/>
        <v>3.213888888888889</v>
      </c>
      <c r="D1554" s="7" t="s">
        <v>105</v>
      </c>
      <c r="E1554" s="7" t="s">
        <v>93</v>
      </c>
      <c r="F1554" s="7" t="s">
        <v>29</v>
      </c>
      <c r="G1554" s="7" t="s">
        <v>45</v>
      </c>
      <c r="H1554" s="7" t="s">
        <v>55</v>
      </c>
      <c r="I1554" s="7" t="s">
        <v>54</v>
      </c>
      <c r="J1554" s="7" t="s">
        <v>33</v>
      </c>
      <c r="K1554" s="7" t="s">
        <v>69</v>
      </c>
      <c r="L1554" s="5">
        <v>20654</v>
      </c>
      <c r="M1554" s="7" t="s">
        <v>35</v>
      </c>
      <c r="N1554" s="7" t="s">
        <v>36</v>
      </c>
      <c r="O1554" s="7" t="s">
        <v>48</v>
      </c>
      <c r="P1554" s="7" t="s">
        <v>60</v>
      </c>
      <c r="Q1554" s="7" t="s">
        <v>39</v>
      </c>
      <c r="R1554" s="7" cm="1">
        <f t="array" ref="R1554">_xlfn.IFS(Table3[[#This Row],[Performance Levels]]="Exceeds",4,Table3[[#This Row],[Performance Levels]]="Fully Meets",3,Table3[[#This Row],[Performance Levels]]="PIP",1,Table3[[#This Row],[Performance Levels]]="Needs Improvement",2)</f>
        <v>3</v>
      </c>
      <c r="S1554" s="7">
        <v>3</v>
      </c>
      <c r="T1554" s="7" t="str" cm="1">
        <f t="array" ref="T1554">_xlfn.IFS(S1554&lt;=2,"Excellent",S1554=3,"Average",S1554&lt;=5,"Poor")</f>
        <v>Average</v>
      </c>
      <c r="U1554" s="5">
        <v>44969</v>
      </c>
      <c r="V1554" s="7">
        <v>1</v>
      </c>
      <c r="W1554" s="7" t="str" cm="1">
        <f t="array" ref="W1554">_xlfn.IFS(S1554&lt;=2,"High",S1554=3,"Moderate",S1554&lt;=5,"Low")</f>
        <v>Moderate</v>
      </c>
      <c r="X1554" s="7">
        <v>2</v>
      </c>
      <c r="Y1554" s="7" t="str" cm="1">
        <f t="array" ref="Y1554">_xlfn.IFS(S1554&lt;=2,"High",S1554=3,"Moderate",S1554&lt;=5,"Low")</f>
        <v>Moderate</v>
      </c>
      <c r="Z1554" s="7">
        <v>2</v>
      </c>
      <c r="AA1554" s="7" t="str" cm="1">
        <f t="array" ref="AA1554">_xlfn.IFS(S1554&lt;=2,"High",S1554=3,"Moderate",S1554&lt;=5,"Low")</f>
        <v>Moderate</v>
      </c>
      <c r="AB1554" s="5">
        <v>45141</v>
      </c>
      <c r="AC1554" s="7" t="s">
        <v>61</v>
      </c>
      <c r="AD1554" s="7" t="s">
        <v>41</v>
      </c>
      <c r="AE1554" s="7" t="s">
        <v>51</v>
      </c>
      <c r="AF1554" s="7">
        <v>3</v>
      </c>
      <c r="AG1554" s="8">
        <v>760.53</v>
      </c>
      <c r="AH1554" s="7">
        <v>67</v>
      </c>
      <c r="AI1554" s="7" t="str" cm="1">
        <f t="array" ref="AI1554">_xlfn.IFS(AH1554&lt;=25,"Young",AH1554&lt;=50,"Adult",AH1554&gt;50,"Old")</f>
        <v>Old</v>
      </c>
    </row>
    <row r="1555" spans="1:35" x14ac:dyDescent="0.35">
      <c r="A1555" s="11">
        <v>2074</v>
      </c>
      <c r="B1555" s="9">
        <v>43696</v>
      </c>
      <c r="C1555" s="10">
        <f t="shared" ca="1" si="24"/>
        <v>6.7527777777777782</v>
      </c>
      <c r="D1555" s="11" t="s">
        <v>105</v>
      </c>
      <c r="E1555" s="11" t="s">
        <v>73</v>
      </c>
      <c r="F1555" s="11" t="s">
        <v>29</v>
      </c>
      <c r="G1555" s="11" t="s">
        <v>45</v>
      </c>
      <c r="H1555" s="11" t="s">
        <v>55</v>
      </c>
      <c r="I1555" s="11" t="s">
        <v>54</v>
      </c>
      <c r="J1555" s="11" t="s">
        <v>33</v>
      </c>
      <c r="K1555" s="11" t="s">
        <v>69</v>
      </c>
      <c r="L1555" s="9">
        <v>24801</v>
      </c>
      <c r="M1555" s="11" t="s">
        <v>35</v>
      </c>
      <c r="N1555" s="11" t="s">
        <v>36</v>
      </c>
      <c r="O1555" s="11" t="s">
        <v>48</v>
      </c>
      <c r="P1555" s="11" t="s">
        <v>38</v>
      </c>
      <c r="Q1555" s="11" t="s">
        <v>39</v>
      </c>
      <c r="R1555" s="11" cm="1">
        <f t="array" ref="R1555">_xlfn.IFS(Table3[[#This Row],[Performance Levels]]="Exceeds",4,Table3[[#This Row],[Performance Levels]]="Fully Meets",3,Table3[[#This Row],[Performance Levels]]="PIP",1,Table3[[#This Row],[Performance Levels]]="Needs Improvement",2)</f>
        <v>3</v>
      </c>
      <c r="S1555" s="11">
        <v>3</v>
      </c>
      <c r="T1555" s="11" t="str" cm="1">
        <f t="array" ref="T1555">_xlfn.IFS(S1555&lt;=2,"Excellent",S1555=3,"Average",S1555&lt;=5,"Poor")</f>
        <v>Average</v>
      </c>
      <c r="U1555" s="9">
        <v>45112</v>
      </c>
      <c r="V1555" s="11">
        <v>3</v>
      </c>
      <c r="W1555" s="11" t="str" cm="1">
        <f t="array" ref="W1555">_xlfn.IFS(S1555&lt;=2,"High",S1555=3,"Moderate",S1555&lt;=5,"Low")</f>
        <v>Moderate</v>
      </c>
      <c r="X1555" s="11">
        <v>2</v>
      </c>
      <c r="Y1555" s="11" t="str" cm="1">
        <f t="array" ref="Y1555">_xlfn.IFS(S1555&lt;=2,"High",S1555=3,"Moderate",S1555&lt;=5,"Low")</f>
        <v>Moderate</v>
      </c>
      <c r="Z1555" s="11">
        <v>4</v>
      </c>
      <c r="AA1555" s="11" t="str" cm="1">
        <f t="array" ref="AA1555">_xlfn.IFS(S1555&lt;=2,"High",S1555=3,"Moderate",S1555&lt;=5,"Low")</f>
        <v>Moderate</v>
      </c>
      <c r="AB1555" s="9">
        <v>44824</v>
      </c>
      <c r="AC1555" s="11" t="s">
        <v>61</v>
      </c>
      <c r="AD1555" s="11" t="s">
        <v>41</v>
      </c>
      <c r="AE1555" s="11" t="s">
        <v>72</v>
      </c>
      <c r="AF1555" s="11">
        <v>5</v>
      </c>
      <c r="AG1555" s="12">
        <v>640.97</v>
      </c>
      <c r="AH1555" s="11">
        <v>52</v>
      </c>
      <c r="AI1555" s="11" t="str" cm="1">
        <f t="array" ref="AI1555">_xlfn.IFS(AH1555&lt;=25,"Young",AH1555&lt;=50,"Adult",AH1555&gt;50,"Old")</f>
        <v>Old</v>
      </c>
    </row>
    <row r="1556" spans="1:35" x14ac:dyDescent="0.35">
      <c r="A1556" s="7">
        <v>2075</v>
      </c>
      <c r="B1556" s="5">
        <v>43403</v>
      </c>
      <c r="C1556" s="6">
        <f t="shared" ca="1" si="24"/>
        <v>7.5555555555555554</v>
      </c>
      <c r="D1556" s="7" t="s">
        <v>27</v>
      </c>
      <c r="E1556" s="7" t="s">
        <v>80</v>
      </c>
      <c r="F1556" s="7" t="s">
        <v>29</v>
      </c>
      <c r="G1556" s="7" t="s">
        <v>30</v>
      </c>
      <c r="H1556" s="7" t="s">
        <v>44</v>
      </c>
      <c r="I1556" s="7" t="s">
        <v>54</v>
      </c>
      <c r="J1556" s="7" t="s">
        <v>33</v>
      </c>
      <c r="K1556" s="7" t="s">
        <v>95</v>
      </c>
      <c r="L1556" s="5">
        <v>28046</v>
      </c>
      <c r="M1556" s="7" t="s">
        <v>35</v>
      </c>
      <c r="N1556" s="7" t="s">
        <v>36</v>
      </c>
      <c r="O1556" s="7" t="s">
        <v>59</v>
      </c>
      <c r="P1556" s="7" t="s">
        <v>66</v>
      </c>
      <c r="Q1556" s="7" t="s">
        <v>39</v>
      </c>
      <c r="R1556" s="7" cm="1">
        <f t="array" ref="R1556">_xlfn.IFS(Table3[[#This Row],[Performance Levels]]="Exceeds",4,Table3[[#This Row],[Performance Levels]]="Fully Meets",3,Table3[[#This Row],[Performance Levels]]="PIP",1,Table3[[#This Row],[Performance Levels]]="Needs Improvement",2)</f>
        <v>3</v>
      </c>
      <c r="S1556" s="7">
        <v>3</v>
      </c>
      <c r="T1556" s="7" t="str" cm="1">
        <f t="array" ref="T1556">_xlfn.IFS(S1556&lt;=2,"Excellent",S1556=3,"Average",S1556&lt;=5,"Poor")</f>
        <v>Average</v>
      </c>
      <c r="U1556" s="5">
        <v>44984</v>
      </c>
      <c r="V1556" s="7">
        <v>4</v>
      </c>
      <c r="W1556" s="7" t="str" cm="1">
        <f t="array" ref="W1556">_xlfn.IFS(S1556&lt;=2,"High",S1556=3,"Moderate",S1556&lt;=5,"Low")</f>
        <v>Moderate</v>
      </c>
      <c r="X1556" s="7">
        <v>5</v>
      </c>
      <c r="Y1556" s="7" t="str" cm="1">
        <f t="array" ref="Y1556">_xlfn.IFS(S1556&lt;=2,"High",S1556=3,"Moderate",S1556&lt;=5,"Low")</f>
        <v>Moderate</v>
      </c>
      <c r="Z1556" s="7">
        <v>2</v>
      </c>
      <c r="AA1556" s="7" t="str" cm="1">
        <f t="array" ref="AA1556">_xlfn.IFS(S1556&lt;=2,"High",S1556=3,"Moderate",S1556&lt;=5,"Low")</f>
        <v>Moderate</v>
      </c>
      <c r="AB1556" s="5">
        <v>44861</v>
      </c>
      <c r="AC1556" s="7" t="s">
        <v>49</v>
      </c>
      <c r="AD1556" s="7" t="s">
        <v>50</v>
      </c>
      <c r="AE1556" s="7" t="s">
        <v>51</v>
      </c>
      <c r="AF1556" s="7">
        <v>5</v>
      </c>
      <c r="AG1556" s="8">
        <v>807.49</v>
      </c>
      <c r="AH1556" s="7">
        <v>42</v>
      </c>
      <c r="AI1556" s="7" t="str" cm="1">
        <f t="array" ref="AI1556">_xlfn.IFS(AH1556&lt;=25,"Young",AH1556&lt;=50,"Adult",AH1556&gt;50,"Old")</f>
        <v>Adult</v>
      </c>
    </row>
    <row r="1557" spans="1:35" x14ac:dyDescent="0.35">
      <c r="A1557" s="11">
        <v>2076</v>
      </c>
      <c r="B1557" s="9">
        <v>44537</v>
      </c>
      <c r="C1557" s="10">
        <f t="shared" ca="1" si="24"/>
        <v>4.4527777777777775</v>
      </c>
      <c r="D1557" s="11" t="s">
        <v>27</v>
      </c>
      <c r="E1557" s="11" t="s">
        <v>53</v>
      </c>
      <c r="F1557" s="11" t="s">
        <v>29</v>
      </c>
      <c r="G1557" s="11" t="s">
        <v>54</v>
      </c>
      <c r="H1557" s="11" t="s">
        <v>44</v>
      </c>
      <c r="I1557" s="11" t="s">
        <v>54</v>
      </c>
      <c r="J1557" s="11" t="s">
        <v>33</v>
      </c>
      <c r="K1557" s="11" t="s">
        <v>69</v>
      </c>
      <c r="L1557" s="9">
        <v>52439</v>
      </c>
      <c r="M1557" s="11" t="s">
        <v>35</v>
      </c>
      <c r="N1557" s="11" t="s">
        <v>36</v>
      </c>
      <c r="O1557" s="11" t="s">
        <v>71</v>
      </c>
      <c r="P1557" s="11" t="s">
        <v>76</v>
      </c>
      <c r="Q1557" s="11" t="s">
        <v>39</v>
      </c>
      <c r="R1557" s="11" cm="1">
        <f t="array" ref="R1557">_xlfn.IFS(Table3[[#This Row],[Performance Levels]]="Exceeds",4,Table3[[#This Row],[Performance Levels]]="Fully Meets",3,Table3[[#This Row],[Performance Levels]]="PIP",1,Table3[[#This Row],[Performance Levels]]="Needs Improvement",2)</f>
        <v>3</v>
      </c>
      <c r="S1557" s="11">
        <v>3</v>
      </c>
      <c r="T1557" s="11" t="str" cm="1">
        <f t="array" ref="T1557">_xlfn.IFS(S1557&lt;=2,"Excellent",S1557=3,"Average",S1557&lt;=5,"Poor")</f>
        <v>Average</v>
      </c>
      <c r="U1557" s="9">
        <v>44933</v>
      </c>
      <c r="V1557" s="11">
        <v>5</v>
      </c>
      <c r="W1557" s="11" t="str" cm="1">
        <f t="array" ref="W1557">_xlfn.IFS(S1557&lt;=2,"High",S1557=3,"Moderate",S1557&lt;=5,"Low")</f>
        <v>Moderate</v>
      </c>
      <c r="X1557" s="11">
        <v>5</v>
      </c>
      <c r="Y1557" s="11" t="str" cm="1">
        <f t="array" ref="Y1557">_xlfn.IFS(S1557&lt;=2,"High",S1557=3,"Moderate",S1557&lt;=5,"Low")</f>
        <v>Moderate</v>
      </c>
      <c r="Z1557" s="11">
        <v>1</v>
      </c>
      <c r="AA1557" s="11" t="str" cm="1">
        <f t="array" ref="AA1557">_xlfn.IFS(S1557&lt;=2,"High",S1557=3,"Moderate",S1557&lt;=5,"Low")</f>
        <v>Moderate</v>
      </c>
      <c r="AB1557" s="9">
        <v>44873</v>
      </c>
      <c r="AC1557" s="11" t="s">
        <v>91</v>
      </c>
      <c r="AD1557" s="11" t="s">
        <v>41</v>
      </c>
      <c r="AE1557" s="11" t="s">
        <v>62</v>
      </c>
      <c r="AF1557" s="11">
        <v>3</v>
      </c>
      <c r="AG1557" s="12">
        <v>350.22</v>
      </c>
      <c r="AH1557" s="11">
        <v>78</v>
      </c>
      <c r="AI1557" s="11" t="str" cm="1">
        <f t="array" ref="AI1557">_xlfn.IFS(AH1557&lt;=25,"Young",AH1557&lt;=50,"Adult",AH1557&gt;50,"Old")</f>
        <v>Old</v>
      </c>
    </row>
    <row r="1558" spans="1:35" x14ac:dyDescent="0.35">
      <c r="A1558" s="7">
        <v>2077</v>
      </c>
      <c r="B1558" s="5">
        <v>44153</v>
      </c>
      <c r="C1558" s="6">
        <f t="shared" ca="1" si="24"/>
        <v>5.5055555555555555</v>
      </c>
      <c r="D1558" s="7" t="s">
        <v>27</v>
      </c>
      <c r="E1558" s="7" t="s">
        <v>93</v>
      </c>
      <c r="F1558" s="7" t="s">
        <v>29</v>
      </c>
      <c r="G1558" s="7" t="s">
        <v>54</v>
      </c>
      <c r="H1558" s="7" t="s">
        <v>44</v>
      </c>
      <c r="I1558" s="7" t="s">
        <v>32</v>
      </c>
      <c r="J1558" s="7" t="s">
        <v>33</v>
      </c>
      <c r="K1558" s="7" t="s">
        <v>64</v>
      </c>
      <c r="L1558" s="5">
        <v>52590</v>
      </c>
      <c r="M1558" s="7" t="s">
        <v>35</v>
      </c>
      <c r="N1558" s="7" t="s">
        <v>36</v>
      </c>
      <c r="O1558" s="7" t="s">
        <v>83</v>
      </c>
      <c r="P1558" s="7" t="s">
        <v>66</v>
      </c>
      <c r="Q1558" s="7" t="s">
        <v>39</v>
      </c>
      <c r="R1558" s="7" cm="1">
        <f t="array" ref="R1558">_xlfn.IFS(Table3[[#This Row],[Performance Levels]]="Exceeds",4,Table3[[#This Row],[Performance Levels]]="Fully Meets",3,Table3[[#This Row],[Performance Levels]]="PIP",1,Table3[[#This Row],[Performance Levels]]="Needs Improvement",2)</f>
        <v>3</v>
      </c>
      <c r="S1558" s="7">
        <v>3</v>
      </c>
      <c r="T1558" s="7" t="str" cm="1">
        <f t="array" ref="T1558">_xlfn.IFS(S1558&lt;=2,"Excellent",S1558=3,"Average",S1558&lt;=5,"Poor")</f>
        <v>Average</v>
      </c>
      <c r="U1558" s="5">
        <v>45133</v>
      </c>
      <c r="V1558" s="7">
        <v>4</v>
      </c>
      <c r="W1558" s="7" t="str" cm="1">
        <f t="array" ref="W1558">_xlfn.IFS(S1558&lt;=2,"High",S1558=3,"Moderate",S1558&lt;=5,"Low")</f>
        <v>Moderate</v>
      </c>
      <c r="X1558" s="7">
        <v>1</v>
      </c>
      <c r="Y1558" s="7" t="str" cm="1">
        <f t="array" ref="Y1558">_xlfn.IFS(S1558&lt;=2,"High",S1558=3,"Moderate",S1558&lt;=5,"Low")</f>
        <v>Moderate</v>
      </c>
      <c r="Z1558" s="7">
        <v>1</v>
      </c>
      <c r="AA1558" s="7" t="str" cm="1">
        <f t="array" ref="AA1558">_xlfn.IFS(S1558&lt;=2,"High",S1558=3,"Moderate",S1558&lt;=5,"Low")</f>
        <v>Moderate</v>
      </c>
      <c r="AB1558" s="5">
        <v>45023</v>
      </c>
      <c r="AC1558" s="7" t="s">
        <v>91</v>
      </c>
      <c r="AD1558" s="7" t="s">
        <v>41</v>
      </c>
      <c r="AE1558" s="7" t="s">
        <v>62</v>
      </c>
      <c r="AF1558" s="7">
        <v>4</v>
      </c>
      <c r="AG1558" s="8">
        <v>447.67</v>
      </c>
      <c r="AH1558" s="7">
        <v>77</v>
      </c>
      <c r="AI1558" s="7" t="str" cm="1">
        <f t="array" ref="AI1558">_xlfn.IFS(AH1558&lt;=25,"Young",AH1558&lt;=50,"Adult",AH1558&gt;50,"Old")</f>
        <v>Old</v>
      </c>
    </row>
    <row r="1559" spans="1:35" x14ac:dyDescent="0.35">
      <c r="A1559" s="11">
        <v>2078</v>
      </c>
      <c r="B1559" s="9">
        <v>43369</v>
      </c>
      <c r="C1559" s="10">
        <f t="shared" ca="1" si="24"/>
        <v>7.65</v>
      </c>
      <c r="D1559" s="11" t="s">
        <v>27</v>
      </c>
      <c r="E1559" s="11" t="s">
        <v>84</v>
      </c>
      <c r="F1559" s="11" t="s">
        <v>107</v>
      </c>
      <c r="G1559" s="11" t="s">
        <v>54</v>
      </c>
      <c r="H1559" s="11" t="s">
        <v>55</v>
      </c>
      <c r="I1559" s="11" t="s">
        <v>32</v>
      </c>
      <c r="J1559" s="11" t="s">
        <v>33</v>
      </c>
      <c r="K1559" s="11" t="s">
        <v>69</v>
      </c>
      <c r="L1559" s="9">
        <v>31711</v>
      </c>
      <c r="M1559" s="11" t="s">
        <v>35</v>
      </c>
      <c r="N1559" s="11" t="s">
        <v>36</v>
      </c>
      <c r="O1559" s="11" t="s">
        <v>37</v>
      </c>
      <c r="P1559" s="11" t="s">
        <v>60</v>
      </c>
      <c r="Q1559" s="11" t="s">
        <v>39</v>
      </c>
      <c r="R1559" s="11" cm="1">
        <f t="array" ref="R1559">_xlfn.IFS(Table3[[#This Row],[Performance Levels]]="Exceeds",4,Table3[[#This Row],[Performance Levels]]="Fully Meets",3,Table3[[#This Row],[Performance Levels]]="PIP",1,Table3[[#This Row],[Performance Levels]]="Needs Improvement",2)</f>
        <v>3</v>
      </c>
      <c r="S1559" s="11">
        <v>3</v>
      </c>
      <c r="T1559" s="11" t="str" cm="1">
        <f t="array" ref="T1559">_xlfn.IFS(S1559&lt;=2,"Excellent",S1559=3,"Average",S1559&lt;=5,"Poor")</f>
        <v>Average</v>
      </c>
      <c r="U1559" s="9">
        <v>44855</v>
      </c>
      <c r="V1559" s="11">
        <v>5</v>
      </c>
      <c r="W1559" s="11" t="str" cm="1">
        <f t="array" ref="W1559">_xlfn.IFS(S1559&lt;=2,"High",S1559=3,"Moderate",S1559&lt;=5,"Low")</f>
        <v>Moderate</v>
      </c>
      <c r="X1559" s="11">
        <v>5</v>
      </c>
      <c r="Y1559" s="11" t="str" cm="1">
        <f t="array" ref="Y1559">_xlfn.IFS(S1559&lt;=2,"High",S1559=3,"Moderate",S1559&lt;=5,"Low")</f>
        <v>Moderate</v>
      </c>
      <c r="Z1559" s="11">
        <v>2</v>
      </c>
      <c r="AA1559" s="11" t="str" cm="1">
        <f t="array" ref="AA1559">_xlfn.IFS(S1559&lt;=2,"High",S1559=3,"Moderate",S1559&lt;=5,"Low")</f>
        <v>Moderate</v>
      </c>
      <c r="AB1559" s="9">
        <v>44780</v>
      </c>
      <c r="AC1559" s="11" t="s">
        <v>91</v>
      </c>
      <c r="AD1559" s="11" t="s">
        <v>41</v>
      </c>
      <c r="AE1559" s="11" t="s">
        <v>51</v>
      </c>
      <c r="AF1559" s="11">
        <v>5</v>
      </c>
      <c r="AG1559" s="12">
        <v>737.61</v>
      </c>
      <c r="AH1559" s="11">
        <v>32</v>
      </c>
      <c r="AI1559" s="11" t="str" cm="1">
        <f t="array" ref="AI1559">_xlfn.IFS(AH1559&lt;=25,"Young",AH1559&lt;=50,"Adult",AH1559&gt;50,"Old")</f>
        <v>Adult</v>
      </c>
    </row>
    <row r="1560" spans="1:35" x14ac:dyDescent="0.35">
      <c r="A1560" s="7">
        <v>2079</v>
      </c>
      <c r="B1560" s="5">
        <v>44731</v>
      </c>
      <c r="C1560" s="6">
        <f t="shared" ca="1" si="24"/>
        <v>3.9194444444444443</v>
      </c>
      <c r="D1560" s="7" t="s">
        <v>27</v>
      </c>
      <c r="E1560" s="7" t="s">
        <v>63</v>
      </c>
      <c r="F1560" s="7" t="s">
        <v>29</v>
      </c>
      <c r="G1560" s="7" t="s">
        <v>45</v>
      </c>
      <c r="H1560" s="7" t="s">
        <v>55</v>
      </c>
      <c r="I1560" s="7" t="s">
        <v>45</v>
      </c>
      <c r="J1560" s="7" t="s">
        <v>33</v>
      </c>
      <c r="K1560" s="7" t="s">
        <v>64</v>
      </c>
      <c r="L1560" s="5">
        <v>20618</v>
      </c>
      <c r="M1560" s="7" t="s">
        <v>35</v>
      </c>
      <c r="N1560" s="7" t="s">
        <v>36</v>
      </c>
      <c r="O1560" s="7" t="s">
        <v>37</v>
      </c>
      <c r="P1560" s="7" t="s">
        <v>66</v>
      </c>
      <c r="Q1560" s="7" t="s">
        <v>39</v>
      </c>
      <c r="R1560" s="7" cm="1">
        <f t="array" ref="R1560">_xlfn.IFS(Table3[[#This Row],[Performance Levels]]="Exceeds",4,Table3[[#This Row],[Performance Levels]]="Fully Meets",3,Table3[[#This Row],[Performance Levels]]="PIP",1,Table3[[#This Row],[Performance Levels]]="Needs Improvement",2)</f>
        <v>3</v>
      </c>
      <c r="S1560" s="7">
        <v>3</v>
      </c>
      <c r="T1560" s="7" t="str" cm="1">
        <f t="array" ref="T1560">_xlfn.IFS(S1560&lt;=2,"Excellent",S1560=3,"Average",S1560&lt;=5,"Poor")</f>
        <v>Average</v>
      </c>
      <c r="U1560" s="5">
        <v>44988</v>
      </c>
      <c r="V1560" s="7">
        <v>4</v>
      </c>
      <c r="W1560" s="7" t="str" cm="1">
        <f t="array" ref="W1560">_xlfn.IFS(S1560&lt;=2,"High",S1560=3,"Moderate",S1560&lt;=5,"Low")</f>
        <v>Moderate</v>
      </c>
      <c r="X1560" s="7">
        <v>2</v>
      </c>
      <c r="Y1560" s="7" t="str" cm="1">
        <f t="array" ref="Y1560">_xlfn.IFS(S1560&lt;=2,"High",S1560=3,"Moderate",S1560&lt;=5,"Low")</f>
        <v>Moderate</v>
      </c>
      <c r="Z1560" s="7">
        <v>3</v>
      </c>
      <c r="AA1560" s="7" t="str" cm="1">
        <f t="array" ref="AA1560">_xlfn.IFS(S1560&lt;=2,"High",S1560=3,"Moderate",S1560&lt;=5,"Low")</f>
        <v>Moderate</v>
      </c>
      <c r="AB1560" s="5">
        <v>44941</v>
      </c>
      <c r="AC1560" s="7" t="s">
        <v>40</v>
      </c>
      <c r="AD1560" s="7" t="s">
        <v>50</v>
      </c>
      <c r="AE1560" s="7" t="s">
        <v>62</v>
      </c>
      <c r="AF1560" s="7">
        <v>4</v>
      </c>
      <c r="AG1560" s="8">
        <v>444.96</v>
      </c>
      <c r="AH1560" s="7">
        <v>66</v>
      </c>
      <c r="AI1560" s="7" t="str" cm="1">
        <f t="array" ref="AI1560">_xlfn.IFS(AH1560&lt;=25,"Young",AH1560&lt;=50,"Adult",AH1560&gt;50,"Old")</f>
        <v>Old</v>
      </c>
    </row>
    <row r="1561" spans="1:35" x14ac:dyDescent="0.35">
      <c r="A1561" s="11">
        <v>2080</v>
      </c>
      <c r="B1561" s="9">
        <v>44819</v>
      </c>
      <c r="C1561" s="10">
        <f t="shared" ca="1" si="24"/>
        <v>3.6805555555555554</v>
      </c>
      <c r="D1561" s="11" t="s">
        <v>27</v>
      </c>
      <c r="E1561" s="11" t="s">
        <v>73</v>
      </c>
      <c r="F1561" s="11" t="s">
        <v>29</v>
      </c>
      <c r="G1561" s="11" t="s">
        <v>30</v>
      </c>
      <c r="H1561" s="11" t="s">
        <v>55</v>
      </c>
      <c r="I1561" s="11" t="s">
        <v>32</v>
      </c>
      <c r="J1561" s="11" t="s">
        <v>33</v>
      </c>
      <c r="K1561" s="11" t="s">
        <v>101</v>
      </c>
      <c r="L1561" s="9">
        <v>22223</v>
      </c>
      <c r="M1561" s="11" t="s">
        <v>35</v>
      </c>
      <c r="N1561" s="11" t="s">
        <v>36</v>
      </c>
      <c r="O1561" s="11" t="s">
        <v>59</v>
      </c>
      <c r="P1561" s="11" t="s">
        <v>66</v>
      </c>
      <c r="Q1561" s="11" t="s">
        <v>39</v>
      </c>
      <c r="R1561" s="11" cm="1">
        <f t="array" ref="R1561">_xlfn.IFS(Table3[[#This Row],[Performance Levels]]="Exceeds",4,Table3[[#This Row],[Performance Levels]]="Fully Meets",3,Table3[[#This Row],[Performance Levels]]="PIP",1,Table3[[#This Row],[Performance Levels]]="Needs Improvement",2)</f>
        <v>3</v>
      </c>
      <c r="S1561" s="11">
        <v>3</v>
      </c>
      <c r="T1561" s="11" t="str" cm="1">
        <f t="array" ref="T1561">_xlfn.IFS(S1561&lt;=2,"Excellent",S1561=3,"Average",S1561&lt;=5,"Poor")</f>
        <v>Average</v>
      </c>
      <c r="U1561" s="9">
        <v>44969</v>
      </c>
      <c r="V1561" s="11">
        <v>4</v>
      </c>
      <c r="W1561" s="11" t="str" cm="1">
        <f t="array" ref="W1561">_xlfn.IFS(S1561&lt;=2,"High",S1561=3,"Moderate",S1561&lt;=5,"Low")</f>
        <v>Moderate</v>
      </c>
      <c r="X1561" s="11">
        <v>1</v>
      </c>
      <c r="Y1561" s="11" t="str" cm="1">
        <f t="array" ref="Y1561">_xlfn.IFS(S1561&lt;=2,"High",S1561=3,"Moderate",S1561&lt;=5,"Low")</f>
        <v>Moderate</v>
      </c>
      <c r="Z1561" s="11">
        <v>4</v>
      </c>
      <c r="AA1561" s="11" t="str" cm="1">
        <f t="array" ref="AA1561">_xlfn.IFS(S1561&lt;=2,"High",S1561=3,"Moderate",S1561&lt;=5,"Low")</f>
        <v>Moderate</v>
      </c>
      <c r="AB1561" s="9">
        <v>45086</v>
      </c>
      <c r="AC1561" s="11" t="s">
        <v>61</v>
      </c>
      <c r="AD1561" s="11" t="s">
        <v>50</v>
      </c>
      <c r="AE1561" s="11" t="s">
        <v>42</v>
      </c>
      <c r="AF1561" s="11">
        <v>1</v>
      </c>
      <c r="AG1561" s="12">
        <v>605.04999999999995</v>
      </c>
      <c r="AH1561" s="11">
        <v>62</v>
      </c>
      <c r="AI1561" s="11" t="str" cm="1">
        <f t="array" ref="AI1561">_xlfn.IFS(AH1561&lt;=25,"Young",AH1561&lt;=50,"Adult",AH1561&gt;50,"Old")</f>
        <v>Old</v>
      </c>
    </row>
    <row r="1562" spans="1:35" x14ac:dyDescent="0.35">
      <c r="A1562" s="7">
        <v>2081</v>
      </c>
      <c r="B1562" s="5">
        <v>43960</v>
      </c>
      <c r="C1562" s="6">
        <f t="shared" ca="1" si="24"/>
        <v>6.0305555555555559</v>
      </c>
      <c r="D1562" s="7" t="s">
        <v>27</v>
      </c>
      <c r="E1562" s="7" t="s">
        <v>68</v>
      </c>
      <c r="F1562" s="7" t="s">
        <v>29</v>
      </c>
      <c r="G1562" s="7" t="s">
        <v>45</v>
      </c>
      <c r="H1562" s="7" t="s">
        <v>44</v>
      </c>
      <c r="I1562" s="7" t="s">
        <v>32</v>
      </c>
      <c r="J1562" s="7" t="s">
        <v>33</v>
      </c>
      <c r="K1562" s="7" t="s">
        <v>78</v>
      </c>
      <c r="L1562" s="5">
        <v>32302</v>
      </c>
      <c r="M1562" s="7" t="s">
        <v>35</v>
      </c>
      <c r="N1562" s="7" t="s">
        <v>36</v>
      </c>
      <c r="O1562" s="7" t="s">
        <v>83</v>
      </c>
      <c r="P1562" s="7" t="s">
        <v>66</v>
      </c>
      <c r="Q1562" s="7" t="s">
        <v>39</v>
      </c>
      <c r="R1562" s="7" cm="1">
        <f t="array" ref="R1562">_xlfn.IFS(Table3[[#This Row],[Performance Levels]]="Exceeds",4,Table3[[#This Row],[Performance Levels]]="Fully Meets",3,Table3[[#This Row],[Performance Levels]]="PIP",1,Table3[[#This Row],[Performance Levels]]="Needs Improvement",2)</f>
        <v>3</v>
      </c>
      <c r="S1562" s="7">
        <v>3</v>
      </c>
      <c r="T1562" s="7" t="str" cm="1">
        <f t="array" ref="T1562">_xlfn.IFS(S1562&lt;=2,"Excellent",S1562=3,"Average",S1562&lt;=5,"Poor")</f>
        <v>Average</v>
      </c>
      <c r="U1562" s="5">
        <v>44978</v>
      </c>
      <c r="V1562" s="7">
        <v>1</v>
      </c>
      <c r="W1562" s="7" t="str" cm="1">
        <f t="array" ref="W1562">_xlfn.IFS(S1562&lt;=2,"High",S1562=3,"Moderate",S1562&lt;=5,"Low")</f>
        <v>Moderate</v>
      </c>
      <c r="X1562" s="7">
        <v>1</v>
      </c>
      <c r="Y1562" s="7" t="str" cm="1">
        <f t="array" ref="Y1562">_xlfn.IFS(S1562&lt;=2,"High",S1562=3,"Moderate",S1562&lt;=5,"Low")</f>
        <v>Moderate</v>
      </c>
      <c r="Z1562" s="7">
        <v>4</v>
      </c>
      <c r="AA1562" s="7" t="str" cm="1">
        <f t="array" ref="AA1562">_xlfn.IFS(S1562&lt;=2,"High",S1562=3,"Moderate",S1562&lt;=5,"Low")</f>
        <v>Moderate</v>
      </c>
      <c r="AB1562" s="5">
        <v>45060</v>
      </c>
      <c r="AC1562" s="7" t="s">
        <v>49</v>
      </c>
      <c r="AD1562" s="7" t="s">
        <v>50</v>
      </c>
      <c r="AE1562" s="7" t="s">
        <v>42</v>
      </c>
      <c r="AF1562" s="7">
        <v>4</v>
      </c>
      <c r="AG1562" s="8">
        <v>744.4</v>
      </c>
      <c r="AH1562" s="7">
        <v>32</v>
      </c>
      <c r="AI1562" s="7" t="str" cm="1">
        <f t="array" ref="AI1562">_xlfn.IFS(AH1562&lt;=25,"Young",AH1562&lt;=50,"Adult",AH1562&gt;50,"Old")</f>
        <v>Adult</v>
      </c>
    </row>
    <row r="1563" spans="1:35" x14ac:dyDescent="0.35">
      <c r="A1563" s="11">
        <v>2082</v>
      </c>
      <c r="B1563" s="9">
        <v>44244</v>
      </c>
      <c r="C1563" s="10">
        <f t="shared" ca="1" si="24"/>
        <v>5.2583333333333337</v>
      </c>
      <c r="D1563" s="11" t="s">
        <v>27</v>
      </c>
      <c r="E1563" s="11" t="s">
        <v>28</v>
      </c>
      <c r="F1563" s="11" t="s">
        <v>29</v>
      </c>
      <c r="G1563" s="11" t="s">
        <v>30</v>
      </c>
      <c r="H1563" s="11" t="s">
        <v>31</v>
      </c>
      <c r="I1563" s="11" t="s">
        <v>32</v>
      </c>
      <c r="J1563" s="11" t="s">
        <v>33</v>
      </c>
      <c r="K1563" s="11" t="s">
        <v>69</v>
      </c>
      <c r="L1563" s="9">
        <v>22289</v>
      </c>
      <c r="M1563" s="11" t="s">
        <v>35</v>
      </c>
      <c r="N1563" s="11" t="s">
        <v>47</v>
      </c>
      <c r="O1563" s="11" t="s">
        <v>71</v>
      </c>
      <c r="P1563" s="11" t="s">
        <v>60</v>
      </c>
      <c r="Q1563" s="11" t="s">
        <v>39</v>
      </c>
      <c r="R1563" s="11" cm="1">
        <f t="array" ref="R1563">_xlfn.IFS(Table3[[#This Row],[Performance Levels]]="Exceeds",4,Table3[[#This Row],[Performance Levels]]="Fully Meets",3,Table3[[#This Row],[Performance Levels]]="PIP",1,Table3[[#This Row],[Performance Levels]]="Needs Improvement",2)</f>
        <v>3</v>
      </c>
      <c r="S1563" s="11">
        <v>3</v>
      </c>
      <c r="T1563" s="11" t="str" cm="1">
        <f t="array" ref="T1563">_xlfn.IFS(S1563&lt;=2,"Excellent",S1563=3,"Average",S1563&lt;=5,"Poor")</f>
        <v>Average</v>
      </c>
      <c r="U1563" s="9">
        <v>44927</v>
      </c>
      <c r="V1563" s="11">
        <v>4</v>
      </c>
      <c r="W1563" s="11" t="str" cm="1">
        <f t="array" ref="W1563">_xlfn.IFS(S1563&lt;=2,"High",S1563=3,"Moderate",S1563&lt;=5,"Low")</f>
        <v>Moderate</v>
      </c>
      <c r="X1563" s="11">
        <v>2</v>
      </c>
      <c r="Y1563" s="11" t="str" cm="1">
        <f t="array" ref="Y1563">_xlfn.IFS(S1563&lt;=2,"High",S1563=3,"Moderate",S1563&lt;=5,"Low")</f>
        <v>Moderate</v>
      </c>
      <c r="Z1563" s="11">
        <v>4</v>
      </c>
      <c r="AA1563" s="11" t="str" cm="1">
        <f t="array" ref="AA1563">_xlfn.IFS(S1563&lt;=2,"High",S1563=3,"Moderate",S1563&lt;=5,"Low")</f>
        <v>Moderate</v>
      </c>
      <c r="AB1563" s="9">
        <v>44782</v>
      </c>
      <c r="AC1563" s="11" t="s">
        <v>49</v>
      </c>
      <c r="AD1563" s="11" t="s">
        <v>50</v>
      </c>
      <c r="AE1563" s="11" t="s">
        <v>51</v>
      </c>
      <c r="AF1563" s="11">
        <v>1</v>
      </c>
      <c r="AG1563" s="12">
        <v>230.77</v>
      </c>
      <c r="AH1563" s="11">
        <v>60</v>
      </c>
      <c r="AI1563" s="11" t="str" cm="1">
        <f t="array" ref="AI1563">_xlfn.IFS(AH1563&lt;=25,"Young",AH1563&lt;=50,"Adult",AH1563&gt;50,"Old")</f>
        <v>Old</v>
      </c>
    </row>
    <row r="1564" spans="1:35" x14ac:dyDescent="0.35">
      <c r="A1564" s="7">
        <v>2083</v>
      </c>
      <c r="B1564" s="5">
        <v>43933</v>
      </c>
      <c r="C1564" s="6">
        <f t="shared" ca="1" si="24"/>
        <v>6.1055555555555552</v>
      </c>
      <c r="D1564" s="7" t="s">
        <v>27</v>
      </c>
      <c r="E1564" s="7" t="s">
        <v>43</v>
      </c>
      <c r="F1564" s="7" t="s">
        <v>29</v>
      </c>
      <c r="G1564" s="7" t="s">
        <v>30</v>
      </c>
      <c r="H1564" s="7" t="s">
        <v>31</v>
      </c>
      <c r="I1564" s="7" t="s">
        <v>32</v>
      </c>
      <c r="J1564" s="7" t="s">
        <v>33</v>
      </c>
      <c r="K1564" s="7" t="s">
        <v>78</v>
      </c>
      <c r="L1564" s="5">
        <v>29722</v>
      </c>
      <c r="M1564" s="7" t="s">
        <v>35</v>
      </c>
      <c r="N1564" s="7" t="s">
        <v>36</v>
      </c>
      <c r="O1564" s="7" t="s">
        <v>48</v>
      </c>
      <c r="P1564" s="7" t="s">
        <v>76</v>
      </c>
      <c r="Q1564" s="7" t="s">
        <v>39</v>
      </c>
      <c r="R1564" s="7" cm="1">
        <f t="array" ref="R1564">_xlfn.IFS(Table3[[#This Row],[Performance Levels]]="Exceeds",4,Table3[[#This Row],[Performance Levels]]="Fully Meets",3,Table3[[#This Row],[Performance Levels]]="PIP",1,Table3[[#This Row],[Performance Levels]]="Needs Improvement",2)</f>
        <v>3</v>
      </c>
      <c r="S1564" s="7">
        <v>3</v>
      </c>
      <c r="T1564" s="7" t="str" cm="1">
        <f t="array" ref="T1564">_xlfn.IFS(S1564&lt;=2,"Excellent",S1564=3,"Average",S1564&lt;=5,"Poor")</f>
        <v>Average</v>
      </c>
      <c r="U1564" s="5">
        <v>45103</v>
      </c>
      <c r="V1564" s="7">
        <v>2</v>
      </c>
      <c r="W1564" s="7" t="str" cm="1">
        <f t="array" ref="W1564">_xlfn.IFS(S1564&lt;=2,"High",S1564=3,"Moderate",S1564&lt;=5,"Low")</f>
        <v>Moderate</v>
      </c>
      <c r="X1564" s="7">
        <v>2</v>
      </c>
      <c r="Y1564" s="7" t="str" cm="1">
        <f t="array" ref="Y1564">_xlfn.IFS(S1564&lt;=2,"High",S1564=3,"Moderate",S1564&lt;=5,"Low")</f>
        <v>Moderate</v>
      </c>
      <c r="Z1564" s="7">
        <v>4</v>
      </c>
      <c r="AA1564" s="7" t="str" cm="1">
        <f t="array" ref="AA1564">_xlfn.IFS(S1564&lt;=2,"High",S1564=3,"Moderate",S1564&lt;=5,"Low")</f>
        <v>Moderate</v>
      </c>
      <c r="AB1564" s="5">
        <v>44916</v>
      </c>
      <c r="AC1564" s="7" t="s">
        <v>61</v>
      </c>
      <c r="AD1564" s="7" t="s">
        <v>50</v>
      </c>
      <c r="AE1564" s="7" t="s">
        <v>51</v>
      </c>
      <c r="AF1564" s="7">
        <v>5</v>
      </c>
      <c r="AG1564" s="8">
        <v>569.44000000000005</v>
      </c>
      <c r="AH1564" s="7">
        <v>39</v>
      </c>
      <c r="AI1564" s="7" t="str" cm="1">
        <f t="array" ref="AI1564">_xlfn.IFS(AH1564&lt;=25,"Young",AH1564&lt;=50,"Adult",AH1564&gt;50,"Old")</f>
        <v>Adult</v>
      </c>
    </row>
    <row r="1565" spans="1:35" x14ac:dyDescent="0.35">
      <c r="A1565" s="11">
        <v>2084</v>
      </c>
      <c r="B1565" s="9">
        <v>44285</v>
      </c>
      <c r="C1565" s="10">
        <f t="shared" ca="1" si="24"/>
        <v>5.1388888888888893</v>
      </c>
      <c r="D1565" s="11" t="s">
        <v>27</v>
      </c>
      <c r="E1565" s="11" t="s">
        <v>86</v>
      </c>
      <c r="F1565" s="11" t="s">
        <v>29</v>
      </c>
      <c r="G1565" s="11" t="s">
        <v>30</v>
      </c>
      <c r="H1565" s="11" t="s">
        <v>55</v>
      </c>
      <c r="I1565" s="11" t="s">
        <v>54</v>
      </c>
      <c r="J1565" s="11" t="s">
        <v>33</v>
      </c>
      <c r="K1565" s="11" t="s">
        <v>117</v>
      </c>
      <c r="L1565" s="9">
        <v>25970</v>
      </c>
      <c r="M1565" s="11" t="s">
        <v>35</v>
      </c>
      <c r="N1565" s="11" t="s">
        <v>36</v>
      </c>
      <c r="O1565" s="11" t="s">
        <v>48</v>
      </c>
      <c r="P1565" s="11" t="s">
        <v>76</v>
      </c>
      <c r="Q1565" s="11" t="s">
        <v>39</v>
      </c>
      <c r="R1565" s="11" cm="1">
        <f t="array" ref="R1565">_xlfn.IFS(Table3[[#This Row],[Performance Levels]]="Exceeds",4,Table3[[#This Row],[Performance Levels]]="Fully Meets",3,Table3[[#This Row],[Performance Levels]]="PIP",1,Table3[[#This Row],[Performance Levels]]="Needs Improvement",2)</f>
        <v>3</v>
      </c>
      <c r="S1565" s="11">
        <v>3</v>
      </c>
      <c r="T1565" s="11" t="str" cm="1">
        <f t="array" ref="T1565">_xlfn.IFS(S1565&lt;=2,"Excellent",S1565=3,"Average",S1565&lt;=5,"Poor")</f>
        <v>Average</v>
      </c>
      <c r="U1565" s="9">
        <v>45072</v>
      </c>
      <c r="V1565" s="11">
        <v>3</v>
      </c>
      <c r="W1565" s="11" t="str" cm="1">
        <f t="array" ref="W1565">_xlfn.IFS(S1565&lt;=2,"High",S1565=3,"Moderate",S1565&lt;=5,"Low")</f>
        <v>Moderate</v>
      </c>
      <c r="X1565" s="11">
        <v>2</v>
      </c>
      <c r="Y1565" s="11" t="str" cm="1">
        <f t="array" ref="Y1565">_xlfn.IFS(S1565&lt;=2,"High",S1565=3,"Moderate",S1565&lt;=5,"Low")</f>
        <v>Moderate</v>
      </c>
      <c r="Z1565" s="11">
        <v>2</v>
      </c>
      <c r="AA1565" s="11" t="str" cm="1">
        <f t="array" ref="AA1565">_xlfn.IFS(S1565&lt;=2,"High",S1565=3,"Moderate",S1565&lt;=5,"Low")</f>
        <v>Moderate</v>
      </c>
      <c r="AB1565" s="9">
        <v>44959</v>
      </c>
      <c r="AC1565" s="11" t="s">
        <v>61</v>
      </c>
      <c r="AD1565" s="11" t="s">
        <v>50</v>
      </c>
      <c r="AE1565" s="11" t="s">
        <v>72</v>
      </c>
      <c r="AF1565" s="11">
        <v>1</v>
      </c>
      <c r="AG1565" s="12">
        <v>677.67</v>
      </c>
      <c r="AH1565" s="11">
        <v>50</v>
      </c>
      <c r="AI1565" s="11" t="str" cm="1">
        <f t="array" ref="AI1565">_xlfn.IFS(AH1565&lt;=25,"Young",AH1565&lt;=50,"Adult",AH1565&gt;50,"Old")</f>
        <v>Adult</v>
      </c>
    </row>
    <row r="1566" spans="1:35" x14ac:dyDescent="0.35">
      <c r="A1566" s="7">
        <v>2085</v>
      </c>
      <c r="B1566" s="5">
        <v>43590</v>
      </c>
      <c r="C1566" s="6">
        <f t="shared" ca="1" si="24"/>
        <v>7.041666666666667</v>
      </c>
      <c r="D1566" s="7" t="s">
        <v>27</v>
      </c>
      <c r="E1566" s="7" t="s">
        <v>80</v>
      </c>
      <c r="F1566" s="7" t="s">
        <v>29</v>
      </c>
      <c r="G1566" s="7" t="s">
        <v>30</v>
      </c>
      <c r="H1566" s="7" t="s">
        <v>31</v>
      </c>
      <c r="I1566" s="7" t="s">
        <v>54</v>
      </c>
      <c r="J1566" s="7" t="s">
        <v>33</v>
      </c>
      <c r="K1566" s="7" t="s">
        <v>78</v>
      </c>
      <c r="L1566" s="5">
        <v>36353</v>
      </c>
      <c r="M1566" s="7" t="s">
        <v>35</v>
      </c>
      <c r="N1566" s="7" t="s">
        <v>36</v>
      </c>
      <c r="O1566" s="7" t="s">
        <v>83</v>
      </c>
      <c r="P1566" s="7" t="s">
        <v>66</v>
      </c>
      <c r="Q1566" s="7" t="s">
        <v>39</v>
      </c>
      <c r="R1566" s="7" cm="1">
        <f t="array" ref="R1566">_xlfn.IFS(Table3[[#This Row],[Performance Levels]]="Exceeds",4,Table3[[#This Row],[Performance Levels]]="Fully Meets",3,Table3[[#This Row],[Performance Levels]]="PIP",1,Table3[[#This Row],[Performance Levels]]="Needs Improvement",2)</f>
        <v>3</v>
      </c>
      <c r="S1566" s="7">
        <v>3</v>
      </c>
      <c r="T1566" s="7" t="str" cm="1">
        <f t="array" ref="T1566">_xlfn.IFS(S1566&lt;=2,"Excellent",S1566=3,"Average",S1566&lt;=5,"Poor")</f>
        <v>Average</v>
      </c>
      <c r="U1566" s="5">
        <v>44847</v>
      </c>
      <c r="V1566" s="7">
        <v>3</v>
      </c>
      <c r="W1566" s="7" t="str" cm="1">
        <f t="array" ref="W1566">_xlfn.IFS(S1566&lt;=2,"High",S1566=3,"Moderate",S1566&lt;=5,"Low")</f>
        <v>Moderate</v>
      </c>
      <c r="X1566" s="7">
        <v>4</v>
      </c>
      <c r="Y1566" s="7" t="str" cm="1">
        <f t="array" ref="Y1566">_xlfn.IFS(S1566&lt;=2,"High",S1566=3,"Moderate",S1566&lt;=5,"Low")</f>
        <v>Moderate</v>
      </c>
      <c r="Z1566" s="7">
        <v>4</v>
      </c>
      <c r="AA1566" s="7" t="str" cm="1">
        <f t="array" ref="AA1566">_xlfn.IFS(S1566&lt;=2,"High",S1566=3,"Moderate",S1566&lt;=5,"Low")</f>
        <v>Moderate</v>
      </c>
      <c r="AB1566" s="5">
        <v>45014</v>
      </c>
      <c r="AC1566" s="7" t="s">
        <v>61</v>
      </c>
      <c r="AD1566" s="7" t="s">
        <v>50</v>
      </c>
      <c r="AE1566" s="7" t="s">
        <v>51</v>
      </c>
      <c r="AF1566" s="7">
        <v>1</v>
      </c>
      <c r="AG1566" s="8">
        <v>963.42</v>
      </c>
      <c r="AH1566" s="7">
        <v>20</v>
      </c>
      <c r="AI1566" s="7" t="str" cm="1">
        <f t="array" ref="AI1566">_xlfn.IFS(AH1566&lt;=25,"Young",AH1566&lt;=50,"Adult",AH1566&gt;50,"Old")</f>
        <v>Young</v>
      </c>
    </row>
    <row r="1567" spans="1:35" x14ac:dyDescent="0.35">
      <c r="A1567" s="11">
        <v>2086</v>
      </c>
      <c r="B1567" s="9">
        <v>44347</v>
      </c>
      <c r="C1567" s="10">
        <f t="shared" ca="1" si="24"/>
        <v>4.9722222222222223</v>
      </c>
      <c r="D1567" s="11" t="s">
        <v>27</v>
      </c>
      <c r="E1567" s="11" t="s">
        <v>53</v>
      </c>
      <c r="F1567" s="11" t="s">
        <v>29</v>
      </c>
      <c r="G1567" s="11" t="s">
        <v>30</v>
      </c>
      <c r="H1567" s="11" t="s">
        <v>44</v>
      </c>
      <c r="I1567" s="11" t="s">
        <v>45</v>
      </c>
      <c r="J1567" s="11" t="s">
        <v>33</v>
      </c>
      <c r="K1567" s="11" t="s">
        <v>64</v>
      </c>
      <c r="L1567" s="9">
        <v>28808</v>
      </c>
      <c r="M1567" s="11" t="s">
        <v>35</v>
      </c>
      <c r="N1567" s="11" t="s">
        <v>36</v>
      </c>
      <c r="O1567" s="11" t="s">
        <v>83</v>
      </c>
      <c r="P1567" s="11" t="s">
        <v>76</v>
      </c>
      <c r="Q1567" s="11" t="s">
        <v>39</v>
      </c>
      <c r="R1567" s="11" cm="1">
        <f t="array" ref="R1567">_xlfn.IFS(Table3[[#This Row],[Performance Levels]]="Exceeds",4,Table3[[#This Row],[Performance Levels]]="Fully Meets",3,Table3[[#This Row],[Performance Levels]]="PIP",1,Table3[[#This Row],[Performance Levels]]="Needs Improvement",2)</f>
        <v>3</v>
      </c>
      <c r="S1567" s="11">
        <v>3</v>
      </c>
      <c r="T1567" s="11" t="str" cm="1">
        <f t="array" ref="T1567">_xlfn.IFS(S1567&lt;=2,"Excellent",S1567=3,"Average",S1567&lt;=5,"Poor")</f>
        <v>Average</v>
      </c>
      <c r="U1567" s="9">
        <v>44778</v>
      </c>
      <c r="V1567" s="11">
        <v>5</v>
      </c>
      <c r="W1567" s="11" t="str" cm="1">
        <f t="array" ref="W1567">_xlfn.IFS(S1567&lt;=2,"High",S1567=3,"Moderate",S1567&lt;=5,"Low")</f>
        <v>Moderate</v>
      </c>
      <c r="X1567" s="11">
        <v>4</v>
      </c>
      <c r="Y1567" s="11" t="str" cm="1">
        <f t="array" ref="Y1567">_xlfn.IFS(S1567&lt;=2,"High",S1567=3,"Moderate",S1567&lt;=5,"Low")</f>
        <v>Moderate</v>
      </c>
      <c r="Z1567" s="11">
        <v>3</v>
      </c>
      <c r="AA1567" s="11" t="str" cm="1">
        <f t="array" ref="AA1567">_xlfn.IFS(S1567&lt;=2,"High",S1567=3,"Moderate",S1567&lt;=5,"Low")</f>
        <v>Moderate</v>
      </c>
      <c r="AB1567" s="9">
        <v>45019</v>
      </c>
      <c r="AC1567" s="11" t="s">
        <v>91</v>
      </c>
      <c r="AD1567" s="11" t="s">
        <v>50</v>
      </c>
      <c r="AE1567" s="11" t="s">
        <v>62</v>
      </c>
      <c r="AF1567" s="11">
        <v>3</v>
      </c>
      <c r="AG1567" s="12">
        <v>488.66</v>
      </c>
      <c r="AH1567" s="11">
        <v>43</v>
      </c>
      <c r="AI1567" s="11" t="str" cm="1">
        <f t="array" ref="AI1567">_xlfn.IFS(AH1567&lt;=25,"Young",AH1567&lt;=50,"Adult",AH1567&gt;50,"Old")</f>
        <v>Adult</v>
      </c>
    </row>
    <row r="1568" spans="1:35" x14ac:dyDescent="0.35">
      <c r="A1568" s="7">
        <v>2087</v>
      </c>
      <c r="B1568" s="5">
        <v>43790</v>
      </c>
      <c r="C1568" s="6">
        <f t="shared" ca="1" si="24"/>
        <v>6.4972222222222218</v>
      </c>
      <c r="D1568" s="7" t="s">
        <v>27</v>
      </c>
      <c r="E1568" s="7" t="s">
        <v>93</v>
      </c>
      <c r="F1568" s="7" t="s">
        <v>29</v>
      </c>
      <c r="G1568" s="7" t="s">
        <v>45</v>
      </c>
      <c r="H1568" s="7" t="s">
        <v>44</v>
      </c>
      <c r="I1568" s="7" t="s">
        <v>54</v>
      </c>
      <c r="J1568" s="7" t="s">
        <v>33</v>
      </c>
      <c r="K1568" s="7" t="s">
        <v>69</v>
      </c>
      <c r="L1568" s="5">
        <v>21903</v>
      </c>
      <c r="M1568" s="7" t="s">
        <v>35</v>
      </c>
      <c r="N1568" s="7" t="s">
        <v>36</v>
      </c>
      <c r="O1568" s="7" t="s">
        <v>71</v>
      </c>
      <c r="P1568" s="7" t="s">
        <v>38</v>
      </c>
      <c r="Q1568" s="7" t="s">
        <v>39</v>
      </c>
      <c r="R1568" s="7" cm="1">
        <f t="array" ref="R1568">_xlfn.IFS(Table3[[#This Row],[Performance Levels]]="Exceeds",4,Table3[[#This Row],[Performance Levels]]="Fully Meets",3,Table3[[#This Row],[Performance Levels]]="PIP",1,Table3[[#This Row],[Performance Levels]]="Needs Improvement",2)</f>
        <v>3</v>
      </c>
      <c r="S1568" s="7">
        <v>3</v>
      </c>
      <c r="T1568" s="7" t="str" cm="1">
        <f t="array" ref="T1568">_xlfn.IFS(S1568&lt;=2,"Excellent",S1568=3,"Average",S1568&lt;=5,"Poor")</f>
        <v>Average</v>
      </c>
      <c r="U1568" s="5">
        <v>44879</v>
      </c>
      <c r="V1568" s="7">
        <v>4</v>
      </c>
      <c r="W1568" s="7" t="str" cm="1">
        <f t="array" ref="W1568">_xlfn.IFS(S1568&lt;=2,"High",S1568=3,"Moderate",S1568&lt;=5,"Low")</f>
        <v>Moderate</v>
      </c>
      <c r="X1568" s="7">
        <v>4</v>
      </c>
      <c r="Y1568" s="7" t="str" cm="1">
        <f t="array" ref="Y1568">_xlfn.IFS(S1568&lt;=2,"High",S1568=3,"Moderate",S1568&lt;=5,"Low")</f>
        <v>Moderate</v>
      </c>
      <c r="Z1568" s="7">
        <v>1</v>
      </c>
      <c r="AA1568" s="7" t="str" cm="1">
        <f t="array" ref="AA1568">_xlfn.IFS(S1568&lt;=2,"High",S1568=3,"Moderate",S1568&lt;=5,"Low")</f>
        <v>Moderate</v>
      </c>
      <c r="AB1568" s="5">
        <v>45018</v>
      </c>
      <c r="AC1568" s="7" t="s">
        <v>40</v>
      </c>
      <c r="AD1568" s="7" t="s">
        <v>41</v>
      </c>
      <c r="AE1568" s="7" t="s">
        <v>62</v>
      </c>
      <c r="AF1568" s="7">
        <v>3</v>
      </c>
      <c r="AG1568" s="8">
        <v>450.94</v>
      </c>
      <c r="AH1568" s="7">
        <v>60</v>
      </c>
      <c r="AI1568" s="7" t="str" cm="1">
        <f t="array" ref="AI1568">_xlfn.IFS(AH1568&lt;=25,"Young",AH1568&lt;=50,"Adult",AH1568&gt;50,"Old")</f>
        <v>Old</v>
      </c>
    </row>
    <row r="1569" spans="1:35" x14ac:dyDescent="0.35">
      <c r="A1569" s="11">
        <v>2088</v>
      </c>
      <c r="B1569" s="9">
        <v>43665</v>
      </c>
      <c r="C1569" s="10">
        <f t="shared" ca="1" si="24"/>
        <v>6.8361111111111112</v>
      </c>
      <c r="D1569" s="11" t="s">
        <v>27</v>
      </c>
      <c r="E1569" s="11" t="s">
        <v>84</v>
      </c>
      <c r="F1569" s="11" t="s">
        <v>29</v>
      </c>
      <c r="G1569" s="11" t="s">
        <v>30</v>
      </c>
      <c r="H1569" s="11" t="s">
        <v>55</v>
      </c>
      <c r="I1569" s="11" t="s">
        <v>54</v>
      </c>
      <c r="J1569" s="11" t="s">
        <v>33</v>
      </c>
      <c r="K1569" s="11" t="s">
        <v>104</v>
      </c>
      <c r="L1569" s="9">
        <v>22063</v>
      </c>
      <c r="M1569" s="11" t="s">
        <v>35</v>
      </c>
      <c r="N1569" s="11" t="s">
        <v>36</v>
      </c>
      <c r="O1569" s="11" t="s">
        <v>37</v>
      </c>
      <c r="P1569" s="11" t="s">
        <v>76</v>
      </c>
      <c r="Q1569" s="11" t="s">
        <v>39</v>
      </c>
      <c r="R1569" s="11" cm="1">
        <f t="array" ref="R1569">_xlfn.IFS(Table3[[#This Row],[Performance Levels]]="Exceeds",4,Table3[[#This Row],[Performance Levels]]="Fully Meets",3,Table3[[#This Row],[Performance Levels]]="PIP",1,Table3[[#This Row],[Performance Levels]]="Needs Improvement",2)</f>
        <v>3</v>
      </c>
      <c r="S1569" s="11">
        <v>3</v>
      </c>
      <c r="T1569" s="11" t="str" cm="1">
        <f t="array" ref="T1569">_xlfn.IFS(S1569&lt;=2,"Excellent",S1569=3,"Average",S1569&lt;=5,"Poor")</f>
        <v>Average</v>
      </c>
      <c r="U1569" s="9">
        <v>44916</v>
      </c>
      <c r="V1569" s="11">
        <v>2</v>
      </c>
      <c r="W1569" s="11" t="str" cm="1">
        <f t="array" ref="W1569">_xlfn.IFS(S1569&lt;=2,"High",S1569=3,"Moderate",S1569&lt;=5,"Low")</f>
        <v>Moderate</v>
      </c>
      <c r="X1569" s="11">
        <v>1</v>
      </c>
      <c r="Y1569" s="11" t="str" cm="1">
        <f t="array" ref="Y1569">_xlfn.IFS(S1569&lt;=2,"High",S1569=3,"Moderate",S1569&lt;=5,"Low")</f>
        <v>Moderate</v>
      </c>
      <c r="Z1569" s="11">
        <v>2</v>
      </c>
      <c r="AA1569" s="11" t="str" cm="1">
        <f t="array" ref="AA1569">_xlfn.IFS(S1569&lt;=2,"High",S1569=3,"Moderate",S1569&lt;=5,"Low")</f>
        <v>Moderate</v>
      </c>
      <c r="AB1569" s="9">
        <v>44966</v>
      </c>
      <c r="AC1569" s="11" t="s">
        <v>91</v>
      </c>
      <c r="AD1569" s="11" t="s">
        <v>50</v>
      </c>
      <c r="AE1569" s="11" t="s">
        <v>62</v>
      </c>
      <c r="AF1569" s="11">
        <v>3</v>
      </c>
      <c r="AG1569" s="12">
        <v>407.99</v>
      </c>
      <c r="AH1569" s="11">
        <v>59</v>
      </c>
      <c r="AI1569" s="11" t="str" cm="1">
        <f t="array" ref="AI1569">_xlfn.IFS(AH1569&lt;=25,"Young",AH1569&lt;=50,"Adult",AH1569&gt;50,"Old")</f>
        <v>Old</v>
      </c>
    </row>
    <row r="1570" spans="1:35" x14ac:dyDescent="0.35">
      <c r="A1570" s="7">
        <v>2089</v>
      </c>
      <c r="B1570" s="5">
        <v>43463</v>
      </c>
      <c r="C1570" s="6">
        <f t="shared" ca="1" si="24"/>
        <v>7.3916666666666666</v>
      </c>
      <c r="D1570" s="7" t="s">
        <v>27</v>
      </c>
      <c r="E1570" s="7" t="s">
        <v>63</v>
      </c>
      <c r="F1570" s="7" t="s">
        <v>29</v>
      </c>
      <c r="G1570" s="7" t="s">
        <v>30</v>
      </c>
      <c r="H1570" s="7" t="s">
        <v>31</v>
      </c>
      <c r="I1570" s="7" t="s">
        <v>45</v>
      </c>
      <c r="J1570" s="7" t="s">
        <v>33</v>
      </c>
      <c r="K1570" s="7" t="s">
        <v>109</v>
      </c>
      <c r="L1570" s="5">
        <v>24262</v>
      </c>
      <c r="M1570" s="7" t="s">
        <v>35</v>
      </c>
      <c r="N1570" s="7" t="s">
        <v>36</v>
      </c>
      <c r="O1570" s="7" t="s">
        <v>37</v>
      </c>
      <c r="P1570" s="7" t="s">
        <v>66</v>
      </c>
      <c r="Q1570" s="7" t="s">
        <v>39</v>
      </c>
      <c r="R1570" s="7" cm="1">
        <f t="array" ref="R1570">_xlfn.IFS(Table3[[#This Row],[Performance Levels]]="Exceeds",4,Table3[[#This Row],[Performance Levels]]="Fully Meets",3,Table3[[#This Row],[Performance Levels]]="PIP",1,Table3[[#This Row],[Performance Levels]]="Needs Improvement",2)</f>
        <v>3</v>
      </c>
      <c r="S1570" s="7">
        <v>3</v>
      </c>
      <c r="T1570" s="7" t="str" cm="1">
        <f t="array" ref="T1570">_xlfn.IFS(S1570&lt;=2,"Excellent",S1570=3,"Average",S1570&lt;=5,"Poor")</f>
        <v>Average</v>
      </c>
      <c r="U1570" s="5">
        <v>45093</v>
      </c>
      <c r="V1570" s="7">
        <v>5</v>
      </c>
      <c r="W1570" s="7" t="str" cm="1">
        <f t="array" ref="W1570">_xlfn.IFS(S1570&lt;=2,"High",S1570=3,"Moderate",S1570&lt;=5,"Low")</f>
        <v>Moderate</v>
      </c>
      <c r="X1570" s="7">
        <v>3</v>
      </c>
      <c r="Y1570" s="7" t="str" cm="1">
        <f t="array" ref="Y1570">_xlfn.IFS(S1570&lt;=2,"High",S1570=3,"Moderate",S1570&lt;=5,"Low")</f>
        <v>Moderate</v>
      </c>
      <c r="Z1570" s="7">
        <v>3</v>
      </c>
      <c r="AA1570" s="7" t="str" cm="1">
        <f t="array" ref="AA1570">_xlfn.IFS(S1570&lt;=2,"High",S1570=3,"Moderate",S1570&lt;=5,"Low")</f>
        <v>Moderate</v>
      </c>
      <c r="AB1570" s="5">
        <v>44930</v>
      </c>
      <c r="AC1570" s="7" t="s">
        <v>91</v>
      </c>
      <c r="AD1570" s="7" t="s">
        <v>41</v>
      </c>
      <c r="AE1570" s="7" t="s">
        <v>62</v>
      </c>
      <c r="AF1570" s="7">
        <v>2</v>
      </c>
      <c r="AG1570" s="8">
        <v>423.31</v>
      </c>
      <c r="AH1570" s="7">
        <v>52</v>
      </c>
      <c r="AI1570" s="7" t="str" cm="1">
        <f t="array" ref="AI1570">_xlfn.IFS(AH1570&lt;=25,"Young",AH1570&lt;=50,"Adult",AH1570&gt;50,"Old")</f>
        <v>Old</v>
      </c>
    </row>
    <row r="1571" spans="1:35" x14ac:dyDescent="0.35">
      <c r="A1571" s="11">
        <v>2090</v>
      </c>
      <c r="B1571" s="9">
        <v>44938</v>
      </c>
      <c r="C1571" s="10">
        <f t="shared" ca="1" si="24"/>
        <v>3.3555555555555556</v>
      </c>
      <c r="D1571" s="11" t="s">
        <v>105</v>
      </c>
      <c r="E1571" s="11" t="s">
        <v>43</v>
      </c>
      <c r="F1571" s="11" t="s">
        <v>29</v>
      </c>
      <c r="G1571" s="11" t="s">
        <v>45</v>
      </c>
      <c r="H1571" s="11" t="s">
        <v>55</v>
      </c>
      <c r="I1571" s="11" t="s">
        <v>54</v>
      </c>
      <c r="J1571" s="11" t="s">
        <v>33</v>
      </c>
      <c r="K1571" s="11" t="s">
        <v>57</v>
      </c>
      <c r="L1571" s="9">
        <v>52169</v>
      </c>
      <c r="M1571" s="11" t="s">
        <v>35</v>
      </c>
      <c r="N1571" s="11" t="s">
        <v>36</v>
      </c>
      <c r="O1571" s="11" t="s">
        <v>83</v>
      </c>
      <c r="P1571" s="11" t="s">
        <v>76</v>
      </c>
      <c r="Q1571" s="11" t="s">
        <v>39</v>
      </c>
      <c r="R1571" s="11" cm="1">
        <f t="array" ref="R1571">_xlfn.IFS(Table3[[#This Row],[Performance Levels]]="Exceeds",4,Table3[[#This Row],[Performance Levels]]="Fully Meets",3,Table3[[#This Row],[Performance Levels]]="PIP",1,Table3[[#This Row],[Performance Levels]]="Needs Improvement",2)</f>
        <v>3</v>
      </c>
      <c r="S1571" s="11">
        <v>3</v>
      </c>
      <c r="T1571" s="11" t="str" cm="1">
        <f t="array" ref="T1571">_xlfn.IFS(S1571&lt;=2,"Excellent",S1571=3,"Average",S1571&lt;=5,"Poor")</f>
        <v>Average</v>
      </c>
      <c r="U1571" s="9">
        <v>45130</v>
      </c>
      <c r="V1571" s="11">
        <v>3</v>
      </c>
      <c r="W1571" s="11" t="str" cm="1">
        <f t="array" ref="W1571">_xlfn.IFS(S1571&lt;=2,"High",S1571=3,"Moderate",S1571&lt;=5,"Low")</f>
        <v>Moderate</v>
      </c>
      <c r="X1571" s="11">
        <v>4</v>
      </c>
      <c r="Y1571" s="11" t="str" cm="1">
        <f t="array" ref="Y1571">_xlfn.IFS(S1571&lt;=2,"High",S1571=3,"Moderate",S1571&lt;=5,"Low")</f>
        <v>Moderate</v>
      </c>
      <c r="Z1571" s="11">
        <v>3</v>
      </c>
      <c r="AA1571" s="11" t="str" cm="1">
        <f t="array" ref="AA1571">_xlfn.IFS(S1571&lt;=2,"High",S1571=3,"Moderate",S1571&lt;=5,"Low")</f>
        <v>Moderate</v>
      </c>
      <c r="AB1571" s="9">
        <v>44857</v>
      </c>
      <c r="AC1571" s="11" t="s">
        <v>40</v>
      </c>
      <c r="AD1571" s="11" t="s">
        <v>41</v>
      </c>
      <c r="AE1571" s="11" t="s">
        <v>51</v>
      </c>
      <c r="AF1571" s="11">
        <v>1</v>
      </c>
      <c r="AG1571" s="12">
        <v>189.64</v>
      </c>
      <c r="AH1571" s="11">
        <v>81</v>
      </c>
      <c r="AI1571" s="11" t="str" cm="1">
        <f t="array" ref="AI1571">_xlfn.IFS(AH1571&lt;=25,"Young",AH1571&lt;=50,"Adult",AH1571&gt;50,"Old")</f>
        <v>Old</v>
      </c>
    </row>
    <row r="1572" spans="1:35" x14ac:dyDescent="0.35">
      <c r="A1572" s="7">
        <v>2091</v>
      </c>
      <c r="B1572" s="5">
        <v>44890</v>
      </c>
      <c r="C1572" s="6">
        <f t="shared" ca="1" si="24"/>
        <v>3.4861111111111112</v>
      </c>
      <c r="D1572" s="7" t="s">
        <v>105</v>
      </c>
      <c r="E1572" s="7" t="s">
        <v>86</v>
      </c>
      <c r="F1572" s="7" t="s">
        <v>29</v>
      </c>
      <c r="G1572" s="7" t="s">
        <v>30</v>
      </c>
      <c r="H1572" s="7" t="s">
        <v>31</v>
      </c>
      <c r="I1572" s="7" t="s">
        <v>45</v>
      </c>
      <c r="J1572" s="7" t="s">
        <v>33</v>
      </c>
      <c r="K1572" s="7" t="s">
        <v>69</v>
      </c>
      <c r="L1572" s="5">
        <v>36233</v>
      </c>
      <c r="M1572" s="7" t="s">
        <v>35</v>
      </c>
      <c r="N1572" s="7" t="s">
        <v>36</v>
      </c>
      <c r="O1572" s="7" t="s">
        <v>71</v>
      </c>
      <c r="P1572" s="7" t="s">
        <v>60</v>
      </c>
      <c r="Q1572" s="7" t="s">
        <v>39</v>
      </c>
      <c r="R1572" s="7" cm="1">
        <f t="array" ref="R1572">_xlfn.IFS(Table3[[#This Row],[Performance Levels]]="Exceeds",4,Table3[[#This Row],[Performance Levels]]="Fully Meets",3,Table3[[#This Row],[Performance Levels]]="PIP",1,Table3[[#This Row],[Performance Levels]]="Needs Improvement",2)</f>
        <v>3</v>
      </c>
      <c r="S1572" s="7">
        <v>3</v>
      </c>
      <c r="T1572" s="7" t="str" cm="1">
        <f t="array" ref="T1572">_xlfn.IFS(S1572&lt;=2,"Excellent",S1572=3,"Average",S1572&lt;=5,"Poor")</f>
        <v>Average</v>
      </c>
      <c r="U1572" s="5">
        <v>44978</v>
      </c>
      <c r="V1572" s="7">
        <v>3</v>
      </c>
      <c r="W1572" s="7" t="str" cm="1">
        <f t="array" ref="W1572">_xlfn.IFS(S1572&lt;=2,"High",S1572=3,"Moderate",S1572&lt;=5,"Low")</f>
        <v>Moderate</v>
      </c>
      <c r="X1572" s="7">
        <v>1</v>
      </c>
      <c r="Y1572" s="7" t="str" cm="1">
        <f t="array" ref="Y1572">_xlfn.IFS(S1572&lt;=2,"High",S1572=3,"Moderate",S1572&lt;=5,"Low")</f>
        <v>Moderate</v>
      </c>
      <c r="Z1572" s="7">
        <v>1</v>
      </c>
      <c r="AA1572" s="7" t="str" cm="1">
        <f t="array" ref="AA1572">_xlfn.IFS(S1572&lt;=2,"High",S1572=3,"Moderate",S1572&lt;=5,"Low")</f>
        <v>Moderate</v>
      </c>
      <c r="AB1572" s="5">
        <v>45127</v>
      </c>
      <c r="AC1572" s="7" t="s">
        <v>40</v>
      </c>
      <c r="AD1572" s="7" t="s">
        <v>41</v>
      </c>
      <c r="AE1572" s="7" t="s">
        <v>51</v>
      </c>
      <c r="AF1572" s="7">
        <v>3</v>
      </c>
      <c r="AG1572" s="8">
        <v>102.77</v>
      </c>
      <c r="AH1572" s="7">
        <v>23</v>
      </c>
      <c r="AI1572" s="7" t="str" cm="1">
        <f t="array" ref="AI1572">_xlfn.IFS(AH1572&lt;=25,"Young",AH1572&lt;=50,"Adult",AH1572&gt;50,"Old")</f>
        <v>Young</v>
      </c>
    </row>
    <row r="1573" spans="1:35" x14ac:dyDescent="0.35">
      <c r="A1573" s="11">
        <v>2092</v>
      </c>
      <c r="B1573" s="9">
        <v>43782</v>
      </c>
      <c r="C1573" s="10">
        <f t="shared" ca="1" si="24"/>
        <v>6.5194444444444448</v>
      </c>
      <c r="D1573" s="11" t="s">
        <v>105</v>
      </c>
      <c r="E1573" s="11" t="s">
        <v>80</v>
      </c>
      <c r="F1573" s="11" t="s">
        <v>29</v>
      </c>
      <c r="G1573" s="11" t="s">
        <v>45</v>
      </c>
      <c r="H1573" s="11" t="s">
        <v>31</v>
      </c>
      <c r="I1573" s="11" t="s">
        <v>54</v>
      </c>
      <c r="J1573" s="11" t="s">
        <v>33</v>
      </c>
      <c r="K1573" s="11" t="s">
        <v>69</v>
      </c>
      <c r="L1573" s="9">
        <v>32029</v>
      </c>
      <c r="M1573" s="11" t="s">
        <v>35</v>
      </c>
      <c r="N1573" s="11" t="s">
        <v>36</v>
      </c>
      <c r="O1573" s="11" t="s">
        <v>83</v>
      </c>
      <c r="P1573" s="11" t="s">
        <v>38</v>
      </c>
      <c r="Q1573" s="11" t="s">
        <v>39</v>
      </c>
      <c r="R1573" s="11" cm="1">
        <f t="array" ref="R1573">_xlfn.IFS(Table3[[#This Row],[Performance Levels]]="Exceeds",4,Table3[[#This Row],[Performance Levels]]="Fully Meets",3,Table3[[#This Row],[Performance Levels]]="PIP",1,Table3[[#This Row],[Performance Levels]]="Needs Improvement",2)</f>
        <v>3</v>
      </c>
      <c r="S1573" s="11">
        <v>3</v>
      </c>
      <c r="T1573" s="11" t="str" cm="1">
        <f t="array" ref="T1573">_xlfn.IFS(S1573&lt;=2,"Excellent",S1573=3,"Average",S1573&lt;=5,"Poor")</f>
        <v>Average</v>
      </c>
      <c r="U1573" s="9">
        <v>45131</v>
      </c>
      <c r="V1573" s="11">
        <v>1</v>
      </c>
      <c r="W1573" s="11" t="str" cm="1">
        <f t="array" ref="W1573">_xlfn.IFS(S1573&lt;=2,"High",S1573=3,"Moderate",S1573&lt;=5,"Low")</f>
        <v>Moderate</v>
      </c>
      <c r="X1573" s="11">
        <v>2</v>
      </c>
      <c r="Y1573" s="11" t="str" cm="1">
        <f t="array" ref="Y1573">_xlfn.IFS(S1573&lt;=2,"High",S1573=3,"Moderate",S1573&lt;=5,"Low")</f>
        <v>Moderate</v>
      </c>
      <c r="Z1573" s="11">
        <v>3</v>
      </c>
      <c r="AA1573" s="11" t="str" cm="1">
        <f t="array" ref="AA1573">_xlfn.IFS(S1573&lt;=2,"High",S1573=3,"Moderate",S1573&lt;=5,"Low")</f>
        <v>Moderate</v>
      </c>
      <c r="AB1573" s="9">
        <v>44998</v>
      </c>
      <c r="AC1573" s="11" t="s">
        <v>91</v>
      </c>
      <c r="AD1573" s="11" t="s">
        <v>50</v>
      </c>
      <c r="AE1573" s="11" t="s">
        <v>62</v>
      </c>
      <c r="AF1573" s="11">
        <v>5</v>
      </c>
      <c r="AG1573" s="12">
        <v>246.13</v>
      </c>
      <c r="AH1573" s="11">
        <v>32</v>
      </c>
      <c r="AI1573" s="11" t="str" cm="1">
        <f t="array" ref="AI1573">_xlfn.IFS(AH1573&lt;=25,"Young",AH1573&lt;=50,"Adult",AH1573&gt;50,"Old")</f>
        <v>Adult</v>
      </c>
    </row>
    <row r="1574" spans="1:35" x14ac:dyDescent="0.35">
      <c r="A1574" s="7">
        <v>2093</v>
      </c>
      <c r="B1574" s="5">
        <v>44082</v>
      </c>
      <c r="C1574" s="6">
        <f t="shared" ca="1" si="24"/>
        <v>5.7</v>
      </c>
      <c r="D1574" s="7" t="s">
        <v>105</v>
      </c>
      <c r="E1574" s="7" t="s">
        <v>53</v>
      </c>
      <c r="F1574" s="7" t="s">
        <v>29</v>
      </c>
      <c r="G1574" s="7" t="s">
        <v>30</v>
      </c>
      <c r="H1574" s="7" t="s">
        <v>44</v>
      </c>
      <c r="I1574" s="7" t="s">
        <v>32</v>
      </c>
      <c r="J1574" s="7" t="s">
        <v>33</v>
      </c>
      <c r="K1574" s="7" t="s">
        <v>64</v>
      </c>
      <c r="L1574" s="5">
        <v>54184</v>
      </c>
      <c r="M1574" s="7" t="s">
        <v>35</v>
      </c>
      <c r="N1574" s="7" t="s">
        <v>36</v>
      </c>
      <c r="O1574" s="7" t="s">
        <v>48</v>
      </c>
      <c r="P1574" s="7" t="s">
        <v>66</v>
      </c>
      <c r="Q1574" s="7" t="s">
        <v>39</v>
      </c>
      <c r="R1574" s="7" cm="1">
        <f t="array" ref="R1574">_xlfn.IFS(Table3[[#This Row],[Performance Levels]]="Exceeds",4,Table3[[#This Row],[Performance Levels]]="Fully Meets",3,Table3[[#This Row],[Performance Levels]]="PIP",1,Table3[[#This Row],[Performance Levels]]="Needs Improvement",2)</f>
        <v>3</v>
      </c>
      <c r="S1574" s="7">
        <v>3</v>
      </c>
      <c r="T1574" s="7" t="str" cm="1">
        <f t="array" ref="T1574">_xlfn.IFS(S1574&lt;=2,"Excellent",S1574=3,"Average",S1574&lt;=5,"Poor")</f>
        <v>Average</v>
      </c>
      <c r="U1574" s="5">
        <v>44958</v>
      </c>
      <c r="V1574" s="7">
        <v>2</v>
      </c>
      <c r="W1574" s="7" t="str" cm="1">
        <f t="array" ref="W1574">_xlfn.IFS(S1574&lt;=2,"High",S1574=3,"Moderate",S1574&lt;=5,"Low")</f>
        <v>Moderate</v>
      </c>
      <c r="X1574" s="7">
        <v>3</v>
      </c>
      <c r="Y1574" s="7" t="str" cm="1">
        <f t="array" ref="Y1574">_xlfn.IFS(S1574&lt;=2,"High",S1574=3,"Moderate",S1574&lt;=5,"Low")</f>
        <v>Moderate</v>
      </c>
      <c r="Z1574" s="7">
        <v>1</v>
      </c>
      <c r="AA1574" s="7" t="str" cm="1">
        <f t="array" ref="AA1574">_xlfn.IFS(S1574&lt;=2,"High",S1574=3,"Moderate",S1574&lt;=5,"Low")</f>
        <v>Moderate</v>
      </c>
      <c r="AB1574" s="5">
        <v>45039</v>
      </c>
      <c r="AC1574" s="7" t="s">
        <v>40</v>
      </c>
      <c r="AD1574" s="7" t="s">
        <v>50</v>
      </c>
      <c r="AE1574" s="7" t="s">
        <v>42</v>
      </c>
      <c r="AF1574" s="7">
        <v>5</v>
      </c>
      <c r="AG1574" s="8">
        <v>628.62</v>
      </c>
      <c r="AH1574" s="7">
        <v>72</v>
      </c>
      <c r="AI1574" s="7" t="str" cm="1">
        <f t="array" ref="AI1574">_xlfn.IFS(AH1574&lt;=25,"Young",AH1574&lt;=50,"Adult",AH1574&gt;50,"Old")</f>
        <v>Old</v>
      </c>
    </row>
    <row r="1575" spans="1:35" x14ac:dyDescent="0.35">
      <c r="A1575" s="11">
        <v>2094</v>
      </c>
      <c r="B1575" s="9">
        <v>43632</v>
      </c>
      <c r="C1575" s="10">
        <f t="shared" ca="1" si="24"/>
        <v>6.927777777777778</v>
      </c>
      <c r="D1575" s="11" t="s">
        <v>105</v>
      </c>
      <c r="E1575" s="11" t="s">
        <v>93</v>
      </c>
      <c r="F1575" s="11" t="s">
        <v>29</v>
      </c>
      <c r="G1575" s="11" t="s">
        <v>45</v>
      </c>
      <c r="H1575" s="11" t="s">
        <v>31</v>
      </c>
      <c r="I1575" s="11" t="s">
        <v>45</v>
      </c>
      <c r="J1575" s="11" t="s">
        <v>33</v>
      </c>
      <c r="K1575" s="11" t="s">
        <v>69</v>
      </c>
      <c r="L1575" s="9">
        <v>23388</v>
      </c>
      <c r="M1575" s="11" t="s">
        <v>35</v>
      </c>
      <c r="N1575" s="11" t="s">
        <v>36</v>
      </c>
      <c r="O1575" s="11" t="s">
        <v>71</v>
      </c>
      <c r="P1575" s="11" t="s">
        <v>66</v>
      </c>
      <c r="Q1575" s="11" t="s">
        <v>39</v>
      </c>
      <c r="R1575" s="11" cm="1">
        <f t="array" ref="R1575">_xlfn.IFS(Table3[[#This Row],[Performance Levels]]="Exceeds",4,Table3[[#This Row],[Performance Levels]]="Fully Meets",3,Table3[[#This Row],[Performance Levels]]="PIP",1,Table3[[#This Row],[Performance Levels]]="Needs Improvement",2)</f>
        <v>3</v>
      </c>
      <c r="S1575" s="11">
        <v>3</v>
      </c>
      <c r="T1575" s="11" t="str" cm="1">
        <f t="array" ref="T1575">_xlfn.IFS(S1575&lt;=2,"Excellent",S1575=3,"Average",S1575&lt;=5,"Poor")</f>
        <v>Average</v>
      </c>
      <c r="U1575" s="9">
        <v>44798</v>
      </c>
      <c r="V1575" s="11">
        <v>2</v>
      </c>
      <c r="W1575" s="11" t="str" cm="1">
        <f t="array" ref="W1575">_xlfn.IFS(S1575&lt;=2,"High",S1575=3,"Moderate",S1575&lt;=5,"Low")</f>
        <v>Moderate</v>
      </c>
      <c r="X1575" s="11">
        <v>5</v>
      </c>
      <c r="Y1575" s="11" t="str" cm="1">
        <f t="array" ref="Y1575">_xlfn.IFS(S1575&lt;=2,"High",S1575=3,"Moderate",S1575&lt;=5,"Low")</f>
        <v>Moderate</v>
      </c>
      <c r="Z1575" s="11">
        <v>5</v>
      </c>
      <c r="AA1575" s="11" t="str" cm="1">
        <f t="array" ref="AA1575">_xlfn.IFS(S1575&lt;=2,"High",S1575=3,"Moderate",S1575&lt;=5,"Low")</f>
        <v>Moderate</v>
      </c>
      <c r="AB1575" s="9">
        <v>44996</v>
      </c>
      <c r="AC1575" s="11" t="s">
        <v>40</v>
      </c>
      <c r="AD1575" s="11" t="s">
        <v>41</v>
      </c>
      <c r="AE1575" s="11" t="s">
        <v>72</v>
      </c>
      <c r="AF1575" s="11">
        <v>4</v>
      </c>
      <c r="AG1575" s="12">
        <v>739.32</v>
      </c>
      <c r="AH1575" s="11">
        <v>55</v>
      </c>
      <c r="AI1575" s="11" t="str" cm="1">
        <f t="array" ref="AI1575">_xlfn.IFS(AH1575&lt;=25,"Young",AH1575&lt;=50,"Adult",AH1575&gt;50,"Old")</f>
        <v>Old</v>
      </c>
    </row>
    <row r="1576" spans="1:35" x14ac:dyDescent="0.35">
      <c r="A1576" s="7">
        <v>2095</v>
      </c>
      <c r="B1576" s="5">
        <v>45121</v>
      </c>
      <c r="C1576" s="6">
        <f t="shared" ca="1" si="24"/>
        <v>2.85</v>
      </c>
      <c r="D1576" s="7" t="s">
        <v>105</v>
      </c>
      <c r="E1576" s="7" t="s">
        <v>84</v>
      </c>
      <c r="F1576" s="7" t="s">
        <v>29</v>
      </c>
      <c r="G1576" s="7" t="s">
        <v>54</v>
      </c>
      <c r="H1576" s="7" t="s">
        <v>44</v>
      </c>
      <c r="I1576" s="7" t="s">
        <v>54</v>
      </c>
      <c r="J1576" s="7" t="s">
        <v>33</v>
      </c>
      <c r="K1576" s="7" t="s">
        <v>95</v>
      </c>
      <c r="L1576" s="5">
        <v>35722</v>
      </c>
      <c r="M1576" s="7" t="s">
        <v>35</v>
      </c>
      <c r="N1576" s="7" t="s">
        <v>36</v>
      </c>
      <c r="O1576" s="7" t="s">
        <v>59</v>
      </c>
      <c r="P1576" s="7" t="s">
        <v>76</v>
      </c>
      <c r="Q1576" s="7" t="s">
        <v>39</v>
      </c>
      <c r="R1576" s="7" cm="1">
        <f t="array" ref="R1576">_xlfn.IFS(Table3[[#This Row],[Performance Levels]]="Exceeds",4,Table3[[#This Row],[Performance Levels]]="Fully Meets",3,Table3[[#This Row],[Performance Levels]]="PIP",1,Table3[[#This Row],[Performance Levels]]="Needs Improvement",2)</f>
        <v>3</v>
      </c>
      <c r="S1576" s="7">
        <v>3</v>
      </c>
      <c r="T1576" s="7" t="str" cm="1">
        <f t="array" ref="T1576">_xlfn.IFS(S1576&lt;=2,"Excellent",S1576=3,"Average",S1576&lt;=5,"Poor")</f>
        <v>Average</v>
      </c>
      <c r="U1576" s="5">
        <v>45128</v>
      </c>
      <c r="V1576" s="7">
        <v>5</v>
      </c>
      <c r="W1576" s="7" t="str" cm="1">
        <f t="array" ref="W1576">_xlfn.IFS(S1576&lt;=2,"High",S1576=3,"Moderate",S1576&lt;=5,"Low")</f>
        <v>Moderate</v>
      </c>
      <c r="X1576" s="7">
        <v>3</v>
      </c>
      <c r="Y1576" s="7" t="str" cm="1">
        <f t="array" ref="Y1576">_xlfn.IFS(S1576&lt;=2,"High",S1576=3,"Moderate",S1576&lt;=5,"Low")</f>
        <v>Moderate</v>
      </c>
      <c r="Z1576" s="7">
        <v>1</v>
      </c>
      <c r="AA1576" s="7" t="str" cm="1">
        <f t="array" ref="AA1576">_xlfn.IFS(S1576&lt;=2,"High",S1576=3,"Moderate",S1576&lt;=5,"Low")</f>
        <v>Moderate</v>
      </c>
      <c r="AB1576" s="5">
        <v>44879</v>
      </c>
      <c r="AC1576" s="7" t="s">
        <v>40</v>
      </c>
      <c r="AD1576" s="7" t="s">
        <v>41</v>
      </c>
      <c r="AE1576" s="7" t="s">
        <v>72</v>
      </c>
      <c r="AF1576" s="7">
        <v>3</v>
      </c>
      <c r="AG1576" s="8">
        <v>773.16</v>
      </c>
      <c r="AH1576" s="7">
        <v>26</v>
      </c>
      <c r="AI1576" s="7" t="str" cm="1">
        <f t="array" ref="AI1576">_xlfn.IFS(AH1576&lt;=25,"Young",AH1576&lt;=50,"Adult",AH1576&gt;50,"Old")</f>
        <v>Adult</v>
      </c>
    </row>
    <row r="1577" spans="1:35" x14ac:dyDescent="0.35">
      <c r="A1577" s="11">
        <v>2096</v>
      </c>
      <c r="B1577" s="9">
        <v>45125</v>
      </c>
      <c r="C1577" s="10">
        <f t="shared" ca="1" si="24"/>
        <v>2.838888888888889</v>
      </c>
      <c r="D1577" s="11" t="s">
        <v>105</v>
      </c>
      <c r="E1577" s="11" t="s">
        <v>63</v>
      </c>
      <c r="F1577" s="11" t="s">
        <v>29</v>
      </c>
      <c r="G1577" s="11" t="s">
        <v>30</v>
      </c>
      <c r="H1577" s="11" t="s">
        <v>31</v>
      </c>
      <c r="I1577" s="11" t="s">
        <v>54</v>
      </c>
      <c r="J1577" s="11" t="s">
        <v>33</v>
      </c>
      <c r="K1577" s="11" t="s">
        <v>69</v>
      </c>
      <c r="L1577" s="9">
        <v>31245</v>
      </c>
      <c r="M1577" s="11" t="s">
        <v>35</v>
      </c>
      <c r="N1577" s="11" t="s">
        <v>36</v>
      </c>
      <c r="O1577" s="11" t="s">
        <v>71</v>
      </c>
      <c r="P1577" s="11" t="s">
        <v>60</v>
      </c>
      <c r="Q1577" s="11" t="s">
        <v>39</v>
      </c>
      <c r="R1577" s="11" cm="1">
        <f t="array" ref="R1577">_xlfn.IFS(Table3[[#This Row],[Performance Levels]]="Exceeds",4,Table3[[#This Row],[Performance Levels]]="Fully Meets",3,Table3[[#This Row],[Performance Levels]]="PIP",1,Table3[[#This Row],[Performance Levels]]="Needs Improvement",2)</f>
        <v>3</v>
      </c>
      <c r="S1577" s="11">
        <v>3</v>
      </c>
      <c r="T1577" s="11" t="str" cm="1">
        <f t="array" ref="T1577">_xlfn.IFS(S1577&lt;=2,"Excellent",S1577=3,"Average",S1577&lt;=5,"Poor")</f>
        <v>Average</v>
      </c>
      <c r="U1577" s="9">
        <v>45074</v>
      </c>
      <c r="V1577" s="11">
        <v>3</v>
      </c>
      <c r="W1577" s="11" t="str" cm="1">
        <f t="array" ref="W1577">_xlfn.IFS(S1577&lt;=2,"High",S1577=3,"Moderate",S1577&lt;=5,"Low")</f>
        <v>Moderate</v>
      </c>
      <c r="X1577" s="11">
        <v>4</v>
      </c>
      <c r="Y1577" s="11" t="str" cm="1">
        <f t="array" ref="Y1577">_xlfn.IFS(S1577&lt;=2,"High",S1577=3,"Moderate",S1577&lt;=5,"Low")</f>
        <v>Moderate</v>
      </c>
      <c r="Z1577" s="11">
        <v>4</v>
      </c>
      <c r="AA1577" s="11" t="str" cm="1">
        <f t="array" ref="AA1577">_xlfn.IFS(S1577&lt;=2,"High",S1577=3,"Moderate",S1577&lt;=5,"Low")</f>
        <v>Moderate</v>
      </c>
      <c r="AB1577" s="9">
        <v>45041</v>
      </c>
      <c r="AC1577" s="11" t="s">
        <v>91</v>
      </c>
      <c r="AD1577" s="11" t="s">
        <v>50</v>
      </c>
      <c r="AE1577" s="11" t="s">
        <v>62</v>
      </c>
      <c r="AF1577" s="11">
        <v>3</v>
      </c>
      <c r="AG1577" s="12">
        <v>838.65</v>
      </c>
      <c r="AH1577" s="11">
        <v>38</v>
      </c>
      <c r="AI1577" s="11" t="str" cm="1">
        <f t="array" ref="AI1577">_xlfn.IFS(AH1577&lt;=25,"Young",AH1577&lt;=50,"Adult",AH1577&gt;50,"Old")</f>
        <v>Adult</v>
      </c>
    </row>
    <row r="1578" spans="1:35" x14ac:dyDescent="0.35">
      <c r="A1578" s="7">
        <v>2097</v>
      </c>
      <c r="B1578" s="5">
        <v>43440</v>
      </c>
      <c r="C1578" s="6">
        <f t="shared" ca="1" si="24"/>
        <v>7.4555555555555557</v>
      </c>
      <c r="D1578" s="7" t="s">
        <v>105</v>
      </c>
      <c r="E1578" s="7" t="s">
        <v>73</v>
      </c>
      <c r="F1578" s="7" t="s">
        <v>29</v>
      </c>
      <c r="G1578" s="7" t="s">
        <v>45</v>
      </c>
      <c r="H1578" s="7" t="s">
        <v>31</v>
      </c>
      <c r="I1578" s="7" t="s">
        <v>54</v>
      </c>
      <c r="J1578" s="7" t="s">
        <v>33</v>
      </c>
      <c r="K1578" s="7" t="s">
        <v>46</v>
      </c>
      <c r="L1578" s="5">
        <v>23432</v>
      </c>
      <c r="M1578" s="7" t="s">
        <v>35</v>
      </c>
      <c r="N1578" s="7" t="s">
        <v>36</v>
      </c>
      <c r="O1578" s="7" t="s">
        <v>71</v>
      </c>
      <c r="P1578" s="7" t="s">
        <v>38</v>
      </c>
      <c r="Q1578" s="7" t="s">
        <v>106</v>
      </c>
      <c r="R1578" s="7" cm="1">
        <f t="array" ref="R1578">_xlfn.IFS(Table3[[#This Row],[Performance Levels]]="Exceeds",4,Table3[[#This Row],[Performance Levels]]="Fully Meets",3,Table3[[#This Row],[Performance Levels]]="PIP",1,Table3[[#This Row],[Performance Levels]]="Needs Improvement",2)</f>
        <v>1</v>
      </c>
      <c r="S1578" s="7">
        <v>2</v>
      </c>
      <c r="T1578" s="7" t="str" cm="1">
        <f t="array" ref="T1578">_xlfn.IFS(S1578&lt;=2,"Excellent",S1578=3,"Average",S1578&lt;=5,"Poor")</f>
        <v>Excellent</v>
      </c>
      <c r="U1578" s="5">
        <v>44803</v>
      </c>
      <c r="V1578" s="7">
        <v>2</v>
      </c>
      <c r="W1578" s="7" t="str" cm="1">
        <f t="array" ref="W1578">_xlfn.IFS(S1578&lt;=2,"High",S1578=3,"Moderate",S1578&lt;=5,"Low")</f>
        <v>High</v>
      </c>
      <c r="X1578" s="7">
        <v>1</v>
      </c>
      <c r="Y1578" s="7" t="str" cm="1">
        <f t="array" ref="Y1578">_xlfn.IFS(S1578&lt;=2,"High",S1578=3,"Moderate",S1578&lt;=5,"Low")</f>
        <v>High</v>
      </c>
      <c r="Z1578" s="7">
        <v>4</v>
      </c>
      <c r="AA1578" s="7" t="str" cm="1">
        <f t="array" ref="AA1578">_xlfn.IFS(S1578&lt;=2,"High",S1578=3,"Moderate",S1578&lt;=5,"Low")</f>
        <v>High</v>
      </c>
      <c r="AB1578" s="5">
        <v>44891</v>
      </c>
      <c r="AC1578" s="7" t="s">
        <v>67</v>
      </c>
      <c r="AD1578" s="7" t="s">
        <v>50</v>
      </c>
      <c r="AE1578" s="7" t="s">
        <v>51</v>
      </c>
      <c r="AF1578" s="7">
        <v>3</v>
      </c>
      <c r="AG1578" s="8">
        <v>426.55</v>
      </c>
      <c r="AH1578" s="7">
        <v>54</v>
      </c>
      <c r="AI1578" s="7" t="str" cm="1">
        <f t="array" ref="AI1578">_xlfn.IFS(AH1578&lt;=25,"Young",AH1578&lt;=50,"Adult",AH1578&gt;50,"Old")</f>
        <v>Old</v>
      </c>
    </row>
    <row r="1579" spans="1:35" x14ac:dyDescent="0.35">
      <c r="A1579" s="11">
        <v>2098</v>
      </c>
      <c r="B1579" s="9">
        <v>44027</v>
      </c>
      <c r="C1579" s="10">
        <f t="shared" ca="1" si="24"/>
        <v>5.8472222222222223</v>
      </c>
      <c r="D1579" s="11" t="s">
        <v>105</v>
      </c>
      <c r="E1579" s="11" t="s">
        <v>68</v>
      </c>
      <c r="F1579" s="11" t="s">
        <v>29</v>
      </c>
      <c r="G1579" s="11" t="s">
        <v>45</v>
      </c>
      <c r="H1579" s="11" t="s">
        <v>55</v>
      </c>
      <c r="I1579" s="11" t="s">
        <v>32</v>
      </c>
      <c r="J1579" s="11" t="s">
        <v>33</v>
      </c>
      <c r="K1579" s="11" t="s">
        <v>101</v>
      </c>
      <c r="L1579" s="9">
        <v>18402</v>
      </c>
      <c r="M1579" s="11" t="s">
        <v>35</v>
      </c>
      <c r="N1579" s="11" t="s">
        <v>36</v>
      </c>
      <c r="O1579" s="11" t="s">
        <v>59</v>
      </c>
      <c r="P1579" s="11" t="s">
        <v>76</v>
      </c>
      <c r="Q1579" s="11" t="s">
        <v>106</v>
      </c>
      <c r="R1579" s="11" cm="1">
        <f t="array" ref="R1579">_xlfn.IFS(Table3[[#This Row],[Performance Levels]]="Exceeds",4,Table3[[#This Row],[Performance Levels]]="Fully Meets",3,Table3[[#This Row],[Performance Levels]]="PIP",1,Table3[[#This Row],[Performance Levels]]="Needs Improvement",2)</f>
        <v>1</v>
      </c>
      <c r="S1579" s="11">
        <v>5</v>
      </c>
      <c r="T1579" s="11" t="str" cm="1">
        <f t="array" ref="T1579">_xlfn.IFS(S1579&lt;=2,"Excellent",S1579=3,"Average",S1579&lt;=5,"Poor")</f>
        <v>Poor</v>
      </c>
      <c r="U1579" s="9">
        <v>44958</v>
      </c>
      <c r="V1579" s="11">
        <v>2</v>
      </c>
      <c r="W1579" s="11" t="str" cm="1">
        <f t="array" ref="W1579">_xlfn.IFS(S1579&lt;=2,"High",S1579=3,"Moderate",S1579&lt;=5,"Low")</f>
        <v>Low</v>
      </c>
      <c r="X1579" s="11">
        <v>4</v>
      </c>
      <c r="Y1579" s="11" t="str" cm="1">
        <f t="array" ref="Y1579">_xlfn.IFS(S1579&lt;=2,"High",S1579=3,"Moderate",S1579&lt;=5,"Low")</f>
        <v>Low</v>
      </c>
      <c r="Z1579" s="11">
        <v>1</v>
      </c>
      <c r="AA1579" s="11" t="str" cm="1">
        <f t="array" ref="AA1579">_xlfn.IFS(S1579&lt;=2,"High",S1579=3,"Moderate",S1579&lt;=5,"Low")</f>
        <v>Low</v>
      </c>
      <c r="AB1579" s="9">
        <v>44829</v>
      </c>
      <c r="AC1579" s="11" t="s">
        <v>61</v>
      </c>
      <c r="AD1579" s="11" t="s">
        <v>50</v>
      </c>
      <c r="AE1579" s="11" t="s">
        <v>51</v>
      </c>
      <c r="AF1579" s="11">
        <v>2</v>
      </c>
      <c r="AG1579" s="12">
        <v>254.35</v>
      </c>
      <c r="AH1579" s="11">
        <v>70</v>
      </c>
      <c r="AI1579" s="11" t="str" cm="1">
        <f t="array" ref="AI1579">_xlfn.IFS(AH1579&lt;=25,"Young",AH1579&lt;=50,"Adult",AH1579&gt;50,"Old")</f>
        <v>Old</v>
      </c>
    </row>
    <row r="1580" spans="1:35" x14ac:dyDescent="0.35">
      <c r="A1580" s="7">
        <v>2099</v>
      </c>
      <c r="B1580" s="5">
        <v>43403</v>
      </c>
      <c r="C1580" s="6">
        <f t="shared" ca="1" si="24"/>
        <v>7.5555555555555554</v>
      </c>
      <c r="D1580" s="7" t="s">
        <v>27</v>
      </c>
      <c r="E1580" s="7" t="s">
        <v>68</v>
      </c>
      <c r="F1580" s="7" t="s">
        <v>29</v>
      </c>
      <c r="G1580" s="7" t="s">
        <v>54</v>
      </c>
      <c r="H1580" s="7" t="s">
        <v>55</v>
      </c>
      <c r="I1580" s="7" t="s">
        <v>45</v>
      </c>
      <c r="J1580" s="7" t="s">
        <v>33</v>
      </c>
      <c r="K1580" s="7" t="s">
        <v>57</v>
      </c>
      <c r="L1580" s="5">
        <v>25291</v>
      </c>
      <c r="M1580" s="7" t="s">
        <v>35</v>
      </c>
      <c r="N1580" s="7" t="s">
        <v>36</v>
      </c>
      <c r="O1580" s="7" t="s">
        <v>48</v>
      </c>
      <c r="P1580" s="7" t="s">
        <v>38</v>
      </c>
      <c r="Q1580" s="7" t="s">
        <v>106</v>
      </c>
      <c r="R1580" s="7" cm="1">
        <f t="array" ref="R1580">_xlfn.IFS(Table3[[#This Row],[Performance Levels]]="Exceeds",4,Table3[[#This Row],[Performance Levels]]="Fully Meets",3,Table3[[#This Row],[Performance Levels]]="PIP",1,Table3[[#This Row],[Performance Levels]]="Needs Improvement",2)</f>
        <v>1</v>
      </c>
      <c r="S1580" s="7">
        <v>4</v>
      </c>
      <c r="T1580" s="7" t="str" cm="1">
        <f t="array" ref="T1580">_xlfn.IFS(S1580&lt;=2,"Excellent",S1580=3,"Average",S1580&lt;=5,"Poor")</f>
        <v>Poor</v>
      </c>
      <c r="U1580" s="5">
        <v>45011</v>
      </c>
      <c r="V1580" s="7">
        <v>1</v>
      </c>
      <c r="W1580" s="7" t="str" cm="1">
        <f t="array" ref="W1580">_xlfn.IFS(S1580&lt;=2,"High",S1580=3,"Moderate",S1580&lt;=5,"Low")</f>
        <v>Low</v>
      </c>
      <c r="X1580" s="7">
        <v>4</v>
      </c>
      <c r="Y1580" s="7" t="str" cm="1">
        <f t="array" ref="Y1580">_xlfn.IFS(S1580&lt;=2,"High",S1580=3,"Moderate",S1580&lt;=5,"Low")</f>
        <v>Low</v>
      </c>
      <c r="Z1580" s="7">
        <v>5</v>
      </c>
      <c r="AA1580" s="7" t="str" cm="1">
        <f t="array" ref="AA1580">_xlfn.IFS(S1580&lt;=2,"High",S1580=3,"Moderate",S1580&lt;=5,"Low")</f>
        <v>Low</v>
      </c>
      <c r="AB1580" s="5">
        <v>44985</v>
      </c>
      <c r="AC1580" s="7" t="s">
        <v>49</v>
      </c>
      <c r="AD1580" s="7" t="s">
        <v>50</v>
      </c>
      <c r="AE1580" s="7" t="s">
        <v>62</v>
      </c>
      <c r="AF1580" s="7">
        <v>2</v>
      </c>
      <c r="AG1580" s="8">
        <v>829.08</v>
      </c>
      <c r="AH1580" s="7">
        <v>49</v>
      </c>
      <c r="AI1580" s="7" t="str" cm="1">
        <f t="array" ref="AI1580">_xlfn.IFS(AH1580&lt;=25,"Young",AH1580&lt;=50,"Adult",AH1580&gt;50,"Old")</f>
        <v>Adult</v>
      </c>
    </row>
    <row r="1581" spans="1:35" x14ac:dyDescent="0.35">
      <c r="A1581" s="11">
        <v>2100</v>
      </c>
      <c r="B1581" s="9">
        <v>44817</v>
      </c>
      <c r="C1581" s="10">
        <f t="shared" ca="1" si="24"/>
        <v>3.6861111111111109</v>
      </c>
      <c r="D1581" s="11" t="s">
        <v>27</v>
      </c>
      <c r="E1581" s="11" t="s">
        <v>28</v>
      </c>
      <c r="F1581" s="11" t="s">
        <v>29</v>
      </c>
      <c r="G1581" s="11" t="s">
        <v>30</v>
      </c>
      <c r="H1581" s="11" t="s">
        <v>44</v>
      </c>
      <c r="I1581" s="11" t="s">
        <v>32</v>
      </c>
      <c r="J1581" s="11" t="s">
        <v>33</v>
      </c>
      <c r="K1581" s="11" t="s">
        <v>46</v>
      </c>
      <c r="L1581" s="9">
        <v>52925</v>
      </c>
      <c r="M1581" s="11" t="s">
        <v>35</v>
      </c>
      <c r="N1581" s="11" t="s">
        <v>36</v>
      </c>
      <c r="O1581" s="11" t="s">
        <v>59</v>
      </c>
      <c r="P1581" s="11" t="s">
        <v>76</v>
      </c>
      <c r="Q1581" s="11" t="s">
        <v>77</v>
      </c>
      <c r="R1581" s="11" cm="1">
        <f t="array" ref="R1581">_xlfn.IFS(Table3[[#This Row],[Performance Levels]]="Exceeds",4,Table3[[#This Row],[Performance Levels]]="Fully Meets",3,Table3[[#This Row],[Performance Levels]]="PIP",1,Table3[[#This Row],[Performance Levels]]="Needs Improvement",2)</f>
        <v>4</v>
      </c>
      <c r="S1581" s="11">
        <v>4</v>
      </c>
      <c r="T1581" s="11" t="str" cm="1">
        <f t="array" ref="T1581">_xlfn.IFS(S1581&lt;=2,"Excellent",S1581=3,"Average",S1581&lt;=5,"Poor")</f>
        <v>Poor</v>
      </c>
      <c r="U1581" s="9">
        <v>44935</v>
      </c>
      <c r="V1581" s="11">
        <v>1</v>
      </c>
      <c r="W1581" s="11" t="str" cm="1">
        <f t="array" ref="W1581">_xlfn.IFS(S1581&lt;=2,"High",S1581=3,"Moderate",S1581&lt;=5,"Low")</f>
        <v>Low</v>
      </c>
      <c r="X1581" s="11">
        <v>1</v>
      </c>
      <c r="Y1581" s="11" t="str" cm="1">
        <f t="array" ref="Y1581">_xlfn.IFS(S1581&lt;=2,"High",S1581=3,"Moderate",S1581&lt;=5,"Low")</f>
        <v>Low</v>
      </c>
      <c r="Z1581" s="11">
        <v>1</v>
      </c>
      <c r="AA1581" s="11" t="str" cm="1">
        <f t="array" ref="AA1581">_xlfn.IFS(S1581&lt;=2,"High",S1581=3,"Moderate",S1581&lt;=5,"Low")</f>
        <v>Low</v>
      </c>
      <c r="AB1581" s="9">
        <v>45045</v>
      </c>
      <c r="AC1581" s="11" t="s">
        <v>91</v>
      </c>
      <c r="AD1581" s="11" t="s">
        <v>50</v>
      </c>
      <c r="AE1581" s="11" t="s">
        <v>51</v>
      </c>
      <c r="AF1581" s="11">
        <v>2</v>
      </c>
      <c r="AG1581" s="12">
        <v>710.31</v>
      </c>
      <c r="AH1581" s="11">
        <v>78</v>
      </c>
      <c r="AI1581" s="11" t="str" cm="1">
        <f t="array" ref="AI1581">_xlfn.IFS(AH1581&lt;=25,"Young",AH1581&lt;=50,"Adult",AH1581&gt;50,"Old")</f>
        <v>Old</v>
      </c>
    </row>
    <row r="1582" spans="1:35" x14ac:dyDescent="0.35">
      <c r="A1582" s="7">
        <v>2101</v>
      </c>
      <c r="B1582" s="5">
        <v>44923</v>
      </c>
      <c r="C1582" s="6">
        <f t="shared" ca="1" si="24"/>
        <v>3.3944444444444444</v>
      </c>
      <c r="D1582" s="7" t="s">
        <v>27</v>
      </c>
      <c r="E1582" s="7" t="s">
        <v>84</v>
      </c>
      <c r="F1582" s="7" t="s">
        <v>107</v>
      </c>
      <c r="G1582" s="7" t="s">
        <v>54</v>
      </c>
      <c r="H1582" s="7" t="s">
        <v>55</v>
      </c>
      <c r="I1582" s="7" t="s">
        <v>32</v>
      </c>
      <c r="J1582" s="7" t="s">
        <v>33</v>
      </c>
      <c r="K1582" s="7" t="s">
        <v>96</v>
      </c>
      <c r="L1582" s="5">
        <v>23724</v>
      </c>
      <c r="M1582" s="7" t="s">
        <v>35</v>
      </c>
      <c r="N1582" s="7" t="s">
        <v>36</v>
      </c>
      <c r="O1582" s="7" t="s">
        <v>48</v>
      </c>
      <c r="P1582" s="7" t="s">
        <v>66</v>
      </c>
      <c r="Q1582" s="7" t="s">
        <v>106</v>
      </c>
      <c r="R1582" s="7" cm="1">
        <f t="array" ref="R1582">_xlfn.IFS(Table3[[#This Row],[Performance Levels]]="Exceeds",4,Table3[[#This Row],[Performance Levels]]="Fully Meets",3,Table3[[#This Row],[Performance Levels]]="PIP",1,Table3[[#This Row],[Performance Levels]]="Needs Improvement",2)</f>
        <v>1</v>
      </c>
      <c r="S1582" s="7">
        <v>5</v>
      </c>
      <c r="T1582" s="7" t="str" cm="1">
        <f t="array" ref="T1582">_xlfn.IFS(S1582&lt;=2,"Excellent",S1582=3,"Average",S1582&lt;=5,"Poor")</f>
        <v>Poor</v>
      </c>
      <c r="U1582" s="5">
        <v>44936</v>
      </c>
      <c r="V1582" s="7">
        <v>4</v>
      </c>
      <c r="W1582" s="7" t="str" cm="1">
        <f t="array" ref="W1582">_xlfn.IFS(S1582&lt;=2,"High",S1582=3,"Moderate",S1582&lt;=5,"Low")</f>
        <v>Low</v>
      </c>
      <c r="X1582" s="7">
        <v>4</v>
      </c>
      <c r="Y1582" s="7" t="str" cm="1">
        <f t="array" ref="Y1582">_xlfn.IFS(S1582&lt;=2,"High",S1582=3,"Moderate",S1582&lt;=5,"Low")</f>
        <v>Low</v>
      </c>
      <c r="Z1582" s="7">
        <v>2</v>
      </c>
      <c r="AA1582" s="7" t="str" cm="1">
        <f t="array" ref="AA1582">_xlfn.IFS(S1582&lt;=2,"High",S1582=3,"Moderate",S1582&lt;=5,"Low")</f>
        <v>Low</v>
      </c>
      <c r="AB1582" s="5">
        <v>45106</v>
      </c>
      <c r="AC1582" s="7" t="s">
        <v>40</v>
      </c>
      <c r="AD1582" s="7" t="s">
        <v>50</v>
      </c>
      <c r="AE1582" s="7" t="s">
        <v>62</v>
      </c>
      <c r="AF1582" s="7">
        <v>1</v>
      </c>
      <c r="AG1582" s="8">
        <v>751.81</v>
      </c>
      <c r="AH1582" s="7">
        <v>58</v>
      </c>
      <c r="AI1582" s="7" t="str" cm="1">
        <f t="array" ref="AI1582">_xlfn.IFS(AH1582&lt;=25,"Young",AH1582&lt;=50,"Adult",AH1582&gt;50,"Old")</f>
        <v>Old</v>
      </c>
    </row>
    <row r="1583" spans="1:35" x14ac:dyDescent="0.35">
      <c r="A1583" s="11">
        <v>2102</v>
      </c>
      <c r="B1583" s="9">
        <v>45009</v>
      </c>
      <c r="C1583" s="10">
        <f t="shared" ca="1" si="24"/>
        <v>3.1555555555555554</v>
      </c>
      <c r="D1583" s="11" t="s">
        <v>27</v>
      </c>
      <c r="E1583" s="11" t="s">
        <v>43</v>
      </c>
      <c r="F1583" s="11" t="s">
        <v>29</v>
      </c>
      <c r="G1583" s="11" t="s">
        <v>45</v>
      </c>
      <c r="H1583" s="11" t="s">
        <v>55</v>
      </c>
      <c r="I1583" s="11" t="s">
        <v>45</v>
      </c>
      <c r="J1583" s="11" t="s">
        <v>33</v>
      </c>
      <c r="K1583" s="11" t="s">
        <v>69</v>
      </c>
      <c r="L1583" s="9">
        <v>24130</v>
      </c>
      <c r="M1583" s="11" t="s">
        <v>35</v>
      </c>
      <c r="N1583" s="11" t="s">
        <v>36</v>
      </c>
      <c r="O1583" s="11" t="s">
        <v>83</v>
      </c>
      <c r="P1583" s="11" t="s">
        <v>60</v>
      </c>
      <c r="Q1583" s="11" t="s">
        <v>77</v>
      </c>
      <c r="R1583" s="11" cm="1">
        <f t="array" ref="R1583">_xlfn.IFS(Table3[[#This Row],[Performance Levels]]="Exceeds",4,Table3[[#This Row],[Performance Levels]]="Fully Meets",3,Table3[[#This Row],[Performance Levels]]="PIP",1,Table3[[#This Row],[Performance Levels]]="Needs Improvement",2)</f>
        <v>4</v>
      </c>
      <c r="S1583" s="11">
        <v>2</v>
      </c>
      <c r="T1583" s="11" t="str" cm="1">
        <f t="array" ref="T1583">_xlfn.IFS(S1583&lt;=2,"Excellent",S1583=3,"Average",S1583&lt;=5,"Poor")</f>
        <v>Excellent</v>
      </c>
      <c r="U1583" s="9">
        <v>45123</v>
      </c>
      <c r="V1583" s="11">
        <v>1</v>
      </c>
      <c r="W1583" s="11" t="str" cm="1">
        <f t="array" ref="W1583">_xlfn.IFS(S1583&lt;=2,"High",S1583=3,"Moderate",S1583&lt;=5,"Low")</f>
        <v>High</v>
      </c>
      <c r="X1583" s="11">
        <v>1</v>
      </c>
      <c r="Y1583" s="11" t="str" cm="1">
        <f t="array" ref="Y1583">_xlfn.IFS(S1583&lt;=2,"High",S1583=3,"Moderate",S1583&lt;=5,"Low")</f>
        <v>High</v>
      </c>
      <c r="Z1583" s="11">
        <v>3</v>
      </c>
      <c r="AA1583" s="11" t="str" cm="1">
        <f t="array" ref="AA1583">_xlfn.IFS(S1583&lt;=2,"High",S1583=3,"Moderate",S1583&lt;=5,"Low")</f>
        <v>High</v>
      </c>
      <c r="AB1583" s="9">
        <v>45050</v>
      </c>
      <c r="AC1583" s="11" t="s">
        <v>91</v>
      </c>
      <c r="AD1583" s="11" t="s">
        <v>41</v>
      </c>
      <c r="AE1583" s="11" t="s">
        <v>72</v>
      </c>
      <c r="AF1583" s="11">
        <v>1</v>
      </c>
      <c r="AG1583" s="12">
        <v>598.51</v>
      </c>
      <c r="AH1583" s="11">
        <v>57</v>
      </c>
      <c r="AI1583" s="11" t="str" cm="1">
        <f t="array" ref="AI1583">_xlfn.IFS(AH1583&lt;=25,"Young",AH1583&lt;=50,"Adult",AH1583&gt;50,"Old")</f>
        <v>Old</v>
      </c>
    </row>
    <row r="1584" spans="1:35" x14ac:dyDescent="0.35">
      <c r="A1584" s="7">
        <v>2103</v>
      </c>
      <c r="B1584" s="5">
        <v>44106</v>
      </c>
      <c r="C1584" s="6">
        <f t="shared" ca="1" si="24"/>
        <v>5.6333333333333337</v>
      </c>
      <c r="D1584" s="7" t="s">
        <v>27</v>
      </c>
      <c r="E1584" s="7" t="s">
        <v>86</v>
      </c>
      <c r="F1584" s="7" t="s">
        <v>29</v>
      </c>
      <c r="G1584" s="7" t="s">
        <v>30</v>
      </c>
      <c r="H1584" s="7" t="s">
        <v>44</v>
      </c>
      <c r="I1584" s="7" t="s">
        <v>54</v>
      </c>
      <c r="J1584" s="7" t="s">
        <v>33</v>
      </c>
      <c r="K1584" s="7" t="s">
        <v>69</v>
      </c>
      <c r="L1584" s="5">
        <v>31771</v>
      </c>
      <c r="M1584" s="7" t="s">
        <v>35</v>
      </c>
      <c r="N1584" s="7" t="s">
        <v>36</v>
      </c>
      <c r="O1584" s="7" t="s">
        <v>83</v>
      </c>
      <c r="P1584" s="7" t="s">
        <v>38</v>
      </c>
      <c r="Q1584" s="7" t="s">
        <v>77</v>
      </c>
      <c r="R1584" s="7" cm="1">
        <f t="array" ref="R1584">_xlfn.IFS(Table3[[#This Row],[Performance Levels]]="Exceeds",4,Table3[[#This Row],[Performance Levels]]="Fully Meets",3,Table3[[#This Row],[Performance Levels]]="PIP",1,Table3[[#This Row],[Performance Levels]]="Needs Improvement",2)</f>
        <v>4</v>
      </c>
      <c r="S1584" s="7">
        <v>5</v>
      </c>
      <c r="T1584" s="7" t="str" cm="1">
        <f t="array" ref="T1584">_xlfn.IFS(S1584&lt;=2,"Excellent",S1584=3,"Average",S1584&lt;=5,"Poor")</f>
        <v>Poor</v>
      </c>
      <c r="U1584" s="5">
        <v>44973</v>
      </c>
      <c r="V1584" s="7">
        <v>1</v>
      </c>
      <c r="W1584" s="7" t="str" cm="1">
        <f t="array" ref="W1584">_xlfn.IFS(S1584&lt;=2,"High",S1584=3,"Moderate",S1584&lt;=5,"Low")</f>
        <v>Low</v>
      </c>
      <c r="X1584" s="7">
        <v>4</v>
      </c>
      <c r="Y1584" s="7" t="str" cm="1">
        <f t="array" ref="Y1584">_xlfn.IFS(S1584&lt;=2,"High",S1584=3,"Moderate",S1584&lt;=5,"Low")</f>
        <v>Low</v>
      </c>
      <c r="Z1584" s="7">
        <v>5</v>
      </c>
      <c r="AA1584" s="7" t="str" cm="1">
        <f t="array" ref="AA1584">_xlfn.IFS(S1584&lt;=2,"High",S1584=3,"Moderate",S1584&lt;=5,"Low")</f>
        <v>Low</v>
      </c>
      <c r="AB1584" s="5">
        <v>44810</v>
      </c>
      <c r="AC1584" s="7" t="s">
        <v>67</v>
      </c>
      <c r="AD1584" s="7" t="s">
        <v>41</v>
      </c>
      <c r="AE1584" s="7" t="s">
        <v>51</v>
      </c>
      <c r="AF1584" s="7">
        <v>3</v>
      </c>
      <c r="AG1584" s="8">
        <v>958.29</v>
      </c>
      <c r="AH1584" s="7">
        <v>34</v>
      </c>
      <c r="AI1584" s="7" t="str" cm="1">
        <f t="array" ref="AI1584">_xlfn.IFS(AH1584&lt;=25,"Young",AH1584&lt;=50,"Adult",AH1584&gt;50,"Old")</f>
        <v>Adult</v>
      </c>
    </row>
    <row r="1585" spans="1:35" x14ac:dyDescent="0.35">
      <c r="A1585" s="11">
        <v>2104</v>
      </c>
      <c r="B1585" s="9">
        <v>44088</v>
      </c>
      <c r="C1585" s="10">
        <f t="shared" ca="1" si="24"/>
        <v>5.6833333333333336</v>
      </c>
      <c r="D1585" s="11" t="s">
        <v>27</v>
      </c>
      <c r="E1585" s="11" t="s">
        <v>63</v>
      </c>
      <c r="F1585" s="11" t="s">
        <v>29</v>
      </c>
      <c r="G1585" s="11" t="s">
        <v>30</v>
      </c>
      <c r="H1585" s="11" t="s">
        <v>44</v>
      </c>
      <c r="I1585" s="11" t="s">
        <v>32</v>
      </c>
      <c r="J1585" s="11" t="s">
        <v>33</v>
      </c>
      <c r="K1585" s="11" t="s">
        <v>69</v>
      </c>
      <c r="L1585" s="9">
        <v>54654</v>
      </c>
      <c r="M1585" s="11" t="s">
        <v>35</v>
      </c>
      <c r="N1585" s="11" t="s">
        <v>36</v>
      </c>
      <c r="O1585" s="11" t="s">
        <v>48</v>
      </c>
      <c r="P1585" s="11" t="s">
        <v>38</v>
      </c>
      <c r="Q1585" s="11" t="s">
        <v>77</v>
      </c>
      <c r="R1585" s="11" cm="1">
        <f t="array" ref="R1585">_xlfn.IFS(Table3[[#This Row],[Performance Levels]]="Exceeds",4,Table3[[#This Row],[Performance Levels]]="Fully Meets",3,Table3[[#This Row],[Performance Levels]]="PIP",1,Table3[[#This Row],[Performance Levels]]="Needs Improvement",2)</f>
        <v>4</v>
      </c>
      <c r="S1585" s="11">
        <v>2</v>
      </c>
      <c r="T1585" s="11" t="str" cm="1">
        <f t="array" ref="T1585">_xlfn.IFS(S1585&lt;=2,"Excellent",S1585=3,"Average",S1585&lt;=5,"Poor")</f>
        <v>Excellent</v>
      </c>
      <c r="U1585" s="9">
        <v>45087</v>
      </c>
      <c r="V1585" s="11">
        <v>1</v>
      </c>
      <c r="W1585" s="11" t="str" cm="1">
        <f t="array" ref="W1585">_xlfn.IFS(S1585&lt;=2,"High",S1585=3,"Moderate",S1585&lt;=5,"Low")</f>
        <v>High</v>
      </c>
      <c r="X1585" s="11">
        <v>4</v>
      </c>
      <c r="Y1585" s="11" t="str" cm="1">
        <f t="array" ref="Y1585">_xlfn.IFS(S1585&lt;=2,"High",S1585=3,"Moderate",S1585&lt;=5,"Low")</f>
        <v>High</v>
      </c>
      <c r="Z1585" s="11">
        <v>3</v>
      </c>
      <c r="AA1585" s="11" t="str" cm="1">
        <f t="array" ref="AA1585">_xlfn.IFS(S1585&lt;=2,"High",S1585=3,"Moderate",S1585&lt;=5,"Low")</f>
        <v>High</v>
      </c>
      <c r="AB1585" s="9">
        <v>44848</v>
      </c>
      <c r="AC1585" s="11" t="s">
        <v>67</v>
      </c>
      <c r="AD1585" s="11" t="s">
        <v>50</v>
      </c>
      <c r="AE1585" s="11" t="s">
        <v>62</v>
      </c>
      <c r="AF1585" s="11">
        <v>5</v>
      </c>
      <c r="AG1585" s="12">
        <v>200.34</v>
      </c>
      <c r="AH1585" s="11">
        <v>71</v>
      </c>
      <c r="AI1585" s="11" t="str" cm="1">
        <f t="array" ref="AI1585">_xlfn.IFS(AH1585&lt;=25,"Young",AH1585&lt;=50,"Adult",AH1585&gt;50,"Old")</f>
        <v>Old</v>
      </c>
    </row>
    <row r="1586" spans="1:35" x14ac:dyDescent="0.35">
      <c r="A1586" s="7">
        <v>2105</v>
      </c>
      <c r="B1586" s="5">
        <v>43849</v>
      </c>
      <c r="C1586" s="6">
        <f t="shared" ca="1" si="24"/>
        <v>6.3361111111111112</v>
      </c>
      <c r="D1586" s="7" t="s">
        <v>27</v>
      </c>
      <c r="E1586" s="7" t="s">
        <v>93</v>
      </c>
      <c r="F1586" s="7" t="s">
        <v>29</v>
      </c>
      <c r="G1586" s="7" t="s">
        <v>45</v>
      </c>
      <c r="H1586" s="7" t="s">
        <v>31</v>
      </c>
      <c r="I1586" s="7" t="s">
        <v>45</v>
      </c>
      <c r="J1586" s="7" t="s">
        <v>33</v>
      </c>
      <c r="K1586" s="7" t="s">
        <v>57</v>
      </c>
      <c r="L1586" s="5">
        <v>21942</v>
      </c>
      <c r="M1586" s="7" t="s">
        <v>35</v>
      </c>
      <c r="N1586" s="7" t="s">
        <v>36</v>
      </c>
      <c r="O1586" s="7" t="s">
        <v>48</v>
      </c>
      <c r="P1586" s="7" t="s">
        <v>60</v>
      </c>
      <c r="Q1586" s="7" t="s">
        <v>97</v>
      </c>
      <c r="R1586" s="7" cm="1">
        <f t="array" ref="R1586">_xlfn.IFS(Table3[[#This Row],[Performance Levels]]="Exceeds",4,Table3[[#This Row],[Performance Levels]]="Fully Meets",3,Table3[[#This Row],[Performance Levels]]="PIP",1,Table3[[#This Row],[Performance Levels]]="Needs Improvement",2)</f>
        <v>2</v>
      </c>
      <c r="S1586" s="7">
        <v>4</v>
      </c>
      <c r="T1586" s="7" t="str" cm="1">
        <f t="array" ref="T1586">_xlfn.IFS(S1586&lt;=2,"Excellent",S1586=3,"Average",S1586&lt;=5,"Poor")</f>
        <v>Poor</v>
      </c>
      <c r="U1586" s="5">
        <v>45131</v>
      </c>
      <c r="V1586" s="7">
        <v>3</v>
      </c>
      <c r="W1586" s="7" t="str" cm="1">
        <f t="array" ref="W1586">_xlfn.IFS(S1586&lt;=2,"High",S1586=3,"Moderate",S1586&lt;=5,"Low")</f>
        <v>Low</v>
      </c>
      <c r="X1586" s="7">
        <v>4</v>
      </c>
      <c r="Y1586" s="7" t="str" cm="1">
        <f t="array" ref="Y1586">_xlfn.IFS(S1586&lt;=2,"High",S1586=3,"Moderate",S1586&lt;=5,"Low")</f>
        <v>Low</v>
      </c>
      <c r="Z1586" s="7">
        <v>2</v>
      </c>
      <c r="AA1586" s="7" t="str" cm="1">
        <f t="array" ref="AA1586">_xlfn.IFS(S1586&lt;=2,"High",S1586=3,"Moderate",S1586&lt;=5,"Low")</f>
        <v>Low</v>
      </c>
      <c r="AB1586" s="5">
        <v>44875</v>
      </c>
      <c r="AC1586" s="7" t="s">
        <v>67</v>
      </c>
      <c r="AD1586" s="7" t="s">
        <v>50</v>
      </c>
      <c r="AE1586" s="7" t="s">
        <v>62</v>
      </c>
      <c r="AF1586" s="7">
        <v>3</v>
      </c>
      <c r="AG1586" s="8">
        <v>365.03</v>
      </c>
      <c r="AH1586" s="7">
        <v>60</v>
      </c>
      <c r="AI1586" s="7" t="str" cm="1">
        <f t="array" ref="AI1586">_xlfn.IFS(AH1586&lt;=25,"Young",AH1586&lt;=50,"Adult",AH1586&gt;50,"Old")</f>
        <v>Old</v>
      </c>
    </row>
    <row r="1587" spans="1:35" x14ac:dyDescent="0.35">
      <c r="A1587" s="11">
        <v>2106</v>
      </c>
      <c r="B1587" s="9">
        <v>43569</v>
      </c>
      <c r="C1587" s="10">
        <f t="shared" ca="1" si="24"/>
        <v>7.1</v>
      </c>
      <c r="D1587" s="11" t="s">
        <v>27</v>
      </c>
      <c r="E1587" s="11" t="s">
        <v>73</v>
      </c>
      <c r="F1587" s="11" t="s">
        <v>29</v>
      </c>
      <c r="G1587" s="11" t="s">
        <v>30</v>
      </c>
      <c r="H1587" s="11" t="s">
        <v>31</v>
      </c>
      <c r="I1587" s="11" t="s">
        <v>32</v>
      </c>
      <c r="J1587" s="11" t="s">
        <v>33</v>
      </c>
      <c r="K1587" s="11" t="s">
        <v>100</v>
      </c>
      <c r="L1587" s="9">
        <v>22964</v>
      </c>
      <c r="M1587" s="11" t="s">
        <v>35</v>
      </c>
      <c r="N1587" s="11" t="s">
        <v>47</v>
      </c>
      <c r="O1587" s="11" t="s">
        <v>37</v>
      </c>
      <c r="P1587" s="11" t="s">
        <v>38</v>
      </c>
      <c r="Q1587" s="11" t="s">
        <v>77</v>
      </c>
      <c r="R1587" s="11" cm="1">
        <f t="array" ref="R1587">_xlfn.IFS(Table3[[#This Row],[Performance Levels]]="Exceeds",4,Table3[[#This Row],[Performance Levels]]="Fully Meets",3,Table3[[#This Row],[Performance Levels]]="PIP",1,Table3[[#This Row],[Performance Levels]]="Needs Improvement",2)</f>
        <v>4</v>
      </c>
      <c r="S1587" s="11">
        <v>2</v>
      </c>
      <c r="T1587" s="11" t="str" cm="1">
        <f t="array" ref="T1587">_xlfn.IFS(S1587&lt;=2,"Excellent",S1587=3,"Average",S1587&lt;=5,"Poor")</f>
        <v>Excellent</v>
      </c>
      <c r="U1587" s="9">
        <v>44862</v>
      </c>
      <c r="V1587" s="11">
        <v>5</v>
      </c>
      <c r="W1587" s="11" t="str" cm="1">
        <f t="array" ref="W1587">_xlfn.IFS(S1587&lt;=2,"High",S1587=3,"Moderate",S1587&lt;=5,"Low")</f>
        <v>High</v>
      </c>
      <c r="X1587" s="11">
        <v>5</v>
      </c>
      <c r="Y1587" s="11" t="str" cm="1">
        <f t="array" ref="Y1587">_xlfn.IFS(S1587&lt;=2,"High",S1587=3,"Moderate",S1587&lt;=5,"Low")</f>
        <v>High</v>
      </c>
      <c r="Z1587" s="11">
        <v>1</v>
      </c>
      <c r="AA1587" s="11" t="str" cm="1">
        <f t="array" ref="AA1587">_xlfn.IFS(S1587&lt;=2,"High",S1587=3,"Moderate",S1587&lt;=5,"Low")</f>
        <v>High</v>
      </c>
      <c r="AB1587" s="9">
        <v>45122</v>
      </c>
      <c r="AC1587" s="11" t="s">
        <v>49</v>
      </c>
      <c r="AD1587" s="11" t="s">
        <v>41</v>
      </c>
      <c r="AE1587" s="11" t="s">
        <v>72</v>
      </c>
      <c r="AF1587" s="11">
        <v>4</v>
      </c>
      <c r="AG1587" s="12">
        <v>782.43</v>
      </c>
      <c r="AH1587" s="11">
        <v>57</v>
      </c>
      <c r="AI1587" s="11" t="str" cm="1">
        <f t="array" ref="AI1587">_xlfn.IFS(AH1587&lt;=25,"Young",AH1587&lt;=50,"Adult",AH1587&gt;50,"Old")</f>
        <v>Old</v>
      </c>
    </row>
    <row r="1588" spans="1:35" x14ac:dyDescent="0.35">
      <c r="A1588" s="7">
        <v>2107</v>
      </c>
      <c r="B1588" s="5">
        <v>45079</v>
      </c>
      <c r="C1588" s="6">
        <f t="shared" ca="1" si="24"/>
        <v>2.9666666666666668</v>
      </c>
      <c r="D1588" s="7" t="s">
        <v>27</v>
      </c>
      <c r="E1588" s="7" t="s">
        <v>80</v>
      </c>
      <c r="F1588" s="7" t="s">
        <v>29</v>
      </c>
      <c r="G1588" s="7" t="s">
        <v>30</v>
      </c>
      <c r="H1588" s="7" t="s">
        <v>55</v>
      </c>
      <c r="I1588" s="7" t="s">
        <v>32</v>
      </c>
      <c r="J1588" s="7" t="s">
        <v>33</v>
      </c>
      <c r="K1588" s="7" t="s">
        <v>69</v>
      </c>
      <c r="L1588" s="5">
        <v>52592</v>
      </c>
      <c r="M1588" s="7" t="s">
        <v>35</v>
      </c>
      <c r="N1588" s="7" t="s">
        <v>36</v>
      </c>
      <c r="O1588" s="7" t="s">
        <v>48</v>
      </c>
      <c r="P1588" s="7" t="s">
        <v>38</v>
      </c>
      <c r="Q1588" s="7" t="s">
        <v>77</v>
      </c>
      <c r="R1588" s="7" cm="1">
        <f t="array" ref="R1588">_xlfn.IFS(Table3[[#This Row],[Performance Levels]]="Exceeds",4,Table3[[#This Row],[Performance Levels]]="Fully Meets",3,Table3[[#This Row],[Performance Levels]]="PIP",1,Table3[[#This Row],[Performance Levels]]="Needs Improvement",2)</f>
        <v>4</v>
      </c>
      <c r="S1588" s="7">
        <v>1</v>
      </c>
      <c r="T1588" s="7" t="str" cm="1">
        <f t="array" ref="T1588">_xlfn.IFS(S1588&lt;=2,"Excellent",S1588=3,"Average",S1588&lt;=5,"Poor")</f>
        <v>Excellent</v>
      </c>
      <c r="U1588" s="5">
        <v>44890</v>
      </c>
      <c r="V1588" s="7">
        <v>4</v>
      </c>
      <c r="W1588" s="7" t="str" cm="1">
        <f t="array" ref="W1588">_xlfn.IFS(S1588&lt;=2,"High",S1588=3,"Moderate",S1588&lt;=5,"Low")</f>
        <v>High</v>
      </c>
      <c r="X1588" s="7">
        <v>1</v>
      </c>
      <c r="Y1588" s="7" t="str" cm="1">
        <f t="array" ref="Y1588">_xlfn.IFS(S1588&lt;=2,"High",S1588=3,"Moderate",S1588&lt;=5,"Low")</f>
        <v>High</v>
      </c>
      <c r="Z1588" s="7">
        <v>1</v>
      </c>
      <c r="AA1588" s="7" t="str" cm="1">
        <f t="array" ref="AA1588">_xlfn.IFS(S1588&lt;=2,"High",S1588=3,"Moderate",S1588&lt;=5,"Low")</f>
        <v>High</v>
      </c>
      <c r="AB1588" s="5">
        <v>44990</v>
      </c>
      <c r="AC1588" s="7" t="s">
        <v>91</v>
      </c>
      <c r="AD1588" s="7" t="s">
        <v>50</v>
      </c>
      <c r="AE1588" s="7" t="s">
        <v>72</v>
      </c>
      <c r="AF1588" s="7">
        <v>1</v>
      </c>
      <c r="AG1588" s="8">
        <v>668.91</v>
      </c>
      <c r="AH1588" s="7">
        <v>80</v>
      </c>
      <c r="AI1588" s="7" t="str" cm="1">
        <f t="array" ref="AI1588">_xlfn.IFS(AH1588&lt;=25,"Young",AH1588&lt;=50,"Adult",AH1588&gt;50,"Old")</f>
        <v>Old</v>
      </c>
    </row>
    <row r="1589" spans="1:35" x14ac:dyDescent="0.35">
      <c r="A1589" s="11">
        <v>2108</v>
      </c>
      <c r="B1589" s="9">
        <v>44690</v>
      </c>
      <c r="C1589" s="10">
        <f t="shared" ca="1" si="24"/>
        <v>4.0305555555555559</v>
      </c>
      <c r="D1589" s="11" t="s">
        <v>27</v>
      </c>
      <c r="E1589" s="11" t="s">
        <v>53</v>
      </c>
      <c r="F1589" s="11" t="s">
        <v>107</v>
      </c>
      <c r="G1589" s="11" t="s">
        <v>45</v>
      </c>
      <c r="H1589" s="11" t="s">
        <v>44</v>
      </c>
      <c r="I1589" s="11" t="s">
        <v>32</v>
      </c>
      <c r="J1589" s="11" t="s">
        <v>33</v>
      </c>
      <c r="K1589" s="11" t="s">
        <v>69</v>
      </c>
      <c r="L1589" s="9">
        <v>28752</v>
      </c>
      <c r="M1589" s="11" t="s">
        <v>35</v>
      </c>
      <c r="N1589" s="11" t="s">
        <v>36</v>
      </c>
      <c r="O1589" s="11" t="s">
        <v>37</v>
      </c>
      <c r="P1589" s="11" t="s">
        <v>38</v>
      </c>
      <c r="Q1589" s="11" t="s">
        <v>97</v>
      </c>
      <c r="R1589" s="11" cm="1">
        <f t="array" ref="R1589">_xlfn.IFS(Table3[[#This Row],[Performance Levels]]="Exceeds",4,Table3[[#This Row],[Performance Levels]]="Fully Meets",3,Table3[[#This Row],[Performance Levels]]="PIP",1,Table3[[#This Row],[Performance Levels]]="Needs Improvement",2)</f>
        <v>2</v>
      </c>
      <c r="S1589" s="11">
        <v>2</v>
      </c>
      <c r="T1589" s="11" t="str" cm="1">
        <f t="array" ref="T1589">_xlfn.IFS(S1589&lt;=2,"Excellent",S1589=3,"Average",S1589&lt;=5,"Poor")</f>
        <v>Excellent</v>
      </c>
      <c r="U1589" s="9">
        <v>45026</v>
      </c>
      <c r="V1589" s="11">
        <v>1</v>
      </c>
      <c r="W1589" s="11" t="str" cm="1">
        <f t="array" ref="W1589">_xlfn.IFS(S1589&lt;=2,"High",S1589=3,"Moderate",S1589&lt;=5,"Low")</f>
        <v>High</v>
      </c>
      <c r="X1589" s="11">
        <v>2</v>
      </c>
      <c r="Y1589" s="11" t="str" cm="1">
        <f t="array" ref="Y1589">_xlfn.IFS(S1589&lt;=2,"High",S1589=3,"Moderate",S1589&lt;=5,"Low")</f>
        <v>High</v>
      </c>
      <c r="Z1589" s="11">
        <v>4</v>
      </c>
      <c r="AA1589" s="11" t="str" cm="1">
        <f t="array" ref="AA1589">_xlfn.IFS(S1589&lt;=2,"High",S1589=3,"Moderate",S1589&lt;=5,"Low")</f>
        <v>High</v>
      </c>
      <c r="AB1589" s="9">
        <v>44809</v>
      </c>
      <c r="AC1589" s="11" t="s">
        <v>49</v>
      </c>
      <c r="AD1589" s="11" t="s">
        <v>41</v>
      </c>
      <c r="AE1589" s="11" t="s">
        <v>62</v>
      </c>
      <c r="AF1589" s="11">
        <v>5</v>
      </c>
      <c r="AG1589" s="12">
        <v>804.37</v>
      </c>
      <c r="AH1589" s="11">
        <v>44</v>
      </c>
      <c r="AI1589" s="11" t="str" cm="1">
        <f t="array" ref="AI1589">_xlfn.IFS(AH1589&lt;=25,"Young",AH1589&lt;=50,"Adult",AH1589&gt;50,"Old")</f>
        <v>Adult</v>
      </c>
    </row>
    <row r="1590" spans="1:35" x14ac:dyDescent="0.35">
      <c r="A1590" s="7">
        <v>2109</v>
      </c>
      <c r="B1590" s="5">
        <v>44250</v>
      </c>
      <c r="C1590" s="6">
        <f t="shared" ca="1" si="24"/>
        <v>5.2416666666666663</v>
      </c>
      <c r="D1590" s="7" t="s">
        <v>27</v>
      </c>
      <c r="E1590" s="7" t="s">
        <v>68</v>
      </c>
      <c r="F1590" s="7" t="s">
        <v>29</v>
      </c>
      <c r="G1590" s="7" t="s">
        <v>45</v>
      </c>
      <c r="H1590" s="7" t="s">
        <v>31</v>
      </c>
      <c r="I1590" s="7" t="s">
        <v>45</v>
      </c>
      <c r="J1590" s="7" t="s">
        <v>33</v>
      </c>
      <c r="K1590" s="7" t="s">
        <v>69</v>
      </c>
      <c r="L1590" s="5">
        <v>32469</v>
      </c>
      <c r="M1590" s="7" t="s">
        <v>35</v>
      </c>
      <c r="N1590" s="7" t="s">
        <v>36</v>
      </c>
      <c r="O1590" s="7" t="s">
        <v>59</v>
      </c>
      <c r="P1590" s="7" t="s">
        <v>76</v>
      </c>
      <c r="Q1590" s="7" t="s">
        <v>77</v>
      </c>
      <c r="R1590" s="7" cm="1">
        <f t="array" ref="R1590">_xlfn.IFS(Table3[[#This Row],[Performance Levels]]="Exceeds",4,Table3[[#This Row],[Performance Levels]]="Fully Meets",3,Table3[[#This Row],[Performance Levels]]="PIP",1,Table3[[#This Row],[Performance Levels]]="Needs Improvement",2)</f>
        <v>4</v>
      </c>
      <c r="S1590" s="7">
        <v>5</v>
      </c>
      <c r="T1590" s="7" t="str" cm="1">
        <f t="array" ref="T1590">_xlfn.IFS(S1590&lt;=2,"Excellent",S1590=3,"Average",S1590&lt;=5,"Poor")</f>
        <v>Poor</v>
      </c>
      <c r="U1590" s="5">
        <v>45020</v>
      </c>
      <c r="V1590" s="7">
        <v>3</v>
      </c>
      <c r="W1590" s="7" t="str" cm="1">
        <f t="array" ref="W1590">_xlfn.IFS(S1590&lt;=2,"High",S1590=3,"Moderate",S1590&lt;=5,"Low")</f>
        <v>Low</v>
      </c>
      <c r="X1590" s="7">
        <v>3</v>
      </c>
      <c r="Y1590" s="7" t="str" cm="1">
        <f t="array" ref="Y1590">_xlfn.IFS(S1590&lt;=2,"High",S1590=3,"Moderate",S1590&lt;=5,"Low")</f>
        <v>Low</v>
      </c>
      <c r="Z1590" s="7">
        <v>5</v>
      </c>
      <c r="AA1590" s="7" t="str" cm="1">
        <f t="array" ref="AA1590">_xlfn.IFS(S1590&lt;=2,"High",S1590=3,"Moderate",S1590&lt;=5,"Low")</f>
        <v>Low</v>
      </c>
      <c r="AB1590" s="5">
        <v>45034</v>
      </c>
      <c r="AC1590" s="7" t="s">
        <v>61</v>
      </c>
      <c r="AD1590" s="7" t="s">
        <v>50</v>
      </c>
      <c r="AE1590" s="7" t="s">
        <v>42</v>
      </c>
      <c r="AF1590" s="7">
        <v>3</v>
      </c>
      <c r="AG1590" s="8">
        <v>869.94</v>
      </c>
      <c r="AH1590" s="7">
        <v>33</v>
      </c>
      <c r="AI1590" s="7" t="str" cm="1">
        <f t="array" ref="AI1590">_xlfn.IFS(AH1590&lt;=25,"Young",AH1590&lt;=50,"Adult",AH1590&gt;50,"Old")</f>
        <v>Adult</v>
      </c>
    </row>
    <row r="1591" spans="1:35" x14ac:dyDescent="0.35">
      <c r="A1591" s="11">
        <v>2110</v>
      </c>
      <c r="B1591" s="9">
        <v>44351</v>
      </c>
      <c r="C1591" s="10">
        <f t="shared" ca="1" si="24"/>
        <v>4.9611111111111112</v>
      </c>
      <c r="D1591" s="11" t="s">
        <v>27</v>
      </c>
      <c r="E1591" s="11" t="s">
        <v>28</v>
      </c>
      <c r="F1591" s="11" t="s">
        <v>29</v>
      </c>
      <c r="G1591" s="11" t="s">
        <v>30</v>
      </c>
      <c r="H1591" s="11" t="s">
        <v>31</v>
      </c>
      <c r="I1591" s="11" t="s">
        <v>32</v>
      </c>
      <c r="J1591" s="11" t="s">
        <v>33</v>
      </c>
      <c r="K1591" s="11" t="s">
        <v>57</v>
      </c>
      <c r="L1591" s="9">
        <v>54191</v>
      </c>
      <c r="M1591" s="11" t="s">
        <v>35</v>
      </c>
      <c r="N1591" s="11" t="s">
        <v>36</v>
      </c>
      <c r="O1591" s="11" t="s">
        <v>71</v>
      </c>
      <c r="P1591" s="11" t="s">
        <v>60</v>
      </c>
      <c r="Q1591" s="11" t="s">
        <v>77</v>
      </c>
      <c r="R1591" s="11" cm="1">
        <f t="array" ref="R1591">_xlfn.IFS(Table3[[#This Row],[Performance Levels]]="Exceeds",4,Table3[[#This Row],[Performance Levels]]="Fully Meets",3,Table3[[#This Row],[Performance Levels]]="PIP",1,Table3[[#This Row],[Performance Levels]]="Needs Improvement",2)</f>
        <v>4</v>
      </c>
      <c r="S1591" s="11">
        <v>4</v>
      </c>
      <c r="T1591" s="11" t="str" cm="1">
        <f t="array" ref="T1591">_xlfn.IFS(S1591&lt;=2,"Excellent",S1591=3,"Average",S1591&lt;=5,"Poor")</f>
        <v>Poor</v>
      </c>
      <c r="U1591" s="9">
        <v>44878</v>
      </c>
      <c r="V1591" s="11">
        <v>1</v>
      </c>
      <c r="W1591" s="11" t="str" cm="1">
        <f t="array" ref="W1591">_xlfn.IFS(S1591&lt;=2,"High",S1591=3,"Moderate",S1591&lt;=5,"Low")</f>
        <v>Low</v>
      </c>
      <c r="X1591" s="11">
        <v>4</v>
      </c>
      <c r="Y1591" s="11" t="str" cm="1">
        <f t="array" ref="Y1591">_xlfn.IFS(S1591&lt;=2,"High",S1591=3,"Moderate",S1591&lt;=5,"Low")</f>
        <v>Low</v>
      </c>
      <c r="Z1591" s="11">
        <v>2</v>
      </c>
      <c r="AA1591" s="11" t="str" cm="1">
        <f t="array" ref="AA1591">_xlfn.IFS(S1591&lt;=2,"High",S1591=3,"Moderate",S1591&lt;=5,"Low")</f>
        <v>Low</v>
      </c>
      <c r="AB1591" s="9">
        <v>44925</v>
      </c>
      <c r="AC1591" s="11" t="s">
        <v>91</v>
      </c>
      <c r="AD1591" s="11" t="s">
        <v>41</v>
      </c>
      <c r="AE1591" s="11" t="s">
        <v>72</v>
      </c>
      <c r="AF1591" s="11">
        <v>4</v>
      </c>
      <c r="AG1591" s="12">
        <v>399.55</v>
      </c>
      <c r="AH1591" s="11">
        <v>73</v>
      </c>
      <c r="AI1591" s="11" t="str" cm="1">
        <f t="array" ref="AI1591">_xlfn.IFS(AH1591&lt;=25,"Young",AH1591&lt;=50,"Adult",AH1591&gt;50,"Old")</f>
        <v>Old</v>
      </c>
    </row>
    <row r="1592" spans="1:35" x14ac:dyDescent="0.35">
      <c r="A1592" s="7">
        <v>2111</v>
      </c>
      <c r="B1592" s="5">
        <v>44649</v>
      </c>
      <c r="C1592" s="6">
        <f t="shared" ca="1" si="24"/>
        <v>4.1416666666666666</v>
      </c>
      <c r="D1592" s="7" t="s">
        <v>27</v>
      </c>
      <c r="E1592" s="7" t="s">
        <v>84</v>
      </c>
      <c r="F1592" s="7" t="s">
        <v>29</v>
      </c>
      <c r="G1592" s="7" t="s">
        <v>54</v>
      </c>
      <c r="H1592" s="7" t="s">
        <v>44</v>
      </c>
      <c r="I1592" s="7" t="s">
        <v>32</v>
      </c>
      <c r="J1592" s="7" t="s">
        <v>33</v>
      </c>
      <c r="K1592" s="7" t="s">
        <v>64</v>
      </c>
      <c r="L1592" s="5">
        <v>20957</v>
      </c>
      <c r="M1592" s="7" t="s">
        <v>35</v>
      </c>
      <c r="N1592" s="7" t="s">
        <v>36</v>
      </c>
      <c r="O1592" s="7" t="s">
        <v>83</v>
      </c>
      <c r="P1592" s="7" t="s">
        <v>60</v>
      </c>
      <c r="Q1592" s="7" t="s">
        <v>97</v>
      </c>
      <c r="R1592" s="7" cm="1">
        <f t="array" ref="R1592">_xlfn.IFS(Table3[[#This Row],[Performance Levels]]="Exceeds",4,Table3[[#This Row],[Performance Levels]]="Fully Meets",3,Table3[[#This Row],[Performance Levels]]="PIP",1,Table3[[#This Row],[Performance Levels]]="Needs Improvement",2)</f>
        <v>2</v>
      </c>
      <c r="S1592" s="7">
        <v>5</v>
      </c>
      <c r="T1592" s="7" t="str" cm="1">
        <f t="array" ref="T1592">_xlfn.IFS(S1592&lt;=2,"Excellent",S1592=3,"Average",S1592&lt;=5,"Poor")</f>
        <v>Poor</v>
      </c>
      <c r="U1592" s="5">
        <v>45042</v>
      </c>
      <c r="V1592" s="7">
        <v>2</v>
      </c>
      <c r="W1592" s="7" t="str" cm="1">
        <f t="array" ref="W1592">_xlfn.IFS(S1592&lt;=2,"High",S1592=3,"Moderate",S1592&lt;=5,"Low")</f>
        <v>Low</v>
      </c>
      <c r="X1592" s="7">
        <v>3</v>
      </c>
      <c r="Y1592" s="7" t="str" cm="1">
        <f t="array" ref="Y1592">_xlfn.IFS(S1592&lt;=2,"High",S1592=3,"Moderate",S1592&lt;=5,"Low")</f>
        <v>Low</v>
      </c>
      <c r="Z1592" s="7">
        <v>1</v>
      </c>
      <c r="AA1592" s="7" t="str" cm="1">
        <f t="array" ref="AA1592">_xlfn.IFS(S1592&lt;=2,"High",S1592=3,"Moderate",S1592&lt;=5,"Low")</f>
        <v>Low</v>
      </c>
      <c r="AB1592" s="5">
        <v>44882</v>
      </c>
      <c r="AC1592" s="7" t="s">
        <v>49</v>
      </c>
      <c r="AD1592" s="7" t="s">
        <v>41</v>
      </c>
      <c r="AE1592" s="7" t="s">
        <v>72</v>
      </c>
      <c r="AF1592" s="7">
        <v>4</v>
      </c>
      <c r="AG1592" s="8">
        <v>470.24</v>
      </c>
      <c r="AH1592" s="7">
        <v>65</v>
      </c>
      <c r="AI1592" s="7" t="str" cm="1">
        <f t="array" ref="AI1592">_xlfn.IFS(AH1592&lt;=25,"Young",AH1592&lt;=50,"Adult",AH1592&gt;50,"Old")</f>
        <v>Old</v>
      </c>
    </row>
    <row r="1593" spans="1:35" x14ac:dyDescent="0.35">
      <c r="A1593" s="11">
        <v>2112</v>
      </c>
      <c r="B1593" s="9">
        <v>43676</v>
      </c>
      <c r="C1593" s="10">
        <f t="shared" ca="1" si="24"/>
        <v>6.8055555555555554</v>
      </c>
      <c r="D1593" s="11" t="s">
        <v>27</v>
      </c>
      <c r="E1593" s="11" t="s">
        <v>43</v>
      </c>
      <c r="F1593" s="11" t="s">
        <v>29</v>
      </c>
      <c r="G1593" s="11" t="s">
        <v>45</v>
      </c>
      <c r="H1593" s="11" t="s">
        <v>55</v>
      </c>
      <c r="I1593" s="11" t="s">
        <v>32</v>
      </c>
      <c r="J1593" s="11" t="s">
        <v>33</v>
      </c>
      <c r="K1593" s="11" t="s">
        <v>78</v>
      </c>
      <c r="L1593" s="9">
        <v>52498</v>
      </c>
      <c r="M1593" s="11" t="s">
        <v>35</v>
      </c>
      <c r="N1593" s="11" t="s">
        <v>36</v>
      </c>
      <c r="O1593" s="11" t="s">
        <v>59</v>
      </c>
      <c r="P1593" s="11" t="s">
        <v>38</v>
      </c>
      <c r="Q1593" s="11" t="s">
        <v>77</v>
      </c>
      <c r="R1593" s="11" cm="1">
        <f t="array" ref="R1593">_xlfn.IFS(Table3[[#This Row],[Performance Levels]]="Exceeds",4,Table3[[#This Row],[Performance Levels]]="Fully Meets",3,Table3[[#This Row],[Performance Levels]]="PIP",1,Table3[[#This Row],[Performance Levels]]="Needs Improvement",2)</f>
        <v>4</v>
      </c>
      <c r="S1593" s="11">
        <v>4</v>
      </c>
      <c r="T1593" s="11" t="str" cm="1">
        <f t="array" ref="T1593">_xlfn.IFS(S1593&lt;=2,"Excellent",S1593=3,"Average",S1593&lt;=5,"Poor")</f>
        <v>Poor</v>
      </c>
      <c r="U1593" s="9">
        <v>44958</v>
      </c>
      <c r="V1593" s="11">
        <v>4</v>
      </c>
      <c r="W1593" s="11" t="str" cm="1">
        <f t="array" ref="W1593">_xlfn.IFS(S1593&lt;=2,"High",S1593=3,"Moderate",S1593&lt;=5,"Low")</f>
        <v>Low</v>
      </c>
      <c r="X1593" s="11">
        <v>3</v>
      </c>
      <c r="Y1593" s="11" t="str" cm="1">
        <f t="array" ref="Y1593">_xlfn.IFS(S1593&lt;=2,"High",S1593=3,"Moderate",S1593&lt;=5,"Low")</f>
        <v>Low</v>
      </c>
      <c r="Z1593" s="11">
        <v>1</v>
      </c>
      <c r="AA1593" s="11" t="str" cm="1">
        <f t="array" ref="AA1593">_xlfn.IFS(S1593&lt;=2,"High",S1593=3,"Moderate",S1593&lt;=5,"Low")</f>
        <v>Low</v>
      </c>
      <c r="AB1593" s="9">
        <v>44821</v>
      </c>
      <c r="AC1593" s="11" t="s">
        <v>49</v>
      </c>
      <c r="AD1593" s="11" t="s">
        <v>50</v>
      </c>
      <c r="AE1593" s="11" t="s">
        <v>42</v>
      </c>
      <c r="AF1593" s="11">
        <v>2</v>
      </c>
      <c r="AG1593" s="12">
        <v>157.04</v>
      </c>
      <c r="AH1593" s="11">
        <v>76</v>
      </c>
      <c r="AI1593" s="11" t="str" cm="1">
        <f t="array" ref="AI1593">_xlfn.IFS(AH1593&lt;=25,"Young",AH1593&lt;=50,"Adult",AH1593&gt;50,"Old")</f>
        <v>Old</v>
      </c>
    </row>
    <row r="1594" spans="1:35" x14ac:dyDescent="0.35">
      <c r="A1594" s="7">
        <v>2113</v>
      </c>
      <c r="B1594" s="5">
        <v>44021</v>
      </c>
      <c r="C1594" s="6">
        <f t="shared" ca="1" si="24"/>
        <v>5.8638888888888889</v>
      </c>
      <c r="D1594" s="7" t="s">
        <v>27</v>
      </c>
      <c r="E1594" s="7" t="s">
        <v>86</v>
      </c>
      <c r="F1594" s="7" t="s">
        <v>29</v>
      </c>
      <c r="G1594" s="7" t="s">
        <v>45</v>
      </c>
      <c r="H1594" s="7" t="s">
        <v>55</v>
      </c>
      <c r="I1594" s="7" t="s">
        <v>54</v>
      </c>
      <c r="J1594" s="7" t="s">
        <v>33</v>
      </c>
      <c r="K1594" s="7" t="s">
        <v>64</v>
      </c>
      <c r="L1594" s="5">
        <v>52890</v>
      </c>
      <c r="M1594" s="7" t="s">
        <v>35</v>
      </c>
      <c r="N1594" s="7" t="s">
        <v>36</v>
      </c>
      <c r="O1594" s="7" t="s">
        <v>37</v>
      </c>
      <c r="P1594" s="7" t="s">
        <v>38</v>
      </c>
      <c r="Q1594" s="7" t="s">
        <v>77</v>
      </c>
      <c r="R1594" s="7" cm="1">
        <f t="array" ref="R1594">_xlfn.IFS(Table3[[#This Row],[Performance Levels]]="Exceeds",4,Table3[[#This Row],[Performance Levels]]="Fully Meets",3,Table3[[#This Row],[Performance Levels]]="PIP",1,Table3[[#This Row],[Performance Levels]]="Needs Improvement",2)</f>
        <v>4</v>
      </c>
      <c r="S1594" s="7">
        <v>2</v>
      </c>
      <c r="T1594" s="7" t="str" cm="1">
        <f t="array" ref="T1594">_xlfn.IFS(S1594&lt;=2,"Excellent",S1594=3,"Average",S1594&lt;=5,"Poor")</f>
        <v>Excellent</v>
      </c>
      <c r="U1594" s="5">
        <v>44804</v>
      </c>
      <c r="V1594" s="7">
        <v>5</v>
      </c>
      <c r="W1594" s="7" t="str" cm="1">
        <f t="array" ref="W1594">_xlfn.IFS(S1594&lt;=2,"High",S1594=3,"Moderate",S1594&lt;=5,"Low")</f>
        <v>High</v>
      </c>
      <c r="X1594" s="7">
        <v>1</v>
      </c>
      <c r="Y1594" s="7" t="str" cm="1">
        <f t="array" ref="Y1594">_xlfn.IFS(S1594&lt;=2,"High",S1594=3,"Moderate",S1594&lt;=5,"Low")</f>
        <v>High</v>
      </c>
      <c r="Z1594" s="7">
        <v>5</v>
      </c>
      <c r="AA1594" s="7" t="str" cm="1">
        <f t="array" ref="AA1594">_xlfn.IFS(S1594&lt;=2,"High",S1594=3,"Moderate",S1594&lt;=5,"Low")</f>
        <v>High</v>
      </c>
      <c r="AB1594" s="5">
        <v>44791</v>
      </c>
      <c r="AC1594" s="7" t="s">
        <v>61</v>
      </c>
      <c r="AD1594" s="7" t="s">
        <v>41</v>
      </c>
      <c r="AE1594" s="7" t="s">
        <v>72</v>
      </c>
      <c r="AF1594" s="7">
        <v>2</v>
      </c>
      <c r="AG1594" s="8">
        <v>394.54</v>
      </c>
      <c r="AH1594" s="7">
        <v>76</v>
      </c>
      <c r="AI1594" s="7" t="str" cm="1">
        <f t="array" ref="AI1594">_xlfn.IFS(AH1594&lt;=25,"Young",AH1594&lt;=50,"Adult",AH1594&gt;50,"Old")</f>
        <v>Old</v>
      </c>
    </row>
    <row r="1595" spans="1:35" x14ac:dyDescent="0.35">
      <c r="A1595" s="11">
        <v>2114</v>
      </c>
      <c r="B1595" s="9">
        <v>43701</v>
      </c>
      <c r="C1595" s="10">
        <f t="shared" ca="1" si="24"/>
        <v>6.7388888888888889</v>
      </c>
      <c r="D1595" s="11" t="s">
        <v>105</v>
      </c>
      <c r="E1595" s="11" t="s">
        <v>80</v>
      </c>
      <c r="F1595" s="11" t="s">
        <v>29</v>
      </c>
      <c r="G1595" s="11" t="s">
        <v>30</v>
      </c>
      <c r="H1595" s="11" t="s">
        <v>31</v>
      </c>
      <c r="I1595" s="11" t="s">
        <v>45</v>
      </c>
      <c r="J1595" s="11" t="s">
        <v>33</v>
      </c>
      <c r="K1595" s="11" t="s">
        <v>78</v>
      </c>
      <c r="L1595" s="9">
        <v>33718</v>
      </c>
      <c r="M1595" s="11" t="s">
        <v>35</v>
      </c>
      <c r="N1595" s="11" t="s">
        <v>36</v>
      </c>
      <c r="O1595" s="11" t="s">
        <v>37</v>
      </c>
      <c r="P1595" s="11" t="s">
        <v>60</v>
      </c>
      <c r="Q1595" s="11" t="s">
        <v>77</v>
      </c>
      <c r="R1595" s="11" cm="1">
        <f t="array" ref="R1595">_xlfn.IFS(Table3[[#This Row],[Performance Levels]]="Exceeds",4,Table3[[#This Row],[Performance Levels]]="Fully Meets",3,Table3[[#This Row],[Performance Levels]]="PIP",1,Table3[[#This Row],[Performance Levels]]="Needs Improvement",2)</f>
        <v>4</v>
      </c>
      <c r="S1595" s="11">
        <v>4</v>
      </c>
      <c r="T1595" s="11" t="str" cm="1">
        <f t="array" ref="T1595">_xlfn.IFS(S1595&lt;=2,"Excellent",S1595=3,"Average",S1595&lt;=5,"Poor")</f>
        <v>Poor</v>
      </c>
      <c r="U1595" s="9">
        <v>44965</v>
      </c>
      <c r="V1595" s="11">
        <v>5</v>
      </c>
      <c r="W1595" s="11" t="str" cm="1">
        <f t="array" ref="W1595">_xlfn.IFS(S1595&lt;=2,"High",S1595=3,"Moderate",S1595&lt;=5,"Low")</f>
        <v>Low</v>
      </c>
      <c r="X1595" s="11">
        <v>4</v>
      </c>
      <c r="Y1595" s="11" t="str" cm="1">
        <f t="array" ref="Y1595">_xlfn.IFS(S1595&lt;=2,"High",S1595=3,"Moderate",S1595&lt;=5,"Low")</f>
        <v>Low</v>
      </c>
      <c r="Z1595" s="11">
        <v>1</v>
      </c>
      <c r="AA1595" s="11" t="str" cm="1">
        <f t="array" ref="AA1595">_xlfn.IFS(S1595&lt;=2,"High",S1595=3,"Moderate",S1595&lt;=5,"Low")</f>
        <v>Low</v>
      </c>
      <c r="AB1595" s="9">
        <v>44983</v>
      </c>
      <c r="AC1595" s="11" t="s">
        <v>91</v>
      </c>
      <c r="AD1595" s="11" t="s">
        <v>50</v>
      </c>
      <c r="AE1595" s="11" t="s">
        <v>62</v>
      </c>
      <c r="AF1595" s="11">
        <v>2</v>
      </c>
      <c r="AG1595" s="12">
        <v>326.98</v>
      </c>
      <c r="AH1595" s="11">
        <v>27</v>
      </c>
      <c r="AI1595" s="11" t="str" cm="1">
        <f t="array" ref="AI1595">_xlfn.IFS(AH1595&lt;=25,"Young",AH1595&lt;=50,"Adult",AH1595&gt;50,"Old")</f>
        <v>Adult</v>
      </c>
    </row>
    <row r="1596" spans="1:35" x14ac:dyDescent="0.35">
      <c r="A1596" s="7">
        <v>2115</v>
      </c>
      <c r="B1596" s="5">
        <v>43570</v>
      </c>
      <c r="C1596" s="6">
        <f t="shared" ca="1" si="24"/>
        <v>7.0972222222222223</v>
      </c>
      <c r="D1596" s="7" t="s">
        <v>105</v>
      </c>
      <c r="E1596" s="7" t="s">
        <v>53</v>
      </c>
      <c r="F1596" s="7" t="s">
        <v>29</v>
      </c>
      <c r="G1596" s="7" t="s">
        <v>30</v>
      </c>
      <c r="H1596" s="7" t="s">
        <v>44</v>
      </c>
      <c r="I1596" s="7" t="s">
        <v>45</v>
      </c>
      <c r="J1596" s="7" t="s">
        <v>33</v>
      </c>
      <c r="K1596" s="7" t="s">
        <v>108</v>
      </c>
      <c r="L1596" s="5">
        <v>28579</v>
      </c>
      <c r="M1596" s="7" t="s">
        <v>35</v>
      </c>
      <c r="N1596" s="7" t="s">
        <v>36</v>
      </c>
      <c r="O1596" s="7" t="s">
        <v>83</v>
      </c>
      <c r="P1596" s="7" t="s">
        <v>66</v>
      </c>
      <c r="Q1596" s="7" t="s">
        <v>77</v>
      </c>
      <c r="R1596" s="7" cm="1">
        <f t="array" ref="R1596">_xlfn.IFS(Table3[[#This Row],[Performance Levels]]="Exceeds",4,Table3[[#This Row],[Performance Levels]]="Fully Meets",3,Table3[[#This Row],[Performance Levels]]="PIP",1,Table3[[#This Row],[Performance Levels]]="Needs Improvement",2)</f>
        <v>4</v>
      </c>
      <c r="S1596" s="7">
        <v>2</v>
      </c>
      <c r="T1596" s="7" t="str" cm="1">
        <f t="array" ref="T1596">_xlfn.IFS(S1596&lt;=2,"Excellent",S1596=3,"Average",S1596&lt;=5,"Poor")</f>
        <v>Excellent</v>
      </c>
      <c r="U1596" s="5">
        <v>44951</v>
      </c>
      <c r="V1596" s="7">
        <v>5</v>
      </c>
      <c r="W1596" s="7" t="str" cm="1">
        <f t="array" ref="W1596">_xlfn.IFS(S1596&lt;=2,"High",S1596=3,"Moderate",S1596&lt;=5,"Low")</f>
        <v>High</v>
      </c>
      <c r="X1596" s="7">
        <v>2</v>
      </c>
      <c r="Y1596" s="7" t="str" cm="1">
        <f t="array" ref="Y1596">_xlfn.IFS(S1596&lt;=2,"High",S1596=3,"Moderate",S1596&lt;=5,"Low")</f>
        <v>High</v>
      </c>
      <c r="Z1596" s="7">
        <v>1</v>
      </c>
      <c r="AA1596" s="7" t="str" cm="1">
        <f t="array" ref="AA1596">_xlfn.IFS(S1596&lt;=2,"High",S1596=3,"Moderate",S1596&lt;=5,"Low")</f>
        <v>High</v>
      </c>
      <c r="AB1596" s="5">
        <v>44828</v>
      </c>
      <c r="AC1596" s="7" t="s">
        <v>40</v>
      </c>
      <c r="AD1596" s="7" t="s">
        <v>41</v>
      </c>
      <c r="AE1596" s="7" t="s">
        <v>51</v>
      </c>
      <c r="AF1596" s="7">
        <v>5</v>
      </c>
      <c r="AG1596" s="8">
        <v>752.82</v>
      </c>
      <c r="AH1596" s="7">
        <v>41</v>
      </c>
      <c r="AI1596" s="7" t="str" cm="1">
        <f t="array" ref="AI1596">_xlfn.IFS(AH1596&lt;=25,"Young",AH1596&lt;=50,"Adult",AH1596&gt;50,"Old")</f>
        <v>Adult</v>
      </c>
    </row>
    <row r="1597" spans="1:35" x14ac:dyDescent="0.35">
      <c r="A1597" s="11">
        <v>2116</v>
      </c>
      <c r="B1597" s="9">
        <v>44429</v>
      </c>
      <c r="C1597" s="10">
        <f t="shared" ca="1" si="24"/>
        <v>4.7472222222222218</v>
      </c>
      <c r="D1597" s="11" t="s">
        <v>105</v>
      </c>
      <c r="E1597" s="11" t="s">
        <v>68</v>
      </c>
      <c r="F1597" s="11" t="s">
        <v>29</v>
      </c>
      <c r="G1597" s="11" t="s">
        <v>45</v>
      </c>
      <c r="H1597" s="11" t="s">
        <v>31</v>
      </c>
      <c r="I1597" s="11" t="s">
        <v>54</v>
      </c>
      <c r="J1597" s="11" t="s">
        <v>33</v>
      </c>
      <c r="K1597" s="11" t="s">
        <v>78</v>
      </c>
      <c r="L1597" s="9">
        <v>53573</v>
      </c>
      <c r="M1597" s="11" t="s">
        <v>35</v>
      </c>
      <c r="N1597" s="11" t="s">
        <v>36</v>
      </c>
      <c r="O1597" s="11" t="s">
        <v>71</v>
      </c>
      <c r="P1597" s="11" t="s">
        <v>76</v>
      </c>
      <c r="Q1597" s="11" t="s">
        <v>97</v>
      </c>
      <c r="R1597" s="11" cm="1">
        <f t="array" ref="R1597">_xlfn.IFS(Table3[[#This Row],[Performance Levels]]="Exceeds",4,Table3[[#This Row],[Performance Levels]]="Fully Meets",3,Table3[[#This Row],[Performance Levels]]="PIP",1,Table3[[#This Row],[Performance Levels]]="Needs Improvement",2)</f>
        <v>2</v>
      </c>
      <c r="S1597" s="11">
        <v>4</v>
      </c>
      <c r="T1597" s="11" t="str" cm="1">
        <f t="array" ref="T1597">_xlfn.IFS(S1597&lt;=2,"Excellent",S1597=3,"Average",S1597&lt;=5,"Poor")</f>
        <v>Poor</v>
      </c>
      <c r="U1597" s="9">
        <v>45057</v>
      </c>
      <c r="V1597" s="11">
        <v>1</v>
      </c>
      <c r="W1597" s="11" t="str" cm="1">
        <f t="array" ref="W1597">_xlfn.IFS(S1597&lt;=2,"High",S1597=3,"Moderate",S1597&lt;=5,"Low")</f>
        <v>Low</v>
      </c>
      <c r="X1597" s="11">
        <v>4</v>
      </c>
      <c r="Y1597" s="11" t="str" cm="1">
        <f t="array" ref="Y1597">_xlfn.IFS(S1597&lt;=2,"High",S1597=3,"Moderate",S1597&lt;=5,"Low")</f>
        <v>Low</v>
      </c>
      <c r="Z1597" s="11">
        <v>2</v>
      </c>
      <c r="AA1597" s="11" t="str" cm="1">
        <f t="array" ref="AA1597">_xlfn.IFS(S1597&lt;=2,"High",S1597=3,"Moderate",S1597&lt;=5,"Low")</f>
        <v>Low</v>
      </c>
      <c r="AB1597" s="9">
        <v>44799</v>
      </c>
      <c r="AC1597" s="11" t="s">
        <v>40</v>
      </c>
      <c r="AD1597" s="11" t="s">
        <v>41</v>
      </c>
      <c r="AE1597" s="11" t="s">
        <v>62</v>
      </c>
      <c r="AF1597" s="11">
        <v>2</v>
      </c>
      <c r="AG1597" s="12">
        <v>990.89</v>
      </c>
      <c r="AH1597" s="11">
        <v>75</v>
      </c>
      <c r="AI1597" s="11" t="str" cm="1">
        <f t="array" ref="AI1597">_xlfn.IFS(AH1597&lt;=25,"Young",AH1597&lt;=50,"Adult",AH1597&gt;50,"Old")</f>
        <v>Old</v>
      </c>
    </row>
    <row r="1598" spans="1:35" x14ac:dyDescent="0.35">
      <c r="A1598" s="7">
        <v>2117</v>
      </c>
      <c r="B1598" s="5">
        <v>44004</v>
      </c>
      <c r="C1598" s="6">
        <f t="shared" ca="1" si="24"/>
        <v>5.9111111111111114</v>
      </c>
      <c r="D1598" s="7" t="s">
        <v>105</v>
      </c>
      <c r="E1598" s="7" t="s">
        <v>28</v>
      </c>
      <c r="F1598" s="7" t="s">
        <v>29</v>
      </c>
      <c r="G1598" s="7" t="s">
        <v>54</v>
      </c>
      <c r="H1598" s="7" t="s">
        <v>55</v>
      </c>
      <c r="I1598" s="7" t="s">
        <v>54</v>
      </c>
      <c r="J1598" s="7" t="s">
        <v>33</v>
      </c>
      <c r="K1598" s="7" t="s">
        <v>69</v>
      </c>
      <c r="L1598" s="5">
        <v>34106</v>
      </c>
      <c r="M1598" s="7" t="s">
        <v>35</v>
      </c>
      <c r="N1598" s="7" t="s">
        <v>36</v>
      </c>
      <c r="O1598" s="7" t="s">
        <v>48</v>
      </c>
      <c r="P1598" s="7" t="s">
        <v>76</v>
      </c>
      <c r="Q1598" s="7" t="s">
        <v>77</v>
      </c>
      <c r="R1598" s="7" cm="1">
        <f t="array" ref="R1598">_xlfn.IFS(Table3[[#This Row],[Performance Levels]]="Exceeds",4,Table3[[#This Row],[Performance Levels]]="Fully Meets",3,Table3[[#This Row],[Performance Levels]]="PIP",1,Table3[[#This Row],[Performance Levels]]="Needs Improvement",2)</f>
        <v>4</v>
      </c>
      <c r="S1598" s="7">
        <v>2</v>
      </c>
      <c r="T1598" s="7" t="str" cm="1">
        <f t="array" ref="T1598">_xlfn.IFS(S1598&lt;=2,"Excellent",S1598=3,"Average",S1598&lt;=5,"Poor")</f>
        <v>Excellent</v>
      </c>
      <c r="U1598" s="5">
        <v>44881</v>
      </c>
      <c r="V1598" s="7">
        <v>2</v>
      </c>
      <c r="W1598" s="7" t="str" cm="1">
        <f t="array" ref="W1598">_xlfn.IFS(S1598&lt;=2,"High",S1598=3,"Moderate",S1598&lt;=5,"Low")</f>
        <v>High</v>
      </c>
      <c r="X1598" s="7">
        <v>3</v>
      </c>
      <c r="Y1598" s="7" t="str" cm="1">
        <f t="array" ref="Y1598">_xlfn.IFS(S1598&lt;=2,"High",S1598=3,"Moderate",S1598&lt;=5,"Low")</f>
        <v>High</v>
      </c>
      <c r="Z1598" s="7">
        <v>2</v>
      </c>
      <c r="AA1598" s="7" t="str" cm="1">
        <f t="array" ref="AA1598">_xlfn.IFS(S1598&lt;=2,"High",S1598=3,"Moderate",S1598&lt;=5,"Low")</f>
        <v>High</v>
      </c>
      <c r="AB1598" s="5">
        <v>45073</v>
      </c>
      <c r="AC1598" s="7" t="s">
        <v>49</v>
      </c>
      <c r="AD1598" s="7" t="s">
        <v>50</v>
      </c>
      <c r="AE1598" s="7" t="s">
        <v>51</v>
      </c>
      <c r="AF1598" s="7">
        <v>4</v>
      </c>
      <c r="AG1598" s="8">
        <v>531.69000000000005</v>
      </c>
      <c r="AH1598" s="7">
        <v>27</v>
      </c>
      <c r="AI1598" s="7" t="str" cm="1">
        <f t="array" ref="AI1598">_xlfn.IFS(AH1598&lt;=25,"Young",AH1598&lt;=50,"Adult",AH1598&gt;50,"Old")</f>
        <v>Adult</v>
      </c>
    </row>
    <row r="1599" spans="1:35" x14ac:dyDescent="0.35">
      <c r="A1599" s="11">
        <v>2118</v>
      </c>
      <c r="B1599" s="9">
        <v>43858</v>
      </c>
      <c r="C1599" s="10">
        <f t="shared" ca="1" si="24"/>
        <v>6.3111111111111109</v>
      </c>
      <c r="D1599" s="11" t="s">
        <v>105</v>
      </c>
      <c r="E1599" s="11" t="s">
        <v>84</v>
      </c>
      <c r="F1599" s="11" t="s">
        <v>29</v>
      </c>
      <c r="G1599" s="11" t="s">
        <v>45</v>
      </c>
      <c r="H1599" s="11" t="s">
        <v>31</v>
      </c>
      <c r="I1599" s="11" t="s">
        <v>32</v>
      </c>
      <c r="J1599" s="11" t="s">
        <v>33</v>
      </c>
      <c r="K1599" s="11" t="s">
        <v>98</v>
      </c>
      <c r="L1599" s="9">
        <v>36836</v>
      </c>
      <c r="M1599" s="11" t="s">
        <v>35</v>
      </c>
      <c r="N1599" s="11" t="s">
        <v>36</v>
      </c>
      <c r="O1599" s="11" t="s">
        <v>37</v>
      </c>
      <c r="P1599" s="11" t="s">
        <v>38</v>
      </c>
      <c r="Q1599" s="11" t="s">
        <v>77</v>
      </c>
      <c r="R1599" s="11" cm="1">
        <f t="array" ref="R1599">_xlfn.IFS(Table3[[#This Row],[Performance Levels]]="Exceeds",4,Table3[[#This Row],[Performance Levels]]="Fully Meets",3,Table3[[#This Row],[Performance Levels]]="PIP",1,Table3[[#This Row],[Performance Levels]]="Needs Improvement",2)</f>
        <v>4</v>
      </c>
      <c r="S1599" s="11">
        <v>5</v>
      </c>
      <c r="T1599" s="11" t="str" cm="1">
        <f t="array" ref="T1599">_xlfn.IFS(S1599&lt;=2,"Excellent",S1599=3,"Average",S1599&lt;=5,"Poor")</f>
        <v>Poor</v>
      </c>
      <c r="U1599" s="9">
        <v>45005</v>
      </c>
      <c r="V1599" s="11">
        <v>3</v>
      </c>
      <c r="W1599" s="11" t="str" cm="1">
        <f t="array" ref="W1599">_xlfn.IFS(S1599&lt;=2,"High",S1599=3,"Moderate",S1599&lt;=5,"Low")</f>
        <v>Low</v>
      </c>
      <c r="X1599" s="11">
        <v>2</v>
      </c>
      <c r="Y1599" s="11" t="str" cm="1">
        <f t="array" ref="Y1599">_xlfn.IFS(S1599&lt;=2,"High",S1599=3,"Moderate",S1599&lt;=5,"Low")</f>
        <v>Low</v>
      </c>
      <c r="Z1599" s="11">
        <v>4</v>
      </c>
      <c r="AA1599" s="11" t="str" cm="1">
        <f t="array" ref="AA1599">_xlfn.IFS(S1599&lt;=2,"High",S1599=3,"Moderate",S1599&lt;=5,"Low")</f>
        <v>Low</v>
      </c>
      <c r="AB1599" s="9">
        <v>45037</v>
      </c>
      <c r="AC1599" s="11" t="s">
        <v>40</v>
      </c>
      <c r="AD1599" s="11" t="s">
        <v>41</v>
      </c>
      <c r="AE1599" s="11" t="s">
        <v>62</v>
      </c>
      <c r="AF1599" s="11">
        <v>3</v>
      </c>
      <c r="AG1599" s="12">
        <v>384.28</v>
      </c>
      <c r="AH1599" s="11">
        <v>20</v>
      </c>
      <c r="AI1599" s="11" t="str" cm="1">
        <f t="array" ref="AI1599">_xlfn.IFS(AH1599&lt;=25,"Young",AH1599&lt;=50,"Adult",AH1599&gt;50,"Old")</f>
        <v>Young</v>
      </c>
    </row>
    <row r="1600" spans="1:35" x14ac:dyDescent="0.35">
      <c r="A1600" s="7">
        <v>2119</v>
      </c>
      <c r="B1600" s="5">
        <v>43553</v>
      </c>
      <c r="C1600" s="6">
        <f t="shared" ca="1" si="24"/>
        <v>7.1416666666666666</v>
      </c>
      <c r="D1600" s="7" t="s">
        <v>105</v>
      </c>
      <c r="E1600" s="7" t="s">
        <v>43</v>
      </c>
      <c r="F1600" s="7" t="s">
        <v>29</v>
      </c>
      <c r="G1600" s="7" t="s">
        <v>45</v>
      </c>
      <c r="H1600" s="7" t="s">
        <v>44</v>
      </c>
      <c r="I1600" s="7" t="s">
        <v>32</v>
      </c>
      <c r="J1600" s="7" t="s">
        <v>33</v>
      </c>
      <c r="K1600" s="7" t="s">
        <v>64</v>
      </c>
      <c r="L1600" s="5">
        <v>51754</v>
      </c>
      <c r="M1600" s="7" t="s">
        <v>35</v>
      </c>
      <c r="N1600" s="7" t="s">
        <v>36</v>
      </c>
      <c r="O1600" s="7" t="s">
        <v>37</v>
      </c>
      <c r="P1600" s="7" t="s">
        <v>66</v>
      </c>
      <c r="Q1600" s="7" t="s">
        <v>77</v>
      </c>
      <c r="R1600" s="7" cm="1">
        <f t="array" ref="R1600">_xlfn.IFS(Table3[[#This Row],[Performance Levels]]="Exceeds",4,Table3[[#This Row],[Performance Levels]]="Fully Meets",3,Table3[[#This Row],[Performance Levels]]="PIP",1,Table3[[#This Row],[Performance Levels]]="Needs Improvement",2)</f>
        <v>4</v>
      </c>
      <c r="S1600" s="7">
        <v>5</v>
      </c>
      <c r="T1600" s="7" t="str" cm="1">
        <f t="array" ref="T1600">_xlfn.IFS(S1600&lt;=2,"Excellent",S1600=3,"Average",S1600&lt;=5,"Poor")</f>
        <v>Poor</v>
      </c>
      <c r="U1600" s="5">
        <v>45073</v>
      </c>
      <c r="V1600" s="7">
        <v>1</v>
      </c>
      <c r="W1600" s="7" t="str" cm="1">
        <f t="array" ref="W1600">_xlfn.IFS(S1600&lt;=2,"High",S1600=3,"Moderate",S1600&lt;=5,"Low")</f>
        <v>Low</v>
      </c>
      <c r="X1600" s="7">
        <v>2</v>
      </c>
      <c r="Y1600" s="7" t="str" cm="1">
        <f t="array" ref="Y1600">_xlfn.IFS(S1600&lt;=2,"High",S1600=3,"Moderate",S1600&lt;=5,"Low")</f>
        <v>Low</v>
      </c>
      <c r="Z1600" s="7">
        <v>3</v>
      </c>
      <c r="AA1600" s="7" t="str" cm="1">
        <f t="array" ref="AA1600">_xlfn.IFS(S1600&lt;=2,"High",S1600=3,"Moderate",S1600&lt;=5,"Low")</f>
        <v>Low</v>
      </c>
      <c r="AB1600" s="5">
        <v>45122</v>
      </c>
      <c r="AC1600" s="7" t="s">
        <v>67</v>
      </c>
      <c r="AD1600" s="7" t="s">
        <v>50</v>
      </c>
      <c r="AE1600" s="7" t="s">
        <v>72</v>
      </c>
      <c r="AF1600" s="7">
        <v>5</v>
      </c>
      <c r="AG1600" s="8">
        <v>803.08</v>
      </c>
      <c r="AH1600" s="7">
        <v>78</v>
      </c>
      <c r="AI1600" s="7" t="str" cm="1">
        <f t="array" ref="AI1600">_xlfn.IFS(AH1600&lt;=25,"Young",AH1600&lt;=50,"Adult",AH1600&gt;50,"Old")</f>
        <v>Old</v>
      </c>
    </row>
    <row r="1601" spans="1:35" x14ac:dyDescent="0.35">
      <c r="A1601" s="11">
        <v>2120</v>
      </c>
      <c r="B1601" s="9">
        <v>43378</v>
      </c>
      <c r="C1601" s="10">
        <f t="shared" ca="1" si="24"/>
        <v>7.625</v>
      </c>
      <c r="D1601" s="11" t="s">
        <v>105</v>
      </c>
      <c r="E1601" s="11" t="s">
        <v>86</v>
      </c>
      <c r="F1601" s="11" t="s">
        <v>29</v>
      </c>
      <c r="G1601" s="11" t="s">
        <v>30</v>
      </c>
      <c r="H1601" s="11" t="s">
        <v>31</v>
      </c>
      <c r="I1601" s="11" t="s">
        <v>54</v>
      </c>
      <c r="J1601" s="11" t="s">
        <v>33</v>
      </c>
      <c r="K1601" s="11" t="s">
        <v>100</v>
      </c>
      <c r="L1601" s="9">
        <v>24489</v>
      </c>
      <c r="M1601" s="11" t="s">
        <v>35</v>
      </c>
      <c r="N1601" s="11" t="s">
        <v>36</v>
      </c>
      <c r="O1601" s="11" t="s">
        <v>83</v>
      </c>
      <c r="P1601" s="11" t="s">
        <v>76</v>
      </c>
      <c r="Q1601" s="11" t="s">
        <v>97</v>
      </c>
      <c r="R1601" s="11" cm="1">
        <f t="array" ref="R1601">_xlfn.IFS(Table3[[#This Row],[Performance Levels]]="Exceeds",4,Table3[[#This Row],[Performance Levels]]="Fully Meets",3,Table3[[#This Row],[Performance Levels]]="PIP",1,Table3[[#This Row],[Performance Levels]]="Needs Improvement",2)</f>
        <v>2</v>
      </c>
      <c r="S1601" s="11">
        <v>2</v>
      </c>
      <c r="T1601" s="11" t="str" cm="1">
        <f t="array" ref="T1601">_xlfn.IFS(S1601&lt;=2,"Excellent",S1601=3,"Average",S1601&lt;=5,"Poor")</f>
        <v>Excellent</v>
      </c>
      <c r="U1601" s="9">
        <v>44809</v>
      </c>
      <c r="V1601" s="11">
        <v>4</v>
      </c>
      <c r="W1601" s="11" t="str" cm="1">
        <f t="array" ref="W1601">_xlfn.IFS(S1601&lt;=2,"High",S1601=3,"Moderate",S1601&lt;=5,"Low")</f>
        <v>High</v>
      </c>
      <c r="X1601" s="11">
        <v>4</v>
      </c>
      <c r="Y1601" s="11" t="str" cm="1">
        <f t="array" ref="Y1601">_xlfn.IFS(S1601&lt;=2,"High",S1601=3,"Moderate",S1601&lt;=5,"Low")</f>
        <v>High</v>
      </c>
      <c r="Z1601" s="11">
        <v>1</v>
      </c>
      <c r="AA1601" s="11" t="str" cm="1">
        <f t="array" ref="AA1601">_xlfn.IFS(S1601&lt;=2,"High",S1601=3,"Moderate",S1601&lt;=5,"Low")</f>
        <v>High</v>
      </c>
      <c r="AB1601" s="9">
        <v>45068</v>
      </c>
      <c r="AC1601" s="11" t="s">
        <v>61</v>
      </c>
      <c r="AD1601" s="11" t="s">
        <v>50</v>
      </c>
      <c r="AE1601" s="11" t="s">
        <v>51</v>
      </c>
      <c r="AF1601" s="11">
        <v>1</v>
      </c>
      <c r="AG1601" s="12">
        <v>131.78</v>
      </c>
      <c r="AH1601" s="11">
        <v>51</v>
      </c>
      <c r="AI1601" s="11" t="str" cm="1">
        <f t="array" ref="AI1601">_xlfn.IFS(AH1601&lt;=25,"Young",AH1601&lt;=50,"Adult",AH1601&gt;50,"Old")</f>
        <v>Old</v>
      </c>
    </row>
    <row r="1602" spans="1:35" x14ac:dyDescent="0.35">
      <c r="A1602" s="7">
        <v>2121</v>
      </c>
      <c r="B1602" s="5">
        <v>44063</v>
      </c>
      <c r="C1602" s="6">
        <f t="shared" ca="1" si="24"/>
        <v>5.75</v>
      </c>
      <c r="D1602" s="7" t="s">
        <v>105</v>
      </c>
      <c r="E1602" s="7" t="s">
        <v>63</v>
      </c>
      <c r="F1602" s="7" t="s">
        <v>29</v>
      </c>
      <c r="G1602" s="7" t="s">
        <v>45</v>
      </c>
      <c r="H1602" s="7" t="s">
        <v>44</v>
      </c>
      <c r="I1602" s="7" t="s">
        <v>54</v>
      </c>
      <c r="J1602" s="7" t="s">
        <v>33</v>
      </c>
      <c r="K1602" s="7" t="s">
        <v>88</v>
      </c>
      <c r="L1602" s="5">
        <v>36049</v>
      </c>
      <c r="M1602" s="7" t="s">
        <v>35</v>
      </c>
      <c r="N1602" s="7" t="s">
        <v>36</v>
      </c>
      <c r="O1602" s="7" t="s">
        <v>83</v>
      </c>
      <c r="P1602" s="7" t="s">
        <v>66</v>
      </c>
      <c r="Q1602" s="7" t="s">
        <v>77</v>
      </c>
      <c r="R1602" s="7" cm="1">
        <f t="array" ref="R1602">_xlfn.IFS(Table3[[#This Row],[Performance Levels]]="Exceeds",4,Table3[[#This Row],[Performance Levels]]="Fully Meets",3,Table3[[#This Row],[Performance Levels]]="PIP",1,Table3[[#This Row],[Performance Levels]]="Needs Improvement",2)</f>
        <v>4</v>
      </c>
      <c r="S1602" s="7">
        <v>5</v>
      </c>
      <c r="T1602" s="7" t="str" cm="1">
        <f t="array" ref="T1602">_xlfn.IFS(S1602&lt;=2,"Excellent",S1602=3,"Average",S1602&lt;=5,"Poor")</f>
        <v>Poor</v>
      </c>
      <c r="U1602" s="5">
        <v>44955</v>
      </c>
      <c r="V1602" s="7">
        <v>4</v>
      </c>
      <c r="W1602" s="7" t="str" cm="1">
        <f t="array" ref="W1602">_xlfn.IFS(S1602&lt;=2,"High",S1602=3,"Moderate",S1602&lt;=5,"Low")</f>
        <v>Low</v>
      </c>
      <c r="X1602" s="7">
        <v>1</v>
      </c>
      <c r="Y1602" s="7" t="str" cm="1">
        <f t="array" ref="Y1602">_xlfn.IFS(S1602&lt;=2,"High",S1602=3,"Moderate",S1602&lt;=5,"Low")</f>
        <v>Low</v>
      </c>
      <c r="Z1602" s="7">
        <v>3</v>
      </c>
      <c r="AA1602" s="7" t="str" cm="1">
        <f t="array" ref="AA1602">_xlfn.IFS(S1602&lt;=2,"High",S1602=3,"Moderate",S1602&lt;=5,"Low")</f>
        <v>Low</v>
      </c>
      <c r="AB1602" s="5">
        <v>44926</v>
      </c>
      <c r="AC1602" s="7" t="s">
        <v>61</v>
      </c>
      <c r="AD1602" s="7" t="s">
        <v>41</v>
      </c>
      <c r="AE1602" s="7" t="s">
        <v>72</v>
      </c>
      <c r="AF1602" s="7">
        <v>2</v>
      </c>
      <c r="AG1602" s="8">
        <v>459.39</v>
      </c>
      <c r="AH1602" s="7">
        <v>22</v>
      </c>
      <c r="AI1602" s="7" t="str" cm="1">
        <f t="array" ref="AI1602">_xlfn.IFS(AH1602&lt;=25,"Young",AH1602&lt;=50,"Adult",AH1602&gt;50,"Old")</f>
        <v>Young</v>
      </c>
    </row>
    <row r="1603" spans="1:35" x14ac:dyDescent="0.35">
      <c r="A1603" s="11">
        <v>2122</v>
      </c>
      <c r="B1603" s="9">
        <v>44358</v>
      </c>
      <c r="C1603" s="10">
        <f t="shared" ref="C1603:C1666" ca="1" si="25">YEARFRAC(B1603,TODAY())</f>
        <v>4.9416666666666664</v>
      </c>
      <c r="D1603" s="11" t="s">
        <v>27</v>
      </c>
      <c r="E1603" s="11" t="s">
        <v>68</v>
      </c>
      <c r="F1603" s="11" t="s">
        <v>29</v>
      </c>
      <c r="G1603" s="11" t="s">
        <v>54</v>
      </c>
      <c r="H1603" s="11" t="s">
        <v>31</v>
      </c>
      <c r="I1603" s="11" t="s">
        <v>32</v>
      </c>
      <c r="J1603" s="11" t="s">
        <v>33</v>
      </c>
      <c r="K1603" s="11" t="s">
        <v>64</v>
      </c>
      <c r="L1603" s="9">
        <v>27688</v>
      </c>
      <c r="M1603" s="11" t="s">
        <v>35</v>
      </c>
      <c r="N1603" s="11" t="s">
        <v>36</v>
      </c>
      <c r="O1603" s="11" t="s">
        <v>83</v>
      </c>
      <c r="P1603" s="11" t="s">
        <v>66</v>
      </c>
      <c r="Q1603" s="11" t="s">
        <v>97</v>
      </c>
      <c r="R1603" s="11" cm="1">
        <f t="array" ref="R1603">_xlfn.IFS(Table3[[#This Row],[Performance Levels]]="Exceeds",4,Table3[[#This Row],[Performance Levels]]="Fully Meets",3,Table3[[#This Row],[Performance Levels]]="PIP",1,Table3[[#This Row],[Performance Levels]]="Needs Improvement",2)</f>
        <v>2</v>
      </c>
      <c r="S1603" s="11">
        <v>5</v>
      </c>
      <c r="T1603" s="11" t="str" cm="1">
        <f t="array" ref="T1603">_xlfn.IFS(S1603&lt;=2,"Excellent",S1603=3,"Average",S1603&lt;=5,"Poor")</f>
        <v>Poor</v>
      </c>
      <c r="U1603" s="9">
        <v>44951</v>
      </c>
      <c r="V1603" s="11">
        <v>3</v>
      </c>
      <c r="W1603" s="11" t="str" cm="1">
        <f t="array" ref="W1603">_xlfn.IFS(S1603&lt;=2,"High",S1603=3,"Moderate",S1603&lt;=5,"Low")</f>
        <v>Low</v>
      </c>
      <c r="X1603" s="11">
        <v>3</v>
      </c>
      <c r="Y1603" s="11" t="str" cm="1">
        <f t="array" ref="Y1603">_xlfn.IFS(S1603&lt;=2,"High",S1603=3,"Moderate",S1603&lt;=5,"Low")</f>
        <v>Low</v>
      </c>
      <c r="Z1603" s="11">
        <v>2</v>
      </c>
      <c r="AA1603" s="11" t="str" cm="1">
        <f t="array" ref="AA1603">_xlfn.IFS(S1603&lt;=2,"High",S1603=3,"Moderate",S1603&lt;=5,"Low")</f>
        <v>Low</v>
      </c>
      <c r="AB1603" s="9">
        <v>44928</v>
      </c>
      <c r="AC1603" s="11" t="s">
        <v>67</v>
      </c>
      <c r="AD1603" s="11" t="s">
        <v>50</v>
      </c>
      <c r="AE1603" s="11" t="s">
        <v>72</v>
      </c>
      <c r="AF1603" s="11">
        <v>1</v>
      </c>
      <c r="AG1603" s="12">
        <v>949.46</v>
      </c>
      <c r="AH1603" s="11">
        <v>46</v>
      </c>
      <c r="AI1603" s="11" t="str" cm="1">
        <f t="array" ref="AI1603">_xlfn.IFS(AH1603&lt;=25,"Young",AH1603&lt;=50,"Adult",AH1603&gt;50,"Old")</f>
        <v>Adult</v>
      </c>
    </row>
    <row r="1604" spans="1:35" x14ac:dyDescent="0.35">
      <c r="A1604" s="7">
        <v>2123</v>
      </c>
      <c r="B1604" s="5">
        <v>44449</v>
      </c>
      <c r="C1604" s="6">
        <f t="shared" ca="1" si="25"/>
        <v>4.6944444444444446</v>
      </c>
      <c r="D1604" s="7" t="s">
        <v>27</v>
      </c>
      <c r="E1604" s="7" t="s">
        <v>28</v>
      </c>
      <c r="F1604" s="7" t="s">
        <v>29</v>
      </c>
      <c r="G1604" s="7" t="s">
        <v>30</v>
      </c>
      <c r="H1604" s="7" t="s">
        <v>55</v>
      </c>
      <c r="I1604" s="7" t="s">
        <v>32</v>
      </c>
      <c r="J1604" s="7" t="s">
        <v>33</v>
      </c>
      <c r="K1604" s="7" t="s">
        <v>101</v>
      </c>
      <c r="L1604" s="5">
        <v>28898</v>
      </c>
      <c r="M1604" s="7" t="s">
        <v>35</v>
      </c>
      <c r="N1604" s="7" t="s">
        <v>36</v>
      </c>
      <c r="O1604" s="7" t="s">
        <v>37</v>
      </c>
      <c r="P1604" s="7" t="s">
        <v>38</v>
      </c>
      <c r="Q1604" s="7" t="s">
        <v>77</v>
      </c>
      <c r="R1604" s="7" cm="1">
        <f t="array" ref="R1604">_xlfn.IFS(Table3[[#This Row],[Performance Levels]]="Exceeds",4,Table3[[#This Row],[Performance Levels]]="Fully Meets",3,Table3[[#This Row],[Performance Levels]]="PIP",1,Table3[[#This Row],[Performance Levels]]="Needs Improvement",2)</f>
        <v>4</v>
      </c>
      <c r="S1604" s="7">
        <v>2</v>
      </c>
      <c r="T1604" s="7" t="str" cm="1">
        <f t="array" ref="T1604">_xlfn.IFS(S1604&lt;=2,"Excellent",S1604=3,"Average",S1604&lt;=5,"Poor")</f>
        <v>Excellent</v>
      </c>
      <c r="U1604" s="5">
        <v>44863</v>
      </c>
      <c r="V1604" s="7">
        <v>3</v>
      </c>
      <c r="W1604" s="7" t="str" cm="1">
        <f t="array" ref="W1604">_xlfn.IFS(S1604&lt;=2,"High",S1604=3,"Moderate",S1604&lt;=5,"Low")</f>
        <v>High</v>
      </c>
      <c r="X1604" s="7">
        <v>5</v>
      </c>
      <c r="Y1604" s="7" t="str" cm="1">
        <f t="array" ref="Y1604">_xlfn.IFS(S1604&lt;=2,"High",S1604=3,"Moderate",S1604&lt;=5,"Low")</f>
        <v>High</v>
      </c>
      <c r="Z1604" s="7">
        <v>3</v>
      </c>
      <c r="AA1604" s="7" t="str" cm="1">
        <f t="array" ref="AA1604">_xlfn.IFS(S1604&lt;=2,"High",S1604=3,"Moderate",S1604&lt;=5,"Low")</f>
        <v>High</v>
      </c>
      <c r="AB1604" s="5">
        <v>44827</v>
      </c>
      <c r="AC1604" s="7" t="s">
        <v>61</v>
      </c>
      <c r="AD1604" s="7" t="s">
        <v>50</v>
      </c>
      <c r="AE1604" s="7" t="s">
        <v>42</v>
      </c>
      <c r="AF1604" s="7">
        <v>4</v>
      </c>
      <c r="AG1604" s="8">
        <v>169.71</v>
      </c>
      <c r="AH1604" s="7">
        <v>42</v>
      </c>
      <c r="AI1604" s="7" t="str" cm="1">
        <f t="array" ref="AI1604">_xlfn.IFS(AH1604&lt;=25,"Young",AH1604&lt;=50,"Adult",AH1604&gt;50,"Old")</f>
        <v>Adult</v>
      </c>
    </row>
    <row r="1605" spans="1:35" x14ac:dyDescent="0.35">
      <c r="A1605" s="11">
        <v>2124</v>
      </c>
      <c r="B1605" s="9">
        <v>44978</v>
      </c>
      <c r="C1605" s="10">
        <f t="shared" ca="1" si="25"/>
        <v>3.2472222222222222</v>
      </c>
      <c r="D1605" s="11" t="s">
        <v>27</v>
      </c>
      <c r="E1605" s="11" t="s">
        <v>84</v>
      </c>
      <c r="F1605" s="11" t="s">
        <v>107</v>
      </c>
      <c r="G1605" s="11" t="s">
        <v>30</v>
      </c>
      <c r="H1605" s="11" t="s">
        <v>55</v>
      </c>
      <c r="I1605" s="11" t="s">
        <v>32</v>
      </c>
      <c r="J1605" s="11" t="s">
        <v>33</v>
      </c>
      <c r="K1605" s="11" t="s">
        <v>100</v>
      </c>
      <c r="L1605" s="9">
        <v>18484</v>
      </c>
      <c r="M1605" s="11" t="s">
        <v>35</v>
      </c>
      <c r="N1605" s="11" t="s">
        <v>36</v>
      </c>
      <c r="O1605" s="11" t="s">
        <v>37</v>
      </c>
      <c r="P1605" s="11" t="s">
        <v>60</v>
      </c>
      <c r="Q1605" s="11" t="s">
        <v>77</v>
      </c>
      <c r="R1605" s="11" cm="1">
        <f t="array" ref="R1605">_xlfn.IFS(Table3[[#This Row],[Performance Levels]]="Exceeds",4,Table3[[#This Row],[Performance Levels]]="Fully Meets",3,Table3[[#This Row],[Performance Levels]]="PIP",1,Table3[[#This Row],[Performance Levels]]="Needs Improvement",2)</f>
        <v>4</v>
      </c>
      <c r="S1605" s="11">
        <v>2</v>
      </c>
      <c r="T1605" s="11" t="str" cm="1">
        <f t="array" ref="T1605">_xlfn.IFS(S1605&lt;=2,"Excellent",S1605=3,"Average",S1605&lt;=5,"Poor")</f>
        <v>Excellent</v>
      </c>
      <c r="U1605" s="9">
        <v>45037</v>
      </c>
      <c r="V1605" s="11">
        <v>4</v>
      </c>
      <c r="W1605" s="11" t="str" cm="1">
        <f t="array" ref="W1605">_xlfn.IFS(S1605&lt;=2,"High",S1605=3,"Moderate",S1605&lt;=5,"Low")</f>
        <v>High</v>
      </c>
      <c r="X1605" s="11">
        <v>1</v>
      </c>
      <c r="Y1605" s="11" t="str" cm="1">
        <f t="array" ref="Y1605">_xlfn.IFS(S1605&lt;=2,"High",S1605=3,"Moderate",S1605&lt;=5,"Low")</f>
        <v>High</v>
      </c>
      <c r="Z1605" s="11">
        <v>5</v>
      </c>
      <c r="AA1605" s="11" t="str" cm="1">
        <f t="array" ref="AA1605">_xlfn.IFS(S1605&lt;=2,"High",S1605=3,"Moderate",S1605&lt;=5,"Low")</f>
        <v>High</v>
      </c>
      <c r="AB1605" s="9">
        <v>45042</v>
      </c>
      <c r="AC1605" s="11" t="s">
        <v>40</v>
      </c>
      <c r="AD1605" s="11" t="s">
        <v>41</v>
      </c>
      <c r="AE1605" s="11" t="s">
        <v>62</v>
      </c>
      <c r="AF1605" s="11">
        <v>2</v>
      </c>
      <c r="AG1605" s="12">
        <v>238.23</v>
      </c>
      <c r="AH1605" s="11">
        <v>73</v>
      </c>
      <c r="AI1605" s="11" t="str" cm="1">
        <f t="array" ref="AI1605">_xlfn.IFS(AH1605&lt;=25,"Young",AH1605&lt;=50,"Adult",AH1605&gt;50,"Old")</f>
        <v>Old</v>
      </c>
    </row>
    <row r="1606" spans="1:35" x14ac:dyDescent="0.35">
      <c r="A1606" s="7">
        <v>2125</v>
      </c>
      <c r="B1606" s="5">
        <v>43686</v>
      </c>
      <c r="C1606" s="6">
        <f t="shared" ca="1" si="25"/>
        <v>6.7805555555555559</v>
      </c>
      <c r="D1606" s="7" t="s">
        <v>27</v>
      </c>
      <c r="E1606" s="7" t="s">
        <v>43</v>
      </c>
      <c r="F1606" s="7" t="s">
        <v>29</v>
      </c>
      <c r="G1606" s="7" t="s">
        <v>54</v>
      </c>
      <c r="H1606" s="7" t="s">
        <v>55</v>
      </c>
      <c r="I1606" s="7" t="s">
        <v>45</v>
      </c>
      <c r="J1606" s="7" t="s">
        <v>33</v>
      </c>
      <c r="K1606" s="7" t="s">
        <v>78</v>
      </c>
      <c r="L1606" s="5">
        <v>37041</v>
      </c>
      <c r="M1606" s="7" t="s">
        <v>35</v>
      </c>
      <c r="N1606" s="7" t="s">
        <v>36</v>
      </c>
      <c r="O1606" s="7" t="s">
        <v>37</v>
      </c>
      <c r="P1606" s="7" t="s">
        <v>76</v>
      </c>
      <c r="Q1606" s="7" t="s">
        <v>77</v>
      </c>
      <c r="R1606" s="7" cm="1">
        <f t="array" ref="R1606">_xlfn.IFS(Table3[[#This Row],[Performance Levels]]="Exceeds",4,Table3[[#This Row],[Performance Levels]]="Fully Meets",3,Table3[[#This Row],[Performance Levels]]="PIP",1,Table3[[#This Row],[Performance Levels]]="Needs Improvement",2)</f>
        <v>4</v>
      </c>
      <c r="S1606" s="7">
        <v>4</v>
      </c>
      <c r="T1606" s="7" t="str" cm="1">
        <f t="array" ref="T1606">_xlfn.IFS(S1606&lt;=2,"Excellent",S1606=3,"Average",S1606&lt;=5,"Poor")</f>
        <v>Poor</v>
      </c>
      <c r="U1606" s="5">
        <v>44827</v>
      </c>
      <c r="V1606" s="7">
        <v>4</v>
      </c>
      <c r="W1606" s="7" t="str" cm="1">
        <f t="array" ref="W1606">_xlfn.IFS(S1606&lt;=2,"High",S1606=3,"Moderate",S1606&lt;=5,"Low")</f>
        <v>Low</v>
      </c>
      <c r="X1606" s="7">
        <v>5</v>
      </c>
      <c r="Y1606" s="7" t="str" cm="1">
        <f t="array" ref="Y1606">_xlfn.IFS(S1606&lt;=2,"High",S1606=3,"Moderate",S1606&lt;=5,"Low")</f>
        <v>Low</v>
      </c>
      <c r="Z1606" s="7">
        <v>3</v>
      </c>
      <c r="AA1606" s="7" t="str" cm="1">
        <f t="array" ref="AA1606">_xlfn.IFS(S1606&lt;=2,"High",S1606=3,"Moderate",S1606&lt;=5,"Low")</f>
        <v>Low</v>
      </c>
      <c r="AB1606" s="5">
        <v>44792</v>
      </c>
      <c r="AC1606" s="7" t="s">
        <v>91</v>
      </c>
      <c r="AD1606" s="7" t="s">
        <v>50</v>
      </c>
      <c r="AE1606" s="7" t="s">
        <v>51</v>
      </c>
      <c r="AF1606" s="7">
        <v>2</v>
      </c>
      <c r="AG1606" s="8">
        <v>486.63</v>
      </c>
      <c r="AH1606" s="7">
        <v>18</v>
      </c>
      <c r="AI1606" s="7" t="str" cm="1">
        <f t="array" ref="AI1606">_xlfn.IFS(AH1606&lt;=25,"Young",AH1606&lt;=50,"Adult",AH1606&gt;50,"Old")</f>
        <v>Young</v>
      </c>
    </row>
    <row r="1607" spans="1:35" x14ac:dyDescent="0.35">
      <c r="A1607" s="11">
        <v>2126</v>
      </c>
      <c r="B1607" s="9">
        <v>44263</v>
      </c>
      <c r="C1607" s="10">
        <f t="shared" ca="1" si="25"/>
        <v>5.2</v>
      </c>
      <c r="D1607" s="11" t="s">
        <v>27</v>
      </c>
      <c r="E1607" s="11" t="s">
        <v>86</v>
      </c>
      <c r="F1607" s="11" t="s">
        <v>29</v>
      </c>
      <c r="G1607" s="11" t="s">
        <v>45</v>
      </c>
      <c r="H1607" s="11" t="s">
        <v>31</v>
      </c>
      <c r="I1607" s="11" t="s">
        <v>32</v>
      </c>
      <c r="J1607" s="11" t="s">
        <v>33</v>
      </c>
      <c r="K1607" s="11" t="s">
        <v>109</v>
      </c>
      <c r="L1607" s="9">
        <v>25374</v>
      </c>
      <c r="M1607" s="11" t="s">
        <v>35</v>
      </c>
      <c r="N1607" s="11" t="s">
        <v>36</v>
      </c>
      <c r="O1607" s="11" t="s">
        <v>71</v>
      </c>
      <c r="P1607" s="11" t="s">
        <v>66</v>
      </c>
      <c r="Q1607" s="11" t="s">
        <v>106</v>
      </c>
      <c r="R1607" s="11" cm="1">
        <f t="array" ref="R1607">_xlfn.IFS(Table3[[#This Row],[Performance Levels]]="Exceeds",4,Table3[[#This Row],[Performance Levels]]="Fully Meets",3,Table3[[#This Row],[Performance Levels]]="PIP",1,Table3[[#This Row],[Performance Levels]]="Needs Improvement",2)</f>
        <v>1</v>
      </c>
      <c r="S1607" s="11">
        <v>1</v>
      </c>
      <c r="T1607" s="11" t="str" cm="1">
        <f t="array" ref="T1607">_xlfn.IFS(S1607&lt;=2,"Excellent",S1607=3,"Average",S1607&lt;=5,"Poor")</f>
        <v>Excellent</v>
      </c>
      <c r="U1607" s="9">
        <v>45030</v>
      </c>
      <c r="V1607" s="11">
        <v>3</v>
      </c>
      <c r="W1607" s="11" t="str" cm="1">
        <f t="array" ref="W1607">_xlfn.IFS(S1607&lt;=2,"High",S1607=3,"Moderate",S1607&lt;=5,"Low")</f>
        <v>High</v>
      </c>
      <c r="X1607" s="11">
        <v>4</v>
      </c>
      <c r="Y1607" s="11" t="str" cm="1">
        <f t="array" ref="Y1607">_xlfn.IFS(S1607&lt;=2,"High",S1607=3,"Moderate",S1607&lt;=5,"Low")</f>
        <v>High</v>
      </c>
      <c r="Z1607" s="11">
        <v>4</v>
      </c>
      <c r="AA1607" s="11" t="str" cm="1">
        <f t="array" ref="AA1607">_xlfn.IFS(S1607&lt;=2,"High",S1607=3,"Moderate",S1607&lt;=5,"Low")</f>
        <v>High</v>
      </c>
      <c r="AB1607" s="9">
        <v>44950</v>
      </c>
      <c r="AC1607" s="11" t="s">
        <v>91</v>
      </c>
      <c r="AD1607" s="11" t="s">
        <v>50</v>
      </c>
      <c r="AE1607" s="11" t="s">
        <v>42</v>
      </c>
      <c r="AF1607" s="11">
        <v>2</v>
      </c>
      <c r="AG1607" s="12">
        <v>692.5</v>
      </c>
      <c r="AH1607" s="11">
        <v>52</v>
      </c>
      <c r="AI1607" s="11" t="str" cm="1">
        <f t="array" ref="AI1607">_xlfn.IFS(AH1607&lt;=25,"Young",AH1607&lt;=50,"Adult",AH1607&gt;50,"Old")</f>
        <v>Old</v>
      </c>
    </row>
    <row r="1608" spans="1:35" x14ac:dyDescent="0.35">
      <c r="A1608" s="7">
        <v>2127</v>
      </c>
      <c r="B1608" s="5">
        <v>43666</v>
      </c>
      <c r="C1608" s="6">
        <f t="shared" ca="1" si="25"/>
        <v>6.833333333333333</v>
      </c>
      <c r="D1608" s="7" t="s">
        <v>27</v>
      </c>
      <c r="E1608" s="7" t="s">
        <v>63</v>
      </c>
      <c r="F1608" s="7" t="s">
        <v>29</v>
      </c>
      <c r="G1608" s="7" t="s">
        <v>30</v>
      </c>
      <c r="H1608" s="7" t="s">
        <v>44</v>
      </c>
      <c r="I1608" s="7" t="s">
        <v>45</v>
      </c>
      <c r="J1608" s="7" t="s">
        <v>33</v>
      </c>
      <c r="K1608" s="7" t="s">
        <v>69</v>
      </c>
      <c r="L1608" s="5">
        <v>19689</v>
      </c>
      <c r="M1608" s="7" t="s">
        <v>35</v>
      </c>
      <c r="N1608" s="7" t="s">
        <v>36</v>
      </c>
      <c r="O1608" s="7" t="s">
        <v>71</v>
      </c>
      <c r="P1608" s="7" t="s">
        <v>60</v>
      </c>
      <c r="Q1608" s="7" t="s">
        <v>97</v>
      </c>
      <c r="R1608" s="7" cm="1">
        <f t="array" ref="R1608">_xlfn.IFS(Table3[[#This Row],[Performance Levels]]="Exceeds",4,Table3[[#This Row],[Performance Levels]]="Fully Meets",3,Table3[[#This Row],[Performance Levels]]="PIP",1,Table3[[#This Row],[Performance Levels]]="Needs Improvement",2)</f>
        <v>2</v>
      </c>
      <c r="S1608" s="7">
        <v>4</v>
      </c>
      <c r="T1608" s="7" t="str" cm="1">
        <f t="array" ref="T1608">_xlfn.IFS(S1608&lt;=2,"Excellent",S1608=3,"Average",S1608&lt;=5,"Poor")</f>
        <v>Poor</v>
      </c>
      <c r="U1608" s="5">
        <v>45139</v>
      </c>
      <c r="V1608" s="7">
        <v>2</v>
      </c>
      <c r="W1608" s="7" t="str" cm="1">
        <f t="array" ref="W1608">_xlfn.IFS(S1608&lt;=2,"High",S1608=3,"Moderate",S1608&lt;=5,"Low")</f>
        <v>Low</v>
      </c>
      <c r="X1608" s="7">
        <v>2</v>
      </c>
      <c r="Y1608" s="7" t="str" cm="1">
        <f t="array" ref="Y1608">_xlfn.IFS(S1608&lt;=2,"High",S1608=3,"Moderate",S1608&lt;=5,"Low")</f>
        <v>Low</v>
      </c>
      <c r="Z1608" s="7">
        <v>3</v>
      </c>
      <c r="AA1608" s="7" t="str" cm="1">
        <f t="array" ref="AA1608">_xlfn.IFS(S1608&lt;=2,"High",S1608=3,"Moderate",S1608&lt;=5,"Low")</f>
        <v>Low</v>
      </c>
      <c r="AB1608" s="5">
        <v>45019</v>
      </c>
      <c r="AC1608" s="7" t="s">
        <v>40</v>
      </c>
      <c r="AD1608" s="7" t="s">
        <v>41</v>
      </c>
      <c r="AE1608" s="7" t="s">
        <v>72</v>
      </c>
      <c r="AF1608" s="7">
        <v>5</v>
      </c>
      <c r="AG1608" s="8">
        <v>119.71</v>
      </c>
      <c r="AH1608" s="7">
        <v>66</v>
      </c>
      <c r="AI1608" s="7" t="str" cm="1">
        <f t="array" ref="AI1608">_xlfn.IFS(AH1608&lt;=25,"Young",AH1608&lt;=50,"Adult",AH1608&gt;50,"Old")</f>
        <v>Old</v>
      </c>
    </row>
    <row r="1609" spans="1:35" x14ac:dyDescent="0.35">
      <c r="A1609" s="11">
        <v>2128</v>
      </c>
      <c r="B1609" s="9">
        <v>45012</v>
      </c>
      <c r="C1609" s="10">
        <f t="shared" ca="1" si="25"/>
        <v>3.1472222222222221</v>
      </c>
      <c r="D1609" s="11" t="s">
        <v>27</v>
      </c>
      <c r="E1609" s="11" t="s">
        <v>93</v>
      </c>
      <c r="F1609" s="11" t="s">
        <v>29</v>
      </c>
      <c r="G1609" s="11" t="s">
        <v>54</v>
      </c>
      <c r="H1609" s="11" t="s">
        <v>44</v>
      </c>
      <c r="I1609" s="11" t="s">
        <v>32</v>
      </c>
      <c r="J1609" s="11" t="s">
        <v>33</v>
      </c>
      <c r="K1609" s="11" t="s">
        <v>69</v>
      </c>
      <c r="L1609" s="9">
        <v>20364</v>
      </c>
      <c r="M1609" s="11" t="s">
        <v>35</v>
      </c>
      <c r="N1609" s="11" t="s">
        <v>36</v>
      </c>
      <c r="O1609" s="11" t="s">
        <v>71</v>
      </c>
      <c r="P1609" s="11" t="s">
        <v>38</v>
      </c>
      <c r="Q1609" s="11" t="s">
        <v>97</v>
      </c>
      <c r="R1609" s="11" cm="1">
        <f t="array" ref="R1609">_xlfn.IFS(Table3[[#This Row],[Performance Levels]]="Exceeds",4,Table3[[#This Row],[Performance Levels]]="Fully Meets",3,Table3[[#This Row],[Performance Levels]]="PIP",1,Table3[[#This Row],[Performance Levels]]="Needs Improvement",2)</f>
        <v>2</v>
      </c>
      <c r="S1609" s="11">
        <v>2</v>
      </c>
      <c r="T1609" s="11" t="str" cm="1">
        <f t="array" ref="T1609">_xlfn.IFS(S1609&lt;=2,"Excellent",S1609=3,"Average",S1609&lt;=5,"Poor")</f>
        <v>Excellent</v>
      </c>
      <c r="U1609" s="9">
        <v>45017</v>
      </c>
      <c r="V1609" s="11">
        <v>1</v>
      </c>
      <c r="W1609" s="11" t="str" cm="1">
        <f t="array" ref="W1609">_xlfn.IFS(S1609&lt;=2,"High",S1609=3,"Moderate",S1609&lt;=5,"Low")</f>
        <v>High</v>
      </c>
      <c r="X1609" s="11">
        <v>3</v>
      </c>
      <c r="Y1609" s="11" t="str" cm="1">
        <f t="array" ref="Y1609">_xlfn.IFS(S1609&lt;=2,"High",S1609=3,"Moderate",S1609&lt;=5,"Low")</f>
        <v>High</v>
      </c>
      <c r="Z1609" s="11">
        <v>1</v>
      </c>
      <c r="AA1609" s="11" t="str" cm="1">
        <f t="array" ref="AA1609">_xlfn.IFS(S1609&lt;=2,"High",S1609=3,"Moderate",S1609&lt;=5,"Low")</f>
        <v>High</v>
      </c>
      <c r="AB1609" s="9">
        <v>44917</v>
      </c>
      <c r="AC1609" s="11" t="s">
        <v>61</v>
      </c>
      <c r="AD1609" s="11" t="s">
        <v>50</v>
      </c>
      <c r="AE1609" s="11" t="s">
        <v>72</v>
      </c>
      <c r="AF1609" s="11">
        <v>2</v>
      </c>
      <c r="AG1609" s="12">
        <v>168.47</v>
      </c>
      <c r="AH1609" s="11">
        <v>68</v>
      </c>
      <c r="AI1609" s="11" t="str" cm="1">
        <f t="array" ref="AI1609">_xlfn.IFS(AH1609&lt;=25,"Young",AH1609&lt;=50,"Adult",AH1609&gt;50,"Old")</f>
        <v>Old</v>
      </c>
    </row>
    <row r="1610" spans="1:35" x14ac:dyDescent="0.35">
      <c r="A1610" s="7">
        <v>2129</v>
      </c>
      <c r="B1610" s="5">
        <v>43745</v>
      </c>
      <c r="C1610" s="6">
        <f t="shared" ca="1" si="25"/>
        <v>6.6194444444444445</v>
      </c>
      <c r="D1610" s="7" t="s">
        <v>27</v>
      </c>
      <c r="E1610" s="7" t="s">
        <v>73</v>
      </c>
      <c r="F1610" s="7" t="s">
        <v>29</v>
      </c>
      <c r="G1610" s="7" t="s">
        <v>45</v>
      </c>
      <c r="H1610" s="7" t="s">
        <v>55</v>
      </c>
      <c r="I1610" s="7" t="s">
        <v>32</v>
      </c>
      <c r="J1610" s="7" t="s">
        <v>33</v>
      </c>
      <c r="K1610" s="7" t="s">
        <v>69</v>
      </c>
      <c r="L1610" s="5">
        <v>32175</v>
      </c>
      <c r="M1610" s="7" t="s">
        <v>35</v>
      </c>
      <c r="N1610" s="7" t="s">
        <v>47</v>
      </c>
      <c r="O1610" s="7" t="s">
        <v>59</v>
      </c>
      <c r="P1610" s="7" t="s">
        <v>76</v>
      </c>
      <c r="Q1610" s="7" t="s">
        <v>97</v>
      </c>
      <c r="R1610" s="7" cm="1">
        <f t="array" ref="R1610">_xlfn.IFS(Table3[[#This Row],[Performance Levels]]="Exceeds",4,Table3[[#This Row],[Performance Levels]]="Fully Meets",3,Table3[[#This Row],[Performance Levels]]="PIP",1,Table3[[#This Row],[Performance Levels]]="Needs Improvement",2)</f>
        <v>2</v>
      </c>
      <c r="S1610" s="7">
        <v>2</v>
      </c>
      <c r="T1610" s="7" t="str" cm="1">
        <f t="array" ref="T1610">_xlfn.IFS(S1610&lt;=2,"Excellent",S1610=3,"Average",S1610&lt;=5,"Poor")</f>
        <v>Excellent</v>
      </c>
      <c r="U1610" s="5">
        <v>44834</v>
      </c>
      <c r="V1610" s="7">
        <v>5</v>
      </c>
      <c r="W1610" s="7" t="str" cm="1">
        <f t="array" ref="W1610">_xlfn.IFS(S1610&lt;=2,"High",S1610=3,"Moderate",S1610&lt;=5,"Low")</f>
        <v>High</v>
      </c>
      <c r="X1610" s="7">
        <v>5</v>
      </c>
      <c r="Y1610" s="7" t="str" cm="1">
        <f t="array" ref="Y1610">_xlfn.IFS(S1610&lt;=2,"High",S1610=3,"Moderate",S1610&lt;=5,"Low")</f>
        <v>High</v>
      </c>
      <c r="Z1610" s="7">
        <v>2</v>
      </c>
      <c r="AA1610" s="7" t="str" cm="1">
        <f t="array" ref="AA1610">_xlfn.IFS(S1610&lt;=2,"High",S1610=3,"Moderate",S1610&lt;=5,"Low")</f>
        <v>High</v>
      </c>
      <c r="AB1610" s="5">
        <v>44988</v>
      </c>
      <c r="AC1610" s="7" t="s">
        <v>91</v>
      </c>
      <c r="AD1610" s="7" t="s">
        <v>50</v>
      </c>
      <c r="AE1610" s="7" t="s">
        <v>51</v>
      </c>
      <c r="AF1610" s="7">
        <v>4</v>
      </c>
      <c r="AG1610" s="8">
        <v>951.82</v>
      </c>
      <c r="AH1610" s="7">
        <v>31</v>
      </c>
      <c r="AI1610" s="7" t="str" cm="1">
        <f t="array" ref="AI1610">_xlfn.IFS(AH1610&lt;=25,"Young",AH1610&lt;=50,"Adult",AH1610&gt;50,"Old")</f>
        <v>Adult</v>
      </c>
    </row>
    <row r="1611" spans="1:35" x14ac:dyDescent="0.35">
      <c r="A1611" s="11">
        <v>2130</v>
      </c>
      <c r="B1611" s="9">
        <v>44908</v>
      </c>
      <c r="C1611" s="10">
        <f t="shared" ca="1" si="25"/>
        <v>3.4361111111111109</v>
      </c>
      <c r="D1611" s="11" t="s">
        <v>27</v>
      </c>
      <c r="E1611" s="11" t="s">
        <v>80</v>
      </c>
      <c r="F1611" s="11" t="s">
        <v>29</v>
      </c>
      <c r="G1611" s="11" t="s">
        <v>30</v>
      </c>
      <c r="H1611" s="11" t="s">
        <v>31</v>
      </c>
      <c r="I1611" s="11" t="s">
        <v>45</v>
      </c>
      <c r="J1611" s="11" t="s">
        <v>33</v>
      </c>
      <c r="K1611" s="11" t="s">
        <v>69</v>
      </c>
      <c r="L1611" s="9">
        <v>26719</v>
      </c>
      <c r="M1611" s="11" t="s">
        <v>35</v>
      </c>
      <c r="N1611" s="11" t="s">
        <v>36</v>
      </c>
      <c r="O1611" s="11" t="s">
        <v>59</v>
      </c>
      <c r="P1611" s="11" t="s">
        <v>66</v>
      </c>
      <c r="Q1611" s="11" t="s">
        <v>97</v>
      </c>
      <c r="R1611" s="11" cm="1">
        <f t="array" ref="R1611">_xlfn.IFS(Table3[[#This Row],[Performance Levels]]="Exceeds",4,Table3[[#This Row],[Performance Levels]]="Fully Meets",3,Table3[[#This Row],[Performance Levels]]="PIP",1,Table3[[#This Row],[Performance Levels]]="Needs Improvement",2)</f>
        <v>2</v>
      </c>
      <c r="S1611" s="11">
        <v>1</v>
      </c>
      <c r="T1611" s="11" t="str" cm="1">
        <f t="array" ref="T1611">_xlfn.IFS(S1611&lt;=2,"Excellent",S1611=3,"Average",S1611&lt;=5,"Poor")</f>
        <v>Excellent</v>
      </c>
      <c r="U1611" s="9">
        <v>45015</v>
      </c>
      <c r="V1611" s="11">
        <v>3</v>
      </c>
      <c r="W1611" s="11" t="str" cm="1">
        <f t="array" ref="W1611">_xlfn.IFS(S1611&lt;=2,"High",S1611=3,"Moderate",S1611&lt;=5,"Low")</f>
        <v>High</v>
      </c>
      <c r="X1611" s="11">
        <v>5</v>
      </c>
      <c r="Y1611" s="11" t="str" cm="1">
        <f t="array" ref="Y1611">_xlfn.IFS(S1611&lt;=2,"High",S1611=3,"Moderate",S1611&lt;=5,"Low")</f>
        <v>High</v>
      </c>
      <c r="Z1611" s="11">
        <v>2</v>
      </c>
      <c r="AA1611" s="11" t="str" cm="1">
        <f t="array" ref="AA1611">_xlfn.IFS(S1611&lt;=2,"High",S1611=3,"Moderate",S1611&lt;=5,"Low")</f>
        <v>High</v>
      </c>
      <c r="AB1611" s="9">
        <v>44886</v>
      </c>
      <c r="AC1611" s="11" t="s">
        <v>61</v>
      </c>
      <c r="AD1611" s="11" t="s">
        <v>41</v>
      </c>
      <c r="AE1611" s="11" t="s">
        <v>62</v>
      </c>
      <c r="AF1611" s="11">
        <v>4</v>
      </c>
      <c r="AG1611" s="12">
        <v>444.22</v>
      </c>
      <c r="AH1611" s="11">
        <v>49</v>
      </c>
      <c r="AI1611" s="11" t="str" cm="1">
        <f t="array" ref="AI1611">_xlfn.IFS(AH1611&lt;=25,"Young",AH1611&lt;=50,"Adult",AH1611&gt;50,"Old")</f>
        <v>Adult</v>
      </c>
    </row>
    <row r="1612" spans="1:35" x14ac:dyDescent="0.35">
      <c r="A1612" s="7">
        <v>2131</v>
      </c>
      <c r="B1612" s="5">
        <v>43988</v>
      </c>
      <c r="C1612" s="6">
        <f t="shared" ca="1" si="25"/>
        <v>5.9555555555555557</v>
      </c>
      <c r="D1612" s="7" t="s">
        <v>27</v>
      </c>
      <c r="E1612" s="7" t="s">
        <v>53</v>
      </c>
      <c r="F1612" s="7" t="s">
        <v>107</v>
      </c>
      <c r="G1612" s="7" t="s">
        <v>45</v>
      </c>
      <c r="H1612" s="7" t="s">
        <v>31</v>
      </c>
      <c r="I1612" s="7" t="s">
        <v>45</v>
      </c>
      <c r="J1612" s="7" t="s">
        <v>33</v>
      </c>
      <c r="K1612" s="7" t="s">
        <v>69</v>
      </c>
      <c r="L1612" s="5">
        <v>18699</v>
      </c>
      <c r="M1612" s="7" t="s">
        <v>35</v>
      </c>
      <c r="N1612" s="7" t="s">
        <v>36</v>
      </c>
      <c r="O1612" s="7" t="s">
        <v>71</v>
      </c>
      <c r="P1612" s="7" t="s">
        <v>38</v>
      </c>
      <c r="Q1612" s="7" t="s">
        <v>97</v>
      </c>
      <c r="R1612" s="7" cm="1">
        <f t="array" ref="R1612">_xlfn.IFS(Table3[[#This Row],[Performance Levels]]="Exceeds",4,Table3[[#This Row],[Performance Levels]]="Fully Meets",3,Table3[[#This Row],[Performance Levels]]="PIP",1,Table3[[#This Row],[Performance Levels]]="Needs Improvement",2)</f>
        <v>2</v>
      </c>
      <c r="S1612" s="7">
        <v>4</v>
      </c>
      <c r="T1612" s="7" t="str" cm="1">
        <f t="array" ref="T1612">_xlfn.IFS(S1612&lt;=2,"Excellent",S1612=3,"Average",S1612&lt;=5,"Poor")</f>
        <v>Poor</v>
      </c>
      <c r="U1612" s="5">
        <v>44923</v>
      </c>
      <c r="V1612" s="7">
        <v>1</v>
      </c>
      <c r="W1612" s="7" t="str" cm="1">
        <f t="array" ref="W1612">_xlfn.IFS(S1612&lt;=2,"High",S1612=3,"Moderate",S1612&lt;=5,"Low")</f>
        <v>Low</v>
      </c>
      <c r="X1612" s="7">
        <v>2</v>
      </c>
      <c r="Y1612" s="7" t="str" cm="1">
        <f t="array" ref="Y1612">_xlfn.IFS(S1612&lt;=2,"High",S1612=3,"Moderate",S1612&lt;=5,"Low")</f>
        <v>Low</v>
      </c>
      <c r="Z1612" s="7">
        <v>1</v>
      </c>
      <c r="AA1612" s="7" t="str" cm="1">
        <f t="array" ref="AA1612">_xlfn.IFS(S1612&lt;=2,"High",S1612=3,"Moderate",S1612&lt;=5,"Low")</f>
        <v>Low</v>
      </c>
      <c r="AB1612" s="5">
        <v>44947</v>
      </c>
      <c r="AC1612" s="7" t="s">
        <v>61</v>
      </c>
      <c r="AD1612" s="7" t="s">
        <v>41</v>
      </c>
      <c r="AE1612" s="7" t="s">
        <v>72</v>
      </c>
      <c r="AF1612" s="7">
        <v>5</v>
      </c>
      <c r="AG1612" s="8">
        <v>591.83000000000004</v>
      </c>
      <c r="AH1612" s="7">
        <v>69</v>
      </c>
      <c r="AI1612" s="7" t="str" cm="1">
        <f t="array" ref="AI1612">_xlfn.IFS(AH1612&lt;=25,"Young",AH1612&lt;=50,"Adult",AH1612&gt;50,"Old")</f>
        <v>Old</v>
      </c>
    </row>
    <row r="1613" spans="1:35" x14ac:dyDescent="0.35">
      <c r="A1613" s="11">
        <v>2132</v>
      </c>
      <c r="B1613" s="9">
        <v>44676</v>
      </c>
      <c r="C1613" s="10">
        <f t="shared" ca="1" si="25"/>
        <v>4.0694444444444446</v>
      </c>
      <c r="D1613" s="11" t="s">
        <v>27</v>
      </c>
      <c r="E1613" s="11" t="s">
        <v>68</v>
      </c>
      <c r="F1613" s="11" t="s">
        <v>29</v>
      </c>
      <c r="G1613" s="11" t="s">
        <v>54</v>
      </c>
      <c r="H1613" s="11" t="s">
        <v>44</v>
      </c>
      <c r="I1613" s="11" t="s">
        <v>54</v>
      </c>
      <c r="J1613" s="11" t="s">
        <v>33</v>
      </c>
      <c r="K1613" s="11" t="s">
        <v>96</v>
      </c>
      <c r="L1613" s="9">
        <v>23546</v>
      </c>
      <c r="M1613" s="11" t="s">
        <v>35</v>
      </c>
      <c r="N1613" s="11" t="s">
        <v>36</v>
      </c>
      <c r="O1613" s="11" t="s">
        <v>59</v>
      </c>
      <c r="P1613" s="11" t="s">
        <v>38</v>
      </c>
      <c r="Q1613" s="11" t="s">
        <v>97</v>
      </c>
      <c r="R1613" s="11" cm="1">
        <f t="array" ref="R1613">_xlfn.IFS(Table3[[#This Row],[Performance Levels]]="Exceeds",4,Table3[[#This Row],[Performance Levels]]="Fully Meets",3,Table3[[#This Row],[Performance Levels]]="PIP",1,Table3[[#This Row],[Performance Levels]]="Needs Improvement",2)</f>
        <v>2</v>
      </c>
      <c r="S1613" s="11">
        <v>2</v>
      </c>
      <c r="T1613" s="11" t="str" cm="1">
        <f t="array" ref="T1613">_xlfn.IFS(S1613&lt;=2,"Excellent",S1613=3,"Average",S1613&lt;=5,"Poor")</f>
        <v>Excellent</v>
      </c>
      <c r="U1613" s="9">
        <v>44910</v>
      </c>
      <c r="V1613" s="11">
        <v>2</v>
      </c>
      <c r="W1613" s="11" t="str" cm="1">
        <f t="array" ref="W1613">_xlfn.IFS(S1613&lt;=2,"High",S1613=3,"Moderate",S1613&lt;=5,"Low")</f>
        <v>High</v>
      </c>
      <c r="X1613" s="11">
        <v>3</v>
      </c>
      <c r="Y1613" s="11" t="str" cm="1">
        <f t="array" ref="Y1613">_xlfn.IFS(S1613&lt;=2,"High",S1613=3,"Moderate",S1613&lt;=5,"Low")</f>
        <v>High</v>
      </c>
      <c r="Z1613" s="11">
        <v>3</v>
      </c>
      <c r="AA1613" s="11" t="str" cm="1">
        <f t="array" ref="AA1613">_xlfn.IFS(S1613&lt;=2,"High",S1613=3,"Moderate",S1613&lt;=5,"Low")</f>
        <v>High</v>
      </c>
      <c r="AB1613" s="9">
        <v>44819</v>
      </c>
      <c r="AC1613" s="11" t="s">
        <v>91</v>
      </c>
      <c r="AD1613" s="11" t="s">
        <v>41</v>
      </c>
      <c r="AE1613" s="11" t="s">
        <v>72</v>
      </c>
      <c r="AF1613" s="11">
        <v>5</v>
      </c>
      <c r="AG1613" s="12">
        <v>936.77</v>
      </c>
      <c r="AH1613" s="11">
        <v>58</v>
      </c>
      <c r="AI1613" s="11" t="str" cm="1">
        <f t="array" ref="AI1613">_xlfn.IFS(AH1613&lt;=25,"Young",AH1613&lt;=50,"Adult",AH1613&gt;50,"Old")</f>
        <v>Old</v>
      </c>
    </row>
    <row r="1614" spans="1:35" x14ac:dyDescent="0.35">
      <c r="A1614" s="7">
        <v>2133</v>
      </c>
      <c r="B1614" s="5">
        <v>44040</v>
      </c>
      <c r="C1614" s="6">
        <f t="shared" ca="1" si="25"/>
        <v>5.8111111111111109</v>
      </c>
      <c r="D1614" s="7" t="s">
        <v>27</v>
      </c>
      <c r="E1614" s="7" t="s">
        <v>28</v>
      </c>
      <c r="F1614" s="7" t="s">
        <v>29</v>
      </c>
      <c r="G1614" s="7" t="s">
        <v>30</v>
      </c>
      <c r="H1614" s="7" t="s">
        <v>44</v>
      </c>
      <c r="I1614" s="7" t="s">
        <v>54</v>
      </c>
      <c r="J1614" s="7" t="s">
        <v>33</v>
      </c>
      <c r="K1614" s="7" t="s">
        <v>69</v>
      </c>
      <c r="L1614" s="5">
        <v>27261</v>
      </c>
      <c r="M1614" s="7" t="s">
        <v>35</v>
      </c>
      <c r="N1614" s="7" t="s">
        <v>36</v>
      </c>
      <c r="O1614" s="7" t="s">
        <v>71</v>
      </c>
      <c r="P1614" s="7" t="s">
        <v>60</v>
      </c>
      <c r="Q1614" s="7" t="s">
        <v>106</v>
      </c>
      <c r="R1614" s="7" cm="1">
        <f t="array" ref="R1614">_xlfn.IFS(Table3[[#This Row],[Performance Levels]]="Exceeds",4,Table3[[#This Row],[Performance Levels]]="Fully Meets",3,Table3[[#This Row],[Performance Levels]]="PIP",1,Table3[[#This Row],[Performance Levels]]="Needs Improvement",2)</f>
        <v>1</v>
      </c>
      <c r="S1614" s="7">
        <v>1</v>
      </c>
      <c r="T1614" s="7" t="str" cm="1">
        <f t="array" ref="T1614">_xlfn.IFS(S1614&lt;=2,"Excellent",S1614=3,"Average",S1614&lt;=5,"Poor")</f>
        <v>Excellent</v>
      </c>
      <c r="U1614" s="5">
        <v>44987</v>
      </c>
      <c r="V1614" s="7">
        <v>2</v>
      </c>
      <c r="W1614" s="7" t="str" cm="1">
        <f t="array" ref="W1614">_xlfn.IFS(S1614&lt;=2,"High",S1614=3,"Moderate",S1614&lt;=5,"Low")</f>
        <v>High</v>
      </c>
      <c r="X1614" s="7">
        <v>3</v>
      </c>
      <c r="Y1614" s="7" t="str" cm="1">
        <f t="array" ref="Y1614">_xlfn.IFS(S1614&lt;=2,"High",S1614=3,"Moderate",S1614&lt;=5,"Low")</f>
        <v>High</v>
      </c>
      <c r="Z1614" s="7">
        <v>2</v>
      </c>
      <c r="AA1614" s="7" t="str" cm="1">
        <f t="array" ref="AA1614">_xlfn.IFS(S1614&lt;=2,"High",S1614=3,"Moderate",S1614&lt;=5,"Low")</f>
        <v>High</v>
      </c>
      <c r="AB1614" s="5">
        <v>45001</v>
      </c>
      <c r="AC1614" s="7" t="s">
        <v>67</v>
      </c>
      <c r="AD1614" s="7" t="s">
        <v>50</v>
      </c>
      <c r="AE1614" s="7" t="s">
        <v>72</v>
      </c>
      <c r="AF1614" s="7">
        <v>4</v>
      </c>
      <c r="AG1614" s="8">
        <v>797.13</v>
      </c>
      <c r="AH1614" s="7">
        <v>46</v>
      </c>
      <c r="AI1614" s="7" t="str" cm="1">
        <f t="array" ref="AI1614">_xlfn.IFS(AH1614&lt;=25,"Young",AH1614&lt;=50,"Adult",AH1614&gt;50,"Old")</f>
        <v>Adult</v>
      </c>
    </row>
    <row r="1615" spans="1:35" x14ac:dyDescent="0.35">
      <c r="A1615" s="11">
        <v>2134</v>
      </c>
      <c r="B1615" s="9">
        <v>44620</v>
      </c>
      <c r="C1615" s="10">
        <f t="shared" ca="1" si="25"/>
        <v>4.2222222222222223</v>
      </c>
      <c r="D1615" s="11" t="s">
        <v>27</v>
      </c>
      <c r="E1615" s="11" t="s">
        <v>84</v>
      </c>
      <c r="F1615" s="11" t="s">
        <v>29</v>
      </c>
      <c r="G1615" s="11" t="s">
        <v>45</v>
      </c>
      <c r="H1615" s="11" t="s">
        <v>55</v>
      </c>
      <c r="I1615" s="11" t="s">
        <v>32</v>
      </c>
      <c r="J1615" s="11" t="s">
        <v>33</v>
      </c>
      <c r="K1615" s="11" t="s">
        <v>46</v>
      </c>
      <c r="L1615" s="9">
        <v>37081</v>
      </c>
      <c r="M1615" s="11" t="s">
        <v>35</v>
      </c>
      <c r="N1615" s="11" t="s">
        <v>36</v>
      </c>
      <c r="O1615" s="11" t="s">
        <v>48</v>
      </c>
      <c r="P1615" s="11" t="s">
        <v>38</v>
      </c>
      <c r="Q1615" s="11" t="s">
        <v>77</v>
      </c>
      <c r="R1615" s="11" cm="1">
        <f t="array" ref="R1615">_xlfn.IFS(Table3[[#This Row],[Performance Levels]]="Exceeds",4,Table3[[#This Row],[Performance Levels]]="Fully Meets",3,Table3[[#This Row],[Performance Levels]]="PIP",1,Table3[[#This Row],[Performance Levels]]="Needs Improvement",2)</f>
        <v>4</v>
      </c>
      <c r="S1615" s="11">
        <v>2</v>
      </c>
      <c r="T1615" s="11" t="str" cm="1">
        <f t="array" ref="T1615">_xlfn.IFS(S1615&lt;=2,"Excellent",S1615=3,"Average",S1615&lt;=5,"Poor")</f>
        <v>Excellent</v>
      </c>
      <c r="U1615" s="9">
        <v>44984</v>
      </c>
      <c r="V1615" s="11">
        <v>4</v>
      </c>
      <c r="W1615" s="11" t="str" cm="1">
        <f t="array" ref="W1615">_xlfn.IFS(S1615&lt;=2,"High",S1615=3,"Moderate",S1615&lt;=5,"Low")</f>
        <v>High</v>
      </c>
      <c r="X1615" s="11">
        <v>2</v>
      </c>
      <c r="Y1615" s="11" t="str" cm="1">
        <f t="array" ref="Y1615">_xlfn.IFS(S1615&lt;=2,"High",S1615=3,"Moderate",S1615&lt;=5,"Low")</f>
        <v>High</v>
      </c>
      <c r="Z1615" s="11">
        <v>5</v>
      </c>
      <c r="AA1615" s="11" t="str" cm="1">
        <f t="array" ref="AA1615">_xlfn.IFS(S1615&lt;=2,"High",S1615=3,"Moderate",S1615&lt;=5,"Low")</f>
        <v>High</v>
      </c>
      <c r="AB1615" s="9">
        <v>44854</v>
      </c>
      <c r="AC1615" s="11" t="s">
        <v>67</v>
      </c>
      <c r="AD1615" s="11" t="s">
        <v>41</v>
      </c>
      <c r="AE1615" s="11" t="s">
        <v>62</v>
      </c>
      <c r="AF1615" s="11">
        <v>1</v>
      </c>
      <c r="AG1615" s="12">
        <v>420.72</v>
      </c>
      <c r="AH1615" s="11">
        <v>21</v>
      </c>
      <c r="AI1615" s="11" t="str" cm="1">
        <f t="array" ref="AI1615">_xlfn.IFS(AH1615&lt;=25,"Young",AH1615&lt;=50,"Adult",AH1615&gt;50,"Old")</f>
        <v>Young</v>
      </c>
    </row>
    <row r="1616" spans="1:35" x14ac:dyDescent="0.35">
      <c r="A1616" s="7">
        <v>2135</v>
      </c>
      <c r="B1616" s="5">
        <v>44494</v>
      </c>
      <c r="C1616" s="6">
        <f t="shared" ca="1" si="25"/>
        <v>4.5694444444444446</v>
      </c>
      <c r="D1616" s="7" t="s">
        <v>27</v>
      </c>
      <c r="E1616" s="7" t="s">
        <v>43</v>
      </c>
      <c r="F1616" s="7" t="s">
        <v>29</v>
      </c>
      <c r="G1616" s="7" t="s">
        <v>30</v>
      </c>
      <c r="H1616" s="7" t="s">
        <v>44</v>
      </c>
      <c r="I1616" s="7" t="s">
        <v>45</v>
      </c>
      <c r="J1616" s="7" t="s">
        <v>33</v>
      </c>
      <c r="K1616" s="7" t="s">
        <v>78</v>
      </c>
      <c r="L1616" s="5">
        <v>20204</v>
      </c>
      <c r="M1616" s="7" t="s">
        <v>35</v>
      </c>
      <c r="N1616" s="7" t="s">
        <v>36</v>
      </c>
      <c r="O1616" s="7" t="s">
        <v>83</v>
      </c>
      <c r="P1616" s="7" t="s">
        <v>66</v>
      </c>
      <c r="Q1616" s="7" t="s">
        <v>77</v>
      </c>
      <c r="R1616" s="7" cm="1">
        <f t="array" ref="R1616">_xlfn.IFS(Table3[[#This Row],[Performance Levels]]="Exceeds",4,Table3[[#This Row],[Performance Levels]]="Fully Meets",3,Table3[[#This Row],[Performance Levels]]="PIP",1,Table3[[#This Row],[Performance Levels]]="Needs Improvement",2)</f>
        <v>4</v>
      </c>
      <c r="S1616" s="7">
        <v>2</v>
      </c>
      <c r="T1616" s="7" t="str" cm="1">
        <f t="array" ref="T1616">_xlfn.IFS(S1616&lt;=2,"Excellent",S1616=3,"Average",S1616&lt;=5,"Poor")</f>
        <v>Excellent</v>
      </c>
      <c r="U1616" s="5">
        <v>45140</v>
      </c>
      <c r="V1616" s="7">
        <v>2</v>
      </c>
      <c r="W1616" s="7" t="str" cm="1">
        <f t="array" ref="W1616">_xlfn.IFS(S1616&lt;=2,"High",S1616=3,"Moderate",S1616&lt;=5,"Low")</f>
        <v>High</v>
      </c>
      <c r="X1616" s="7">
        <v>2</v>
      </c>
      <c r="Y1616" s="7" t="str" cm="1">
        <f t="array" ref="Y1616">_xlfn.IFS(S1616&lt;=2,"High",S1616=3,"Moderate",S1616&lt;=5,"Low")</f>
        <v>High</v>
      </c>
      <c r="Z1616" s="7">
        <v>4</v>
      </c>
      <c r="AA1616" s="7" t="str" cm="1">
        <f t="array" ref="AA1616">_xlfn.IFS(S1616&lt;=2,"High",S1616=3,"Moderate",S1616&lt;=5,"Low")</f>
        <v>High</v>
      </c>
      <c r="AB1616" s="5">
        <v>44886</v>
      </c>
      <c r="AC1616" s="7" t="s">
        <v>67</v>
      </c>
      <c r="AD1616" s="7" t="s">
        <v>41</v>
      </c>
      <c r="AE1616" s="7" t="s">
        <v>62</v>
      </c>
      <c r="AF1616" s="7">
        <v>5</v>
      </c>
      <c r="AG1616" s="8">
        <v>218.13</v>
      </c>
      <c r="AH1616" s="7">
        <v>66</v>
      </c>
      <c r="AI1616" s="7" t="str" cm="1">
        <f t="array" ref="AI1616">_xlfn.IFS(AH1616&lt;=25,"Young",AH1616&lt;=50,"Adult",AH1616&gt;50,"Old")</f>
        <v>Old</v>
      </c>
    </row>
    <row r="1617" spans="1:35" x14ac:dyDescent="0.35">
      <c r="A1617" s="11">
        <v>2136</v>
      </c>
      <c r="B1617" s="9">
        <v>43355</v>
      </c>
      <c r="C1617" s="10">
        <f t="shared" ca="1" si="25"/>
        <v>7.6888888888888891</v>
      </c>
      <c r="D1617" s="11" t="s">
        <v>27</v>
      </c>
      <c r="E1617" s="11" t="s">
        <v>86</v>
      </c>
      <c r="F1617" s="11" t="s">
        <v>29</v>
      </c>
      <c r="G1617" s="11" t="s">
        <v>45</v>
      </c>
      <c r="H1617" s="11" t="s">
        <v>44</v>
      </c>
      <c r="I1617" s="11" t="s">
        <v>45</v>
      </c>
      <c r="J1617" s="11" t="s">
        <v>33</v>
      </c>
      <c r="K1617" s="11" t="s">
        <v>110</v>
      </c>
      <c r="L1617" s="9">
        <v>33519</v>
      </c>
      <c r="M1617" s="11" t="s">
        <v>35</v>
      </c>
      <c r="N1617" s="11" t="s">
        <v>36</v>
      </c>
      <c r="O1617" s="11" t="s">
        <v>59</v>
      </c>
      <c r="P1617" s="11" t="s">
        <v>76</v>
      </c>
      <c r="Q1617" s="11" t="s">
        <v>77</v>
      </c>
      <c r="R1617" s="11" cm="1">
        <f t="array" ref="R1617">_xlfn.IFS(Table3[[#This Row],[Performance Levels]]="Exceeds",4,Table3[[#This Row],[Performance Levels]]="Fully Meets",3,Table3[[#This Row],[Performance Levels]]="PIP",1,Table3[[#This Row],[Performance Levels]]="Needs Improvement",2)</f>
        <v>4</v>
      </c>
      <c r="S1617" s="11">
        <v>1</v>
      </c>
      <c r="T1617" s="11" t="str" cm="1">
        <f t="array" ref="T1617">_xlfn.IFS(S1617&lt;=2,"Excellent",S1617=3,"Average",S1617&lt;=5,"Poor")</f>
        <v>Excellent</v>
      </c>
      <c r="U1617" s="9">
        <v>44975</v>
      </c>
      <c r="V1617" s="11">
        <v>2</v>
      </c>
      <c r="W1617" s="11" t="str" cm="1">
        <f t="array" ref="W1617">_xlfn.IFS(S1617&lt;=2,"High",S1617=3,"Moderate",S1617&lt;=5,"Low")</f>
        <v>High</v>
      </c>
      <c r="X1617" s="11">
        <v>2</v>
      </c>
      <c r="Y1617" s="11" t="str" cm="1">
        <f t="array" ref="Y1617">_xlfn.IFS(S1617&lt;=2,"High",S1617=3,"Moderate",S1617&lt;=5,"Low")</f>
        <v>High</v>
      </c>
      <c r="Z1617" s="11">
        <v>2</v>
      </c>
      <c r="AA1617" s="11" t="str" cm="1">
        <f t="array" ref="AA1617">_xlfn.IFS(S1617&lt;=2,"High",S1617=3,"Moderate",S1617&lt;=5,"Low")</f>
        <v>High</v>
      </c>
      <c r="AB1617" s="9">
        <v>44893</v>
      </c>
      <c r="AC1617" s="11" t="s">
        <v>91</v>
      </c>
      <c r="AD1617" s="11" t="s">
        <v>41</v>
      </c>
      <c r="AE1617" s="11" t="s">
        <v>51</v>
      </c>
      <c r="AF1617" s="11">
        <v>1</v>
      </c>
      <c r="AG1617" s="12">
        <v>659.25</v>
      </c>
      <c r="AH1617" s="11">
        <v>27</v>
      </c>
      <c r="AI1617" s="11" t="str" cm="1">
        <f t="array" ref="AI1617">_xlfn.IFS(AH1617&lt;=25,"Young",AH1617&lt;=50,"Adult",AH1617&gt;50,"Old")</f>
        <v>Adult</v>
      </c>
    </row>
    <row r="1618" spans="1:35" x14ac:dyDescent="0.35">
      <c r="A1618" s="7">
        <v>2138</v>
      </c>
      <c r="B1618" s="5">
        <v>44504</v>
      </c>
      <c r="C1618" s="6">
        <f t="shared" ca="1" si="25"/>
        <v>4.5444444444444443</v>
      </c>
      <c r="D1618" s="7" t="s">
        <v>105</v>
      </c>
      <c r="E1618" s="7" t="s">
        <v>43</v>
      </c>
      <c r="F1618" s="7" t="s">
        <v>29</v>
      </c>
      <c r="G1618" s="7" t="s">
        <v>30</v>
      </c>
      <c r="H1618" s="7" t="s">
        <v>31</v>
      </c>
      <c r="I1618" s="7" t="s">
        <v>32</v>
      </c>
      <c r="J1618" s="7" t="s">
        <v>33</v>
      </c>
      <c r="K1618" s="7" t="s">
        <v>95</v>
      </c>
      <c r="L1618" s="5">
        <v>24330</v>
      </c>
      <c r="M1618" s="7" t="s">
        <v>35</v>
      </c>
      <c r="N1618" s="7" t="s">
        <v>36</v>
      </c>
      <c r="O1618" s="7" t="s">
        <v>48</v>
      </c>
      <c r="P1618" s="7" t="s">
        <v>76</v>
      </c>
      <c r="Q1618" s="7" t="s">
        <v>77</v>
      </c>
      <c r="R1618" s="7" cm="1">
        <f t="array" ref="R1618">_xlfn.IFS(Table3[[#This Row],[Performance Levels]]="Exceeds",4,Table3[[#This Row],[Performance Levels]]="Fully Meets",3,Table3[[#This Row],[Performance Levels]]="PIP",1,Table3[[#This Row],[Performance Levels]]="Needs Improvement",2)</f>
        <v>4</v>
      </c>
      <c r="S1618" s="7">
        <v>2</v>
      </c>
      <c r="T1618" s="7" t="str" cm="1">
        <f t="array" ref="T1618">_xlfn.IFS(S1618&lt;=2,"Excellent",S1618=3,"Average",S1618&lt;=5,"Poor")</f>
        <v>Excellent</v>
      </c>
      <c r="U1618" s="5">
        <v>44795</v>
      </c>
      <c r="V1618" s="7">
        <v>1</v>
      </c>
      <c r="W1618" s="7" t="str" cm="1">
        <f t="array" ref="W1618">_xlfn.IFS(S1618&lt;=2,"High",S1618=3,"Moderate",S1618&lt;=5,"Low")</f>
        <v>High</v>
      </c>
      <c r="X1618" s="7">
        <v>5</v>
      </c>
      <c r="Y1618" s="7" t="str" cm="1">
        <f t="array" ref="Y1618">_xlfn.IFS(S1618&lt;=2,"High",S1618=3,"Moderate",S1618&lt;=5,"Low")</f>
        <v>High</v>
      </c>
      <c r="Z1618" s="7">
        <v>2</v>
      </c>
      <c r="AA1618" s="7" t="str" cm="1">
        <f t="array" ref="AA1618">_xlfn.IFS(S1618&lt;=2,"High",S1618=3,"Moderate",S1618&lt;=5,"Low")</f>
        <v>High</v>
      </c>
      <c r="AB1618" s="5">
        <v>44790</v>
      </c>
      <c r="AC1618" s="7" t="s">
        <v>61</v>
      </c>
      <c r="AD1618" s="7" t="s">
        <v>41</v>
      </c>
      <c r="AE1618" s="7" t="s">
        <v>62</v>
      </c>
      <c r="AF1618" s="7">
        <v>3</v>
      </c>
      <c r="AG1618" s="8">
        <v>282.20999999999998</v>
      </c>
      <c r="AH1618" s="7">
        <v>55</v>
      </c>
      <c r="AI1618" s="7" t="str" cm="1">
        <f t="array" ref="AI1618">_xlfn.IFS(AH1618&lt;=25,"Young",AH1618&lt;=50,"Adult",AH1618&gt;50,"Old")</f>
        <v>Old</v>
      </c>
    </row>
    <row r="1619" spans="1:35" x14ac:dyDescent="0.35">
      <c r="A1619" s="11">
        <v>2139</v>
      </c>
      <c r="B1619" s="9">
        <v>43956</v>
      </c>
      <c r="C1619" s="10">
        <f t="shared" ca="1" si="25"/>
        <v>6.041666666666667</v>
      </c>
      <c r="D1619" s="11" t="s">
        <v>105</v>
      </c>
      <c r="E1619" s="11" t="s">
        <v>86</v>
      </c>
      <c r="F1619" s="11" t="s">
        <v>29</v>
      </c>
      <c r="G1619" s="11" t="s">
        <v>45</v>
      </c>
      <c r="H1619" s="11" t="s">
        <v>55</v>
      </c>
      <c r="I1619" s="11" t="s">
        <v>54</v>
      </c>
      <c r="J1619" s="11" t="s">
        <v>33</v>
      </c>
      <c r="K1619" s="11" t="s">
        <v>46</v>
      </c>
      <c r="L1619" s="9">
        <v>24927</v>
      </c>
      <c r="M1619" s="11" t="s">
        <v>35</v>
      </c>
      <c r="N1619" s="11" t="s">
        <v>36</v>
      </c>
      <c r="O1619" s="11" t="s">
        <v>37</v>
      </c>
      <c r="P1619" s="11" t="s">
        <v>38</v>
      </c>
      <c r="Q1619" s="11" t="s">
        <v>77</v>
      </c>
      <c r="R1619" s="11" cm="1">
        <f t="array" ref="R1619">_xlfn.IFS(Table3[[#This Row],[Performance Levels]]="Exceeds",4,Table3[[#This Row],[Performance Levels]]="Fully Meets",3,Table3[[#This Row],[Performance Levels]]="PIP",1,Table3[[#This Row],[Performance Levels]]="Needs Improvement",2)</f>
        <v>4</v>
      </c>
      <c r="S1619" s="11">
        <v>2</v>
      </c>
      <c r="T1619" s="11" t="str" cm="1">
        <f t="array" ref="T1619">_xlfn.IFS(S1619&lt;=2,"Excellent",S1619=3,"Average",S1619&lt;=5,"Poor")</f>
        <v>Excellent</v>
      </c>
      <c r="U1619" s="9">
        <v>45051</v>
      </c>
      <c r="V1619" s="11">
        <v>1</v>
      </c>
      <c r="W1619" s="11" t="str" cm="1">
        <f t="array" ref="W1619">_xlfn.IFS(S1619&lt;=2,"High",S1619=3,"Moderate",S1619&lt;=5,"Low")</f>
        <v>High</v>
      </c>
      <c r="X1619" s="11">
        <v>4</v>
      </c>
      <c r="Y1619" s="11" t="str" cm="1">
        <f t="array" ref="Y1619">_xlfn.IFS(S1619&lt;=2,"High",S1619=3,"Moderate",S1619&lt;=5,"Low")</f>
        <v>High</v>
      </c>
      <c r="Z1619" s="11">
        <v>4</v>
      </c>
      <c r="AA1619" s="11" t="str" cm="1">
        <f t="array" ref="AA1619">_xlfn.IFS(S1619&lt;=2,"High",S1619=3,"Moderate",S1619&lt;=5,"Low")</f>
        <v>High</v>
      </c>
      <c r="AB1619" s="9">
        <v>45067</v>
      </c>
      <c r="AC1619" s="11" t="s">
        <v>67</v>
      </c>
      <c r="AD1619" s="11" t="s">
        <v>41</v>
      </c>
      <c r="AE1619" s="11" t="s">
        <v>72</v>
      </c>
      <c r="AF1619" s="11">
        <v>2</v>
      </c>
      <c r="AG1619" s="12">
        <v>935.49</v>
      </c>
      <c r="AH1619" s="11">
        <v>52</v>
      </c>
      <c r="AI1619" s="11" t="str" cm="1">
        <f t="array" ref="AI1619">_xlfn.IFS(AH1619&lt;=25,"Young",AH1619&lt;=50,"Adult",AH1619&gt;50,"Old")</f>
        <v>Old</v>
      </c>
    </row>
    <row r="1620" spans="1:35" x14ac:dyDescent="0.35">
      <c r="A1620" s="7">
        <v>2140</v>
      </c>
      <c r="B1620" s="5">
        <v>44173</v>
      </c>
      <c r="C1620" s="6">
        <f t="shared" ca="1" si="25"/>
        <v>5.45</v>
      </c>
      <c r="D1620" s="7" t="s">
        <v>105</v>
      </c>
      <c r="E1620" s="7" t="s">
        <v>80</v>
      </c>
      <c r="F1620" s="7" t="s">
        <v>29</v>
      </c>
      <c r="G1620" s="7" t="s">
        <v>30</v>
      </c>
      <c r="H1620" s="7" t="s">
        <v>44</v>
      </c>
      <c r="I1620" s="7" t="s">
        <v>45</v>
      </c>
      <c r="J1620" s="7" t="s">
        <v>33</v>
      </c>
      <c r="K1620" s="7" t="s">
        <v>78</v>
      </c>
      <c r="L1620" s="5">
        <v>25437</v>
      </c>
      <c r="M1620" s="7" t="s">
        <v>35</v>
      </c>
      <c r="N1620" s="7" t="s">
        <v>36</v>
      </c>
      <c r="O1620" s="7" t="s">
        <v>71</v>
      </c>
      <c r="P1620" s="7" t="s">
        <v>38</v>
      </c>
      <c r="Q1620" s="7" t="s">
        <v>77</v>
      </c>
      <c r="R1620" s="7" cm="1">
        <f t="array" ref="R1620">_xlfn.IFS(Table3[[#This Row],[Performance Levels]]="Exceeds",4,Table3[[#This Row],[Performance Levels]]="Fully Meets",3,Table3[[#This Row],[Performance Levels]]="PIP",1,Table3[[#This Row],[Performance Levels]]="Needs Improvement",2)</f>
        <v>4</v>
      </c>
      <c r="S1620" s="7">
        <v>2</v>
      </c>
      <c r="T1620" s="7" t="str" cm="1">
        <f t="array" ref="T1620">_xlfn.IFS(S1620&lt;=2,"Excellent",S1620=3,"Average",S1620&lt;=5,"Poor")</f>
        <v>Excellent</v>
      </c>
      <c r="U1620" s="5">
        <v>45057</v>
      </c>
      <c r="V1620" s="7">
        <v>4</v>
      </c>
      <c r="W1620" s="7" t="str" cm="1">
        <f t="array" ref="W1620">_xlfn.IFS(S1620&lt;=2,"High",S1620=3,"Moderate",S1620&lt;=5,"Low")</f>
        <v>High</v>
      </c>
      <c r="X1620" s="7">
        <v>5</v>
      </c>
      <c r="Y1620" s="7" t="str" cm="1">
        <f t="array" ref="Y1620">_xlfn.IFS(S1620&lt;=2,"High",S1620=3,"Moderate",S1620&lt;=5,"Low")</f>
        <v>High</v>
      </c>
      <c r="Z1620" s="7">
        <v>4</v>
      </c>
      <c r="AA1620" s="7" t="str" cm="1">
        <f t="array" ref="AA1620">_xlfn.IFS(S1620&lt;=2,"High",S1620=3,"Moderate",S1620&lt;=5,"Low")</f>
        <v>High</v>
      </c>
      <c r="AB1620" s="5">
        <v>45043</v>
      </c>
      <c r="AC1620" s="7" t="s">
        <v>61</v>
      </c>
      <c r="AD1620" s="7" t="s">
        <v>50</v>
      </c>
      <c r="AE1620" s="7" t="s">
        <v>62</v>
      </c>
      <c r="AF1620" s="7">
        <v>3</v>
      </c>
      <c r="AG1620" s="8">
        <v>264.83999999999997</v>
      </c>
      <c r="AH1620" s="7">
        <v>51</v>
      </c>
      <c r="AI1620" s="7" t="str" cm="1">
        <f t="array" ref="AI1620">_xlfn.IFS(AH1620&lt;=25,"Young",AH1620&lt;=50,"Adult",AH1620&gt;50,"Old")</f>
        <v>Old</v>
      </c>
    </row>
    <row r="1621" spans="1:35" x14ac:dyDescent="0.35">
      <c r="A1621" s="11">
        <v>2141</v>
      </c>
      <c r="B1621" s="9">
        <v>43372</v>
      </c>
      <c r="C1621" s="10">
        <f t="shared" ca="1" si="25"/>
        <v>7.6416666666666666</v>
      </c>
      <c r="D1621" s="11" t="s">
        <v>105</v>
      </c>
      <c r="E1621" s="11" t="s">
        <v>53</v>
      </c>
      <c r="F1621" s="11" t="s">
        <v>29</v>
      </c>
      <c r="G1621" s="11" t="s">
        <v>30</v>
      </c>
      <c r="H1621" s="11" t="s">
        <v>31</v>
      </c>
      <c r="I1621" s="11" t="s">
        <v>54</v>
      </c>
      <c r="J1621" s="11" t="s">
        <v>33</v>
      </c>
      <c r="K1621" s="11" t="s">
        <v>46</v>
      </c>
      <c r="L1621" s="9">
        <v>53533</v>
      </c>
      <c r="M1621" s="11" t="s">
        <v>35</v>
      </c>
      <c r="N1621" s="11" t="s">
        <v>36</v>
      </c>
      <c r="O1621" s="11" t="s">
        <v>48</v>
      </c>
      <c r="P1621" s="11" t="s">
        <v>66</v>
      </c>
      <c r="Q1621" s="11" t="s">
        <v>77</v>
      </c>
      <c r="R1621" s="11" cm="1">
        <f t="array" ref="R1621">_xlfn.IFS(Table3[[#This Row],[Performance Levels]]="Exceeds",4,Table3[[#This Row],[Performance Levels]]="Fully Meets",3,Table3[[#This Row],[Performance Levels]]="PIP",1,Table3[[#This Row],[Performance Levels]]="Needs Improvement",2)</f>
        <v>4</v>
      </c>
      <c r="S1621" s="11">
        <v>2</v>
      </c>
      <c r="T1621" s="11" t="str" cm="1">
        <f t="array" ref="T1621">_xlfn.IFS(S1621&lt;=2,"Excellent",S1621=3,"Average",S1621&lt;=5,"Poor")</f>
        <v>Excellent</v>
      </c>
      <c r="U1621" s="9">
        <v>44879</v>
      </c>
      <c r="V1621" s="11">
        <v>2</v>
      </c>
      <c r="W1621" s="11" t="str" cm="1">
        <f t="array" ref="W1621">_xlfn.IFS(S1621&lt;=2,"High",S1621=3,"Moderate",S1621&lt;=5,"Low")</f>
        <v>High</v>
      </c>
      <c r="X1621" s="11">
        <v>3</v>
      </c>
      <c r="Y1621" s="11" t="str" cm="1">
        <f t="array" ref="Y1621">_xlfn.IFS(S1621&lt;=2,"High",S1621=3,"Moderate",S1621&lt;=5,"Low")</f>
        <v>High</v>
      </c>
      <c r="Z1621" s="11">
        <v>3</v>
      </c>
      <c r="AA1621" s="11" t="str" cm="1">
        <f t="array" ref="AA1621">_xlfn.IFS(S1621&lt;=2,"High",S1621=3,"Moderate",S1621&lt;=5,"Low")</f>
        <v>High</v>
      </c>
      <c r="AB1621" s="9">
        <v>45084</v>
      </c>
      <c r="AC1621" s="11" t="s">
        <v>49</v>
      </c>
      <c r="AD1621" s="11" t="s">
        <v>41</v>
      </c>
      <c r="AE1621" s="11" t="s">
        <v>62</v>
      </c>
      <c r="AF1621" s="11">
        <v>1</v>
      </c>
      <c r="AG1621" s="12">
        <v>619.72</v>
      </c>
      <c r="AH1621" s="11">
        <v>72</v>
      </c>
      <c r="AI1621" s="11" t="str" cm="1">
        <f t="array" ref="AI1621">_xlfn.IFS(AH1621&lt;=25,"Young",AH1621&lt;=50,"Adult",AH1621&gt;50,"Old")</f>
        <v>Old</v>
      </c>
    </row>
    <row r="1622" spans="1:35" x14ac:dyDescent="0.35">
      <c r="A1622" s="7">
        <v>2142</v>
      </c>
      <c r="B1622" s="5">
        <v>43839</v>
      </c>
      <c r="C1622" s="6">
        <f t="shared" ca="1" si="25"/>
        <v>6.3638888888888889</v>
      </c>
      <c r="D1622" s="7" t="s">
        <v>105</v>
      </c>
      <c r="E1622" s="7" t="s">
        <v>93</v>
      </c>
      <c r="F1622" s="7" t="s">
        <v>29</v>
      </c>
      <c r="G1622" s="7" t="s">
        <v>30</v>
      </c>
      <c r="H1622" s="7" t="s">
        <v>44</v>
      </c>
      <c r="I1622" s="7" t="s">
        <v>32</v>
      </c>
      <c r="J1622" s="7" t="s">
        <v>33</v>
      </c>
      <c r="K1622" s="7" t="s">
        <v>78</v>
      </c>
      <c r="L1622" s="5">
        <v>23767</v>
      </c>
      <c r="M1622" s="7" t="s">
        <v>35</v>
      </c>
      <c r="N1622" s="7" t="s">
        <v>36</v>
      </c>
      <c r="O1622" s="7" t="s">
        <v>59</v>
      </c>
      <c r="P1622" s="7" t="s">
        <v>38</v>
      </c>
      <c r="Q1622" s="7" t="s">
        <v>77</v>
      </c>
      <c r="R1622" s="7" cm="1">
        <f t="array" ref="R1622">_xlfn.IFS(Table3[[#This Row],[Performance Levels]]="Exceeds",4,Table3[[#This Row],[Performance Levels]]="Fully Meets",3,Table3[[#This Row],[Performance Levels]]="PIP",1,Table3[[#This Row],[Performance Levels]]="Needs Improvement",2)</f>
        <v>4</v>
      </c>
      <c r="S1622" s="7">
        <v>2</v>
      </c>
      <c r="T1622" s="7" t="str" cm="1">
        <f t="array" ref="T1622">_xlfn.IFS(S1622&lt;=2,"Excellent",S1622=3,"Average",S1622&lt;=5,"Poor")</f>
        <v>Excellent</v>
      </c>
      <c r="U1622" s="5">
        <v>45052</v>
      </c>
      <c r="V1622" s="7">
        <v>2</v>
      </c>
      <c r="W1622" s="7" t="str" cm="1">
        <f t="array" ref="W1622">_xlfn.IFS(S1622&lt;=2,"High",S1622=3,"Moderate",S1622&lt;=5,"Low")</f>
        <v>High</v>
      </c>
      <c r="X1622" s="7">
        <v>5</v>
      </c>
      <c r="Y1622" s="7" t="str" cm="1">
        <f t="array" ref="Y1622">_xlfn.IFS(S1622&lt;=2,"High",S1622=3,"Moderate",S1622&lt;=5,"Low")</f>
        <v>High</v>
      </c>
      <c r="Z1622" s="7">
        <v>1</v>
      </c>
      <c r="AA1622" s="7" t="str" cm="1">
        <f t="array" ref="AA1622">_xlfn.IFS(S1622&lt;=2,"High",S1622=3,"Moderate",S1622&lt;=5,"Low")</f>
        <v>High</v>
      </c>
      <c r="AB1622" s="5">
        <v>44937</v>
      </c>
      <c r="AC1622" s="7" t="s">
        <v>40</v>
      </c>
      <c r="AD1622" s="7" t="s">
        <v>41</v>
      </c>
      <c r="AE1622" s="7" t="s">
        <v>42</v>
      </c>
      <c r="AF1622" s="7">
        <v>3</v>
      </c>
      <c r="AG1622" s="8">
        <v>248.83</v>
      </c>
      <c r="AH1622" s="7">
        <v>55</v>
      </c>
      <c r="AI1622" s="7" t="str" cm="1">
        <f t="array" ref="AI1622">_xlfn.IFS(AH1622&lt;=25,"Young",AH1622&lt;=50,"Adult",AH1622&gt;50,"Old")</f>
        <v>Old</v>
      </c>
    </row>
    <row r="1623" spans="1:35" x14ac:dyDescent="0.35">
      <c r="A1623" s="11">
        <v>2144</v>
      </c>
      <c r="B1623" s="9">
        <v>44798</v>
      </c>
      <c r="C1623" s="10">
        <f t="shared" ca="1" si="25"/>
        <v>3.7361111111111112</v>
      </c>
      <c r="D1623" s="11" t="s">
        <v>105</v>
      </c>
      <c r="E1623" s="11" t="s">
        <v>63</v>
      </c>
      <c r="F1623" s="11" t="s">
        <v>29</v>
      </c>
      <c r="G1623" s="11" t="s">
        <v>54</v>
      </c>
      <c r="H1623" s="11" t="s">
        <v>55</v>
      </c>
      <c r="I1623" s="11" t="s">
        <v>32</v>
      </c>
      <c r="J1623" s="11" t="s">
        <v>33</v>
      </c>
      <c r="K1623" s="11" t="s">
        <v>69</v>
      </c>
      <c r="L1623" s="9">
        <v>35823</v>
      </c>
      <c r="M1623" s="11" t="s">
        <v>35</v>
      </c>
      <c r="N1623" s="11" t="s">
        <v>36</v>
      </c>
      <c r="O1623" s="11" t="s">
        <v>48</v>
      </c>
      <c r="P1623" s="11" t="s">
        <v>76</v>
      </c>
      <c r="Q1623" s="11" t="s">
        <v>77</v>
      </c>
      <c r="R1623" s="11" cm="1">
        <f t="array" ref="R1623">_xlfn.IFS(Table3[[#This Row],[Performance Levels]]="Exceeds",4,Table3[[#This Row],[Performance Levels]]="Fully Meets",3,Table3[[#This Row],[Performance Levels]]="PIP",1,Table3[[#This Row],[Performance Levels]]="Needs Improvement",2)</f>
        <v>4</v>
      </c>
      <c r="S1623" s="11">
        <v>2</v>
      </c>
      <c r="T1623" s="11" t="str" cm="1">
        <f t="array" ref="T1623">_xlfn.IFS(S1623&lt;=2,"Excellent",S1623=3,"Average",S1623&lt;=5,"Poor")</f>
        <v>Excellent</v>
      </c>
      <c r="U1623" s="9">
        <v>45086</v>
      </c>
      <c r="V1623" s="11">
        <v>2</v>
      </c>
      <c r="W1623" s="11" t="str" cm="1">
        <f t="array" ref="W1623">_xlfn.IFS(S1623&lt;=2,"High",S1623=3,"Moderate",S1623&lt;=5,"Low")</f>
        <v>High</v>
      </c>
      <c r="X1623" s="11">
        <v>5</v>
      </c>
      <c r="Y1623" s="11" t="str" cm="1">
        <f t="array" ref="Y1623">_xlfn.IFS(S1623&lt;=2,"High",S1623=3,"Moderate",S1623&lt;=5,"Low")</f>
        <v>High</v>
      </c>
      <c r="Z1623" s="11">
        <v>4</v>
      </c>
      <c r="AA1623" s="11" t="str" cm="1">
        <f t="array" ref="AA1623">_xlfn.IFS(S1623&lt;=2,"High",S1623=3,"Moderate",S1623&lt;=5,"Low")</f>
        <v>High</v>
      </c>
      <c r="AB1623" s="9">
        <v>44952</v>
      </c>
      <c r="AC1623" s="11" t="s">
        <v>91</v>
      </c>
      <c r="AD1623" s="11" t="s">
        <v>41</v>
      </c>
      <c r="AE1623" s="11" t="s">
        <v>62</v>
      </c>
      <c r="AF1623" s="11">
        <v>4</v>
      </c>
      <c r="AG1623" s="12">
        <v>474.09</v>
      </c>
      <c r="AH1623" s="11">
        <v>24</v>
      </c>
      <c r="AI1623" s="11" t="str" cm="1">
        <f t="array" ref="AI1623">_xlfn.IFS(AH1623&lt;=25,"Young",AH1623&lt;=50,"Adult",AH1623&gt;50,"Old")</f>
        <v>Young</v>
      </c>
    </row>
    <row r="1624" spans="1:35" x14ac:dyDescent="0.35">
      <c r="A1624" s="7">
        <v>2145</v>
      </c>
      <c r="B1624" s="5">
        <v>43523</v>
      </c>
      <c r="C1624" s="6">
        <f t="shared" ca="1" si="25"/>
        <v>7.2305555555555552</v>
      </c>
      <c r="D1624" s="7" t="s">
        <v>105</v>
      </c>
      <c r="E1624" s="7" t="s">
        <v>73</v>
      </c>
      <c r="F1624" s="7" t="s">
        <v>29</v>
      </c>
      <c r="G1624" s="7" t="s">
        <v>54</v>
      </c>
      <c r="H1624" s="7" t="s">
        <v>44</v>
      </c>
      <c r="I1624" s="7" t="s">
        <v>54</v>
      </c>
      <c r="J1624" s="7" t="s">
        <v>33</v>
      </c>
      <c r="K1624" s="7" t="s">
        <v>57</v>
      </c>
      <c r="L1624" s="5">
        <v>32785</v>
      </c>
      <c r="M1624" s="7" t="s">
        <v>35</v>
      </c>
      <c r="N1624" s="7" t="s">
        <v>36</v>
      </c>
      <c r="O1624" s="7" t="s">
        <v>59</v>
      </c>
      <c r="P1624" s="7" t="s">
        <v>76</v>
      </c>
      <c r="Q1624" s="7" t="s">
        <v>77</v>
      </c>
      <c r="R1624" s="7" cm="1">
        <f t="array" ref="R1624">_xlfn.IFS(Table3[[#This Row],[Performance Levels]]="Exceeds",4,Table3[[#This Row],[Performance Levels]]="Fully Meets",3,Table3[[#This Row],[Performance Levels]]="PIP",1,Table3[[#This Row],[Performance Levels]]="Needs Improvement",2)</f>
        <v>4</v>
      </c>
      <c r="S1624" s="7">
        <v>1</v>
      </c>
      <c r="T1624" s="7" t="str" cm="1">
        <f t="array" ref="T1624">_xlfn.IFS(S1624&lt;=2,"Excellent",S1624=3,"Average",S1624&lt;=5,"Poor")</f>
        <v>Excellent</v>
      </c>
      <c r="U1624" s="5">
        <v>45065</v>
      </c>
      <c r="V1624" s="7">
        <v>3</v>
      </c>
      <c r="W1624" s="7" t="str" cm="1">
        <f t="array" ref="W1624">_xlfn.IFS(S1624&lt;=2,"High",S1624=3,"Moderate",S1624&lt;=5,"Low")</f>
        <v>High</v>
      </c>
      <c r="X1624" s="7">
        <v>3</v>
      </c>
      <c r="Y1624" s="7" t="str" cm="1">
        <f t="array" ref="Y1624">_xlfn.IFS(S1624&lt;=2,"High",S1624=3,"Moderate",S1624&lt;=5,"Low")</f>
        <v>High</v>
      </c>
      <c r="Z1624" s="7">
        <v>5</v>
      </c>
      <c r="AA1624" s="7" t="str" cm="1">
        <f t="array" ref="AA1624">_xlfn.IFS(S1624&lt;=2,"High",S1624=3,"Moderate",S1624&lt;=5,"Low")</f>
        <v>High</v>
      </c>
      <c r="AB1624" s="5">
        <v>44900</v>
      </c>
      <c r="AC1624" s="7" t="s">
        <v>61</v>
      </c>
      <c r="AD1624" s="7" t="s">
        <v>50</v>
      </c>
      <c r="AE1624" s="7" t="s">
        <v>42</v>
      </c>
      <c r="AF1624" s="7">
        <v>4</v>
      </c>
      <c r="AG1624" s="8">
        <v>251.83</v>
      </c>
      <c r="AH1624" s="7">
        <v>30</v>
      </c>
      <c r="AI1624" s="7" t="str" cm="1">
        <f t="array" ref="AI1624">_xlfn.IFS(AH1624&lt;=25,"Young",AH1624&lt;=50,"Adult",AH1624&gt;50,"Old")</f>
        <v>Adult</v>
      </c>
    </row>
    <row r="1625" spans="1:35" x14ac:dyDescent="0.35">
      <c r="A1625" s="11">
        <v>2146</v>
      </c>
      <c r="B1625" s="9">
        <v>43824</v>
      </c>
      <c r="C1625" s="10">
        <f t="shared" ca="1" si="25"/>
        <v>6.4027777777777777</v>
      </c>
      <c r="D1625" s="11" t="s">
        <v>27</v>
      </c>
      <c r="E1625" s="11" t="s">
        <v>86</v>
      </c>
      <c r="F1625" s="11" t="s">
        <v>107</v>
      </c>
      <c r="G1625" s="11" t="s">
        <v>54</v>
      </c>
      <c r="H1625" s="11" t="s">
        <v>44</v>
      </c>
      <c r="I1625" s="11" t="s">
        <v>32</v>
      </c>
      <c r="J1625" s="11" t="s">
        <v>33</v>
      </c>
      <c r="K1625" s="11" t="s">
        <v>88</v>
      </c>
      <c r="L1625" s="9">
        <v>52538</v>
      </c>
      <c r="M1625" s="11" t="s">
        <v>35</v>
      </c>
      <c r="N1625" s="11" t="s">
        <v>36</v>
      </c>
      <c r="O1625" s="11" t="s">
        <v>59</v>
      </c>
      <c r="P1625" s="11" t="s">
        <v>76</v>
      </c>
      <c r="Q1625" s="11" t="s">
        <v>77</v>
      </c>
      <c r="R1625" s="11" cm="1">
        <f t="array" ref="R1625">_xlfn.IFS(Table3[[#This Row],[Performance Levels]]="Exceeds",4,Table3[[#This Row],[Performance Levels]]="Fully Meets",3,Table3[[#This Row],[Performance Levels]]="PIP",1,Table3[[#This Row],[Performance Levels]]="Needs Improvement",2)</f>
        <v>4</v>
      </c>
      <c r="S1625" s="11">
        <v>2</v>
      </c>
      <c r="T1625" s="11" t="str" cm="1">
        <f t="array" ref="T1625">_xlfn.IFS(S1625&lt;=2,"Excellent",S1625=3,"Average",S1625&lt;=5,"Poor")</f>
        <v>Excellent</v>
      </c>
      <c r="U1625" s="9">
        <v>44981</v>
      </c>
      <c r="V1625" s="11">
        <v>3</v>
      </c>
      <c r="W1625" s="11" t="str" cm="1">
        <f t="array" ref="W1625">_xlfn.IFS(S1625&lt;=2,"High",S1625=3,"Moderate",S1625&lt;=5,"Low")</f>
        <v>High</v>
      </c>
      <c r="X1625" s="11">
        <v>1</v>
      </c>
      <c r="Y1625" s="11" t="str" cm="1">
        <f t="array" ref="Y1625">_xlfn.IFS(S1625&lt;=2,"High",S1625=3,"Moderate",S1625&lt;=5,"Low")</f>
        <v>High</v>
      </c>
      <c r="Z1625" s="11">
        <v>1</v>
      </c>
      <c r="AA1625" s="11" t="str" cm="1">
        <f t="array" ref="AA1625">_xlfn.IFS(S1625&lt;=2,"High",S1625=3,"Moderate",S1625&lt;=5,"Low")</f>
        <v>High</v>
      </c>
      <c r="AB1625" s="9">
        <v>44994</v>
      </c>
      <c r="AC1625" s="11" t="s">
        <v>40</v>
      </c>
      <c r="AD1625" s="11" t="s">
        <v>50</v>
      </c>
      <c r="AE1625" s="11" t="s">
        <v>62</v>
      </c>
      <c r="AF1625" s="11">
        <v>1</v>
      </c>
      <c r="AG1625" s="12">
        <v>386.89</v>
      </c>
      <c r="AH1625" s="11">
        <v>76</v>
      </c>
      <c r="AI1625" s="11" t="str" cm="1">
        <f t="array" ref="AI1625">_xlfn.IFS(AH1625&lt;=25,"Young",AH1625&lt;=50,"Adult",AH1625&gt;50,"Old")</f>
        <v>Old</v>
      </c>
    </row>
    <row r="1626" spans="1:35" x14ac:dyDescent="0.35">
      <c r="A1626" s="7">
        <v>2147</v>
      </c>
      <c r="B1626" s="5">
        <v>44057</v>
      </c>
      <c r="C1626" s="6">
        <f t="shared" ca="1" si="25"/>
        <v>5.7666666666666666</v>
      </c>
      <c r="D1626" s="7" t="s">
        <v>27</v>
      </c>
      <c r="E1626" s="7" t="s">
        <v>80</v>
      </c>
      <c r="F1626" s="7" t="s">
        <v>29</v>
      </c>
      <c r="G1626" s="7" t="s">
        <v>30</v>
      </c>
      <c r="H1626" s="7" t="s">
        <v>55</v>
      </c>
      <c r="I1626" s="7" t="s">
        <v>32</v>
      </c>
      <c r="J1626" s="7" t="s">
        <v>33</v>
      </c>
      <c r="K1626" s="7" t="s">
        <v>46</v>
      </c>
      <c r="L1626" s="5">
        <v>29896</v>
      </c>
      <c r="M1626" s="7" t="s">
        <v>35</v>
      </c>
      <c r="N1626" s="7" t="s">
        <v>36</v>
      </c>
      <c r="O1626" s="7" t="s">
        <v>48</v>
      </c>
      <c r="P1626" s="7" t="s">
        <v>76</v>
      </c>
      <c r="Q1626" s="7" t="s">
        <v>77</v>
      </c>
      <c r="R1626" s="7" cm="1">
        <f t="array" ref="R1626">_xlfn.IFS(Table3[[#This Row],[Performance Levels]]="Exceeds",4,Table3[[#This Row],[Performance Levels]]="Fully Meets",3,Table3[[#This Row],[Performance Levels]]="PIP",1,Table3[[#This Row],[Performance Levels]]="Needs Improvement",2)</f>
        <v>4</v>
      </c>
      <c r="S1626" s="7">
        <v>4</v>
      </c>
      <c r="T1626" s="7" t="str" cm="1">
        <f t="array" ref="T1626">_xlfn.IFS(S1626&lt;=2,"Excellent",S1626=3,"Average",S1626&lt;=5,"Poor")</f>
        <v>Poor</v>
      </c>
      <c r="U1626" s="5">
        <v>44868</v>
      </c>
      <c r="V1626" s="7">
        <v>2</v>
      </c>
      <c r="W1626" s="7" t="str" cm="1">
        <f t="array" ref="W1626">_xlfn.IFS(S1626&lt;=2,"High",S1626=3,"Moderate",S1626&lt;=5,"Low")</f>
        <v>Low</v>
      </c>
      <c r="X1626" s="7">
        <v>1</v>
      </c>
      <c r="Y1626" s="7" t="str" cm="1">
        <f t="array" ref="Y1626">_xlfn.IFS(S1626&lt;=2,"High",S1626=3,"Moderate",S1626&lt;=5,"Low")</f>
        <v>Low</v>
      </c>
      <c r="Z1626" s="7">
        <v>2</v>
      </c>
      <c r="AA1626" s="7" t="str" cm="1">
        <f t="array" ref="AA1626">_xlfn.IFS(S1626&lt;=2,"High",S1626=3,"Moderate",S1626&lt;=5,"Low")</f>
        <v>Low</v>
      </c>
      <c r="AB1626" s="5">
        <v>44951</v>
      </c>
      <c r="AC1626" s="7" t="s">
        <v>67</v>
      </c>
      <c r="AD1626" s="7" t="s">
        <v>50</v>
      </c>
      <c r="AE1626" s="7" t="s">
        <v>72</v>
      </c>
      <c r="AF1626" s="7">
        <v>3</v>
      </c>
      <c r="AG1626" s="8">
        <v>535.19000000000005</v>
      </c>
      <c r="AH1626" s="7">
        <v>39</v>
      </c>
      <c r="AI1626" s="7" t="str" cm="1">
        <f t="array" ref="AI1626">_xlfn.IFS(AH1626&lt;=25,"Young",AH1626&lt;=50,"Adult",AH1626&gt;50,"Old")</f>
        <v>Adult</v>
      </c>
    </row>
    <row r="1627" spans="1:35" x14ac:dyDescent="0.35">
      <c r="A1627" s="11">
        <v>2148</v>
      </c>
      <c r="B1627" s="9">
        <v>44407</v>
      </c>
      <c r="C1627" s="10">
        <f t="shared" ca="1" si="25"/>
        <v>4.8055555555555554</v>
      </c>
      <c r="D1627" s="11" t="s">
        <v>27</v>
      </c>
      <c r="E1627" s="11" t="s">
        <v>53</v>
      </c>
      <c r="F1627" s="11" t="s">
        <v>29</v>
      </c>
      <c r="G1627" s="11" t="s">
        <v>54</v>
      </c>
      <c r="H1627" s="11" t="s">
        <v>44</v>
      </c>
      <c r="I1627" s="11" t="s">
        <v>54</v>
      </c>
      <c r="J1627" s="11" t="s">
        <v>33</v>
      </c>
      <c r="K1627" s="11" t="s">
        <v>88</v>
      </c>
      <c r="L1627" s="9">
        <v>54534</v>
      </c>
      <c r="M1627" s="11" t="s">
        <v>35</v>
      </c>
      <c r="N1627" s="11" t="s">
        <v>36</v>
      </c>
      <c r="O1627" s="11" t="s">
        <v>71</v>
      </c>
      <c r="P1627" s="11" t="s">
        <v>38</v>
      </c>
      <c r="Q1627" s="11" t="s">
        <v>77</v>
      </c>
      <c r="R1627" s="11" cm="1">
        <f t="array" ref="R1627">_xlfn.IFS(Table3[[#This Row],[Performance Levels]]="Exceeds",4,Table3[[#This Row],[Performance Levels]]="Fully Meets",3,Table3[[#This Row],[Performance Levels]]="PIP",1,Table3[[#This Row],[Performance Levels]]="Needs Improvement",2)</f>
        <v>4</v>
      </c>
      <c r="S1627" s="11">
        <v>5</v>
      </c>
      <c r="T1627" s="11" t="str" cm="1">
        <f t="array" ref="T1627">_xlfn.IFS(S1627&lt;=2,"Excellent",S1627=3,"Average",S1627&lt;=5,"Poor")</f>
        <v>Poor</v>
      </c>
      <c r="U1627" s="9">
        <v>45089</v>
      </c>
      <c r="V1627" s="11">
        <v>1</v>
      </c>
      <c r="W1627" s="11" t="str" cm="1">
        <f t="array" ref="W1627">_xlfn.IFS(S1627&lt;=2,"High",S1627=3,"Moderate",S1627&lt;=5,"Low")</f>
        <v>Low</v>
      </c>
      <c r="X1627" s="11">
        <v>1</v>
      </c>
      <c r="Y1627" s="11" t="str" cm="1">
        <f t="array" ref="Y1627">_xlfn.IFS(S1627&lt;=2,"High",S1627=3,"Moderate",S1627&lt;=5,"Low")</f>
        <v>Low</v>
      </c>
      <c r="Z1627" s="11">
        <v>2</v>
      </c>
      <c r="AA1627" s="11" t="str" cm="1">
        <f t="array" ref="AA1627">_xlfn.IFS(S1627&lt;=2,"High",S1627=3,"Moderate",S1627&lt;=5,"Low")</f>
        <v>Low</v>
      </c>
      <c r="AB1627" s="9">
        <v>45032</v>
      </c>
      <c r="AC1627" s="11" t="s">
        <v>91</v>
      </c>
      <c r="AD1627" s="11" t="s">
        <v>41</v>
      </c>
      <c r="AE1627" s="11" t="s">
        <v>72</v>
      </c>
      <c r="AF1627" s="11">
        <v>1</v>
      </c>
      <c r="AG1627" s="12">
        <v>409.66</v>
      </c>
      <c r="AH1627" s="11">
        <v>72</v>
      </c>
      <c r="AI1627" s="11" t="str" cm="1">
        <f t="array" ref="AI1627">_xlfn.IFS(AH1627&lt;=25,"Young",AH1627&lt;=50,"Adult",AH1627&gt;50,"Old")</f>
        <v>Old</v>
      </c>
    </row>
    <row r="1628" spans="1:35" x14ac:dyDescent="0.35">
      <c r="A1628" s="7">
        <v>2149</v>
      </c>
      <c r="B1628" s="5">
        <v>44318</v>
      </c>
      <c r="C1628" s="6">
        <f t="shared" ca="1" si="25"/>
        <v>5.05</v>
      </c>
      <c r="D1628" s="7" t="s">
        <v>27</v>
      </c>
      <c r="E1628" s="7" t="s">
        <v>93</v>
      </c>
      <c r="F1628" s="7" t="s">
        <v>107</v>
      </c>
      <c r="G1628" s="7" t="s">
        <v>54</v>
      </c>
      <c r="H1628" s="7" t="s">
        <v>44</v>
      </c>
      <c r="I1628" s="7" t="s">
        <v>32</v>
      </c>
      <c r="J1628" s="7" t="s">
        <v>33</v>
      </c>
      <c r="K1628" s="7" t="s">
        <v>95</v>
      </c>
      <c r="L1628" s="5">
        <v>35515</v>
      </c>
      <c r="M1628" s="7" t="s">
        <v>35</v>
      </c>
      <c r="N1628" s="7" t="s">
        <v>36</v>
      </c>
      <c r="O1628" s="7" t="s">
        <v>37</v>
      </c>
      <c r="P1628" s="7" t="s">
        <v>60</v>
      </c>
      <c r="Q1628" s="7" t="s">
        <v>77</v>
      </c>
      <c r="R1628" s="7" cm="1">
        <f t="array" ref="R1628">_xlfn.IFS(Table3[[#This Row],[Performance Levels]]="Exceeds",4,Table3[[#This Row],[Performance Levels]]="Fully Meets",3,Table3[[#This Row],[Performance Levels]]="PIP",1,Table3[[#This Row],[Performance Levels]]="Needs Improvement",2)</f>
        <v>4</v>
      </c>
      <c r="S1628" s="7">
        <v>5</v>
      </c>
      <c r="T1628" s="7" t="str" cm="1">
        <f t="array" ref="T1628">_xlfn.IFS(S1628&lt;=2,"Excellent",S1628=3,"Average",S1628&lt;=5,"Poor")</f>
        <v>Poor</v>
      </c>
      <c r="U1628" s="5">
        <v>45067</v>
      </c>
      <c r="V1628" s="7">
        <v>5</v>
      </c>
      <c r="W1628" s="7" t="str" cm="1">
        <f t="array" ref="W1628">_xlfn.IFS(S1628&lt;=2,"High",S1628=3,"Moderate",S1628&lt;=5,"Low")</f>
        <v>Low</v>
      </c>
      <c r="X1628" s="7">
        <v>3</v>
      </c>
      <c r="Y1628" s="7" t="str" cm="1">
        <f t="array" ref="Y1628">_xlfn.IFS(S1628&lt;=2,"High",S1628=3,"Moderate",S1628&lt;=5,"Low")</f>
        <v>Low</v>
      </c>
      <c r="Z1628" s="7">
        <v>5</v>
      </c>
      <c r="AA1628" s="7" t="str" cm="1">
        <f t="array" ref="AA1628">_xlfn.IFS(S1628&lt;=2,"High",S1628=3,"Moderate",S1628&lt;=5,"Low")</f>
        <v>Low</v>
      </c>
      <c r="AB1628" s="5">
        <v>45054</v>
      </c>
      <c r="AC1628" s="7" t="s">
        <v>67</v>
      </c>
      <c r="AD1628" s="7" t="s">
        <v>41</v>
      </c>
      <c r="AE1628" s="7" t="s">
        <v>42</v>
      </c>
      <c r="AF1628" s="7">
        <v>2</v>
      </c>
      <c r="AG1628" s="8">
        <v>747.63</v>
      </c>
      <c r="AH1628" s="7">
        <v>24</v>
      </c>
      <c r="AI1628" s="7" t="str" cm="1">
        <f t="array" ref="AI1628">_xlfn.IFS(AH1628&lt;=25,"Young",AH1628&lt;=50,"Adult",AH1628&gt;50,"Old")</f>
        <v>Young</v>
      </c>
    </row>
    <row r="1629" spans="1:35" x14ac:dyDescent="0.35">
      <c r="A1629" s="11">
        <v>2150</v>
      </c>
      <c r="B1629" s="9">
        <v>44947</v>
      </c>
      <c r="C1629" s="10">
        <f t="shared" ca="1" si="25"/>
        <v>3.3305555555555557</v>
      </c>
      <c r="D1629" s="11" t="s">
        <v>27</v>
      </c>
      <c r="E1629" s="11" t="s">
        <v>84</v>
      </c>
      <c r="F1629" s="11" t="s">
        <v>29</v>
      </c>
      <c r="G1629" s="11" t="s">
        <v>54</v>
      </c>
      <c r="H1629" s="11" t="s">
        <v>55</v>
      </c>
      <c r="I1629" s="11" t="s">
        <v>54</v>
      </c>
      <c r="J1629" s="11" t="s">
        <v>33</v>
      </c>
      <c r="K1629" s="11" t="s">
        <v>88</v>
      </c>
      <c r="L1629" s="9">
        <v>26212</v>
      </c>
      <c r="M1629" s="11" t="s">
        <v>35</v>
      </c>
      <c r="N1629" s="11" t="s">
        <v>36</v>
      </c>
      <c r="O1629" s="11" t="s">
        <v>83</v>
      </c>
      <c r="P1629" s="11" t="s">
        <v>38</v>
      </c>
      <c r="Q1629" s="11" t="s">
        <v>77</v>
      </c>
      <c r="R1629" s="11" cm="1">
        <f t="array" ref="R1629">_xlfn.IFS(Table3[[#This Row],[Performance Levels]]="Exceeds",4,Table3[[#This Row],[Performance Levels]]="Fully Meets",3,Table3[[#This Row],[Performance Levels]]="PIP",1,Table3[[#This Row],[Performance Levels]]="Needs Improvement",2)</f>
        <v>4</v>
      </c>
      <c r="S1629" s="11">
        <v>5</v>
      </c>
      <c r="T1629" s="11" t="str" cm="1">
        <f t="array" ref="T1629">_xlfn.IFS(S1629&lt;=2,"Excellent",S1629=3,"Average",S1629&lt;=5,"Poor")</f>
        <v>Poor</v>
      </c>
      <c r="U1629" s="9">
        <v>44891</v>
      </c>
      <c r="V1629" s="11">
        <v>2</v>
      </c>
      <c r="W1629" s="11" t="str" cm="1">
        <f t="array" ref="W1629">_xlfn.IFS(S1629&lt;=2,"High",S1629=3,"Moderate",S1629&lt;=5,"Low")</f>
        <v>Low</v>
      </c>
      <c r="X1629" s="11">
        <v>1</v>
      </c>
      <c r="Y1629" s="11" t="str" cm="1">
        <f t="array" ref="Y1629">_xlfn.IFS(S1629&lt;=2,"High",S1629=3,"Moderate",S1629&lt;=5,"Low")</f>
        <v>Low</v>
      </c>
      <c r="Z1629" s="11">
        <v>1</v>
      </c>
      <c r="AA1629" s="11" t="str" cm="1">
        <f t="array" ref="AA1629">_xlfn.IFS(S1629&lt;=2,"High",S1629=3,"Moderate",S1629&lt;=5,"Low")</f>
        <v>Low</v>
      </c>
      <c r="AB1629" s="9">
        <v>45141</v>
      </c>
      <c r="AC1629" s="11" t="s">
        <v>61</v>
      </c>
      <c r="AD1629" s="11" t="s">
        <v>50</v>
      </c>
      <c r="AE1629" s="11" t="s">
        <v>51</v>
      </c>
      <c r="AF1629" s="11">
        <v>3</v>
      </c>
      <c r="AG1629" s="12">
        <v>794.12</v>
      </c>
      <c r="AH1629" s="11">
        <v>52</v>
      </c>
      <c r="AI1629" s="11" t="str" cm="1">
        <f t="array" ref="AI1629">_xlfn.IFS(AH1629&lt;=25,"Young",AH1629&lt;=50,"Adult",AH1629&gt;50,"Old")</f>
        <v>Old</v>
      </c>
    </row>
    <row r="1630" spans="1:35" x14ac:dyDescent="0.35">
      <c r="A1630" s="7">
        <v>2151</v>
      </c>
      <c r="B1630" s="5">
        <v>44216</v>
      </c>
      <c r="C1630" s="6">
        <f t="shared" ca="1" si="25"/>
        <v>5.333333333333333</v>
      </c>
      <c r="D1630" s="7" t="s">
        <v>27</v>
      </c>
      <c r="E1630" s="7" t="s">
        <v>63</v>
      </c>
      <c r="F1630" s="7" t="s">
        <v>29</v>
      </c>
      <c r="G1630" s="7" t="s">
        <v>30</v>
      </c>
      <c r="H1630" s="7" t="s">
        <v>55</v>
      </c>
      <c r="I1630" s="7" t="s">
        <v>32</v>
      </c>
      <c r="J1630" s="7" t="s">
        <v>33</v>
      </c>
      <c r="K1630" s="7" t="s">
        <v>96</v>
      </c>
      <c r="L1630" s="5">
        <v>18602</v>
      </c>
      <c r="M1630" s="7" t="s">
        <v>35</v>
      </c>
      <c r="N1630" s="7" t="s">
        <v>36</v>
      </c>
      <c r="O1630" s="7" t="s">
        <v>48</v>
      </c>
      <c r="P1630" s="7" t="s">
        <v>66</v>
      </c>
      <c r="Q1630" s="7" t="s">
        <v>77</v>
      </c>
      <c r="R1630" s="7" cm="1">
        <f t="array" ref="R1630">_xlfn.IFS(Table3[[#This Row],[Performance Levels]]="Exceeds",4,Table3[[#This Row],[Performance Levels]]="Fully Meets",3,Table3[[#This Row],[Performance Levels]]="PIP",1,Table3[[#This Row],[Performance Levels]]="Needs Improvement",2)</f>
        <v>4</v>
      </c>
      <c r="S1630" s="7">
        <v>1</v>
      </c>
      <c r="T1630" s="7" t="str" cm="1">
        <f t="array" ref="T1630">_xlfn.IFS(S1630&lt;=2,"Excellent",S1630=3,"Average",S1630&lt;=5,"Poor")</f>
        <v>Excellent</v>
      </c>
      <c r="U1630" s="5">
        <v>45027</v>
      </c>
      <c r="V1630" s="7">
        <v>4</v>
      </c>
      <c r="W1630" s="7" t="str" cm="1">
        <f t="array" ref="W1630">_xlfn.IFS(S1630&lt;=2,"High",S1630=3,"Moderate",S1630&lt;=5,"Low")</f>
        <v>High</v>
      </c>
      <c r="X1630" s="7">
        <v>4</v>
      </c>
      <c r="Y1630" s="7" t="str" cm="1">
        <f t="array" ref="Y1630">_xlfn.IFS(S1630&lt;=2,"High",S1630=3,"Moderate",S1630&lt;=5,"Low")</f>
        <v>High</v>
      </c>
      <c r="Z1630" s="7">
        <v>4</v>
      </c>
      <c r="AA1630" s="7" t="str" cm="1">
        <f t="array" ref="AA1630">_xlfn.IFS(S1630&lt;=2,"High",S1630=3,"Moderate",S1630&lt;=5,"Low")</f>
        <v>High</v>
      </c>
      <c r="AB1630" s="5">
        <v>44995</v>
      </c>
      <c r="AC1630" s="7" t="s">
        <v>40</v>
      </c>
      <c r="AD1630" s="7" t="s">
        <v>50</v>
      </c>
      <c r="AE1630" s="7" t="s">
        <v>42</v>
      </c>
      <c r="AF1630" s="7">
        <v>3</v>
      </c>
      <c r="AG1630" s="8">
        <v>845.94</v>
      </c>
      <c r="AH1630" s="7">
        <v>71</v>
      </c>
      <c r="AI1630" s="7" t="str" cm="1">
        <f t="array" ref="AI1630">_xlfn.IFS(AH1630&lt;=25,"Young",AH1630&lt;=50,"Adult",AH1630&gt;50,"Old")</f>
        <v>Old</v>
      </c>
    </row>
    <row r="1631" spans="1:35" x14ac:dyDescent="0.35">
      <c r="A1631" s="11">
        <v>2152</v>
      </c>
      <c r="B1631" s="9">
        <v>44111</v>
      </c>
      <c r="C1631" s="10">
        <f t="shared" ca="1" si="25"/>
        <v>5.6194444444444445</v>
      </c>
      <c r="D1631" s="11" t="s">
        <v>27</v>
      </c>
      <c r="E1631" s="11" t="s">
        <v>73</v>
      </c>
      <c r="F1631" s="11" t="s">
        <v>29</v>
      </c>
      <c r="G1631" s="11" t="s">
        <v>45</v>
      </c>
      <c r="H1631" s="11" t="s">
        <v>31</v>
      </c>
      <c r="I1631" s="11" t="s">
        <v>32</v>
      </c>
      <c r="J1631" s="11" t="s">
        <v>33</v>
      </c>
      <c r="K1631" s="11" t="s">
        <v>78</v>
      </c>
      <c r="L1631" s="9">
        <v>20461</v>
      </c>
      <c r="M1631" s="11" t="s">
        <v>35</v>
      </c>
      <c r="N1631" s="11" t="s">
        <v>36</v>
      </c>
      <c r="O1631" s="11" t="s">
        <v>37</v>
      </c>
      <c r="P1631" s="11" t="s">
        <v>38</v>
      </c>
      <c r="Q1631" s="11" t="s">
        <v>77</v>
      </c>
      <c r="R1631" s="11" cm="1">
        <f t="array" ref="R1631">_xlfn.IFS(Table3[[#This Row],[Performance Levels]]="Exceeds",4,Table3[[#This Row],[Performance Levels]]="Fully Meets",3,Table3[[#This Row],[Performance Levels]]="PIP",1,Table3[[#This Row],[Performance Levels]]="Needs Improvement",2)</f>
        <v>4</v>
      </c>
      <c r="S1631" s="11">
        <v>2</v>
      </c>
      <c r="T1631" s="11" t="str" cm="1">
        <f t="array" ref="T1631">_xlfn.IFS(S1631&lt;=2,"Excellent",S1631=3,"Average",S1631&lt;=5,"Poor")</f>
        <v>Excellent</v>
      </c>
      <c r="U1631" s="9">
        <v>45015</v>
      </c>
      <c r="V1631" s="11">
        <v>3</v>
      </c>
      <c r="W1631" s="11" t="str" cm="1">
        <f t="array" ref="W1631">_xlfn.IFS(S1631&lt;=2,"High",S1631=3,"Moderate",S1631&lt;=5,"Low")</f>
        <v>High</v>
      </c>
      <c r="X1631" s="11">
        <v>1</v>
      </c>
      <c r="Y1631" s="11" t="str" cm="1">
        <f t="array" ref="Y1631">_xlfn.IFS(S1631&lt;=2,"High",S1631=3,"Moderate",S1631&lt;=5,"Low")</f>
        <v>High</v>
      </c>
      <c r="Z1631" s="11">
        <v>4</v>
      </c>
      <c r="AA1631" s="11" t="str" cm="1">
        <f t="array" ref="AA1631">_xlfn.IFS(S1631&lt;=2,"High",S1631=3,"Moderate",S1631&lt;=5,"Low")</f>
        <v>High</v>
      </c>
      <c r="AB1631" s="9">
        <v>44849</v>
      </c>
      <c r="AC1631" s="11" t="s">
        <v>91</v>
      </c>
      <c r="AD1631" s="11" t="s">
        <v>50</v>
      </c>
      <c r="AE1631" s="11" t="s">
        <v>62</v>
      </c>
      <c r="AF1631" s="11">
        <v>4</v>
      </c>
      <c r="AG1631" s="12">
        <v>606.89</v>
      </c>
      <c r="AH1631" s="11">
        <v>64</v>
      </c>
      <c r="AI1631" s="11" t="str" cm="1">
        <f t="array" ref="AI1631">_xlfn.IFS(AH1631&lt;=25,"Young",AH1631&lt;=50,"Adult",AH1631&gt;50,"Old")</f>
        <v>Old</v>
      </c>
    </row>
    <row r="1632" spans="1:35" x14ac:dyDescent="0.35">
      <c r="A1632" s="7">
        <v>2153</v>
      </c>
      <c r="B1632" s="5">
        <v>43631</v>
      </c>
      <c r="C1632" s="6">
        <f t="shared" ca="1" si="25"/>
        <v>6.9305555555555554</v>
      </c>
      <c r="D1632" s="7" t="s">
        <v>27</v>
      </c>
      <c r="E1632" s="7" t="s">
        <v>68</v>
      </c>
      <c r="F1632" s="7" t="s">
        <v>29</v>
      </c>
      <c r="G1632" s="7" t="s">
        <v>30</v>
      </c>
      <c r="H1632" s="7" t="s">
        <v>31</v>
      </c>
      <c r="I1632" s="7" t="s">
        <v>45</v>
      </c>
      <c r="J1632" s="7" t="s">
        <v>33</v>
      </c>
      <c r="K1632" s="7" t="s">
        <v>95</v>
      </c>
      <c r="L1632" s="5">
        <v>52850</v>
      </c>
      <c r="M1632" s="7" t="s">
        <v>35</v>
      </c>
      <c r="N1632" s="7" t="s">
        <v>36</v>
      </c>
      <c r="O1632" s="7" t="s">
        <v>59</v>
      </c>
      <c r="P1632" s="7" t="s">
        <v>66</v>
      </c>
      <c r="Q1632" s="7" t="s">
        <v>77</v>
      </c>
      <c r="R1632" s="7" cm="1">
        <f t="array" ref="R1632">_xlfn.IFS(Table3[[#This Row],[Performance Levels]]="Exceeds",4,Table3[[#This Row],[Performance Levels]]="Fully Meets",3,Table3[[#This Row],[Performance Levels]]="PIP",1,Table3[[#This Row],[Performance Levels]]="Needs Improvement",2)</f>
        <v>4</v>
      </c>
      <c r="S1632" s="7">
        <v>4</v>
      </c>
      <c r="T1632" s="7" t="str" cm="1">
        <f t="array" ref="T1632">_xlfn.IFS(S1632&lt;=2,"Excellent",S1632=3,"Average",S1632&lt;=5,"Poor")</f>
        <v>Poor</v>
      </c>
      <c r="U1632" s="5">
        <v>44945</v>
      </c>
      <c r="V1632" s="7">
        <v>3</v>
      </c>
      <c r="W1632" s="7" t="str" cm="1">
        <f t="array" ref="W1632">_xlfn.IFS(S1632&lt;=2,"High",S1632=3,"Moderate",S1632&lt;=5,"Low")</f>
        <v>Low</v>
      </c>
      <c r="X1632" s="7">
        <v>5</v>
      </c>
      <c r="Y1632" s="7" t="str" cm="1">
        <f t="array" ref="Y1632">_xlfn.IFS(S1632&lt;=2,"High",S1632=3,"Moderate",S1632&lt;=5,"Low")</f>
        <v>Low</v>
      </c>
      <c r="Z1632" s="7">
        <v>3</v>
      </c>
      <c r="AA1632" s="7" t="str" cm="1">
        <f t="array" ref="AA1632">_xlfn.IFS(S1632&lt;=2,"High",S1632=3,"Moderate",S1632&lt;=5,"Low")</f>
        <v>Low</v>
      </c>
      <c r="AB1632" s="5">
        <v>44981</v>
      </c>
      <c r="AC1632" s="7" t="s">
        <v>49</v>
      </c>
      <c r="AD1632" s="7" t="s">
        <v>41</v>
      </c>
      <c r="AE1632" s="7" t="s">
        <v>62</v>
      </c>
      <c r="AF1632" s="7">
        <v>2</v>
      </c>
      <c r="AG1632" s="8">
        <v>190.07</v>
      </c>
      <c r="AH1632" s="7">
        <v>75</v>
      </c>
      <c r="AI1632" s="7" t="str" cm="1">
        <f t="array" ref="AI1632">_xlfn.IFS(AH1632&lt;=25,"Young",AH1632&lt;=50,"Adult",AH1632&gt;50,"Old")</f>
        <v>Old</v>
      </c>
    </row>
    <row r="1633" spans="1:35" x14ac:dyDescent="0.35">
      <c r="A1633" s="11">
        <v>2154</v>
      </c>
      <c r="B1633" s="9">
        <v>44679</v>
      </c>
      <c r="C1633" s="10">
        <f t="shared" ca="1" si="25"/>
        <v>4.0611111111111109</v>
      </c>
      <c r="D1633" s="11" t="s">
        <v>27</v>
      </c>
      <c r="E1633" s="11" t="s">
        <v>28</v>
      </c>
      <c r="F1633" s="11" t="s">
        <v>29</v>
      </c>
      <c r="G1633" s="11" t="s">
        <v>45</v>
      </c>
      <c r="H1633" s="11" t="s">
        <v>44</v>
      </c>
      <c r="I1633" s="11" t="s">
        <v>32</v>
      </c>
      <c r="J1633" s="11" t="s">
        <v>33</v>
      </c>
      <c r="K1633" s="11" t="s">
        <v>69</v>
      </c>
      <c r="L1633" s="9">
        <v>27645</v>
      </c>
      <c r="M1633" s="11" t="s">
        <v>35</v>
      </c>
      <c r="N1633" s="11" t="s">
        <v>47</v>
      </c>
      <c r="O1633" s="11" t="s">
        <v>59</v>
      </c>
      <c r="P1633" s="11" t="s">
        <v>66</v>
      </c>
      <c r="Q1633" s="11" t="s">
        <v>77</v>
      </c>
      <c r="R1633" s="11" cm="1">
        <f t="array" ref="R1633">_xlfn.IFS(Table3[[#This Row],[Performance Levels]]="Exceeds",4,Table3[[#This Row],[Performance Levels]]="Fully Meets",3,Table3[[#This Row],[Performance Levels]]="PIP",1,Table3[[#This Row],[Performance Levels]]="Needs Improvement",2)</f>
        <v>4</v>
      </c>
      <c r="S1633" s="11">
        <v>4</v>
      </c>
      <c r="T1633" s="11" t="str" cm="1">
        <f t="array" ref="T1633">_xlfn.IFS(S1633&lt;=2,"Excellent",S1633=3,"Average",S1633&lt;=5,"Poor")</f>
        <v>Poor</v>
      </c>
      <c r="U1633" s="9">
        <v>45064</v>
      </c>
      <c r="V1633" s="11">
        <v>1</v>
      </c>
      <c r="W1633" s="11" t="str" cm="1">
        <f t="array" ref="W1633">_xlfn.IFS(S1633&lt;=2,"High",S1633=3,"Moderate",S1633&lt;=5,"Low")</f>
        <v>Low</v>
      </c>
      <c r="X1633" s="11">
        <v>3</v>
      </c>
      <c r="Y1633" s="11" t="str" cm="1">
        <f t="array" ref="Y1633">_xlfn.IFS(S1633&lt;=2,"High",S1633=3,"Moderate",S1633&lt;=5,"Low")</f>
        <v>Low</v>
      </c>
      <c r="Z1633" s="11">
        <v>2</v>
      </c>
      <c r="AA1633" s="11" t="str" cm="1">
        <f t="array" ref="AA1633">_xlfn.IFS(S1633&lt;=2,"High",S1633=3,"Moderate",S1633&lt;=5,"Low")</f>
        <v>Low</v>
      </c>
      <c r="AB1633" s="9">
        <v>44996</v>
      </c>
      <c r="AC1633" s="11" t="s">
        <v>61</v>
      </c>
      <c r="AD1633" s="11" t="s">
        <v>50</v>
      </c>
      <c r="AE1633" s="11" t="s">
        <v>42</v>
      </c>
      <c r="AF1633" s="11">
        <v>4</v>
      </c>
      <c r="AG1633" s="12">
        <v>795.38</v>
      </c>
      <c r="AH1633" s="11">
        <v>47</v>
      </c>
      <c r="AI1633" s="11" t="str" cm="1">
        <f t="array" ref="AI1633">_xlfn.IFS(AH1633&lt;=25,"Young",AH1633&lt;=50,"Adult",AH1633&gt;50,"Old")</f>
        <v>Adult</v>
      </c>
    </row>
    <row r="1634" spans="1:35" x14ac:dyDescent="0.35">
      <c r="A1634" s="7">
        <v>2155</v>
      </c>
      <c r="B1634" s="5">
        <v>43645</v>
      </c>
      <c r="C1634" s="6">
        <f t="shared" ca="1" si="25"/>
        <v>6.8916666666666666</v>
      </c>
      <c r="D1634" s="7" t="s">
        <v>27</v>
      </c>
      <c r="E1634" s="7" t="s">
        <v>43</v>
      </c>
      <c r="F1634" s="7" t="s">
        <v>107</v>
      </c>
      <c r="G1634" s="7" t="s">
        <v>45</v>
      </c>
      <c r="H1634" s="7" t="s">
        <v>55</v>
      </c>
      <c r="I1634" s="7" t="s">
        <v>54</v>
      </c>
      <c r="J1634" s="7" t="s">
        <v>33</v>
      </c>
      <c r="K1634" s="7" t="s">
        <v>34</v>
      </c>
      <c r="L1634" s="5">
        <v>51921</v>
      </c>
      <c r="M1634" s="7" t="s">
        <v>35</v>
      </c>
      <c r="N1634" s="7" t="s">
        <v>36</v>
      </c>
      <c r="O1634" s="7" t="s">
        <v>59</v>
      </c>
      <c r="P1634" s="7" t="s">
        <v>60</v>
      </c>
      <c r="Q1634" s="7" t="s">
        <v>77</v>
      </c>
      <c r="R1634" s="7" cm="1">
        <f t="array" ref="R1634">_xlfn.IFS(Table3[[#This Row],[Performance Levels]]="Exceeds",4,Table3[[#This Row],[Performance Levels]]="Fully Meets",3,Table3[[#This Row],[Performance Levels]]="PIP",1,Table3[[#This Row],[Performance Levels]]="Needs Improvement",2)</f>
        <v>4</v>
      </c>
      <c r="S1634" s="7">
        <v>4</v>
      </c>
      <c r="T1634" s="7" t="str" cm="1">
        <f t="array" ref="T1634">_xlfn.IFS(S1634&lt;=2,"Excellent",S1634=3,"Average",S1634&lt;=5,"Poor")</f>
        <v>Poor</v>
      </c>
      <c r="U1634" s="5">
        <v>44998</v>
      </c>
      <c r="V1634" s="7">
        <v>1</v>
      </c>
      <c r="W1634" s="7" t="str" cm="1">
        <f t="array" ref="W1634">_xlfn.IFS(S1634&lt;=2,"High",S1634=3,"Moderate",S1634&lt;=5,"Low")</f>
        <v>Low</v>
      </c>
      <c r="X1634" s="7">
        <v>2</v>
      </c>
      <c r="Y1634" s="7" t="str" cm="1">
        <f t="array" ref="Y1634">_xlfn.IFS(S1634&lt;=2,"High",S1634=3,"Moderate",S1634&lt;=5,"Low")</f>
        <v>Low</v>
      </c>
      <c r="Z1634" s="7">
        <v>4</v>
      </c>
      <c r="AA1634" s="7" t="str" cm="1">
        <f t="array" ref="AA1634">_xlfn.IFS(S1634&lt;=2,"High",S1634=3,"Moderate",S1634&lt;=5,"Low")</f>
        <v>Low</v>
      </c>
      <c r="AB1634" s="5">
        <v>45006</v>
      </c>
      <c r="AC1634" s="7" t="s">
        <v>49</v>
      </c>
      <c r="AD1634" s="7" t="s">
        <v>41</v>
      </c>
      <c r="AE1634" s="7" t="s">
        <v>72</v>
      </c>
      <c r="AF1634" s="7">
        <v>1</v>
      </c>
      <c r="AG1634" s="8">
        <v>972.82</v>
      </c>
      <c r="AH1634" s="7">
        <v>77</v>
      </c>
      <c r="AI1634" s="7" t="str" cm="1">
        <f t="array" ref="AI1634">_xlfn.IFS(AH1634&lt;=25,"Young",AH1634&lt;=50,"Adult",AH1634&gt;50,"Old")</f>
        <v>Old</v>
      </c>
    </row>
    <row r="1635" spans="1:35" x14ac:dyDescent="0.35">
      <c r="A1635" s="11">
        <v>2156</v>
      </c>
      <c r="B1635" s="9">
        <v>43354</v>
      </c>
      <c r="C1635" s="10">
        <f t="shared" ca="1" si="25"/>
        <v>7.6916666666666664</v>
      </c>
      <c r="D1635" s="11" t="s">
        <v>27</v>
      </c>
      <c r="E1635" s="11" t="s">
        <v>86</v>
      </c>
      <c r="F1635" s="11" t="s">
        <v>29</v>
      </c>
      <c r="G1635" s="11" t="s">
        <v>45</v>
      </c>
      <c r="H1635" s="11" t="s">
        <v>55</v>
      </c>
      <c r="I1635" s="11" t="s">
        <v>32</v>
      </c>
      <c r="J1635" s="11" t="s">
        <v>33</v>
      </c>
      <c r="K1635" s="11" t="s">
        <v>81</v>
      </c>
      <c r="L1635" s="9">
        <v>32537</v>
      </c>
      <c r="M1635" s="11" t="s">
        <v>35</v>
      </c>
      <c r="N1635" s="11" t="s">
        <v>36</v>
      </c>
      <c r="O1635" s="11" t="s">
        <v>71</v>
      </c>
      <c r="P1635" s="11" t="s">
        <v>38</v>
      </c>
      <c r="Q1635" s="11" t="s">
        <v>77</v>
      </c>
      <c r="R1635" s="11" cm="1">
        <f t="array" ref="R1635">_xlfn.IFS(Table3[[#This Row],[Performance Levels]]="Exceeds",4,Table3[[#This Row],[Performance Levels]]="Fully Meets",3,Table3[[#This Row],[Performance Levels]]="PIP",1,Table3[[#This Row],[Performance Levels]]="Needs Improvement",2)</f>
        <v>4</v>
      </c>
      <c r="S1635" s="11">
        <v>3</v>
      </c>
      <c r="T1635" s="11" t="str" cm="1">
        <f t="array" ref="T1635">_xlfn.IFS(S1635&lt;=2,"Excellent",S1635=3,"Average",S1635&lt;=5,"Poor")</f>
        <v>Average</v>
      </c>
      <c r="U1635" s="9">
        <v>44988</v>
      </c>
      <c r="V1635" s="11">
        <v>5</v>
      </c>
      <c r="W1635" s="11" t="str" cm="1">
        <f t="array" ref="W1635">_xlfn.IFS(S1635&lt;=2,"High",S1635=3,"Moderate",S1635&lt;=5,"Low")</f>
        <v>Moderate</v>
      </c>
      <c r="X1635" s="11">
        <v>1</v>
      </c>
      <c r="Y1635" s="11" t="str" cm="1">
        <f t="array" ref="Y1635">_xlfn.IFS(S1635&lt;=2,"High",S1635=3,"Moderate",S1635&lt;=5,"Low")</f>
        <v>Moderate</v>
      </c>
      <c r="Z1635" s="11">
        <v>3</v>
      </c>
      <c r="AA1635" s="11" t="str" cm="1">
        <f t="array" ref="AA1635">_xlfn.IFS(S1635&lt;=2,"High",S1635=3,"Moderate",S1635&lt;=5,"Low")</f>
        <v>Moderate</v>
      </c>
      <c r="AB1635" s="9">
        <v>44945</v>
      </c>
      <c r="AC1635" s="11" t="s">
        <v>49</v>
      </c>
      <c r="AD1635" s="11" t="s">
        <v>41</v>
      </c>
      <c r="AE1635" s="11" t="s">
        <v>42</v>
      </c>
      <c r="AF1635" s="11">
        <v>2</v>
      </c>
      <c r="AG1635" s="12">
        <v>763.44</v>
      </c>
      <c r="AH1635" s="11">
        <v>29</v>
      </c>
      <c r="AI1635" s="11" t="str" cm="1">
        <f t="array" ref="AI1635">_xlfn.IFS(AH1635&lt;=25,"Young",AH1635&lt;=50,"Adult",AH1635&gt;50,"Old")</f>
        <v>Adult</v>
      </c>
    </row>
    <row r="1636" spans="1:35" x14ac:dyDescent="0.35">
      <c r="A1636" s="7">
        <v>2157</v>
      </c>
      <c r="B1636" s="5">
        <v>43966</v>
      </c>
      <c r="C1636" s="6">
        <f t="shared" ca="1" si="25"/>
        <v>6.0138888888888893</v>
      </c>
      <c r="D1636" s="7" t="s">
        <v>27</v>
      </c>
      <c r="E1636" s="7" t="s">
        <v>80</v>
      </c>
      <c r="F1636" s="7" t="s">
        <v>29</v>
      </c>
      <c r="G1636" s="7" t="s">
        <v>30</v>
      </c>
      <c r="H1636" s="7" t="s">
        <v>44</v>
      </c>
      <c r="I1636" s="7" t="s">
        <v>54</v>
      </c>
      <c r="J1636" s="7" t="s">
        <v>33</v>
      </c>
      <c r="K1636" s="7" t="s">
        <v>57</v>
      </c>
      <c r="L1636" s="5">
        <v>18296</v>
      </c>
      <c r="M1636" s="7" t="s">
        <v>35</v>
      </c>
      <c r="N1636" s="7" t="s">
        <v>36</v>
      </c>
      <c r="O1636" s="7" t="s">
        <v>83</v>
      </c>
      <c r="P1636" s="7" t="s">
        <v>66</v>
      </c>
      <c r="Q1636" s="7" t="s">
        <v>77</v>
      </c>
      <c r="R1636" s="7" cm="1">
        <f t="array" ref="R1636">_xlfn.IFS(Table3[[#This Row],[Performance Levels]]="Exceeds",4,Table3[[#This Row],[Performance Levels]]="Fully Meets",3,Table3[[#This Row],[Performance Levels]]="PIP",1,Table3[[#This Row],[Performance Levels]]="Needs Improvement",2)</f>
        <v>4</v>
      </c>
      <c r="S1636" s="7">
        <v>4</v>
      </c>
      <c r="T1636" s="7" t="str" cm="1">
        <f t="array" ref="T1636">_xlfn.IFS(S1636&lt;=2,"Excellent",S1636=3,"Average",S1636&lt;=5,"Poor")</f>
        <v>Poor</v>
      </c>
      <c r="U1636" s="5">
        <v>44905</v>
      </c>
      <c r="V1636" s="7">
        <v>4</v>
      </c>
      <c r="W1636" s="7" t="str" cm="1">
        <f t="array" ref="W1636">_xlfn.IFS(S1636&lt;=2,"High",S1636=3,"Moderate",S1636&lt;=5,"Low")</f>
        <v>Low</v>
      </c>
      <c r="X1636" s="7">
        <v>2</v>
      </c>
      <c r="Y1636" s="7" t="str" cm="1">
        <f t="array" ref="Y1636">_xlfn.IFS(S1636&lt;=2,"High",S1636=3,"Moderate",S1636&lt;=5,"Low")</f>
        <v>Low</v>
      </c>
      <c r="Z1636" s="7">
        <v>5</v>
      </c>
      <c r="AA1636" s="7" t="str" cm="1">
        <f t="array" ref="AA1636">_xlfn.IFS(S1636&lt;=2,"High",S1636=3,"Moderate",S1636&lt;=5,"Low")</f>
        <v>Low</v>
      </c>
      <c r="AB1636" s="5">
        <v>44836</v>
      </c>
      <c r="AC1636" s="7" t="s">
        <v>40</v>
      </c>
      <c r="AD1636" s="7" t="s">
        <v>41</v>
      </c>
      <c r="AE1636" s="7" t="s">
        <v>51</v>
      </c>
      <c r="AF1636" s="7">
        <v>1</v>
      </c>
      <c r="AG1636" s="8">
        <v>152.69</v>
      </c>
      <c r="AH1636" s="7">
        <v>70</v>
      </c>
      <c r="AI1636" s="7" t="str" cm="1">
        <f t="array" ref="AI1636">_xlfn.IFS(AH1636&lt;=25,"Young",AH1636&lt;=50,"Adult",AH1636&gt;50,"Old")</f>
        <v>Old</v>
      </c>
    </row>
    <row r="1637" spans="1:35" x14ac:dyDescent="0.35">
      <c r="A1637" s="11">
        <v>2158</v>
      </c>
      <c r="B1637" s="9">
        <v>44980</v>
      </c>
      <c r="C1637" s="10">
        <f t="shared" ca="1" si="25"/>
        <v>3.2416666666666667</v>
      </c>
      <c r="D1637" s="11" t="s">
        <v>27</v>
      </c>
      <c r="E1637" s="11" t="s">
        <v>53</v>
      </c>
      <c r="F1637" s="11" t="s">
        <v>29</v>
      </c>
      <c r="G1637" s="11" t="s">
        <v>54</v>
      </c>
      <c r="H1637" s="11" t="s">
        <v>55</v>
      </c>
      <c r="I1637" s="11" t="s">
        <v>54</v>
      </c>
      <c r="J1637" s="11" t="s">
        <v>33</v>
      </c>
      <c r="K1637" s="11" t="s">
        <v>69</v>
      </c>
      <c r="L1637" s="9">
        <v>22834</v>
      </c>
      <c r="M1637" s="11" t="s">
        <v>35</v>
      </c>
      <c r="N1637" s="11" t="s">
        <v>36</v>
      </c>
      <c r="O1637" s="11" t="s">
        <v>37</v>
      </c>
      <c r="P1637" s="11" t="s">
        <v>66</v>
      </c>
      <c r="Q1637" s="11" t="s">
        <v>77</v>
      </c>
      <c r="R1637" s="11" cm="1">
        <f t="array" ref="R1637">_xlfn.IFS(Table3[[#This Row],[Performance Levels]]="Exceeds",4,Table3[[#This Row],[Performance Levels]]="Fully Meets",3,Table3[[#This Row],[Performance Levels]]="PIP",1,Table3[[#This Row],[Performance Levels]]="Needs Improvement",2)</f>
        <v>4</v>
      </c>
      <c r="S1637" s="11">
        <v>3</v>
      </c>
      <c r="T1637" s="11" t="str" cm="1">
        <f t="array" ref="T1637">_xlfn.IFS(S1637&lt;=2,"Excellent",S1637=3,"Average",S1637&lt;=5,"Poor")</f>
        <v>Average</v>
      </c>
      <c r="U1637" s="9">
        <v>44930</v>
      </c>
      <c r="V1637" s="11">
        <v>2</v>
      </c>
      <c r="W1637" s="11" t="str" cm="1">
        <f t="array" ref="W1637">_xlfn.IFS(S1637&lt;=2,"High",S1637=3,"Moderate",S1637&lt;=5,"Low")</f>
        <v>Moderate</v>
      </c>
      <c r="X1637" s="11">
        <v>4</v>
      </c>
      <c r="Y1637" s="11" t="str" cm="1">
        <f t="array" ref="Y1637">_xlfn.IFS(S1637&lt;=2,"High",S1637=3,"Moderate",S1637&lt;=5,"Low")</f>
        <v>Moderate</v>
      </c>
      <c r="Z1637" s="11">
        <v>3</v>
      </c>
      <c r="AA1637" s="11" t="str" cm="1">
        <f t="array" ref="AA1637">_xlfn.IFS(S1637&lt;=2,"High",S1637=3,"Moderate",S1637&lt;=5,"Low")</f>
        <v>Moderate</v>
      </c>
      <c r="AB1637" s="9">
        <v>45022</v>
      </c>
      <c r="AC1637" s="11" t="s">
        <v>91</v>
      </c>
      <c r="AD1637" s="11" t="s">
        <v>50</v>
      </c>
      <c r="AE1637" s="11" t="s">
        <v>42</v>
      </c>
      <c r="AF1637" s="11">
        <v>1</v>
      </c>
      <c r="AG1637" s="12">
        <v>989.3</v>
      </c>
      <c r="AH1637" s="11">
        <v>61</v>
      </c>
      <c r="AI1637" s="11" t="str" cm="1">
        <f t="array" ref="AI1637">_xlfn.IFS(AH1637&lt;=25,"Young",AH1637&lt;=50,"Adult",AH1637&gt;50,"Old")</f>
        <v>Old</v>
      </c>
    </row>
    <row r="1638" spans="1:35" x14ac:dyDescent="0.35">
      <c r="A1638" s="7">
        <v>2159</v>
      </c>
      <c r="B1638" s="5">
        <v>44278</v>
      </c>
      <c r="C1638" s="6">
        <f t="shared" ca="1" si="25"/>
        <v>5.1583333333333332</v>
      </c>
      <c r="D1638" s="7" t="s">
        <v>27</v>
      </c>
      <c r="E1638" s="7" t="s">
        <v>93</v>
      </c>
      <c r="F1638" s="7" t="s">
        <v>29</v>
      </c>
      <c r="G1638" s="7" t="s">
        <v>54</v>
      </c>
      <c r="H1638" s="7" t="s">
        <v>31</v>
      </c>
      <c r="I1638" s="7" t="s">
        <v>32</v>
      </c>
      <c r="J1638" s="7" t="s">
        <v>33</v>
      </c>
      <c r="K1638" s="7" t="s">
        <v>46</v>
      </c>
      <c r="L1638" s="5">
        <v>30467</v>
      </c>
      <c r="M1638" s="7" t="s">
        <v>35</v>
      </c>
      <c r="N1638" s="7" t="s">
        <v>36</v>
      </c>
      <c r="O1638" s="7" t="s">
        <v>37</v>
      </c>
      <c r="P1638" s="7" t="s">
        <v>38</v>
      </c>
      <c r="Q1638" s="7" t="s">
        <v>77</v>
      </c>
      <c r="R1638" s="7" cm="1">
        <f t="array" ref="R1638">_xlfn.IFS(Table3[[#This Row],[Performance Levels]]="Exceeds",4,Table3[[#This Row],[Performance Levels]]="Fully Meets",3,Table3[[#This Row],[Performance Levels]]="PIP",1,Table3[[#This Row],[Performance Levels]]="Needs Improvement",2)</f>
        <v>4</v>
      </c>
      <c r="S1638" s="7">
        <v>5</v>
      </c>
      <c r="T1638" s="7" t="str" cm="1">
        <f t="array" ref="T1638">_xlfn.IFS(S1638&lt;=2,"Excellent",S1638=3,"Average",S1638&lt;=5,"Poor")</f>
        <v>Poor</v>
      </c>
      <c r="U1638" s="5">
        <v>44824</v>
      </c>
      <c r="V1638" s="7">
        <v>1</v>
      </c>
      <c r="W1638" s="7" t="str" cm="1">
        <f t="array" ref="W1638">_xlfn.IFS(S1638&lt;=2,"High",S1638=3,"Moderate",S1638&lt;=5,"Low")</f>
        <v>Low</v>
      </c>
      <c r="X1638" s="7">
        <v>1</v>
      </c>
      <c r="Y1638" s="7" t="str" cm="1">
        <f t="array" ref="Y1638">_xlfn.IFS(S1638&lt;=2,"High",S1638=3,"Moderate",S1638&lt;=5,"Low")</f>
        <v>Low</v>
      </c>
      <c r="Z1638" s="7">
        <v>1</v>
      </c>
      <c r="AA1638" s="7" t="str" cm="1">
        <f t="array" ref="AA1638">_xlfn.IFS(S1638&lt;=2,"High",S1638=3,"Moderate",S1638&lt;=5,"Low")</f>
        <v>Low</v>
      </c>
      <c r="AB1638" s="5">
        <v>44950</v>
      </c>
      <c r="AC1638" s="7" t="s">
        <v>49</v>
      </c>
      <c r="AD1638" s="7" t="s">
        <v>50</v>
      </c>
      <c r="AE1638" s="7" t="s">
        <v>62</v>
      </c>
      <c r="AF1638" s="7">
        <v>3</v>
      </c>
      <c r="AG1638" s="8">
        <v>833.52</v>
      </c>
      <c r="AH1638" s="7">
        <v>38</v>
      </c>
      <c r="AI1638" s="7" t="str" cm="1">
        <f t="array" ref="AI1638">_xlfn.IFS(AH1638&lt;=25,"Young",AH1638&lt;=50,"Adult",AH1638&gt;50,"Old")</f>
        <v>Adult</v>
      </c>
    </row>
    <row r="1639" spans="1:35" x14ac:dyDescent="0.35">
      <c r="A1639" s="11">
        <v>2160</v>
      </c>
      <c r="B1639" s="9">
        <v>44872</v>
      </c>
      <c r="C1639" s="10">
        <f t="shared" ca="1" si="25"/>
        <v>3.536111111111111</v>
      </c>
      <c r="D1639" s="11" t="s">
        <v>27</v>
      </c>
      <c r="E1639" s="11" t="s">
        <v>84</v>
      </c>
      <c r="F1639" s="11" t="s">
        <v>29</v>
      </c>
      <c r="G1639" s="11" t="s">
        <v>54</v>
      </c>
      <c r="H1639" s="11" t="s">
        <v>44</v>
      </c>
      <c r="I1639" s="11" t="s">
        <v>45</v>
      </c>
      <c r="J1639" s="11" t="s">
        <v>33</v>
      </c>
      <c r="K1639" s="11" t="s">
        <v>64</v>
      </c>
      <c r="L1639" s="9">
        <v>32285</v>
      </c>
      <c r="M1639" s="11" t="s">
        <v>35</v>
      </c>
      <c r="N1639" s="11" t="s">
        <v>36</v>
      </c>
      <c r="O1639" s="11" t="s">
        <v>59</v>
      </c>
      <c r="P1639" s="11" t="s">
        <v>66</v>
      </c>
      <c r="Q1639" s="11" t="s">
        <v>77</v>
      </c>
      <c r="R1639" s="11" cm="1">
        <f t="array" ref="R1639">_xlfn.IFS(Table3[[#This Row],[Performance Levels]]="Exceeds",4,Table3[[#This Row],[Performance Levels]]="Fully Meets",3,Table3[[#This Row],[Performance Levels]]="PIP",1,Table3[[#This Row],[Performance Levels]]="Needs Improvement",2)</f>
        <v>4</v>
      </c>
      <c r="S1639" s="11">
        <v>3</v>
      </c>
      <c r="T1639" s="11" t="str" cm="1">
        <f t="array" ref="T1639">_xlfn.IFS(S1639&lt;=2,"Excellent",S1639=3,"Average",S1639&lt;=5,"Poor")</f>
        <v>Average</v>
      </c>
      <c r="U1639" s="9">
        <v>44946</v>
      </c>
      <c r="V1639" s="11">
        <v>1</v>
      </c>
      <c r="W1639" s="11" t="str" cm="1">
        <f t="array" ref="W1639">_xlfn.IFS(S1639&lt;=2,"High",S1639=3,"Moderate",S1639&lt;=5,"Low")</f>
        <v>Moderate</v>
      </c>
      <c r="X1639" s="11">
        <v>1</v>
      </c>
      <c r="Y1639" s="11" t="str" cm="1">
        <f t="array" ref="Y1639">_xlfn.IFS(S1639&lt;=2,"High",S1639=3,"Moderate",S1639&lt;=5,"Low")</f>
        <v>Moderate</v>
      </c>
      <c r="Z1639" s="11">
        <v>5</v>
      </c>
      <c r="AA1639" s="11" t="str" cm="1">
        <f t="array" ref="AA1639">_xlfn.IFS(S1639&lt;=2,"High",S1639=3,"Moderate",S1639&lt;=5,"Low")</f>
        <v>Moderate</v>
      </c>
      <c r="AB1639" s="9">
        <v>45093</v>
      </c>
      <c r="AC1639" s="11" t="s">
        <v>49</v>
      </c>
      <c r="AD1639" s="11" t="s">
        <v>41</v>
      </c>
      <c r="AE1639" s="11" t="s">
        <v>62</v>
      </c>
      <c r="AF1639" s="11">
        <v>5</v>
      </c>
      <c r="AG1639" s="12">
        <v>329.65</v>
      </c>
      <c r="AH1639" s="11">
        <v>34</v>
      </c>
      <c r="AI1639" s="11" t="str" cm="1">
        <f t="array" ref="AI1639">_xlfn.IFS(AH1639&lt;=25,"Young",AH1639&lt;=50,"Adult",AH1639&gt;50,"Old")</f>
        <v>Adult</v>
      </c>
    </row>
    <row r="1640" spans="1:35" x14ac:dyDescent="0.35">
      <c r="A1640" s="7">
        <v>2161</v>
      </c>
      <c r="B1640" s="5">
        <v>44335</v>
      </c>
      <c r="C1640" s="6">
        <f t="shared" ca="1" si="25"/>
        <v>5.0027777777777782</v>
      </c>
      <c r="D1640" s="7" t="s">
        <v>27</v>
      </c>
      <c r="E1640" s="7" t="s">
        <v>63</v>
      </c>
      <c r="F1640" s="7" t="s">
        <v>29</v>
      </c>
      <c r="G1640" s="7" t="s">
        <v>30</v>
      </c>
      <c r="H1640" s="7" t="s">
        <v>31</v>
      </c>
      <c r="I1640" s="7" t="s">
        <v>54</v>
      </c>
      <c r="J1640" s="7" t="s">
        <v>33</v>
      </c>
      <c r="K1640" s="7" t="s">
        <v>95</v>
      </c>
      <c r="L1640" s="5">
        <v>18774</v>
      </c>
      <c r="M1640" s="7" t="s">
        <v>35</v>
      </c>
      <c r="N1640" s="7" t="s">
        <v>36</v>
      </c>
      <c r="O1640" s="7" t="s">
        <v>83</v>
      </c>
      <c r="P1640" s="7" t="s">
        <v>60</v>
      </c>
      <c r="Q1640" s="7" t="s">
        <v>77</v>
      </c>
      <c r="R1640" s="7" cm="1">
        <f t="array" ref="R1640">_xlfn.IFS(Table3[[#This Row],[Performance Levels]]="Exceeds",4,Table3[[#This Row],[Performance Levels]]="Fully Meets",3,Table3[[#This Row],[Performance Levels]]="PIP",1,Table3[[#This Row],[Performance Levels]]="Needs Improvement",2)</f>
        <v>4</v>
      </c>
      <c r="S1640" s="7">
        <v>3</v>
      </c>
      <c r="T1640" s="7" t="str" cm="1">
        <f t="array" ref="T1640">_xlfn.IFS(S1640&lt;=2,"Excellent",S1640=3,"Average",S1640&lt;=5,"Poor")</f>
        <v>Average</v>
      </c>
      <c r="U1640" s="5">
        <v>45073</v>
      </c>
      <c r="V1640" s="7">
        <v>1</v>
      </c>
      <c r="W1640" s="7" t="str" cm="1">
        <f t="array" ref="W1640">_xlfn.IFS(S1640&lt;=2,"High",S1640=3,"Moderate",S1640&lt;=5,"Low")</f>
        <v>Moderate</v>
      </c>
      <c r="X1640" s="7">
        <v>4</v>
      </c>
      <c r="Y1640" s="7" t="str" cm="1">
        <f t="array" ref="Y1640">_xlfn.IFS(S1640&lt;=2,"High",S1640=3,"Moderate",S1640&lt;=5,"Low")</f>
        <v>Moderate</v>
      </c>
      <c r="Z1640" s="7">
        <v>3</v>
      </c>
      <c r="AA1640" s="7" t="str" cm="1">
        <f t="array" ref="AA1640">_xlfn.IFS(S1640&lt;=2,"High",S1640=3,"Moderate",S1640&lt;=5,"Low")</f>
        <v>Moderate</v>
      </c>
      <c r="AB1640" s="5">
        <v>44833</v>
      </c>
      <c r="AC1640" s="7" t="s">
        <v>91</v>
      </c>
      <c r="AD1640" s="7" t="s">
        <v>41</v>
      </c>
      <c r="AE1640" s="7" t="s">
        <v>62</v>
      </c>
      <c r="AF1640" s="7">
        <v>1</v>
      </c>
      <c r="AG1640" s="8">
        <v>443.04</v>
      </c>
      <c r="AH1640" s="7">
        <v>70</v>
      </c>
      <c r="AI1640" s="7" t="str" cm="1">
        <f t="array" ref="AI1640">_xlfn.IFS(AH1640&lt;=25,"Young",AH1640&lt;=50,"Adult",AH1640&gt;50,"Old")</f>
        <v>Old</v>
      </c>
    </row>
    <row r="1641" spans="1:35" x14ac:dyDescent="0.35">
      <c r="A1641" s="11">
        <v>2162</v>
      </c>
      <c r="B1641" s="9">
        <v>44198</v>
      </c>
      <c r="C1641" s="10">
        <f t="shared" ca="1" si="25"/>
        <v>5.3833333333333337</v>
      </c>
      <c r="D1641" s="11" t="s">
        <v>105</v>
      </c>
      <c r="E1641" s="11" t="s">
        <v>73</v>
      </c>
      <c r="F1641" s="11" t="s">
        <v>29</v>
      </c>
      <c r="G1641" s="11" t="s">
        <v>54</v>
      </c>
      <c r="H1641" s="11" t="s">
        <v>55</v>
      </c>
      <c r="I1641" s="11" t="s">
        <v>32</v>
      </c>
      <c r="J1641" s="11" t="s">
        <v>33</v>
      </c>
      <c r="K1641" s="11" t="s">
        <v>95</v>
      </c>
      <c r="L1641" s="9">
        <v>25663</v>
      </c>
      <c r="M1641" s="11" t="s">
        <v>35</v>
      </c>
      <c r="N1641" s="11" t="s">
        <v>36</v>
      </c>
      <c r="O1641" s="11" t="s">
        <v>83</v>
      </c>
      <c r="P1641" s="11" t="s">
        <v>66</v>
      </c>
      <c r="Q1641" s="11" t="s">
        <v>77</v>
      </c>
      <c r="R1641" s="11" cm="1">
        <f t="array" ref="R1641">_xlfn.IFS(Table3[[#This Row],[Performance Levels]]="Exceeds",4,Table3[[#This Row],[Performance Levels]]="Fully Meets",3,Table3[[#This Row],[Performance Levels]]="PIP",1,Table3[[#This Row],[Performance Levels]]="Needs Improvement",2)</f>
        <v>4</v>
      </c>
      <c r="S1641" s="11">
        <v>3</v>
      </c>
      <c r="T1641" s="11" t="str" cm="1">
        <f t="array" ref="T1641">_xlfn.IFS(S1641&lt;=2,"Excellent",S1641=3,"Average",S1641&lt;=5,"Poor")</f>
        <v>Average</v>
      </c>
      <c r="U1641" s="9">
        <v>44974</v>
      </c>
      <c r="V1641" s="11">
        <v>3</v>
      </c>
      <c r="W1641" s="11" t="str" cm="1">
        <f t="array" ref="W1641">_xlfn.IFS(S1641&lt;=2,"High",S1641=3,"Moderate",S1641&lt;=5,"Low")</f>
        <v>Moderate</v>
      </c>
      <c r="X1641" s="11">
        <v>5</v>
      </c>
      <c r="Y1641" s="11" t="str" cm="1">
        <f t="array" ref="Y1641">_xlfn.IFS(S1641&lt;=2,"High",S1641=3,"Moderate",S1641&lt;=5,"Low")</f>
        <v>Moderate</v>
      </c>
      <c r="Z1641" s="11">
        <v>4</v>
      </c>
      <c r="AA1641" s="11" t="str" cm="1">
        <f t="array" ref="AA1641">_xlfn.IFS(S1641&lt;=2,"High",S1641=3,"Moderate",S1641&lt;=5,"Low")</f>
        <v>Moderate</v>
      </c>
      <c r="AB1641" s="9">
        <v>45080</v>
      </c>
      <c r="AC1641" s="11" t="s">
        <v>61</v>
      </c>
      <c r="AD1641" s="11" t="s">
        <v>50</v>
      </c>
      <c r="AE1641" s="11" t="s">
        <v>51</v>
      </c>
      <c r="AF1641" s="11">
        <v>5</v>
      </c>
      <c r="AG1641" s="12">
        <v>136.81</v>
      </c>
      <c r="AH1641" s="11">
        <v>51</v>
      </c>
      <c r="AI1641" s="11" t="str" cm="1">
        <f t="array" ref="AI1641">_xlfn.IFS(AH1641&lt;=25,"Young",AH1641&lt;=50,"Adult",AH1641&gt;50,"Old")</f>
        <v>Old</v>
      </c>
    </row>
    <row r="1642" spans="1:35" x14ac:dyDescent="0.35">
      <c r="A1642" s="7">
        <v>2163</v>
      </c>
      <c r="B1642" s="5">
        <v>43550</v>
      </c>
      <c r="C1642" s="6">
        <f t="shared" ca="1" si="25"/>
        <v>7.15</v>
      </c>
      <c r="D1642" s="7" t="s">
        <v>105</v>
      </c>
      <c r="E1642" s="7" t="s">
        <v>80</v>
      </c>
      <c r="F1642" s="7" t="s">
        <v>29</v>
      </c>
      <c r="G1642" s="7" t="s">
        <v>30</v>
      </c>
      <c r="H1642" s="7" t="s">
        <v>55</v>
      </c>
      <c r="I1642" s="7" t="s">
        <v>54</v>
      </c>
      <c r="J1642" s="7" t="s">
        <v>33</v>
      </c>
      <c r="K1642" s="7" t="s">
        <v>57</v>
      </c>
      <c r="L1642" s="5">
        <v>24430</v>
      </c>
      <c r="M1642" s="7" t="s">
        <v>35</v>
      </c>
      <c r="N1642" s="7" t="s">
        <v>36</v>
      </c>
      <c r="O1642" s="7" t="s">
        <v>37</v>
      </c>
      <c r="P1642" s="7" t="s">
        <v>66</v>
      </c>
      <c r="Q1642" s="7" t="s">
        <v>77</v>
      </c>
      <c r="R1642" s="7" cm="1">
        <f t="array" ref="R1642">_xlfn.IFS(Table3[[#This Row],[Performance Levels]]="Exceeds",4,Table3[[#This Row],[Performance Levels]]="Fully Meets",3,Table3[[#This Row],[Performance Levels]]="PIP",1,Table3[[#This Row],[Performance Levels]]="Needs Improvement",2)</f>
        <v>4</v>
      </c>
      <c r="S1642" s="7">
        <v>1</v>
      </c>
      <c r="T1642" s="7" t="str" cm="1">
        <f t="array" ref="T1642">_xlfn.IFS(S1642&lt;=2,"Excellent",S1642=3,"Average",S1642&lt;=5,"Poor")</f>
        <v>Excellent</v>
      </c>
      <c r="U1642" s="5">
        <v>44938</v>
      </c>
      <c r="V1642" s="7">
        <v>5</v>
      </c>
      <c r="W1642" s="7" t="str" cm="1">
        <f t="array" ref="W1642">_xlfn.IFS(S1642&lt;=2,"High",S1642=3,"Moderate",S1642&lt;=5,"Low")</f>
        <v>High</v>
      </c>
      <c r="X1642" s="7">
        <v>5</v>
      </c>
      <c r="Y1642" s="7" t="str" cm="1">
        <f t="array" ref="Y1642">_xlfn.IFS(S1642&lt;=2,"High",S1642=3,"Moderate",S1642&lt;=5,"Low")</f>
        <v>High</v>
      </c>
      <c r="Z1642" s="7">
        <v>4</v>
      </c>
      <c r="AA1642" s="7" t="str" cm="1">
        <f t="array" ref="AA1642">_xlfn.IFS(S1642&lt;=2,"High",S1642=3,"Moderate",S1642&lt;=5,"Low")</f>
        <v>High</v>
      </c>
      <c r="AB1642" s="5">
        <v>44945</v>
      </c>
      <c r="AC1642" s="7" t="s">
        <v>91</v>
      </c>
      <c r="AD1642" s="7" t="s">
        <v>41</v>
      </c>
      <c r="AE1642" s="7" t="s">
        <v>42</v>
      </c>
      <c r="AF1642" s="7">
        <v>3</v>
      </c>
      <c r="AG1642" s="8">
        <v>665.2</v>
      </c>
      <c r="AH1642" s="7">
        <v>53</v>
      </c>
      <c r="AI1642" s="7" t="str" cm="1">
        <f t="array" ref="AI1642">_xlfn.IFS(AH1642&lt;=25,"Young",AH1642&lt;=50,"Adult",AH1642&gt;50,"Old")</f>
        <v>Old</v>
      </c>
    </row>
    <row r="1643" spans="1:35" x14ac:dyDescent="0.35">
      <c r="A1643" s="11">
        <v>2164</v>
      </c>
      <c r="B1643" s="9">
        <v>44102</v>
      </c>
      <c r="C1643" s="10">
        <f t="shared" ca="1" si="25"/>
        <v>5.6444444444444448</v>
      </c>
      <c r="D1643" s="11" t="s">
        <v>105</v>
      </c>
      <c r="E1643" s="11" t="s">
        <v>53</v>
      </c>
      <c r="F1643" s="11" t="s">
        <v>29</v>
      </c>
      <c r="G1643" s="11" t="s">
        <v>45</v>
      </c>
      <c r="H1643" s="11" t="s">
        <v>31</v>
      </c>
      <c r="I1643" s="11" t="s">
        <v>54</v>
      </c>
      <c r="J1643" s="11" t="s">
        <v>33</v>
      </c>
      <c r="K1643" s="11" t="s">
        <v>74</v>
      </c>
      <c r="L1643" s="9">
        <v>18471</v>
      </c>
      <c r="M1643" s="11" t="s">
        <v>35</v>
      </c>
      <c r="N1643" s="11" t="s">
        <v>36</v>
      </c>
      <c r="O1643" s="11" t="s">
        <v>71</v>
      </c>
      <c r="P1643" s="11" t="s">
        <v>76</v>
      </c>
      <c r="Q1643" s="11" t="s">
        <v>77</v>
      </c>
      <c r="R1643" s="11" cm="1">
        <f t="array" ref="R1643">_xlfn.IFS(Table3[[#This Row],[Performance Levels]]="Exceeds",4,Table3[[#This Row],[Performance Levels]]="Fully Meets",3,Table3[[#This Row],[Performance Levels]]="PIP",1,Table3[[#This Row],[Performance Levels]]="Needs Improvement",2)</f>
        <v>4</v>
      </c>
      <c r="S1643" s="11">
        <v>3</v>
      </c>
      <c r="T1643" s="11" t="str" cm="1">
        <f t="array" ref="T1643">_xlfn.IFS(S1643&lt;=2,"Excellent",S1643=3,"Average",S1643&lt;=5,"Poor")</f>
        <v>Average</v>
      </c>
      <c r="U1643" s="9">
        <v>44904</v>
      </c>
      <c r="V1643" s="11">
        <v>3</v>
      </c>
      <c r="W1643" s="11" t="str" cm="1">
        <f t="array" ref="W1643">_xlfn.IFS(S1643&lt;=2,"High",S1643=3,"Moderate",S1643&lt;=5,"Low")</f>
        <v>Moderate</v>
      </c>
      <c r="X1643" s="11">
        <v>1</v>
      </c>
      <c r="Y1643" s="11" t="str" cm="1">
        <f t="array" ref="Y1643">_xlfn.IFS(S1643&lt;=2,"High",S1643=3,"Moderate",S1643&lt;=5,"Low")</f>
        <v>Moderate</v>
      </c>
      <c r="Z1643" s="11">
        <v>3</v>
      </c>
      <c r="AA1643" s="11" t="str" cm="1">
        <f t="array" ref="AA1643">_xlfn.IFS(S1643&lt;=2,"High",S1643=3,"Moderate",S1643&lt;=5,"Low")</f>
        <v>Moderate</v>
      </c>
      <c r="AB1643" s="9">
        <v>45088</v>
      </c>
      <c r="AC1643" s="11" t="s">
        <v>67</v>
      </c>
      <c r="AD1643" s="11" t="s">
        <v>41</v>
      </c>
      <c r="AE1643" s="11" t="s">
        <v>51</v>
      </c>
      <c r="AF1643" s="11">
        <v>2</v>
      </c>
      <c r="AG1643" s="12">
        <v>978.55</v>
      </c>
      <c r="AH1643" s="11">
        <v>70</v>
      </c>
      <c r="AI1643" s="11" t="str" cm="1">
        <f t="array" ref="AI1643">_xlfn.IFS(AH1643&lt;=25,"Young",AH1643&lt;=50,"Adult",AH1643&gt;50,"Old")</f>
        <v>Old</v>
      </c>
    </row>
    <row r="1644" spans="1:35" x14ac:dyDescent="0.35">
      <c r="A1644" s="7">
        <v>2165</v>
      </c>
      <c r="B1644" s="5">
        <v>43540</v>
      </c>
      <c r="C1644" s="6">
        <f t="shared" ca="1" si="25"/>
        <v>7.177777777777778</v>
      </c>
      <c r="D1644" s="7" t="s">
        <v>105</v>
      </c>
      <c r="E1644" s="7" t="s">
        <v>68</v>
      </c>
      <c r="F1644" s="7" t="s">
        <v>29</v>
      </c>
      <c r="G1644" s="7" t="s">
        <v>30</v>
      </c>
      <c r="H1644" s="7" t="s">
        <v>31</v>
      </c>
      <c r="I1644" s="7" t="s">
        <v>54</v>
      </c>
      <c r="J1644" s="7" t="s">
        <v>33</v>
      </c>
      <c r="K1644" s="7" t="s">
        <v>69</v>
      </c>
      <c r="L1644" s="5">
        <v>54094</v>
      </c>
      <c r="M1644" s="7" t="s">
        <v>35</v>
      </c>
      <c r="N1644" s="7" t="s">
        <v>36</v>
      </c>
      <c r="O1644" s="7" t="s">
        <v>83</v>
      </c>
      <c r="P1644" s="7" t="s">
        <v>76</v>
      </c>
      <c r="Q1644" s="7" t="s">
        <v>77</v>
      </c>
      <c r="R1644" s="7" cm="1">
        <f t="array" ref="R1644">_xlfn.IFS(Table3[[#This Row],[Performance Levels]]="Exceeds",4,Table3[[#This Row],[Performance Levels]]="Fully Meets",3,Table3[[#This Row],[Performance Levels]]="PIP",1,Table3[[#This Row],[Performance Levels]]="Needs Improvement",2)</f>
        <v>4</v>
      </c>
      <c r="S1644" s="7">
        <v>3</v>
      </c>
      <c r="T1644" s="7" t="str" cm="1">
        <f t="array" ref="T1644">_xlfn.IFS(S1644&lt;=2,"Excellent",S1644=3,"Average",S1644&lt;=5,"Poor")</f>
        <v>Average</v>
      </c>
      <c r="U1644" s="5">
        <v>44862</v>
      </c>
      <c r="V1644" s="7">
        <v>5</v>
      </c>
      <c r="W1644" s="7" t="str" cm="1">
        <f t="array" ref="W1644">_xlfn.IFS(S1644&lt;=2,"High",S1644=3,"Moderate",S1644&lt;=5,"Low")</f>
        <v>Moderate</v>
      </c>
      <c r="X1644" s="7">
        <v>3</v>
      </c>
      <c r="Y1644" s="7" t="str" cm="1">
        <f t="array" ref="Y1644">_xlfn.IFS(S1644&lt;=2,"High",S1644=3,"Moderate",S1644&lt;=5,"Low")</f>
        <v>Moderate</v>
      </c>
      <c r="Z1644" s="7">
        <v>3</v>
      </c>
      <c r="AA1644" s="7" t="str" cm="1">
        <f t="array" ref="AA1644">_xlfn.IFS(S1644&lt;=2,"High",S1644=3,"Moderate",S1644&lt;=5,"Low")</f>
        <v>Moderate</v>
      </c>
      <c r="AB1644" s="5">
        <v>45130</v>
      </c>
      <c r="AC1644" s="7" t="s">
        <v>61</v>
      </c>
      <c r="AD1644" s="7" t="s">
        <v>50</v>
      </c>
      <c r="AE1644" s="7" t="s">
        <v>42</v>
      </c>
      <c r="AF1644" s="7">
        <v>4</v>
      </c>
      <c r="AG1644" s="8">
        <v>652.57000000000005</v>
      </c>
      <c r="AH1644" s="7">
        <v>71</v>
      </c>
      <c r="AI1644" s="7" t="str" cm="1">
        <f t="array" ref="AI1644">_xlfn.IFS(AH1644&lt;=25,"Young",AH1644&lt;=50,"Adult",AH1644&gt;50,"Old")</f>
        <v>Old</v>
      </c>
    </row>
    <row r="1645" spans="1:35" x14ac:dyDescent="0.35">
      <c r="A1645" s="11">
        <v>2166</v>
      </c>
      <c r="B1645" s="9">
        <v>43544</v>
      </c>
      <c r="C1645" s="10">
        <f t="shared" ca="1" si="25"/>
        <v>7.166666666666667</v>
      </c>
      <c r="D1645" s="11" t="s">
        <v>105</v>
      </c>
      <c r="E1645" s="11" t="s">
        <v>28</v>
      </c>
      <c r="F1645" s="11" t="s">
        <v>29</v>
      </c>
      <c r="G1645" s="11" t="s">
        <v>30</v>
      </c>
      <c r="H1645" s="11" t="s">
        <v>55</v>
      </c>
      <c r="I1645" s="11" t="s">
        <v>45</v>
      </c>
      <c r="J1645" s="11" t="s">
        <v>33</v>
      </c>
      <c r="K1645" s="11" t="s">
        <v>69</v>
      </c>
      <c r="L1645" s="9">
        <v>35682</v>
      </c>
      <c r="M1645" s="11" t="s">
        <v>35</v>
      </c>
      <c r="N1645" s="11" t="s">
        <v>36</v>
      </c>
      <c r="O1645" s="11" t="s">
        <v>83</v>
      </c>
      <c r="P1645" s="11" t="s">
        <v>38</v>
      </c>
      <c r="Q1645" s="11" t="s">
        <v>77</v>
      </c>
      <c r="R1645" s="11" cm="1">
        <f t="array" ref="R1645">_xlfn.IFS(Table3[[#This Row],[Performance Levels]]="Exceeds",4,Table3[[#This Row],[Performance Levels]]="Fully Meets",3,Table3[[#This Row],[Performance Levels]]="PIP",1,Table3[[#This Row],[Performance Levels]]="Needs Improvement",2)</f>
        <v>4</v>
      </c>
      <c r="S1645" s="11">
        <v>3</v>
      </c>
      <c r="T1645" s="11" t="str" cm="1">
        <f t="array" ref="T1645">_xlfn.IFS(S1645&lt;=2,"Excellent",S1645=3,"Average",S1645&lt;=5,"Poor")</f>
        <v>Average</v>
      </c>
      <c r="U1645" s="9">
        <v>44942</v>
      </c>
      <c r="V1645" s="11">
        <v>2</v>
      </c>
      <c r="W1645" s="11" t="str" cm="1">
        <f t="array" ref="W1645">_xlfn.IFS(S1645&lt;=2,"High",S1645=3,"Moderate",S1645&lt;=5,"Low")</f>
        <v>Moderate</v>
      </c>
      <c r="X1645" s="11">
        <v>2</v>
      </c>
      <c r="Y1645" s="11" t="str" cm="1">
        <f t="array" ref="Y1645">_xlfn.IFS(S1645&lt;=2,"High",S1645=3,"Moderate",S1645&lt;=5,"Low")</f>
        <v>Moderate</v>
      </c>
      <c r="Z1645" s="11">
        <v>1</v>
      </c>
      <c r="AA1645" s="11" t="str" cm="1">
        <f t="array" ref="AA1645">_xlfn.IFS(S1645&lt;=2,"High",S1645=3,"Moderate",S1645&lt;=5,"Low")</f>
        <v>Moderate</v>
      </c>
      <c r="AB1645" s="9">
        <v>44836</v>
      </c>
      <c r="AC1645" s="11" t="s">
        <v>67</v>
      </c>
      <c r="AD1645" s="11" t="s">
        <v>50</v>
      </c>
      <c r="AE1645" s="11" t="s">
        <v>72</v>
      </c>
      <c r="AF1645" s="11">
        <v>2</v>
      </c>
      <c r="AG1645" s="12">
        <v>953.59</v>
      </c>
      <c r="AH1645" s="11">
        <v>22</v>
      </c>
      <c r="AI1645" s="11" t="str" cm="1">
        <f t="array" ref="AI1645">_xlfn.IFS(AH1645&lt;=25,"Young",AH1645&lt;=50,"Adult",AH1645&gt;50,"Old")</f>
        <v>Young</v>
      </c>
    </row>
    <row r="1646" spans="1:35" x14ac:dyDescent="0.35">
      <c r="A1646" s="7">
        <v>2168</v>
      </c>
      <c r="B1646" s="5">
        <v>43320</v>
      </c>
      <c r="C1646" s="6">
        <f t="shared" ca="1" si="25"/>
        <v>7.7833333333333332</v>
      </c>
      <c r="D1646" s="7" t="s">
        <v>105</v>
      </c>
      <c r="E1646" s="7" t="s">
        <v>43</v>
      </c>
      <c r="F1646" s="7" t="s">
        <v>29</v>
      </c>
      <c r="G1646" s="7" t="s">
        <v>45</v>
      </c>
      <c r="H1646" s="7" t="s">
        <v>55</v>
      </c>
      <c r="I1646" s="7" t="s">
        <v>54</v>
      </c>
      <c r="J1646" s="7" t="s">
        <v>33</v>
      </c>
      <c r="K1646" s="7" t="s">
        <v>69</v>
      </c>
      <c r="L1646" s="5">
        <v>34715</v>
      </c>
      <c r="M1646" s="7" t="s">
        <v>35</v>
      </c>
      <c r="N1646" s="7" t="s">
        <v>36</v>
      </c>
      <c r="O1646" s="7" t="s">
        <v>71</v>
      </c>
      <c r="P1646" s="7" t="s">
        <v>76</v>
      </c>
      <c r="Q1646" s="7" t="s">
        <v>77</v>
      </c>
      <c r="R1646" s="7" cm="1">
        <f t="array" ref="R1646">_xlfn.IFS(Table3[[#This Row],[Performance Levels]]="Exceeds",4,Table3[[#This Row],[Performance Levels]]="Fully Meets",3,Table3[[#This Row],[Performance Levels]]="PIP",1,Table3[[#This Row],[Performance Levels]]="Needs Improvement",2)</f>
        <v>4</v>
      </c>
      <c r="S1646" s="7">
        <v>3</v>
      </c>
      <c r="T1646" s="7" t="str" cm="1">
        <f t="array" ref="T1646">_xlfn.IFS(S1646&lt;=2,"Excellent",S1646=3,"Average",S1646&lt;=5,"Poor")</f>
        <v>Average</v>
      </c>
      <c r="U1646" s="5">
        <v>44934</v>
      </c>
      <c r="V1646" s="7">
        <v>5</v>
      </c>
      <c r="W1646" s="7" t="str" cm="1">
        <f t="array" ref="W1646">_xlfn.IFS(S1646&lt;=2,"High",S1646=3,"Moderate",S1646&lt;=5,"Low")</f>
        <v>Moderate</v>
      </c>
      <c r="X1646" s="7">
        <v>1</v>
      </c>
      <c r="Y1646" s="7" t="str" cm="1">
        <f t="array" ref="Y1646">_xlfn.IFS(S1646&lt;=2,"High",S1646=3,"Moderate",S1646&lt;=5,"Low")</f>
        <v>Moderate</v>
      </c>
      <c r="Z1646" s="7">
        <v>4</v>
      </c>
      <c r="AA1646" s="7" t="str" cm="1">
        <f t="array" ref="AA1646">_xlfn.IFS(S1646&lt;=2,"High",S1646=3,"Moderate",S1646&lt;=5,"Low")</f>
        <v>Moderate</v>
      </c>
      <c r="AB1646" s="5">
        <v>45139</v>
      </c>
      <c r="AC1646" s="7" t="s">
        <v>49</v>
      </c>
      <c r="AD1646" s="7" t="s">
        <v>41</v>
      </c>
      <c r="AE1646" s="7" t="s">
        <v>51</v>
      </c>
      <c r="AF1646" s="7">
        <v>2</v>
      </c>
      <c r="AG1646" s="8">
        <v>851.51</v>
      </c>
      <c r="AH1646" s="7">
        <v>23</v>
      </c>
      <c r="AI1646" s="7" t="str" cm="1">
        <f t="array" ref="AI1646">_xlfn.IFS(AH1646&lt;=25,"Young",AH1646&lt;=50,"Adult",AH1646&gt;50,"Old")</f>
        <v>Young</v>
      </c>
    </row>
    <row r="1647" spans="1:35" x14ac:dyDescent="0.35">
      <c r="A1647" s="11">
        <v>2169</v>
      </c>
      <c r="B1647" s="9">
        <v>44016</v>
      </c>
      <c r="C1647" s="10">
        <f t="shared" ca="1" si="25"/>
        <v>5.8777777777777782</v>
      </c>
      <c r="D1647" s="11" t="s">
        <v>105</v>
      </c>
      <c r="E1647" s="11" t="s">
        <v>86</v>
      </c>
      <c r="F1647" s="11" t="s">
        <v>29</v>
      </c>
      <c r="G1647" s="11" t="s">
        <v>54</v>
      </c>
      <c r="H1647" s="11" t="s">
        <v>44</v>
      </c>
      <c r="I1647" s="11" t="s">
        <v>54</v>
      </c>
      <c r="J1647" s="11" t="s">
        <v>33</v>
      </c>
      <c r="K1647" s="11" t="s">
        <v>64</v>
      </c>
      <c r="L1647" s="9">
        <v>35059</v>
      </c>
      <c r="M1647" s="11" t="s">
        <v>35</v>
      </c>
      <c r="N1647" s="11" t="s">
        <v>36</v>
      </c>
      <c r="O1647" s="11" t="s">
        <v>71</v>
      </c>
      <c r="P1647" s="11" t="s">
        <v>38</v>
      </c>
      <c r="Q1647" s="11" t="s">
        <v>77</v>
      </c>
      <c r="R1647" s="11" cm="1">
        <f t="array" ref="R1647">_xlfn.IFS(Table3[[#This Row],[Performance Levels]]="Exceeds",4,Table3[[#This Row],[Performance Levels]]="Fully Meets",3,Table3[[#This Row],[Performance Levels]]="PIP",1,Table3[[#This Row],[Performance Levels]]="Needs Improvement",2)</f>
        <v>4</v>
      </c>
      <c r="S1647" s="11">
        <v>3</v>
      </c>
      <c r="T1647" s="11" t="str" cm="1">
        <f t="array" ref="T1647">_xlfn.IFS(S1647&lt;=2,"Excellent",S1647=3,"Average",S1647&lt;=5,"Poor")</f>
        <v>Average</v>
      </c>
      <c r="U1647" s="9">
        <v>45034</v>
      </c>
      <c r="V1647" s="11">
        <v>5</v>
      </c>
      <c r="W1647" s="11" t="str" cm="1">
        <f t="array" ref="W1647">_xlfn.IFS(S1647&lt;=2,"High",S1647=3,"Moderate",S1647&lt;=5,"Low")</f>
        <v>Moderate</v>
      </c>
      <c r="X1647" s="11">
        <v>2</v>
      </c>
      <c r="Y1647" s="11" t="str" cm="1">
        <f t="array" ref="Y1647">_xlfn.IFS(S1647&lt;=2,"High",S1647=3,"Moderate",S1647&lt;=5,"Low")</f>
        <v>Moderate</v>
      </c>
      <c r="Z1647" s="11">
        <v>4</v>
      </c>
      <c r="AA1647" s="11" t="str" cm="1">
        <f t="array" ref="AA1647">_xlfn.IFS(S1647&lt;=2,"High",S1647=3,"Moderate",S1647&lt;=5,"Low")</f>
        <v>Moderate</v>
      </c>
      <c r="AB1647" s="9">
        <v>45002</v>
      </c>
      <c r="AC1647" s="11" t="s">
        <v>49</v>
      </c>
      <c r="AD1647" s="11" t="s">
        <v>50</v>
      </c>
      <c r="AE1647" s="11" t="s">
        <v>42</v>
      </c>
      <c r="AF1647" s="11">
        <v>1</v>
      </c>
      <c r="AG1647" s="12">
        <v>200.13</v>
      </c>
      <c r="AH1647" s="11">
        <v>25</v>
      </c>
      <c r="AI1647" s="11" t="str" cm="1">
        <f t="array" ref="AI1647">_xlfn.IFS(AH1647&lt;=25,"Young",AH1647&lt;=50,"Adult",AH1647&gt;50,"Old")</f>
        <v>Young</v>
      </c>
    </row>
    <row r="1648" spans="1:35" x14ac:dyDescent="0.35">
      <c r="A1648" s="7">
        <v>2170</v>
      </c>
      <c r="B1648" s="5">
        <v>44955</v>
      </c>
      <c r="C1648" s="6">
        <f t="shared" ca="1" si="25"/>
        <v>3.3083333333333331</v>
      </c>
      <c r="D1648" s="7" t="s">
        <v>27</v>
      </c>
      <c r="E1648" s="7" t="s">
        <v>53</v>
      </c>
      <c r="F1648" s="7" t="s">
        <v>29</v>
      </c>
      <c r="G1648" s="7" t="s">
        <v>54</v>
      </c>
      <c r="H1648" s="7" t="s">
        <v>31</v>
      </c>
      <c r="I1648" s="7" t="s">
        <v>45</v>
      </c>
      <c r="J1648" s="7" t="s">
        <v>33</v>
      </c>
      <c r="K1648" s="7" t="s">
        <v>100</v>
      </c>
      <c r="L1648" s="5">
        <v>18431</v>
      </c>
      <c r="M1648" s="7" t="s">
        <v>35</v>
      </c>
      <c r="N1648" s="7" t="s">
        <v>36</v>
      </c>
      <c r="O1648" s="7" t="s">
        <v>71</v>
      </c>
      <c r="P1648" s="7" t="s">
        <v>38</v>
      </c>
      <c r="Q1648" s="7" t="s">
        <v>77</v>
      </c>
      <c r="R1648" s="7" cm="1">
        <f t="array" ref="R1648">_xlfn.IFS(Table3[[#This Row],[Performance Levels]]="Exceeds",4,Table3[[#This Row],[Performance Levels]]="Fully Meets",3,Table3[[#This Row],[Performance Levels]]="PIP",1,Table3[[#This Row],[Performance Levels]]="Needs Improvement",2)</f>
        <v>4</v>
      </c>
      <c r="S1648" s="7">
        <v>3</v>
      </c>
      <c r="T1648" s="7" t="str" cm="1">
        <f t="array" ref="T1648">_xlfn.IFS(S1648&lt;=2,"Excellent",S1648=3,"Average",S1648&lt;=5,"Poor")</f>
        <v>Average</v>
      </c>
      <c r="U1648" s="5">
        <v>44956</v>
      </c>
      <c r="V1648" s="7">
        <v>1</v>
      </c>
      <c r="W1648" s="7" t="str" cm="1">
        <f t="array" ref="W1648">_xlfn.IFS(S1648&lt;=2,"High",S1648=3,"Moderate",S1648&lt;=5,"Low")</f>
        <v>Moderate</v>
      </c>
      <c r="X1648" s="7">
        <v>5</v>
      </c>
      <c r="Y1648" s="7" t="str" cm="1">
        <f t="array" ref="Y1648">_xlfn.IFS(S1648&lt;=2,"High",S1648=3,"Moderate",S1648&lt;=5,"Low")</f>
        <v>Moderate</v>
      </c>
      <c r="Z1648" s="7">
        <v>2</v>
      </c>
      <c r="AA1648" s="7" t="str" cm="1">
        <f t="array" ref="AA1648">_xlfn.IFS(S1648&lt;=2,"High",S1648=3,"Moderate",S1648&lt;=5,"Low")</f>
        <v>Moderate</v>
      </c>
      <c r="AB1648" s="5">
        <v>44999</v>
      </c>
      <c r="AC1648" s="7" t="s">
        <v>40</v>
      </c>
      <c r="AD1648" s="7" t="s">
        <v>50</v>
      </c>
      <c r="AE1648" s="7" t="s">
        <v>62</v>
      </c>
      <c r="AF1648" s="7">
        <v>2</v>
      </c>
      <c r="AG1648" s="8">
        <v>347.4</v>
      </c>
      <c r="AH1648" s="7">
        <v>73</v>
      </c>
      <c r="AI1648" s="7" t="str" cm="1">
        <f t="array" ref="AI1648">_xlfn.IFS(AH1648&lt;=25,"Young",AH1648&lt;=50,"Adult",AH1648&gt;50,"Old")</f>
        <v>Old</v>
      </c>
    </row>
    <row r="1649" spans="1:35" x14ac:dyDescent="0.35">
      <c r="A1649" s="11">
        <v>2171</v>
      </c>
      <c r="B1649" s="9">
        <v>44417</v>
      </c>
      <c r="C1649" s="10">
        <f t="shared" ca="1" si="25"/>
        <v>4.7805555555555559</v>
      </c>
      <c r="D1649" s="11" t="s">
        <v>27</v>
      </c>
      <c r="E1649" s="11" t="s">
        <v>68</v>
      </c>
      <c r="F1649" s="11" t="s">
        <v>29</v>
      </c>
      <c r="G1649" s="11" t="s">
        <v>54</v>
      </c>
      <c r="H1649" s="11" t="s">
        <v>44</v>
      </c>
      <c r="I1649" s="11" t="s">
        <v>45</v>
      </c>
      <c r="J1649" s="11" t="s">
        <v>33</v>
      </c>
      <c r="K1649" s="11" t="s">
        <v>81</v>
      </c>
      <c r="L1649" s="9">
        <v>33645</v>
      </c>
      <c r="M1649" s="11" t="s">
        <v>35</v>
      </c>
      <c r="N1649" s="11" t="s">
        <v>36</v>
      </c>
      <c r="O1649" s="11" t="s">
        <v>48</v>
      </c>
      <c r="P1649" s="11" t="s">
        <v>66</v>
      </c>
      <c r="Q1649" s="11" t="s">
        <v>77</v>
      </c>
      <c r="R1649" s="11" cm="1">
        <f t="array" ref="R1649">_xlfn.IFS(Table3[[#This Row],[Performance Levels]]="Exceeds",4,Table3[[#This Row],[Performance Levels]]="Fully Meets",3,Table3[[#This Row],[Performance Levels]]="PIP",1,Table3[[#This Row],[Performance Levels]]="Needs Improvement",2)</f>
        <v>4</v>
      </c>
      <c r="S1649" s="11">
        <v>3</v>
      </c>
      <c r="T1649" s="11" t="str" cm="1">
        <f t="array" ref="T1649">_xlfn.IFS(S1649&lt;=2,"Excellent",S1649=3,"Average",S1649&lt;=5,"Poor")</f>
        <v>Average</v>
      </c>
      <c r="U1649" s="9">
        <v>45001</v>
      </c>
      <c r="V1649" s="11">
        <v>1</v>
      </c>
      <c r="W1649" s="11" t="str" cm="1">
        <f t="array" ref="W1649">_xlfn.IFS(S1649&lt;=2,"High",S1649=3,"Moderate",S1649&lt;=5,"Low")</f>
        <v>Moderate</v>
      </c>
      <c r="X1649" s="11">
        <v>3</v>
      </c>
      <c r="Y1649" s="11" t="str" cm="1">
        <f t="array" ref="Y1649">_xlfn.IFS(S1649&lt;=2,"High",S1649=3,"Moderate",S1649&lt;=5,"Low")</f>
        <v>Moderate</v>
      </c>
      <c r="Z1649" s="11">
        <v>2</v>
      </c>
      <c r="AA1649" s="11" t="str" cm="1">
        <f t="array" ref="AA1649">_xlfn.IFS(S1649&lt;=2,"High",S1649=3,"Moderate",S1649&lt;=5,"Low")</f>
        <v>Moderate</v>
      </c>
      <c r="AB1649" s="9">
        <v>45096</v>
      </c>
      <c r="AC1649" s="11" t="s">
        <v>91</v>
      </c>
      <c r="AD1649" s="11" t="s">
        <v>50</v>
      </c>
      <c r="AE1649" s="11" t="s">
        <v>72</v>
      </c>
      <c r="AF1649" s="11">
        <v>3</v>
      </c>
      <c r="AG1649" s="12">
        <v>243.07</v>
      </c>
      <c r="AH1649" s="11">
        <v>29</v>
      </c>
      <c r="AI1649" s="11" t="str" cm="1">
        <f t="array" ref="AI1649">_xlfn.IFS(AH1649&lt;=25,"Young",AH1649&lt;=50,"Adult",AH1649&gt;50,"Old")</f>
        <v>Adult</v>
      </c>
    </row>
    <row r="1650" spans="1:35" x14ac:dyDescent="0.35">
      <c r="A1650" s="7">
        <v>2172</v>
      </c>
      <c r="B1650" s="5">
        <v>44332</v>
      </c>
      <c r="C1650" s="6">
        <f t="shared" ca="1" si="25"/>
        <v>5.0111111111111111</v>
      </c>
      <c r="D1650" s="7" t="s">
        <v>27</v>
      </c>
      <c r="E1650" s="7" t="s">
        <v>28</v>
      </c>
      <c r="F1650" s="7" t="s">
        <v>107</v>
      </c>
      <c r="G1650" s="7" t="s">
        <v>45</v>
      </c>
      <c r="H1650" s="7" t="s">
        <v>31</v>
      </c>
      <c r="I1650" s="7" t="s">
        <v>32</v>
      </c>
      <c r="J1650" s="7" t="s">
        <v>33</v>
      </c>
      <c r="K1650" s="7" t="s">
        <v>69</v>
      </c>
      <c r="L1650" s="5">
        <v>34486</v>
      </c>
      <c r="M1650" s="7" t="s">
        <v>35</v>
      </c>
      <c r="N1650" s="7" t="s">
        <v>36</v>
      </c>
      <c r="O1650" s="7" t="s">
        <v>59</v>
      </c>
      <c r="P1650" s="7" t="s">
        <v>60</v>
      </c>
      <c r="Q1650" s="7" t="s">
        <v>77</v>
      </c>
      <c r="R1650" s="7" cm="1">
        <f t="array" ref="R1650">_xlfn.IFS(Table3[[#This Row],[Performance Levels]]="Exceeds",4,Table3[[#This Row],[Performance Levels]]="Fully Meets",3,Table3[[#This Row],[Performance Levels]]="PIP",1,Table3[[#This Row],[Performance Levels]]="Needs Improvement",2)</f>
        <v>4</v>
      </c>
      <c r="S1650" s="7">
        <v>3</v>
      </c>
      <c r="T1650" s="7" t="str" cm="1">
        <f t="array" ref="T1650">_xlfn.IFS(S1650&lt;=2,"Excellent",S1650=3,"Average",S1650&lt;=5,"Poor")</f>
        <v>Average</v>
      </c>
      <c r="U1650" s="5">
        <v>45002</v>
      </c>
      <c r="V1650" s="7">
        <v>2</v>
      </c>
      <c r="W1650" s="7" t="str" cm="1">
        <f t="array" ref="W1650">_xlfn.IFS(S1650&lt;=2,"High",S1650=3,"Moderate",S1650&lt;=5,"Low")</f>
        <v>Moderate</v>
      </c>
      <c r="X1650" s="7">
        <v>4</v>
      </c>
      <c r="Y1650" s="7" t="str" cm="1">
        <f t="array" ref="Y1650">_xlfn.IFS(S1650&lt;=2,"High",S1650=3,"Moderate",S1650&lt;=5,"Low")</f>
        <v>Moderate</v>
      </c>
      <c r="Z1650" s="7">
        <v>1</v>
      </c>
      <c r="AA1650" s="7" t="str" cm="1">
        <f t="array" ref="AA1650">_xlfn.IFS(S1650&lt;=2,"High",S1650=3,"Moderate",S1650&lt;=5,"Low")</f>
        <v>Moderate</v>
      </c>
      <c r="AB1650" s="5">
        <v>45100</v>
      </c>
      <c r="AC1650" s="7" t="s">
        <v>61</v>
      </c>
      <c r="AD1650" s="7" t="s">
        <v>50</v>
      </c>
      <c r="AE1650" s="7" t="s">
        <v>51</v>
      </c>
      <c r="AF1650" s="7">
        <v>2</v>
      </c>
      <c r="AG1650" s="8">
        <v>198.08</v>
      </c>
      <c r="AH1650" s="7">
        <v>27</v>
      </c>
      <c r="AI1650" s="7" t="str" cm="1">
        <f t="array" ref="AI1650">_xlfn.IFS(AH1650&lt;=25,"Young",AH1650&lt;=50,"Adult",AH1650&gt;50,"Old")</f>
        <v>Adult</v>
      </c>
    </row>
    <row r="1651" spans="1:35" x14ac:dyDescent="0.35">
      <c r="A1651" s="11">
        <v>2173</v>
      </c>
      <c r="B1651" s="9">
        <v>44422</v>
      </c>
      <c r="C1651" s="10">
        <f t="shared" ca="1" si="25"/>
        <v>4.7666666666666666</v>
      </c>
      <c r="D1651" s="11" t="s">
        <v>27</v>
      </c>
      <c r="E1651" s="11" t="s">
        <v>84</v>
      </c>
      <c r="F1651" s="11" t="s">
        <v>107</v>
      </c>
      <c r="G1651" s="11" t="s">
        <v>30</v>
      </c>
      <c r="H1651" s="11" t="s">
        <v>44</v>
      </c>
      <c r="I1651" s="11" t="s">
        <v>45</v>
      </c>
      <c r="J1651" s="11" t="s">
        <v>33</v>
      </c>
      <c r="K1651" s="11" t="s">
        <v>78</v>
      </c>
      <c r="L1651" s="9">
        <v>32054</v>
      </c>
      <c r="M1651" s="11" t="s">
        <v>35</v>
      </c>
      <c r="N1651" s="11" t="s">
        <v>36</v>
      </c>
      <c r="O1651" s="11" t="s">
        <v>83</v>
      </c>
      <c r="P1651" s="11" t="s">
        <v>76</v>
      </c>
      <c r="Q1651" s="11" t="s">
        <v>77</v>
      </c>
      <c r="R1651" s="11" cm="1">
        <f t="array" ref="R1651">_xlfn.IFS(Table3[[#This Row],[Performance Levels]]="Exceeds",4,Table3[[#This Row],[Performance Levels]]="Fully Meets",3,Table3[[#This Row],[Performance Levels]]="PIP",1,Table3[[#This Row],[Performance Levels]]="Needs Improvement",2)</f>
        <v>4</v>
      </c>
      <c r="S1651" s="11">
        <v>3</v>
      </c>
      <c r="T1651" s="11" t="str" cm="1">
        <f t="array" ref="T1651">_xlfn.IFS(S1651&lt;=2,"Excellent",S1651=3,"Average",S1651&lt;=5,"Poor")</f>
        <v>Average</v>
      </c>
      <c r="U1651" s="9">
        <v>44970</v>
      </c>
      <c r="V1651" s="11">
        <v>1</v>
      </c>
      <c r="W1651" s="11" t="str" cm="1">
        <f t="array" ref="W1651">_xlfn.IFS(S1651&lt;=2,"High",S1651=3,"Moderate",S1651&lt;=5,"Low")</f>
        <v>Moderate</v>
      </c>
      <c r="X1651" s="11">
        <v>4</v>
      </c>
      <c r="Y1651" s="11" t="str" cm="1">
        <f t="array" ref="Y1651">_xlfn.IFS(S1651&lt;=2,"High",S1651=3,"Moderate",S1651&lt;=5,"Low")</f>
        <v>Moderate</v>
      </c>
      <c r="Z1651" s="11">
        <v>3</v>
      </c>
      <c r="AA1651" s="11" t="str" cm="1">
        <f t="array" ref="AA1651">_xlfn.IFS(S1651&lt;=2,"High",S1651=3,"Moderate",S1651&lt;=5,"Low")</f>
        <v>Moderate</v>
      </c>
      <c r="AB1651" s="9">
        <v>45034</v>
      </c>
      <c r="AC1651" s="11" t="s">
        <v>67</v>
      </c>
      <c r="AD1651" s="11" t="s">
        <v>50</v>
      </c>
      <c r="AE1651" s="11" t="s">
        <v>62</v>
      </c>
      <c r="AF1651" s="11">
        <v>5</v>
      </c>
      <c r="AG1651" s="12">
        <v>372.55</v>
      </c>
      <c r="AH1651" s="11">
        <v>34</v>
      </c>
      <c r="AI1651" s="11" t="str" cm="1">
        <f t="array" ref="AI1651">_xlfn.IFS(AH1651&lt;=25,"Young",AH1651&lt;=50,"Adult",AH1651&gt;50,"Old")</f>
        <v>Adult</v>
      </c>
    </row>
    <row r="1652" spans="1:35" x14ac:dyDescent="0.35">
      <c r="A1652" s="7">
        <v>2174</v>
      </c>
      <c r="B1652" s="5">
        <v>44600</v>
      </c>
      <c r="C1652" s="6">
        <f t="shared" ca="1" si="25"/>
        <v>4.2833333333333332</v>
      </c>
      <c r="D1652" s="7" t="s">
        <v>27</v>
      </c>
      <c r="E1652" s="7" t="s">
        <v>43</v>
      </c>
      <c r="F1652" s="7" t="s">
        <v>29</v>
      </c>
      <c r="G1652" s="7" t="s">
        <v>54</v>
      </c>
      <c r="H1652" s="7" t="s">
        <v>55</v>
      </c>
      <c r="I1652" s="7" t="s">
        <v>32</v>
      </c>
      <c r="J1652" s="7" t="s">
        <v>33</v>
      </c>
      <c r="K1652" s="7" t="s">
        <v>74</v>
      </c>
      <c r="L1652" s="5">
        <v>25931</v>
      </c>
      <c r="M1652" s="7" t="s">
        <v>35</v>
      </c>
      <c r="N1652" s="7" t="s">
        <v>36</v>
      </c>
      <c r="O1652" s="7" t="s">
        <v>71</v>
      </c>
      <c r="P1652" s="7" t="s">
        <v>66</v>
      </c>
      <c r="Q1652" s="7" t="s">
        <v>77</v>
      </c>
      <c r="R1652" s="7" cm="1">
        <f t="array" ref="R1652">_xlfn.IFS(Table3[[#This Row],[Performance Levels]]="Exceeds",4,Table3[[#This Row],[Performance Levels]]="Fully Meets",3,Table3[[#This Row],[Performance Levels]]="PIP",1,Table3[[#This Row],[Performance Levels]]="Needs Improvement",2)</f>
        <v>4</v>
      </c>
      <c r="S1652" s="7">
        <v>3</v>
      </c>
      <c r="T1652" s="7" t="str" cm="1">
        <f t="array" ref="T1652">_xlfn.IFS(S1652&lt;=2,"Excellent",S1652=3,"Average",S1652&lt;=5,"Poor")</f>
        <v>Average</v>
      </c>
      <c r="U1652" s="5">
        <v>44920</v>
      </c>
      <c r="V1652" s="7">
        <v>1</v>
      </c>
      <c r="W1652" s="7" t="str" cm="1">
        <f t="array" ref="W1652">_xlfn.IFS(S1652&lt;=2,"High",S1652=3,"Moderate",S1652&lt;=5,"Low")</f>
        <v>Moderate</v>
      </c>
      <c r="X1652" s="7">
        <v>1</v>
      </c>
      <c r="Y1652" s="7" t="str" cm="1">
        <f t="array" ref="Y1652">_xlfn.IFS(S1652&lt;=2,"High",S1652=3,"Moderate",S1652&lt;=5,"Low")</f>
        <v>Moderate</v>
      </c>
      <c r="Z1652" s="7">
        <v>5</v>
      </c>
      <c r="AA1652" s="7" t="str" cm="1">
        <f t="array" ref="AA1652">_xlfn.IFS(S1652&lt;=2,"High",S1652=3,"Moderate",S1652&lt;=5,"Low")</f>
        <v>Moderate</v>
      </c>
      <c r="AB1652" s="5">
        <v>44878</v>
      </c>
      <c r="AC1652" s="7" t="s">
        <v>67</v>
      </c>
      <c r="AD1652" s="7" t="s">
        <v>50</v>
      </c>
      <c r="AE1652" s="7" t="s">
        <v>51</v>
      </c>
      <c r="AF1652" s="7">
        <v>2</v>
      </c>
      <c r="AG1652" s="8">
        <v>446.22</v>
      </c>
      <c r="AH1652" s="7">
        <v>52</v>
      </c>
      <c r="AI1652" s="7" t="str" cm="1">
        <f t="array" ref="AI1652">_xlfn.IFS(AH1652&lt;=25,"Young",AH1652&lt;=50,"Adult",AH1652&gt;50,"Old")</f>
        <v>Old</v>
      </c>
    </row>
    <row r="1653" spans="1:35" x14ac:dyDescent="0.35">
      <c r="A1653" s="11">
        <v>2175</v>
      </c>
      <c r="B1653" s="9">
        <v>43815</v>
      </c>
      <c r="C1653" s="10">
        <f t="shared" ca="1" si="25"/>
        <v>6.427777777777778</v>
      </c>
      <c r="D1653" s="11" t="s">
        <v>27</v>
      </c>
      <c r="E1653" s="11" t="s">
        <v>86</v>
      </c>
      <c r="F1653" s="11" t="s">
        <v>29</v>
      </c>
      <c r="G1653" s="11" t="s">
        <v>30</v>
      </c>
      <c r="H1653" s="11" t="s">
        <v>31</v>
      </c>
      <c r="I1653" s="11" t="s">
        <v>32</v>
      </c>
      <c r="J1653" s="11" t="s">
        <v>33</v>
      </c>
      <c r="K1653" s="11" t="s">
        <v>69</v>
      </c>
      <c r="L1653" s="9">
        <v>32052</v>
      </c>
      <c r="M1653" s="11" t="s">
        <v>35</v>
      </c>
      <c r="N1653" s="11" t="s">
        <v>36</v>
      </c>
      <c r="O1653" s="11" t="s">
        <v>48</v>
      </c>
      <c r="P1653" s="11" t="s">
        <v>38</v>
      </c>
      <c r="Q1653" s="11" t="s">
        <v>77</v>
      </c>
      <c r="R1653" s="11" cm="1">
        <f t="array" ref="R1653">_xlfn.IFS(Table3[[#This Row],[Performance Levels]]="Exceeds",4,Table3[[#This Row],[Performance Levels]]="Fully Meets",3,Table3[[#This Row],[Performance Levels]]="PIP",1,Table3[[#This Row],[Performance Levels]]="Needs Improvement",2)</f>
        <v>4</v>
      </c>
      <c r="S1653" s="11">
        <v>2</v>
      </c>
      <c r="T1653" s="11" t="str" cm="1">
        <f t="array" ref="T1653">_xlfn.IFS(S1653&lt;=2,"Excellent",S1653=3,"Average",S1653&lt;=5,"Poor")</f>
        <v>Excellent</v>
      </c>
      <c r="U1653" s="9">
        <v>45001</v>
      </c>
      <c r="V1653" s="11">
        <v>1</v>
      </c>
      <c r="W1653" s="11" t="str" cm="1">
        <f t="array" ref="W1653">_xlfn.IFS(S1653&lt;=2,"High",S1653=3,"Moderate",S1653&lt;=5,"Low")</f>
        <v>High</v>
      </c>
      <c r="X1653" s="11">
        <v>3</v>
      </c>
      <c r="Y1653" s="11" t="str" cm="1">
        <f t="array" ref="Y1653">_xlfn.IFS(S1653&lt;=2,"High",S1653=3,"Moderate",S1653&lt;=5,"Low")</f>
        <v>High</v>
      </c>
      <c r="Z1653" s="11">
        <v>3</v>
      </c>
      <c r="AA1653" s="11" t="str" cm="1">
        <f t="array" ref="AA1653">_xlfn.IFS(S1653&lt;=2,"High",S1653=3,"Moderate",S1653&lt;=5,"Low")</f>
        <v>High</v>
      </c>
      <c r="AB1653" s="9">
        <v>44979</v>
      </c>
      <c r="AC1653" s="11" t="s">
        <v>91</v>
      </c>
      <c r="AD1653" s="11" t="s">
        <v>50</v>
      </c>
      <c r="AE1653" s="11" t="s">
        <v>62</v>
      </c>
      <c r="AF1653" s="11">
        <v>2</v>
      </c>
      <c r="AG1653" s="12">
        <v>512.6</v>
      </c>
      <c r="AH1653" s="11">
        <v>32</v>
      </c>
      <c r="AI1653" s="11" t="str" cm="1">
        <f t="array" ref="AI1653">_xlfn.IFS(AH1653&lt;=25,"Young",AH1653&lt;=50,"Adult",AH1653&gt;50,"Old")</f>
        <v>Adult</v>
      </c>
    </row>
    <row r="1654" spans="1:35" x14ac:dyDescent="0.35">
      <c r="A1654" s="7">
        <v>2176</v>
      </c>
      <c r="B1654" s="5">
        <v>44476</v>
      </c>
      <c r="C1654" s="6">
        <f t="shared" ca="1" si="25"/>
        <v>4.6194444444444445</v>
      </c>
      <c r="D1654" s="7" t="s">
        <v>27</v>
      </c>
      <c r="E1654" s="7" t="s">
        <v>63</v>
      </c>
      <c r="F1654" s="7" t="s">
        <v>29</v>
      </c>
      <c r="G1654" s="7" t="s">
        <v>54</v>
      </c>
      <c r="H1654" s="7" t="s">
        <v>55</v>
      </c>
      <c r="I1654" s="7" t="s">
        <v>54</v>
      </c>
      <c r="J1654" s="7" t="s">
        <v>33</v>
      </c>
      <c r="K1654" s="7" t="s">
        <v>69</v>
      </c>
      <c r="L1654" s="5">
        <v>32499</v>
      </c>
      <c r="M1654" s="7" t="s">
        <v>35</v>
      </c>
      <c r="N1654" s="7" t="s">
        <v>36</v>
      </c>
      <c r="O1654" s="7" t="s">
        <v>83</v>
      </c>
      <c r="P1654" s="7" t="s">
        <v>66</v>
      </c>
      <c r="Q1654" s="7" t="s">
        <v>77</v>
      </c>
      <c r="R1654" s="7" cm="1">
        <f t="array" ref="R1654">_xlfn.IFS(Table3[[#This Row],[Performance Levels]]="Exceeds",4,Table3[[#This Row],[Performance Levels]]="Fully Meets",3,Table3[[#This Row],[Performance Levels]]="PIP",1,Table3[[#This Row],[Performance Levels]]="Needs Improvement",2)</f>
        <v>4</v>
      </c>
      <c r="S1654" s="7">
        <v>2</v>
      </c>
      <c r="T1654" s="7" t="str" cm="1">
        <f t="array" ref="T1654">_xlfn.IFS(S1654&lt;=2,"Excellent",S1654=3,"Average",S1654&lt;=5,"Poor")</f>
        <v>Excellent</v>
      </c>
      <c r="U1654" s="5">
        <v>45045</v>
      </c>
      <c r="V1654" s="7">
        <v>2</v>
      </c>
      <c r="W1654" s="7" t="str" cm="1">
        <f t="array" ref="W1654">_xlfn.IFS(S1654&lt;=2,"High",S1654=3,"Moderate",S1654&lt;=5,"Low")</f>
        <v>High</v>
      </c>
      <c r="X1654" s="7">
        <v>1</v>
      </c>
      <c r="Y1654" s="7" t="str" cm="1">
        <f t="array" ref="Y1654">_xlfn.IFS(S1654&lt;=2,"High",S1654=3,"Moderate",S1654&lt;=5,"Low")</f>
        <v>High</v>
      </c>
      <c r="Z1654" s="7">
        <v>1</v>
      </c>
      <c r="AA1654" s="7" t="str" cm="1">
        <f t="array" ref="AA1654">_xlfn.IFS(S1654&lt;=2,"High",S1654=3,"Moderate",S1654&lt;=5,"Low")</f>
        <v>High</v>
      </c>
      <c r="AB1654" s="5">
        <v>45035</v>
      </c>
      <c r="AC1654" s="7" t="s">
        <v>91</v>
      </c>
      <c r="AD1654" s="7" t="s">
        <v>50</v>
      </c>
      <c r="AE1654" s="7" t="s">
        <v>62</v>
      </c>
      <c r="AF1654" s="7">
        <v>5</v>
      </c>
      <c r="AG1654" s="8">
        <v>357.52</v>
      </c>
      <c r="AH1654" s="7">
        <v>33</v>
      </c>
      <c r="AI1654" s="7" t="str" cm="1">
        <f t="array" ref="AI1654">_xlfn.IFS(AH1654&lt;=25,"Young",AH1654&lt;=50,"Adult",AH1654&gt;50,"Old")</f>
        <v>Adult</v>
      </c>
    </row>
    <row r="1655" spans="1:35" x14ac:dyDescent="0.35">
      <c r="A1655" s="11">
        <v>2177</v>
      </c>
      <c r="B1655" s="9">
        <v>44188</v>
      </c>
      <c r="C1655" s="10">
        <f t="shared" ca="1" si="25"/>
        <v>5.4083333333333332</v>
      </c>
      <c r="D1655" s="11" t="s">
        <v>27</v>
      </c>
      <c r="E1655" s="11" t="s">
        <v>93</v>
      </c>
      <c r="F1655" s="11" t="s">
        <v>29</v>
      </c>
      <c r="G1655" s="11" t="s">
        <v>54</v>
      </c>
      <c r="H1655" s="11" t="s">
        <v>44</v>
      </c>
      <c r="I1655" s="11" t="s">
        <v>54</v>
      </c>
      <c r="J1655" s="11" t="s">
        <v>33</v>
      </c>
      <c r="K1655" s="11" t="s">
        <v>101</v>
      </c>
      <c r="L1655" s="9">
        <v>18873</v>
      </c>
      <c r="M1655" s="11" t="s">
        <v>35</v>
      </c>
      <c r="N1655" s="11" t="s">
        <v>47</v>
      </c>
      <c r="O1655" s="11" t="s">
        <v>83</v>
      </c>
      <c r="P1655" s="11" t="s">
        <v>60</v>
      </c>
      <c r="Q1655" s="11" t="s">
        <v>106</v>
      </c>
      <c r="R1655" s="11" cm="1">
        <f t="array" ref="R1655">_xlfn.IFS(Table3[[#This Row],[Performance Levels]]="Exceeds",4,Table3[[#This Row],[Performance Levels]]="Fully Meets",3,Table3[[#This Row],[Performance Levels]]="PIP",1,Table3[[#This Row],[Performance Levels]]="Needs Improvement",2)</f>
        <v>1</v>
      </c>
      <c r="S1655" s="11">
        <v>4</v>
      </c>
      <c r="T1655" s="11" t="str" cm="1">
        <f t="array" ref="T1655">_xlfn.IFS(S1655&lt;=2,"Excellent",S1655=3,"Average",S1655&lt;=5,"Poor")</f>
        <v>Poor</v>
      </c>
      <c r="U1655" s="9">
        <v>44851</v>
      </c>
      <c r="V1655" s="11">
        <v>4</v>
      </c>
      <c r="W1655" s="11" t="str" cm="1">
        <f t="array" ref="W1655">_xlfn.IFS(S1655&lt;=2,"High",S1655=3,"Moderate",S1655&lt;=5,"Low")</f>
        <v>Low</v>
      </c>
      <c r="X1655" s="11">
        <v>2</v>
      </c>
      <c r="Y1655" s="11" t="str" cm="1">
        <f t="array" ref="Y1655">_xlfn.IFS(S1655&lt;=2,"High",S1655=3,"Moderate",S1655&lt;=5,"Low")</f>
        <v>Low</v>
      </c>
      <c r="Z1655" s="11">
        <v>1</v>
      </c>
      <c r="AA1655" s="11" t="str" cm="1">
        <f t="array" ref="AA1655">_xlfn.IFS(S1655&lt;=2,"High",S1655=3,"Moderate",S1655&lt;=5,"Low")</f>
        <v>Low</v>
      </c>
      <c r="AB1655" s="9">
        <v>45114</v>
      </c>
      <c r="AC1655" s="11" t="s">
        <v>49</v>
      </c>
      <c r="AD1655" s="11" t="s">
        <v>50</v>
      </c>
      <c r="AE1655" s="11" t="s">
        <v>72</v>
      </c>
      <c r="AF1655" s="11">
        <v>4</v>
      </c>
      <c r="AG1655" s="12">
        <v>616.66</v>
      </c>
      <c r="AH1655" s="11">
        <v>69</v>
      </c>
      <c r="AI1655" s="11" t="str" cm="1">
        <f t="array" ref="AI1655">_xlfn.IFS(AH1655&lt;=25,"Young",AH1655&lt;=50,"Adult",AH1655&gt;50,"Old")</f>
        <v>Old</v>
      </c>
    </row>
    <row r="1656" spans="1:35" x14ac:dyDescent="0.35">
      <c r="A1656" s="7">
        <v>2178</v>
      </c>
      <c r="B1656" s="5">
        <v>44866</v>
      </c>
      <c r="C1656" s="6">
        <f t="shared" ca="1" si="25"/>
        <v>3.5527777777777776</v>
      </c>
      <c r="D1656" s="7" t="s">
        <v>27</v>
      </c>
      <c r="E1656" s="7" t="s">
        <v>73</v>
      </c>
      <c r="F1656" s="7" t="s">
        <v>29</v>
      </c>
      <c r="G1656" s="7" t="s">
        <v>30</v>
      </c>
      <c r="H1656" s="7" t="s">
        <v>55</v>
      </c>
      <c r="I1656" s="7" t="s">
        <v>45</v>
      </c>
      <c r="J1656" s="7" t="s">
        <v>33</v>
      </c>
      <c r="K1656" s="7" t="s">
        <v>96</v>
      </c>
      <c r="L1656" s="5">
        <v>33115</v>
      </c>
      <c r="M1656" s="7" t="s">
        <v>35</v>
      </c>
      <c r="N1656" s="7" t="s">
        <v>36</v>
      </c>
      <c r="O1656" s="7" t="s">
        <v>48</v>
      </c>
      <c r="P1656" s="7" t="s">
        <v>66</v>
      </c>
      <c r="Q1656" s="7" t="s">
        <v>106</v>
      </c>
      <c r="R1656" s="7" cm="1">
        <f t="array" ref="R1656">_xlfn.IFS(Table3[[#This Row],[Performance Levels]]="Exceeds",4,Table3[[#This Row],[Performance Levels]]="Fully Meets",3,Table3[[#This Row],[Performance Levels]]="PIP",1,Table3[[#This Row],[Performance Levels]]="Needs Improvement",2)</f>
        <v>1</v>
      </c>
      <c r="S1656" s="7">
        <v>4</v>
      </c>
      <c r="T1656" s="7" t="str" cm="1">
        <f t="array" ref="T1656">_xlfn.IFS(S1656&lt;=2,"Excellent",S1656=3,"Average",S1656&lt;=5,"Poor")</f>
        <v>Poor</v>
      </c>
      <c r="U1656" s="5">
        <v>44815</v>
      </c>
      <c r="V1656" s="7">
        <v>4</v>
      </c>
      <c r="W1656" s="7" t="str" cm="1">
        <f t="array" ref="W1656">_xlfn.IFS(S1656&lt;=2,"High",S1656=3,"Moderate",S1656&lt;=5,"Low")</f>
        <v>Low</v>
      </c>
      <c r="X1656" s="7">
        <v>1</v>
      </c>
      <c r="Y1656" s="7" t="str" cm="1">
        <f t="array" ref="Y1656">_xlfn.IFS(S1656&lt;=2,"High",S1656=3,"Moderate",S1656&lt;=5,"Low")</f>
        <v>Low</v>
      </c>
      <c r="Z1656" s="7">
        <v>5</v>
      </c>
      <c r="AA1656" s="7" t="str" cm="1">
        <f t="array" ref="AA1656">_xlfn.IFS(S1656&lt;=2,"High",S1656=3,"Moderate",S1656&lt;=5,"Low")</f>
        <v>Low</v>
      </c>
      <c r="AB1656" s="5">
        <v>45054</v>
      </c>
      <c r="AC1656" s="7" t="s">
        <v>91</v>
      </c>
      <c r="AD1656" s="7" t="s">
        <v>41</v>
      </c>
      <c r="AE1656" s="7" t="s">
        <v>62</v>
      </c>
      <c r="AF1656" s="7">
        <v>5</v>
      </c>
      <c r="AG1656" s="8">
        <v>368.55</v>
      </c>
      <c r="AH1656" s="7">
        <v>32</v>
      </c>
      <c r="AI1656" s="7" t="str" cm="1">
        <f t="array" ref="AI1656">_xlfn.IFS(AH1656&lt;=25,"Young",AH1656&lt;=50,"Adult",AH1656&gt;50,"Old")</f>
        <v>Adult</v>
      </c>
    </row>
    <row r="1657" spans="1:35" x14ac:dyDescent="0.35">
      <c r="A1657" s="11">
        <v>2179</v>
      </c>
      <c r="B1657" s="9">
        <v>44862</v>
      </c>
      <c r="C1657" s="10">
        <f t="shared" ca="1" si="25"/>
        <v>3.5611111111111109</v>
      </c>
      <c r="D1657" s="11" t="s">
        <v>27</v>
      </c>
      <c r="E1657" s="11" t="s">
        <v>80</v>
      </c>
      <c r="F1657" s="11" t="s">
        <v>107</v>
      </c>
      <c r="G1657" s="11" t="s">
        <v>30</v>
      </c>
      <c r="H1657" s="11" t="s">
        <v>55</v>
      </c>
      <c r="I1657" s="11" t="s">
        <v>54</v>
      </c>
      <c r="J1657" s="11" t="s">
        <v>33</v>
      </c>
      <c r="K1657" s="11" t="s">
        <v>95</v>
      </c>
      <c r="L1657" s="9">
        <v>35068</v>
      </c>
      <c r="M1657" s="11" t="s">
        <v>35</v>
      </c>
      <c r="N1657" s="11" t="s">
        <v>36</v>
      </c>
      <c r="O1657" s="11" t="s">
        <v>71</v>
      </c>
      <c r="P1657" s="11" t="s">
        <v>38</v>
      </c>
      <c r="Q1657" s="11" t="s">
        <v>106</v>
      </c>
      <c r="R1657" s="11" cm="1">
        <f t="array" ref="R1657">_xlfn.IFS(Table3[[#This Row],[Performance Levels]]="Exceeds",4,Table3[[#This Row],[Performance Levels]]="Fully Meets",3,Table3[[#This Row],[Performance Levels]]="PIP",1,Table3[[#This Row],[Performance Levels]]="Needs Improvement",2)</f>
        <v>1</v>
      </c>
      <c r="S1657" s="11">
        <v>4</v>
      </c>
      <c r="T1657" s="11" t="str" cm="1">
        <f t="array" ref="T1657">_xlfn.IFS(S1657&lt;=2,"Excellent",S1657=3,"Average",S1657&lt;=5,"Poor")</f>
        <v>Poor</v>
      </c>
      <c r="U1657" s="9">
        <v>45093</v>
      </c>
      <c r="V1657" s="11">
        <v>1</v>
      </c>
      <c r="W1657" s="11" t="str" cm="1">
        <f t="array" ref="W1657">_xlfn.IFS(S1657&lt;=2,"High",S1657=3,"Moderate",S1657&lt;=5,"Low")</f>
        <v>Low</v>
      </c>
      <c r="X1657" s="11">
        <v>3</v>
      </c>
      <c r="Y1657" s="11" t="str" cm="1">
        <f t="array" ref="Y1657">_xlfn.IFS(S1657&lt;=2,"High",S1657=3,"Moderate",S1657&lt;=5,"Low")</f>
        <v>Low</v>
      </c>
      <c r="Z1657" s="11">
        <v>1</v>
      </c>
      <c r="AA1657" s="11" t="str" cm="1">
        <f t="array" ref="AA1657">_xlfn.IFS(S1657&lt;=2,"High",S1657=3,"Moderate",S1657&lt;=5,"Low")</f>
        <v>Low</v>
      </c>
      <c r="AB1657" s="9">
        <v>44812</v>
      </c>
      <c r="AC1657" s="11" t="s">
        <v>40</v>
      </c>
      <c r="AD1657" s="11" t="s">
        <v>50</v>
      </c>
      <c r="AE1657" s="11" t="s">
        <v>72</v>
      </c>
      <c r="AF1657" s="11">
        <v>4</v>
      </c>
      <c r="AG1657" s="12">
        <v>937.57</v>
      </c>
      <c r="AH1657" s="11">
        <v>26</v>
      </c>
      <c r="AI1657" s="11" t="str" cm="1">
        <f t="array" ref="AI1657">_xlfn.IFS(AH1657&lt;=25,"Young",AH1657&lt;=50,"Adult",AH1657&gt;50,"Old")</f>
        <v>Adult</v>
      </c>
    </row>
    <row r="1658" spans="1:35" x14ac:dyDescent="0.35">
      <c r="A1658" s="7">
        <v>2180</v>
      </c>
      <c r="B1658" s="5">
        <v>43407</v>
      </c>
      <c r="C1658" s="6">
        <f t="shared" ca="1" si="25"/>
        <v>7.5472222222222225</v>
      </c>
      <c r="D1658" s="7" t="s">
        <v>27</v>
      </c>
      <c r="E1658" s="7" t="s">
        <v>53</v>
      </c>
      <c r="F1658" s="7" t="s">
        <v>29</v>
      </c>
      <c r="G1658" s="7" t="s">
        <v>54</v>
      </c>
      <c r="H1658" s="7" t="s">
        <v>44</v>
      </c>
      <c r="I1658" s="7" t="s">
        <v>54</v>
      </c>
      <c r="J1658" s="7" t="s">
        <v>33</v>
      </c>
      <c r="K1658" s="7" t="s">
        <v>69</v>
      </c>
      <c r="L1658" s="5">
        <v>29443</v>
      </c>
      <c r="M1658" s="7" t="s">
        <v>35</v>
      </c>
      <c r="N1658" s="7" t="s">
        <v>36</v>
      </c>
      <c r="O1658" s="7" t="s">
        <v>48</v>
      </c>
      <c r="P1658" s="7" t="s">
        <v>38</v>
      </c>
      <c r="Q1658" s="7" t="s">
        <v>106</v>
      </c>
      <c r="R1658" s="7" cm="1">
        <f t="array" ref="R1658">_xlfn.IFS(Table3[[#This Row],[Performance Levels]]="Exceeds",4,Table3[[#This Row],[Performance Levels]]="Fully Meets",3,Table3[[#This Row],[Performance Levels]]="PIP",1,Table3[[#This Row],[Performance Levels]]="Needs Improvement",2)</f>
        <v>1</v>
      </c>
      <c r="S1658" s="7">
        <v>5</v>
      </c>
      <c r="T1658" s="7" t="str" cm="1">
        <f t="array" ref="T1658">_xlfn.IFS(S1658&lt;=2,"Excellent",S1658=3,"Average",S1658&lt;=5,"Poor")</f>
        <v>Poor</v>
      </c>
      <c r="U1658" s="5">
        <v>45075</v>
      </c>
      <c r="V1658" s="7">
        <v>4</v>
      </c>
      <c r="W1658" s="7" t="str" cm="1">
        <f t="array" ref="W1658">_xlfn.IFS(S1658&lt;=2,"High",S1658=3,"Moderate",S1658&lt;=5,"Low")</f>
        <v>Low</v>
      </c>
      <c r="X1658" s="7">
        <v>4</v>
      </c>
      <c r="Y1658" s="7" t="str" cm="1">
        <f t="array" ref="Y1658">_xlfn.IFS(S1658&lt;=2,"High",S1658=3,"Moderate",S1658&lt;=5,"Low")</f>
        <v>Low</v>
      </c>
      <c r="Z1658" s="7">
        <v>4</v>
      </c>
      <c r="AA1658" s="7" t="str" cm="1">
        <f t="array" ref="AA1658">_xlfn.IFS(S1658&lt;=2,"High",S1658=3,"Moderate",S1658&lt;=5,"Low")</f>
        <v>Low</v>
      </c>
      <c r="AB1658" s="5">
        <v>44962</v>
      </c>
      <c r="AC1658" s="7" t="s">
        <v>67</v>
      </c>
      <c r="AD1658" s="7" t="s">
        <v>50</v>
      </c>
      <c r="AE1658" s="7" t="s">
        <v>51</v>
      </c>
      <c r="AF1658" s="7">
        <v>4</v>
      </c>
      <c r="AG1658" s="8">
        <v>706.08</v>
      </c>
      <c r="AH1658" s="7">
        <v>38</v>
      </c>
      <c r="AI1658" s="7" t="str" cm="1">
        <f t="array" ref="AI1658">_xlfn.IFS(AH1658&lt;=25,"Young",AH1658&lt;=50,"Adult",AH1658&gt;50,"Old")</f>
        <v>Adult</v>
      </c>
    </row>
    <row r="1659" spans="1:35" x14ac:dyDescent="0.35">
      <c r="A1659" s="11">
        <v>2181</v>
      </c>
      <c r="B1659" s="9">
        <v>43529</v>
      </c>
      <c r="C1659" s="10">
        <f t="shared" ca="1" si="25"/>
        <v>7.208333333333333</v>
      </c>
      <c r="D1659" s="11" t="s">
        <v>27</v>
      </c>
      <c r="E1659" s="11" t="s">
        <v>68</v>
      </c>
      <c r="F1659" s="11" t="s">
        <v>29</v>
      </c>
      <c r="G1659" s="11" t="s">
        <v>30</v>
      </c>
      <c r="H1659" s="11" t="s">
        <v>44</v>
      </c>
      <c r="I1659" s="11" t="s">
        <v>32</v>
      </c>
      <c r="J1659" s="11" t="s">
        <v>33</v>
      </c>
      <c r="K1659" s="11" t="s">
        <v>69</v>
      </c>
      <c r="L1659" s="9">
        <v>33463</v>
      </c>
      <c r="M1659" s="11" t="s">
        <v>35</v>
      </c>
      <c r="N1659" s="11" t="s">
        <v>36</v>
      </c>
      <c r="O1659" s="11" t="s">
        <v>71</v>
      </c>
      <c r="P1659" s="11" t="s">
        <v>60</v>
      </c>
      <c r="Q1659" s="11" t="s">
        <v>106</v>
      </c>
      <c r="R1659" s="11" cm="1">
        <f t="array" ref="R1659">_xlfn.IFS(Table3[[#This Row],[Performance Levels]]="Exceeds",4,Table3[[#This Row],[Performance Levels]]="Fully Meets",3,Table3[[#This Row],[Performance Levels]]="PIP",1,Table3[[#This Row],[Performance Levels]]="Needs Improvement",2)</f>
        <v>1</v>
      </c>
      <c r="S1659" s="11">
        <v>5</v>
      </c>
      <c r="T1659" s="11" t="str" cm="1">
        <f t="array" ref="T1659">_xlfn.IFS(S1659&lt;=2,"Excellent",S1659=3,"Average",S1659&lt;=5,"Poor")</f>
        <v>Poor</v>
      </c>
      <c r="U1659" s="9">
        <v>44961</v>
      </c>
      <c r="V1659" s="11">
        <v>2</v>
      </c>
      <c r="W1659" s="11" t="str" cm="1">
        <f t="array" ref="W1659">_xlfn.IFS(S1659&lt;=2,"High",S1659=3,"Moderate",S1659&lt;=5,"Low")</f>
        <v>Low</v>
      </c>
      <c r="X1659" s="11">
        <v>1</v>
      </c>
      <c r="Y1659" s="11" t="str" cm="1">
        <f t="array" ref="Y1659">_xlfn.IFS(S1659&lt;=2,"High",S1659=3,"Moderate",S1659&lt;=5,"Low")</f>
        <v>Low</v>
      </c>
      <c r="Z1659" s="11">
        <v>4</v>
      </c>
      <c r="AA1659" s="11" t="str" cm="1">
        <f t="array" ref="AA1659">_xlfn.IFS(S1659&lt;=2,"High",S1659=3,"Moderate",S1659&lt;=5,"Low")</f>
        <v>Low</v>
      </c>
      <c r="AB1659" s="9">
        <v>45105</v>
      </c>
      <c r="AC1659" s="11" t="s">
        <v>91</v>
      </c>
      <c r="AD1659" s="11" t="s">
        <v>41</v>
      </c>
      <c r="AE1659" s="11" t="s">
        <v>51</v>
      </c>
      <c r="AF1659" s="11">
        <v>2</v>
      </c>
      <c r="AG1659" s="12">
        <v>542.94000000000005</v>
      </c>
      <c r="AH1659" s="11">
        <v>28</v>
      </c>
      <c r="AI1659" s="11" t="str" cm="1">
        <f t="array" ref="AI1659">_xlfn.IFS(AH1659&lt;=25,"Young",AH1659&lt;=50,"Adult",AH1659&gt;50,"Old")</f>
        <v>Adult</v>
      </c>
    </row>
    <row r="1660" spans="1:35" x14ac:dyDescent="0.35">
      <c r="A1660" s="7">
        <v>2182</v>
      </c>
      <c r="B1660" s="5">
        <v>44269</v>
      </c>
      <c r="C1660" s="6">
        <f t="shared" ca="1" si="25"/>
        <v>5.1833333333333336</v>
      </c>
      <c r="D1660" s="7" t="s">
        <v>27</v>
      </c>
      <c r="E1660" s="7" t="s">
        <v>28</v>
      </c>
      <c r="F1660" s="7" t="s">
        <v>29</v>
      </c>
      <c r="G1660" s="7" t="s">
        <v>54</v>
      </c>
      <c r="H1660" s="7" t="s">
        <v>44</v>
      </c>
      <c r="I1660" s="7" t="s">
        <v>45</v>
      </c>
      <c r="J1660" s="7" t="s">
        <v>33</v>
      </c>
      <c r="K1660" s="7" t="s">
        <v>74</v>
      </c>
      <c r="L1660" s="5">
        <v>33623</v>
      </c>
      <c r="M1660" s="7" t="s">
        <v>35</v>
      </c>
      <c r="N1660" s="7" t="s">
        <v>36</v>
      </c>
      <c r="O1660" s="7" t="s">
        <v>71</v>
      </c>
      <c r="P1660" s="7" t="s">
        <v>38</v>
      </c>
      <c r="Q1660" s="7" t="s">
        <v>77</v>
      </c>
      <c r="R1660" s="7" cm="1">
        <f t="array" ref="R1660">_xlfn.IFS(Table3[[#This Row],[Performance Levels]]="Exceeds",4,Table3[[#This Row],[Performance Levels]]="Fully Meets",3,Table3[[#This Row],[Performance Levels]]="PIP",1,Table3[[#This Row],[Performance Levels]]="Needs Improvement",2)</f>
        <v>4</v>
      </c>
      <c r="S1660" s="7">
        <v>4</v>
      </c>
      <c r="T1660" s="7" t="str" cm="1">
        <f t="array" ref="T1660">_xlfn.IFS(S1660&lt;=2,"Excellent",S1660=3,"Average",S1660&lt;=5,"Poor")</f>
        <v>Poor</v>
      </c>
      <c r="U1660" s="5">
        <v>45028</v>
      </c>
      <c r="V1660" s="7">
        <v>1</v>
      </c>
      <c r="W1660" s="7" t="str" cm="1">
        <f t="array" ref="W1660">_xlfn.IFS(S1660&lt;=2,"High",S1660=3,"Moderate",S1660&lt;=5,"Low")</f>
        <v>Low</v>
      </c>
      <c r="X1660" s="7">
        <v>1</v>
      </c>
      <c r="Y1660" s="7" t="str" cm="1">
        <f t="array" ref="Y1660">_xlfn.IFS(S1660&lt;=2,"High",S1660=3,"Moderate",S1660&lt;=5,"Low")</f>
        <v>Low</v>
      </c>
      <c r="Z1660" s="7">
        <v>2</v>
      </c>
      <c r="AA1660" s="7" t="str" cm="1">
        <f t="array" ref="AA1660">_xlfn.IFS(S1660&lt;=2,"High",S1660=3,"Moderate",S1660&lt;=5,"Low")</f>
        <v>Low</v>
      </c>
      <c r="AB1660" s="5">
        <v>45129</v>
      </c>
      <c r="AC1660" s="7" t="s">
        <v>91</v>
      </c>
      <c r="AD1660" s="7" t="s">
        <v>50</v>
      </c>
      <c r="AE1660" s="7" t="s">
        <v>62</v>
      </c>
      <c r="AF1660" s="7">
        <v>2</v>
      </c>
      <c r="AG1660" s="8">
        <v>105.18</v>
      </c>
      <c r="AH1660" s="7">
        <v>29</v>
      </c>
      <c r="AI1660" s="7" t="str" cm="1">
        <f t="array" ref="AI1660">_xlfn.IFS(AH1660&lt;=25,"Young",AH1660&lt;=50,"Adult",AH1660&gt;50,"Old")</f>
        <v>Adult</v>
      </c>
    </row>
    <row r="1661" spans="1:35" x14ac:dyDescent="0.35">
      <c r="A1661" s="11">
        <v>2183</v>
      </c>
      <c r="B1661" s="9">
        <v>43447</v>
      </c>
      <c r="C1661" s="10">
        <f t="shared" ca="1" si="25"/>
        <v>7.4361111111111109</v>
      </c>
      <c r="D1661" s="11" t="s">
        <v>27</v>
      </c>
      <c r="E1661" s="11" t="s">
        <v>84</v>
      </c>
      <c r="F1661" s="11" t="s">
        <v>29</v>
      </c>
      <c r="G1661" s="11" t="s">
        <v>30</v>
      </c>
      <c r="H1661" s="11" t="s">
        <v>31</v>
      </c>
      <c r="I1661" s="11" t="s">
        <v>54</v>
      </c>
      <c r="J1661" s="11" t="s">
        <v>33</v>
      </c>
      <c r="K1661" s="11" t="s">
        <v>34</v>
      </c>
      <c r="L1661" s="9">
        <v>54678</v>
      </c>
      <c r="M1661" s="11" t="s">
        <v>35</v>
      </c>
      <c r="N1661" s="11" t="s">
        <v>36</v>
      </c>
      <c r="O1661" s="11" t="s">
        <v>37</v>
      </c>
      <c r="P1661" s="11" t="s">
        <v>76</v>
      </c>
      <c r="Q1661" s="11" t="s">
        <v>77</v>
      </c>
      <c r="R1661" s="11" cm="1">
        <f t="array" ref="R1661">_xlfn.IFS(Table3[[#This Row],[Performance Levels]]="Exceeds",4,Table3[[#This Row],[Performance Levels]]="Fully Meets",3,Table3[[#This Row],[Performance Levels]]="PIP",1,Table3[[#This Row],[Performance Levels]]="Needs Improvement",2)</f>
        <v>4</v>
      </c>
      <c r="S1661" s="11">
        <v>5</v>
      </c>
      <c r="T1661" s="11" t="str" cm="1">
        <f t="array" ref="T1661">_xlfn.IFS(S1661&lt;=2,"Excellent",S1661=3,"Average",S1661&lt;=5,"Poor")</f>
        <v>Poor</v>
      </c>
      <c r="U1661" s="9">
        <v>44908</v>
      </c>
      <c r="V1661" s="11">
        <v>4</v>
      </c>
      <c r="W1661" s="11" t="str" cm="1">
        <f t="array" ref="W1661">_xlfn.IFS(S1661&lt;=2,"High",S1661=3,"Moderate",S1661&lt;=5,"Low")</f>
        <v>Low</v>
      </c>
      <c r="X1661" s="11">
        <v>4</v>
      </c>
      <c r="Y1661" s="11" t="str" cm="1">
        <f t="array" ref="Y1661">_xlfn.IFS(S1661&lt;=2,"High",S1661=3,"Moderate",S1661&lt;=5,"Low")</f>
        <v>Low</v>
      </c>
      <c r="Z1661" s="11">
        <v>2</v>
      </c>
      <c r="AA1661" s="11" t="str" cm="1">
        <f t="array" ref="AA1661">_xlfn.IFS(S1661&lt;=2,"High",S1661=3,"Moderate",S1661&lt;=5,"Low")</f>
        <v>Low</v>
      </c>
      <c r="AB1661" s="9">
        <v>45039</v>
      </c>
      <c r="AC1661" s="11" t="s">
        <v>91</v>
      </c>
      <c r="AD1661" s="11" t="s">
        <v>50</v>
      </c>
      <c r="AE1661" s="11" t="s">
        <v>62</v>
      </c>
      <c r="AF1661" s="11">
        <v>3</v>
      </c>
      <c r="AG1661" s="12">
        <v>287.3</v>
      </c>
      <c r="AH1661" s="11">
        <v>69</v>
      </c>
      <c r="AI1661" s="11" t="str" cm="1">
        <f t="array" ref="AI1661">_xlfn.IFS(AH1661&lt;=25,"Young",AH1661&lt;=50,"Adult",AH1661&gt;50,"Old")</f>
        <v>Old</v>
      </c>
    </row>
    <row r="1662" spans="1:35" x14ac:dyDescent="0.35">
      <c r="A1662" s="7">
        <v>2184</v>
      </c>
      <c r="B1662" s="5">
        <v>44444</v>
      </c>
      <c r="C1662" s="6">
        <f t="shared" ca="1" si="25"/>
        <v>4.708333333333333</v>
      </c>
      <c r="D1662" s="7" t="s">
        <v>27</v>
      </c>
      <c r="E1662" s="7" t="s">
        <v>43</v>
      </c>
      <c r="F1662" s="7" t="s">
        <v>29</v>
      </c>
      <c r="G1662" s="7" t="s">
        <v>54</v>
      </c>
      <c r="H1662" s="7" t="s">
        <v>31</v>
      </c>
      <c r="I1662" s="7" t="s">
        <v>45</v>
      </c>
      <c r="J1662" s="7" t="s">
        <v>33</v>
      </c>
      <c r="K1662" s="7" t="s">
        <v>46</v>
      </c>
      <c r="L1662" s="5">
        <v>30732</v>
      </c>
      <c r="M1662" s="7" t="s">
        <v>35</v>
      </c>
      <c r="N1662" s="7" t="s">
        <v>36</v>
      </c>
      <c r="O1662" s="7" t="s">
        <v>59</v>
      </c>
      <c r="P1662" s="7" t="s">
        <v>76</v>
      </c>
      <c r="Q1662" s="7" t="s">
        <v>77</v>
      </c>
      <c r="R1662" s="7" cm="1">
        <f t="array" ref="R1662">_xlfn.IFS(Table3[[#This Row],[Performance Levels]]="Exceeds",4,Table3[[#This Row],[Performance Levels]]="Fully Meets",3,Table3[[#This Row],[Performance Levels]]="PIP",1,Table3[[#This Row],[Performance Levels]]="Needs Improvement",2)</f>
        <v>4</v>
      </c>
      <c r="S1662" s="7">
        <v>2</v>
      </c>
      <c r="T1662" s="7" t="str" cm="1">
        <f t="array" ref="T1662">_xlfn.IFS(S1662&lt;=2,"Excellent",S1662=3,"Average",S1662&lt;=5,"Poor")</f>
        <v>Excellent</v>
      </c>
      <c r="U1662" s="5">
        <v>44994</v>
      </c>
      <c r="V1662" s="7">
        <v>2</v>
      </c>
      <c r="W1662" s="7" t="str" cm="1">
        <f t="array" ref="W1662">_xlfn.IFS(S1662&lt;=2,"High",S1662=3,"Moderate",S1662&lt;=5,"Low")</f>
        <v>High</v>
      </c>
      <c r="X1662" s="7">
        <v>4</v>
      </c>
      <c r="Y1662" s="7" t="str" cm="1">
        <f t="array" ref="Y1662">_xlfn.IFS(S1662&lt;=2,"High",S1662=3,"Moderate",S1662&lt;=5,"Low")</f>
        <v>High</v>
      </c>
      <c r="Z1662" s="7">
        <v>4</v>
      </c>
      <c r="AA1662" s="7" t="str" cm="1">
        <f t="array" ref="AA1662">_xlfn.IFS(S1662&lt;=2,"High",S1662=3,"Moderate",S1662&lt;=5,"Low")</f>
        <v>High</v>
      </c>
      <c r="AB1662" s="5">
        <v>44829</v>
      </c>
      <c r="AC1662" s="7" t="s">
        <v>91</v>
      </c>
      <c r="AD1662" s="7" t="s">
        <v>50</v>
      </c>
      <c r="AE1662" s="7" t="s">
        <v>42</v>
      </c>
      <c r="AF1662" s="7">
        <v>3</v>
      </c>
      <c r="AG1662" s="8">
        <v>661.36</v>
      </c>
      <c r="AH1662" s="7">
        <v>37</v>
      </c>
      <c r="AI1662" s="7" t="str" cm="1">
        <f t="array" ref="AI1662">_xlfn.IFS(AH1662&lt;=25,"Young",AH1662&lt;=50,"Adult",AH1662&gt;50,"Old")</f>
        <v>Adult</v>
      </c>
    </row>
    <row r="1663" spans="1:35" x14ac:dyDescent="0.35">
      <c r="A1663" s="11">
        <v>2185</v>
      </c>
      <c r="B1663" s="9">
        <v>43968</v>
      </c>
      <c r="C1663" s="10">
        <f t="shared" ca="1" si="25"/>
        <v>6.0083333333333337</v>
      </c>
      <c r="D1663" s="11" t="s">
        <v>105</v>
      </c>
      <c r="E1663" s="11" t="s">
        <v>73</v>
      </c>
      <c r="F1663" s="11" t="s">
        <v>107</v>
      </c>
      <c r="G1663" s="11" t="s">
        <v>30</v>
      </c>
      <c r="H1663" s="11" t="s">
        <v>44</v>
      </c>
      <c r="I1663" s="11" t="s">
        <v>54</v>
      </c>
      <c r="J1663" s="11" t="s">
        <v>33</v>
      </c>
      <c r="K1663" s="11" t="s">
        <v>46</v>
      </c>
      <c r="L1663" s="9">
        <v>21661</v>
      </c>
      <c r="M1663" s="11" t="s">
        <v>35</v>
      </c>
      <c r="N1663" s="11" t="s">
        <v>36</v>
      </c>
      <c r="O1663" s="11" t="s">
        <v>83</v>
      </c>
      <c r="P1663" s="11" t="s">
        <v>60</v>
      </c>
      <c r="Q1663" s="11" t="s">
        <v>77</v>
      </c>
      <c r="R1663" s="11" cm="1">
        <f t="array" ref="R1663">_xlfn.IFS(Table3[[#This Row],[Performance Levels]]="Exceeds",4,Table3[[#This Row],[Performance Levels]]="Fully Meets",3,Table3[[#This Row],[Performance Levels]]="PIP",1,Table3[[#This Row],[Performance Levels]]="Needs Improvement",2)</f>
        <v>4</v>
      </c>
      <c r="S1663" s="11">
        <v>5</v>
      </c>
      <c r="T1663" s="11" t="str" cm="1">
        <f t="array" ref="T1663">_xlfn.IFS(S1663&lt;=2,"Excellent",S1663=3,"Average",S1663&lt;=5,"Poor")</f>
        <v>Poor</v>
      </c>
      <c r="U1663" s="9">
        <v>44872</v>
      </c>
      <c r="V1663" s="11">
        <v>4</v>
      </c>
      <c r="W1663" s="11" t="str" cm="1">
        <f t="array" ref="W1663">_xlfn.IFS(S1663&lt;=2,"High",S1663=3,"Moderate",S1663&lt;=5,"Low")</f>
        <v>Low</v>
      </c>
      <c r="X1663" s="11">
        <v>5</v>
      </c>
      <c r="Y1663" s="11" t="str" cm="1">
        <f t="array" ref="Y1663">_xlfn.IFS(S1663&lt;=2,"High",S1663=3,"Moderate",S1663&lt;=5,"Low")</f>
        <v>Low</v>
      </c>
      <c r="Z1663" s="11">
        <v>5</v>
      </c>
      <c r="AA1663" s="11" t="str" cm="1">
        <f t="array" ref="AA1663">_xlfn.IFS(S1663&lt;=2,"High",S1663=3,"Moderate",S1663&lt;=5,"Low")</f>
        <v>Low</v>
      </c>
      <c r="AB1663" s="9">
        <v>45139</v>
      </c>
      <c r="AC1663" s="11" t="s">
        <v>49</v>
      </c>
      <c r="AD1663" s="11" t="s">
        <v>41</v>
      </c>
      <c r="AE1663" s="11" t="s">
        <v>51</v>
      </c>
      <c r="AF1663" s="11">
        <v>5</v>
      </c>
      <c r="AG1663" s="12">
        <v>220.95</v>
      </c>
      <c r="AH1663" s="11">
        <v>61</v>
      </c>
      <c r="AI1663" s="11" t="str" cm="1">
        <f t="array" ref="AI1663">_xlfn.IFS(AH1663&lt;=25,"Young",AH1663&lt;=50,"Adult",AH1663&gt;50,"Old")</f>
        <v>Old</v>
      </c>
    </row>
    <row r="1664" spans="1:35" x14ac:dyDescent="0.35">
      <c r="A1664" s="7">
        <v>2186</v>
      </c>
      <c r="B1664" s="5">
        <v>44988</v>
      </c>
      <c r="C1664" s="6">
        <f t="shared" ca="1" si="25"/>
        <v>3.213888888888889</v>
      </c>
      <c r="D1664" s="7" t="s">
        <v>105</v>
      </c>
      <c r="E1664" s="7" t="s">
        <v>80</v>
      </c>
      <c r="F1664" s="7" t="s">
        <v>29</v>
      </c>
      <c r="G1664" s="7" t="s">
        <v>45</v>
      </c>
      <c r="H1664" s="7" t="s">
        <v>44</v>
      </c>
      <c r="I1664" s="7" t="s">
        <v>32</v>
      </c>
      <c r="J1664" s="7" t="s">
        <v>33</v>
      </c>
      <c r="K1664" s="7" t="s">
        <v>69</v>
      </c>
      <c r="L1664" s="5">
        <v>35567</v>
      </c>
      <c r="M1664" s="7" t="s">
        <v>35</v>
      </c>
      <c r="N1664" s="7" t="s">
        <v>47</v>
      </c>
      <c r="O1664" s="7" t="s">
        <v>48</v>
      </c>
      <c r="P1664" s="7" t="s">
        <v>66</v>
      </c>
      <c r="Q1664" s="7" t="s">
        <v>77</v>
      </c>
      <c r="R1664" s="7" cm="1">
        <f t="array" ref="R1664">_xlfn.IFS(Table3[[#This Row],[Performance Levels]]="Exceeds",4,Table3[[#This Row],[Performance Levels]]="Fully Meets",3,Table3[[#This Row],[Performance Levels]]="PIP",1,Table3[[#This Row],[Performance Levels]]="Needs Improvement",2)</f>
        <v>4</v>
      </c>
      <c r="S1664" s="7">
        <v>1</v>
      </c>
      <c r="T1664" s="7" t="str" cm="1">
        <f t="array" ref="T1664">_xlfn.IFS(S1664&lt;=2,"Excellent",S1664=3,"Average",S1664&lt;=5,"Poor")</f>
        <v>Excellent</v>
      </c>
      <c r="U1664" s="5">
        <v>44821</v>
      </c>
      <c r="V1664" s="7">
        <v>4</v>
      </c>
      <c r="W1664" s="7" t="str" cm="1">
        <f t="array" ref="W1664">_xlfn.IFS(S1664&lt;=2,"High",S1664=3,"Moderate",S1664&lt;=5,"Low")</f>
        <v>High</v>
      </c>
      <c r="X1664" s="7">
        <v>1</v>
      </c>
      <c r="Y1664" s="7" t="str" cm="1">
        <f t="array" ref="Y1664">_xlfn.IFS(S1664&lt;=2,"High",S1664=3,"Moderate",S1664&lt;=5,"Low")</f>
        <v>High</v>
      </c>
      <c r="Z1664" s="7">
        <v>1</v>
      </c>
      <c r="AA1664" s="7" t="str" cm="1">
        <f t="array" ref="AA1664">_xlfn.IFS(S1664&lt;=2,"High",S1664=3,"Moderate",S1664&lt;=5,"Low")</f>
        <v>High</v>
      </c>
      <c r="AB1664" s="5">
        <v>44825</v>
      </c>
      <c r="AC1664" s="7" t="s">
        <v>40</v>
      </c>
      <c r="AD1664" s="7" t="s">
        <v>50</v>
      </c>
      <c r="AE1664" s="7" t="s">
        <v>42</v>
      </c>
      <c r="AF1664" s="7">
        <v>5</v>
      </c>
      <c r="AG1664" s="8">
        <v>747.61</v>
      </c>
      <c r="AH1664" s="7">
        <v>26</v>
      </c>
      <c r="AI1664" s="7" t="str" cm="1">
        <f t="array" ref="AI1664">_xlfn.IFS(AH1664&lt;=25,"Young",AH1664&lt;=50,"Adult",AH1664&gt;50,"Old")</f>
        <v>Adult</v>
      </c>
    </row>
    <row r="1665" spans="1:35" x14ac:dyDescent="0.35">
      <c r="A1665" s="11">
        <v>2187</v>
      </c>
      <c r="B1665" s="9">
        <v>43889</v>
      </c>
      <c r="C1665" s="10">
        <f t="shared" ca="1" si="25"/>
        <v>6.2277777777777779</v>
      </c>
      <c r="D1665" s="11" t="s">
        <v>105</v>
      </c>
      <c r="E1665" s="11" t="s">
        <v>53</v>
      </c>
      <c r="F1665" s="11" t="s">
        <v>29</v>
      </c>
      <c r="G1665" s="11" t="s">
        <v>45</v>
      </c>
      <c r="H1665" s="11" t="s">
        <v>55</v>
      </c>
      <c r="I1665" s="11" t="s">
        <v>54</v>
      </c>
      <c r="J1665" s="11" t="s">
        <v>33</v>
      </c>
      <c r="K1665" s="11" t="s">
        <v>78</v>
      </c>
      <c r="L1665" s="9">
        <v>35821</v>
      </c>
      <c r="M1665" s="11" t="s">
        <v>35</v>
      </c>
      <c r="N1665" s="11" t="s">
        <v>36</v>
      </c>
      <c r="O1665" s="11" t="s">
        <v>48</v>
      </c>
      <c r="P1665" s="11" t="s">
        <v>66</v>
      </c>
      <c r="Q1665" s="11" t="s">
        <v>77</v>
      </c>
      <c r="R1665" s="11" cm="1">
        <f t="array" ref="R1665">_xlfn.IFS(Table3[[#This Row],[Performance Levels]]="Exceeds",4,Table3[[#This Row],[Performance Levels]]="Fully Meets",3,Table3[[#This Row],[Performance Levels]]="PIP",1,Table3[[#This Row],[Performance Levels]]="Needs Improvement",2)</f>
        <v>4</v>
      </c>
      <c r="S1665" s="11">
        <v>5</v>
      </c>
      <c r="T1665" s="11" t="str" cm="1">
        <f t="array" ref="T1665">_xlfn.IFS(S1665&lt;=2,"Excellent",S1665=3,"Average",S1665&lt;=5,"Poor")</f>
        <v>Poor</v>
      </c>
      <c r="U1665" s="9">
        <v>44940</v>
      </c>
      <c r="V1665" s="11">
        <v>2</v>
      </c>
      <c r="W1665" s="11" t="str" cm="1">
        <f t="array" ref="W1665">_xlfn.IFS(S1665&lt;=2,"High",S1665=3,"Moderate",S1665&lt;=5,"Low")</f>
        <v>Low</v>
      </c>
      <c r="X1665" s="11">
        <v>1</v>
      </c>
      <c r="Y1665" s="11" t="str" cm="1">
        <f t="array" ref="Y1665">_xlfn.IFS(S1665&lt;=2,"High",S1665=3,"Moderate",S1665&lt;=5,"Low")</f>
        <v>Low</v>
      </c>
      <c r="Z1665" s="11">
        <v>5</v>
      </c>
      <c r="AA1665" s="11" t="str" cm="1">
        <f t="array" ref="AA1665">_xlfn.IFS(S1665&lt;=2,"High",S1665=3,"Moderate",S1665&lt;=5,"Low")</f>
        <v>Low</v>
      </c>
      <c r="AB1665" s="9">
        <v>45084</v>
      </c>
      <c r="AC1665" s="11" t="s">
        <v>91</v>
      </c>
      <c r="AD1665" s="11" t="s">
        <v>41</v>
      </c>
      <c r="AE1665" s="11" t="s">
        <v>62</v>
      </c>
      <c r="AF1665" s="11">
        <v>1</v>
      </c>
      <c r="AG1665" s="12">
        <v>575.77</v>
      </c>
      <c r="AH1665" s="11">
        <v>22</v>
      </c>
      <c r="AI1665" s="11" t="str" cm="1">
        <f t="array" ref="AI1665">_xlfn.IFS(AH1665&lt;=25,"Young",AH1665&lt;=50,"Adult",AH1665&gt;50,"Old")</f>
        <v>Young</v>
      </c>
    </row>
    <row r="1666" spans="1:35" x14ac:dyDescent="0.35">
      <c r="A1666" s="7">
        <v>2188</v>
      </c>
      <c r="B1666" s="5">
        <v>44238</v>
      </c>
      <c r="C1666" s="6">
        <f t="shared" ca="1" si="25"/>
        <v>5.2750000000000004</v>
      </c>
      <c r="D1666" s="7" t="s">
        <v>105</v>
      </c>
      <c r="E1666" s="7" t="s">
        <v>68</v>
      </c>
      <c r="F1666" s="7" t="s">
        <v>29</v>
      </c>
      <c r="G1666" s="7" t="s">
        <v>45</v>
      </c>
      <c r="H1666" s="7" t="s">
        <v>44</v>
      </c>
      <c r="I1666" s="7" t="s">
        <v>45</v>
      </c>
      <c r="J1666" s="7" t="s">
        <v>33</v>
      </c>
      <c r="K1666" s="7" t="s">
        <v>69</v>
      </c>
      <c r="L1666" s="5">
        <v>23794</v>
      </c>
      <c r="M1666" s="7" t="s">
        <v>35</v>
      </c>
      <c r="N1666" s="7" t="s">
        <v>36</v>
      </c>
      <c r="O1666" s="7" t="s">
        <v>71</v>
      </c>
      <c r="P1666" s="7" t="s">
        <v>66</v>
      </c>
      <c r="Q1666" s="7" t="s">
        <v>77</v>
      </c>
      <c r="R1666" s="7" cm="1">
        <f t="array" ref="R1666">_xlfn.IFS(Table3[[#This Row],[Performance Levels]]="Exceeds",4,Table3[[#This Row],[Performance Levels]]="Fully Meets",3,Table3[[#This Row],[Performance Levels]]="PIP",1,Table3[[#This Row],[Performance Levels]]="Needs Improvement",2)</f>
        <v>4</v>
      </c>
      <c r="S1666" s="7">
        <v>2</v>
      </c>
      <c r="T1666" s="7" t="str" cm="1">
        <f t="array" ref="T1666">_xlfn.IFS(S1666&lt;=2,"Excellent",S1666=3,"Average",S1666&lt;=5,"Poor")</f>
        <v>Excellent</v>
      </c>
      <c r="U1666" s="5">
        <v>44951</v>
      </c>
      <c r="V1666" s="7">
        <v>5</v>
      </c>
      <c r="W1666" s="7" t="str" cm="1">
        <f t="array" ref="W1666">_xlfn.IFS(S1666&lt;=2,"High",S1666=3,"Moderate",S1666&lt;=5,"Low")</f>
        <v>High</v>
      </c>
      <c r="X1666" s="7">
        <v>4</v>
      </c>
      <c r="Y1666" s="7" t="str" cm="1">
        <f t="array" ref="Y1666">_xlfn.IFS(S1666&lt;=2,"High",S1666=3,"Moderate",S1666&lt;=5,"Low")</f>
        <v>High</v>
      </c>
      <c r="Z1666" s="7">
        <v>2</v>
      </c>
      <c r="AA1666" s="7" t="str" cm="1">
        <f t="array" ref="AA1666">_xlfn.IFS(S1666&lt;=2,"High",S1666=3,"Moderate",S1666&lt;=5,"Low")</f>
        <v>High</v>
      </c>
      <c r="AB1666" s="5">
        <v>45094</v>
      </c>
      <c r="AC1666" s="7" t="s">
        <v>40</v>
      </c>
      <c r="AD1666" s="7" t="s">
        <v>41</v>
      </c>
      <c r="AE1666" s="7" t="s">
        <v>51</v>
      </c>
      <c r="AF1666" s="7">
        <v>2</v>
      </c>
      <c r="AG1666" s="8">
        <v>754.8</v>
      </c>
      <c r="AH1666" s="7">
        <v>56</v>
      </c>
      <c r="AI1666" s="7" t="str" cm="1">
        <f t="array" ref="AI1666">_xlfn.IFS(AH1666&lt;=25,"Young",AH1666&lt;=50,"Adult",AH1666&gt;50,"Old")</f>
        <v>Old</v>
      </c>
    </row>
    <row r="1667" spans="1:35" x14ac:dyDescent="0.35">
      <c r="A1667" s="11">
        <v>2189</v>
      </c>
      <c r="B1667" s="9">
        <v>43490</v>
      </c>
      <c r="C1667" s="10">
        <f t="shared" ref="C1667:C1730" ca="1" si="26">YEARFRAC(B1667,TODAY())</f>
        <v>7.3194444444444446</v>
      </c>
      <c r="D1667" s="11" t="s">
        <v>105</v>
      </c>
      <c r="E1667" s="11" t="s">
        <v>28</v>
      </c>
      <c r="F1667" s="11" t="s">
        <v>29</v>
      </c>
      <c r="G1667" s="11" t="s">
        <v>45</v>
      </c>
      <c r="H1667" s="11" t="s">
        <v>55</v>
      </c>
      <c r="I1667" s="11" t="s">
        <v>32</v>
      </c>
      <c r="J1667" s="11" t="s">
        <v>33</v>
      </c>
      <c r="K1667" s="11" t="s">
        <v>99</v>
      </c>
      <c r="L1667" s="9">
        <v>52782</v>
      </c>
      <c r="M1667" s="11" t="s">
        <v>35</v>
      </c>
      <c r="N1667" s="11" t="s">
        <v>36</v>
      </c>
      <c r="O1667" s="11" t="s">
        <v>37</v>
      </c>
      <c r="P1667" s="11" t="s">
        <v>76</v>
      </c>
      <c r="Q1667" s="11" t="s">
        <v>97</v>
      </c>
      <c r="R1667" s="11" cm="1">
        <f t="array" ref="R1667">_xlfn.IFS(Table3[[#This Row],[Performance Levels]]="Exceeds",4,Table3[[#This Row],[Performance Levels]]="Fully Meets",3,Table3[[#This Row],[Performance Levels]]="PIP",1,Table3[[#This Row],[Performance Levels]]="Needs Improvement",2)</f>
        <v>2</v>
      </c>
      <c r="S1667" s="11">
        <v>5</v>
      </c>
      <c r="T1667" s="11" t="str" cm="1">
        <f t="array" ref="T1667">_xlfn.IFS(S1667&lt;=2,"Excellent",S1667=3,"Average",S1667&lt;=5,"Poor")</f>
        <v>Poor</v>
      </c>
      <c r="U1667" s="9">
        <v>44792</v>
      </c>
      <c r="V1667" s="11">
        <v>1</v>
      </c>
      <c r="W1667" s="11" t="str" cm="1">
        <f t="array" ref="W1667">_xlfn.IFS(S1667&lt;=2,"High",S1667=3,"Moderate",S1667&lt;=5,"Low")</f>
        <v>Low</v>
      </c>
      <c r="X1667" s="11">
        <v>2</v>
      </c>
      <c r="Y1667" s="11" t="str" cm="1">
        <f t="array" ref="Y1667">_xlfn.IFS(S1667&lt;=2,"High",S1667=3,"Moderate",S1667&lt;=5,"Low")</f>
        <v>Low</v>
      </c>
      <c r="Z1667" s="11">
        <v>4</v>
      </c>
      <c r="AA1667" s="11" t="str" cm="1">
        <f t="array" ref="AA1667">_xlfn.IFS(S1667&lt;=2,"High",S1667=3,"Moderate",S1667&lt;=5,"Low")</f>
        <v>Low</v>
      </c>
      <c r="AB1667" s="9">
        <v>44893</v>
      </c>
      <c r="AC1667" s="11" t="s">
        <v>49</v>
      </c>
      <c r="AD1667" s="11" t="s">
        <v>50</v>
      </c>
      <c r="AE1667" s="11" t="s">
        <v>72</v>
      </c>
      <c r="AF1667" s="11">
        <v>2</v>
      </c>
      <c r="AG1667" s="12">
        <v>585.65</v>
      </c>
      <c r="AH1667" s="11">
        <v>75</v>
      </c>
      <c r="AI1667" s="11" t="str" cm="1">
        <f t="array" ref="AI1667">_xlfn.IFS(AH1667&lt;=25,"Young",AH1667&lt;=50,"Adult",AH1667&gt;50,"Old")</f>
        <v>Old</v>
      </c>
    </row>
    <row r="1668" spans="1:35" x14ac:dyDescent="0.35">
      <c r="A1668" s="7">
        <v>2190</v>
      </c>
      <c r="B1668" s="5">
        <v>45041</v>
      </c>
      <c r="C1668" s="6">
        <f t="shared" ca="1" si="26"/>
        <v>3.0694444444444446</v>
      </c>
      <c r="D1668" s="7" t="s">
        <v>105</v>
      </c>
      <c r="E1668" s="7" t="s">
        <v>84</v>
      </c>
      <c r="F1668" s="7" t="s">
        <v>29</v>
      </c>
      <c r="G1668" s="7" t="s">
        <v>45</v>
      </c>
      <c r="H1668" s="7" t="s">
        <v>31</v>
      </c>
      <c r="I1668" s="7" t="s">
        <v>54</v>
      </c>
      <c r="J1668" s="7" t="s">
        <v>33</v>
      </c>
      <c r="K1668" s="7" t="s">
        <v>64</v>
      </c>
      <c r="L1668" s="5">
        <v>31067</v>
      </c>
      <c r="M1668" s="7" t="s">
        <v>35</v>
      </c>
      <c r="N1668" s="7" t="s">
        <v>36</v>
      </c>
      <c r="O1668" s="7" t="s">
        <v>83</v>
      </c>
      <c r="P1668" s="7" t="s">
        <v>60</v>
      </c>
      <c r="Q1668" s="7" t="s">
        <v>97</v>
      </c>
      <c r="R1668" s="7" cm="1">
        <f t="array" ref="R1668">_xlfn.IFS(Table3[[#This Row],[Performance Levels]]="Exceeds",4,Table3[[#This Row],[Performance Levels]]="Fully Meets",3,Table3[[#This Row],[Performance Levels]]="PIP",1,Table3[[#This Row],[Performance Levels]]="Needs Improvement",2)</f>
        <v>2</v>
      </c>
      <c r="S1668" s="7">
        <v>5</v>
      </c>
      <c r="T1668" s="7" t="str" cm="1">
        <f t="array" ref="T1668">_xlfn.IFS(S1668&lt;=2,"Excellent",S1668=3,"Average",S1668&lt;=5,"Poor")</f>
        <v>Poor</v>
      </c>
      <c r="U1668" s="5">
        <v>45016</v>
      </c>
      <c r="V1668" s="7">
        <v>5</v>
      </c>
      <c r="W1668" s="7" t="str" cm="1">
        <f t="array" ref="W1668">_xlfn.IFS(S1668&lt;=2,"High",S1668=3,"Moderate",S1668&lt;=5,"Low")</f>
        <v>Low</v>
      </c>
      <c r="X1668" s="7">
        <v>2</v>
      </c>
      <c r="Y1668" s="7" t="str" cm="1">
        <f t="array" ref="Y1668">_xlfn.IFS(S1668&lt;=2,"High",S1668=3,"Moderate",S1668&lt;=5,"Low")</f>
        <v>Low</v>
      </c>
      <c r="Z1668" s="7">
        <v>3</v>
      </c>
      <c r="AA1668" s="7" t="str" cm="1">
        <f t="array" ref="AA1668">_xlfn.IFS(S1668&lt;=2,"High",S1668=3,"Moderate",S1668&lt;=5,"Low")</f>
        <v>Low</v>
      </c>
      <c r="AB1668" s="5">
        <v>45045</v>
      </c>
      <c r="AC1668" s="7" t="s">
        <v>67</v>
      </c>
      <c r="AD1668" s="7" t="s">
        <v>41</v>
      </c>
      <c r="AE1668" s="7" t="s">
        <v>62</v>
      </c>
      <c r="AF1668" s="7">
        <v>2</v>
      </c>
      <c r="AG1668" s="8">
        <v>623.98</v>
      </c>
      <c r="AH1668" s="7">
        <v>38</v>
      </c>
      <c r="AI1668" s="7" t="str" cm="1">
        <f t="array" ref="AI1668">_xlfn.IFS(AH1668&lt;=25,"Young",AH1668&lt;=50,"Adult",AH1668&gt;50,"Old")</f>
        <v>Adult</v>
      </c>
    </row>
    <row r="1669" spans="1:35" x14ac:dyDescent="0.35">
      <c r="A1669" s="11">
        <v>2191</v>
      </c>
      <c r="B1669" s="9">
        <v>44241</v>
      </c>
      <c r="C1669" s="10">
        <f t="shared" ca="1" si="26"/>
        <v>5.2666666666666666</v>
      </c>
      <c r="D1669" s="11" t="s">
        <v>105</v>
      </c>
      <c r="E1669" s="11" t="s">
        <v>43</v>
      </c>
      <c r="F1669" s="11" t="s">
        <v>29</v>
      </c>
      <c r="G1669" s="11" t="s">
        <v>30</v>
      </c>
      <c r="H1669" s="11" t="s">
        <v>31</v>
      </c>
      <c r="I1669" s="11" t="s">
        <v>45</v>
      </c>
      <c r="J1669" s="11" t="s">
        <v>33</v>
      </c>
      <c r="K1669" s="11" t="s">
        <v>78</v>
      </c>
      <c r="L1669" s="9">
        <v>26256</v>
      </c>
      <c r="M1669" s="11" t="s">
        <v>35</v>
      </c>
      <c r="N1669" s="11" t="s">
        <v>36</v>
      </c>
      <c r="O1669" s="11" t="s">
        <v>83</v>
      </c>
      <c r="P1669" s="11" t="s">
        <v>66</v>
      </c>
      <c r="Q1669" s="11" t="s">
        <v>97</v>
      </c>
      <c r="R1669" s="11" cm="1">
        <f t="array" ref="R1669">_xlfn.IFS(Table3[[#This Row],[Performance Levels]]="Exceeds",4,Table3[[#This Row],[Performance Levels]]="Fully Meets",3,Table3[[#This Row],[Performance Levels]]="PIP",1,Table3[[#This Row],[Performance Levels]]="Needs Improvement",2)</f>
        <v>2</v>
      </c>
      <c r="S1669" s="11">
        <v>5</v>
      </c>
      <c r="T1669" s="11" t="str" cm="1">
        <f t="array" ref="T1669">_xlfn.IFS(S1669&lt;=2,"Excellent",S1669=3,"Average",S1669&lt;=5,"Poor")</f>
        <v>Poor</v>
      </c>
      <c r="U1669" s="9">
        <v>45027</v>
      </c>
      <c r="V1669" s="11">
        <v>2</v>
      </c>
      <c r="W1669" s="11" t="str" cm="1">
        <f t="array" ref="W1669">_xlfn.IFS(S1669&lt;=2,"High",S1669=3,"Moderate",S1669&lt;=5,"Low")</f>
        <v>Low</v>
      </c>
      <c r="X1669" s="11">
        <v>2</v>
      </c>
      <c r="Y1669" s="11" t="str" cm="1">
        <f t="array" ref="Y1669">_xlfn.IFS(S1669&lt;=2,"High",S1669=3,"Moderate",S1669&lt;=5,"Low")</f>
        <v>Low</v>
      </c>
      <c r="Z1669" s="11">
        <v>3</v>
      </c>
      <c r="AA1669" s="11" t="str" cm="1">
        <f t="array" ref="AA1669">_xlfn.IFS(S1669&lt;=2,"High",S1669=3,"Moderate",S1669&lt;=5,"Low")</f>
        <v>Low</v>
      </c>
      <c r="AB1669" s="9">
        <v>45059</v>
      </c>
      <c r="AC1669" s="11" t="s">
        <v>91</v>
      </c>
      <c r="AD1669" s="11" t="s">
        <v>41</v>
      </c>
      <c r="AE1669" s="11" t="s">
        <v>42</v>
      </c>
      <c r="AF1669" s="11">
        <v>3</v>
      </c>
      <c r="AG1669" s="12">
        <v>774.02</v>
      </c>
      <c r="AH1669" s="11">
        <v>50</v>
      </c>
      <c r="AI1669" s="11" t="str" cm="1">
        <f t="array" ref="AI1669">_xlfn.IFS(AH1669&lt;=25,"Young",AH1669&lt;=50,"Adult",AH1669&gt;50,"Old")</f>
        <v>Adult</v>
      </c>
    </row>
    <row r="1670" spans="1:35" x14ac:dyDescent="0.35">
      <c r="A1670" s="7">
        <v>2192</v>
      </c>
      <c r="B1670" s="5">
        <v>44111</v>
      </c>
      <c r="C1670" s="6">
        <f t="shared" ca="1" si="26"/>
        <v>5.6194444444444445</v>
      </c>
      <c r="D1670" s="7" t="s">
        <v>105</v>
      </c>
      <c r="E1670" s="7" t="s">
        <v>86</v>
      </c>
      <c r="F1670" s="7" t="s">
        <v>29</v>
      </c>
      <c r="G1670" s="7" t="s">
        <v>45</v>
      </c>
      <c r="H1670" s="7" t="s">
        <v>31</v>
      </c>
      <c r="I1670" s="7" t="s">
        <v>45</v>
      </c>
      <c r="J1670" s="7" t="s">
        <v>33</v>
      </c>
      <c r="K1670" s="7" t="s">
        <v>64</v>
      </c>
      <c r="L1670" s="5">
        <v>53142</v>
      </c>
      <c r="M1670" s="7" t="s">
        <v>35</v>
      </c>
      <c r="N1670" s="7" t="s">
        <v>36</v>
      </c>
      <c r="O1670" s="7" t="s">
        <v>71</v>
      </c>
      <c r="P1670" s="7" t="s">
        <v>76</v>
      </c>
      <c r="Q1670" s="7" t="s">
        <v>97</v>
      </c>
      <c r="R1670" s="7" cm="1">
        <f t="array" ref="R1670">_xlfn.IFS(Table3[[#This Row],[Performance Levels]]="Exceeds",4,Table3[[#This Row],[Performance Levels]]="Fully Meets",3,Table3[[#This Row],[Performance Levels]]="PIP",1,Table3[[#This Row],[Performance Levels]]="Needs Improvement",2)</f>
        <v>2</v>
      </c>
      <c r="S1670" s="7">
        <v>1</v>
      </c>
      <c r="T1670" s="7" t="str" cm="1">
        <f t="array" ref="T1670">_xlfn.IFS(S1670&lt;=2,"Excellent",S1670=3,"Average",S1670&lt;=5,"Poor")</f>
        <v>Excellent</v>
      </c>
      <c r="U1670" s="5">
        <v>44921</v>
      </c>
      <c r="V1670" s="7">
        <v>5</v>
      </c>
      <c r="W1670" s="7" t="str" cm="1">
        <f t="array" ref="W1670">_xlfn.IFS(S1670&lt;=2,"High",S1670=3,"Moderate",S1670&lt;=5,"Low")</f>
        <v>High</v>
      </c>
      <c r="X1670" s="7">
        <v>3</v>
      </c>
      <c r="Y1670" s="7" t="str" cm="1">
        <f t="array" ref="Y1670">_xlfn.IFS(S1670&lt;=2,"High",S1670=3,"Moderate",S1670&lt;=5,"Low")</f>
        <v>High</v>
      </c>
      <c r="Z1670" s="7">
        <v>4</v>
      </c>
      <c r="AA1670" s="7" t="str" cm="1">
        <f t="array" ref="AA1670">_xlfn.IFS(S1670&lt;=2,"High",S1670=3,"Moderate",S1670&lt;=5,"Low")</f>
        <v>High</v>
      </c>
      <c r="AB1670" s="5">
        <v>44836</v>
      </c>
      <c r="AC1670" s="7" t="s">
        <v>40</v>
      </c>
      <c r="AD1670" s="7" t="s">
        <v>50</v>
      </c>
      <c r="AE1670" s="7" t="s">
        <v>62</v>
      </c>
      <c r="AF1670" s="7">
        <v>4</v>
      </c>
      <c r="AG1670" s="8">
        <v>866.14</v>
      </c>
      <c r="AH1670" s="7">
        <v>75</v>
      </c>
      <c r="AI1670" s="7" t="str" cm="1">
        <f t="array" ref="AI1670">_xlfn.IFS(AH1670&lt;=25,"Young",AH1670&lt;=50,"Adult",AH1670&gt;50,"Old")</f>
        <v>Old</v>
      </c>
    </row>
    <row r="1671" spans="1:35" x14ac:dyDescent="0.35">
      <c r="A1671" s="11">
        <v>2193</v>
      </c>
      <c r="B1671" s="9">
        <v>43524</v>
      </c>
      <c r="C1671" s="10">
        <f t="shared" ca="1" si="26"/>
        <v>7.2222222222222223</v>
      </c>
      <c r="D1671" s="11" t="s">
        <v>27</v>
      </c>
      <c r="E1671" s="11" t="s">
        <v>80</v>
      </c>
      <c r="F1671" s="11" t="s">
        <v>107</v>
      </c>
      <c r="G1671" s="11" t="s">
        <v>45</v>
      </c>
      <c r="H1671" s="11" t="s">
        <v>44</v>
      </c>
      <c r="I1671" s="11" t="s">
        <v>45</v>
      </c>
      <c r="J1671" s="11" t="s">
        <v>33</v>
      </c>
      <c r="K1671" s="11" t="s">
        <v>69</v>
      </c>
      <c r="L1671" s="9">
        <v>23224</v>
      </c>
      <c r="M1671" s="11" t="s">
        <v>35</v>
      </c>
      <c r="N1671" s="11" t="s">
        <v>47</v>
      </c>
      <c r="O1671" s="11" t="s">
        <v>37</v>
      </c>
      <c r="P1671" s="11" t="s">
        <v>66</v>
      </c>
      <c r="Q1671" s="11" t="s">
        <v>97</v>
      </c>
      <c r="R1671" s="11" cm="1">
        <f t="array" ref="R1671">_xlfn.IFS(Table3[[#This Row],[Performance Levels]]="Exceeds",4,Table3[[#This Row],[Performance Levels]]="Fully Meets",3,Table3[[#This Row],[Performance Levels]]="PIP",1,Table3[[#This Row],[Performance Levels]]="Needs Improvement",2)</f>
        <v>2</v>
      </c>
      <c r="S1671" s="11">
        <v>4</v>
      </c>
      <c r="T1671" s="11" t="str" cm="1">
        <f t="array" ref="T1671">_xlfn.IFS(S1671&lt;=2,"Excellent",S1671=3,"Average",S1671&lt;=5,"Poor")</f>
        <v>Poor</v>
      </c>
      <c r="U1671" s="9">
        <v>45117</v>
      </c>
      <c r="V1671" s="11">
        <v>2</v>
      </c>
      <c r="W1671" s="11" t="str" cm="1">
        <f t="array" ref="W1671">_xlfn.IFS(S1671&lt;=2,"High",S1671=3,"Moderate",S1671&lt;=5,"Low")</f>
        <v>Low</v>
      </c>
      <c r="X1671" s="11">
        <v>2</v>
      </c>
      <c r="Y1671" s="11" t="str" cm="1">
        <f t="array" ref="Y1671">_xlfn.IFS(S1671&lt;=2,"High",S1671=3,"Moderate",S1671&lt;=5,"Low")</f>
        <v>Low</v>
      </c>
      <c r="Z1671" s="11">
        <v>3</v>
      </c>
      <c r="AA1671" s="11" t="str" cm="1">
        <f t="array" ref="AA1671">_xlfn.IFS(S1671&lt;=2,"High",S1671=3,"Moderate",S1671&lt;=5,"Low")</f>
        <v>Low</v>
      </c>
      <c r="AB1671" s="9">
        <v>45123</v>
      </c>
      <c r="AC1671" s="11" t="s">
        <v>67</v>
      </c>
      <c r="AD1671" s="11" t="s">
        <v>50</v>
      </c>
      <c r="AE1671" s="11" t="s">
        <v>51</v>
      </c>
      <c r="AF1671" s="11">
        <v>2</v>
      </c>
      <c r="AG1671" s="12">
        <v>704.42</v>
      </c>
      <c r="AH1671" s="11">
        <v>56</v>
      </c>
      <c r="AI1671" s="11" t="str" cm="1">
        <f t="array" ref="AI1671">_xlfn.IFS(AH1671&lt;=25,"Young",AH1671&lt;=50,"Adult",AH1671&gt;50,"Old")</f>
        <v>Old</v>
      </c>
    </row>
    <row r="1672" spans="1:35" x14ac:dyDescent="0.35">
      <c r="A1672" s="7">
        <v>2194</v>
      </c>
      <c r="B1672" s="5">
        <v>43673</v>
      </c>
      <c r="C1672" s="6">
        <f t="shared" ca="1" si="26"/>
        <v>6.8138888888888891</v>
      </c>
      <c r="D1672" s="7" t="s">
        <v>27</v>
      </c>
      <c r="E1672" s="7" t="s">
        <v>53</v>
      </c>
      <c r="F1672" s="7" t="s">
        <v>29</v>
      </c>
      <c r="G1672" s="7" t="s">
        <v>54</v>
      </c>
      <c r="H1672" s="7" t="s">
        <v>55</v>
      </c>
      <c r="I1672" s="7" t="s">
        <v>32</v>
      </c>
      <c r="J1672" s="7" t="s">
        <v>33</v>
      </c>
      <c r="K1672" s="7" t="s">
        <v>69</v>
      </c>
      <c r="L1672" s="5">
        <v>33652</v>
      </c>
      <c r="M1672" s="7" t="s">
        <v>35</v>
      </c>
      <c r="N1672" s="7" t="s">
        <v>36</v>
      </c>
      <c r="O1672" s="7" t="s">
        <v>59</v>
      </c>
      <c r="P1672" s="7" t="s">
        <v>38</v>
      </c>
      <c r="Q1672" s="7" t="s">
        <v>97</v>
      </c>
      <c r="R1672" s="7" cm="1">
        <f t="array" ref="R1672">_xlfn.IFS(Table3[[#This Row],[Performance Levels]]="Exceeds",4,Table3[[#This Row],[Performance Levels]]="Fully Meets",3,Table3[[#This Row],[Performance Levels]]="PIP",1,Table3[[#This Row],[Performance Levels]]="Needs Improvement",2)</f>
        <v>2</v>
      </c>
      <c r="S1672" s="7">
        <v>2</v>
      </c>
      <c r="T1672" s="7" t="str" cm="1">
        <f t="array" ref="T1672">_xlfn.IFS(S1672&lt;=2,"Excellent",S1672=3,"Average",S1672&lt;=5,"Poor")</f>
        <v>Excellent</v>
      </c>
      <c r="U1672" s="5">
        <v>44836</v>
      </c>
      <c r="V1672" s="7">
        <v>1</v>
      </c>
      <c r="W1672" s="7" t="str" cm="1">
        <f t="array" ref="W1672">_xlfn.IFS(S1672&lt;=2,"High",S1672=3,"Moderate",S1672&lt;=5,"Low")</f>
        <v>High</v>
      </c>
      <c r="X1672" s="7">
        <v>4</v>
      </c>
      <c r="Y1672" s="7" t="str" cm="1">
        <f t="array" ref="Y1672">_xlfn.IFS(S1672&lt;=2,"High",S1672=3,"Moderate",S1672&lt;=5,"Low")</f>
        <v>High</v>
      </c>
      <c r="Z1672" s="7">
        <v>1</v>
      </c>
      <c r="AA1672" s="7" t="str" cm="1">
        <f t="array" ref="AA1672">_xlfn.IFS(S1672&lt;=2,"High",S1672=3,"Moderate",S1672&lt;=5,"Low")</f>
        <v>High</v>
      </c>
      <c r="AB1672" s="5">
        <v>44993</v>
      </c>
      <c r="AC1672" s="7" t="s">
        <v>49</v>
      </c>
      <c r="AD1672" s="7" t="s">
        <v>50</v>
      </c>
      <c r="AE1672" s="7" t="s">
        <v>51</v>
      </c>
      <c r="AF1672" s="7">
        <v>5</v>
      </c>
      <c r="AG1672" s="8">
        <v>164.41</v>
      </c>
      <c r="AH1672" s="7">
        <v>27</v>
      </c>
      <c r="AI1672" s="7" t="str" cm="1">
        <f t="array" ref="AI1672">_xlfn.IFS(AH1672&lt;=25,"Young",AH1672&lt;=50,"Adult",AH1672&gt;50,"Old")</f>
        <v>Adult</v>
      </c>
    </row>
    <row r="1673" spans="1:35" x14ac:dyDescent="0.35">
      <c r="A1673" s="11">
        <v>2195</v>
      </c>
      <c r="B1673" s="9">
        <v>45079</v>
      </c>
      <c r="C1673" s="10">
        <f t="shared" ca="1" si="26"/>
        <v>2.9666666666666668</v>
      </c>
      <c r="D1673" s="11" t="s">
        <v>27</v>
      </c>
      <c r="E1673" s="11" t="s">
        <v>68</v>
      </c>
      <c r="F1673" s="11" t="s">
        <v>29</v>
      </c>
      <c r="G1673" s="11" t="s">
        <v>30</v>
      </c>
      <c r="H1673" s="11" t="s">
        <v>31</v>
      </c>
      <c r="I1673" s="11" t="s">
        <v>45</v>
      </c>
      <c r="J1673" s="11" t="s">
        <v>33</v>
      </c>
      <c r="K1673" s="11" t="s">
        <v>110</v>
      </c>
      <c r="L1673" s="9">
        <v>20028</v>
      </c>
      <c r="M1673" s="11" t="s">
        <v>35</v>
      </c>
      <c r="N1673" s="11" t="s">
        <v>36</v>
      </c>
      <c r="O1673" s="11" t="s">
        <v>71</v>
      </c>
      <c r="P1673" s="11" t="s">
        <v>60</v>
      </c>
      <c r="Q1673" s="11" t="s">
        <v>97</v>
      </c>
      <c r="R1673" s="11" cm="1">
        <f t="array" ref="R1673">_xlfn.IFS(Table3[[#This Row],[Performance Levels]]="Exceeds",4,Table3[[#This Row],[Performance Levels]]="Fully Meets",3,Table3[[#This Row],[Performance Levels]]="PIP",1,Table3[[#This Row],[Performance Levels]]="Needs Improvement",2)</f>
        <v>2</v>
      </c>
      <c r="S1673" s="11">
        <v>2</v>
      </c>
      <c r="T1673" s="11" t="str" cm="1">
        <f t="array" ref="T1673">_xlfn.IFS(S1673&lt;=2,"Excellent",S1673=3,"Average",S1673&lt;=5,"Poor")</f>
        <v>Excellent</v>
      </c>
      <c r="U1673" s="9">
        <v>44895</v>
      </c>
      <c r="V1673" s="11">
        <v>1</v>
      </c>
      <c r="W1673" s="11" t="str" cm="1">
        <f t="array" ref="W1673">_xlfn.IFS(S1673&lt;=2,"High",S1673=3,"Moderate",S1673&lt;=5,"Low")</f>
        <v>High</v>
      </c>
      <c r="X1673" s="11">
        <v>5</v>
      </c>
      <c r="Y1673" s="11" t="str" cm="1">
        <f t="array" ref="Y1673">_xlfn.IFS(S1673&lt;=2,"High",S1673=3,"Moderate",S1673&lt;=5,"Low")</f>
        <v>High</v>
      </c>
      <c r="Z1673" s="11">
        <v>1</v>
      </c>
      <c r="AA1673" s="11" t="str" cm="1">
        <f t="array" ref="AA1673">_xlfn.IFS(S1673&lt;=2,"High",S1673=3,"Moderate",S1673&lt;=5,"Low")</f>
        <v>High</v>
      </c>
      <c r="AB1673" s="9">
        <v>45054</v>
      </c>
      <c r="AC1673" s="11" t="s">
        <v>61</v>
      </c>
      <c r="AD1673" s="11" t="s">
        <v>50</v>
      </c>
      <c r="AE1673" s="11" t="s">
        <v>42</v>
      </c>
      <c r="AF1673" s="11">
        <v>3</v>
      </c>
      <c r="AG1673" s="12">
        <v>559.87</v>
      </c>
      <c r="AH1673" s="11">
        <v>69</v>
      </c>
      <c r="AI1673" s="11" t="str" cm="1">
        <f t="array" ref="AI1673">_xlfn.IFS(AH1673&lt;=25,"Young",AH1673&lt;=50,"Adult",AH1673&gt;50,"Old")</f>
        <v>Old</v>
      </c>
    </row>
    <row r="1674" spans="1:35" x14ac:dyDescent="0.35">
      <c r="A1674" s="7">
        <v>2196</v>
      </c>
      <c r="B1674" s="5">
        <v>44879</v>
      </c>
      <c r="C1674" s="6">
        <f t="shared" ca="1" si="26"/>
        <v>3.5166666666666666</v>
      </c>
      <c r="D1674" s="7" t="s">
        <v>27</v>
      </c>
      <c r="E1674" s="7" t="s">
        <v>28</v>
      </c>
      <c r="F1674" s="7" t="s">
        <v>107</v>
      </c>
      <c r="G1674" s="7" t="s">
        <v>54</v>
      </c>
      <c r="H1674" s="7" t="s">
        <v>44</v>
      </c>
      <c r="I1674" s="7" t="s">
        <v>54</v>
      </c>
      <c r="J1674" s="7" t="s">
        <v>33</v>
      </c>
      <c r="K1674" s="7" t="s">
        <v>110</v>
      </c>
      <c r="L1674" s="5">
        <v>30492</v>
      </c>
      <c r="M1674" s="7" t="s">
        <v>35</v>
      </c>
      <c r="N1674" s="7" t="s">
        <v>47</v>
      </c>
      <c r="O1674" s="7" t="s">
        <v>37</v>
      </c>
      <c r="P1674" s="7" t="s">
        <v>60</v>
      </c>
      <c r="Q1674" s="7" t="s">
        <v>97</v>
      </c>
      <c r="R1674" s="7" cm="1">
        <f t="array" ref="R1674">_xlfn.IFS(Table3[[#This Row],[Performance Levels]]="Exceeds",4,Table3[[#This Row],[Performance Levels]]="Fully Meets",3,Table3[[#This Row],[Performance Levels]]="PIP",1,Table3[[#This Row],[Performance Levels]]="Needs Improvement",2)</f>
        <v>2</v>
      </c>
      <c r="S1674" s="7">
        <v>5</v>
      </c>
      <c r="T1674" s="7" t="str" cm="1">
        <f t="array" ref="T1674">_xlfn.IFS(S1674&lt;=2,"Excellent",S1674=3,"Average",S1674&lt;=5,"Poor")</f>
        <v>Poor</v>
      </c>
      <c r="U1674" s="5">
        <v>45139</v>
      </c>
      <c r="V1674" s="7">
        <v>5</v>
      </c>
      <c r="W1674" s="7" t="str" cm="1">
        <f t="array" ref="W1674">_xlfn.IFS(S1674&lt;=2,"High",S1674=3,"Moderate",S1674&lt;=5,"Low")</f>
        <v>Low</v>
      </c>
      <c r="X1674" s="7">
        <v>2</v>
      </c>
      <c r="Y1674" s="7" t="str" cm="1">
        <f t="array" ref="Y1674">_xlfn.IFS(S1674&lt;=2,"High",S1674=3,"Moderate",S1674&lt;=5,"Low")</f>
        <v>Low</v>
      </c>
      <c r="Z1674" s="7">
        <v>3</v>
      </c>
      <c r="AA1674" s="7" t="str" cm="1">
        <f t="array" ref="AA1674">_xlfn.IFS(S1674&lt;=2,"High",S1674=3,"Moderate",S1674&lt;=5,"Low")</f>
        <v>Low</v>
      </c>
      <c r="AB1674" s="5">
        <v>44905</v>
      </c>
      <c r="AC1674" s="7" t="s">
        <v>67</v>
      </c>
      <c r="AD1674" s="7" t="s">
        <v>50</v>
      </c>
      <c r="AE1674" s="7" t="s">
        <v>62</v>
      </c>
      <c r="AF1674" s="7">
        <v>2</v>
      </c>
      <c r="AG1674" s="8">
        <v>572.11</v>
      </c>
      <c r="AH1674" s="7">
        <v>39</v>
      </c>
      <c r="AI1674" s="7" t="str" cm="1">
        <f t="array" ref="AI1674">_xlfn.IFS(AH1674&lt;=25,"Young",AH1674&lt;=50,"Adult",AH1674&gt;50,"Old")</f>
        <v>Adult</v>
      </c>
    </row>
    <row r="1675" spans="1:35" x14ac:dyDescent="0.35">
      <c r="A1675" s="11">
        <v>2197</v>
      </c>
      <c r="B1675" s="9">
        <v>43334</v>
      </c>
      <c r="C1675" s="10">
        <f t="shared" ca="1" si="26"/>
        <v>7.7444444444444445</v>
      </c>
      <c r="D1675" s="11" t="s">
        <v>27</v>
      </c>
      <c r="E1675" s="11" t="s">
        <v>84</v>
      </c>
      <c r="F1675" s="11" t="s">
        <v>107</v>
      </c>
      <c r="G1675" s="11" t="s">
        <v>30</v>
      </c>
      <c r="H1675" s="11" t="s">
        <v>31</v>
      </c>
      <c r="I1675" s="11" t="s">
        <v>54</v>
      </c>
      <c r="J1675" s="11" t="s">
        <v>33</v>
      </c>
      <c r="K1675" s="11" t="s">
        <v>100</v>
      </c>
      <c r="L1675" s="9">
        <v>30418</v>
      </c>
      <c r="M1675" s="11" t="s">
        <v>35</v>
      </c>
      <c r="N1675" s="11" t="s">
        <v>36</v>
      </c>
      <c r="O1675" s="11" t="s">
        <v>83</v>
      </c>
      <c r="P1675" s="11" t="s">
        <v>76</v>
      </c>
      <c r="Q1675" s="11" t="s">
        <v>97</v>
      </c>
      <c r="R1675" s="11" cm="1">
        <f t="array" ref="R1675">_xlfn.IFS(Table3[[#This Row],[Performance Levels]]="Exceeds",4,Table3[[#This Row],[Performance Levels]]="Fully Meets",3,Table3[[#This Row],[Performance Levels]]="PIP",1,Table3[[#This Row],[Performance Levels]]="Needs Improvement",2)</f>
        <v>2</v>
      </c>
      <c r="S1675" s="11">
        <v>4</v>
      </c>
      <c r="T1675" s="11" t="str" cm="1">
        <f t="array" ref="T1675">_xlfn.IFS(S1675&lt;=2,"Excellent",S1675=3,"Average",S1675&lt;=5,"Poor")</f>
        <v>Poor</v>
      </c>
      <c r="U1675" s="9">
        <v>45031</v>
      </c>
      <c r="V1675" s="11">
        <v>2</v>
      </c>
      <c r="W1675" s="11" t="str" cm="1">
        <f t="array" ref="W1675">_xlfn.IFS(S1675&lt;=2,"High",S1675=3,"Moderate",S1675&lt;=5,"Low")</f>
        <v>Low</v>
      </c>
      <c r="X1675" s="11">
        <v>3</v>
      </c>
      <c r="Y1675" s="11" t="str" cm="1">
        <f t="array" ref="Y1675">_xlfn.IFS(S1675&lt;=2,"High",S1675=3,"Moderate",S1675&lt;=5,"Low")</f>
        <v>Low</v>
      </c>
      <c r="Z1675" s="11">
        <v>1</v>
      </c>
      <c r="AA1675" s="11" t="str" cm="1">
        <f t="array" ref="AA1675">_xlfn.IFS(S1675&lt;=2,"High",S1675=3,"Moderate",S1675&lt;=5,"Low")</f>
        <v>Low</v>
      </c>
      <c r="AB1675" s="9">
        <v>45002</v>
      </c>
      <c r="AC1675" s="11" t="s">
        <v>67</v>
      </c>
      <c r="AD1675" s="11" t="s">
        <v>50</v>
      </c>
      <c r="AE1675" s="11" t="s">
        <v>72</v>
      </c>
      <c r="AF1675" s="11">
        <v>2</v>
      </c>
      <c r="AG1675" s="12">
        <v>724.83</v>
      </c>
      <c r="AH1675" s="11">
        <v>35</v>
      </c>
      <c r="AI1675" s="11" t="str" cm="1">
        <f t="array" ref="AI1675">_xlfn.IFS(AH1675&lt;=25,"Young",AH1675&lt;=50,"Adult",AH1675&gt;50,"Old")</f>
        <v>Adult</v>
      </c>
    </row>
    <row r="1676" spans="1:35" x14ac:dyDescent="0.35">
      <c r="A1676" s="7">
        <v>2198</v>
      </c>
      <c r="B1676" s="5">
        <v>44910</v>
      </c>
      <c r="C1676" s="6">
        <f t="shared" ca="1" si="26"/>
        <v>3.4305555555555554</v>
      </c>
      <c r="D1676" s="7" t="s">
        <v>27</v>
      </c>
      <c r="E1676" s="7" t="s">
        <v>43</v>
      </c>
      <c r="F1676" s="7" t="s">
        <v>29</v>
      </c>
      <c r="G1676" s="7" t="s">
        <v>30</v>
      </c>
      <c r="H1676" s="7" t="s">
        <v>55</v>
      </c>
      <c r="I1676" s="7" t="s">
        <v>32</v>
      </c>
      <c r="J1676" s="7" t="s">
        <v>33</v>
      </c>
      <c r="K1676" s="7" t="s">
        <v>69</v>
      </c>
      <c r="L1676" s="5">
        <v>23193</v>
      </c>
      <c r="M1676" s="7" t="s">
        <v>35</v>
      </c>
      <c r="N1676" s="7" t="s">
        <v>36</v>
      </c>
      <c r="O1676" s="7" t="s">
        <v>37</v>
      </c>
      <c r="P1676" s="7" t="s">
        <v>60</v>
      </c>
      <c r="Q1676" s="7" t="s">
        <v>77</v>
      </c>
      <c r="R1676" s="7" cm="1">
        <f t="array" ref="R1676">_xlfn.IFS(Table3[[#This Row],[Performance Levels]]="Exceeds",4,Table3[[#This Row],[Performance Levels]]="Fully Meets",3,Table3[[#This Row],[Performance Levels]]="PIP",1,Table3[[#This Row],[Performance Levels]]="Needs Improvement",2)</f>
        <v>4</v>
      </c>
      <c r="S1676" s="7">
        <v>1</v>
      </c>
      <c r="T1676" s="7" t="str" cm="1">
        <f t="array" ref="T1676">_xlfn.IFS(S1676&lt;=2,"Excellent",S1676=3,"Average",S1676&lt;=5,"Poor")</f>
        <v>Excellent</v>
      </c>
      <c r="U1676" s="5">
        <v>45120</v>
      </c>
      <c r="V1676" s="7">
        <v>2</v>
      </c>
      <c r="W1676" s="7" t="str" cm="1">
        <f t="array" ref="W1676">_xlfn.IFS(S1676&lt;=2,"High",S1676=3,"Moderate",S1676&lt;=5,"Low")</f>
        <v>High</v>
      </c>
      <c r="X1676" s="7">
        <v>4</v>
      </c>
      <c r="Y1676" s="7" t="str" cm="1">
        <f t="array" ref="Y1676">_xlfn.IFS(S1676&lt;=2,"High",S1676=3,"Moderate",S1676&lt;=5,"Low")</f>
        <v>High</v>
      </c>
      <c r="Z1676" s="7">
        <v>2</v>
      </c>
      <c r="AA1676" s="7" t="str" cm="1">
        <f t="array" ref="AA1676">_xlfn.IFS(S1676&lt;=2,"High",S1676=3,"Moderate",S1676&lt;=5,"Low")</f>
        <v>High</v>
      </c>
      <c r="AB1676" s="5">
        <v>44787</v>
      </c>
      <c r="AC1676" s="7" t="s">
        <v>40</v>
      </c>
      <c r="AD1676" s="7" t="s">
        <v>41</v>
      </c>
      <c r="AE1676" s="7" t="s">
        <v>42</v>
      </c>
      <c r="AF1676" s="7">
        <v>5</v>
      </c>
      <c r="AG1676" s="8">
        <v>198.35</v>
      </c>
      <c r="AH1676" s="7">
        <v>59</v>
      </c>
      <c r="AI1676" s="7" t="str" cm="1">
        <f t="array" ref="AI1676">_xlfn.IFS(AH1676&lt;=25,"Young",AH1676&lt;=50,"Adult",AH1676&gt;50,"Old")</f>
        <v>Old</v>
      </c>
    </row>
    <row r="1677" spans="1:35" x14ac:dyDescent="0.35">
      <c r="A1677" s="11">
        <v>2199</v>
      </c>
      <c r="B1677" s="9">
        <v>43982</v>
      </c>
      <c r="C1677" s="10">
        <f t="shared" ca="1" si="26"/>
        <v>5.9722222222222223</v>
      </c>
      <c r="D1677" s="11" t="s">
        <v>27</v>
      </c>
      <c r="E1677" s="11" t="s">
        <v>86</v>
      </c>
      <c r="F1677" s="11" t="s">
        <v>29</v>
      </c>
      <c r="G1677" s="11" t="s">
        <v>54</v>
      </c>
      <c r="H1677" s="11" t="s">
        <v>31</v>
      </c>
      <c r="I1677" s="11" t="s">
        <v>54</v>
      </c>
      <c r="J1677" s="11" t="s">
        <v>33</v>
      </c>
      <c r="K1677" s="11" t="s">
        <v>64</v>
      </c>
      <c r="L1677" s="9">
        <v>28316</v>
      </c>
      <c r="M1677" s="11" t="s">
        <v>35</v>
      </c>
      <c r="N1677" s="11" t="s">
        <v>36</v>
      </c>
      <c r="O1677" s="11" t="s">
        <v>37</v>
      </c>
      <c r="P1677" s="11" t="s">
        <v>76</v>
      </c>
      <c r="Q1677" s="11" t="s">
        <v>77</v>
      </c>
      <c r="R1677" s="11" cm="1">
        <f t="array" ref="R1677">_xlfn.IFS(Table3[[#This Row],[Performance Levels]]="Exceeds",4,Table3[[#This Row],[Performance Levels]]="Fully Meets",3,Table3[[#This Row],[Performance Levels]]="PIP",1,Table3[[#This Row],[Performance Levels]]="Needs Improvement",2)</f>
        <v>4</v>
      </c>
      <c r="S1677" s="11">
        <v>4</v>
      </c>
      <c r="T1677" s="11" t="str" cm="1">
        <f t="array" ref="T1677">_xlfn.IFS(S1677&lt;=2,"Excellent",S1677=3,"Average",S1677&lt;=5,"Poor")</f>
        <v>Poor</v>
      </c>
      <c r="U1677" s="9">
        <v>45080</v>
      </c>
      <c r="V1677" s="11">
        <v>4</v>
      </c>
      <c r="W1677" s="11" t="str" cm="1">
        <f t="array" ref="W1677">_xlfn.IFS(S1677&lt;=2,"High",S1677=3,"Moderate",S1677&lt;=5,"Low")</f>
        <v>Low</v>
      </c>
      <c r="X1677" s="11">
        <v>3</v>
      </c>
      <c r="Y1677" s="11" t="str" cm="1">
        <f t="array" ref="Y1677">_xlfn.IFS(S1677&lt;=2,"High",S1677=3,"Moderate",S1677&lt;=5,"Low")</f>
        <v>Low</v>
      </c>
      <c r="Z1677" s="11">
        <v>4</v>
      </c>
      <c r="AA1677" s="11" t="str" cm="1">
        <f t="array" ref="AA1677">_xlfn.IFS(S1677&lt;=2,"High",S1677=3,"Moderate",S1677&lt;=5,"Low")</f>
        <v>Low</v>
      </c>
      <c r="AB1677" s="9">
        <v>45096</v>
      </c>
      <c r="AC1677" s="11" t="s">
        <v>61</v>
      </c>
      <c r="AD1677" s="11" t="s">
        <v>50</v>
      </c>
      <c r="AE1677" s="11" t="s">
        <v>72</v>
      </c>
      <c r="AF1677" s="11">
        <v>3</v>
      </c>
      <c r="AG1677" s="12">
        <v>142.69999999999999</v>
      </c>
      <c r="AH1677" s="11">
        <v>43</v>
      </c>
      <c r="AI1677" s="11" t="str" cm="1">
        <f t="array" ref="AI1677">_xlfn.IFS(AH1677&lt;=25,"Young",AH1677&lt;=50,"Adult",AH1677&gt;50,"Old")</f>
        <v>Adult</v>
      </c>
    </row>
    <row r="1678" spans="1:35" x14ac:dyDescent="0.35">
      <c r="A1678" s="7">
        <v>2200</v>
      </c>
      <c r="B1678" s="5">
        <v>44761</v>
      </c>
      <c r="C1678" s="6">
        <f t="shared" ca="1" si="26"/>
        <v>3.8361111111111112</v>
      </c>
      <c r="D1678" s="7" t="s">
        <v>27</v>
      </c>
      <c r="E1678" s="7" t="s">
        <v>63</v>
      </c>
      <c r="F1678" s="7" t="s">
        <v>29</v>
      </c>
      <c r="G1678" s="7" t="s">
        <v>30</v>
      </c>
      <c r="H1678" s="7" t="s">
        <v>44</v>
      </c>
      <c r="I1678" s="7" t="s">
        <v>54</v>
      </c>
      <c r="J1678" s="7" t="s">
        <v>33</v>
      </c>
      <c r="K1678" s="7" t="s">
        <v>69</v>
      </c>
      <c r="L1678" s="5">
        <v>19798</v>
      </c>
      <c r="M1678" s="7" t="s">
        <v>35</v>
      </c>
      <c r="N1678" s="7" t="s">
        <v>36</v>
      </c>
      <c r="O1678" s="7" t="s">
        <v>83</v>
      </c>
      <c r="P1678" s="7" t="s">
        <v>60</v>
      </c>
      <c r="Q1678" s="7" t="s">
        <v>77</v>
      </c>
      <c r="R1678" s="7" cm="1">
        <f t="array" ref="R1678">_xlfn.IFS(Table3[[#This Row],[Performance Levels]]="Exceeds",4,Table3[[#This Row],[Performance Levels]]="Fully Meets",3,Table3[[#This Row],[Performance Levels]]="PIP",1,Table3[[#This Row],[Performance Levels]]="Needs Improvement",2)</f>
        <v>4</v>
      </c>
      <c r="S1678" s="7">
        <v>4</v>
      </c>
      <c r="T1678" s="7" t="str" cm="1">
        <f t="array" ref="T1678">_xlfn.IFS(S1678&lt;=2,"Excellent",S1678=3,"Average",S1678&lt;=5,"Poor")</f>
        <v>Poor</v>
      </c>
      <c r="U1678" s="5">
        <v>44911</v>
      </c>
      <c r="V1678" s="7">
        <v>3</v>
      </c>
      <c r="W1678" s="7" t="str" cm="1">
        <f t="array" ref="W1678">_xlfn.IFS(S1678&lt;=2,"High",S1678=3,"Moderate",S1678&lt;=5,"Low")</f>
        <v>Low</v>
      </c>
      <c r="X1678" s="7">
        <v>1</v>
      </c>
      <c r="Y1678" s="7" t="str" cm="1">
        <f t="array" ref="Y1678">_xlfn.IFS(S1678&lt;=2,"High",S1678=3,"Moderate",S1678&lt;=5,"Low")</f>
        <v>Low</v>
      </c>
      <c r="Z1678" s="7">
        <v>5</v>
      </c>
      <c r="AA1678" s="7" t="str" cm="1">
        <f t="array" ref="AA1678">_xlfn.IFS(S1678&lt;=2,"High",S1678=3,"Moderate",S1678&lt;=5,"Low")</f>
        <v>Low</v>
      </c>
      <c r="AB1678" s="5">
        <v>45014</v>
      </c>
      <c r="AC1678" s="7" t="s">
        <v>61</v>
      </c>
      <c r="AD1678" s="7" t="s">
        <v>50</v>
      </c>
      <c r="AE1678" s="7" t="s">
        <v>51</v>
      </c>
      <c r="AF1678" s="7">
        <v>2</v>
      </c>
      <c r="AG1678" s="8">
        <v>910.99</v>
      </c>
      <c r="AH1678" s="7">
        <v>68</v>
      </c>
      <c r="AI1678" s="7" t="str" cm="1">
        <f t="array" ref="AI1678">_xlfn.IFS(AH1678&lt;=25,"Young",AH1678&lt;=50,"Adult",AH1678&gt;50,"Old")</f>
        <v>Old</v>
      </c>
    </row>
    <row r="1679" spans="1:35" x14ac:dyDescent="0.35">
      <c r="A1679" s="11">
        <v>2201</v>
      </c>
      <c r="B1679" s="9">
        <v>44013</v>
      </c>
      <c r="C1679" s="10">
        <f t="shared" ca="1" si="26"/>
        <v>5.8861111111111111</v>
      </c>
      <c r="D1679" s="11" t="s">
        <v>27</v>
      </c>
      <c r="E1679" s="11" t="s">
        <v>93</v>
      </c>
      <c r="F1679" s="11" t="s">
        <v>29</v>
      </c>
      <c r="G1679" s="11" t="s">
        <v>30</v>
      </c>
      <c r="H1679" s="11" t="s">
        <v>31</v>
      </c>
      <c r="I1679" s="11" t="s">
        <v>45</v>
      </c>
      <c r="J1679" s="11" t="s">
        <v>33</v>
      </c>
      <c r="K1679" s="11" t="s">
        <v>95</v>
      </c>
      <c r="L1679" s="9">
        <v>33051</v>
      </c>
      <c r="M1679" s="11" t="s">
        <v>35</v>
      </c>
      <c r="N1679" s="11" t="s">
        <v>47</v>
      </c>
      <c r="O1679" s="11" t="s">
        <v>59</v>
      </c>
      <c r="P1679" s="11" t="s">
        <v>66</v>
      </c>
      <c r="Q1679" s="11" t="s">
        <v>77</v>
      </c>
      <c r="R1679" s="11" cm="1">
        <f t="array" ref="R1679">_xlfn.IFS(Table3[[#This Row],[Performance Levels]]="Exceeds",4,Table3[[#This Row],[Performance Levels]]="Fully Meets",3,Table3[[#This Row],[Performance Levels]]="PIP",1,Table3[[#This Row],[Performance Levels]]="Needs Improvement",2)</f>
        <v>4</v>
      </c>
      <c r="S1679" s="11">
        <v>2</v>
      </c>
      <c r="T1679" s="11" t="str" cm="1">
        <f t="array" ref="T1679">_xlfn.IFS(S1679&lt;=2,"Excellent",S1679=3,"Average",S1679&lt;=5,"Poor")</f>
        <v>Excellent</v>
      </c>
      <c r="U1679" s="9">
        <v>45101</v>
      </c>
      <c r="V1679" s="11">
        <v>5</v>
      </c>
      <c r="W1679" s="11" t="str" cm="1">
        <f t="array" ref="W1679">_xlfn.IFS(S1679&lt;=2,"High",S1679=3,"Moderate",S1679&lt;=5,"Low")</f>
        <v>High</v>
      </c>
      <c r="X1679" s="11">
        <v>1</v>
      </c>
      <c r="Y1679" s="11" t="str" cm="1">
        <f t="array" ref="Y1679">_xlfn.IFS(S1679&lt;=2,"High",S1679=3,"Moderate",S1679&lt;=5,"Low")</f>
        <v>High</v>
      </c>
      <c r="Z1679" s="11">
        <v>5</v>
      </c>
      <c r="AA1679" s="11" t="str" cm="1">
        <f t="array" ref="AA1679">_xlfn.IFS(S1679&lt;=2,"High",S1679=3,"Moderate",S1679&lt;=5,"Low")</f>
        <v>High</v>
      </c>
      <c r="AB1679" s="9">
        <v>45000</v>
      </c>
      <c r="AC1679" s="11" t="s">
        <v>40</v>
      </c>
      <c r="AD1679" s="11" t="s">
        <v>41</v>
      </c>
      <c r="AE1679" s="11" t="s">
        <v>62</v>
      </c>
      <c r="AF1679" s="11">
        <v>4</v>
      </c>
      <c r="AG1679" s="12">
        <v>863.83</v>
      </c>
      <c r="AH1679" s="11">
        <v>30</v>
      </c>
      <c r="AI1679" s="11" t="str" cm="1">
        <f t="array" ref="AI1679">_xlfn.IFS(AH1679&lt;=25,"Young",AH1679&lt;=50,"Adult",AH1679&gt;50,"Old")</f>
        <v>Adult</v>
      </c>
    </row>
    <row r="1680" spans="1:35" x14ac:dyDescent="0.35">
      <c r="A1680" s="7">
        <v>2202</v>
      </c>
      <c r="B1680" s="5">
        <v>44153</v>
      </c>
      <c r="C1680" s="6">
        <f t="shared" ca="1" si="26"/>
        <v>5.5055555555555555</v>
      </c>
      <c r="D1680" s="7" t="s">
        <v>27</v>
      </c>
      <c r="E1680" s="7" t="s">
        <v>73</v>
      </c>
      <c r="F1680" s="7" t="s">
        <v>29</v>
      </c>
      <c r="G1680" s="7" t="s">
        <v>30</v>
      </c>
      <c r="H1680" s="7" t="s">
        <v>44</v>
      </c>
      <c r="I1680" s="7" t="s">
        <v>45</v>
      </c>
      <c r="J1680" s="7" t="s">
        <v>33</v>
      </c>
      <c r="K1680" s="7" t="s">
        <v>95</v>
      </c>
      <c r="L1680" s="5">
        <v>25204</v>
      </c>
      <c r="M1680" s="7" t="s">
        <v>35</v>
      </c>
      <c r="N1680" s="7" t="s">
        <v>36</v>
      </c>
      <c r="O1680" s="7" t="s">
        <v>83</v>
      </c>
      <c r="P1680" s="7" t="s">
        <v>66</v>
      </c>
      <c r="Q1680" s="7" t="s">
        <v>77</v>
      </c>
      <c r="R1680" s="7" cm="1">
        <f t="array" ref="R1680">_xlfn.IFS(Table3[[#This Row],[Performance Levels]]="Exceeds",4,Table3[[#This Row],[Performance Levels]]="Fully Meets",3,Table3[[#This Row],[Performance Levels]]="PIP",1,Table3[[#This Row],[Performance Levels]]="Needs Improvement",2)</f>
        <v>4</v>
      </c>
      <c r="S1680" s="7">
        <v>4</v>
      </c>
      <c r="T1680" s="7" t="str" cm="1">
        <f t="array" ref="T1680">_xlfn.IFS(S1680&lt;=2,"Excellent",S1680=3,"Average",S1680&lt;=5,"Poor")</f>
        <v>Poor</v>
      </c>
      <c r="U1680" s="5">
        <v>45101</v>
      </c>
      <c r="V1680" s="7">
        <v>5</v>
      </c>
      <c r="W1680" s="7" t="str" cm="1">
        <f t="array" ref="W1680">_xlfn.IFS(S1680&lt;=2,"High",S1680=3,"Moderate",S1680&lt;=5,"Low")</f>
        <v>Low</v>
      </c>
      <c r="X1680" s="7">
        <v>4</v>
      </c>
      <c r="Y1680" s="7" t="str" cm="1">
        <f t="array" ref="Y1680">_xlfn.IFS(S1680&lt;=2,"High",S1680=3,"Moderate",S1680&lt;=5,"Low")</f>
        <v>Low</v>
      </c>
      <c r="Z1680" s="7">
        <v>5</v>
      </c>
      <c r="AA1680" s="7" t="str" cm="1">
        <f t="array" ref="AA1680">_xlfn.IFS(S1680&lt;=2,"High",S1680=3,"Moderate",S1680&lt;=5,"Low")</f>
        <v>Low</v>
      </c>
      <c r="AB1680" s="5">
        <v>44812</v>
      </c>
      <c r="AC1680" s="7" t="s">
        <v>49</v>
      </c>
      <c r="AD1680" s="7" t="s">
        <v>41</v>
      </c>
      <c r="AE1680" s="7" t="s">
        <v>62</v>
      </c>
      <c r="AF1680" s="7">
        <v>4</v>
      </c>
      <c r="AG1680" s="8">
        <v>606.57000000000005</v>
      </c>
      <c r="AH1680" s="7">
        <v>51</v>
      </c>
      <c r="AI1680" s="7" t="str" cm="1">
        <f t="array" ref="AI1680">_xlfn.IFS(AH1680&lt;=25,"Young",AH1680&lt;=50,"Adult",AH1680&gt;50,"Old")</f>
        <v>Old</v>
      </c>
    </row>
    <row r="1681" spans="1:35" x14ac:dyDescent="0.35">
      <c r="A1681" s="11">
        <v>2203</v>
      </c>
      <c r="B1681" s="9">
        <v>43890</v>
      </c>
      <c r="C1681" s="10">
        <f t="shared" ca="1" si="26"/>
        <v>6.2222222222222223</v>
      </c>
      <c r="D1681" s="11" t="s">
        <v>27</v>
      </c>
      <c r="E1681" s="11" t="s">
        <v>80</v>
      </c>
      <c r="F1681" s="11" t="s">
        <v>107</v>
      </c>
      <c r="G1681" s="11" t="s">
        <v>30</v>
      </c>
      <c r="H1681" s="11" t="s">
        <v>44</v>
      </c>
      <c r="I1681" s="11" t="s">
        <v>45</v>
      </c>
      <c r="J1681" s="11" t="s">
        <v>33</v>
      </c>
      <c r="K1681" s="11" t="s">
        <v>64</v>
      </c>
      <c r="L1681" s="9">
        <v>31507</v>
      </c>
      <c r="M1681" s="11" t="s">
        <v>35</v>
      </c>
      <c r="N1681" s="11" t="s">
        <v>36</v>
      </c>
      <c r="O1681" s="11" t="s">
        <v>83</v>
      </c>
      <c r="P1681" s="11" t="s">
        <v>66</v>
      </c>
      <c r="Q1681" s="11" t="s">
        <v>77</v>
      </c>
      <c r="R1681" s="11" cm="1">
        <f t="array" ref="R1681">_xlfn.IFS(Table3[[#This Row],[Performance Levels]]="Exceeds",4,Table3[[#This Row],[Performance Levels]]="Fully Meets",3,Table3[[#This Row],[Performance Levels]]="PIP",1,Table3[[#This Row],[Performance Levels]]="Needs Improvement",2)</f>
        <v>4</v>
      </c>
      <c r="S1681" s="11">
        <v>1</v>
      </c>
      <c r="T1681" s="11" t="str" cm="1">
        <f t="array" ref="T1681">_xlfn.IFS(S1681&lt;=2,"Excellent",S1681=3,"Average",S1681&lt;=5,"Poor")</f>
        <v>Excellent</v>
      </c>
      <c r="U1681" s="9">
        <v>44802</v>
      </c>
      <c r="V1681" s="11">
        <v>1</v>
      </c>
      <c r="W1681" s="11" t="str" cm="1">
        <f t="array" ref="W1681">_xlfn.IFS(S1681&lt;=2,"High",S1681=3,"Moderate",S1681&lt;=5,"Low")</f>
        <v>High</v>
      </c>
      <c r="X1681" s="11">
        <v>4</v>
      </c>
      <c r="Y1681" s="11" t="str" cm="1">
        <f t="array" ref="Y1681">_xlfn.IFS(S1681&lt;=2,"High",S1681=3,"Moderate",S1681&lt;=5,"Low")</f>
        <v>High</v>
      </c>
      <c r="Z1681" s="11">
        <v>1</v>
      </c>
      <c r="AA1681" s="11" t="str" cm="1">
        <f t="array" ref="AA1681">_xlfn.IFS(S1681&lt;=2,"High",S1681=3,"Moderate",S1681&lt;=5,"Low")</f>
        <v>High</v>
      </c>
      <c r="AB1681" s="9">
        <v>44909</v>
      </c>
      <c r="AC1681" s="11" t="s">
        <v>67</v>
      </c>
      <c r="AD1681" s="11" t="s">
        <v>50</v>
      </c>
      <c r="AE1681" s="11" t="s">
        <v>51</v>
      </c>
      <c r="AF1681" s="11">
        <v>2</v>
      </c>
      <c r="AG1681" s="12">
        <v>333.27</v>
      </c>
      <c r="AH1681" s="11">
        <v>34</v>
      </c>
      <c r="AI1681" s="11" t="str" cm="1">
        <f t="array" ref="AI1681">_xlfn.IFS(AH1681&lt;=25,"Young",AH1681&lt;=50,"Adult",AH1681&gt;50,"Old")</f>
        <v>Adult</v>
      </c>
    </row>
    <row r="1682" spans="1:35" x14ac:dyDescent="0.35">
      <c r="A1682" s="7">
        <v>2204</v>
      </c>
      <c r="B1682" s="5">
        <v>44463</v>
      </c>
      <c r="C1682" s="6">
        <f t="shared" ca="1" si="26"/>
        <v>4.6555555555555559</v>
      </c>
      <c r="D1682" s="7" t="s">
        <v>27</v>
      </c>
      <c r="E1682" s="7" t="s">
        <v>53</v>
      </c>
      <c r="F1682" s="7" t="s">
        <v>29</v>
      </c>
      <c r="G1682" s="7" t="s">
        <v>45</v>
      </c>
      <c r="H1682" s="7" t="s">
        <v>55</v>
      </c>
      <c r="I1682" s="7" t="s">
        <v>45</v>
      </c>
      <c r="J1682" s="7" t="s">
        <v>33</v>
      </c>
      <c r="K1682" s="7" t="s">
        <v>99</v>
      </c>
      <c r="L1682" s="5">
        <v>30978</v>
      </c>
      <c r="M1682" s="7" t="s">
        <v>35</v>
      </c>
      <c r="N1682" s="7" t="s">
        <v>36</v>
      </c>
      <c r="O1682" s="7" t="s">
        <v>59</v>
      </c>
      <c r="P1682" s="7" t="s">
        <v>76</v>
      </c>
      <c r="Q1682" s="7" t="s">
        <v>97</v>
      </c>
      <c r="R1682" s="7" cm="1">
        <f t="array" ref="R1682">_xlfn.IFS(Table3[[#This Row],[Performance Levels]]="Exceeds",4,Table3[[#This Row],[Performance Levels]]="Fully Meets",3,Table3[[#This Row],[Performance Levels]]="PIP",1,Table3[[#This Row],[Performance Levels]]="Needs Improvement",2)</f>
        <v>2</v>
      </c>
      <c r="S1682" s="7">
        <v>2</v>
      </c>
      <c r="T1682" s="7" t="str" cm="1">
        <f t="array" ref="T1682">_xlfn.IFS(S1682&lt;=2,"Excellent",S1682=3,"Average",S1682&lt;=5,"Poor")</f>
        <v>Excellent</v>
      </c>
      <c r="U1682" s="5">
        <v>44835</v>
      </c>
      <c r="V1682" s="7">
        <v>5</v>
      </c>
      <c r="W1682" s="7" t="str" cm="1">
        <f t="array" ref="W1682">_xlfn.IFS(S1682&lt;=2,"High",S1682=3,"Moderate",S1682&lt;=5,"Low")</f>
        <v>High</v>
      </c>
      <c r="X1682" s="7">
        <v>2</v>
      </c>
      <c r="Y1682" s="7" t="str" cm="1">
        <f t="array" ref="Y1682">_xlfn.IFS(S1682&lt;=2,"High",S1682=3,"Moderate",S1682&lt;=5,"Low")</f>
        <v>High</v>
      </c>
      <c r="Z1682" s="7">
        <v>3</v>
      </c>
      <c r="AA1682" s="7" t="str" cm="1">
        <f t="array" ref="AA1682">_xlfn.IFS(S1682&lt;=2,"High",S1682=3,"Moderate",S1682&lt;=5,"Low")</f>
        <v>High</v>
      </c>
      <c r="AB1682" s="5">
        <v>44892</v>
      </c>
      <c r="AC1682" s="7" t="s">
        <v>49</v>
      </c>
      <c r="AD1682" s="7" t="s">
        <v>41</v>
      </c>
      <c r="AE1682" s="7" t="s">
        <v>72</v>
      </c>
      <c r="AF1682" s="7">
        <v>3</v>
      </c>
      <c r="AG1682" s="8">
        <v>284.05</v>
      </c>
      <c r="AH1682" s="7">
        <v>37</v>
      </c>
      <c r="AI1682" s="7" t="str" cm="1">
        <f t="array" ref="AI1682">_xlfn.IFS(AH1682&lt;=25,"Young",AH1682&lt;=50,"Adult",AH1682&gt;50,"Old")</f>
        <v>Adult</v>
      </c>
    </row>
    <row r="1683" spans="1:35" x14ac:dyDescent="0.35">
      <c r="A1683" s="11">
        <v>2205</v>
      </c>
      <c r="B1683" s="9">
        <v>44664</v>
      </c>
      <c r="C1683" s="10">
        <f t="shared" ca="1" si="26"/>
        <v>4.1027777777777779</v>
      </c>
      <c r="D1683" s="11" t="s">
        <v>27</v>
      </c>
      <c r="E1683" s="11" t="s">
        <v>68</v>
      </c>
      <c r="F1683" s="11" t="s">
        <v>29</v>
      </c>
      <c r="G1683" s="11" t="s">
        <v>54</v>
      </c>
      <c r="H1683" s="11" t="s">
        <v>55</v>
      </c>
      <c r="I1683" s="11" t="s">
        <v>54</v>
      </c>
      <c r="J1683" s="11" t="s">
        <v>33</v>
      </c>
      <c r="K1683" s="11" t="s">
        <v>57</v>
      </c>
      <c r="L1683" s="9">
        <v>52609</v>
      </c>
      <c r="M1683" s="11" t="s">
        <v>35</v>
      </c>
      <c r="N1683" s="11" t="s">
        <v>36</v>
      </c>
      <c r="O1683" s="11" t="s">
        <v>71</v>
      </c>
      <c r="P1683" s="11" t="s">
        <v>76</v>
      </c>
      <c r="Q1683" s="11" t="s">
        <v>97</v>
      </c>
      <c r="R1683" s="11" cm="1">
        <f t="array" ref="R1683">_xlfn.IFS(Table3[[#This Row],[Performance Levels]]="Exceeds",4,Table3[[#This Row],[Performance Levels]]="Fully Meets",3,Table3[[#This Row],[Performance Levels]]="PIP",1,Table3[[#This Row],[Performance Levels]]="Needs Improvement",2)</f>
        <v>2</v>
      </c>
      <c r="S1683" s="11">
        <v>4</v>
      </c>
      <c r="T1683" s="11" t="str" cm="1">
        <f t="array" ref="T1683">_xlfn.IFS(S1683&lt;=2,"Excellent",S1683=3,"Average",S1683&lt;=5,"Poor")</f>
        <v>Poor</v>
      </c>
      <c r="U1683" s="9">
        <v>44809</v>
      </c>
      <c r="V1683" s="11">
        <v>2</v>
      </c>
      <c r="W1683" s="11" t="str" cm="1">
        <f t="array" ref="W1683">_xlfn.IFS(S1683&lt;=2,"High",S1683=3,"Moderate",S1683&lt;=5,"Low")</f>
        <v>Low</v>
      </c>
      <c r="X1683" s="11">
        <v>3</v>
      </c>
      <c r="Y1683" s="11" t="str" cm="1">
        <f t="array" ref="Y1683">_xlfn.IFS(S1683&lt;=2,"High",S1683=3,"Moderate",S1683&lt;=5,"Low")</f>
        <v>Low</v>
      </c>
      <c r="Z1683" s="11">
        <v>5</v>
      </c>
      <c r="AA1683" s="11" t="str" cm="1">
        <f t="array" ref="AA1683">_xlfn.IFS(S1683&lt;=2,"High",S1683=3,"Moderate",S1683&lt;=5,"Low")</f>
        <v>Low</v>
      </c>
      <c r="AB1683" s="9">
        <v>45100</v>
      </c>
      <c r="AC1683" s="11" t="s">
        <v>40</v>
      </c>
      <c r="AD1683" s="11" t="s">
        <v>41</v>
      </c>
      <c r="AE1683" s="11" t="s">
        <v>51</v>
      </c>
      <c r="AF1683" s="11">
        <v>1</v>
      </c>
      <c r="AG1683" s="12">
        <v>271.69</v>
      </c>
      <c r="AH1683" s="11">
        <v>78</v>
      </c>
      <c r="AI1683" s="11" t="str" cm="1">
        <f t="array" ref="AI1683">_xlfn.IFS(AH1683&lt;=25,"Young",AH1683&lt;=50,"Adult",AH1683&gt;50,"Old")</f>
        <v>Old</v>
      </c>
    </row>
    <row r="1684" spans="1:35" x14ac:dyDescent="0.35">
      <c r="A1684" s="7">
        <v>2206</v>
      </c>
      <c r="B1684" s="5">
        <v>44859</v>
      </c>
      <c r="C1684" s="6">
        <f t="shared" ca="1" si="26"/>
        <v>3.5694444444444446</v>
      </c>
      <c r="D1684" s="7" t="s">
        <v>27</v>
      </c>
      <c r="E1684" s="7" t="s">
        <v>28</v>
      </c>
      <c r="F1684" s="7" t="s">
        <v>29</v>
      </c>
      <c r="G1684" s="7" t="s">
        <v>30</v>
      </c>
      <c r="H1684" s="7" t="s">
        <v>44</v>
      </c>
      <c r="I1684" s="7" t="s">
        <v>32</v>
      </c>
      <c r="J1684" s="7" t="s">
        <v>33</v>
      </c>
      <c r="K1684" s="7" t="s">
        <v>69</v>
      </c>
      <c r="L1684" s="5">
        <v>51875</v>
      </c>
      <c r="M1684" s="7" t="s">
        <v>35</v>
      </c>
      <c r="N1684" s="7" t="s">
        <v>36</v>
      </c>
      <c r="O1684" s="7" t="s">
        <v>59</v>
      </c>
      <c r="P1684" s="7" t="s">
        <v>38</v>
      </c>
      <c r="Q1684" s="7" t="s">
        <v>97</v>
      </c>
      <c r="R1684" s="7" cm="1">
        <f t="array" ref="R1684">_xlfn.IFS(Table3[[#This Row],[Performance Levels]]="Exceeds",4,Table3[[#This Row],[Performance Levels]]="Fully Meets",3,Table3[[#This Row],[Performance Levels]]="PIP",1,Table3[[#This Row],[Performance Levels]]="Needs Improvement",2)</f>
        <v>2</v>
      </c>
      <c r="S1684" s="7">
        <v>5</v>
      </c>
      <c r="T1684" s="7" t="str" cm="1">
        <f t="array" ref="T1684">_xlfn.IFS(S1684&lt;=2,"Excellent",S1684=3,"Average",S1684&lt;=5,"Poor")</f>
        <v>Poor</v>
      </c>
      <c r="U1684" s="5">
        <v>44797</v>
      </c>
      <c r="V1684" s="7">
        <v>2</v>
      </c>
      <c r="W1684" s="7" t="str" cm="1">
        <f t="array" ref="W1684">_xlfn.IFS(S1684&lt;=2,"High",S1684=3,"Moderate",S1684&lt;=5,"Low")</f>
        <v>Low</v>
      </c>
      <c r="X1684" s="7">
        <v>4</v>
      </c>
      <c r="Y1684" s="7" t="str" cm="1">
        <f t="array" ref="Y1684">_xlfn.IFS(S1684&lt;=2,"High",S1684=3,"Moderate",S1684&lt;=5,"Low")</f>
        <v>Low</v>
      </c>
      <c r="Z1684" s="7">
        <v>3</v>
      </c>
      <c r="AA1684" s="7" t="str" cm="1">
        <f t="array" ref="AA1684">_xlfn.IFS(S1684&lt;=2,"High",S1684=3,"Moderate",S1684&lt;=5,"Low")</f>
        <v>Low</v>
      </c>
      <c r="AB1684" s="5">
        <v>44820</v>
      </c>
      <c r="AC1684" s="7" t="s">
        <v>67</v>
      </c>
      <c r="AD1684" s="7" t="s">
        <v>41</v>
      </c>
      <c r="AE1684" s="7" t="s">
        <v>62</v>
      </c>
      <c r="AF1684" s="7">
        <v>3</v>
      </c>
      <c r="AG1684" s="8">
        <v>274.22000000000003</v>
      </c>
      <c r="AH1684" s="7">
        <v>80</v>
      </c>
      <c r="AI1684" s="7" t="str" cm="1">
        <f t="array" ref="AI1684">_xlfn.IFS(AH1684&lt;=25,"Young",AH1684&lt;=50,"Adult",AH1684&gt;50,"Old")</f>
        <v>Old</v>
      </c>
    </row>
    <row r="1685" spans="1:35" x14ac:dyDescent="0.35">
      <c r="A1685" s="11">
        <v>2207</v>
      </c>
      <c r="B1685" s="9">
        <v>44223</v>
      </c>
      <c r="C1685" s="10">
        <f t="shared" ca="1" si="26"/>
        <v>5.3138888888888891</v>
      </c>
      <c r="D1685" s="11" t="s">
        <v>27</v>
      </c>
      <c r="E1685" s="11" t="s">
        <v>84</v>
      </c>
      <c r="F1685" s="11" t="s">
        <v>29</v>
      </c>
      <c r="G1685" s="11" t="s">
        <v>54</v>
      </c>
      <c r="H1685" s="11" t="s">
        <v>31</v>
      </c>
      <c r="I1685" s="11" t="s">
        <v>54</v>
      </c>
      <c r="J1685" s="11" t="s">
        <v>33</v>
      </c>
      <c r="K1685" s="11" t="s">
        <v>69</v>
      </c>
      <c r="L1685" s="9">
        <v>19516</v>
      </c>
      <c r="M1685" s="11" t="s">
        <v>35</v>
      </c>
      <c r="N1685" s="11" t="s">
        <v>36</v>
      </c>
      <c r="O1685" s="11" t="s">
        <v>71</v>
      </c>
      <c r="P1685" s="11" t="s">
        <v>76</v>
      </c>
      <c r="Q1685" s="11" t="s">
        <v>97</v>
      </c>
      <c r="R1685" s="11" cm="1">
        <f t="array" ref="R1685">_xlfn.IFS(Table3[[#This Row],[Performance Levels]]="Exceeds",4,Table3[[#This Row],[Performance Levels]]="Fully Meets",3,Table3[[#This Row],[Performance Levels]]="PIP",1,Table3[[#This Row],[Performance Levels]]="Needs Improvement",2)</f>
        <v>2</v>
      </c>
      <c r="S1685" s="11">
        <v>5</v>
      </c>
      <c r="T1685" s="11" t="str" cm="1">
        <f t="array" ref="T1685">_xlfn.IFS(S1685&lt;=2,"Excellent",S1685=3,"Average",S1685&lt;=5,"Poor")</f>
        <v>Poor</v>
      </c>
      <c r="U1685" s="9">
        <v>45014</v>
      </c>
      <c r="V1685" s="11">
        <v>3</v>
      </c>
      <c r="W1685" s="11" t="str" cm="1">
        <f t="array" ref="W1685">_xlfn.IFS(S1685&lt;=2,"High",S1685=3,"Moderate",S1685&lt;=5,"Low")</f>
        <v>Low</v>
      </c>
      <c r="X1685" s="11">
        <v>3</v>
      </c>
      <c r="Y1685" s="11" t="str" cm="1">
        <f t="array" ref="Y1685">_xlfn.IFS(S1685&lt;=2,"High",S1685=3,"Moderate",S1685&lt;=5,"Low")</f>
        <v>Low</v>
      </c>
      <c r="Z1685" s="11">
        <v>1</v>
      </c>
      <c r="AA1685" s="11" t="str" cm="1">
        <f t="array" ref="AA1685">_xlfn.IFS(S1685&lt;=2,"High",S1685=3,"Moderate",S1685&lt;=5,"Low")</f>
        <v>Low</v>
      </c>
      <c r="AB1685" s="9">
        <v>45103</v>
      </c>
      <c r="AC1685" s="11" t="s">
        <v>61</v>
      </c>
      <c r="AD1685" s="11" t="s">
        <v>50</v>
      </c>
      <c r="AE1685" s="11" t="s">
        <v>51</v>
      </c>
      <c r="AF1685" s="11">
        <v>1</v>
      </c>
      <c r="AG1685" s="12">
        <v>448.93</v>
      </c>
      <c r="AH1685" s="11">
        <v>68</v>
      </c>
      <c r="AI1685" s="11" t="str" cm="1">
        <f t="array" ref="AI1685">_xlfn.IFS(AH1685&lt;=25,"Young",AH1685&lt;=50,"Adult",AH1685&gt;50,"Old")</f>
        <v>Old</v>
      </c>
    </row>
    <row r="1686" spans="1:35" x14ac:dyDescent="0.35">
      <c r="A1686" s="7">
        <v>2208</v>
      </c>
      <c r="B1686" s="5">
        <v>43364</v>
      </c>
      <c r="C1686" s="6">
        <f t="shared" ca="1" si="26"/>
        <v>7.6638888888888888</v>
      </c>
      <c r="D1686" s="7" t="s">
        <v>111</v>
      </c>
      <c r="E1686" s="7" t="s">
        <v>73</v>
      </c>
      <c r="F1686" s="7" t="s">
        <v>29</v>
      </c>
      <c r="G1686" s="7" t="s">
        <v>54</v>
      </c>
      <c r="H1686" s="7" t="s">
        <v>55</v>
      </c>
      <c r="I1686" s="7" t="s">
        <v>54</v>
      </c>
      <c r="J1686" s="7" t="s">
        <v>94</v>
      </c>
      <c r="K1686" s="7" t="s">
        <v>96</v>
      </c>
      <c r="L1686" s="5">
        <v>54351</v>
      </c>
      <c r="M1686" s="7" t="s">
        <v>70</v>
      </c>
      <c r="N1686" s="7" t="s">
        <v>36</v>
      </c>
      <c r="O1686" s="7" t="s">
        <v>59</v>
      </c>
      <c r="P1686" s="7" t="s">
        <v>66</v>
      </c>
      <c r="Q1686" s="7" t="s">
        <v>97</v>
      </c>
      <c r="R1686" s="7" cm="1">
        <f t="array" ref="R1686">_xlfn.IFS(Table3[[#This Row],[Performance Levels]]="Exceeds",4,Table3[[#This Row],[Performance Levels]]="Fully Meets",3,Table3[[#This Row],[Performance Levels]]="PIP",1,Table3[[#This Row],[Performance Levels]]="Needs Improvement",2)</f>
        <v>2</v>
      </c>
      <c r="S1686" s="7">
        <v>5</v>
      </c>
      <c r="T1686" s="7" t="str" cm="1">
        <f t="array" ref="T1686">_xlfn.IFS(S1686&lt;=2,"Excellent",S1686=3,"Average",S1686&lt;=5,"Poor")</f>
        <v>Poor</v>
      </c>
      <c r="U1686" s="5">
        <v>44992</v>
      </c>
      <c r="V1686" s="7">
        <v>5</v>
      </c>
      <c r="W1686" s="7" t="str" cm="1">
        <f t="array" ref="W1686">_xlfn.IFS(S1686&lt;=2,"High",S1686=3,"Moderate",S1686&lt;=5,"Low")</f>
        <v>Low</v>
      </c>
      <c r="X1686" s="7">
        <v>3</v>
      </c>
      <c r="Y1686" s="7" t="str" cm="1">
        <f t="array" ref="Y1686">_xlfn.IFS(S1686&lt;=2,"High",S1686=3,"Moderate",S1686&lt;=5,"Low")</f>
        <v>Low</v>
      </c>
      <c r="Z1686" s="7">
        <v>3</v>
      </c>
      <c r="AA1686" s="7" t="str" cm="1">
        <f t="array" ref="AA1686">_xlfn.IFS(S1686&lt;=2,"High",S1686=3,"Moderate",S1686&lt;=5,"Low")</f>
        <v>Low</v>
      </c>
      <c r="AB1686" s="5">
        <v>44806</v>
      </c>
      <c r="AC1686" s="7" t="s">
        <v>67</v>
      </c>
      <c r="AD1686" s="7" t="s">
        <v>41</v>
      </c>
      <c r="AE1686" s="7" t="s">
        <v>51</v>
      </c>
      <c r="AF1686" s="7">
        <v>3</v>
      </c>
      <c r="AG1686" s="8">
        <v>907.13</v>
      </c>
      <c r="AH1686" s="7">
        <v>70</v>
      </c>
      <c r="AI1686" s="7" t="str" cm="1">
        <f t="array" ref="AI1686">_xlfn.IFS(AH1686&lt;=25,"Young",AH1686&lt;=50,"Adult",AH1686&gt;50,"Old")</f>
        <v>Old</v>
      </c>
    </row>
    <row r="1687" spans="1:35" x14ac:dyDescent="0.35">
      <c r="A1687" s="11">
        <v>2209</v>
      </c>
      <c r="B1687" s="9">
        <v>43935</v>
      </c>
      <c r="C1687" s="10">
        <f t="shared" ca="1" si="26"/>
        <v>6.1</v>
      </c>
      <c r="D1687" s="11" t="s">
        <v>111</v>
      </c>
      <c r="E1687" s="11" t="s">
        <v>93</v>
      </c>
      <c r="F1687" s="11" t="s">
        <v>29</v>
      </c>
      <c r="G1687" s="11" t="s">
        <v>45</v>
      </c>
      <c r="H1687" s="11" t="s">
        <v>31</v>
      </c>
      <c r="I1687" s="11" t="s">
        <v>45</v>
      </c>
      <c r="J1687" s="11" t="s">
        <v>94</v>
      </c>
      <c r="K1687" s="11" t="s">
        <v>100</v>
      </c>
      <c r="L1687" s="9">
        <v>36768</v>
      </c>
      <c r="M1687" s="11" t="s">
        <v>35</v>
      </c>
      <c r="N1687" s="11" t="s">
        <v>47</v>
      </c>
      <c r="O1687" s="11" t="s">
        <v>71</v>
      </c>
      <c r="P1687" s="11" t="s">
        <v>38</v>
      </c>
      <c r="Q1687" s="11" t="s">
        <v>97</v>
      </c>
      <c r="R1687" s="11" cm="1">
        <f t="array" ref="R1687">_xlfn.IFS(Table3[[#This Row],[Performance Levels]]="Exceeds",4,Table3[[#This Row],[Performance Levels]]="Fully Meets",3,Table3[[#This Row],[Performance Levels]]="PIP",1,Table3[[#This Row],[Performance Levels]]="Needs Improvement",2)</f>
        <v>2</v>
      </c>
      <c r="S1687" s="11">
        <v>5</v>
      </c>
      <c r="T1687" s="11" t="str" cm="1">
        <f t="array" ref="T1687">_xlfn.IFS(S1687&lt;=2,"Excellent",S1687=3,"Average",S1687&lt;=5,"Poor")</f>
        <v>Poor</v>
      </c>
      <c r="U1687" s="9">
        <v>45017</v>
      </c>
      <c r="V1687" s="11">
        <v>2</v>
      </c>
      <c r="W1687" s="11" t="str" cm="1">
        <f t="array" ref="W1687">_xlfn.IFS(S1687&lt;=2,"High",S1687=3,"Moderate",S1687&lt;=5,"Low")</f>
        <v>Low</v>
      </c>
      <c r="X1687" s="11">
        <v>2</v>
      </c>
      <c r="Y1687" s="11" t="str" cm="1">
        <f t="array" ref="Y1687">_xlfn.IFS(S1687&lt;=2,"High",S1687=3,"Moderate",S1687&lt;=5,"Low")</f>
        <v>Low</v>
      </c>
      <c r="Z1687" s="11">
        <v>5</v>
      </c>
      <c r="AA1687" s="11" t="str" cm="1">
        <f t="array" ref="AA1687">_xlfn.IFS(S1687&lt;=2,"High",S1687=3,"Moderate",S1687&lt;=5,"Low")</f>
        <v>Low</v>
      </c>
      <c r="AB1687" s="9">
        <v>44867</v>
      </c>
      <c r="AC1687" s="11" t="s">
        <v>67</v>
      </c>
      <c r="AD1687" s="11" t="s">
        <v>50</v>
      </c>
      <c r="AE1687" s="11" t="s">
        <v>62</v>
      </c>
      <c r="AF1687" s="11">
        <v>3</v>
      </c>
      <c r="AG1687" s="12">
        <v>545.69000000000005</v>
      </c>
      <c r="AH1687" s="11">
        <v>20</v>
      </c>
      <c r="AI1687" s="11" t="str" cm="1">
        <f t="array" ref="AI1687">_xlfn.IFS(AH1687&lt;=25,"Young",AH1687&lt;=50,"Adult",AH1687&gt;50,"Old")</f>
        <v>Young</v>
      </c>
    </row>
    <row r="1688" spans="1:35" x14ac:dyDescent="0.35">
      <c r="A1688" s="7">
        <v>2210</v>
      </c>
      <c r="B1688" s="5">
        <v>44347</v>
      </c>
      <c r="C1688" s="6">
        <f t="shared" ca="1" si="26"/>
        <v>4.9722222222222223</v>
      </c>
      <c r="D1688" s="7" t="s">
        <v>111</v>
      </c>
      <c r="E1688" s="7" t="s">
        <v>53</v>
      </c>
      <c r="F1688" s="7" t="s">
        <v>29</v>
      </c>
      <c r="G1688" s="7" t="s">
        <v>45</v>
      </c>
      <c r="H1688" s="7" t="s">
        <v>31</v>
      </c>
      <c r="I1688" s="7" t="s">
        <v>32</v>
      </c>
      <c r="J1688" s="7" t="s">
        <v>94</v>
      </c>
      <c r="K1688" s="7" t="s">
        <v>100</v>
      </c>
      <c r="L1688" s="5">
        <v>23785</v>
      </c>
      <c r="M1688" s="7" t="s">
        <v>35</v>
      </c>
      <c r="N1688" s="7" t="s">
        <v>36</v>
      </c>
      <c r="O1688" s="7" t="s">
        <v>71</v>
      </c>
      <c r="P1688" s="7" t="s">
        <v>60</v>
      </c>
      <c r="Q1688" s="7" t="s">
        <v>77</v>
      </c>
      <c r="R1688" s="7" cm="1">
        <f t="array" ref="R1688">_xlfn.IFS(Table3[[#This Row],[Performance Levels]]="Exceeds",4,Table3[[#This Row],[Performance Levels]]="Fully Meets",3,Table3[[#This Row],[Performance Levels]]="PIP",1,Table3[[#This Row],[Performance Levels]]="Needs Improvement",2)</f>
        <v>4</v>
      </c>
      <c r="S1688" s="7">
        <v>4</v>
      </c>
      <c r="T1688" s="7" t="str" cm="1">
        <f t="array" ref="T1688">_xlfn.IFS(S1688&lt;=2,"Excellent",S1688=3,"Average",S1688&lt;=5,"Poor")</f>
        <v>Poor</v>
      </c>
      <c r="U1688" s="5">
        <v>44935</v>
      </c>
      <c r="V1688" s="7">
        <v>1</v>
      </c>
      <c r="W1688" s="7" t="str" cm="1">
        <f t="array" ref="W1688">_xlfn.IFS(S1688&lt;=2,"High",S1688=3,"Moderate",S1688&lt;=5,"Low")</f>
        <v>Low</v>
      </c>
      <c r="X1688" s="7">
        <v>5</v>
      </c>
      <c r="Y1688" s="7" t="str" cm="1">
        <f t="array" ref="Y1688">_xlfn.IFS(S1688&lt;=2,"High",S1688=3,"Moderate",S1688&lt;=5,"Low")</f>
        <v>Low</v>
      </c>
      <c r="Z1688" s="7">
        <v>3</v>
      </c>
      <c r="AA1688" s="7" t="str" cm="1">
        <f t="array" ref="AA1688">_xlfn.IFS(S1688&lt;=2,"High",S1688=3,"Moderate",S1688&lt;=5,"Low")</f>
        <v>Low</v>
      </c>
      <c r="AB1688" s="5">
        <v>45124</v>
      </c>
      <c r="AC1688" s="7" t="s">
        <v>67</v>
      </c>
      <c r="AD1688" s="7" t="s">
        <v>41</v>
      </c>
      <c r="AE1688" s="7" t="s">
        <v>62</v>
      </c>
      <c r="AF1688" s="7">
        <v>5</v>
      </c>
      <c r="AG1688" s="8">
        <v>220.14</v>
      </c>
      <c r="AH1688" s="7">
        <v>56</v>
      </c>
      <c r="AI1688" s="7" t="str" cm="1">
        <f t="array" ref="AI1688">_xlfn.IFS(AH1688&lt;=25,"Young",AH1688&lt;=50,"Adult",AH1688&gt;50,"Old")</f>
        <v>Old</v>
      </c>
    </row>
    <row r="1689" spans="1:35" x14ac:dyDescent="0.35">
      <c r="A1689" s="11">
        <v>2211</v>
      </c>
      <c r="B1689" s="9">
        <v>43931</v>
      </c>
      <c r="C1689" s="10">
        <f t="shared" ca="1" si="26"/>
        <v>6.1111111111111107</v>
      </c>
      <c r="D1689" s="11" t="s">
        <v>111</v>
      </c>
      <c r="E1689" s="11" t="s">
        <v>73</v>
      </c>
      <c r="F1689" s="11" t="s">
        <v>29</v>
      </c>
      <c r="G1689" s="11" t="s">
        <v>30</v>
      </c>
      <c r="H1689" s="11" t="s">
        <v>31</v>
      </c>
      <c r="I1689" s="11" t="s">
        <v>32</v>
      </c>
      <c r="J1689" s="11" t="s">
        <v>94</v>
      </c>
      <c r="K1689" s="11" t="s">
        <v>69</v>
      </c>
      <c r="L1689" s="9">
        <v>26169</v>
      </c>
      <c r="M1689" s="11" t="s">
        <v>70</v>
      </c>
      <c r="N1689" s="11" t="s">
        <v>36</v>
      </c>
      <c r="O1689" s="11" t="s">
        <v>37</v>
      </c>
      <c r="P1689" s="11" t="s">
        <v>66</v>
      </c>
      <c r="Q1689" s="11" t="s">
        <v>77</v>
      </c>
      <c r="R1689" s="11" cm="1">
        <f t="array" ref="R1689">_xlfn.IFS(Table3[[#This Row],[Performance Levels]]="Exceeds",4,Table3[[#This Row],[Performance Levels]]="Fully Meets",3,Table3[[#This Row],[Performance Levels]]="PIP",1,Table3[[#This Row],[Performance Levels]]="Needs Improvement",2)</f>
        <v>4</v>
      </c>
      <c r="S1689" s="11">
        <v>5</v>
      </c>
      <c r="T1689" s="11" t="str" cm="1">
        <f t="array" ref="T1689">_xlfn.IFS(S1689&lt;=2,"Excellent",S1689=3,"Average",S1689&lt;=5,"Poor")</f>
        <v>Poor</v>
      </c>
      <c r="U1689" s="9">
        <v>44958</v>
      </c>
      <c r="V1689" s="11">
        <v>1</v>
      </c>
      <c r="W1689" s="11" t="str" cm="1">
        <f t="array" ref="W1689">_xlfn.IFS(S1689&lt;=2,"High",S1689=3,"Moderate",S1689&lt;=5,"Low")</f>
        <v>Low</v>
      </c>
      <c r="X1689" s="11">
        <v>5</v>
      </c>
      <c r="Y1689" s="11" t="str" cm="1">
        <f t="array" ref="Y1689">_xlfn.IFS(S1689&lt;=2,"High",S1689=3,"Moderate",S1689&lt;=5,"Low")</f>
        <v>Low</v>
      </c>
      <c r="Z1689" s="11">
        <v>3</v>
      </c>
      <c r="AA1689" s="11" t="str" cm="1">
        <f t="array" ref="AA1689">_xlfn.IFS(S1689&lt;=2,"High",S1689=3,"Moderate",S1689&lt;=5,"Low")</f>
        <v>Low</v>
      </c>
      <c r="AB1689" s="9">
        <v>44886</v>
      </c>
      <c r="AC1689" s="11" t="s">
        <v>40</v>
      </c>
      <c r="AD1689" s="11" t="s">
        <v>50</v>
      </c>
      <c r="AE1689" s="11" t="s">
        <v>62</v>
      </c>
      <c r="AF1689" s="11">
        <v>3</v>
      </c>
      <c r="AG1689" s="12">
        <v>906.62</v>
      </c>
      <c r="AH1689" s="11">
        <v>49</v>
      </c>
      <c r="AI1689" s="11" t="str" cm="1">
        <f t="array" ref="AI1689">_xlfn.IFS(AH1689&lt;=25,"Young",AH1689&lt;=50,"Adult",AH1689&gt;50,"Old")</f>
        <v>Adult</v>
      </c>
    </row>
    <row r="1690" spans="1:35" x14ac:dyDescent="0.35">
      <c r="A1690" s="7">
        <v>2212</v>
      </c>
      <c r="B1690" s="5">
        <v>44745</v>
      </c>
      <c r="C1690" s="6">
        <f t="shared" ca="1" si="26"/>
        <v>3.8805555555555555</v>
      </c>
      <c r="D1690" s="7" t="s">
        <v>111</v>
      </c>
      <c r="E1690" s="7" t="s">
        <v>86</v>
      </c>
      <c r="F1690" s="7" t="s">
        <v>29</v>
      </c>
      <c r="G1690" s="7" t="s">
        <v>54</v>
      </c>
      <c r="H1690" s="7" t="s">
        <v>31</v>
      </c>
      <c r="I1690" s="7" t="s">
        <v>45</v>
      </c>
      <c r="J1690" s="7" t="s">
        <v>94</v>
      </c>
      <c r="K1690" s="7" t="s">
        <v>69</v>
      </c>
      <c r="L1690" s="5">
        <v>33369</v>
      </c>
      <c r="M1690" s="7" t="s">
        <v>35</v>
      </c>
      <c r="N1690" s="7" t="s">
        <v>36</v>
      </c>
      <c r="O1690" s="7" t="s">
        <v>37</v>
      </c>
      <c r="P1690" s="7" t="s">
        <v>38</v>
      </c>
      <c r="Q1690" s="7" t="s">
        <v>77</v>
      </c>
      <c r="R1690" s="7" cm="1">
        <f t="array" ref="R1690">_xlfn.IFS(Table3[[#This Row],[Performance Levels]]="Exceeds",4,Table3[[#This Row],[Performance Levels]]="Fully Meets",3,Table3[[#This Row],[Performance Levels]]="PIP",1,Table3[[#This Row],[Performance Levels]]="Needs Improvement",2)</f>
        <v>4</v>
      </c>
      <c r="S1690" s="7">
        <v>1</v>
      </c>
      <c r="T1690" s="7" t="str" cm="1">
        <f t="array" ref="T1690">_xlfn.IFS(S1690&lt;=2,"Excellent",S1690=3,"Average",S1690&lt;=5,"Poor")</f>
        <v>Excellent</v>
      </c>
      <c r="U1690" s="5">
        <v>45133</v>
      </c>
      <c r="V1690" s="7">
        <v>4</v>
      </c>
      <c r="W1690" s="7" t="str" cm="1">
        <f t="array" ref="W1690">_xlfn.IFS(S1690&lt;=2,"High",S1690=3,"Moderate",S1690&lt;=5,"Low")</f>
        <v>High</v>
      </c>
      <c r="X1690" s="7">
        <v>1</v>
      </c>
      <c r="Y1690" s="7" t="str" cm="1">
        <f t="array" ref="Y1690">_xlfn.IFS(S1690&lt;=2,"High",S1690=3,"Moderate",S1690&lt;=5,"Low")</f>
        <v>High</v>
      </c>
      <c r="Z1690" s="7">
        <v>5</v>
      </c>
      <c r="AA1690" s="7" t="str" cm="1">
        <f t="array" ref="AA1690">_xlfn.IFS(S1690&lt;=2,"High",S1690=3,"Moderate",S1690&lt;=5,"Low")</f>
        <v>High</v>
      </c>
      <c r="AB1690" s="5">
        <v>45126</v>
      </c>
      <c r="AC1690" s="7" t="s">
        <v>67</v>
      </c>
      <c r="AD1690" s="7" t="s">
        <v>41</v>
      </c>
      <c r="AE1690" s="7" t="s">
        <v>51</v>
      </c>
      <c r="AF1690" s="7">
        <v>1</v>
      </c>
      <c r="AG1690" s="8">
        <v>160.81</v>
      </c>
      <c r="AH1690" s="7">
        <v>31</v>
      </c>
      <c r="AI1690" s="7" t="str" cm="1">
        <f t="array" ref="AI1690">_xlfn.IFS(AH1690&lt;=25,"Young",AH1690&lt;=50,"Adult",AH1690&gt;50,"Old")</f>
        <v>Adult</v>
      </c>
    </row>
    <row r="1691" spans="1:35" x14ac:dyDescent="0.35">
      <c r="A1691" s="11">
        <v>2213</v>
      </c>
      <c r="B1691" s="9">
        <v>45000</v>
      </c>
      <c r="C1691" s="10">
        <f t="shared" ca="1" si="26"/>
        <v>3.1805555555555554</v>
      </c>
      <c r="D1691" s="11" t="s">
        <v>111</v>
      </c>
      <c r="E1691" s="11" t="s">
        <v>43</v>
      </c>
      <c r="F1691" s="11" t="s">
        <v>29</v>
      </c>
      <c r="G1691" s="11" t="s">
        <v>45</v>
      </c>
      <c r="H1691" s="11" t="s">
        <v>44</v>
      </c>
      <c r="I1691" s="11" t="s">
        <v>54</v>
      </c>
      <c r="J1691" s="11" t="s">
        <v>94</v>
      </c>
      <c r="K1691" s="11" t="s">
        <v>99</v>
      </c>
      <c r="L1691" s="9">
        <v>23988</v>
      </c>
      <c r="M1691" s="11" t="s">
        <v>35</v>
      </c>
      <c r="N1691" s="11" t="s">
        <v>36</v>
      </c>
      <c r="O1691" s="11" t="s">
        <v>83</v>
      </c>
      <c r="P1691" s="11" t="s">
        <v>66</v>
      </c>
      <c r="Q1691" s="11" t="s">
        <v>77</v>
      </c>
      <c r="R1691" s="11" cm="1">
        <f t="array" ref="R1691">_xlfn.IFS(Table3[[#This Row],[Performance Levels]]="Exceeds",4,Table3[[#This Row],[Performance Levels]]="Fully Meets",3,Table3[[#This Row],[Performance Levels]]="PIP",1,Table3[[#This Row],[Performance Levels]]="Needs Improvement",2)</f>
        <v>4</v>
      </c>
      <c r="S1691" s="11">
        <v>5</v>
      </c>
      <c r="T1691" s="11" t="str" cm="1">
        <f t="array" ref="T1691">_xlfn.IFS(S1691&lt;=2,"Excellent",S1691=3,"Average",S1691&lt;=5,"Poor")</f>
        <v>Poor</v>
      </c>
      <c r="U1691" s="9">
        <v>45051</v>
      </c>
      <c r="V1691" s="11">
        <v>1</v>
      </c>
      <c r="W1691" s="11" t="str" cm="1">
        <f t="array" ref="W1691">_xlfn.IFS(S1691&lt;=2,"High",S1691=3,"Moderate",S1691&lt;=5,"Low")</f>
        <v>Low</v>
      </c>
      <c r="X1691" s="11">
        <v>4</v>
      </c>
      <c r="Y1691" s="11" t="str" cm="1">
        <f t="array" ref="Y1691">_xlfn.IFS(S1691&lt;=2,"High",S1691=3,"Moderate",S1691&lt;=5,"Low")</f>
        <v>Low</v>
      </c>
      <c r="Z1691" s="11">
        <v>2</v>
      </c>
      <c r="AA1691" s="11" t="str" cm="1">
        <f t="array" ref="AA1691">_xlfn.IFS(S1691&lt;=2,"High",S1691=3,"Moderate",S1691&lt;=5,"Low")</f>
        <v>Low</v>
      </c>
      <c r="AB1691" s="9">
        <v>45025</v>
      </c>
      <c r="AC1691" s="11" t="s">
        <v>67</v>
      </c>
      <c r="AD1691" s="11" t="s">
        <v>41</v>
      </c>
      <c r="AE1691" s="11" t="s">
        <v>72</v>
      </c>
      <c r="AF1691" s="11">
        <v>1</v>
      </c>
      <c r="AG1691" s="12">
        <v>196.03</v>
      </c>
      <c r="AH1691" s="11">
        <v>58</v>
      </c>
      <c r="AI1691" s="11" t="str" cm="1">
        <f t="array" ref="AI1691">_xlfn.IFS(AH1691&lt;=25,"Young",AH1691&lt;=50,"Adult",AH1691&gt;50,"Old")</f>
        <v>Old</v>
      </c>
    </row>
    <row r="1692" spans="1:35" x14ac:dyDescent="0.35">
      <c r="A1692" s="7">
        <v>2214</v>
      </c>
      <c r="B1692" s="5">
        <v>44406</v>
      </c>
      <c r="C1692" s="6">
        <f t="shared" ca="1" si="26"/>
        <v>4.8083333333333336</v>
      </c>
      <c r="D1692" s="7" t="s">
        <v>111</v>
      </c>
      <c r="E1692" s="7" t="s">
        <v>28</v>
      </c>
      <c r="F1692" s="7" t="s">
        <v>29</v>
      </c>
      <c r="G1692" s="7" t="s">
        <v>30</v>
      </c>
      <c r="H1692" s="7" t="s">
        <v>31</v>
      </c>
      <c r="I1692" s="7" t="s">
        <v>54</v>
      </c>
      <c r="J1692" s="7" t="s">
        <v>94</v>
      </c>
      <c r="K1692" s="7" t="s">
        <v>69</v>
      </c>
      <c r="L1692" s="5">
        <v>18923</v>
      </c>
      <c r="M1692" s="7" t="s">
        <v>35</v>
      </c>
      <c r="N1692" s="7" t="s">
        <v>36</v>
      </c>
      <c r="O1692" s="7" t="s">
        <v>71</v>
      </c>
      <c r="P1692" s="7" t="s">
        <v>66</v>
      </c>
      <c r="Q1692" s="7" t="s">
        <v>77</v>
      </c>
      <c r="R1692" s="7" cm="1">
        <f t="array" ref="R1692">_xlfn.IFS(Table3[[#This Row],[Performance Levels]]="Exceeds",4,Table3[[#This Row],[Performance Levels]]="Fully Meets",3,Table3[[#This Row],[Performance Levels]]="PIP",1,Table3[[#This Row],[Performance Levels]]="Needs Improvement",2)</f>
        <v>4</v>
      </c>
      <c r="S1692" s="7">
        <v>4</v>
      </c>
      <c r="T1692" s="7" t="str" cm="1">
        <f t="array" ref="T1692">_xlfn.IFS(S1692&lt;=2,"Excellent",S1692=3,"Average",S1692&lt;=5,"Poor")</f>
        <v>Poor</v>
      </c>
      <c r="U1692" s="5">
        <v>44983</v>
      </c>
      <c r="V1692" s="7">
        <v>1</v>
      </c>
      <c r="W1692" s="7" t="str" cm="1">
        <f t="array" ref="W1692">_xlfn.IFS(S1692&lt;=2,"High",S1692=3,"Moderate",S1692&lt;=5,"Low")</f>
        <v>Low</v>
      </c>
      <c r="X1692" s="7">
        <v>1</v>
      </c>
      <c r="Y1692" s="7" t="str" cm="1">
        <f t="array" ref="Y1692">_xlfn.IFS(S1692&lt;=2,"High",S1692=3,"Moderate",S1692&lt;=5,"Low")</f>
        <v>Low</v>
      </c>
      <c r="Z1692" s="7">
        <v>5</v>
      </c>
      <c r="AA1692" s="7" t="str" cm="1">
        <f t="array" ref="AA1692">_xlfn.IFS(S1692&lt;=2,"High",S1692=3,"Moderate",S1692&lt;=5,"Low")</f>
        <v>Low</v>
      </c>
      <c r="AB1692" s="5">
        <v>45001</v>
      </c>
      <c r="AC1692" s="7" t="s">
        <v>40</v>
      </c>
      <c r="AD1692" s="7" t="s">
        <v>41</v>
      </c>
      <c r="AE1692" s="7" t="s">
        <v>72</v>
      </c>
      <c r="AF1692" s="7">
        <v>4</v>
      </c>
      <c r="AG1692" s="8">
        <v>973.62</v>
      </c>
      <c r="AH1692" s="7">
        <v>70</v>
      </c>
      <c r="AI1692" s="7" t="str" cm="1">
        <f t="array" ref="AI1692">_xlfn.IFS(AH1692&lt;=25,"Young",AH1692&lt;=50,"Adult",AH1692&gt;50,"Old")</f>
        <v>Old</v>
      </c>
    </row>
    <row r="1693" spans="1:35" x14ac:dyDescent="0.35">
      <c r="A1693" s="11">
        <v>2215</v>
      </c>
      <c r="B1693" s="9">
        <v>44597</v>
      </c>
      <c r="C1693" s="10">
        <f t="shared" ca="1" si="26"/>
        <v>4.291666666666667</v>
      </c>
      <c r="D1693" s="11" t="s">
        <v>111</v>
      </c>
      <c r="E1693" s="11" t="s">
        <v>68</v>
      </c>
      <c r="F1693" s="11" t="s">
        <v>29</v>
      </c>
      <c r="G1693" s="11" t="s">
        <v>30</v>
      </c>
      <c r="H1693" s="11" t="s">
        <v>55</v>
      </c>
      <c r="I1693" s="11" t="s">
        <v>32</v>
      </c>
      <c r="J1693" s="11" t="s">
        <v>94</v>
      </c>
      <c r="K1693" s="11" t="s">
        <v>78</v>
      </c>
      <c r="L1693" s="9">
        <v>22997</v>
      </c>
      <c r="M1693" s="11" t="s">
        <v>35</v>
      </c>
      <c r="N1693" s="11" t="s">
        <v>36</v>
      </c>
      <c r="O1693" s="11" t="s">
        <v>83</v>
      </c>
      <c r="P1693" s="11" t="s">
        <v>76</v>
      </c>
      <c r="Q1693" s="11" t="s">
        <v>77</v>
      </c>
      <c r="R1693" s="11" cm="1">
        <f t="array" ref="R1693">_xlfn.IFS(Table3[[#This Row],[Performance Levels]]="Exceeds",4,Table3[[#This Row],[Performance Levels]]="Fully Meets",3,Table3[[#This Row],[Performance Levels]]="PIP",1,Table3[[#This Row],[Performance Levels]]="Needs Improvement",2)</f>
        <v>4</v>
      </c>
      <c r="S1693" s="11">
        <v>1</v>
      </c>
      <c r="T1693" s="11" t="str" cm="1">
        <f t="array" ref="T1693">_xlfn.IFS(S1693&lt;=2,"Excellent",S1693=3,"Average",S1693&lt;=5,"Poor")</f>
        <v>Excellent</v>
      </c>
      <c r="U1693" s="9">
        <v>45040</v>
      </c>
      <c r="V1693" s="11">
        <v>1</v>
      </c>
      <c r="W1693" s="11" t="str" cm="1">
        <f t="array" ref="W1693">_xlfn.IFS(S1693&lt;=2,"High",S1693=3,"Moderate",S1693&lt;=5,"Low")</f>
        <v>High</v>
      </c>
      <c r="X1693" s="11">
        <v>5</v>
      </c>
      <c r="Y1693" s="11" t="str" cm="1">
        <f t="array" ref="Y1693">_xlfn.IFS(S1693&lt;=2,"High",S1693=3,"Moderate",S1693&lt;=5,"Low")</f>
        <v>High</v>
      </c>
      <c r="Z1693" s="11">
        <v>5</v>
      </c>
      <c r="AA1693" s="11" t="str" cm="1">
        <f t="array" ref="AA1693">_xlfn.IFS(S1693&lt;=2,"High",S1693=3,"Moderate",S1693&lt;=5,"Low")</f>
        <v>High</v>
      </c>
      <c r="AB1693" s="9">
        <v>44834</v>
      </c>
      <c r="AC1693" s="11" t="s">
        <v>49</v>
      </c>
      <c r="AD1693" s="11" t="s">
        <v>50</v>
      </c>
      <c r="AE1693" s="11" t="s">
        <v>42</v>
      </c>
      <c r="AF1693" s="11">
        <v>3</v>
      </c>
      <c r="AG1693" s="12">
        <v>227</v>
      </c>
      <c r="AH1693" s="11">
        <v>60</v>
      </c>
      <c r="AI1693" s="11" t="str" cm="1">
        <f t="array" ref="AI1693">_xlfn.IFS(AH1693&lt;=25,"Young",AH1693&lt;=50,"Adult",AH1693&gt;50,"Old")</f>
        <v>Old</v>
      </c>
    </row>
    <row r="1694" spans="1:35" x14ac:dyDescent="0.35">
      <c r="A1694" s="7">
        <v>2216</v>
      </c>
      <c r="B1694" s="5">
        <v>44874</v>
      </c>
      <c r="C1694" s="6">
        <f t="shared" ca="1" si="26"/>
        <v>3.5305555555555554</v>
      </c>
      <c r="D1694" s="7" t="s">
        <v>142</v>
      </c>
      <c r="E1694" s="7" t="s">
        <v>73</v>
      </c>
      <c r="F1694" s="7" t="s">
        <v>29</v>
      </c>
      <c r="G1694" s="7" t="s">
        <v>45</v>
      </c>
      <c r="H1694" s="7" t="s">
        <v>55</v>
      </c>
      <c r="I1694" s="7" t="s">
        <v>32</v>
      </c>
      <c r="J1694" s="7" t="s">
        <v>94</v>
      </c>
      <c r="K1694" s="7" t="s">
        <v>64</v>
      </c>
      <c r="L1694" s="5">
        <v>26339</v>
      </c>
      <c r="M1694" s="7" t="s">
        <v>35</v>
      </c>
      <c r="N1694" s="7" t="s">
        <v>36</v>
      </c>
      <c r="O1694" s="7" t="s">
        <v>48</v>
      </c>
      <c r="P1694" s="7" t="s">
        <v>60</v>
      </c>
      <c r="Q1694" s="7" t="s">
        <v>77</v>
      </c>
      <c r="R1694" s="7" cm="1">
        <f t="array" ref="R1694">_xlfn.IFS(Table3[[#This Row],[Performance Levels]]="Exceeds",4,Table3[[#This Row],[Performance Levels]]="Fully Meets",3,Table3[[#This Row],[Performance Levels]]="PIP",1,Table3[[#This Row],[Performance Levels]]="Needs Improvement",2)</f>
        <v>4</v>
      </c>
      <c r="S1694" s="7">
        <v>1</v>
      </c>
      <c r="T1694" s="7" t="str" cm="1">
        <f t="array" ref="T1694">_xlfn.IFS(S1694&lt;=2,"Excellent",S1694=3,"Average",S1694&lt;=5,"Poor")</f>
        <v>Excellent</v>
      </c>
      <c r="U1694" s="5">
        <v>45029</v>
      </c>
      <c r="V1694" s="7">
        <v>4</v>
      </c>
      <c r="W1694" s="7" t="str" cm="1">
        <f t="array" ref="W1694">_xlfn.IFS(S1694&lt;=2,"High",S1694=3,"Moderate",S1694&lt;=5,"Low")</f>
        <v>High</v>
      </c>
      <c r="X1694" s="7">
        <v>5</v>
      </c>
      <c r="Y1694" s="7" t="str" cm="1">
        <f t="array" ref="Y1694">_xlfn.IFS(S1694&lt;=2,"High",S1694=3,"Moderate",S1694&lt;=5,"Low")</f>
        <v>High</v>
      </c>
      <c r="Z1694" s="7">
        <v>2</v>
      </c>
      <c r="AA1694" s="7" t="str" cm="1">
        <f t="array" ref="AA1694">_xlfn.IFS(S1694&lt;=2,"High",S1694=3,"Moderate",S1694&lt;=5,"Low")</f>
        <v>High</v>
      </c>
      <c r="AB1694" s="5">
        <v>44920</v>
      </c>
      <c r="AC1694" s="7" t="s">
        <v>49</v>
      </c>
      <c r="AD1694" s="7" t="s">
        <v>50</v>
      </c>
      <c r="AE1694" s="7" t="s">
        <v>51</v>
      </c>
      <c r="AF1694" s="7">
        <v>4</v>
      </c>
      <c r="AG1694" s="8">
        <v>587.29</v>
      </c>
      <c r="AH1694" s="7">
        <v>50</v>
      </c>
      <c r="AI1694" s="7" t="str" cm="1">
        <f t="array" ref="AI1694">_xlfn.IFS(AH1694&lt;=25,"Young",AH1694&lt;=50,"Adult",AH1694&gt;50,"Old")</f>
        <v>Adult</v>
      </c>
    </row>
    <row r="1695" spans="1:35" x14ac:dyDescent="0.35">
      <c r="A1695" s="11">
        <v>2217</v>
      </c>
      <c r="B1695" s="9">
        <v>44158</v>
      </c>
      <c r="C1695" s="10">
        <f t="shared" ca="1" si="26"/>
        <v>5.4916666666666663</v>
      </c>
      <c r="D1695" s="11" t="s">
        <v>143</v>
      </c>
      <c r="E1695" s="11" t="s">
        <v>63</v>
      </c>
      <c r="F1695" s="11" t="s">
        <v>29</v>
      </c>
      <c r="G1695" s="11" t="s">
        <v>45</v>
      </c>
      <c r="H1695" s="11" t="s">
        <v>44</v>
      </c>
      <c r="I1695" s="11" t="s">
        <v>32</v>
      </c>
      <c r="J1695" s="11" t="s">
        <v>94</v>
      </c>
      <c r="K1695" s="11" t="s">
        <v>103</v>
      </c>
      <c r="L1695" s="9">
        <v>34901</v>
      </c>
      <c r="M1695" s="11" t="s">
        <v>70</v>
      </c>
      <c r="N1695" s="11" t="s">
        <v>36</v>
      </c>
      <c r="O1695" s="11" t="s">
        <v>48</v>
      </c>
      <c r="P1695" s="11" t="s">
        <v>76</v>
      </c>
      <c r="Q1695" s="11" t="s">
        <v>77</v>
      </c>
      <c r="R1695" s="11" cm="1">
        <f t="array" ref="R1695">_xlfn.IFS(Table3[[#This Row],[Performance Levels]]="Exceeds",4,Table3[[#This Row],[Performance Levels]]="Fully Meets",3,Table3[[#This Row],[Performance Levels]]="PIP",1,Table3[[#This Row],[Performance Levels]]="Needs Improvement",2)</f>
        <v>4</v>
      </c>
      <c r="S1695" s="11">
        <v>4</v>
      </c>
      <c r="T1695" s="11" t="str" cm="1">
        <f t="array" ref="T1695">_xlfn.IFS(S1695&lt;=2,"Excellent",S1695=3,"Average",S1695&lt;=5,"Poor")</f>
        <v>Poor</v>
      </c>
      <c r="U1695" s="9">
        <v>44839</v>
      </c>
      <c r="V1695" s="11">
        <v>2</v>
      </c>
      <c r="W1695" s="11" t="str" cm="1">
        <f t="array" ref="W1695">_xlfn.IFS(S1695&lt;=2,"High",S1695=3,"Moderate",S1695&lt;=5,"Low")</f>
        <v>Low</v>
      </c>
      <c r="X1695" s="11">
        <v>1</v>
      </c>
      <c r="Y1695" s="11" t="str" cm="1">
        <f t="array" ref="Y1695">_xlfn.IFS(S1695&lt;=2,"High",S1695=3,"Moderate",S1695&lt;=5,"Low")</f>
        <v>Low</v>
      </c>
      <c r="Z1695" s="11">
        <v>2</v>
      </c>
      <c r="AA1695" s="11" t="str" cm="1">
        <f t="array" ref="AA1695">_xlfn.IFS(S1695&lt;=2,"High",S1695=3,"Moderate",S1695&lt;=5,"Low")</f>
        <v>Low</v>
      </c>
      <c r="AB1695" s="9">
        <v>45008</v>
      </c>
      <c r="AC1695" s="11" t="s">
        <v>91</v>
      </c>
      <c r="AD1695" s="11" t="s">
        <v>50</v>
      </c>
      <c r="AE1695" s="11" t="s">
        <v>42</v>
      </c>
      <c r="AF1695" s="11">
        <v>1</v>
      </c>
      <c r="AG1695" s="12">
        <v>315.39</v>
      </c>
      <c r="AH1695" s="11">
        <v>25</v>
      </c>
      <c r="AI1695" s="11" t="str" cm="1">
        <f t="array" ref="AI1695">_xlfn.IFS(AH1695&lt;=25,"Young",AH1695&lt;=50,"Adult",AH1695&gt;50,"Old")</f>
        <v>Young</v>
      </c>
    </row>
    <row r="1696" spans="1:35" x14ac:dyDescent="0.35">
      <c r="A1696" s="7">
        <v>2218</v>
      </c>
      <c r="B1696" s="5">
        <v>43517</v>
      </c>
      <c r="C1696" s="6">
        <f t="shared" ca="1" si="26"/>
        <v>7.2472222222222218</v>
      </c>
      <c r="D1696" s="7" t="s">
        <v>144</v>
      </c>
      <c r="E1696" s="7" t="s">
        <v>84</v>
      </c>
      <c r="F1696" s="7" t="s">
        <v>29</v>
      </c>
      <c r="G1696" s="7" t="s">
        <v>45</v>
      </c>
      <c r="H1696" s="7" t="s">
        <v>55</v>
      </c>
      <c r="I1696" s="7" t="s">
        <v>45</v>
      </c>
      <c r="J1696" s="7" t="s">
        <v>94</v>
      </c>
      <c r="K1696" s="7" t="s">
        <v>69</v>
      </c>
      <c r="L1696" s="5">
        <v>24784</v>
      </c>
      <c r="M1696" s="7" t="s">
        <v>35</v>
      </c>
      <c r="N1696" s="7" t="s">
        <v>36</v>
      </c>
      <c r="O1696" s="7" t="s">
        <v>83</v>
      </c>
      <c r="P1696" s="7" t="s">
        <v>38</v>
      </c>
      <c r="Q1696" s="7" t="s">
        <v>77</v>
      </c>
      <c r="R1696" s="7" cm="1">
        <f t="array" ref="R1696">_xlfn.IFS(Table3[[#This Row],[Performance Levels]]="Exceeds",4,Table3[[#This Row],[Performance Levels]]="Fully Meets",3,Table3[[#This Row],[Performance Levels]]="PIP",1,Table3[[#This Row],[Performance Levels]]="Needs Improvement",2)</f>
        <v>4</v>
      </c>
      <c r="S1696" s="7">
        <v>4</v>
      </c>
      <c r="T1696" s="7" t="str" cm="1">
        <f t="array" ref="T1696">_xlfn.IFS(S1696&lt;=2,"Excellent",S1696=3,"Average",S1696&lt;=5,"Poor")</f>
        <v>Poor</v>
      </c>
      <c r="U1696" s="5">
        <v>44844</v>
      </c>
      <c r="V1696" s="7">
        <v>4</v>
      </c>
      <c r="W1696" s="7" t="str" cm="1">
        <f t="array" ref="W1696">_xlfn.IFS(S1696&lt;=2,"High",S1696=3,"Moderate",S1696&lt;=5,"Low")</f>
        <v>Low</v>
      </c>
      <c r="X1696" s="7">
        <v>1</v>
      </c>
      <c r="Y1696" s="7" t="str" cm="1">
        <f t="array" ref="Y1696">_xlfn.IFS(S1696&lt;=2,"High",S1696=3,"Moderate",S1696&lt;=5,"Low")</f>
        <v>Low</v>
      </c>
      <c r="Z1696" s="7">
        <v>5</v>
      </c>
      <c r="AA1696" s="7" t="str" cm="1">
        <f t="array" ref="AA1696">_xlfn.IFS(S1696&lt;=2,"High",S1696=3,"Moderate",S1696&lt;=5,"Low")</f>
        <v>Low</v>
      </c>
      <c r="AB1696" s="5">
        <v>44922</v>
      </c>
      <c r="AC1696" s="7" t="s">
        <v>67</v>
      </c>
      <c r="AD1696" s="7" t="s">
        <v>41</v>
      </c>
      <c r="AE1696" s="7" t="s">
        <v>51</v>
      </c>
      <c r="AF1696" s="7">
        <v>5</v>
      </c>
      <c r="AG1696" s="8">
        <v>222.99</v>
      </c>
      <c r="AH1696" s="7">
        <v>52</v>
      </c>
      <c r="AI1696" s="7" t="str" cm="1">
        <f t="array" ref="AI1696">_xlfn.IFS(AH1696&lt;=25,"Young",AH1696&lt;=50,"Adult",AH1696&gt;50,"Old")</f>
        <v>Old</v>
      </c>
    </row>
    <row r="1697" spans="1:35" x14ac:dyDescent="0.35">
      <c r="A1697" s="11">
        <v>2219</v>
      </c>
      <c r="B1697" s="9">
        <v>44829</v>
      </c>
      <c r="C1697" s="10">
        <f t="shared" ca="1" si="26"/>
        <v>3.6527777777777777</v>
      </c>
      <c r="D1697" s="11" t="s">
        <v>111</v>
      </c>
      <c r="E1697" s="11" t="s">
        <v>84</v>
      </c>
      <c r="F1697" s="11" t="s">
        <v>29</v>
      </c>
      <c r="G1697" s="11" t="s">
        <v>45</v>
      </c>
      <c r="H1697" s="11" t="s">
        <v>31</v>
      </c>
      <c r="I1697" s="11" t="s">
        <v>45</v>
      </c>
      <c r="J1697" s="11" t="s">
        <v>94</v>
      </c>
      <c r="K1697" s="11" t="s">
        <v>100</v>
      </c>
      <c r="L1697" s="9">
        <v>24405</v>
      </c>
      <c r="M1697" s="11" t="s">
        <v>35</v>
      </c>
      <c r="N1697" s="11" t="s">
        <v>36</v>
      </c>
      <c r="O1697" s="11" t="s">
        <v>48</v>
      </c>
      <c r="P1697" s="11" t="s">
        <v>38</v>
      </c>
      <c r="Q1697" s="11" t="s">
        <v>77</v>
      </c>
      <c r="R1697" s="11" cm="1">
        <f t="array" ref="R1697">_xlfn.IFS(Table3[[#This Row],[Performance Levels]]="Exceeds",4,Table3[[#This Row],[Performance Levels]]="Fully Meets",3,Table3[[#This Row],[Performance Levels]]="PIP",1,Table3[[#This Row],[Performance Levels]]="Needs Improvement",2)</f>
        <v>4</v>
      </c>
      <c r="S1697" s="11">
        <v>5</v>
      </c>
      <c r="T1697" s="11" t="str" cm="1">
        <f t="array" ref="T1697">_xlfn.IFS(S1697&lt;=2,"Excellent",S1697=3,"Average",S1697&lt;=5,"Poor")</f>
        <v>Poor</v>
      </c>
      <c r="U1697" s="9">
        <v>45014</v>
      </c>
      <c r="V1697" s="11">
        <v>5</v>
      </c>
      <c r="W1697" s="11" t="str" cm="1">
        <f t="array" ref="W1697">_xlfn.IFS(S1697&lt;=2,"High",S1697=3,"Moderate",S1697&lt;=5,"Low")</f>
        <v>Low</v>
      </c>
      <c r="X1697" s="11">
        <v>2</v>
      </c>
      <c r="Y1697" s="11" t="str" cm="1">
        <f t="array" ref="Y1697">_xlfn.IFS(S1697&lt;=2,"High",S1697=3,"Moderate",S1697&lt;=5,"Low")</f>
        <v>Low</v>
      </c>
      <c r="Z1697" s="11">
        <v>2</v>
      </c>
      <c r="AA1697" s="11" t="str" cm="1">
        <f t="array" ref="AA1697">_xlfn.IFS(S1697&lt;=2,"High",S1697=3,"Moderate",S1697&lt;=5,"Low")</f>
        <v>Low</v>
      </c>
      <c r="AB1697" s="9">
        <v>44929</v>
      </c>
      <c r="AC1697" s="11" t="s">
        <v>67</v>
      </c>
      <c r="AD1697" s="11" t="s">
        <v>50</v>
      </c>
      <c r="AE1697" s="11" t="s">
        <v>42</v>
      </c>
      <c r="AF1697" s="11">
        <v>5</v>
      </c>
      <c r="AG1697" s="12">
        <v>401.35</v>
      </c>
      <c r="AH1697" s="11">
        <v>56</v>
      </c>
      <c r="AI1697" s="11" t="str" cm="1">
        <f t="array" ref="AI1697">_xlfn.IFS(AH1697&lt;=25,"Young",AH1697&lt;=50,"Adult",AH1697&gt;50,"Old")</f>
        <v>Old</v>
      </c>
    </row>
    <row r="1698" spans="1:35" x14ac:dyDescent="0.35">
      <c r="A1698" s="7">
        <v>2220</v>
      </c>
      <c r="B1698" s="5">
        <v>44821</v>
      </c>
      <c r="C1698" s="6">
        <f t="shared" ca="1" si="26"/>
        <v>3.6749999999999998</v>
      </c>
      <c r="D1698" s="7" t="s">
        <v>111</v>
      </c>
      <c r="E1698" s="7" t="s">
        <v>43</v>
      </c>
      <c r="F1698" s="7" t="s">
        <v>29</v>
      </c>
      <c r="G1698" s="7" t="s">
        <v>30</v>
      </c>
      <c r="H1698" s="7" t="s">
        <v>55</v>
      </c>
      <c r="I1698" s="7" t="s">
        <v>32</v>
      </c>
      <c r="J1698" s="7" t="s">
        <v>94</v>
      </c>
      <c r="K1698" s="7" t="s">
        <v>74</v>
      </c>
      <c r="L1698" s="5">
        <v>22527</v>
      </c>
      <c r="M1698" s="7" t="s">
        <v>35</v>
      </c>
      <c r="N1698" s="7" t="s">
        <v>36</v>
      </c>
      <c r="O1698" s="7" t="s">
        <v>83</v>
      </c>
      <c r="P1698" s="7" t="s">
        <v>66</v>
      </c>
      <c r="Q1698" s="7" t="s">
        <v>77</v>
      </c>
      <c r="R1698" s="7" cm="1">
        <f t="array" ref="R1698">_xlfn.IFS(Table3[[#This Row],[Performance Levels]]="Exceeds",4,Table3[[#This Row],[Performance Levels]]="Fully Meets",3,Table3[[#This Row],[Performance Levels]]="PIP",1,Table3[[#This Row],[Performance Levels]]="Needs Improvement",2)</f>
        <v>4</v>
      </c>
      <c r="S1698" s="7">
        <v>4</v>
      </c>
      <c r="T1698" s="7" t="str" cm="1">
        <f t="array" ref="T1698">_xlfn.IFS(S1698&lt;=2,"Excellent",S1698=3,"Average",S1698&lt;=5,"Poor")</f>
        <v>Poor</v>
      </c>
      <c r="U1698" s="5">
        <v>44987</v>
      </c>
      <c r="V1698" s="7">
        <v>3</v>
      </c>
      <c r="W1698" s="7" t="str" cm="1">
        <f t="array" ref="W1698">_xlfn.IFS(S1698&lt;=2,"High",S1698=3,"Moderate",S1698&lt;=5,"Low")</f>
        <v>Low</v>
      </c>
      <c r="X1698" s="7">
        <v>3</v>
      </c>
      <c r="Y1698" s="7" t="str" cm="1">
        <f t="array" ref="Y1698">_xlfn.IFS(S1698&lt;=2,"High",S1698=3,"Moderate",S1698&lt;=5,"Low")</f>
        <v>Low</v>
      </c>
      <c r="Z1698" s="7">
        <v>5</v>
      </c>
      <c r="AA1698" s="7" t="str" cm="1">
        <f t="array" ref="AA1698">_xlfn.IFS(S1698&lt;=2,"High",S1698=3,"Moderate",S1698&lt;=5,"Low")</f>
        <v>Low</v>
      </c>
      <c r="AB1698" s="5">
        <v>45079</v>
      </c>
      <c r="AC1698" s="7" t="s">
        <v>40</v>
      </c>
      <c r="AD1698" s="7" t="s">
        <v>50</v>
      </c>
      <c r="AE1698" s="7" t="s">
        <v>62</v>
      </c>
      <c r="AF1698" s="7">
        <v>4</v>
      </c>
      <c r="AG1698" s="8">
        <v>938.01</v>
      </c>
      <c r="AH1698" s="7">
        <v>61</v>
      </c>
      <c r="AI1698" s="7" t="str" cm="1">
        <f t="array" ref="AI1698">_xlfn.IFS(AH1698&lt;=25,"Young",AH1698&lt;=50,"Adult",AH1698&gt;50,"Old")</f>
        <v>Old</v>
      </c>
    </row>
    <row r="1699" spans="1:35" x14ac:dyDescent="0.35">
      <c r="A1699" s="11">
        <v>2221</v>
      </c>
      <c r="B1699" s="9">
        <v>43616</v>
      </c>
      <c r="C1699" s="10">
        <f t="shared" ca="1" si="26"/>
        <v>6.9722222222222223</v>
      </c>
      <c r="D1699" s="11" t="s">
        <v>111</v>
      </c>
      <c r="E1699" s="11" t="s">
        <v>86</v>
      </c>
      <c r="F1699" s="11" t="s">
        <v>29</v>
      </c>
      <c r="G1699" s="11" t="s">
        <v>30</v>
      </c>
      <c r="H1699" s="11" t="s">
        <v>31</v>
      </c>
      <c r="I1699" s="11" t="s">
        <v>45</v>
      </c>
      <c r="J1699" s="11" t="s">
        <v>94</v>
      </c>
      <c r="K1699" s="11" t="s">
        <v>69</v>
      </c>
      <c r="L1699" s="9">
        <v>34287</v>
      </c>
      <c r="M1699" s="11" t="s">
        <v>35</v>
      </c>
      <c r="N1699" s="11" t="s">
        <v>36</v>
      </c>
      <c r="O1699" s="11" t="s">
        <v>48</v>
      </c>
      <c r="P1699" s="11" t="s">
        <v>60</v>
      </c>
      <c r="Q1699" s="11" t="s">
        <v>77</v>
      </c>
      <c r="R1699" s="11" cm="1">
        <f t="array" ref="R1699">_xlfn.IFS(Table3[[#This Row],[Performance Levels]]="Exceeds",4,Table3[[#This Row],[Performance Levels]]="Fully Meets",3,Table3[[#This Row],[Performance Levels]]="PIP",1,Table3[[#This Row],[Performance Levels]]="Needs Improvement",2)</f>
        <v>4</v>
      </c>
      <c r="S1699" s="11">
        <v>4</v>
      </c>
      <c r="T1699" s="11" t="str" cm="1">
        <f t="array" ref="T1699">_xlfn.IFS(S1699&lt;=2,"Excellent",S1699=3,"Average",S1699&lt;=5,"Poor")</f>
        <v>Poor</v>
      </c>
      <c r="U1699" s="9">
        <v>45044</v>
      </c>
      <c r="V1699" s="11">
        <v>1</v>
      </c>
      <c r="W1699" s="11" t="str" cm="1">
        <f t="array" ref="W1699">_xlfn.IFS(S1699&lt;=2,"High",S1699=3,"Moderate",S1699&lt;=5,"Low")</f>
        <v>Low</v>
      </c>
      <c r="X1699" s="11">
        <v>5</v>
      </c>
      <c r="Y1699" s="11" t="str" cm="1">
        <f t="array" ref="Y1699">_xlfn.IFS(S1699&lt;=2,"High",S1699=3,"Moderate",S1699&lt;=5,"Low")</f>
        <v>Low</v>
      </c>
      <c r="Z1699" s="11">
        <v>1</v>
      </c>
      <c r="AA1699" s="11" t="str" cm="1">
        <f t="array" ref="AA1699">_xlfn.IFS(S1699&lt;=2,"High",S1699=3,"Moderate",S1699&lt;=5,"Low")</f>
        <v>Low</v>
      </c>
      <c r="AB1699" s="9">
        <v>44780</v>
      </c>
      <c r="AC1699" s="11" t="s">
        <v>67</v>
      </c>
      <c r="AD1699" s="11" t="s">
        <v>41</v>
      </c>
      <c r="AE1699" s="11" t="s">
        <v>51</v>
      </c>
      <c r="AF1699" s="11">
        <v>1</v>
      </c>
      <c r="AG1699" s="12">
        <v>737.04</v>
      </c>
      <c r="AH1699" s="11">
        <v>26</v>
      </c>
      <c r="AI1699" s="11" t="str" cm="1">
        <f t="array" ref="AI1699">_xlfn.IFS(AH1699&lt;=25,"Young",AH1699&lt;=50,"Adult",AH1699&gt;50,"Old")</f>
        <v>Adult</v>
      </c>
    </row>
    <row r="1700" spans="1:35" x14ac:dyDescent="0.35">
      <c r="A1700" s="7">
        <v>2222</v>
      </c>
      <c r="B1700" s="5">
        <v>44033</v>
      </c>
      <c r="C1700" s="6">
        <f t="shared" ca="1" si="26"/>
        <v>5.8305555555555557</v>
      </c>
      <c r="D1700" s="7" t="s">
        <v>111</v>
      </c>
      <c r="E1700" s="7" t="s">
        <v>63</v>
      </c>
      <c r="F1700" s="7" t="s">
        <v>29</v>
      </c>
      <c r="G1700" s="7" t="s">
        <v>45</v>
      </c>
      <c r="H1700" s="7" t="s">
        <v>44</v>
      </c>
      <c r="I1700" s="7" t="s">
        <v>32</v>
      </c>
      <c r="J1700" s="7" t="s">
        <v>94</v>
      </c>
      <c r="K1700" s="7" t="s">
        <v>100</v>
      </c>
      <c r="L1700" s="5">
        <v>35993</v>
      </c>
      <c r="M1700" s="7" t="s">
        <v>35</v>
      </c>
      <c r="N1700" s="7" t="s">
        <v>36</v>
      </c>
      <c r="O1700" s="7" t="s">
        <v>48</v>
      </c>
      <c r="P1700" s="7" t="s">
        <v>38</v>
      </c>
      <c r="Q1700" s="7" t="s">
        <v>77</v>
      </c>
      <c r="R1700" s="7" cm="1">
        <f t="array" ref="R1700">_xlfn.IFS(Table3[[#This Row],[Performance Levels]]="Exceeds",4,Table3[[#This Row],[Performance Levels]]="Fully Meets",3,Table3[[#This Row],[Performance Levels]]="PIP",1,Table3[[#This Row],[Performance Levels]]="Needs Improvement",2)</f>
        <v>4</v>
      </c>
      <c r="S1700" s="7">
        <v>4</v>
      </c>
      <c r="T1700" s="7" t="str" cm="1">
        <f t="array" ref="T1700">_xlfn.IFS(S1700&lt;=2,"Excellent",S1700=3,"Average",S1700&lt;=5,"Poor")</f>
        <v>Poor</v>
      </c>
      <c r="U1700" s="5">
        <v>44818</v>
      </c>
      <c r="V1700" s="7">
        <v>2</v>
      </c>
      <c r="W1700" s="7" t="str" cm="1">
        <f t="array" ref="W1700">_xlfn.IFS(S1700&lt;=2,"High",S1700=3,"Moderate",S1700&lt;=5,"Low")</f>
        <v>Low</v>
      </c>
      <c r="X1700" s="7">
        <v>3</v>
      </c>
      <c r="Y1700" s="7" t="str" cm="1">
        <f t="array" ref="Y1700">_xlfn.IFS(S1700&lt;=2,"High",S1700=3,"Moderate",S1700&lt;=5,"Low")</f>
        <v>Low</v>
      </c>
      <c r="Z1700" s="7">
        <v>5</v>
      </c>
      <c r="AA1700" s="7" t="str" cm="1">
        <f t="array" ref="AA1700">_xlfn.IFS(S1700&lt;=2,"High",S1700=3,"Moderate",S1700&lt;=5,"Low")</f>
        <v>Low</v>
      </c>
      <c r="AB1700" s="5">
        <v>45081</v>
      </c>
      <c r="AC1700" s="7" t="s">
        <v>61</v>
      </c>
      <c r="AD1700" s="7" t="s">
        <v>50</v>
      </c>
      <c r="AE1700" s="7" t="s">
        <v>42</v>
      </c>
      <c r="AF1700" s="7">
        <v>3</v>
      </c>
      <c r="AG1700" s="8">
        <v>303.01</v>
      </c>
      <c r="AH1700" s="7">
        <v>22</v>
      </c>
      <c r="AI1700" s="7" t="str" cm="1">
        <f t="array" ref="AI1700">_xlfn.IFS(AH1700&lt;=25,"Young",AH1700&lt;=50,"Adult",AH1700&gt;50,"Old")</f>
        <v>Young</v>
      </c>
    </row>
    <row r="1701" spans="1:35" x14ac:dyDescent="0.35">
      <c r="A1701" s="11">
        <v>2223</v>
      </c>
      <c r="B1701" s="9">
        <v>44016</v>
      </c>
      <c r="C1701" s="10">
        <f t="shared" ca="1" si="26"/>
        <v>5.8777777777777782</v>
      </c>
      <c r="D1701" s="11" t="s">
        <v>142</v>
      </c>
      <c r="E1701" s="11" t="s">
        <v>68</v>
      </c>
      <c r="F1701" s="11" t="s">
        <v>29</v>
      </c>
      <c r="G1701" s="11" t="s">
        <v>54</v>
      </c>
      <c r="H1701" s="11" t="s">
        <v>31</v>
      </c>
      <c r="I1701" s="11" t="s">
        <v>32</v>
      </c>
      <c r="J1701" s="11" t="s">
        <v>94</v>
      </c>
      <c r="K1701" s="11" t="s">
        <v>81</v>
      </c>
      <c r="L1701" s="9">
        <v>51915</v>
      </c>
      <c r="M1701" s="11" t="s">
        <v>35</v>
      </c>
      <c r="N1701" s="11" t="s">
        <v>36</v>
      </c>
      <c r="O1701" s="11" t="s">
        <v>83</v>
      </c>
      <c r="P1701" s="11" t="s">
        <v>38</v>
      </c>
      <c r="Q1701" s="11" t="s">
        <v>77</v>
      </c>
      <c r="R1701" s="11" cm="1">
        <f t="array" ref="R1701">_xlfn.IFS(Table3[[#This Row],[Performance Levels]]="Exceeds",4,Table3[[#This Row],[Performance Levels]]="Fully Meets",3,Table3[[#This Row],[Performance Levels]]="PIP",1,Table3[[#This Row],[Performance Levels]]="Needs Improvement",2)</f>
        <v>4</v>
      </c>
      <c r="S1701" s="11">
        <v>2</v>
      </c>
      <c r="T1701" s="11" t="str" cm="1">
        <f t="array" ref="T1701">_xlfn.IFS(S1701&lt;=2,"Excellent",S1701=3,"Average",S1701&lt;=5,"Poor")</f>
        <v>Excellent</v>
      </c>
      <c r="U1701" s="9">
        <v>45069</v>
      </c>
      <c r="V1701" s="11">
        <v>1</v>
      </c>
      <c r="W1701" s="11" t="str" cm="1">
        <f t="array" ref="W1701">_xlfn.IFS(S1701&lt;=2,"High",S1701=3,"Moderate",S1701&lt;=5,"Low")</f>
        <v>High</v>
      </c>
      <c r="X1701" s="11">
        <v>1</v>
      </c>
      <c r="Y1701" s="11" t="str" cm="1">
        <f t="array" ref="Y1701">_xlfn.IFS(S1701&lt;=2,"High",S1701=3,"Moderate",S1701&lt;=5,"Low")</f>
        <v>High</v>
      </c>
      <c r="Z1701" s="11">
        <v>4</v>
      </c>
      <c r="AA1701" s="11" t="str" cm="1">
        <f t="array" ref="AA1701">_xlfn.IFS(S1701&lt;=2,"High",S1701=3,"Moderate",S1701&lt;=5,"Low")</f>
        <v>High</v>
      </c>
      <c r="AB1701" s="9">
        <v>45023</v>
      </c>
      <c r="AC1701" s="11" t="s">
        <v>91</v>
      </c>
      <c r="AD1701" s="11" t="s">
        <v>50</v>
      </c>
      <c r="AE1701" s="11" t="s">
        <v>62</v>
      </c>
      <c r="AF1701" s="11">
        <v>2</v>
      </c>
      <c r="AG1701" s="12">
        <v>905.55</v>
      </c>
      <c r="AH1701" s="11">
        <v>78</v>
      </c>
      <c r="AI1701" s="11" t="str" cm="1">
        <f t="array" ref="AI1701">_xlfn.IFS(AH1701&lt;=25,"Young",AH1701&lt;=50,"Adult",AH1701&gt;50,"Old")</f>
        <v>Old</v>
      </c>
    </row>
    <row r="1702" spans="1:35" x14ac:dyDescent="0.35">
      <c r="A1702" s="7">
        <v>2224</v>
      </c>
      <c r="B1702" s="5">
        <v>44117</v>
      </c>
      <c r="C1702" s="6">
        <f t="shared" ca="1" si="26"/>
        <v>5.6027777777777779</v>
      </c>
      <c r="D1702" s="7" t="s">
        <v>143</v>
      </c>
      <c r="E1702" s="7" t="s">
        <v>28</v>
      </c>
      <c r="F1702" s="7" t="s">
        <v>29</v>
      </c>
      <c r="G1702" s="7" t="s">
        <v>54</v>
      </c>
      <c r="H1702" s="7" t="s">
        <v>44</v>
      </c>
      <c r="I1702" s="7" t="s">
        <v>32</v>
      </c>
      <c r="J1702" s="7" t="s">
        <v>94</v>
      </c>
      <c r="K1702" s="7" t="s">
        <v>100</v>
      </c>
      <c r="L1702" s="5">
        <v>36174</v>
      </c>
      <c r="M1702" s="7" t="s">
        <v>70</v>
      </c>
      <c r="N1702" s="7" t="s">
        <v>36</v>
      </c>
      <c r="O1702" s="7" t="s">
        <v>83</v>
      </c>
      <c r="P1702" s="7" t="s">
        <v>76</v>
      </c>
      <c r="Q1702" s="7" t="s">
        <v>77</v>
      </c>
      <c r="R1702" s="7" cm="1">
        <f t="array" ref="R1702">_xlfn.IFS(Table3[[#This Row],[Performance Levels]]="Exceeds",4,Table3[[#This Row],[Performance Levels]]="Fully Meets",3,Table3[[#This Row],[Performance Levels]]="PIP",1,Table3[[#This Row],[Performance Levels]]="Needs Improvement",2)</f>
        <v>4</v>
      </c>
      <c r="S1702" s="7">
        <v>4</v>
      </c>
      <c r="T1702" s="7" t="str" cm="1">
        <f t="array" ref="T1702">_xlfn.IFS(S1702&lt;=2,"Excellent",S1702=3,"Average",S1702&lt;=5,"Poor")</f>
        <v>Poor</v>
      </c>
      <c r="U1702" s="5">
        <v>44959</v>
      </c>
      <c r="V1702" s="7">
        <v>2</v>
      </c>
      <c r="W1702" s="7" t="str" cm="1">
        <f t="array" ref="W1702">_xlfn.IFS(S1702&lt;=2,"High",S1702=3,"Moderate",S1702&lt;=5,"Low")</f>
        <v>Low</v>
      </c>
      <c r="X1702" s="7">
        <v>1</v>
      </c>
      <c r="Y1702" s="7" t="str" cm="1">
        <f t="array" ref="Y1702">_xlfn.IFS(S1702&lt;=2,"High",S1702=3,"Moderate",S1702&lt;=5,"Low")</f>
        <v>Low</v>
      </c>
      <c r="Z1702" s="7">
        <v>3</v>
      </c>
      <c r="AA1702" s="7" t="str" cm="1">
        <f t="array" ref="AA1702">_xlfn.IFS(S1702&lt;=2,"High",S1702=3,"Moderate",S1702&lt;=5,"Low")</f>
        <v>Low</v>
      </c>
      <c r="AB1702" s="5">
        <v>44827</v>
      </c>
      <c r="AC1702" s="7" t="s">
        <v>49</v>
      </c>
      <c r="AD1702" s="7" t="s">
        <v>41</v>
      </c>
      <c r="AE1702" s="7" t="s">
        <v>42</v>
      </c>
      <c r="AF1702" s="7">
        <v>2</v>
      </c>
      <c r="AG1702" s="8">
        <v>914.52</v>
      </c>
      <c r="AH1702" s="7">
        <v>21</v>
      </c>
      <c r="AI1702" s="7" t="str" cm="1">
        <f t="array" ref="AI1702">_xlfn.IFS(AH1702&lt;=25,"Young",AH1702&lt;=50,"Adult",AH1702&gt;50,"Old")</f>
        <v>Young</v>
      </c>
    </row>
    <row r="1703" spans="1:35" x14ac:dyDescent="0.35">
      <c r="A1703" s="11">
        <v>2225</v>
      </c>
      <c r="B1703" s="9">
        <v>45047</v>
      </c>
      <c r="C1703" s="10">
        <f t="shared" ca="1" si="26"/>
        <v>3.0527777777777776</v>
      </c>
      <c r="D1703" s="11" t="s">
        <v>144</v>
      </c>
      <c r="E1703" s="11" t="s">
        <v>43</v>
      </c>
      <c r="F1703" s="11" t="s">
        <v>29</v>
      </c>
      <c r="G1703" s="11" t="s">
        <v>45</v>
      </c>
      <c r="H1703" s="11" t="s">
        <v>44</v>
      </c>
      <c r="I1703" s="11" t="s">
        <v>54</v>
      </c>
      <c r="J1703" s="11" t="s">
        <v>94</v>
      </c>
      <c r="K1703" s="11" t="s">
        <v>78</v>
      </c>
      <c r="L1703" s="9">
        <v>26270</v>
      </c>
      <c r="M1703" s="11" t="s">
        <v>35</v>
      </c>
      <c r="N1703" s="11" t="s">
        <v>47</v>
      </c>
      <c r="O1703" s="11" t="s">
        <v>71</v>
      </c>
      <c r="P1703" s="11" t="s">
        <v>76</v>
      </c>
      <c r="Q1703" s="11" t="s">
        <v>77</v>
      </c>
      <c r="R1703" s="11" cm="1">
        <f t="array" ref="R1703">_xlfn.IFS(Table3[[#This Row],[Performance Levels]]="Exceeds",4,Table3[[#This Row],[Performance Levels]]="Fully Meets",3,Table3[[#This Row],[Performance Levels]]="PIP",1,Table3[[#This Row],[Performance Levels]]="Needs Improvement",2)</f>
        <v>4</v>
      </c>
      <c r="S1703" s="11">
        <v>2</v>
      </c>
      <c r="T1703" s="11" t="str" cm="1">
        <f t="array" ref="T1703">_xlfn.IFS(S1703&lt;=2,"Excellent",S1703=3,"Average",S1703&lt;=5,"Poor")</f>
        <v>Excellent</v>
      </c>
      <c r="U1703" s="9">
        <v>44794</v>
      </c>
      <c r="V1703" s="11">
        <v>1</v>
      </c>
      <c r="W1703" s="11" t="str" cm="1">
        <f t="array" ref="W1703">_xlfn.IFS(S1703&lt;=2,"High",S1703=3,"Moderate",S1703&lt;=5,"Low")</f>
        <v>High</v>
      </c>
      <c r="X1703" s="11">
        <v>2</v>
      </c>
      <c r="Y1703" s="11" t="str" cm="1">
        <f t="array" ref="Y1703">_xlfn.IFS(S1703&lt;=2,"High",S1703=3,"Moderate",S1703&lt;=5,"Low")</f>
        <v>High</v>
      </c>
      <c r="Z1703" s="11">
        <v>2</v>
      </c>
      <c r="AA1703" s="11" t="str" cm="1">
        <f t="array" ref="AA1703">_xlfn.IFS(S1703&lt;=2,"High",S1703=3,"Moderate",S1703&lt;=5,"Low")</f>
        <v>High</v>
      </c>
      <c r="AB1703" s="9">
        <v>44904</v>
      </c>
      <c r="AC1703" s="11" t="s">
        <v>61</v>
      </c>
      <c r="AD1703" s="11" t="s">
        <v>50</v>
      </c>
      <c r="AE1703" s="11" t="s">
        <v>72</v>
      </c>
      <c r="AF1703" s="11">
        <v>3</v>
      </c>
      <c r="AG1703" s="12">
        <v>789.98</v>
      </c>
      <c r="AH1703" s="11">
        <v>52</v>
      </c>
      <c r="AI1703" s="11" t="str" cm="1">
        <f t="array" ref="AI1703">_xlfn.IFS(AH1703&lt;=25,"Young",AH1703&lt;=50,"Adult",AH1703&gt;50,"Old")</f>
        <v>Old</v>
      </c>
    </row>
    <row r="1704" spans="1:35" x14ac:dyDescent="0.35">
      <c r="A1704" s="7">
        <v>2226</v>
      </c>
      <c r="B1704" s="5">
        <v>43546</v>
      </c>
      <c r="C1704" s="6">
        <f t="shared" ca="1" si="26"/>
        <v>7.1611111111111114</v>
      </c>
      <c r="D1704" s="7" t="s">
        <v>111</v>
      </c>
      <c r="E1704" s="7" t="s">
        <v>84</v>
      </c>
      <c r="F1704" s="7" t="s">
        <v>29</v>
      </c>
      <c r="G1704" s="7" t="s">
        <v>30</v>
      </c>
      <c r="H1704" s="7" t="s">
        <v>44</v>
      </c>
      <c r="I1704" s="7" t="s">
        <v>54</v>
      </c>
      <c r="J1704" s="7" t="s">
        <v>94</v>
      </c>
      <c r="K1704" s="7" t="s">
        <v>74</v>
      </c>
      <c r="L1704" s="5">
        <v>22166</v>
      </c>
      <c r="M1704" s="7" t="s">
        <v>35</v>
      </c>
      <c r="N1704" s="7" t="s">
        <v>36</v>
      </c>
      <c r="O1704" s="7" t="s">
        <v>37</v>
      </c>
      <c r="P1704" s="7" t="s">
        <v>66</v>
      </c>
      <c r="Q1704" s="7" t="s">
        <v>77</v>
      </c>
      <c r="R1704" s="7" cm="1">
        <f t="array" ref="R1704">_xlfn.IFS(Table3[[#This Row],[Performance Levels]]="Exceeds",4,Table3[[#This Row],[Performance Levels]]="Fully Meets",3,Table3[[#This Row],[Performance Levels]]="PIP",1,Table3[[#This Row],[Performance Levels]]="Needs Improvement",2)</f>
        <v>4</v>
      </c>
      <c r="S1704" s="7">
        <v>1</v>
      </c>
      <c r="T1704" s="7" t="str" cm="1">
        <f t="array" ref="T1704">_xlfn.IFS(S1704&lt;=2,"Excellent",S1704=3,"Average",S1704&lt;=5,"Poor")</f>
        <v>Excellent</v>
      </c>
      <c r="U1704" s="5">
        <v>44954</v>
      </c>
      <c r="V1704" s="7">
        <v>4</v>
      </c>
      <c r="W1704" s="7" t="str" cm="1">
        <f t="array" ref="W1704">_xlfn.IFS(S1704&lt;=2,"High",S1704=3,"Moderate",S1704&lt;=5,"Low")</f>
        <v>High</v>
      </c>
      <c r="X1704" s="7">
        <v>4</v>
      </c>
      <c r="Y1704" s="7" t="str" cm="1">
        <f t="array" ref="Y1704">_xlfn.IFS(S1704&lt;=2,"High",S1704=3,"Moderate",S1704&lt;=5,"Low")</f>
        <v>High</v>
      </c>
      <c r="Z1704" s="7">
        <v>5</v>
      </c>
      <c r="AA1704" s="7" t="str" cm="1">
        <f t="array" ref="AA1704">_xlfn.IFS(S1704&lt;=2,"High",S1704=3,"Moderate",S1704&lt;=5,"Low")</f>
        <v>High</v>
      </c>
      <c r="AB1704" s="5">
        <v>44814</v>
      </c>
      <c r="AC1704" s="7" t="s">
        <v>61</v>
      </c>
      <c r="AD1704" s="7" t="s">
        <v>41</v>
      </c>
      <c r="AE1704" s="7" t="s">
        <v>62</v>
      </c>
      <c r="AF1704" s="7">
        <v>3</v>
      </c>
      <c r="AG1704" s="8">
        <v>125.06</v>
      </c>
      <c r="AH1704" s="7">
        <v>59</v>
      </c>
      <c r="AI1704" s="7" t="str" cm="1">
        <f t="array" ref="AI1704">_xlfn.IFS(AH1704&lt;=25,"Young",AH1704&lt;=50,"Adult",AH1704&gt;50,"Old")</f>
        <v>Old</v>
      </c>
    </row>
    <row r="1705" spans="1:35" x14ac:dyDescent="0.35">
      <c r="A1705" s="11">
        <v>2227</v>
      </c>
      <c r="B1705" s="9">
        <v>44557</v>
      </c>
      <c r="C1705" s="10">
        <f t="shared" ca="1" si="26"/>
        <v>4.3972222222222221</v>
      </c>
      <c r="D1705" s="11" t="s">
        <v>111</v>
      </c>
      <c r="E1705" s="11" t="s">
        <v>43</v>
      </c>
      <c r="F1705" s="11" t="s">
        <v>29</v>
      </c>
      <c r="G1705" s="11" t="s">
        <v>30</v>
      </c>
      <c r="H1705" s="11" t="s">
        <v>55</v>
      </c>
      <c r="I1705" s="11" t="s">
        <v>54</v>
      </c>
      <c r="J1705" s="11" t="s">
        <v>94</v>
      </c>
      <c r="K1705" s="11" t="s">
        <v>46</v>
      </c>
      <c r="L1705" s="9">
        <v>34855</v>
      </c>
      <c r="M1705" s="11" t="s">
        <v>35</v>
      </c>
      <c r="N1705" s="11" t="s">
        <v>36</v>
      </c>
      <c r="O1705" s="11" t="s">
        <v>71</v>
      </c>
      <c r="P1705" s="11" t="s">
        <v>38</v>
      </c>
      <c r="Q1705" s="11" t="s">
        <v>97</v>
      </c>
      <c r="R1705" s="11" cm="1">
        <f t="array" ref="R1705">_xlfn.IFS(Table3[[#This Row],[Performance Levels]]="Exceeds",4,Table3[[#This Row],[Performance Levels]]="Fully Meets",3,Table3[[#This Row],[Performance Levels]]="PIP",1,Table3[[#This Row],[Performance Levels]]="Needs Improvement",2)</f>
        <v>2</v>
      </c>
      <c r="S1705" s="11">
        <v>5</v>
      </c>
      <c r="T1705" s="11" t="str" cm="1">
        <f t="array" ref="T1705">_xlfn.IFS(S1705&lt;=2,"Excellent",S1705=3,"Average",S1705&lt;=5,"Poor")</f>
        <v>Poor</v>
      </c>
      <c r="U1705" s="9">
        <v>44822</v>
      </c>
      <c r="V1705" s="11">
        <v>2</v>
      </c>
      <c r="W1705" s="11" t="str" cm="1">
        <f t="array" ref="W1705">_xlfn.IFS(S1705&lt;=2,"High",S1705=3,"Moderate",S1705&lt;=5,"Low")</f>
        <v>Low</v>
      </c>
      <c r="X1705" s="11">
        <v>3</v>
      </c>
      <c r="Y1705" s="11" t="str" cm="1">
        <f t="array" ref="Y1705">_xlfn.IFS(S1705&lt;=2,"High",S1705=3,"Moderate",S1705&lt;=5,"Low")</f>
        <v>Low</v>
      </c>
      <c r="Z1705" s="11">
        <v>4</v>
      </c>
      <c r="AA1705" s="11" t="str" cm="1">
        <f t="array" ref="AA1705">_xlfn.IFS(S1705&lt;=2,"High",S1705=3,"Moderate",S1705&lt;=5,"Low")</f>
        <v>Low</v>
      </c>
      <c r="AB1705" s="9">
        <v>45044</v>
      </c>
      <c r="AC1705" s="11" t="s">
        <v>61</v>
      </c>
      <c r="AD1705" s="11" t="s">
        <v>41</v>
      </c>
      <c r="AE1705" s="11" t="s">
        <v>72</v>
      </c>
      <c r="AF1705" s="11">
        <v>2</v>
      </c>
      <c r="AG1705" s="12">
        <v>894.09</v>
      </c>
      <c r="AH1705" s="11">
        <v>26</v>
      </c>
      <c r="AI1705" s="11" t="str" cm="1">
        <f t="array" ref="AI1705">_xlfn.IFS(AH1705&lt;=25,"Young",AH1705&lt;=50,"Adult",AH1705&gt;50,"Old")</f>
        <v>Adult</v>
      </c>
    </row>
    <row r="1706" spans="1:35" x14ac:dyDescent="0.35">
      <c r="A1706" s="7">
        <v>2228</v>
      </c>
      <c r="B1706" s="5">
        <v>43324</v>
      </c>
      <c r="C1706" s="6">
        <f t="shared" ca="1" si="26"/>
        <v>7.7722222222222221</v>
      </c>
      <c r="D1706" s="7" t="s">
        <v>111</v>
      </c>
      <c r="E1706" s="7" t="s">
        <v>86</v>
      </c>
      <c r="F1706" s="7" t="s">
        <v>29</v>
      </c>
      <c r="G1706" s="7" t="s">
        <v>45</v>
      </c>
      <c r="H1706" s="7" t="s">
        <v>55</v>
      </c>
      <c r="I1706" s="7" t="s">
        <v>45</v>
      </c>
      <c r="J1706" s="7" t="s">
        <v>94</v>
      </c>
      <c r="K1706" s="7" t="s">
        <v>102</v>
      </c>
      <c r="L1706" s="5">
        <v>52125</v>
      </c>
      <c r="M1706" s="7" t="s">
        <v>35</v>
      </c>
      <c r="N1706" s="7" t="s">
        <v>36</v>
      </c>
      <c r="O1706" s="7" t="s">
        <v>37</v>
      </c>
      <c r="P1706" s="7" t="s">
        <v>76</v>
      </c>
      <c r="Q1706" s="7" t="s">
        <v>106</v>
      </c>
      <c r="R1706" s="7" cm="1">
        <f t="array" ref="R1706">_xlfn.IFS(Table3[[#This Row],[Performance Levels]]="Exceeds",4,Table3[[#This Row],[Performance Levels]]="Fully Meets",3,Table3[[#This Row],[Performance Levels]]="PIP",1,Table3[[#This Row],[Performance Levels]]="Needs Improvement",2)</f>
        <v>1</v>
      </c>
      <c r="S1706" s="7">
        <v>4</v>
      </c>
      <c r="T1706" s="7" t="str" cm="1">
        <f t="array" ref="T1706">_xlfn.IFS(S1706&lt;=2,"Excellent",S1706=3,"Average",S1706&lt;=5,"Poor")</f>
        <v>Poor</v>
      </c>
      <c r="U1706" s="5">
        <v>44946</v>
      </c>
      <c r="V1706" s="7">
        <v>3</v>
      </c>
      <c r="W1706" s="7" t="str" cm="1">
        <f t="array" ref="W1706">_xlfn.IFS(S1706&lt;=2,"High",S1706=3,"Moderate",S1706&lt;=5,"Low")</f>
        <v>Low</v>
      </c>
      <c r="X1706" s="7">
        <v>2</v>
      </c>
      <c r="Y1706" s="7" t="str" cm="1">
        <f t="array" ref="Y1706">_xlfn.IFS(S1706&lt;=2,"High",S1706=3,"Moderate",S1706&lt;=5,"Low")</f>
        <v>Low</v>
      </c>
      <c r="Z1706" s="7">
        <v>2</v>
      </c>
      <c r="AA1706" s="7" t="str" cm="1">
        <f t="array" ref="AA1706">_xlfn.IFS(S1706&lt;=2,"High",S1706=3,"Moderate",S1706&lt;=5,"Low")</f>
        <v>Low</v>
      </c>
      <c r="AB1706" s="5">
        <v>44978</v>
      </c>
      <c r="AC1706" s="7" t="s">
        <v>67</v>
      </c>
      <c r="AD1706" s="7" t="s">
        <v>50</v>
      </c>
      <c r="AE1706" s="7" t="s">
        <v>72</v>
      </c>
      <c r="AF1706" s="7">
        <v>3</v>
      </c>
      <c r="AG1706" s="8">
        <v>713.03</v>
      </c>
      <c r="AH1706" s="7">
        <v>76</v>
      </c>
      <c r="AI1706" s="7" t="str" cm="1">
        <f t="array" ref="AI1706">_xlfn.IFS(AH1706&lt;=25,"Young",AH1706&lt;=50,"Adult",AH1706&gt;50,"Old")</f>
        <v>Old</v>
      </c>
    </row>
    <row r="1707" spans="1:35" x14ac:dyDescent="0.35">
      <c r="A1707" s="11">
        <v>2229</v>
      </c>
      <c r="B1707" s="9">
        <v>44923</v>
      </c>
      <c r="C1707" s="10">
        <f t="shared" ca="1" si="26"/>
        <v>3.3944444444444444</v>
      </c>
      <c r="D1707" s="11" t="s">
        <v>111</v>
      </c>
      <c r="E1707" s="11" t="s">
        <v>63</v>
      </c>
      <c r="F1707" s="11" t="s">
        <v>29</v>
      </c>
      <c r="G1707" s="11" t="s">
        <v>45</v>
      </c>
      <c r="H1707" s="11" t="s">
        <v>44</v>
      </c>
      <c r="I1707" s="11" t="s">
        <v>32</v>
      </c>
      <c r="J1707" s="11" t="s">
        <v>94</v>
      </c>
      <c r="K1707" s="11" t="s">
        <v>110</v>
      </c>
      <c r="L1707" s="9">
        <v>28399</v>
      </c>
      <c r="M1707" s="11" t="s">
        <v>35</v>
      </c>
      <c r="N1707" s="11" t="s">
        <v>36</v>
      </c>
      <c r="O1707" s="11" t="s">
        <v>83</v>
      </c>
      <c r="P1707" s="11" t="s">
        <v>76</v>
      </c>
      <c r="Q1707" s="11" t="s">
        <v>106</v>
      </c>
      <c r="R1707" s="11" cm="1">
        <f t="array" ref="R1707">_xlfn.IFS(Table3[[#This Row],[Performance Levels]]="Exceeds",4,Table3[[#This Row],[Performance Levels]]="Fully Meets",3,Table3[[#This Row],[Performance Levels]]="PIP",1,Table3[[#This Row],[Performance Levels]]="Needs Improvement",2)</f>
        <v>1</v>
      </c>
      <c r="S1707" s="11">
        <v>4</v>
      </c>
      <c r="T1707" s="11" t="str" cm="1">
        <f t="array" ref="T1707">_xlfn.IFS(S1707&lt;=2,"Excellent",S1707=3,"Average",S1707&lt;=5,"Poor")</f>
        <v>Poor</v>
      </c>
      <c r="U1707" s="9">
        <v>45038</v>
      </c>
      <c r="V1707" s="11">
        <v>3</v>
      </c>
      <c r="W1707" s="11" t="str" cm="1">
        <f t="array" ref="W1707">_xlfn.IFS(S1707&lt;=2,"High",S1707=3,"Moderate",S1707&lt;=5,"Low")</f>
        <v>Low</v>
      </c>
      <c r="X1707" s="11">
        <v>1</v>
      </c>
      <c r="Y1707" s="11" t="str" cm="1">
        <f t="array" ref="Y1707">_xlfn.IFS(S1707&lt;=2,"High",S1707=3,"Moderate",S1707&lt;=5,"Low")</f>
        <v>Low</v>
      </c>
      <c r="Z1707" s="11">
        <v>1</v>
      </c>
      <c r="AA1707" s="11" t="str" cm="1">
        <f t="array" ref="AA1707">_xlfn.IFS(S1707&lt;=2,"High",S1707=3,"Moderate",S1707&lt;=5,"Low")</f>
        <v>Low</v>
      </c>
      <c r="AB1707" s="9">
        <v>44954</v>
      </c>
      <c r="AC1707" s="11" t="s">
        <v>91</v>
      </c>
      <c r="AD1707" s="11" t="s">
        <v>41</v>
      </c>
      <c r="AE1707" s="11" t="s">
        <v>51</v>
      </c>
      <c r="AF1707" s="11">
        <v>5</v>
      </c>
      <c r="AG1707" s="12">
        <v>897.51</v>
      </c>
      <c r="AH1707" s="11">
        <v>45</v>
      </c>
      <c r="AI1707" s="11" t="str" cm="1">
        <f t="array" ref="AI1707">_xlfn.IFS(AH1707&lt;=25,"Young",AH1707&lt;=50,"Adult",AH1707&gt;50,"Old")</f>
        <v>Adult</v>
      </c>
    </row>
    <row r="1708" spans="1:35" x14ac:dyDescent="0.35">
      <c r="A1708" s="7">
        <v>2230</v>
      </c>
      <c r="B1708" s="5">
        <v>43429</v>
      </c>
      <c r="C1708" s="6">
        <f t="shared" ca="1" si="26"/>
        <v>7.4861111111111107</v>
      </c>
      <c r="D1708" s="7" t="s">
        <v>142</v>
      </c>
      <c r="E1708" s="7" t="s">
        <v>93</v>
      </c>
      <c r="F1708" s="7" t="s">
        <v>29</v>
      </c>
      <c r="G1708" s="7" t="s">
        <v>45</v>
      </c>
      <c r="H1708" s="7" t="s">
        <v>44</v>
      </c>
      <c r="I1708" s="7" t="s">
        <v>54</v>
      </c>
      <c r="J1708" s="7" t="s">
        <v>94</v>
      </c>
      <c r="K1708" s="7" t="s">
        <v>64</v>
      </c>
      <c r="L1708" s="5">
        <v>26531</v>
      </c>
      <c r="M1708" s="7" t="s">
        <v>70</v>
      </c>
      <c r="N1708" s="7" t="s">
        <v>36</v>
      </c>
      <c r="O1708" s="7" t="s">
        <v>48</v>
      </c>
      <c r="P1708" s="7" t="s">
        <v>66</v>
      </c>
      <c r="Q1708" s="7" t="s">
        <v>39</v>
      </c>
      <c r="R1708" s="7" cm="1">
        <f t="array" ref="R1708">_xlfn.IFS(Table3[[#This Row],[Performance Levels]]="Exceeds",4,Table3[[#This Row],[Performance Levels]]="Fully Meets",3,Table3[[#This Row],[Performance Levels]]="PIP",1,Table3[[#This Row],[Performance Levels]]="Needs Improvement",2)</f>
        <v>3</v>
      </c>
      <c r="S1708" s="7">
        <v>2</v>
      </c>
      <c r="T1708" s="7" t="str" cm="1">
        <f t="array" ref="T1708">_xlfn.IFS(S1708&lt;=2,"Excellent",S1708=3,"Average",S1708&lt;=5,"Poor")</f>
        <v>Excellent</v>
      </c>
      <c r="U1708" s="5">
        <v>45086</v>
      </c>
      <c r="V1708" s="7">
        <v>1</v>
      </c>
      <c r="W1708" s="7" t="str" cm="1">
        <f t="array" ref="W1708">_xlfn.IFS(S1708&lt;=2,"High",S1708=3,"Moderate",S1708&lt;=5,"Low")</f>
        <v>High</v>
      </c>
      <c r="X1708" s="7">
        <v>5</v>
      </c>
      <c r="Y1708" s="7" t="str" cm="1">
        <f t="array" ref="Y1708">_xlfn.IFS(S1708&lt;=2,"High",S1708=3,"Moderate",S1708&lt;=5,"Low")</f>
        <v>High</v>
      </c>
      <c r="Z1708" s="7">
        <v>5</v>
      </c>
      <c r="AA1708" s="7" t="str" cm="1">
        <f t="array" ref="AA1708">_xlfn.IFS(S1708&lt;=2,"High",S1708=3,"Moderate",S1708&lt;=5,"Low")</f>
        <v>High</v>
      </c>
      <c r="AB1708" s="5">
        <v>45141</v>
      </c>
      <c r="AC1708" s="7" t="s">
        <v>61</v>
      </c>
      <c r="AD1708" s="7" t="s">
        <v>50</v>
      </c>
      <c r="AE1708" s="7" t="s">
        <v>72</v>
      </c>
      <c r="AF1708" s="7">
        <v>3</v>
      </c>
      <c r="AG1708" s="8">
        <v>634.34</v>
      </c>
      <c r="AH1708" s="7">
        <v>46</v>
      </c>
      <c r="AI1708" s="7" t="str" cm="1">
        <f t="array" ref="AI1708">_xlfn.IFS(AH1708&lt;=25,"Young",AH1708&lt;=50,"Adult",AH1708&gt;50,"Old")</f>
        <v>Adult</v>
      </c>
    </row>
    <row r="1709" spans="1:35" x14ac:dyDescent="0.35">
      <c r="A1709" s="11">
        <v>2231</v>
      </c>
      <c r="B1709" s="9">
        <v>44191</v>
      </c>
      <c r="C1709" s="10">
        <f t="shared" ca="1" si="26"/>
        <v>5.4</v>
      </c>
      <c r="D1709" s="11" t="s">
        <v>143</v>
      </c>
      <c r="E1709" s="11" t="s">
        <v>73</v>
      </c>
      <c r="F1709" s="11" t="s">
        <v>29</v>
      </c>
      <c r="G1709" s="11" t="s">
        <v>54</v>
      </c>
      <c r="H1709" s="11" t="s">
        <v>44</v>
      </c>
      <c r="I1709" s="11" t="s">
        <v>45</v>
      </c>
      <c r="J1709" s="11" t="s">
        <v>94</v>
      </c>
      <c r="K1709" s="11" t="s">
        <v>64</v>
      </c>
      <c r="L1709" s="9">
        <v>32987</v>
      </c>
      <c r="M1709" s="11" t="s">
        <v>70</v>
      </c>
      <c r="N1709" s="11" t="s">
        <v>36</v>
      </c>
      <c r="O1709" s="11" t="s">
        <v>59</v>
      </c>
      <c r="P1709" s="11" t="s">
        <v>60</v>
      </c>
      <c r="Q1709" s="11" t="s">
        <v>39</v>
      </c>
      <c r="R1709" s="11" cm="1">
        <f t="array" ref="R1709">_xlfn.IFS(Table3[[#This Row],[Performance Levels]]="Exceeds",4,Table3[[#This Row],[Performance Levels]]="Fully Meets",3,Table3[[#This Row],[Performance Levels]]="PIP",1,Table3[[#This Row],[Performance Levels]]="Needs Improvement",2)</f>
        <v>3</v>
      </c>
      <c r="S1709" s="11">
        <v>2</v>
      </c>
      <c r="T1709" s="11" t="str" cm="1">
        <f t="array" ref="T1709">_xlfn.IFS(S1709&lt;=2,"Excellent",S1709=3,"Average",S1709&lt;=5,"Poor")</f>
        <v>Excellent</v>
      </c>
      <c r="U1709" s="9">
        <v>44930</v>
      </c>
      <c r="V1709" s="11">
        <v>1</v>
      </c>
      <c r="W1709" s="11" t="str" cm="1">
        <f t="array" ref="W1709">_xlfn.IFS(S1709&lt;=2,"High",S1709=3,"Moderate",S1709&lt;=5,"Low")</f>
        <v>High</v>
      </c>
      <c r="X1709" s="11">
        <v>2</v>
      </c>
      <c r="Y1709" s="11" t="str" cm="1">
        <f t="array" ref="Y1709">_xlfn.IFS(S1709&lt;=2,"High",S1709=3,"Moderate",S1709&lt;=5,"Low")</f>
        <v>High</v>
      </c>
      <c r="Z1709" s="11">
        <v>2</v>
      </c>
      <c r="AA1709" s="11" t="str" cm="1">
        <f t="array" ref="AA1709">_xlfn.IFS(S1709&lt;=2,"High",S1709=3,"Moderate",S1709&lt;=5,"Low")</f>
        <v>High</v>
      </c>
      <c r="AB1709" s="9">
        <v>45036</v>
      </c>
      <c r="AC1709" s="11" t="s">
        <v>67</v>
      </c>
      <c r="AD1709" s="11" t="s">
        <v>41</v>
      </c>
      <c r="AE1709" s="11" t="s">
        <v>42</v>
      </c>
      <c r="AF1709" s="11">
        <v>3</v>
      </c>
      <c r="AG1709" s="12">
        <v>352.54</v>
      </c>
      <c r="AH1709" s="11">
        <v>30</v>
      </c>
      <c r="AI1709" s="11" t="str" cm="1">
        <f t="array" ref="AI1709">_xlfn.IFS(AH1709&lt;=25,"Young",AH1709&lt;=50,"Adult",AH1709&gt;50,"Old")</f>
        <v>Adult</v>
      </c>
    </row>
    <row r="1710" spans="1:35" x14ac:dyDescent="0.35">
      <c r="A1710" s="7">
        <v>2232</v>
      </c>
      <c r="B1710" s="5">
        <v>44911</v>
      </c>
      <c r="C1710" s="6">
        <f t="shared" ca="1" si="26"/>
        <v>3.4277777777777776</v>
      </c>
      <c r="D1710" s="7" t="s">
        <v>144</v>
      </c>
      <c r="E1710" s="7" t="s">
        <v>80</v>
      </c>
      <c r="F1710" s="7" t="s">
        <v>29</v>
      </c>
      <c r="G1710" s="7" t="s">
        <v>45</v>
      </c>
      <c r="H1710" s="7" t="s">
        <v>44</v>
      </c>
      <c r="I1710" s="7" t="s">
        <v>54</v>
      </c>
      <c r="J1710" s="7" t="s">
        <v>94</v>
      </c>
      <c r="K1710" s="7" t="s">
        <v>69</v>
      </c>
      <c r="L1710" s="5">
        <v>52144</v>
      </c>
      <c r="M1710" s="7" t="s">
        <v>35</v>
      </c>
      <c r="N1710" s="7" t="s">
        <v>47</v>
      </c>
      <c r="O1710" s="7" t="s">
        <v>48</v>
      </c>
      <c r="P1710" s="7" t="s">
        <v>60</v>
      </c>
      <c r="Q1710" s="7" t="s">
        <v>39</v>
      </c>
      <c r="R1710" s="7" cm="1">
        <f t="array" ref="R1710">_xlfn.IFS(Table3[[#This Row],[Performance Levels]]="Exceeds",4,Table3[[#This Row],[Performance Levels]]="Fully Meets",3,Table3[[#This Row],[Performance Levels]]="PIP",1,Table3[[#This Row],[Performance Levels]]="Needs Improvement",2)</f>
        <v>3</v>
      </c>
      <c r="S1710" s="7">
        <v>5</v>
      </c>
      <c r="T1710" s="7" t="str" cm="1">
        <f t="array" ref="T1710">_xlfn.IFS(S1710&lt;=2,"Excellent",S1710=3,"Average",S1710&lt;=5,"Poor")</f>
        <v>Poor</v>
      </c>
      <c r="U1710" s="5">
        <v>44884</v>
      </c>
      <c r="V1710" s="7">
        <v>4</v>
      </c>
      <c r="W1710" s="7" t="str" cm="1">
        <f t="array" ref="W1710">_xlfn.IFS(S1710&lt;=2,"High",S1710=3,"Moderate",S1710&lt;=5,"Low")</f>
        <v>Low</v>
      </c>
      <c r="X1710" s="7">
        <v>5</v>
      </c>
      <c r="Y1710" s="7" t="str" cm="1">
        <f t="array" ref="Y1710">_xlfn.IFS(S1710&lt;=2,"High",S1710=3,"Moderate",S1710&lt;=5,"Low")</f>
        <v>Low</v>
      </c>
      <c r="Z1710" s="7">
        <v>2</v>
      </c>
      <c r="AA1710" s="7" t="str" cm="1">
        <f t="array" ref="AA1710">_xlfn.IFS(S1710&lt;=2,"High",S1710=3,"Moderate",S1710&lt;=5,"Low")</f>
        <v>Low</v>
      </c>
      <c r="AB1710" s="5">
        <v>45008</v>
      </c>
      <c r="AC1710" s="7" t="s">
        <v>49</v>
      </c>
      <c r="AD1710" s="7" t="s">
        <v>50</v>
      </c>
      <c r="AE1710" s="7" t="s">
        <v>62</v>
      </c>
      <c r="AF1710" s="7">
        <v>4</v>
      </c>
      <c r="AG1710" s="8">
        <v>128.25</v>
      </c>
      <c r="AH1710" s="7">
        <v>80</v>
      </c>
      <c r="AI1710" s="7" t="str" cm="1">
        <f t="array" ref="AI1710">_xlfn.IFS(AH1710&lt;=25,"Young",AH1710&lt;=50,"Adult",AH1710&gt;50,"Old")</f>
        <v>Old</v>
      </c>
    </row>
    <row r="1711" spans="1:35" x14ac:dyDescent="0.35">
      <c r="A1711" s="11">
        <v>2233</v>
      </c>
      <c r="B1711" s="9">
        <v>43735</v>
      </c>
      <c r="C1711" s="10">
        <f t="shared" ca="1" si="26"/>
        <v>6.6472222222222221</v>
      </c>
      <c r="D1711" s="11" t="s">
        <v>111</v>
      </c>
      <c r="E1711" s="11" t="s">
        <v>86</v>
      </c>
      <c r="F1711" s="11" t="s">
        <v>29</v>
      </c>
      <c r="G1711" s="11" t="s">
        <v>30</v>
      </c>
      <c r="H1711" s="11" t="s">
        <v>55</v>
      </c>
      <c r="I1711" s="11" t="s">
        <v>54</v>
      </c>
      <c r="J1711" s="11" t="s">
        <v>94</v>
      </c>
      <c r="K1711" s="11" t="s">
        <v>88</v>
      </c>
      <c r="L1711" s="9">
        <v>28237</v>
      </c>
      <c r="M1711" s="11" t="s">
        <v>35</v>
      </c>
      <c r="N1711" s="11" t="s">
        <v>36</v>
      </c>
      <c r="O1711" s="11" t="s">
        <v>83</v>
      </c>
      <c r="P1711" s="11" t="s">
        <v>60</v>
      </c>
      <c r="Q1711" s="11" t="s">
        <v>39</v>
      </c>
      <c r="R1711" s="11" cm="1">
        <f t="array" ref="R1711">_xlfn.IFS(Table3[[#This Row],[Performance Levels]]="Exceeds",4,Table3[[#This Row],[Performance Levels]]="Fully Meets",3,Table3[[#This Row],[Performance Levels]]="PIP",1,Table3[[#This Row],[Performance Levels]]="Needs Improvement",2)</f>
        <v>3</v>
      </c>
      <c r="S1711" s="11">
        <v>1</v>
      </c>
      <c r="T1711" s="11" t="str" cm="1">
        <f t="array" ref="T1711">_xlfn.IFS(S1711&lt;=2,"Excellent",S1711=3,"Average",S1711&lt;=5,"Poor")</f>
        <v>Excellent</v>
      </c>
      <c r="U1711" s="9">
        <v>44837</v>
      </c>
      <c r="V1711" s="11">
        <v>5</v>
      </c>
      <c r="W1711" s="11" t="str" cm="1">
        <f t="array" ref="W1711">_xlfn.IFS(S1711&lt;=2,"High",S1711=3,"Moderate",S1711&lt;=5,"Low")</f>
        <v>High</v>
      </c>
      <c r="X1711" s="11">
        <v>1</v>
      </c>
      <c r="Y1711" s="11" t="str" cm="1">
        <f t="array" ref="Y1711">_xlfn.IFS(S1711&lt;=2,"High",S1711=3,"Moderate",S1711&lt;=5,"Low")</f>
        <v>High</v>
      </c>
      <c r="Z1711" s="11">
        <v>1</v>
      </c>
      <c r="AA1711" s="11" t="str" cm="1">
        <f t="array" ref="AA1711">_xlfn.IFS(S1711&lt;=2,"High",S1711=3,"Moderate",S1711&lt;=5,"Low")</f>
        <v>High</v>
      </c>
      <c r="AB1711" s="9">
        <v>45090</v>
      </c>
      <c r="AC1711" s="11" t="s">
        <v>49</v>
      </c>
      <c r="AD1711" s="11" t="s">
        <v>41</v>
      </c>
      <c r="AE1711" s="11" t="s">
        <v>72</v>
      </c>
      <c r="AF1711" s="11">
        <v>1</v>
      </c>
      <c r="AG1711" s="12">
        <v>893.71</v>
      </c>
      <c r="AH1711" s="11">
        <v>42</v>
      </c>
      <c r="AI1711" s="11" t="str" cm="1">
        <f t="array" ref="AI1711">_xlfn.IFS(AH1711&lt;=25,"Young",AH1711&lt;=50,"Adult",AH1711&gt;50,"Old")</f>
        <v>Adult</v>
      </c>
    </row>
    <row r="1712" spans="1:35" x14ac:dyDescent="0.35">
      <c r="A1712" s="7">
        <v>2234</v>
      </c>
      <c r="B1712" s="5">
        <v>44247</v>
      </c>
      <c r="C1712" s="6">
        <f t="shared" ca="1" si="26"/>
        <v>5.25</v>
      </c>
      <c r="D1712" s="7" t="s">
        <v>111</v>
      </c>
      <c r="E1712" s="7" t="s">
        <v>43</v>
      </c>
      <c r="F1712" s="7" t="s">
        <v>29</v>
      </c>
      <c r="G1712" s="7" t="s">
        <v>45</v>
      </c>
      <c r="H1712" s="7" t="s">
        <v>31</v>
      </c>
      <c r="I1712" s="7" t="s">
        <v>54</v>
      </c>
      <c r="J1712" s="7" t="s">
        <v>94</v>
      </c>
      <c r="K1712" s="7" t="s">
        <v>100</v>
      </c>
      <c r="L1712" s="5">
        <v>27451</v>
      </c>
      <c r="M1712" s="7" t="s">
        <v>35</v>
      </c>
      <c r="N1712" s="7" t="s">
        <v>36</v>
      </c>
      <c r="O1712" s="7" t="s">
        <v>71</v>
      </c>
      <c r="P1712" s="7" t="s">
        <v>66</v>
      </c>
      <c r="Q1712" s="7" t="s">
        <v>39</v>
      </c>
      <c r="R1712" s="7" cm="1">
        <f t="array" ref="R1712">_xlfn.IFS(Table3[[#This Row],[Performance Levels]]="Exceeds",4,Table3[[#This Row],[Performance Levels]]="Fully Meets",3,Table3[[#This Row],[Performance Levels]]="PIP",1,Table3[[#This Row],[Performance Levels]]="Needs Improvement",2)</f>
        <v>3</v>
      </c>
      <c r="S1712" s="7">
        <v>2</v>
      </c>
      <c r="T1712" s="7" t="str" cm="1">
        <f t="array" ref="T1712">_xlfn.IFS(S1712&lt;=2,"Excellent",S1712=3,"Average",S1712&lt;=5,"Poor")</f>
        <v>Excellent</v>
      </c>
      <c r="U1712" s="5">
        <v>44796</v>
      </c>
      <c r="V1712" s="7">
        <v>1</v>
      </c>
      <c r="W1712" s="7" t="str" cm="1">
        <f t="array" ref="W1712">_xlfn.IFS(S1712&lt;=2,"High",S1712=3,"Moderate",S1712&lt;=5,"Low")</f>
        <v>High</v>
      </c>
      <c r="X1712" s="7">
        <v>1</v>
      </c>
      <c r="Y1712" s="7" t="str" cm="1">
        <f t="array" ref="Y1712">_xlfn.IFS(S1712&lt;=2,"High",S1712=3,"Moderate",S1712&lt;=5,"Low")</f>
        <v>High</v>
      </c>
      <c r="Z1712" s="7">
        <v>4</v>
      </c>
      <c r="AA1712" s="7" t="str" cm="1">
        <f t="array" ref="AA1712">_xlfn.IFS(S1712&lt;=2,"High",S1712=3,"Moderate",S1712&lt;=5,"Low")</f>
        <v>High</v>
      </c>
      <c r="AB1712" s="5">
        <v>44961</v>
      </c>
      <c r="AC1712" s="7" t="s">
        <v>91</v>
      </c>
      <c r="AD1712" s="7" t="s">
        <v>50</v>
      </c>
      <c r="AE1712" s="7" t="s">
        <v>62</v>
      </c>
      <c r="AF1712" s="7">
        <v>3</v>
      </c>
      <c r="AG1712" s="8">
        <v>693.52</v>
      </c>
      <c r="AH1712" s="7">
        <v>46</v>
      </c>
      <c r="AI1712" s="7" t="str" cm="1">
        <f t="array" ref="AI1712">_xlfn.IFS(AH1712&lt;=25,"Young",AH1712&lt;=50,"Adult",AH1712&gt;50,"Old")</f>
        <v>Adult</v>
      </c>
    </row>
    <row r="1713" spans="1:35" x14ac:dyDescent="0.35">
      <c r="A1713" s="11">
        <v>2235</v>
      </c>
      <c r="B1713" s="9">
        <v>44618</v>
      </c>
      <c r="C1713" s="10">
        <f t="shared" ca="1" si="26"/>
        <v>4.2333333333333334</v>
      </c>
      <c r="D1713" s="11" t="s">
        <v>111</v>
      </c>
      <c r="E1713" s="11" t="s">
        <v>28</v>
      </c>
      <c r="F1713" s="11" t="s">
        <v>29</v>
      </c>
      <c r="G1713" s="11" t="s">
        <v>54</v>
      </c>
      <c r="H1713" s="11" t="s">
        <v>55</v>
      </c>
      <c r="I1713" s="11" t="s">
        <v>54</v>
      </c>
      <c r="J1713" s="11" t="s">
        <v>94</v>
      </c>
      <c r="K1713" s="11" t="s">
        <v>99</v>
      </c>
      <c r="L1713" s="9">
        <v>19967</v>
      </c>
      <c r="M1713" s="11" t="s">
        <v>35</v>
      </c>
      <c r="N1713" s="11" t="s">
        <v>36</v>
      </c>
      <c r="O1713" s="11" t="s">
        <v>59</v>
      </c>
      <c r="P1713" s="11" t="s">
        <v>60</v>
      </c>
      <c r="Q1713" s="11" t="s">
        <v>39</v>
      </c>
      <c r="R1713" s="11" cm="1">
        <f t="array" ref="R1713">_xlfn.IFS(Table3[[#This Row],[Performance Levels]]="Exceeds",4,Table3[[#This Row],[Performance Levels]]="Fully Meets",3,Table3[[#This Row],[Performance Levels]]="PIP",1,Table3[[#This Row],[Performance Levels]]="Needs Improvement",2)</f>
        <v>3</v>
      </c>
      <c r="S1713" s="11">
        <v>1</v>
      </c>
      <c r="T1713" s="11" t="str" cm="1">
        <f t="array" ref="T1713">_xlfn.IFS(S1713&lt;=2,"Excellent",S1713=3,"Average",S1713&lt;=5,"Poor")</f>
        <v>Excellent</v>
      </c>
      <c r="U1713" s="9">
        <v>44814</v>
      </c>
      <c r="V1713" s="11">
        <v>3</v>
      </c>
      <c r="W1713" s="11" t="str" cm="1">
        <f t="array" ref="W1713">_xlfn.IFS(S1713&lt;=2,"High",S1713=3,"Moderate",S1713&lt;=5,"Low")</f>
        <v>High</v>
      </c>
      <c r="X1713" s="11">
        <v>5</v>
      </c>
      <c r="Y1713" s="11" t="str" cm="1">
        <f t="array" ref="Y1713">_xlfn.IFS(S1713&lt;=2,"High",S1713=3,"Moderate",S1713&lt;=5,"Low")</f>
        <v>High</v>
      </c>
      <c r="Z1713" s="11">
        <v>3</v>
      </c>
      <c r="AA1713" s="11" t="str" cm="1">
        <f t="array" ref="AA1713">_xlfn.IFS(S1713&lt;=2,"High",S1713=3,"Moderate",S1713&lt;=5,"Low")</f>
        <v>High</v>
      </c>
      <c r="AB1713" s="9">
        <v>44994</v>
      </c>
      <c r="AC1713" s="11" t="s">
        <v>49</v>
      </c>
      <c r="AD1713" s="11" t="s">
        <v>41</v>
      </c>
      <c r="AE1713" s="11" t="s">
        <v>42</v>
      </c>
      <c r="AF1713" s="11">
        <v>1</v>
      </c>
      <c r="AG1713" s="12">
        <v>162.62</v>
      </c>
      <c r="AH1713" s="11">
        <v>68</v>
      </c>
      <c r="AI1713" s="11" t="str" cm="1">
        <f t="array" ref="AI1713">_xlfn.IFS(AH1713&lt;=25,"Young",AH1713&lt;=50,"Adult",AH1713&gt;50,"Old")</f>
        <v>Old</v>
      </c>
    </row>
    <row r="1714" spans="1:35" x14ac:dyDescent="0.35">
      <c r="A1714" s="7">
        <v>2236</v>
      </c>
      <c r="B1714" s="5">
        <v>43457</v>
      </c>
      <c r="C1714" s="6">
        <f t="shared" ca="1" si="26"/>
        <v>7.4083333333333332</v>
      </c>
      <c r="D1714" s="7" t="s">
        <v>111</v>
      </c>
      <c r="E1714" s="7" t="s">
        <v>68</v>
      </c>
      <c r="F1714" s="7" t="s">
        <v>29</v>
      </c>
      <c r="G1714" s="7" t="s">
        <v>54</v>
      </c>
      <c r="H1714" s="7" t="s">
        <v>44</v>
      </c>
      <c r="I1714" s="7" t="s">
        <v>32</v>
      </c>
      <c r="J1714" s="7" t="s">
        <v>94</v>
      </c>
      <c r="K1714" s="7" t="s">
        <v>78</v>
      </c>
      <c r="L1714" s="5">
        <v>54359</v>
      </c>
      <c r="M1714" s="7" t="s">
        <v>70</v>
      </c>
      <c r="N1714" s="7" t="s">
        <v>36</v>
      </c>
      <c r="O1714" s="7" t="s">
        <v>48</v>
      </c>
      <c r="P1714" s="7" t="s">
        <v>38</v>
      </c>
      <c r="Q1714" s="7" t="s">
        <v>39</v>
      </c>
      <c r="R1714" s="7" cm="1">
        <f t="array" ref="R1714">_xlfn.IFS(Table3[[#This Row],[Performance Levels]]="Exceeds",4,Table3[[#This Row],[Performance Levels]]="Fully Meets",3,Table3[[#This Row],[Performance Levels]]="PIP",1,Table3[[#This Row],[Performance Levels]]="Needs Improvement",2)</f>
        <v>3</v>
      </c>
      <c r="S1714" s="7">
        <v>1</v>
      </c>
      <c r="T1714" s="7" t="str" cm="1">
        <f t="array" ref="T1714">_xlfn.IFS(S1714&lt;=2,"Excellent",S1714=3,"Average",S1714&lt;=5,"Poor")</f>
        <v>Excellent</v>
      </c>
      <c r="U1714" s="5">
        <v>44924</v>
      </c>
      <c r="V1714" s="7">
        <v>2</v>
      </c>
      <c r="W1714" s="7" t="str" cm="1">
        <f t="array" ref="W1714">_xlfn.IFS(S1714&lt;=2,"High",S1714=3,"Moderate",S1714&lt;=5,"Low")</f>
        <v>High</v>
      </c>
      <c r="X1714" s="7">
        <v>1</v>
      </c>
      <c r="Y1714" s="7" t="str" cm="1">
        <f t="array" ref="Y1714">_xlfn.IFS(S1714&lt;=2,"High",S1714=3,"Moderate",S1714&lt;=5,"Low")</f>
        <v>High</v>
      </c>
      <c r="Z1714" s="7">
        <v>2</v>
      </c>
      <c r="AA1714" s="7" t="str" cm="1">
        <f t="array" ref="AA1714">_xlfn.IFS(S1714&lt;=2,"High",S1714=3,"Moderate",S1714&lt;=5,"Low")</f>
        <v>High</v>
      </c>
      <c r="AB1714" s="5">
        <v>45120</v>
      </c>
      <c r="AC1714" s="7" t="s">
        <v>49</v>
      </c>
      <c r="AD1714" s="7" t="s">
        <v>50</v>
      </c>
      <c r="AE1714" s="7" t="s">
        <v>72</v>
      </c>
      <c r="AF1714" s="7">
        <v>2</v>
      </c>
      <c r="AG1714" s="8">
        <v>144.74</v>
      </c>
      <c r="AH1714" s="7">
        <v>70</v>
      </c>
      <c r="AI1714" s="7" t="str" cm="1">
        <f t="array" ref="AI1714">_xlfn.IFS(AH1714&lt;=25,"Young",AH1714&lt;=50,"Adult",AH1714&gt;50,"Old")</f>
        <v>Old</v>
      </c>
    </row>
    <row r="1715" spans="1:35" x14ac:dyDescent="0.35">
      <c r="A1715" s="11">
        <v>2237</v>
      </c>
      <c r="B1715" s="9">
        <v>44571</v>
      </c>
      <c r="C1715" s="10">
        <f t="shared" ca="1" si="26"/>
        <v>4.3611111111111107</v>
      </c>
      <c r="D1715" s="11" t="s">
        <v>142</v>
      </c>
      <c r="E1715" s="11" t="s">
        <v>73</v>
      </c>
      <c r="F1715" s="11" t="s">
        <v>29</v>
      </c>
      <c r="G1715" s="11" t="s">
        <v>54</v>
      </c>
      <c r="H1715" s="11" t="s">
        <v>55</v>
      </c>
      <c r="I1715" s="11" t="s">
        <v>32</v>
      </c>
      <c r="J1715" s="11" t="s">
        <v>94</v>
      </c>
      <c r="K1715" s="11" t="s">
        <v>110</v>
      </c>
      <c r="L1715" s="9">
        <v>27506</v>
      </c>
      <c r="M1715" s="11" t="s">
        <v>70</v>
      </c>
      <c r="N1715" s="11" t="s">
        <v>36</v>
      </c>
      <c r="O1715" s="11" t="s">
        <v>59</v>
      </c>
      <c r="P1715" s="11" t="s">
        <v>60</v>
      </c>
      <c r="Q1715" s="11" t="s">
        <v>39</v>
      </c>
      <c r="R1715" s="11" cm="1">
        <f t="array" ref="R1715">_xlfn.IFS(Table3[[#This Row],[Performance Levels]]="Exceeds",4,Table3[[#This Row],[Performance Levels]]="Fully Meets",3,Table3[[#This Row],[Performance Levels]]="PIP",1,Table3[[#This Row],[Performance Levels]]="Needs Improvement",2)</f>
        <v>3</v>
      </c>
      <c r="S1715" s="11">
        <v>2</v>
      </c>
      <c r="T1715" s="11" t="str" cm="1">
        <f t="array" ref="T1715">_xlfn.IFS(S1715&lt;=2,"Excellent",S1715=3,"Average",S1715&lt;=5,"Poor")</f>
        <v>Excellent</v>
      </c>
      <c r="U1715" s="9">
        <v>45085</v>
      </c>
      <c r="V1715" s="11">
        <v>2</v>
      </c>
      <c r="W1715" s="11" t="str" cm="1">
        <f t="array" ref="W1715">_xlfn.IFS(S1715&lt;=2,"High",S1715=3,"Moderate",S1715&lt;=5,"Low")</f>
        <v>High</v>
      </c>
      <c r="X1715" s="11">
        <v>5</v>
      </c>
      <c r="Y1715" s="11" t="str" cm="1">
        <f t="array" ref="Y1715">_xlfn.IFS(S1715&lt;=2,"High",S1715=3,"Moderate",S1715&lt;=5,"Low")</f>
        <v>High</v>
      </c>
      <c r="Z1715" s="11">
        <v>2</v>
      </c>
      <c r="AA1715" s="11" t="str" cm="1">
        <f t="array" ref="AA1715">_xlfn.IFS(S1715&lt;=2,"High",S1715=3,"Moderate",S1715&lt;=5,"Low")</f>
        <v>High</v>
      </c>
      <c r="AB1715" s="9">
        <v>45056</v>
      </c>
      <c r="AC1715" s="11" t="s">
        <v>40</v>
      </c>
      <c r="AD1715" s="11" t="s">
        <v>50</v>
      </c>
      <c r="AE1715" s="11" t="s">
        <v>62</v>
      </c>
      <c r="AF1715" s="11">
        <v>3</v>
      </c>
      <c r="AG1715" s="12">
        <v>240.77</v>
      </c>
      <c r="AH1715" s="11">
        <v>47</v>
      </c>
      <c r="AI1715" s="11" t="str" cm="1">
        <f t="array" ref="AI1715">_xlfn.IFS(AH1715&lt;=25,"Young",AH1715&lt;=50,"Adult",AH1715&gt;50,"Old")</f>
        <v>Adult</v>
      </c>
    </row>
    <row r="1716" spans="1:35" x14ac:dyDescent="0.35">
      <c r="A1716" s="7">
        <v>2238</v>
      </c>
      <c r="B1716" s="5">
        <v>44259</v>
      </c>
      <c r="C1716" s="6">
        <f t="shared" ca="1" si="26"/>
        <v>5.2111111111111112</v>
      </c>
      <c r="D1716" s="7" t="s">
        <v>143</v>
      </c>
      <c r="E1716" s="7" t="s">
        <v>63</v>
      </c>
      <c r="F1716" s="7" t="s">
        <v>29</v>
      </c>
      <c r="G1716" s="7" t="s">
        <v>45</v>
      </c>
      <c r="H1716" s="7" t="s">
        <v>55</v>
      </c>
      <c r="I1716" s="7" t="s">
        <v>32</v>
      </c>
      <c r="J1716" s="7" t="s">
        <v>94</v>
      </c>
      <c r="K1716" s="7" t="s">
        <v>95</v>
      </c>
      <c r="L1716" s="5">
        <v>26315</v>
      </c>
      <c r="M1716" s="7" t="s">
        <v>70</v>
      </c>
      <c r="N1716" s="7" t="s">
        <v>47</v>
      </c>
      <c r="O1716" s="7" t="s">
        <v>48</v>
      </c>
      <c r="P1716" s="7" t="s">
        <v>38</v>
      </c>
      <c r="Q1716" s="7" t="s">
        <v>39</v>
      </c>
      <c r="R1716" s="7" cm="1">
        <f t="array" ref="R1716">_xlfn.IFS(Table3[[#This Row],[Performance Levels]]="Exceeds",4,Table3[[#This Row],[Performance Levels]]="Fully Meets",3,Table3[[#This Row],[Performance Levels]]="PIP",1,Table3[[#This Row],[Performance Levels]]="Needs Improvement",2)</f>
        <v>3</v>
      </c>
      <c r="S1716" s="7">
        <v>2</v>
      </c>
      <c r="T1716" s="7" t="str" cm="1">
        <f t="array" ref="T1716">_xlfn.IFS(S1716&lt;=2,"Excellent",S1716=3,"Average",S1716&lt;=5,"Poor")</f>
        <v>Excellent</v>
      </c>
      <c r="U1716" s="5">
        <v>45013</v>
      </c>
      <c r="V1716" s="7">
        <v>4</v>
      </c>
      <c r="W1716" s="7" t="str" cm="1">
        <f t="array" ref="W1716">_xlfn.IFS(S1716&lt;=2,"High",S1716=3,"Moderate",S1716&lt;=5,"Low")</f>
        <v>High</v>
      </c>
      <c r="X1716" s="7">
        <v>4</v>
      </c>
      <c r="Y1716" s="7" t="str" cm="1">
        <f t="array" ref="Y1716">_xlfn.IFS(S1716&lt;=2,"High",S1716=3,"Moderate",S1716&lt;=5,"Low")</f>
        <v>High</v>
      </c>
      <c r="Z1716" s="7">
        <v>3</v>
      </c>
      <c r="AA1716" s="7" t="str" cm="1">
        <f t="array" ref="AA1716">_xlfn.IFS(S1716&lt;=2,"High",S1716=3,"Moderate",S1716&lt;=5,"Low")</f>
        <v>High</v>
      </c>
      <c r="AB1716" s="5">
        <v>45030</v>
      </c>
      <c r="AC1716" s="7" t="s">
        <v>91</v>
      </c>
      <c r="AD1716" s="7" t="s">
        <v>50</v>
      </c>
      <c r="AE1716" s="7" t="s">
        <v>62</v>
      </c>
      <c r="AF1716" s="7">
        <v>5</v>
      </c>
      <c r="AG1716" s="8">
        <v>905.56</v>
      </c>
      <c r="AH1716" s="7">
        <v>49</v>
      </c>
      <c r="AI1716" s="7" t="str" cm="1">
        <f t="array" ref="AI1716">_xlfn.IFS(AH1716&lt;=25,"Young",AH1716&lt;=50,"Adult",AH1716&gt;50,"Old")</f>
        <v>Adult</v>
      </c>
    </row>
    <row r="1717" spans="1:35" x14ac:dyDescent="0.35">
      <c r="A1717" s="11">
        <v>2239</v>
      </c>
      <c r="B1717" s="9">
        <v>44995</v>
      </c>
      <c r="C1717" s="10">
        <f t="shared" ca="1" si="26"/>
        <v>3.1944444444444446</v>
      </c>
      <c r="D1717" s="11" t="s">
        <v>144</v>
      </c>
      <c r="E1717" s="11" t="s">
        <v>84</v>
      </c>
      <c r="F1717" s="11" t="s">
        <v>29</v>
      </c>
      <c r="G1717" s="11" t="s">
        <v>54</v>
      </c>
      <c r="H1717" s="11" t="s">
        <v>31</v>
      </c>
      <c r="I1717" s="11" t="s">
        <v>45</v>
      </c>
      <c r="J1717" s="11" t="s">
        <v>94</v>
      </c>
      <c r="K1717" s="11" t="s">
        <v>101</v>
      </c>
      <c r="L1717" s="9">
        <v>22991</v>
      </c>
      <c r="M1717" s="11" t="s">
        <v>35</v>
      </c>
      <c r="N1717" s="11" t="s">
        <v>47</v>
      </c>
      <c r="O1717" s="11" t="s">
        <v>83</v>
      </c>
      <c r="P1717" s="11" t="s">
        <v>76</v>
      </c>
      <c r="Q1717" s="11" t="s">
        <v>39</v>
      </c>
      <c r="R1717" s="11" cm="1">
        <f t="array" ref="R1717">_xlfn.IFS(Table3[[#This Row],[Performance Levels]]="Exceeds",4,Table3[[#This Row],[Performance Levels]]="Fully Meets",3,Table3[[#This Row],[Performance Levels]]="PIP",1,Table3[[#This Row],[Performance Levels]]="Needs Improvement",2)</f>
        <v>3</v>
      </c>
      <c r="S1717" s="11">
        <v>5</v>
      </c>
      <c r="T1717" s="11" t="str" cm="1">
        <f t="array" ref="T1717">_xlfn.IFS(S1717&lt;=2,"Excellent",S1717=3,"Average",S1717&lt;=5,"Poor")</f>
        <v>Poor</v>
      </c>
      <c r="U1717" s="9">
        <v>44926</v>
      </c>
      <c r="V1717" s="11">
        <v>1</v>
      </c>
      <c r="W1717" s="11" t="str" cm="1">
        <f t="array" ref="W1717">_xlfn.IFS(S1717&lt;=2,"High",S1717=3,"Moderate",S1717&lt;=5,"Low")</f>
        <v>Low</v>
      </c>
      <c r="X1717" s="11">
        <v>3</v>
      </c>
      <c r="Y1717" s="11" t="str" cm="1">
        <f t="array" ref="Y1717">_xlfn.IFS(S1717&lt;=2,"High",S1717=3,"Moderate",S1717&lt;=5,"Low")</f>
        <v>Low</v>
      </c>
      <c r="Z1717" s="11">
        <v>4</v>
      </c>
      <c r="AA1717" s="11" t="str" cm="1">
        <f t="array" ref="AA1717">_xlfn.IFS(S1717&lt;=2,"High",S1717=3,"Moderate",S1717&lt;=5,"Low")</f>
        <v>Low</v>
      </c>
      <c r="AB1717" s="9">
        <v>45027</v>
      </c>
      <c r="AC1717" s="11" t="s">
        <v>67</v>
      </c>
      <c r="AD1717" s="11" t="s">
        <v>41</v>
      </c>
      <c r="AE1717" s="11" t="s">
        <v>72</v>
      </c>
      <c r="AF1717" s="11">
        <v>4</v>
      </c>
      <c r="AG1717" s="12">
        <v>273.83999999999997</v>
      </c>
      <c r="AH1717" s="11">
        <v>61</v>
      </c>
      <c r="AI1717" s="11" t="str" cm="1">
        <f t="array" ref="AI1717">_xlfn.IFS(AH1717&lt;=25,"Young",AH1717&lt;=50,"Adult",AH1717&gt;50,"Old")</f>
        <v>Old</v>
      </c>
    </row>
    <row r="1718" spans="1:35" x14ac:dyDescent="0.35">
      <c r="A1718" s="7">
        <v>2240</v>
      </c>
      <c r="B1718" s="5">
        <v>43439</v>
      </c>
      <c r="C1718" s="6">
        <f t="shared" ca="1" si="26"/>
        <v>7.458333333333333</v>
      </c>
      <c r="D1718" s="7" t="s">
        <v>111</v>
      </c>
      <c r="E1718" s="7" t="s">
        <v>84</v>
      </c>
      <c r="F1718" s="7" t="s">
        <v>29</v>
      </c>
      <c r="G1718" s="7" t="s">
        <v>45</v>
      </c>
      <c r="H1718" s="7" t="s">
        <v>55</v>
      </c>
      <c r="I1718" s="7" t="s">
        <v>45</v>
      </c>
      <c r="J1718" s="7" t="s">
        <v>94</v>
      </c>
      <c r="K1718" s="7" t="s">
        <v>34</v>
      </c>
      <c r="L1718" s="5">
        <v>35762</v>
      </c>
      <c r="M1718" s="7" t="s">
        <v>35</v>
      </c>
      <c r="N1718" s="7" t="s">
        <v>36</v>
      </c>
      <c r="O1718" s="7" t="s">
        <v>48</v>
      </c>
      <c r="P1718" s="7" t="s">
        <v>66</v>
      </c>
      <c r="Q1718" s="7" t="s">
        <v>39</v>
      </c>
      <c r="R1718" s="7" cm="1">
        <f t="array" ref="R1718">_xlfn.IFS(Table3[[#This Row],[Performance Levels]]="Exceeds",4,Table3[[#This Row],[Performance Levels]]="Fully Meets",3,Table3[[#This Row],[Performance Levels]]="PIP",1,Table3[[#This Row],[Performance Levels]]="Needs Improvement",2)</f>
        <v>3</v>
      </c>
      <c r="S1718" s="7">
        <v>2</v>
      </c>
      <c r="T1718" s="7" t="str" cm="1">
        <f t="array" ref="T1718">_xlfn.IFS(S1718&lt;=2,"Excellent",S1718=3,"Average",S1718&lt;=5,"Poor")</f>
        <v>Excellent</v>
      </c>
      <c r="U1718" s="5">
        <v>44795</v>
      </c>
      <c r="V1718" s="7">
        <v>2</v>
      </c>
      <c r="W1718" s="7" t="str" cm="1">
        <f t="array" ref="W1718">_xlfn.IFS(S1718&lt;=2,"High",S1718=3,"Moderate",S1718&lt;=5,"Low")</f>
        <v>High</v>
      </c>
      <c r="X1718" s="7">
        <v>4</v>
      </c>
      <c r="Y1718" s="7" t="str" cm="1">
        <f t="array" ref="Y1718">_xlfn.IFS(S1718&lt;=2,"High",S1718=3,"Moderate",S1718&lt;=5,"Low")</f>
        <v>High</v>
      </c>
      <c r="Z1718" s="7">
        <v>5</v>
      </c>
      <c r="AA1718" s="7" t="str" cm="1">
        <f t="array" ref="AA1718">_xlfn.IFS(S1718&lt;=2,"High",S1718=3,"Moderate",S1718&lt;=5,"Low")</f>
        <v>High</v>
      </c>
      <c r="AB1718" s="5">
        <v>45002</v>
      </c>
      <c r="AC1718" s="7" t="s">
        <v>91</v>
      </c>
      <c r="AD1718" s="7" t="s">
        <v>41</v>
      </c>
      <c r="AE1718" s="7" t="s">
        <v>51</v>
      </c>
      <c r="AF1718" s="7">
        <v>4</v>
      </c>
      <c r="AG1718" s="8">
        <v>980.41</v>
      </c>
      <c r="AH1718" s="7">
        <v>21</v>
      </c>
      <c r="AI1718" s="7" t="str" cm="1">
        <f t="array" ref="AI1718">_xlfn.IFS(AH1718&lt;=25,"Young",AH1718&lt;=50,"Adult",AH1718&gt;50,"Old")</f>
        <v>Young</v>
      </c>
    </row>
    <row r="1719" spans="1:35" x14ac:dyDescent="0.35">
      <c r="A1719" s="11">
        <v>2241</v>
      </c>
      <c r="B1719" s="9">
        <v>44371</v>
      </c>
      <c r="C1719" s="10">
        <f t="shared" ca="1" si="26"/>
        <v>4.9055555555555559</v>
      </c>
      <c r="D1719" s="11" t="s">
        <v>111</v>
      </c>
      <c r="E1719" s="11" t="s">
        <v>43</v>
      </c>
      <c r="F1719" s="11" t="s">
        <v>29</v>
      </c>
      <c r="G1719" s="11" t="s">
        <v>45</v>
      </c>
      <c r="H1719" s="11" t="s">
        <v>31</v>
      </c>
      <c r="I1719" s="11" t="s">
        <v>45</v>
      </c>
      <c r="J1719" s="11" t="s">
        <v>94</v>
      </c>
      <c r="K1719" s="11" t="s">
        <v>109</v>
      </c>
      <c r="L1719" s="9">
        <v>29738</v>
      </c>
      <c r="M1719" s="11" t="s">
        <v>35</v>
      </c>
      <c r="N1719" s="11" t="s">
        <v>36</v>
      </c>
      <c r="O1719" s="11" t="s">
        <v>48</v>
      </c>
      <c r="P1719" s="11" t="s">
        <v>66</v>
      </c>
      <c r="Q1719" s="11" t="s">
        <v>39</v>
      </c>
      <c r="R1719" s="11" cm="1">
        <f t="array" ref="R1719">_xlfn.IFS(Table3[[#This Row],[Performance Levels]]="Exceeds",4,Table3[[#This Row],[Performance Levels]]="Fully Meets",3,Table3[[#This Row],[Performance Levels]]="PIP",1,Table3[[#This Row],[Performance Levels]]="Needs Improvement",2)</f>
        <v>3</v>
      </c>
      <c r="S1719" s="11">
        <v>2</v>
      </c>
      <c r="T1719" s="11" t="str" cm="1">
        <f t="array" ref="T1719">_xlfn.IFS(S1719&lt;=2,"Excellent",S1719=3,"Average",S1719&lt;=5,"Poor")</f>
        <v>Excellent</v>
      </c>
      <c r="U1719" s="9">
        <v>44956</v>
      </c>
      <c r="V1719" s="11">
        <v>4</v>
      </c>
      <c r="W1719" s="11" t="str" cm="1">
        <f t="array" ref="W1719">_xlfn.IFS(S1719&lt;=2,"High",S1719=3,"Moderate",S1719&lt;=5,"Low")</f>
        <v>High</v>
      </c>
      <c r="X1719" s="11">
        <v>4</v>
      </c>
      <c r="Y1719" s="11" t="str" cm="1">
        <f t="array" ref="Y1719">_xlfn.IFS(S1719&lt;=2,"High",S1719=3,"Moderate",S1719&lt;=5,"Low")</f>
        <v>High</v>
      </c>
      <c r="Z1719" s="11">
        <v>4</v>
      </c>
      <c r="AA1719" s="11" t="str" cm="1">
        <f t="array" ref="AA1719">_xlfn.IFS(S1719&lt;=2,"High",S1719=3,"Moderate",S1719&lt;=5,"Low")</f>
        <v>High</v>
      </c>
      <c r="AB1719" s="9">
        <v>44952</v>
      </c>
      <c r="AC1719" s="11" t="s">
        <v>91</v>
      </c>
      <c r="AD1719" s="11" t="s">
        <v>50</v>
      </c>
      <c r="AE1719" s="11" t="s">
        <v>42</v>
      </c>
      <c r="AF1719" s="11">
        <v>5</v>
      </c>
      <c r="AG1719" s="12">
        <v>834.95</v>
      </c>
      <c r="AH1719" s="11">
        <v>40</v>
      </c>
      <c r="AI1719" s="11" t="str" cm="1">
        <f t="array" ref="AI1719">_xlfn.IFS(AH1719&lt;=25,"Young",AH1719&lt;=50,"Adult",AH1719&gt;50,"Old")</f>
        <v>Adult</v>
      </c>
    </row>
    <row r="1720" spans="1:35" x14ac:dyDescent="0.35">
      <c r="A1720" s="7">
        <v>2242</v>
      </c>
      <c r="B1720" s="5">
        <v>44691</v>
      </c>
      <c r="C1720" s="6">
        <f t="shared" ca="1" si="26"/>
        <v>4.0277777777777777</v>
      </c>
      <c r="D1720" s="7" t="s">
        <v>111</v>
      </c>
      <c r="E1720" s="7" t="s">
        <v>86</v>
      </c>
      <c r="F1720" s="7" t="s">
        <v>29</v>
      </c>
      <c r="G1720" s="7" t="s">
        <v>54</v>
      </c>
      <c r="H1720" s="7" t="s">
        <v>31</v>
      </c>
      <c r="I1720" s="7" t="s">
        <v>32</v>
      </c>
      <c r="J1720" s="7" t="s">
        <v>94</v>
      </c>
      <c r="K1720" s="7" t="s">
        <v>69</v>
      </c>
      <c r="L1720" s="5">
        <v>34422</v>
      </c>
      <c r="M1720" s="7" t="s">
        <v>35</v>
      </c>
      <c r="N1720" s="7" t="s">
        <v>36</v>
      </c>
      <c r="O1720" s="7" t="s">
        <v>48</v>
      </c>
      <c r="P1720" s="7" t="s">
        <v>66</v>
      </c>
      <c r="Q1720" s="7" t="s">
        <v>39</v>
      </c>
      <c r="R1720" s="7" cm="1">
        <f t="array" ref="R1720">_xlfn.IFS(Table3[[#This Row],[Performance Levels]]="Exceeds",4,Table3[[#This Row],[Performance Levels]]="Fully Meets",3,Table3[[#This Row],[Performance Levels]]="PIP",1,Table3[[#This Row],[Performance Levels]]="Needs Improvement",2)</f>
        <v>3</v>
      </c>
      <c r="S1720" s="7">
        <v>4</v>
      </c>
      <c r="T1720" s="7" t="str" cm="1">
        <f t="array" ref="T1720">_xlfn.IFS(S1720&lt;=2,"Excellent",S1720=3,"Average",S1720&lt;=5,"Poor")</f>
        <v>Poor</v>
      </c>
      <c r="U1720" s="5">
        <v>44983</v>
      </c>
      <c r="V1720" s="7">
        <v>3</v>
      </c>
      <c r="W1720" s="7" t="str" cm="1">
        <f t="array" ref="W1720">_xlfn.IFS(S1720&lt;=2,"High",S1720=3,"Moderate",S1720&lt;=5,"Low")</f>
        <v>Low</v>
      </c>
      <c r="X1720" s="7">
        <v>2</v>
      </c>
      <c r="Y1720" s="7" t="str" cm="1">
        <f t="array" ref="Y1720">_xlfn.IFS(S1720&lt;=2,"High",S1720=3,"Moderate",S1720&lt;=5,"Low")</f>
        <v>Low</v>
      </c>
      <c r="Z1720" s="7">
        <v>4</v>
      </c>
      <c r="AA1720" s="7" t="str" cm="1">
        <f t="array" ref="AA1720">_xlfn.IFS(S1720&lt;=2,"High",S1720=3,"Moderate",S1720&lt;=5,"Low")</f>
        <v>Low</v>
      </c>
      <c r="AB1720" s="5">
        <v>44912</v>
      </c>
      <c r="AC1720" s="7" t="s">
        <v>61</v>
      </c>
      <c r="AD1720" s="7" t="s">
        <v>50</v>
      </c>
      <c r="AE1720" s="7" t="s">
        <v>42</v>
      </c>
      <c r="AF1720" s="7">
        <v>1</v>
      </c>
      <c r="AG1720" s="8">
        <v>627.11</v>
      </c>
      <c r="AH1720" s="7">
        <v>28</v>
      </c>
      <c r="AI1720" s="7" t="str" cm="1">
        <f t="array" ref="AI1720">_xlfn.IFS(AH1720&lt;=25,"Young",AH1720&lt;=50,"Adult",AH1720&gt;50,"Old")</f>
        <v>Adult</v>
      </c>
    </row>
    <row r="1721" spans="1:35" x14ac:dyDescent="0.35">
      <c r="A1721" s="11">
        <v>2243</v>
      </c>
      <c r="B1721" s="9">
        <v>45029</v>
      </c>
      <c r="C1721" s="10">
        <f t="shared" ca="1" si="26"/>
        <v>3.1027777777777779</v>
      </c>
      <c r="D1721" s="11" t="s">
        <v>111</v>
      </c>
      <c r="E1721" s="11" t="s">
        <v>63</v>
      </c>
      <c r="F1721" s="11" t="s">
        <v>29</v>
      </c>
      <c r="G1721" s="11" t="s">
        <v>54</v>
      </c>
      <c r="H1721" s="11" t="s">
        <v>44</v>
      </c>
      <c r="I1721" s="11" t="s">
        <v>45</v>
      </c>
      <c r="J1721" s="11" t="s">
        <v>94</v>
      </c>
      <c r="K1721" s="11" t="s">
        <v>34</v>
      </c>
      <c r="L1721" s="9">
        <v>19925</v>
      </c>
      <c r="M1721" s="11" t="s">
        <v>70</v>
      </c>
      <c r="N1721" s="11" t="s">
        <v>36</v>
      </c>
      <c r="O1721" s="11" t="s">
        <v>59</v>
      </c>
      <c r="P1721" s="11" t="s">
        <v>66</v>
      </c>
      <c r="Q1721" s="11" t="s">
        <v>39</v>
      </c>
      <c r="R1721" s="11" cm="1">
        <f t="array" ref="R1721">_xlfn.IFS(Table3[[#This Row],[Performance Levels]]="Exceeds",4,Table3[[#This Row],[Performance Levels]]="Fully Meets",3,Table3[[#This Row],[Performance Levels]]="PIP",1,Table3[[#This Row],[Performance Levels]]="Needs Improvement",2)</f>
        <v>3</v>
      </c>
      <c r="S1721" s="11">
        <v>4</v>
      </c>
      <c r="T1721" s="11" t="str" cm="1">
        <f t="array" ref="T1721">_xlfn.IFS(S1721&lt;=2,"Excellent",S1721=3,"Average",S1721&lt;=5,"Poor")</f>
        <v>Poor</v>
      </c>
      <c r="U1721" s="9">
        <v>45103</v>
      </c>
      <c r="V1721" s="11">
        <v>1</v>
      </c>
      <c r="W1721" s="11" t="str" cm="1">
        <f t="array" ref="W1721">_xlfn.IFS(S1721&lt;=2,"High",S1721=3,"Moderate",S1721&lt;=5,"Low")</f>
        <v>Low</v>
      </c>
      <c r="X1721" s="11">
        <v>3</v>
      </c>
      <c r="Y1721" s="11" t="str" cm="1">
        <f t="array" ref="Y1721">_xlfn.IFS(S1721&lt;=2,"High",S1721=3,"Moderate",S1721&lt;=5,"Low")</f>
        <v>Low</v>
      </c>
      <c r="Z1721" s="11">
        <v>5</v>
      </c>
      <c r="AA1721" s="11" t="str" cm="1">
        <f t="array" ref="AA1721">_xlfn.IFS(S1721&lt;=2,"High",S1721=3,"Moderate",S1721&lt;=5,"Low")</f>
        <v>Low</v>
      </c>
      <c r="AB1721" s="9">
        <v>44925</v>
      </c>
      <c r="AC1721" s="11" t="s">
        <v>40</v>
      </c>
      <c r="AD1721" s="11" t="s">
        <v>50</v>
      </c>
      <c r="AE1721" s="11" t="s">
        <v>72</v>
      </c>
      <c r="AF1721" s="11">
        <v>4</v>
      </c>
      <c r="AG1721" s="12">
        <v>242.22</v>
      </c>
      <c r="AH1721" s="11">
        <v>69</v>
      </c>
      <c r="AI1721" s="11" t="str" cm="1">
        <f t="array" ref="AI1721">_xlfn.IFS(AH1721&lt;=25,"Young",AH1721&lt;=50,"Adult",AH1721&gt;50,"Old")</f>
        <v>Old</v>
      </c>
    </row>
    <row r="1722" spans="1:35" x14ac:dyDescent="0.35">
      <c r="A1722" s="7">
        <v>2244</v>
      </c>
      <c r="B1722" s="5">
        <v>44777</v>
      </c>
      <c r="C1722" s="6">
        <f t="shared" ca="1" si="26"/>
        <v>3.7944444444444443</v>
      </c>
      <c r="D1722" s="7" t="s">
        <v>142</v>
      </c>
      <c r="E1722" s="7" t="s">
        <v>93</v>
      </c>
      <c r="F1722" s="7" t="s">
        <v>29</v>
      </c>
      <c r="G1722" s="7" t="s">
        <v>30</v>
      </c>
      <c r="H1722" s="7" t="s">
        <v>31</v>
      </c>
      <c r="I1722" s="7" t="s">
        <v>32</v>
      </c>
      <c r="J1722" s="7" t="s">
        <v>94</v>
      </c>
      <c r="K1722" s="7" t="s">
        <v>69</v>
      </c>
      <c r="L1722" s="5">
        <v>54765</v>
      </c>
      <c r="M1722" s="7" t="s">
        <v>70</v>
      </c>
      <c r="N1722" s="7" t="s">
        <v>36</v>
      </c>
      <c r="O1722" s="7" t="s">
        <v>59</v>
      </c>
      <c r="P1722" s="7" t="s">
        <v>66</v>
      </c>
      <c r="Q1722" s="7" t="s">
        <v>39</v>
      </c>
      <c r="R1722" s="7" cm="1">
        <f t="array" ref="R1722">_xlfn.IFS(Table3[[#This Row],[Performance Levels]]="Exceeds",4,Table3[[#This Row],[Performance Levels]]="Fully Meets",3,Table3[[#This Row],[Performance Levels]]="PIP",1,Table3[[#This Row],[Performance Levels]]="Needs Improvement",2)</f>
        <v>3</v>
      </c>
      <c r="S1722" s="7">
        <v>4</v>
      </c>
      <c r="T1722" s="7" t="str" cm="1">
        <f t="array" ref="T1722">_xlfn.IFS(S1722&lt;=2,"Excellent",S1722=3,"Average",S1722&lt;=5,"Poor")</f>
        <v>Poor</v>
      </c>
      <c r="U1722" s="5">
        <v>44986</v>
      </c>
      <c r="V1722" s="7">
        <v>4</v>
      </c>
      <c r="W1722" s="7" t="str" cm="1">
        <f t="array" ref="W1722">_xlfn.IFS(S1722&lt;=2,"High",S1722=3,"Moderate",S1722&lt;=5,"Low")</f>
        <v>Low</v>
      </c>
      <c r="X1722" s="7">
        <v>2</v>
      </c>
      <c r="Y1722" s="7" t="str" cm="1">
        <f t="array" ref="Y1722">_xlfn.IFS(S1722&lt;=2,"High",S1722=3,"Moderate",S1722&lt;=5,"Low")</f>
        <v>Low</v>
      </c>
      <c r="Z1722" s="7">
        <v>1</v>
      </c>
      <c r="AA1722" s="7" t="str" cm="1">
        <f t="array" ref="AA1722">_xlfn.IFS(S1722&lt;=2,"High",S1722=3,"Moderate",S1722&lt;=5,"Low")</f>
        <v>Low</v>
      </c>
      <c r="AB1722" s="5">
        <v>44909</v>
      </c>
      <c r="AC1722" s="7" t="s">
        <v>40</v>
      </c>
      <c r="AD1722" s="7" t="s">
        <v>41</v>
      </c>
      <c r="AE1722" s="7" t="s">
        <v>72</v>
      </c>
      <c r="AF1722" s="7">
        <v>2</v>
      </c>
      <c r="AG1722" s="8">
        <v>804.01</v>
      </c>
      <c r="AH1722" s="7">
        <v>73</v>
      </c>
      <c r="AI1722" s="7" t="str" cm="1">
        <f t="array" ref="AI1722">_xlfn.IFS(AH1722&lt;=25,"Young",AH1722&lt;=50,"Adult",AH1722&gt;50,"Old")</f>
        <v>Old</v>
      </c>
    </row>
    <row r="1723" spans="1:35" x14ac:dyDescent="0.35">
      <c r="A1723" s="11">
        <v>2245</v>
      </c>
      <c r="B1723" s="9">
        <v>44255</v>
      </c>
      <c r="C1723" s="10">
        <f t="shared" ca="1" si="26"/>
        <v>5.2222222222222223</v>
      </c>
      <c r="D1723" s="11" t="s">
        <v>143</v>
      </c>
      <c r="E1723" s="11" t="s">
        <v>73</v>
      </c>
      <c r="F1723" s="11" t="s">
        <v>29</v>
      </c>
      <c r="G1723" s="11" t="s">
        <v>45</v>
      </c>
      <c r="H1723" s="11" t="s">
        <v>31</v>
      </c>
      <c r="I1723" s="11" t="s">
        <v>45</v>
      </c>
      <c r="J1723" s="11" t="s">
        <v>94</v>
      </c>
      <c r="K1723" s="11" t="s">
        <v>78</v>
      </c>
      <c r="L1723" s="9">
        <v>53585</v>
      </c>
      <c r="M1723" s="11" t="s">
        <v>35</v>
      </c>
      <c r="N1723" s="11" t="s">
        <v>47</v>
      </c>
      <c r="O1723" s="11" t="s">
        <v>71</v>
      </c>
      <c r="P1723" s="11" t="s">
        <v>76</v>
      </c>
      <c r="Q1723" s="11" t="s">
        <v>39</v>
      </c>
      <c r="R1723" s="11" cm="1">
        <f t="array" ref="R1723">_xlfn.IFS(Table3[[#This Row],[Performance Levels]]="Exceeds",4,Table3[[#This Row],[Performance Levels]]="Fully Meets",3,Table3[[#This Row],[Performance Levels]]="PIP",1,Table3[[#This Row],[Performance Levels]]="Needs Improvement",2)</f>
        <v>3</v>
      </c>
      <c r="S1723" s="11">
        <v>5</v>
      </c>
      <c r="T1723" s="11" t="str" cm="1">
        <f t="array" ref="T1723">_xlfn.IFS(S1723&lt;=2,"Excellent",S1723=3,"Average",S1723&lt;=5,"Poor")</f>
        <v>Poor</v>
      </c>
      <c r="U1723" s="9">
        <v>45115</v>
      </c>
      <c r="V1723" s="11">
        <v>2</v>
      </c>
      <c r="W1723" s="11" t="str" cm="1">
        <f t="array" ref="W1723">_xlfn.IFS(S1723&lt;=2,"High",S1723=3,"Moderate",S1723&lt;=5,"Low")</f>
        <v>Low</v>
      </c>
      <c r="X1723" s="11">
        <v>4</v>
      </c>
      <c r="Y1723" s="11" t="str" cm="1">
        <f t="array" ref="Y1723">_xlfn.IFS(S1723&lt;=2,"High",S1723=3,"Moderate",S1723&lt;=5,"Low")</f>
        <v>Low</v>
      </c>
      <c r="Z1723" s="11">
        <v>4</v>
      </c>
      <c r="AA1723" s="11" t="str" cm="1">
        <f t="array" ref="AA1723">_xlfn.IFS(S1723&lt;=2,"High",S1723=3,"Moderate",S1723&lt;=5,"Low")</f>
        <v>Low</v>
      </c>
      <c r="AB1723" s="9">
        <v>45020</v>
      </c>
      <c r="AC1723" s="11" t="s">
        <v>61</v>
      </c>
      <c r="AD1723" s="11" t="s">
        <v>41</v>
      </c>
      <c r="AE1723" s="11" t="s">
        <v>51</v>
      </c>
      <c r="AF1723" s="11">
        <v>1</v>
      </c>
      <c r="AG1723" s="12">
        <v>968.2</v>
      </c>
      <c r="AH1723" s="11">
        <v>75</v>
      </c>
      <c r="AI1723" s="11" t="str" cm="1">
        <f t="array" ref="AI1723">_xlfn.IFS(AH1723&lt;=25,"Young",AH1723&lt;=50,"Adult",AH1723&gt;50,"Old")</f>
        <v>Old</v>
      </c>
    </row>
    <row r="1724" spans="1:35" x14ac:dyDescent="0.35">
      <c r="A1724" s="7">
        <v>2246</v>
      </c>
      <c r="B1724" s="5">
        <v>44118</v>
      </c>
      <c r="C1724" s="6">
        <f t="shared" ca="1" si="26"/>
        <v>5.6</v>
      </c>
      <c r="D1724" s="7" t="s">
        <v>144</v>
      </c>
      <c r="E1724" s="7" t="s">
        <v>80</v>
      </c>
      <c r="F1724" s="7" t="s">
        <v>29</v>
      </c>
      <c r="G1724" s="7" t="s">
        <v>30</v>
      </c>
      <c r="H1724" s="7" t="s">
        <v>55</v>
      </c>
      <c r="I1724" s="7" t="s">
        <v>45</v>
      </c>
      <c r="J1724" s="7" t="s">
        <v>94</v>
      </c>
      <c r="K1724" s="7" t="s">
        <v>69</v>
      </c>
      <c r="L1724" s="5">
        <v>26990</v>
      </c>
      <c r="M1724" s="7" t="s">
        <v>35</v>
      </c>
      <c r="N1724" s="7" t="s">
        <v>47</v>
      </c>
      <c r="O1724" s="7" t="s">
        <v>37</v>
      </c>
      <c r="P1724" s="7" t="s">
        <v>76</v>
      </c>
      <c r="Q1724" s="7" t="s">
        <v>39</v>
      </c>
      <c r="R1724" s="7" cm="1">
        <f t="array" ref="R1724">_xlfn.IFS(Table3[[#This Row],[Performance Levels]]="Exceeds",4,Table3[[#This Row],[Performance Levels]]="Fully Meets",3,Table3[[#This Row],[Performance Levels]]="PIP",1,Table3[[#This Row],[Performance Levels]]="Needs Improvement",2)</f>
        <v>3</v>
      </c>
      <c r="S1724" s="7">
        <v>4</v>
      </c>
      <c r="T1724" s="7" t="str" cm="1">
        <f t="array" ref="T1724">_xlfn.IFS(S1724&lt;=2,"Excellent",S1724=3,"Average",S1724&lt;=5,"Poor")</f>
        <v>Poor</v>
      </c>
      <c r="U1724" s="5">
        <v>45005</v>
      </c>
      <c r="V1724" s="7">
        <v>3</v>
      </c>
      <c r="W1724" s="7" t="str" cm="1">
        <f t="array" ref="W1724">_xlfn.IFS(S1724&lt;=2,"High",S1724=3,"Moderate",S1724&lt;=5,"Low")</f>
        <v>Low</v>
      </c>
      <c r="X1724" s="7">
        <v>4</v>
      </c>
      <c r="Y1724" s="7" t="str" cm="1">
        <f t="array" ref="Y1724">_xlfn.IFS(S1724&lt;=2,"High",S1724=3,"Moderate",S1724&lt;=5,"Low")</f>
        <v>Low</v>
      </c>
      <c r="Z1724" s="7">
        <v>5</v>
      </c>
      <c r="AA1724" s="7" t="str" cm="1">
        <f t="array" ref="AA1724">_xlfn.IFS(S1724&lt;=2,"High",S1724=3,"Moderate",S1724&lt;=5,"Low")</f>
        <v>Low</v>
      </c>
      <c r="AB1724" s="5">
        <v>44967</v>
      </c>
      <c r="AC1724" s="7" t="s">
        <v>61</v>
      </c>
      <c r="AD1724" s="7" t="s">
        <v>41</v>
      </c>
      <c r="AE1724" s="7" t="s">
        <v>62</v>
      </c>
      <c r="AF1724" s="7">
        <v>2</v>
      </c>
      <c r="AG1724" s="8">
        <v>364.36</v>
      </c>
      <c r="AH1724" s="7">
        <v>47</v>
      </c>
      <c r="AI1724" s="7" t="str" cm="1">
        <f t="array" ref="AI1724">_xlfn.IFS(AH1724&lt;=25,"Young",AH1724&lt;=50,"Adult",AH1724&gt;50,"Old")</f>
        <v>Adult</v>
      </c>
    </row>
    <row r="1725" spans="1:35" x14ac:dyDescent="0.35">
      <c r="A1725" s="11">
        <v>2247</v>
      </c>
      <c r="B1725" s="9">
        <v>43353</v>
      </c>
      <c r="C1725" s="10">
        <f t="shared" ca="1" si="26"/>
        <v>7.6944444444444446</v>
      </c>
      <c r="D1725" s="11" t="s">
        <v>111</v>
      </c>
      <c r="E1725" s="11" t="s">
        <v>84</v>
      </c>
      <c r="F1725" s="11" t="s">
        <v>29</v>
      </c>
      <c r="G1725" s="11" t="s">
        <v>45</v>
      </c>
      <c r="H1725" s="11" t="s">
        <v>55</v>
      </c>
      <c r="I1725" s="11" t="s">
        <v>32</v>
      </c>
      <c r="J1725" s="11" t="s">
        <v>94</v>
      </c>
      <c r="K1725" s="11" t="s">
        <v>96</v>
      </c>
      <c r="L1725" s="9">
        <v>30416</v>
      </c>
      <c r="M1725" s="11" t="s">
        <v>35</v>
      </c>
      <c r="N1725" s="11" t="s">
        <v>36</v>
      </c>
      <c r="O1725" s="11" t="s">
        <v>48</v>
      </c>
      <c r="P1725" s="11" t="s">
        <v>38</v>
      </c>
      <c r="Q1725" s="11" t="s">
        <v>39</v>
      </c>
      <c r="R1725" s="11" cm="1">
        <f t="array" ref="R1725">_xlfn.IFS(Table3[[#This Row],[Performance Levels]]="Exceeds",4,Table3[[#This Row],[Performance Levels]]="Fully Meets",3,Table3[[#This Row],[Performance Levels]]="PIP",1,Table3[[#This Row],[Performance Levels]]="Needs Improvement",2)</f>
        <v>3</v>
      </c>
      <c r="S1725" s="11">
        <v>2</v>
      </c>
      <c r="T1725" s="11" t="str" cm="1">
        <f t="array" ref="T1725">_xlfn.IFS(S1725&lt;=2,"Excellent",S1725=3,"Average",S1725&lt;=5,"Poor")</f>
        <v>Excellent</v>
      </c>
      <c r="U1725" s="9">
        <v>44973</v>
      </c>
      <c r="V1725" s="11">
        <v>3</v>
      </c>
      <c r="W1725" s="11" t="str" cm="1">
        <f t="array" ref="W1725">_xlfn.IFS(S1725&lt;=2,"High",S1725=3,"Moderate",S1725&lt;=5,"Low")</f>
        <v>High</v>
      </c>
      <c r="X1725" s="11">
        <v>4</v>
      </c>
      <c r="Y1725" s="11" t="str" cm="1">
        <f t="array" ref="Y1725">_xlfn.IFS(S1725&lt;=2,"High",S1725=3,"Moderate",S1725&lt;=5,"Low")</f>
        <v>High</v>
      </c>
      <c r="Z1725" s="11">
        <v>4</v>
      </c>
      <c r="AA1725" s="11" t="str" cm="1">
        <f t="array" ref="AA1725">_xlfn.IFS(S1725&lt;=2,"High",S1725=3,"Moderate",S1725&lt;=5,"Low")</f>
        <v>High</v>
      </c>
      <c r="AB1725" s="9">
        <v>45035</v>
      </c>
      <c r="AC1725" s="11" t="s">
        <v>91</v>
      </c>
      <c r="AD1725" s="11" t="s">
        <v>50</v>
      </c>
      <c r="AE1725" s="11" t="s">
        <v>51</v>
      </c>
      <c r="AF1725" s="11">
        <v>3</v>
      </c>
      <c r="AG1725" s="12">
        <v>803.16</v>
      </c>
      <c r="AH1725" s="11">
        <v>35</v>
      </c>
      <c r="AI1725" s="11" t="str" cm="1">
        <f t="array" ref="AI1725">_xlfn.IFS(AH1725&lt;=25,"Young",AH1725&lt;=50,"Adult",AH1725&gt;50,"Old")</f>
        <v>Adult</v>
      </c>
    </row>
    <row r="1726" spans="1:35" x14ac:dyDescent="0.35">
      <c r="A1726" s="7">
        <v>2248</v>
      </c>
      <c r="B1726" s="5">
        <v>44911</v>
      </c>
      <c r="C1726" s="6">
        <f t="shared" ca="1" si="26"/>
        <v>3.4277777777777776</v>
      </c>
      <c r="D1726" s="7" t="s">
        <v>111</v>
      </c>
      <c r="E1726" s="7" t="s">
        <v>43</v>
      </c>
      <c r="F1726" s="7" t="s">
        <v>29</v>
      </c>
      <c r="G1726" s="7" t="s">
        <v>45</v>
      </c>
      <c r="H1726" s="7" t="s">
        <v>55</v>
      </c>
      <c r="I1726" s="7" t="s">
        <v>32</v>
      </c>
      <c r="J1726" s="7" t="s">
        <v>94</v>
      </c>
      <c r="K1726" s="7" t="s">
        <v>69</v>
      </c>
      <c r="L1726" s="5">
        <v>36511</v>
      </c>
      <c r="M1726" s="7" t="s">
        <v>35</v>
      </c>
      <c r="N1726" s="7" t="s">
        <v>36</v>
      </c>
      <c r="O1726" s="7" t="s">
        <v>48</v>
      </c>
      <c r="P1726" s="7" t="s">
        <v>38</v>
      </c>
      <c r="Q1726" s="7" t="s">
        <v>39</v>
      </c>
      <c r="R1726" s="7" cm="1">
        <f t="array" ref="R1726">_xlfn.IFS(Table3[[#This Row],[Performance Levels]]="Exceeds",4,Table3[[#This Row],[Performance Levels]]="Fully Meets",3,Table3[[#This Row],[Performance Levels]]="PIP",1,Table3[[#This Row],[Performance Levels]]="Needs Improvement",2)</f>
        <v>3</v>
      </c>
      <c r="S1726" s="7">
        <v>2</v>
      </c>
      <c r="T1726" s="7" t="str" cm="1">
        <f t="array" ref="T1726">_xlfn.IFS(S1726&lt;=2,"Excellent",S1726=3,"Average",S1726&lt;=5,"Poor")</f>
        <v>Excellent</v>
      </c>
      <c r="U1726" s="5">
        <v>45070</v>
      </c>
      <c r="V1726" s="7">
        <v>1</v>
      </c>
      <c r="W1726" s="7" t="str" cm="1">
        <f t="array" ref="W1726">_xlfn.IFS(S1726&lt;=2,"High",S1726=3,"Moderate",S1726&lt;=5,"Low")</f>
        <v>High</v>
      </c>
      <c r="X1726" s="7">
        <v>5</v>
      </c>
      <c r="Y1726" s="7" t="str" cm="1">
        <f t="array" ref="Y1726">_xlfn.IFS(S1726&lt;=2,"High",S1726=3,"Moderate",S1726&lt;=5,"Low")</f>
        <v>High</v>
      </c>
      <c r="Z1726" s="7">
        <v>5</v>
      </c>
      <c r="AA1726" s="7" t="str" cm="1">
        <f t="array" ref="AA1726">_xlfn.IFS(S1726&lt;=2,"High",S1726=3,"Moderate",S1726&lt;=5,"Low")</f>
        <v>High</v>
      </c>
      <c r="AB1726" s="5">
        <v>45014</v>
      </c>
      <c r="AC1726" s="7" t="s">
        <v>40</v>
      </c>
      <c r="AD1726" s="7" t="s">
        <v>50</v>
      </c>
      <c r="AE1726" s="7" t="s">
        <v>51</v>
      </c>
      <c r="AF1726" s="7">
        <v>2</v>
      </c>
      <c r="AG1726" s="8">
        <v>571.12</v>
      </c>
      <c r="AH1726" s="7">
        <v>23</v>
      </c>
      <c r="AI1726" s="7" t="str" cm="1">
        <f t="array" ref="AI1726">_xlfn.IFS(AH1726&lt;=25,"Young",AH1726&lt;=50,"Adult",AH1726&gt;50,"Old")</f>
        <v>Young</v>
      </c>
    </row>
    <row r="1727" spans="1:35" x14ac:dyDescent="0.35">
      <c r="A1727" s="11">
        <v>2249</v>
      </c>
      <c r="B1727" s="9">
        <v>43371</v>
      </c>
      <c r="C1727" s="10">
        <f t="shared" ca="1" si="26"/>
        <v>7.6444444444444448</v>
      </c>
      <c r="D1727" s="11" t="s">
        <v>111</v>
      </c>
      <c r="E1727" s="11" t="s">
        <v>86</v>
      </c>
      <c r="F1727" s="11" t="s">
        <v>29</v>
      </c>
      <c r="G1727" s="11" t="s">
        <v>30</v>
      </c>
      <c r="H1727" s="11" t="s">
        <v>31</v>
      </c>
      <c r="I1727" s="11" t="s">
        <v>45</v>
      </c>
      <c r="J1727" s="11" t="s">
        <v>94</v>
      </c>
      <c r="K1727" s="11" t="s">
        <v>69</v>
      </c>
      <c r="L1727" s="9">
        <v>34645</v>
      </c>
      <c r="M1727" s="11" t="s">
        <v>35</v>
      </c>
      <c r="N1727" s="11" t="s">
        <v>36</v>
      </c>
      <c r="O1727" s="11" t="s">
        <v>71</v>
      </c>
      <c r="P1727" s="11" t="s">
        <v>76</v>
      </c>
      <c r="Q1727" s="11" t="s">
        <v>39</v>
      </c>
      <c r="R1727" s="11" cm="1">
        <f t="array" ref="R1727">_xlfn.IFS(Table3[[#This Row],[Performance Levels]]="Exceeds",4,Table3[[#This Row],[Performance Levels]]="Fully Meets",3,Table3[[#This Row],[Performance Levels]]="PIP",1,Table3[[#This Row],[Performance Levels]]="Needs Improvement",2)</f>
        <v>3</v>
      </c>
      <c r="S1727" s="11">
        <v>4</v>
      </c>
      <c r="T1727" s="11" t="str" cm="1">
        <f t="array" ref="T1727">_xlfn.IFS(S1727&lt;=2,"Excellent",S1727=3,"Average",S1727&lt;=5,"Poor")</f>
        <v>Poor</v>
      </c>
      <c r="U1727" s="9">
        <v>45075</v>
      </c>
      <c r="V1727" s="11">
        <v>3</v>
      </c>
      <c r="W1727" s="11" t="str" cm="1">
        <f t="array" ref="W1727">_xlfn.IFS(S1727&lt;=2,"High",S1727=3,"Moderate",S1727&lt;=5,"Low")</f>
        <v>Low</v>
      </c>
      <c r="X1727" s="11">
        <v>5</v>
      </c>
      <c r="Y1727" s="11" t="str" cm="1">
        <f t="array" ref="Y1727">_xlfn.IFS(S1727&lt;=2,"High",S1727=3,"Moderate",S1727&lt;=5,"Low")</f>
        <v>Low</v>
      </c>
      <c r="Z1727" s="11">
        <v>5</v>
      </c>
      <c r="AA1727" s="11" t="str" cm="1">
        <f t="array" ref="AA1727">_xlfn.IFS(S1727&lt;=2,"High",S1727=3,"Moderate",S1727&lt;=5,"Low")</f>
        <v>Low</v>
      </c>
      <c r="AB1727" s="9">
        <v>45113</v>
      </c>
      <c r="AC1727" s="11" t="s">
        <v>49</v>
      </c>
      <c r="AD1727" s="11" t="s">
        <v>50</v>
      </c>
      <c r="AE1727" s="11" t="s">
        <v>42</v>
      </c>
      <c r="AF1727" s="11">
        <v>2</v>
      </c>
      <c r="AG1727" s="12">
        <v>705.36</v>
      </c>
      <c r="AH1727" s="11">
        <v>24</v>
      </c>
      <c r="AI1727" s="11" t="str" cm="1">
        <f t="array" ref="AI1727">_xlfn.IFS(AH1727&lt;=25,"Young",AH1727&lt;=50,"Adult",AH1727&gt;50,"Old")</f>
        <v>Young</v>
      </c>
    </row>
    <row r="1728" spans="1:35" x14ac:dyDescent="0.35">
      <c r="A1728" s="7">
        <v>2250</v>
      </c>
      <c r="B1728" s="5">
        <v>44628</v>
      </c>
      <c r="C1728" s="6">
        <f t="shared" ca="1" si="26"/>
        <v>4.2</v>
      </c>
      <c r="D1728" s="7" t="s">
        <v>111</v>
      </c>
      <c r="E1728" s="7" t="s">
        <v>63</v>
      </c>
      <c r="F1728" s="7" t="s">
        <v>29</v>
      </c>
      <c r="G1728" s="7" t="s">
        <v>30</v>
      </c>
      <c r="H1728" s="7" t="s">
        <v>31</v>
      </c>
      <c r="I1728" s="7" t="s">
        <v>32</v>
      </c>
      <c r="J1728" s="7" t="s">
        <v>94</v>
      </c>
      <c r="K1728" s="7" t="s">
        <v>46</v>
      </c>
      <c r="L1728" s="5">
        <v>22891</v>
      </c>
      <c r="M1728" s="7" t="s">
        <v>70</v>
      </c>
      <c r="N1728" s="7" t="s">
        <v>36</v>
      </c>
      <c r="O1728" s="7" t="s">
        <v>83</v>
      </c>
      <c r="P1728" s="7" t="s">
        <v>66</v>
      </c>
      <c r="Q1728" s="7" t="s">
        <v>39</v>
      </c>
      <c r="R1728" s="7" cm="1">
        <f t="array" ref="R1728">_xlfn.IFS(Table3[[#This Row],[Performance Levels]]="Exceeds",4,Table3[[#This Row],[Performance Levels]]="Fully Meets",3,Table3[[#This Row],[Performance Levels]]="PIP",1,Table3[[#This Row],[Performance Levels]]="Needs Improvement",2)</f>
        <v>3</v>
      </c>
      <c r="S1728" s="7">
        <v>5</v>
      </c>
      <c r="T1728" s="7" t="str" cm="1">
        <f t="array" ref="T1728">_xlfn.IFS(S1728&lt;=2,"Excellent",S1728=3,"Average",S1728&lt;=5,"Poor")</f>
        <v>Poor</v>
      </c>
      <c r="U1728" s="5">
        <v>45075</v>
      </c>
      <c r="V1728" s="7">
        <v>4</v>
      </c>
      <c r="W1728" s="7" t="str" cm="1">
        <f t="array" ref="W1728">_xlfn.IFS(S1728&lt;=2,"High",S1728=3,"Moderate",S1728&lt;=5,"Low")</f>
        <v>Low</v>
      </c>
      <c r="X1728" s="7">
        <v>2</v>
      </c>
      <c r="Y1728" s="7" t="str" cm="1">
        <f t="array" ref="Y1728">_xlfn.IFS(S1728&lt;=2,"High",S1728=3,"Moderate",S1728&lt;=5,"Low")</f>
        <v>Low</v>
      </c>
      <c r="Z1728" s="7">
        <v>1</v>
      </c>
      <c r="AA1728" s="7" t="str" cm="1">
        <f t="array" ref="AA1728">_xlfn.IFS(S1728&lt;=2,"High",S1728=3,"Moderate",S1728&lt;=5,"Low")</f>
        <v>Low</v>
      </c>
      <c r="AB1728" s="5">
        <v>45024</v>
      </c>
      <c r="AC1728" s="7" t="s">
        <v>91</v>
      </c>
      <c r="AD1728" s="7" t="s">
        <v>41</v>
      </c>
      <c r="AE1728" s="7" t="s">
        <v>42</v>
      </c>
      <c r="AF1728" s="7">
        <v>5</v>
      </c>
      <c r="AG1728" s="8">
        <v>565.78</v>
      </c>
      <c r="AH1728" s="7">
        <v>60</v>
      </c>
      <c r="AI1728" s="7" t="str" cm="1">
        <f t="array" ref="AI1728">_xlfn.IFS(AH1728&lt;=25,"Young",AH1728&lt;=50,"Adult",AH1728&gt;50,"Old")</f>
        <v>Old</v>
      </c>
    </row>
    <row r="1729" spans="1:35" x14ac:dyDescent="0.35">
      <c r="A1729" s="11">
        <v>2251</v>
      </c>
      <c r="B1729" s="9">
        <v>44573</v>
      </c>
      <c r="C1729" s="10">
        <f t="shared" ca="1" si="26"/>
        <v>4.3555555555555552</v>
      </c>
      <c r="D1729" s="11" t="s">
        <v>142</v>
      </c>
      <c r="E1729" s="11" t="s">
        <v>93</v>
      </c>
      <c r="F1729" s="11" t="s">
        <v>29</v>
      </c>
      <c r="G1729" s="11" t="s">
        <v>45</v>
      </c>
      <c r="H1729" s="11" t="s">
        <v>55</v>
      </c>
      <c r="I1729" s="11" t="s">
        <v>32</v>
      </c>
      <c r="J1729" s="11" t="s">
        <v>94</v>
      </c>
      <c r="K1729" s="11" t="s">
        <v>95</v>
      </c>
      <c r="L1729" s="9">
        <v>28766</v>
      </c>
      <c r="M1729" s="11" t="s">
        <v>35</v>
      </c>
      <c r="N1729" s="11" t="s">
        <v>36</v>
      </c>
      <c r="O1729" s="11" t="s">
        <v>48</v>
      </c>
      <c r="P1729" s="11" t="s">
        <v>76</v>
      </c>
      <c r="Q1729" s="11" t="s">
        <v>39</v>
      </c>
      <c r="R1729" s="11" cm="1">
        <f t="array" ref="R1729">_xlfn.IFS(Table3[[#This Row],[Performance Levels]]="Exceeds",4,Table3[[#This Row],[Performance Levels]]="Fully Meets",3,Table3[[#This Row],[Performance Levels]]="PIP",1,Table3[[#This Row],[Performance Levels]]="Needs Improvement",2)</f>
        <v>3</v>
      </c>
      <c r="S1729" s="11">
        <v>2</v>
      </c>
      <c r="T1729" s="11" t="str" cm="1">
        <f t="array" ref="T1729">_xlfn.IFS(S1729&lt;=2,"Excellent",S1729=3,"Average",S1729&lt;=5,"Poor")</f>
        <v>Excellent</v>
      </c>
      <c r="U1729" s="9">
        <v>44822</v>
      </c>
      <c r="V1729" s="11">
        <v>4</v>
      </c>
      <c r="W1729" s="11" t="str" cm="1">
        <f t="array" ref="W1729">_xlfn.IFS(S1729&lt;=2,"High",S1729=3,"Moderate",S1729&lt;=5,"Low")</f>
        <v>High</v>
      </c>
      <c r="X1729" s="11">
        <v>4</v>
      </c>
      <c r="Y1729" s="11" t="str" cm="1">
        <f t="array" ref="Y1729">_xlfn.IFS(S1729&lt;=2,"High",S1729=3,"Moderate",S1729&lt;=5,"Low")</f>
        <v>High</v>
      </c>
      <c r="Z1729" s="11">
        <v>4</v>
      </c>
      <c r="AA1729" s="11" t="str" cm="1">
        <f t="array" ref="AA1729">_xlfn.IFS(S1729&lt;=2,"High",S1729=3,"Moderate",S1729&lt;=5,"Low")</f>
        <v>High</v>
      </c>
      <c r="AB1729" s="9">
        <v>44884</v>
      </c>
      <c r="AC1729" s="11" t="s">
        <v>67</v>
      </c>
      <c r="AD1729" s="11" t="s">
        <v>50</v>
      </c>
      <c r="AE1729" s="11" t="s">
        <v>51</v>
      </c>
      <c r="AF1729" s="11">
        <v>5</v>
      </c>
      <c r="AG1729" s="12">
        <v>593.14</v>
      </c>
      <c r="AH1729" s="11">
        <v>44</v>
      </c>
      <c r="AI1729" s="11" t="str" cm="1">
        <f t="array" ref="AI1729">_xlfn.IFS(AH1729&lt;=25,"Young",AH1729&lt;=50,"Adult",AH1729&gt;50,"Old")</f>
        <v>Adult</v>
      </c>
    </row>
    <row r="1730" spans="1:35" x14ac:dyDescent="0.35">
      <c r="A1730" s="7">
        <v>2252</v>
      </c>
      <c r="B1730" s="5">
        <v>44173</v>
      </c>
      <c r="C1730" s="6">
        <f t="shared" ca="1" si="26"/>
        <v>5.45</v>
      </c>
      <c r="D1730" s="7" t="s">
        <v>143</v>
      </c>
      <c r="E1730" s="7" t="s">
        <v>73</v>
      </c>
      <c r="F1730" s="7" t="s">
        <v>29</v>
      </c>
      <c r="G1730" s="7" t="s">
        <v>30</v>
      </c>
      <c r="H1730" s="7" t="s">
        <v>55</v>
      </c>
      <c r="I1730" s="7" t="s">
        <v>45</v>
      </c>
      <c r="J1730" s="7" t="s">
        <v>94</v>
      </c>
      <c r="K1730" s="7" t="s">
        <v>69</v>
      </c>
      <c r="L1730" s="5">
        <v>26980</v>
      </c>
      <c r="M1730" s="7" t="s">
        <v>35</v>
      </c>
      <c r="N1730" s="7" t="s">
        <v>47</v>
      </c>
      <c r="O1730" s="7" t="s">
        <v>37</v>
      </c>
      <c r="P1730" s="7" t="s">
        <v>38</v>
      </c>
      <c r="Q1730" s="7" t="s">
        <v>39</v>
      </c>
      <c r="R1730" s="7" cm="1">
        <f t="array" ref="R1730">_xlfn.IFS(Table3[[#This Row],[Performance Levels]]="Exceeds",4,Table3[[#This Row],[Performance Levels]]="Fully Meets",3,Table3[[#This Row],[Performance Levels]]="PIP",1,Table3[[#This Row],[Performance Levels]]="Needs Improvement",2)</f>
        <v>3</v>
      </c>
      <c r="S1730" s="7">
        <v>4</v>
      </c>
      <c r="T1730" s="7" t="str" cm="1">
        <f t="array" ref="T1730">_xlfn.IFS(S1730&lt;=2,"Excellent",S1730=3,"Average",S1730&lt;=5,"Poor")</f>
        <v>Poor</v>
      </c>
      <c r="U1730" s="5">
        <v>44832</v>
      </c>
      <c r="V1730" s="7">
        <v>1</v>
      </c>
      <c r="W1730" s="7" t="str" cm="1">
        <f t="array" ref="W1730">_xlfn.IFS(S1730&lt;=2,"High",S1730=3,"Moderate",S1730&lt;=5,"Low")</f>
        <v>Low</v>
      </c>
      <c r="X1730" s="7">
        <v>3</v>
      </c>
      <c r="Y1730" s="7" t="str" cm="1">
        <f t="array" ref="Y1730">_xlfn.IFS(S1730&lt;=2,"High",S1730=3,"Moderate",S1730&lt;=5,"Low")</f>
        <v>Low</v>
      </c>
      <c r="Z1730" s="7">
        <v>3</v>
      </c>
      <c r="AA1730" s="7" t="str" cm="1">
        <f t="array" ref="AA1730">_xlfn.IFS(S1730&lt;=2,"High",S1730=3,"Moderate",S1730&lt;=5,"Low")</f>
        <v>Low</v>
      </c>
      <c r="AB1730" s="5">
        <v>44905</v>
      </c>
      <c r="AC1730" s="7" t="s">
        <v>91</v>
      </c>
      <c r="AD1730" s="7" t="s">
        <v>41</v>
      </c>
      <c r="AE1730" s="7" t="s">
        <v>62</v>
      </c>
      <c r="AF1730" s="7">
        <v>1</v>
      </c>
      <c r="AG1730" s="8">
        <v>648.23</v>
      </c>
      <c r="AH1730" s="7">
        <v>47</v>
      </c>
      <c r="AI1730" s="7" t="str" cm="1">
        <f t="array" ref="AI1730">_xlfn.IFS(AH1730&lt;=25,"Young",AH1730&lt;=50,"Adult",AH1730&gt;50,"Old")</f>
        <v>Adult</v>
      </c>
    </row>
    <row r="1731" spans="1:35" x14ac:dyDescent="0.35">
      <c r="A1731" s="11">
        <v>2253</v>
      </c>
      <c r="B1731" s="9">
        <v>44152</v>
      </c>
      <c r="C1731" s="10">
        <f t="shared" ref="C1731:C1794" ca="1" si="27">YEARFRAC(B1731,TODAY())</f>
        <v>5.5083333333333337</v>
      </c>
      <c r="D1731" s="11" t="s">
        <v>111</v>
      </c>
      <c r="E1731" s="11" t="s">
        <v>93</v>
      </c>
      <c r="F1731" s="11" t="s">
        <v>29</v>
      </c>
      <c r="G1731" s="11" t="s">
        <v>54</v>
      </c>
      <c r="H1731" s="11" t="s">
        <v>44</v>
      </c>
      <c r="I1731" s="11" t="s">
        <v>54</v>
      </c>
      <c r="J1731" s="11" t="s">
        <v>94</v>
      </c>
      <c r="K1731" s="11" t="s">
        <v>69</v>
      </c>
      <c r="L1731" s="9">
        <v>29987</v>
      </c>
      <c r="M1731" s="11" t="s">
        <v>35</v>
      </c>
      <c r="N1731" s="11" t="s">
        <v>36</v>
      </c>
      <c r="O1731" s="11" t="s">
        <v>59</v>
      </c>
      <c r="P1731" s="11" t="s">
        <v>60</v>
      </c>
      <c r="Q1731" s="11" t="s">
        <v>39</v>
      </c>
      <c r="R1731" s="11" cm="1">
        <f t="array" ref="R1731">_xlfn.IFS(Table3[[#This Row],[Performance Levels]]="Exceeds",4,Table3[[#This Row],[Performance Levels]]="Fully Meets",3,Table3[[#This Row],[Performance Levels]]="PIP",1,Table3[[#This Row],[Performance Levels]]="Needs Improvement",2)</f>
        <v>3</v>
      </c>
      <c r="S1731" s="11">
        <v>1</v>
      </c>
      <c r="T1731" s="11" t="str" cm="1">
        <f t="array" ref="T1731">_xlfn.IFS(S1731&lt;=2,"Excellent",S1731=3,"Average",S1731&lt;=5,"Poor")</f>
        <v>Excellent</v>
      </c>
      <c r="U1731" s="9">
        <v>45103</v>
      </c>
      <c r="V1731" s="11">
        <v>5</v>
      </c>
      <c r="W1731" s="11" t="str" cm="1">
        <f t="array" ref="W1731">_xlfn.IFS(S1731&lt;=2,"High",S1731=3,"Moderate",S1731&lt;=5,"Low")</f>
        <v>High</v>
      </c>
      <c r="X1731" s="11">
        <v>1</v>
      </c>
      <c r="Y1731" s="11" t="str" cm="1">
        <f t="array" ref="Y1731">_xlfn.IFS(S1731&lt;=2,"High",S1731=3,"Moderate",S1731&lt;=5,"Low")</f>
        <v>High</v>
      </c>
      <c r="Z1731" s="11">
        <v>2</v>
      </c>
      <c r="AA1731" s="11" t="str" cm="1">
        <f t="array" ref="AA1731">_xlfn.IFS(S1731&lt;=2,"High",S1731=3,"Moderate",S1731&lt;=5,"Low")</f>
        <v>High</v>
      </c>
      <c r="AB1731" s="9">
        <v>44933</v>
      </c>
      <c r="AC1731" s="11" t="s">
        <v>91</v>
      </c>
      <c r="AD1731" s="11" t="s">
        <v>50</v>
      </c>
      <c r="AE1731" s="11" t="s">
        <v>51</v>
      </c>
      <c r="AF1731" s="11">
        <v>1</v>
      </c>
      <c r="AG1731" s="12">
        <v>426.97</v>
      </c>
      <c r="AH1731" s="11">
        <v>38</v>
      </c>
      <c r="AI1731" s="11" t="str" cm="1">
        <f t="array" ref="AI1731">_xlfn.IFS(AH1731&lt;=25,"Young",AH1731&lt;=50,"Adult",AH1731&gt;50,"Old")</f>
        <v>Adult</v>
      </c>
    </row>
    <row r="1732" spans="1:35" x14ac:dyDescent="0.35">
      <c r="A1732" s="7">
        <v>2254</v>
      </c>
      <c r="B1732" s="5">
        <v>44214</v>
      </c>
      <c r="C1732" s="6">
        <f t="shared" ca="1" si="27"/>
        <v>5.3388888888888886</v>
      </c>
      <c r="D1732" s="7" t="s">
        <v>111</v>
      </c>
      <c r="E1732" s="7" t="s">
        <v>84</v>
      </c>
      <c r="F1732" s="7" t="s">
        <v>29</v>
      </c>
      <c r="G1732" s="7" t="s">
        <v>54</v>
      </c>
      <c r="H1732" s="7" t="s">
        <v>44</v>
      </c>
      <c r="I1732" s="7" t="s">
        <v>45</v>
      </c>
      <c r="J1732" s="7" t="s">
        <v>94</v>
      </c>
      <c r="K1732" s="7" t="s">
        <v>57</v>
      </c>
      <c r="L1732" s="5">
        <v>21120</v>
      </c>
      <c r="M1732" s="7" t="s">
        <v>35</v>
      </c>
      <c r="N1732" s="7" t="s">
        <v>36</v>
      </c>
      <c r="O1732" s="7" t="s">
        <v>48</v>
      </c>
      <c r="P1732" s="7" t="s">
        <v>60</v>
      </c>
      <c r="Q1732" s="7" t="s">
        <v>39</v>
      </c>
      <c r="R1732" s="7" cm="1">
        <f t="array" ref="R1732">_xlfn.IFS(Table3[[#This Row],[Performance Levels]]="Exceeds",4,Table3[[#This Row],[Performance Levels]]="Fully Meets",3,Table3[[#This Row],[Performance Levels]]="PIP",1,Table3[[#This Row],[Performance Levels]]="Needs Improvement",2)</f>
        <v>3</v>
      </c>
      <c r="S1732" s="7">
        <v>2</v>
      </c>
      <c r="T1732" s="7" t="str" cm="1">
        <f t="array" ref="T1732">_xlfn.IFS(S1732&lt;=2,"Excellent",S1732=3,"Average",S1732&lt;=5,"Poor")</f>
        <v>Excellent</v>
      </c>
      <c r="U1732" s="5">
        <v>44909</v>
      </c>
      <c r="V1732" s="7">
        <v>3</v>
      </c>
      <c r="W1732" s="7" t="str" cm="1">
        <f t="array" ref="W1732">_xlfn.IFS(S1732&lt;=2,"High",S1732=3,"Moderate",S1732&lt;=5,"Low")</f>
        <v>High</v>
      </c>
      <c r="X1732" s="7">
        <v>2</v>
      </c>
      <c r="Y1732" s="7" t="str" cm="1">
        <f t="array" ref="Y1732">_xlfn.IFS(S1732&lt;=2,"High",S1732=3,"Moderate",S1732&lt;=5,"Low")</f>
        <v>High</v>
      </c>
      <c r="Z1732" s="7">
        <v>5</v>
      </c>
      <c r="AA1732" s="7" t="str" cm="1">
        <f t="array" ref="AA1732">_xlfn.IFS(S1732&lt;=2,"High",S1732=3,"Moderate",S1732&lt;=5,"Low")</f>
        <v>High</v>
      </c>
      <c r="AB1732" s="5">
        <v>44885</v>
      </c>
      <c r="AC1732" s="7" t="s">
        <v>61</v>
      </c>
      <c r="AD1732" s="7" t="s">
        <v>41</v>
      </c>
      <c r="AE1732" s="7" t="s">
        <v>42</v>
      </c>
      <c r="AF1732" s="7">
        <v>4</v>
      </c>
      <c r="AG1732" s="8">
        <v>267.76</v>
      </c>
      <c r="AH1732" s="7">
        <v>64</v>
      </c>
      <c r="AI1732" s="7" t="str" cm="1">
        <f t="array" ref="AI1732">_xlfn.IFS(AH1732&lt;=25,"Young",AH1732&lt;=50,"Adult",AH1732&gt;50,"Old")</f>
        <v>Old</v>
      </c>
    </row>
    <row r="1733" spans="1:35" x14ac:dyDescent="0.35">
      <c r="A1733" s="11">
        <v>2255</v>
      </c>
      <c r="B1733" s="9">
        <v>44089</v>
      </c>
      <c r="C1733" s="10">
        <f t="shared" ca="1" si="27"/>
        <v>5.6805555555555554</v>
      </c>
      <c r="D1733" s="11" t="s">
        <v>111</v>
      </c>
      <c r="E1733" s="11" t="s">
        <v>63</v>
      </c>
      <c r="F1733" s="11" t="s">
        <v>29</v>
      </c>
      <c r="G1733" s="11" t="s">
        <v>54</v>
      </c>
      <c r="H1733" s="11" t="s">
        <v>31</v>
      </c>
      <c r="I1733" s="11" t="s">
        <v>45</v>
      </c>
      <c r="J1733" s="11" t="s">
        <v>94</v>
      </c>
      <c r="K1733" s="11" t="s">
        <v>100</v>
      </c>
      <c r="L1733" s="9">
        <v>33070</v>
      </c>
      <c r="M1733" s="11" t="s">
        <v>35</v>
      </c>
      <c r="N1733" s="11" t="s">
        <v>36</v>
      </c>
      <c r="O1733" s="11" t="s">
        <v>48</v>
      </c>
      <c r="P1733" s="11" t="s">
        <v>60</v>
      </c>
      <c r="Q1733" s="11" t="s">
        <v>39</v>
      </c>
      <c r="R1733" s="11" cm="1">
        <f t="array" ref="R1733">_xlfn.IFS(Table3[[#This Row],[Performance Levels]]="Exceeds",4,Table3[[#This Row],[Performance Levels]]="Fully Meets",3,Table3[[#This Row],[Performance Levels]]="PIP",1,Table3[[#This Row],[Performance Levels]]="Needs Improvement",2)</f>
        <v>3</v>
      </c>
      <c r="S1733" s="11">
        <v>2</v>
      </c>
      <c r="T1733" s="11" t="str" cm="1">
        <f t="array" ref="T1733">_xlfn.IFS(S1733&lt;=2,"Excellent",S1733=3,"Average",S1733&lt;=5,"Poor")</f>
        <v>Excellent</v>
      </c>
      <c r="U1733" s="9">
        <v>45058</v>
      </c>
      <c r="V1733" s="11">
        <v>1</v>
      </c>
      <c r="W1733" s="11" t="str" cm="1">
        <f t="array" ref="W1733">_xlfn.IFS(S1733&lt;=2,"High",S1733=3,"Moderate",S1733&lt;=5,"Low")</f>
        <v>High</v>
      </c>
      <c r="X1733" s="11">
        <v>4</v>
      </c>
      <c r="Y1733" s="11" t="str" cm="1">
        <f t="array" ref="Y1733">_xlfn.IFS(S1733&lt;=2,"High",S1733=3,"Moderate",S1733&lt;=5,"Low")</f>
        <v>High</v>
      </c>
      <c r="Z1733" s="11">
        <v>4</v>
      </c>
      <c r="AA1733" s="11" t="str" cm="1">
        <f t="array" ref="AA1733">_xlfn.IFS(S1733&lt;=2,"High",S1733=3,"Moderate",S1733&lt;=5,"Low")</f>
        <v>High</v>
      </c>
      <c r="AB1733" s="9">
        <v>44962</v>
      </c>
      <c r="AC1733" s="11" t="s">
        <v>49</v>
      </c>
      <c r="AD1733" s="11" t="s">
        <v>41</v>
      </c>
      <c r="AE1733" s="11" t="s">
        <v>62</v>
      </c>
      <c r="AF1733" s="11">
        <v>1</v>
      </c>
      <c r="AG1733" s="12">
        <v>357.69</v>
      </c>
      <c r="AH1733" s="11">
        <v>30</v>
      </c>
      <c r="AI1733" s="11" t="str" cm="1">
        <f t="array" ref="AI1733">_xlfn.IFS(AH1733&lt;=25,"Young",AH1733&lt;=50,"Adult",AH1733&gt;50,"Old")</f>
        <v>Adult</v>
      </c>
    </row>
    <row r="1734" spans="1:35" x14ac:dyDescent="0.35">
      <c r="A1734" s="7">
        <v>2256</v>
      </c>
      <c r="B1734" s="5">
        <v>43810</v>
      </c>
      <c r="C1734" s="6">
        <f t="shared" ca="1" si="27"/>
        <v>6.4416666666666664</v>
      </c>
      <c r="D1734" s="7" t="s">
        <v>111</v>
      </c>
      <c r="E1734" s="7" t="s">
        <v>73</v>
      </c>
      <c r="F1734" s="7" t="s">
        <v>29</v>
      </c>
      <c r="G1734" s="7" t="s">
        <v>45</v>
      </c>
      <c r="H1734" s="7" t="s">
        <v>31</v>
      </c>
      <c r="I1734" s="7" t="s">
        <v>54</v>
      </c>
      <c r="J1734" s="7" t="s">
        <v>94</v>
      </c>
      <c r="K1734" s="7" t="s">
        <v>69</v>
      </c>
      <c r="L1734" s="5">
        <v>29949</v>
      </c>
      <c r="M1734" s="7" t="s">
        <v>70</v>
      </c>
      <c r="N1734" s="7" t="s">
        <v>36</v>
      </c>
      <c r="O1734" s="7" t="s">
        <v>83</v>
      </c>
      <c r="P1734" s="7" t="s">
        <v>38</v>
      </c>
      <c r="Q1734" s="7" t="s">
        <v>39</v>
      </c>
      <c r="R1734" s="7" cm="1">
        <f t="array" ref="R1734">_xlfn.IFS(Table3[[#This Row],[Performance Levels]]="Exceeds",4,Table3[[#This Row],[Performance Levels]]="Fully Meets",3,Table3[[#This Row],[Performance Levels]]="PIP",1,Table3[[#This Row],[Performance Levels]]="Needs Improvement",2)</f>
        <v>3</v>
      </c>
      <c r="S1734" s="7">
        <v>5</v>
      </c>
      <c r="T1734" s="7" t="str" cm="1">
        <f t="array" ref="T1734">_xlfn.IFS(S1734&lt;=2,"Excellent",S1734=3,"Average",S1734&lt;=5,"Poor")</f>
        <v>Poor</v>
      </c>
      <c r="U1734" s="5">
        <v>45121</v>
      </c>
      <c r="V1734" s="7">
        <v>5</v>
      </c>
      <c r="W1734" s="7" t="str" cm="1">
        <f t="array" ref="W1734">_xlfn.IFS(S1734&lt;=2,"High",S1734=3,"Moderate",S1734&lt;=5,"Low")</f>
        <v>Low</v>
      </c>
      <c r="X1734" s="7">
        <v>5</v>
      </c>
      <c r="Y1734" s="7" t="str" cm="1">
        <f t="array" ref="Y1734">_xlfn.IFS(S1734&lt;=2,"High",S1734=3,"Moderate",S1734&lt;=5,"Low")</f>
        <v>Low</v>
      </c>
      <c r="Z1734" s="7">
        <v>4</v>
      </c>
      <c r="AA1734" s="7" t="str" cm="1">
        <f t="array" ref="AA1734">_xlfn.IFS(S1734&lt;=2,"High",S1734=3,"Moderate",S1734&lt;=5,"Low")</f>
        <v>Low</v>
      </c>
      <c r="AB1734" s="5">
        <v>44939</v>
      </c>
      <c r="AC1734" s="7" t="s">
        <v>40</v>
      </c>
      <c r="AD1734" s="7" t="s">
        <v>41</v>
      </c>
      <c r="AE1734" s="7" t="s">
        <v>62</v>
      </c>
      <c r="AF1734" s="7">
        <v>1</v>
      </c>
      <c r="AG1734" s="8">
        <v>312.42</v>
      </c>
      <c r="AH1734" s="7">
        <v>38</v>
      </c>
      <c r="AI1734" s="7" t="str" cm="1">
        <f t="array" ref="AI1734">_xlfn.IFS(AH1734&lt;=25,"Young",AH1734&lt;=50,"Adult",AH1734&gt;50,"Old")</f>
        <v>Adult</v>
      </c>
    </row>
    <row r="1735" spans="1:35" x14ac:dyDescent="0.35">
      <c r="A1735" s="11">
        <v>2257</v>
      </c>
      <c r="B1735" s="9">
        <v>44315</v>
      </c>
      <c r="C1735" s="10">
        <f t="shared" ca="1" si="27"/>
        <v>5.0583333333333336</v>
      </c>
      <c r="D1735" s="11" t="s">
        <v>142</v>
      </c>
      <c r="E1735" s="11" t="s">
        <v>73</v>
      </c>
      <c r="F1735" s="11" t="s">
        <v>29</v>
      </c>
      <c r="G1735" s="11" t="s">
        <v>30</v>
      </c>
      <c r="H1735" s="11" t="s">
        <v>55</v>
      </c>
      <c r="I1735" s="11" t="s">
        <v>54</v>
      </c>
      <c r="J1735" s="11" t="s">
        <v>94</v>
      </c>
      <c r="K1735" s="11" t="s">
        <v>74</v>
      </c>
      <c r="L1735" s="9">
        <v>32438</v>
      </c>
      <c r="M1735" s="11" t="s">
        <v>35</v>
      </c>
      <c r="N1735" s="11" t="s">
        <v>47</v>
      </c>
      <c r="O1735" s="11" t="s">
        <v>37</v>
      </c>
      <c r="P1735" s="11" t="s">
        <v>66</v>
      </c>
      <c r="Q1735" s="11" t="s">
        <v>39</v>
      </c>
      <c r="R1735" s="11" cm="1">
        <f t="array" ref="R1735">_xlfn.IFS(Table3[[#This Row],[Performance Levels]]="Exceeds",4,Table3[[#This Row],[Performance Levels]]="Fully Meets",3,Table3[[#This Row],[Performance Levels]]="PIP",1,Table3[[#This Row],[Performance Levels]]="Needs Improvement",2)</f>
        <v>3</v>
      </c>
      <c r="S1735" s="11">
        <v>2</v>
      </c>
      <c r="T1735" s="11" t="str" cm="1">
        <f t="array" ref="T1735">_xlfn.IFS(S1735&lt;=2,"Excellent",S1735=3,"Average",S1735&lt;=5,"Poor")</f>
        <v>Excellent</v>
      </c>
      <c r="U1735" s="9">
        <v>45132</v>
      </c>
      <c r="V1735" s="11">
        <v>4</v>
      </c>
      <c r="W1735" s="11" t="str" cm="1">
        <f t="array" ref="W1735">_xlfn.IFS(S1735&lt;=2,"High",S1735=3,"Moderate",S1735&lt;=5,"Low")</f>
        <v>High</v>
      </c>
      <c r="X1735" s="11">
        <v>3</v>
      </c>
      <c r="Y1735" s="11" t="str" cm="1">
        <f t="array" ref="Y1735">_xlfn.IFS(S1735&lt;=2,"High",S1735=3,"Moderate",S1735&lt;=5,"Low")</f>
        <v>High</v>
      </c>
      <c r="Z1735" s="11">
        <v>5</v>
      </c>
      <c r="AA1735" s="11" t="str" cm="1">
        <f t="array" ref="AA1735">_xlfn.IFS(S1735&lt;=2,"High",S1735=3,"Moderate",S1735&lt;=5,"Low")</f>
        <v>High</v>
      </c>
      <c r="AB1735" s="9">
        <v>45010</v>
      </c>
      <c r="AC1735" s="11" t="s">
        <v>49</v>
      </c>
      <c r="AD1735" s="11" t="s">
        <v>50</v>
      </c>
      <c r="AE1735" s="11" t="s">
        <v>51</v>
      </c>
      <c r="AF1735" s="11">
        <v>2</v>
      </c>
      <c r="AG1735" s="12">
        <v>456.3</v>
      </c>
      <c r="AH1735" s="11">
        <v>33</v>
      </c>
      <c r="AI1735" s="11" t="str" cm="1">
        <f t="array" ref="AI1735">_xlfn.IFS(AH1735&lt;=25,"Young",AH1735&lt;=50,"Adult",AH1735&gt;50,"Old")</f>
        <v>Adult</v>
      </c>
    </row>
    <row r="1736" spans="1:35" x14ac:dyDescent="0.35">
      <c r="A1736" s="7">
        <v>2258</v>
      </c>
      <c r="B1736" s="5">
        <v>44289</v>
      </c>
      <c r="C1736" s="6">
        <f t="shared" ca="1" si="27"/>
        <v>5.1305555555555555</v>
      </c>
      <c r="D1736" s="7" t="s">
        <v>143</v>
      </c>
      <c r="E1736" s="7" t="s">
        <v>63</v>
      </c>
      <c r="F1736" s="7" t="s">
        <v>29</v>
      </c>
      <c r="G1736" s="7" t="s">
        <v>54</v>
      </c>
      <c r="H1736" s="7" t="s">
        <v>31</v>
      </c>
      <c r="I1736" s="7" t="s">
        <v>45</v>
      </c>
      <c r="J1736" s="7" t="s">
        <v>94</v>
      </c>
      <c r="K1736" s="7" t="s">
        <v>78</v>
      </c>
      <c r="L1736" s="5">
        <v>36211</v>
      </c>
      <c r="M1736" s="7" t="s">
        <v>35</v>
      </c>
      <c r="N1736" s="7" t="s">
        <v>47</v>
      </c>
      <c r="O1736" s="7" t="s">
        <v>37</v>
      </c>
      <c r="P1736" s="7" t="s">
        <v>38</v>
      </c>
      <c r="Q1736" s="7" t="s">
        <v>39</v>
      </c>
      <c r="R1736" s="7" cm="1">
        <f t="array" ref="R1736">_xlfn.IFS(Table3[[#This Row],[Performance Levels]]="Exceeds",4,Table3[[#This Row],[Performance Levels]]="Fully Meets",3,Table3[[#This Row],[Performance Levels]]="PIP",1,Table3[[#This Row],[Performance Levels]]="Needs Improvement",2)</f>
        <v>3</v>
      </c>
      <c r="S1736" s="7">
        <v>2</v>
      </c>
      <c r="T1736" s="7" t="str" cm="1">
        <f t="array" ref="T1736">_xlfn.IFS(S1736&lt;=2,"Excellent",S1736=3,"Average",S1736&lt;=5,"Poor")</f>
        <v>Excellent</v>
      </c>
      <c r="U1736" s="5">
        <v>45019</v>
      </c>
      <c r="V1736" s="7">
        <v>2</v>
      </c>
      <c r="W1736" s="7" t="str" cm="1">
        <f t="array" ref="W1736">_xlfn.IFS(S1736&lt;=2,"High",S1736=3,"Moderate",S1736&lt;=5,"Low")</f>
        <v>High</v>
      </c>
      <c r="X1736" s="7">
        <v>5</v>
      </c>
      <c r="Y1736" s="7" t="str" cm="1">
        <f t="array" ref="Y1736">_xlfn.IFS(S1736&lt;=2,"High",S1736=3,"Moderate",S1736&lt;=5,"Low")</f>
        <v>High</v>
      </c>
      <c r="Z1736" s="7">
        <v>4</v>
      </c>
      <c r="AA1736" s="7" t="str" cm="1">
        <f t="array" ref="AA1736">_xlfn.IFS(S1736&lt;=2,"High",S1736=3,"Moderate",S1736&lt;=5,"Low")</f>
        <v>High</v>
      </c>
      <c r="AB1736" s="5">
        <v>45110</v>
      </c>
      <c r="AC1736" s="7" t="s">
        <v>67</v>
      </c>
      <c r="AD1736" s="7" t="s">
        <v>41</v>
      </c>
      <c r="AE1736" s="7" t="s">
        <v>42</v>
      </c>
      <c r="AF1736" s="7">
        <v>2</v>
      </c>
      <c r="AG1736" s="8">
        <v>675.95</v>
      </c>
      <c r="AH1736" s="7">
        <v>22</v>
      </c>
      <c r="AI1736" s="7" t="str" cm="1">
        <f t="array" ref="AI1736">_xlfn.IFS(AH1736&lt;=25,"Young",AH1736&lt;=50,"Adult",AH1736&gt;50,"Old")</f>
        <v>Young</v>
      </c>
    </row>
    <row r="1737" spans="1:35" x14ac:dyDescent="0.35">
      <c r="A1737" s="11">
        <v>2259</v>
      </c>
      <c r="B1737" s="9">
        <v>44593</v>
      </c>
      <c r="C1737" s="10">
        <f t="shared" ca="1" si="27"/>
        <v>4.302777777777778</v>
      </c>
      <c r="D1737" s="11" t="s">
        <v>111</v>
      </c>
      <c r="E1737" s="11" t="s">
        <v>84</v>
      </c>
      <c r="F1737" s="11" t="s">
        <v>29</v>
      </c>
      <c r="G1737" s="11" t="s">
        <v>45</v>
      </c>
      <c r="H1737" s="11" t="s">
        <v>44</v>
      </c>
      <c r="I1737" s="11" t="s">
        <v>32</v>
      </c>
      <c r="J1737" s="11" t="s">
        <v>94</v>
      </c>
      <c r="K1737" s="11" t="s">
        <v>74</v>
      </c>
      <c r="L1737" s="9">
        <v>22364</v>
      </c>
      <c r="M1737" s="11" t="s">
        <v>35</v>
      </c>
      <c r="N1737" s="11" t="s">
        <v>36</v>
      </c>
      <c r="O1737" s="11" t="s">
        <v>48</v>
      </c>
      <c r="P1737" s="11" t="s">
        <v>76</v>
      </c>
      <c r="Q1737" s="11" t="s">
        <v>39</v>
      </c>
      <c r="R1737" s="11" cm="1">
        <f t="array" ref="R1737">_xlfn.IFS(Table3[[#This Row],[Performance Levels]]="Exceeds",4,Table3[[#This Row],[Performance Levels]]="Fully Meets",3,Table3[[#This Row],[Performance Levels]]="PIP",1,Table3[[#This Row],[Performance Levels]]="Needs Improvement",2)</f>
        <v>3</v>
      </c>
      <c r="S1737" s="11">
        <v>1</v>
      </c>
      <c r="T1737" s="11" t="str" cm="1">
        <f t="array" ref="T1737">_xlfn.IFS(S1737&lt;=2,"Excellent",S1737=3,"Average",S1737&lt;=5,"Poor")</f>
        <v>Excellent</v>
      </c>
      <c r="U1737" s="9">
        <v>44935</v>
      </c>
      <c r="V1737" s="11">
        <v>1</v>
      </c>
      <c r="W1737" s="11" t="str" cm="1">
        <f t="array" ref="W1737">_xlfn.IFS(S1737&lt;=2,"High",S1737=3,"Moderate",S1737&lt;=5,"Low")</f>
        <v>High</v>
      </c>
      <c r="X1737" s="11">
        <v>2</v>
      </c>
      <c r="Y1737" s="11" t="str" cm="1">
        <f t="array" ref="Y1737">_xlfn.IFS(S1737&lt;=2,"High",S1737=3,"Moderate",S1737&lt;=5,"Low")</f>
        <v>High</v>
      </c>
      <c r="Z1737" s="11">
        <v>5</v>
      </c>
      <c r="AA1737" s="11" t="str" cm="1">
        <f t="array" ref="AA1737">_xlfn.IFS(S1737&lt;=2,"High",S1737=3,"Moderate",S1737&lt;=5,"Low")</f>
        <v>High</v>
      </c>
      <c r="AB1737" s="9">
        <v>45049</v>
      </c>
      <c r="AC1737" s="11" t="s">
        <v>91</v>
      </c>
      <c r="AD1737" s="11" t="s">
        <v>50</v>
      </c>
      <c r="AE1737" s="11" t="s">
        <v>42</v>
      </c>
      <c r="AF1737" s="11">
        <v>3</v>
      </c>
      <c r="AG1737" s="12">
        <v>754.61</v>
      </c>
      <c r="AH1737" s="11">
        <v>61</v>
      </c>
      <c r="AI1737" s="11" t="str" cm="1">
        <f t="array" ref="AI1737">_xlfn.IFS(AH1737&lt;=25,"Young",AH1737&lt;=50,"Adult",AH1737&gt;50,"Old")</f>
        <v>Old</v>
      </c>
    </row>
    <row r="1738" spans="1:35" x14ac:dyDescent="0.35">
      <c r="A1738" s="7">
        <v>2260</v>
      </c>
      <c r="B1738" s="5">
        <v>43847</v>
      </c>
      <c r="C1738" s="6">
        <f t="shared" ca="1" si="27"/>
        <v>6.3416666666666668</v>
      </c>
      <c r="D1738" s="7" t="s">
        <v>111</v>
      </c>
      <c r="E1738" s="7" t="s">
        <v>43</v>
      </c>
      <c r="F1738" s="7" t="s">
        <v>29</v>
      </c>
      <c r="G1738" s="7" t="s">
        <v>45</v>
      </c>
      <c r="H1738" s="7" t="s">
        <v>55</v>
      </c>
      <c r="I1738" s="7" t="s">
        <v>32</v>
      </c>
      <c r="J1738" s="7" t="s">
        <v>94</v>
      </c>
      <c r="K1738" s="7" t="s">
        <v>78</v>
      </c>
      <c r="L1738" s="5">
        <v>33898</v>
      </c>
      <c r="M1738" s="7" t="s">
        <v>35</v>
      </c>
      <c r="N1738" s="7" t="s">
        <v>36</v>
      </c>
      <c r="O1738" s="7" t="s">
        <v>48</v>
      </c>
      <c r="P1738" s="7" t="s">
        <v>38</v>
      </c>
      <c r="Q1738" s="7" t="s">
        <v>39</v>
      </c>
      <c r="R1738" s="7" cm="1">
        <f t="array" ref="R1738">_xlfn.IFS(Table3[[#This Row],[Performance Levels]]="Exceeds",4,Table3[[#This Row],[Performance Levels]]="Fully Meets",3,Table3[[#This Row],[Performance Levels]]="PIP",1,Table3[[#This Row],[Performance Levels]]="Needs Improvement",2)</f>
        <v>3</v>
      </c>
      <c r="S1738" s="7">
        <v>1</v>
      </c>
      <c r="T1738" s="7" t="str" cm="1">
        <f t="array" ref="T1738">_xlfn.IFS(S1738&lt;=2,"Excellent",S1738=3,"Average",S1738&lt;=5,"Poor")</f>
        <v>Excellent</v>
      </c>
      <c r="U1738" s="5">
        <v>45143</v>
      </c>
      <c r="V1738" s="7">
        <v>3</v>
      </c>
      <c r="W1738" s="7" t="str" cm="1">
        <f t="array" ref="W1738">_xlfn.IFS(S1738&lt;=2,"High",S1738=3,"Moderate",S1738&lt;=5,"Low")</f>
        <v>High</v>
      </c>
      <c r="X1738" s="7">
        <v>1</v>
      </c>
      <c r="Y1738" s="7" t="str" cm="1">
        <f t="array" ref="Y1738">_xlfn.IFS(S1738&lt;=2,"High",S1738=3,"Moderate",S1738&lt;=5,"Low")</f>
        <v>High</v>
      </c>
      <c r="Z1738" s="7">
        <v>4</v>
      </c>
      <c r="AA1738" s="7" t="str" cm="1">
        <f t="array" ref="AA1738">_xlfn.IFS(S1738&lt;=2,"High",S1738=3,"Moderate",S1738&lt;=5,"Low")</f>
        <v>High</v>
      </c>
      <c r="AB1738" s="5">
        <v>44796</v>
      </c>
      <c r="AC1738" s="7" t="s">
        <v>49</v>
      </c>
      <c r="AD1738" s="7" t="s">
        <v>41</v>
      </c>
      <c r="AE1738" s="7" t="s">
        <v>51</v>
      </c>
      <c r="AF1738" s="7">
        <v>2</v>
      </c>
      <c r="AG1738" s="8">
        <v>377.64</v>
      </c>
      <c r="AH1738" s="7">
        <v>28</v>
      </c>
      <c r="AI1738" s="7" t="str" cm="1">
        <f t="array" ref="AI1738">_xlfn.IFS(AH1738&lt;=25,"Young",AH1738&lt;=50,"Adult",AH1738&gt;50,"Old")</f>
        <v>Adult</v>
      </c>
    </row>
    <row r="1739" spans="1:35" x14ac:dyDescent="0.35">
      <c r="A1739" s="11">
        <v>2261</v>
      </c>
      <c r="B1739" s="9">
        <v>44713</v>
      </c>
      <c r="C1739" s="10">
        <f t="shared" ca="1" si="27"/>
        <v>3.9694444444444446</v>
      </c>
      <c r="D1739" s="11" t="s">
        <v>111</v>
      </c>
      <c r="E1739" s="11" t="s">
        <v>86</v>
      </c>
      <c r="F1739" s="11" t="s">
        <v>29</v>
      </c>
      <c r="G1739" s="11" t="s">
        <v>54</v>
      </c>
      <c r="H1739" s="11" t="s">
        <v>55</v>
      </c>
      <c r="I1739" s="11" t="s">
        <v>45</v>
      </c>
      <c r="J1739" s="11" t="s">
        <v>94</v>
      </c>
      <c r="K1739" s="11" t="s">
        <v>100</v>
      </c>
      <c r="L1739" s="9">
        <v>21337</v>
      </c>
      <c r="M1739" s="11" t="s">
        <v>70</v>
      </c>
      <c r="N1739" s="11" t="s">
        <v>36</v>
      </c>
      <c r="O1739" s="11" t="s">
        <v>71</v>
      </c>
      <c r="P1739" s="11" t="s">
        <v>76</v>
      </c>
      <c r="Q1739" s="11" t="s">
        <v>39</v>
      </c>
      <c r="R1739" s="11" cm="1">
        <f t="array" ref="R1739">_xlfn.IFS(Table3[[#This Row],[Performance Levels]]="Exceeds",4,Table3[[#This Row],[Performance Levels]]="Fully Meets",3,Table3[[#This Row],[Performance Levels]]="PIP",1,Table3[[#This Row],[Performance Levels]]="Needs Improvement",2)</f>
        <v>3</v>
      </c>
      <c r="S1739" s="11">
        <v>2</v>
      </c>
      <c r="T1739" s="11" t="str" cm="1">
        <f t="array" ref="T1739">_xlfn.IFS(S1739&lt;=2,"Excellent",S1739=3,"Average",S1739&lt;=5,"Poor")</f>
        <v>Excellent</v>
      </c>
      <c r="U1739" s="9">
        <v>44882</v>
      </c>
      <c r="V1739" s="11">
        <v>2</v>
      </c>
      <c r="W1739" s="11" t="str" cm="1">
        <f t="array" ref="W1739">_xlfn.IFS(S1739&lt;=2,"High",S1739=3,"Moderate",S1739&lt;=5,"Low")</f>
        <v>High</v>
      </c>
      <c r="X1739" s="11">
        <v>1</v>
      </c>
      <c r="Y1739" s="11" t="str" cm="1">
        <f t="array" ref="Y1739">_xlfn.IFS(S1739&lt;=2,"High",S1739=3,"Moderate",S1739&lt;=5,"Low")</f>
        <v>High</v>
      </c>
      <c r="Z1739" s="11">
        <v>5</v>
      </c>
      <c r="AA1739" s="11" t="str" cm="1">
        <f t="array" ref="AA1739">_xlfn.IFS(S1739&lt;=2,"High",S1739=3,"Moderate",S1739&lt;=5,"Low")</f>
        <v>High</v>
      </c>
      <c r="AB1739" s="9">
        <v>45081</v>
      </c>
      <c r="AC1739" s="11" t="s">
        <v>61</v>
      </c>
      <c r="AD1739" s="11" t="s">
        <v>50</v>
      </c>
      <c r="AE1739" s="11" t="s">
        <v>42</v>
      </c>
      <c r="AF1739" s="11">
        <v>3</v>
      </c>
      <c r="AG1739" s="12">
        <v>647.41</v>
      </c>
      <c r="AH1739" s="11">
        <v>64</v>
      </c>
      <c r="AI1739" s="11" t="str" cm="1">
        <f t="array" ref="AI1739">_xlfn.IFS(AH1739&lt;=25,"Young",AH1739&lt;=50,"Adult",AH1739&gt;50,"Old")</f>
        <v>Old</v>
      </c>
    </row>
    <row r="1740" spans="1:35" x14ac:dyDescent="0.35">
      <c r="A1740" s="7">
        <v>2262</v>
      </c>
      <c r="B1740" s="5">
        <v>43541</v>
      </c>
      <c r="C1740" s="6">
        <f t="shared" ca="1" si="27"/>
        <v>7.1749999999999998</v>
      </c>
      <c r="D1740" s="7" t="s">
        <v>111</v>
      </c>
      <c r="E1740" s="7" t="s">
        <v>63</v>
      </c>
      <c r="F1740" s="7" t="s">
        <v>29</v>
      </c>
      <c r="G1740" s="7" t="s">
        <v>30</v>
      </c>
      <c r="H1740" s="7" t="s">
        <v>44</v>
      </c>
      <c r="I1740" s="7" t="s">
        <v>32</v>
      </c>
      <c r="J1740" s="7" t="s">
        <v>94</v>
      </c>
      <c r="K1740" s="7" t="s">
        <v>78</v>
      </c>
      <c r="L1740" s="5">
        <v>18539</v>
      </c>
      <c r="M1740" s="7" t="s">
        <v>70</v>
      </c>
      <c r="N1740" s="7" t="s">
        <v>36</v>
      </c>
      <c r="O1740" s="7" t="s">
        <v>59</v>
      </c>
      <c r="P1740" s="7" t="s">
        <v>76</v>
      </c>
      <c r="Q1740" s="7" t="s">
        <v>39</v>
      </c>
      <c r="R1740" s="7" cm="1">
        <f t="array" ref="R1740">_xlfn.IFS(Table3[[#This Row],[Performance Levels]]="Exceeds",4,Table3[[#This Row],[Performance Levels]]="Fully Meets",3,Table3[[#This Row],[Performance Levels]]="PIP",1,Table3[[#This Row],[Performance Levels]]="Needs Improvement",2)</f>
        <v>3</v>
      </c>
      <c r="S1740" s="7">
        <v>2</v>
      </c>
      <c r="T1740" s="7" t="str" cm="1">
        <f t="array" ref="T1740">_xlfn.IFS(S1740&lt;=2,"Excellent",S1740=3,"Average",S1740&lt;=5,"Poor")</f>
        <v>Excellent</v>
      </c>
      <c r="U1740" s="5">
        <v>45043</v>
      </c>
      <c r="V1740" s="7">
        <v>4</v>
      </c>
      <c r="W1740" s="7" t="str" cm="1">
        <f t="array" ref="W1740">_xlfn.IFS(S1740&lt;=2,"High",S1740=3,"Moderate",S1740&lt;=5,"Low")</f>
        <v>High</v>
      </c>
      <c r="X1740" s="7">
        <v>4</v>
      </c>
      <c r="Y1740" s="7" t="str" cm="1">
        <f t="array" ref="Y1740">_xlfn.IFS(S1740&lt;=2,"High",S1740=3,"Moderate",S1740&lt;=5,"Low")</f>
        <v>High</v>
      </c>
      <c r="Z1740" s="7">
        <v>3</v>
      </c>
      <c r="AA1740" s="7" t="str" cm="1">
        <f t="array" ref="AA1740">_xlfn.IFS(S1740&lt;=2,"High",S1740=3,"Moderate",S1740&lt;=5,"Low")</f>
        <v>High</v>
      </c>
      <c r="AB1740" s="5">
        <v>45075</v>
      </c>
      <c r="AC1740" s="7" t="s">
        <v>91</v>
      </c>
      <c r="AD1740" s="7" t="s">
        <v>50</v>
      </c>
      <c r="AE1740" s="7" t="s">
        <v>51</v>
      </c>
      <c r="AF1740" s="7">
        <v>3</v>
      </c>
      <c r="AG1740" s="8">
        <v>122.43</v>
      </c>
      <c r="AH1740" s="7">
        <v>69</v>
      </c>
      <c r="AI1740" s="7" t="str" cm="1">
        <f t="array" ref="AI1740">_xlfn.IFS(AH1740&lt;=25,"Young",AH1740&lt;=50,"Adult",AH1740&gt;50,"Old")</f>
        <v>Old</v>
      </c>
    </row>
    <row r="1741" spans="1:35" x14ac:dyDescent="0.35">
      <c r="A1741" s="11">
        <v>2263</v>
      </c>
      <c r="B1741" s="9">
        <v>43837</v>
      </c>
      <c r="C1741" s="10">
        <f t="shared" ca="1" si="27"/>
        <v>6.3694444444444445</v>
      </c>
      <c r="D1741" s="11" t="s">
        <v>142</v>
      </c>
      <c r="E1741" s="11" t="s">
        <v>93</v>
      </c>
      <c r="F1741" s="11" t="s">
        <v>29</v>
      </c>
      <c r="G1741" s="11" t="s">
        <v>30</v>
      </c>
      <c r="H1741" s="11" t="s">
        <v>55</v>
      </c>
      <c r="I1741" s="11" t="s">
        <v>32</v>
      </c>
      <c r="J1741" s="11" t="s">
        <v>94</v>
      </c>
      <c r="K1741" s="11" t="s">
        <v>57</v>
      </c>
      <c r="L1741" s="9">
        <v>24024</v>
      </c>
      <c r="M1741" s="11" t="s">
        <v>35</v>
      </c>
      <c r="N1741" s="11" t="s">
        <v>47</v>
      </c>
      <c r="O1741" s="11" t="s">
        <v>48</v>
      </c>
      <c r="P1741" s="11" t="s">
        <v>60</v>
      </c>
      <c r="Q1741" s="11" t="s">
        <v>39</v>
      </c>
      <c r="R1741" s="11" cm="1">
        <f t="array" ref="R1741">_xlfn.IFS(Table3[[#This Row],[Performance Levels]]="Exceeds",4,Table3[[#This Row],[Performance Levels]]="Fully Meets",3,Table3[[#This Row],[Performance Levels]]="PIP",1,Table3[[#This Row],[Performance Levels]]="Needs Improvement",2)</f>
        <v>3</v>
      </c>
      <c r="S1741" s="11">
        <v>2</v>
      </c>
      <c r="T1741" s="11" t="str" cm="1">
        <f t="array" ref="T1741">_xlfn.IFS(S1741&lt;=2,"Excellent",S1741=3,"Average",S1741&lt;=5,"Poor")</f>
        <v>Excellent</v>
      </c>
      <c r="U1741" s="9">
        <v>44893</v>
      </c>
      <c r="V1741" s="11">
        <v>3</v>
      </c>
      <c r="W1741" s="11" t="str" cm="1">
        <f t="array" ref="W1741">_xlfn.IFS(S1741&lt;=2,"High",S1741=3,"Moderate",S1741&lt;=5,"Low")</f>
        <v>High</v>
      </c>
      <c r="X1741" s="11">
        <v>1</v>
      </c>
      <c r="Y1741" s="11" t="str" cm="1">
        <f t="array" ref="Y1741">_xlfn.IFS(S1741&lt;=2,"High",S1741=3,"Moderate",S1741&lt;=5,"Low")</f>
        <v>High</v>
      </c>
      <c r="Z1741" s="11">
        <v>4</v>
      </c>
      <c r="AA1741" s="11" t="str" cm="1">
        <f t="array" ref="AA1741">_xlfn.IFS(S1741&lt;=2,"High",S1741=3,"Moderate",S1741&lt;=5,"Low")</f>
        <v>High</v>
      </c>
      <c r="AB1741" s="9">
        <v>44839</v>
      </c>
      <c r="AC1741" s="11" t="s">
        <v>61</v>
      </c>
      <c r="AD1741" s="11" t="s">
        <v>41</v>
      </c>
      <c r="AE1741" s="11" t="s">
        <v>51</v>
      </c>
      <c r="AF1741" s="11">
        <v>5</v>
      </c>
      <c r="AG1741" s="12">
        <v>662.94</v>
      </c>
      <c r="AH1741" s="11">
        <v>55</v>
      </c>
      <c r="AI1741" s="11" t="str" cm="1">
        <f t="array" ref="AI1741">_xlfn.IFS(AH1741&lt;=25,"Young",AH1741&lt;=50,"Adult",AH1741&gt;50,"Old")</f>
        <v>Old</v>
      </c>
    </row>
    <row r="1742" spans="1:35" x14ac:dyDescent="0.35">
      <c r="A1742" s="7">
        <v>2264</v>
      </c>
      <c r="B1742" s="5">
        <v>44251</v>
      </c>
      <c r="C1742" s="6">
        <f t="shared" ca="1" si="27"/>
        <v>5.2388888888888889</v>
      </c>
      <c r="D1742" s="7" t="s">
        <v>143</v>
      </c>
      <c r="E1742" s="7" t="s">
        <v>73</v>
      </c>
      <c r="F1742" s="7" t="s">
        <v>29</v>
      </c>
      <c r="G1742" s="7" t="s">
        <v>45</v>
      </c>
      <c r="H1742" s="7" t="s">
        <v>44</v>
      </c>
      <c r="I1742" s="7" t="s">
        <v>45</v>
      </c>
      <c r="J1742" s="7" t="s">
        <v>94</v>
      </c>
      <c r="K1742" s="7" t="s">
        <v>81</v>
      </c>
      <c r="L1742" s="5">
        <v>28919</v>
      </c>
      <c r="M1742" s="7" t="s">
        <v>35</v>
      </c>
      <c r="N1742" s="7" t="s">
        <v>47</v>
      </c>
      <c r="O1742" s="7" t="s">
        <v>37</v>
      </c>
      <c r="P1742" s="7" t="s">
        <v>60</v>
      </c>
      <c r="Q1742" s="7" t="s">
        <v>39</v>
      </c>
      <c r="R1742" s="7" cm="1">
        <f t="array" ref="R1742">_xlfn.IFS(Table3[[#This Row],[Performance Levels]]="Exceeds",4,Table3[[#This Row],[Performance Levels]]="Fully Meets",3,Table3[[#This Row],[Performance Levels]]="PIP",1,Table3[[#This Row],[Performance Levels]]="Needs Improvement",2)</f>
        <v>3</v>
      </c>
      <c r="S1742" s="7">
        <v>5</v>
      </c>
      <c r="T1742" s="7" t="str" cm="1">
        <f t="array" ref="T1742">_xlfn.IFS(S1742&lt;=2,"Excellent",S1742=3,"Average",S1742&lt;=5,"Poor")</f>
        <v>Poor</v>
      </c>
      <c r="U1742" s="5">
        <v>44873</v>
      </c>
      <c r="V1742" s="7">
        <v>1</v>
      </c>
      <c r="W1742" s="7" t="str" cm="1">
        <f t="array" ref="W1742">_xlfn.IFS(S1742&lt;=2,"High",S1742=3,"Moderate",S1742&lt;=5,"Low")</f>
        <v>Low</v>
      </c>
      <c r="X1742" s="7">
        <v>2</v>
      </c>
      <c r="Y1742" s="7" t="str" cm="1">
        <f t="array" ref="Y1742">_xlfn.IFS(S1742&lt;=2,"High",S1742=3,"Moderate",S1742&lt;=5,"Low")</f>
        <v>Low</v>
      </c>
      <c r="Z1742" s="7">
        <v>3</v>
      </c>
      <c r="AA1742" s="7" t="str" cm="1">
        <f t="array" ref="AA1742">_xlfn.IFS(S1742&lt;=2,"High",S1742=3,"Moderate",S1742&lt;=5,"Low")</f>
        <v>Low</v>
      </c>
      <c r="AB1742" s="5">
        <v>45052</v>
      </c>
      <c r="AC1742" s="7" t="s">
        <v>91</v>
      </c>
      <c r="AD1742" s="7" t="s">
        <v>50</v>
      </c>
      <c r="AE1742" s="7" t="s">
        <v>42</v>
      </c>
      <c r="AF1742" s="7">
        <v>3</v>
      </c>
      <c r="AG1742" s="8">
        <v>465.3</v>
      </c>
      <c r="AH1742" s="7">
        <v>42</v>
      </c>
      <c r="AI1742" s="7" t="str" cm="1">
        <f t="array" ref="AI1742">_xlfn.IFS(AH1742&lt;=25,"Young",AH1742&lt;=50,"Adult",AH1742&gt;50,"Old")</f>
        <v>Adult</v>
      </c>
    </row>
    <row r="1743" spans="1:35" x14ac:dyDescent="0.35">
      <c r="A1743" s="11">
        <v>2265</v>
      </c>
      <c r="B1743" s="9">
        <v>43829</v>
      </c>
      <c r="C1743" s="10">
        <f t="shared" ca="1" si="27"/>
        <v>6.3888888888888893</v>
      </c>
      <c r="D1743" s="11" t="s">
        <v>111</v>
      </c>
      <c r="E1743" s="11" t="s">
        <v>84</v>
      </c>
      <c r="F1743" s="11" t="s">
        <v>29</v>
      </c>
      <c r="G1743" s="11" t="s">
        <v>30</v>
      </c>
      <c r="H1743" s="11" t="s">
        <v>31</v>
      </c>
      <c r="I1743" s="11" t="s">
        <v>45</v>
      </c>
      <c r="J1743" s="11" t="s">
        <v>94</v>
      </c>
      <c r="K1743" s="11" t="s">
        <v>69</v>
      </c>
      <c r="L1743" s="9">
        <v>52961</v>
      </c>
      <c r="M1743" s="11" t="s">
        <v>35</v>
      </c>
      <c r="N1743" s="11" t="s">
        <v>36</v>
      </c>
      <c r="O1743" s="11" t="s">
        <v>48</v>
      </c>
      <c r="P1743" s="11" t="s">
        <v>60</v>
      </c>
      <c r="Q1743" s="11" t="s">
        <v>39</v>
      </c>
      <c r="R1743" s="11" cm="1">
        <f t="array" ref="R1743">_xlfn.IFS(Table3[[#This Row],[Performance Levels]]="Exceeds",4,Table3[[#This Row],[Performance Levels]]="Fully Meets",3,Table3[[#This Row],[Performance Levels]]="PIP",1,Table3[[#This Row],[Performance Levels]]="Needs Improvement",2)</f>
        <v>3</v>
      </c>
      <c r="S1743" s="11">
        <v>1</v>
      </c>
      <c r="T1743" s="11" t="str" cm="1">
        <f t="array" ref="T1743">_xlfn.IFS(S1743&lt;=2,"Excellent",S1743=3,"Average",S1743&lt;=5,"Poor")</f>
        <v>Excellent</v>
      </c>
      <c r="U1743" s="9">
        <v>44993</v>
      </c>
      <c r="V1743" s="11">
        <v>2</v>
      </c>
      <c r="W1743" s="11" t="str" cm="1">
        <f t="array" ref="W1743">_xlfn.IFS(S1743&lt;=2,"High",S1743=3,"Moderate",S1743&lt;=5,"Low")</f>
        <v>High</v>
      </c>
      <c r="X1743" s="11">
        <v>4</v>
      </c>
      <c r="Y1743" s="11" t="str" cm="1">
        <f t="array" ref="Y1743">_xlfn.IFS(S1743&lt;=2,"High",S1743=3,"Moderate",S1743&lt;=5,"Low")</f>
        <v>High</v>
      </c>
      <c r="Z1743" s="11">
        <v>2</v>
      </c>
      <c r="AA1743" s="11" t="str" cm="1">
        <f t="array" ref="AA1743">_xlfn.IFS(S1743&lt;=2,"High",S1743=3,"Moderate",S1743&lt;=5,"Low")</f>
        <v>High</v>
      </c>
      <c r="AB1743" s="9">
        <v>44888</v>
      </c>
      <c r="AC1743" s="11" t="s">
        <v>49</v>
      </c>
      <c r="AD1743" s="11" t="s">
        <v>41</v>
      </c>
      <c r="AE1743" s="11" t="s">
        <v>42</v>
      </c>
      <c r="AF1743" s="11">
        <v>4</v>
      </c>
      <c r="AG1743" s="12">
        <v>680.88</v>
      </c>
      <c r="AH1743" s="11">
        <v>75</v>
      </c>
      <c r="AI1743" s="11" t="str" cm="1">
        <f t="array" ref="AI1743">_xlfn.IFS(AH1743&lt;=25,"Young",AH1743&lt;=50,"Adult",AH1743&gt;50,"Old")</f>
        <v>Old</v>
      </c>
    </row>
    <row r="1744" spans="1:35" x14ac:dyDescent="0.35">
      <c r="A1744" s="7">
        <v>2266</v>
      </c>
      <c r="B1744" s="5">
        <v>43963</v>
      </c>
      <c r="C1744" s="6">
        <f t="shared" ca="1" si="27"/>
        <v>6.0222222222222221</v>
      </c>
      <c r="D1744" s="7" t="s">
        <v>111</v>
      </c>
      <c r="E1744" s="7" t="s">
        <v>43</v>
      </c>
      <c r="F1744" s="7" t="s">
        <v>29</v>
      </c>
      <c r="G1744" s="7" t="s">
        <v>54</v>
      </c>
      <c r="H1744" s="7" t="s">
        <v>55</v>
      </c>
      <c r="I1744" s="7" t="s">
        <v>32</v>
      </c>
      <c r="J1744" s="7" t="s">
        <v>94</v>
      </c>
      <c r="K1744" s="7" t="s">
        <v>69</v>
      </c>
      <c r="L1744" s="5">
        <v>27435</v>
      </c>
      <c r="M1744" s="7" t="s">
        <v>35</v>
      </c>
      <c r="N1744" s="7" t="s">
        <v>36</v>
      </c>
      <c r="O1744" s="7" t="s">
        <v>59</v>
      </c>
      <c r="P1744" s="7" t="s">
        <v>60</v>
      </c>
      <c r="Q1744" s="7" t="s">
        <v>39</v>
      </c>
      <c r="R1744" s="7" cm="1">
        <f t="array" ref="R1744">_xlfn.IFS(Table3[[#This Row],[Performance Levels]]="Exceeds",4,Table3[[#This Row],[Performance Levels]]="Fully Meets",3,Table3[[#This Row],[Performance Levels]]="PIP",1,Table3[[#This Row],[Performance Levels]]="Needs Improvement",2)</f>
        <v>3</v>
      </c>
      <c r="S1744" s="7">
        <v>5</v>
      </c>
      <c r="T1744" s="7" t="str" cm="1">
        <f t="array" ref="T1744">_xlfn.IFS(S1744&lt;=2,"Excellent",S1744=3,"Average",S1744&lt;=5,"Poor")</f>
        <v>Poor</v>
      </c>
      <c r="U1744" s="5">
        <v>45043</v>
      </c>
      <c r="V1744" s="7">
        <v>5</v>
      </c>
      <c r="W1744" s="7" t="str" cm="1">
        <f t="array" ref="W1744">_xlfn.IFS(S1744&lt;=2,"High",S1744=3,"Moderate",S1744&lt;=5,"Low")</f>
        <v>Low</v>
      </c>
      <c r="X1744" s="7">
        <v>3</v>
      </c>
      <c r="Y1744" s="7" t="str" cm="1">
        <f t="array" ref="Y1744">_xlfn.IFS(S1744&lt;=2,"High",S1744=3,"Moderate",S1744&lt;=5,"Low")</f>
        <v>Low</v>
      </c>
      <c r="Z1744" s="7">
        <v>2</v>
      </c>
      <c r="AA1744" s="7" t="str" cm="1">
        <f t="array" ref="AA1744">_xlfn.IFS(S1744&lt;=2,"High",S1744=3,"Moderate",S1744&lt;=5,"Low")</f>
        <v>Low</v>
      </c>
      <c r="AB1744" s="5">
        <v>44857</v>
      </c>
      <c r="AC1744" s="7" t="s">
        <v>40</v>
      </c>
      <c r="AD1744" s="7" t="s">
        <v>50</v>
      </c>
      <c r="AE1744" s="7" t="s">
        <v>62</v>
      </c>
      <c r="AF1744" s="7">
        <v>5</v>
      </c>
      <c r="AG1744" s="8">
        <v>898.01</v>
      </c>
      <c r="AH1744" s="7">
        <v>45</v>
      </c>
      <c r="AI1744" s="7" t="str" cm="1">
        <f t="array" ref="AI1744">_xlfn.IFS(AH1744&lt;=25,"Young",AH1744&lt;=50,"Adult",AH1744&gt;50,"Old")</f>
        <v>Adult</v>
      </c>
    </row>
    <row r="1745" spans="1:35" x14ac:dyDescent="0.35">
      <c r="A1745" s="11">
        <v>2267</v>
      </c>
      <c r="B1745" s="9">
        <v>45020</v>
      </c>
      <c r="C1745" s="10">
        <f t="shared" ca="1" si="27"/>
        <v>3.1277777777777778</v>
      </c>
      <c r="D1745" s="11" t="s">
        <v>111</v>
      </c>
      <c r="E1745" s="11" t="s">
        <v>86</v>
      </c>
      <c r="F1745" s="11" t="s">
        <v>29</v>
      </c>
      <c r="G1745" s="11" t="s">
        <v>54</v>
      </c>
      <c r="H1745" s="11" t="s">
        <v>44</v>
      </c>
      <c r="I1745" s="11" t="s">
        <v>45</v>
      </c>
      <c r="J1745" s="11" t="s">
        <v>94</v>
      </c>
      <c r="K1745" s="11" t="s">
        <v>64</v>
      </c>
      <c r="L1745" s="9">
        <v>26102</v>
      </c>
      <c r="M1745" s="11" t="s">
        <v>70</v>
      </c>
      <c r="N1745" s="11" t="s">
        <v>36</v>
      </c>
      <c r="O1745" s="11" t="s">
        <v>48</v>
      </c>
      <c r="P1745" s="11" t="s">
        <v>76</v>
      </c>
      <c r="Q1745" s="11" t="s">
        <v>39</v>
      </c>
      <c r="R1745" s="11" cm="1">
        <f t="array" ref="R1745">_xlfn.IFS(Table3[[#This Row],[Performance Levels]]="Exceeds",4,Table3[[#This Row],[Performance Levels]]="Fully Meets",3,Table3[[#This Row],[Performance Levels]]="PIP",1,Table3[[#This Row],[Performance Levels]]="Needs Improvement",2)</f>
        <v>3</v>
      </c>
      <c r="S1745" s="11">
        <v>4</v>
      </c>
      <c r="T1745" s="11" t="str" cm="1">
        <f t="array" ref="T1745">_xlfn.IFS(S1745&lt;=2,"Excellent",S1745=3,"Average",S1745&lt;=5,"Poor")</f>
        <v>Poor</v>
      </c>
      <c r="U1745" s="9">
        <v>44994</v>
      </c>
      <c r="V1745" s="11">
        <v>1</v>
      </c>
      <c r="W1745" s="11" t="str" cm="1">
        <f t="array" ref="W1745">_xlfn.IFS(S1745&lt;=2,"High",S1745=3,"Moderate",S1745&lt;=5,"Low")</f>
        <v>Low</v>
      </c>
      <c r="X1745" s="11">
        <v>3</v>
      </c>
      <c r="Y1745" s="11" t="str" cm="1">
        <f t="array" ref="Y1745">_xlfn.IFS(S1745&lt;=2,"High",S1745=3,"Moderate",S1745&lt;=5,"Low")</f>
        <v>Low</v>
      </c>
      <c r="Z1745" s="11">
        <v>3</v>
      </c>
      <c r="AA1745" s="11" t="str" cm="1">
        <f t="array" ref="AA1745">_xlfn.IFS(S1745&lt;=2,"High",S1745=3,"Moderate",S1745&lt;=5,"Low")</f>
        <v>Low</v>
      </c>
      <c r="AB1745" s="9">
        <v>44876</v>
      </c>
      <c r="AC1745" s="11" t="s">
        <v>67</v>
      </c>
      <c r="AD1745" s="11" t="s">
        <v>41</v>
      </c>
      <c r="AE1745" s="11" t="s">
        <v>72</v>
      </c>
      <c r="AF1745" s="11">
        <v>1</v>
      </c>
      <c r="AG1745" s="12">
        <v>518.79</v>
      </c>
      <c r="AH1745" s="11">
        <v>52</v>
      </c>
      <c r="AI1745" s="11" t="str" cm="1">
        <f t="array" ref="AI1745">_xlfn.IFS(AH1745&lt;=25,"Young",AH1745&lt;=50,"Adult",AH1745&gt;50,"Old")</f>
        <v>Old</v>
      </c>
    </row>
    <row r="1746" spans="1:35" x14ac:dyDescent="0.35">
      <c r="A1746" s="7">
        <v>2268</v>
      </c>
      <c r="B1746" s="5">
        <v>44200</v>
      </c>
      <c r="C1746" s="6">
        <f t="shared" ca="1" si="27"/>
        <v>5.3777777777777782</v>
      </c>
      <c r="D1746" s="7" t="s">
        <v>111</v>
      </c>
      <c r="E1746" s="7" t="s">
        <v>63</v>
      </c>
      <c r="F1746" s="7" t="s">
        <v>29</v>
      </c>
      <c r="G1746" s="7" t="s">
        <v>30</v>
      </c>
      <c r="H1746" s="7" t="s">
        <v>31</v>
      </c>
      <c r="I1746" s="7" t="s">
        <v>54</v>
      </c>
      <c r="J1746" s="7" t="s">
        <v>94</v>
      </c>
      <c r="K1746" s="7" t="s">
        <v>64</v>
      </c>
      <c r="L1746" s="5">
        <v>23229</v>
      </c>
      <c r="M1746" s="7" t="s">
        <v>70</v>
      </c>
      <c r="N1746" s="7" t="s">
        <v>47</v>
      </c>
      <c r="O1746" s="7" t="s">
        <v>37</v>
      </c>
      <c r="P1746" s="7" t="s">
        <v>60</v>
      </c>
      <c r="Q1746" s="7" t="s">
        <v>39</v>
      </c>
      <c r="R1746" s="7" cm="1">
        <f t="array" ref="R1746">_xlfn.IFS(Table3[[#This Row],[Performance Levels]]="Exceeds",4,Table3[[#This Row],[Performance Levels]]="Fully Meets",3,Table3[[#This Row],[Performance Levels]]="PIP",1,Table3[[#This Row],[Performance Levels]]="Needs Improvement",2)</f>
        <v>3</v>
      </c>
      <c r="S1746" s="7">
        <v>2</v>
      </c>
      <c r="T1746" s="7" t="str" cm="1">
        <f t="array" ref="T1746">_xlfn.IFS(S1746&lt;=2,"Excellent",S1746=3,"Average",S1746&lt;=5,"Poor")</f>
        <v>Excellent</v>
      </c>
      <c r="U1746" s="5">
        <v>45110</v>
      </c>
      <c r="V1746" s="7">
        <v>2</v>
      </c>
      <c r="W1746" s="7" t="str" cm="1">
        <f t="array" ref="W1746">_xlfn.IFS(S1746&lt;=2,"High",S1746=3,"Moderate",S1746&lt;=5,"Low")</f>
        <v>High</v>
      </c>
      <c r="X1746" s="7">
        <v>3</v>
      </c>
      <c r="Y1746" s="7" t="str" cm="1">
        <f t="array" ref="Y1746">_xlfn.IFS(S1746&lt;=2,"High",S1746=3,"Moderate",S1746&lt;=5,"Low")</f>
        <v>High</v>
      </c>
      <c r="Z1746" s="7">
        <v>2</v>
      </c>
      <c r="AA1746" s="7" t="str" cm="1">
        <f t="array" ref="AA1746">_xlfn.IFS(S1746&lt;=2,"High",S1746=3,"Moderate",S1746&lt;=5,"Low")</f>
        <v>High</v>
      </c>
      <c r="AB1746" s="5">
        <v>44891</v>
      </c>
      <c r="AC1746" s="7" t="s">
        <v>91</v>
      </c>
      <c r="AD1746" s="7" t="s">
        <v>41</v>
      </c>
      <c r="AE1746" s="7" t="s">
        <v>42</v>
      </c>
      <c r="AF1746" s="7">
        <v>2</v>
      </c>
      <c r="AG1746" s="8">
        <v>677.84</v>
      </c>
      <c r="AH1746" s="7">
        <v>58</v>
      </c>
      <c r="AI1746" s="7" t="str" cm="1">
        <f t="array" ref="AI1746">_xlfn.IFS(AH1746&lt;=25,"Young",AH1746&lt;=50,"Adult",AH1746&gt;50,"Old")</f>
        <v>Old</v>
      </c>
    </row>
    <row r="1747" spans="1:35" x14ac:dyDescent="0.35">
      <c r="A1747" s="11">
        <v>2269</v>
      </c>
      <c r="B1747" s="9">
        <v>43949</v>
      </c>
      <c r="C1747" s="10">
        <f t="shared" ca="1" si="27"/>
        <v>6.0611111111111109</v>
      </c>
      <c r="D1747" s="11" t="s">
        <v>142</v>
      </c>
      <c r="E1747" s="11" t="s">
        <v>93</v>
      </c>
      <c r="F1747" s="11" t="s">
        <v>29</v>
      </c>
      <c r="G1747" s="11" t="s">
        <v>54</v>
      </c>
      <c r="H1747" s="11" t="s">
        <v>31</v>
      </c>
      <c r="I1747" s="11" t="s">
        <v>54</v>
      </c>
      <c r="J1747" s="11" t="s">
        <v>94</v>
      </c>
      <c r="K1747" s="11" t="s">
        <v>81</v>
      </c>
      <c r="L1747" s="9">
        <v>27044</v>
      </c>
      <c r="M1747" s="11" t="s">
        <v>35</v>
      </c>
      <c r="N1747" s="11" t="s">
        <v>47</v>
      </c>
      <c r="O1747" s="11" t="s">
        <v>48</v>
      </c>
      <c r="P1747" s="11" t="s">
        <v>76</v>
      </c>
      <c r="Q1747" s="11" t="s">
        <v>39</v>
      </c>
      <c r="R1747" s="11" cm="1">
        <f t="array" ref="R1747">_xlfn.IFS(Table3[[#This Row],[Performance Levels]]="Exceeds",4,Table3[[#This Row],[Performance Levels]]="Fully Meets",3,Table3[[#This Row],[Performance Levels]]="PIP",1,Table3[[#This Row],[Performance Levels]]="Needs Improvement",2)</f>
        <v>3</v>
      </c>
      <c r="S1747" s="11">
        <v>1</v>
      </c>
      <c r="T1747" s="11" t="str" cm="1">
        <f t="array" ref="T1747">_xlfn.IFS(S1747&lt;=2,"Excellent",S1747=3,"Average",S1747&lt;=5,"Poor")</f>
        <v>Excellent</v>
      </c>
      <c r="U1747" s="9">
        <v>44971</v>
      </c>
      <c r="V1747" s="11">
        <v>5</v>
      </c>
      <c r="W1747" s="11" t="str" cm="1">
        <f t="array" ref="W1747">_xlfn.IFS(S1747&lt;=2,"High",S1747=3,"Moderate",S1747&lt;=5,"Low")</f>
        <v>High</v>
      </c>
      <c r="X1747" s="11">
        <v>5</v>
      </c>
      <c r="Y1747" s="11" t="str" cm="1">
        <f t="array" ref="Y1747">_xlfn.IFS(S1747&lt;=2,"High",S1747=3,"Moderate",S1747&lt;=5,"Low")</f>
        <v>High</v>
      </c>
      <c r="Z1747" s="11">
        <v>1</v>
      </c>
      <c r="AA1747" s="11" t="str" cm="1">
        <f t="array" ref="AA1747">_xlfn.IFS(S1747&lt;=2,"High",S1747=3,"Moderate",S1747&lt;=5,"Low")</f>
        <v>High</v>
      </c>
      <c r="AB1747" s="9">
        <v>44904</v>
      </c>
      <c r="AC1747" s="11" t="s">
        <v>67</v>
      </c>
      <c r="AD1747" s="11" t="s">
        <v>41</v>
      </c>
      <c r="AE1747" s="11" t="s">
        <v>51</v>
      </c>
      <c r="AF1747" s="11">
        <v>1</v>
      </c>
      <c r="AG1747" s="12">
        <v>109.33</v>
      </c>
      <c r="AH1747" s="11">
        <v>46</v>
      </c>
      <c r="AI1747" s="11" t="str" cm="1">
        <f t="array" ref="AI1747">_xlfn.IFS(AH1747&lt;=25,"Young",AH1747&lt;=50,"Adult",AH1747&gt;50,"Old")</f>
        <v>Adult</v>
      </c>
    </row>
    <row r="1748" spans="1:35" x14ac:dyDescent="0.35">
      <c r="A1748" s="7">
        <v>2270</v>
      </c>
      <c r="B1748" s="5">
        <v>43571</v>
      </c>
      <c r="C1748" s="6">
        <f t="shared" ca="1" si="27"/>
        <v>7.0944444444444441</v>
      </c>
      <c r="D1748" s="7" t="s">
        <v>111</v>
      </c>
      <c r="E1748" s="7" t="s">
        <v>93</v>
      </c>
      <c r="F1748" s="7" t="s">
        <v>29</v>
      </c>
      <c r="G1748" s="7" t="s">
        <v>30</v>
      </c>
      <c r="H1748" s="7" t="s">
        <v>31</v>
      </c>
      <c r="I1748" s="7" t="s">
        <v>45</v>
      </c>
      <c r="J1748" s="7" t="s">
        <v>94</v>
      </c>
      <c r="K1748" s="7" t="s">
        <v>95</v>
      </c>
      <c r="L1748" s="5">
        <v>19256</v>
      </c>
      <c r="M1748" s="7" t="s">
        <v>35</v>
      </c>
      <c r="N1748" s="7" t="s">
        <v>36</v>
      </c>
      <c r="O1748" s="7" t="s">
        <v>83</v>
      </c>
      <c r="P1748" s="7" t="s">
        <v>60</v>
      </c>
      <c r="Q1748" s="7" t="s">
        <v>39</v>
      </c>
      <c r="R1748" s="7" cm="1">
        <f t="array" ref="R1748">_xlfn.IFS(Table3[[#This Row],[Performance Levels]]="Exceeds",4,Table3[[#This Row],[Performance Levels]]="Fully Meets",3,Table3[[#This Row],[Performance Levels]]="PIP",1,Table3[[#This Row],[Performance Levels]]="Needs Improvement",2)</f>
        <v>3</v>
      </c>
      <c r="S1748" s="7">
        <v>4</v>
      </c>
      <c r="T1748" s="7" t="str" cm="1">
        <f t="array" ref="T1748">_xlfn.IFS(S1748&lt;=2,"Excellent",S1748=3,"Average",S1748&lt;=5,"Poor")</f>
        <v>Poor</v>
      </c>
      <c r="U1748" s="5">
        <v>45003</v>
      </c>
      <c r="V1748" s="7">
        <v>4</v>
      </c>
      <c r="W1748" s="7" t="str" cm="1">
        <f t="array" ref="W1748">_xlfn.IFS(S1748&lt;=2,"High",S1748=3,"Moderate",S1748&lt;=5,"Low")</f>
        <v>Low</v>
      </c>
      <c r="X1748" s="7">
        <v>4</v>
      </c>
      <c r="Y1748" s="7" t="str" cm="1">
        <f t="array" ref="Y1748">_xlfn.IFS(S1748&lt;=2,"High",S1748=3,"Moderate",S1748&lt;=5,"Low")</f>
        <v>Low</v>
      </c>
      <c r="Z1748" s="7">
        <v>3</v>
      </c>
      <c r="AA1748" s="7" t="str" cm="1">
        <f t="array" ref="AA1748">_xlfn.IFS(S1748&lt;=2,"High",S1748=3,"Moderate",S1748&lt;=5,"Low")</f>
        <v>Low</v>
      </c>
      <c r="AB1748" s="5">
        <v>45057</v>
      </c>
      <c r="AC1748" s="7" t="s">
        <v>67</v>
      </c>
      <c r="AD1748" s="7" t="s">
        <v>41</v>
      </c>
      <c r="AE1748" s="7" t="s">
        <v>72</v>
      </c>
      <c r="AF1748" s="7">
        <v>2</v>
      </c>
      <c r="AG1748" s="8">
        <v>781.35</v>
      </c>
      <c r="AH1748" s="7">
        <v>67</v>
      </c>
      <c r="AI1748" s="7" t="str" cm="1">
        <f t="array" ref="AI1748">_xlfn.IFS(AH1748&lt;=25,"Young",AH1748&lt;=50,"Adult",AH1748&gt;50,"Old")</f>
        <v>Old</v>
      </c>
    </row>
    <row r="1749" spans="1:35" x14ac:dyDescent="0.35">
      <c r="A1749" s="11">
        <v>2271</v>
      </c>
      <c r="B1749" s="9">
        <v>44751</v>
      </c>
      <c r="C1749" s="10">
        <f t="shared" ca="1" si="27"/>
        <v>3.8638888888888889</v>
      </c>
      <c r="D1749" s="11" t="s">
        <v>111</v>
      </c>
      <c r="E1749" s="11" t="s">
        <v>84</v>
      </c>
      <c r="F1749" s="11" t="s">
        <v>29</v>
      </c>
      <c r="G1749" s="11" t="s">
        <v>54</v>
      </c>
      <c r="H1749" s="11" t="s">
        <v>44</v>
      </c>
      <c r="I1749" s="11" t="s">
        <v>32</v>
      </c>
      <c r="J1749" s="11" t="s">
        <v>94</v>
      </c>
      <c r="K1749" s="11" t="s">
        <v>69</v>
      </c>
      <c r="L1749" s="9">
        <v>35266</v>
      </c>
      <c r="M1749" s="11" t="s">
        <v>35</v>
      </c>
      <c r="N1749" s="11" t="s">
        <v>36</v>
      </c>
      <c r="O1749" s="11" t="s">
        <v>48</v>
      </c>
      <c r="P1749" s="11" t="s">
        <v>60</v>
      </c>
      <c r="Q1749" s="11" t="s">
        <v>39</v>
      </c>
      <c r="R1749" s="11" cm="1">
        <f t="array" ref="R1749">_xlfn.IFS(Table3[[#This Row],[Performance Levels]]="Exceeds",4,Table3[[#This Row],[Performance Levels]]="Fully Meets",3,Table3[[#This Row],[Performance Levels]]="PIP",1,Table3[[#This Row],[Performance Levels]]="Needs Improvement",2)</f>
        <v>3</v>
      </c>
      <c r="S1749" s="11">
        <v>2</v>
      </c>
      <c r="T1749" s="11" t="str" cm="1">
        <f t="array" ref="T1749">_xlfn.IFS(S1749&lt;=2,"Excellent",S1749=3,"Average",S1749&lt;=5,"Poor")</f>
        <v>Excellent</v>
      </c>
      <c r="U1749" s="9">
        <v>45006</v>
      </c>
      <c r="V1749" s="11">
        <v>5</v>
      </c>
      <c r="W1749" s="11" t="str" cm="1">
        <f t="array" ref="W1749">_xlfn.IFS(S1749&lt;=2,"High",S1749=3,"Moderate",S1749&lt;=5,"Low")</f>
        <v>High</v>
      </c>
      <c r="X1749" s="11">
        <v>4</v>
      </c>
      <c r="Y1749" s="11" t="str" cm="1">
        <f t="array" ref="Y1749">_xlfn.IFS(S1749&lt;=2,"High",S1749=3,"Moderate",S1749&lt;=5,"Low")</f>
        <v>High</v>
      </c>
      <c r="Z1749" s="11">
        <v>4</v>
      </c>
      <c r="AA1749" s="11" t="str" cm="1">
        <f t="array" ref="AA1749">_xlfn.IFS(S1749&lt;=2,"High",S1749=3,"Moderate",S1749&lt;=5,"Low")</f>
        <v>High</v>
      </c>
      <c r="AB1749" s="9">
        <v>44959</v>
      </c>
      <c r="AC1749" s="11" t="s">
        <v>49</v>
      </c>
      <c r="AD1749" s="11" t="s">
        <v>41</v>
      </c>
      <c r="AE1749" s="11" t="s">
        <v>42</v>
      </c>
      <c r="AF1749" s="11">
        <v>4</v>
      </c>
      <c r="AG1749" s="12">
        <v>632.57000000000005</v>
      </c>
      <c r="AH1749" s="11">
        <v>26</v>
      </c>
      <c r="AI1749" s="11" t="str" cm="1">
        <f t="array" ref="AI1749">_xlfn.IFS(AH1749&lt;=25,"Young",AH1749&lt;=50,"Adult",AH1749&gt;50,"Old")</f>
        <v>Adult</v>
      </c>
    </row>
    <row r="1750" spans="1:35" x14ac:dyDescent="0.35">
      <c r="A1750" s="7">
        <v>2272</v>
      </c>
      <c r="B1750" s="5">
        <v>44802</v>
      </c>
      <c r="C1750" s="6">
        <f t="shared" ca="1" si="27"/>
        <v>3.7250000000000001</v>
      </c>
      <c r="D1750" s="7" t="s">
        <v>111</v>
      </c>
      <c r="E1750" s="7" t="s">
        <v>63</v>
      </c>
      <c r="F1750" s="7" t="s">
        <v>29</v>
      </c>
      <c r="G1750" s="7" t="s">
        <v>45</v>
      </c>
      <c r="H1750" s="7" t="s">
        <v>31</v>
      </c>
      <c r="I1750" s="7" t="s">
        <v>54</v>
      </c>
      <c r="J1750" s="7" t="s">
        <v>94</v>
      </c>
      <c r="K1750" s="7" t="s">
        <v>69</v>
      </c>
      <c r="L1750" s="5">
        <v>31871</v>
      </c>
      <c r="M1750" s="7" t="s">
        <v>70</v>
      </c>
      <c r="N1750" s="7" t="s">
        <v>36</v>
      </c>
      <c r="O1750" s="7" t="s">
        <v>71</v>
      </c>
      <c r="P1750" s="7" t="s">
        <v>76</v>
      </c>
      <c r="Q1750" s="7" t="s">
        <v>39</v>
      </c>
      <c r="R1750" s="7" cm="1">
        <f t="array" ref="R1750">_xlfn.IFS(Table3[[#This Row],[Performance Levels]]="Exceeds",4,Table3[[#This Row],[Performance Levels]]="Fully Meets",3,Table3[[#This Row],[Performance Levels]]="PIP",1,Table3[[#This Row],[Performance Levels]]="Needs Improvement",2)</f>
        <v>3</v>
      </c>
      <c r="S1750" s="7">
        <v>2</v>
      </c>
      <c r="T1750" s="7" t="str" cm="1">
        <f t="array" ref="T1750">_xlfn.IFS(S1750&lt;=2,"Excellent",S1750=3,"Average",S1750&lt;=5,"Poor")</f>
        <v>Excellent</v>
      </c>
      <c r="U1750" s="5">
        <v>44778</v>
      </c>
      <c r="V1750" s="7">
        <v>5</v>
      </c>
      <c r="W1750" s="7" t="str" cm="1">
        <f t="array" ref="W1750">_xlfn.IFS(S1750&lt;=2,"High",S1750=3,"Moderate",S1750&lt;=5,"Low")</f>
        <v>High</v>
      </c>
      <c r="X1750" s="7">
        <v>5</v>
      </c>
      <c r="Y1750" s="7" t="str" cm="1">
        <f t="array" ref="Y1750">_xlfn.IFS(S1750&lt;=2,"High",S1750=3,"Moderate",S1750&lt;=5,"Low")</f>
        <v>High</v>
      </c>
      <c r="Z1750" s="7">
        <v>3</v>
      </c>
      <c r="AA1750" s="7" t="str" cm="1">
        <f t="array" ref="AA1750">_xlfn.IFS(S1750&lt;=2,"High",S1750=3,"Moderate",S1750&lt;=5,"Low")</f>
        <v>High</v>
      </c>
      <c r="AB1750" s="5">
        <v>45031</v>
      </c>
      <c r="AC1750" s="7" t="s">
        <v>91</v>
      </c>
      <c r="AD1750" s="7" t="s">
        <v>41</v>
      </c>
      <c r="AE1750" s="7" t="s">
        <v>72</v>
      </c>
      <c r="AF1750" s="7">
        <v>5</v>
      </c>
      <c r="AG1750" s="8">
        <v>233.42</v>
      </c>
      <c r="AH1750" s="7">
        <v>35</v>
      </c>
      <c r="AI1750" s="7" t="str" cm="1">
        <f t="array" ref="AI1750">_xlfn.IFS(AH1750&lt;=25,"Young",AH1750&lt;=50,"Adult",AH1750&gt;50,"Old")</f>
        <v>Adult</v>
      </c>
    </row>
    <row r="1751" spans="1:35" x14ac:dyDescent="0.35">
      <c r="A1751" s="11">
        <v>2273</v>
      </c>
      <c r="B1751" s="9">
        <v>43856</v>
      </c>
      <c r="C1751" s="10">
        <f t="shared" ca="1" si="27"/>
        <v>6.3166666666666664</v>
      </c>
      <c r="D1751" s="11" t="s">
        <v>111</v>
      </c>
      <c r="E1751" s="11" t="s">
        <v>73</v>
      </c>
      <c r="F1751" s="11" t="s">
        <v>29</v>
      </c>
      <c r="G1751" s="11" t="s">
        <v>54</v>
      </c>
      <c r="H1751" s="11" t="s">
        <v>44</v>
      </c>
      <c r="I1751" s="11" t="s">
        <v>45</v>
      </c>
      <c r="J1751" s="11" t="s">
        <v>94</v>
      </c>
      <c r="K1751" s="11" t="s">
        <v>98</v>
      </c>
      <c r="L1751" s="9">
        <v>20591</v>
      </c>
      <c r="M1751" s="11" t="s">
        <v>70</v>
      </c>
      <c r="N1751" s="11" t="s">
        <v>47</v>
      </c>
      <c r="O1751" s="11" t="s">
        <v>59</v>
      </c>
      <c r="P1751" s="11" t="s">
        <v>76</v>
      </c>
      <c r="Q1751" s="11" t="s">
        <v>39</v>
      </c>
      <c r="R1751" s="11" cm="1">
        <f t="array" ref="R1751">_xlfn.IFS(Table3[[#This Row],[Performance Levels]]="Exceeds",4,Table3[[#This Row],[Performance Levels]]="Fully Meets",3,Table3[[#This Row],[Performance Levels]]="PIP",1,Table3[[#This Row],[Performance Levels]]="Needs Improvement",2)</f>
        <v>3</v>
      </c>
      <c r="S1751" s="11">
        <v>4</v>
      </c>
      <c r="T1751" s="11" t="str" cm="1">
        <f t="array" ref="T1751">_xlfn.IFS(S1751&lt;=2,"Excellent",S1751=3,"Average",S1751&lt;=5,"Poor")</f>
        <v>Poor</v>
      </c>
      <c r="U1751" s="9">
        <v>44860</v>
      </c>
      <c r="V1751" s="11">
        <v>5</v>
      </c>
      <c r="W1751" s="11" t="str" cm="1">
        <f t="array" ref="W1751">_xlfn.IFS(S1751&lt;=2,"High",S1751=3,"Moderate",S1751&lt;=5,"Low")</f>
        <v>Low</v>
      </c>
      <c r="X1751" s="11">
        <v>2</v>
      </c>
      <c r="Y1751" s="11" t="str" cm="1">
        <f t="array" ref="Y1751">_xlfn.IFS(S1751&lt;=2,"High",S1751=3,"Moderate",S1751&lt;=5,"Low")</f>
        <v>Low</v>
      </c>
      <c r="Z1751" s="11">
        <v>3</v>
      </c>
      <c r="AA1751" s="11" t="str" cm="1">
        <f t="array" ref="AA1751">_xlfn.IFS(S1751&lt;=2,"High",S1751=3,"Moderate",S1751&lt;=5,"Low")</f>
        <v>Low</v>
      </c>
      <c r="AB1751" s="9">
        <v>45017</v>
      </c>
      <c r="AC1751" s="11" t="s">
        <v>40</v>
      </c>
      <c r="AD1751" s="11" t="s">
        <v>50</v>
      </c>
      <c r="AE1751" s="11" t="s">
        <v>72</v>
      </c>
      <c r="AF1751" s="11">
        <v>4</v>
      </c>
      <c r="AG1751" s="12">
        <v>301.14999999999998</v>
      </c>
      <c r="AH1751" s="11">
        <v>64</v>
      </c>
      <c r="AI1751" s="11" t="str" cm="1">
        <f t="array" ref="AI1751">_xlfn.IFS(AH1751&lt;=25,"Young",AH1751&lt;=50,"Adult",AH1751&gt;50,"Old")</f>
        <v>Old</v>
      </c>
    </row>
    <row r="1752" spans="1:35" x14ac:dyDescent="0.35">
      <c r="A1752" s="7">
        <v>2274</v>
      </c>
      <c r="B1752" s="5">
        <v>43879</v>
      </c>
      <c r="C1752" s="6">
        <f t="shared" ca="1" si="27"/>
        <v>6.2555555555555555</v>
      </c>
      <c r="D1752" s="7" t="s">
        <v>142</v>
      </c>
      <c r="E1752" s="7" t="s">
        <v>68</v>
      </c>
      <c r="F1752" s="7" t="s">
        <v>29</v>
      </c>
      <c r="G1752" s="7" t="s">
        <v>54</v>
      </c>
      <c r="H1752" s="7" t="s">
        <v>44</v>
      </c>
      <c r="I1752" s="7" t="s">
        <v>32</v>
      </c>
      <c r="J1752" s="7" t="s">
        <v>94</v>
      </c>
      <c r="K1752" s="7" t="s">
        <v>46</v>
      </c>
      <c r="L1752" s="5">
        <v>36548</v>
      </c>
      <c r="M1752" s="7" t="s">
        <v>35</v>
      </c>
      <c r="N1752" s="7" t="s">
        <v>47</v>
      </c>
      <c r="O1752" s="7" t="s">
        <v>59</v>
      </c>
      <c r="P1752" s="7" t="s">
        <v>38</v>
      </c>
      <c r="Q1752" s="7" t="s">
        <v>39</v>
      </c>
      <c r="R1752" s="7" cm="1">
        <f t="array" ref="R1752">_xlfn.IFS(Table3[[#This Row],[Performance Levels]]="Exceeds",4,Table3[[#This Row],[Performance Levels]]="Fully Meets",3,Table3[[#This Row],[Performance Levels]]="PIP",1,Table3[[#This Row],[Performance Levels]]="Needs Improvement",2)</f>
        <v>3</v>
      </c>
      <c r="S1752" s="7">
        <v>4</v>
      </c>
      <c r="T1752" s="7" t="str" cm="1">
        <f t="array" ref="T1752">_xlfn.IFS(S1752&lt;=2,"Excellent",S1752=3,"Average",S1752&lt;=5,"Poor")</f>
        <v>Poor</v>
      </c>
      <c r="U1752" s="5">
        <v>44786</v>
      </c>
      <c r="V1752" s="7">
        <v>2</v>
      </c>
      <c r="W1752" s="7" t="str" cm="1">
        <f t="array" ref="W1752">_xlfn.IFS(S1752&lt;=2,"High",S1752=3,"Moderate",S1752&lt;=5,"Low")</f>
        <v>Low</v>
      </c>
      <c r="X1752" s="7">
        <v>5</v>
      </c>
      <c r="Y1752" s="7" t="str" cm="1">
        <f t="array" ref="Y1752">_xlfn.IFS(S1752&lt;=2,"High",S1752=3,"Moderate",S1752&lt;=5,"Low")</f>
        <v>Low</v>
      </c>
      <c r="Z1752" s="7">
        <v>1</v>
      </c>
      <c r="AA1752" s="7" t="str" cm="1">
        <f t="array" ref="AA1752">_xlfn.IFS(S1752&lt;=2,"High",S1752=3,"Moderate",S1752&lt;=5,"Low")</f>
        <v>Low</v>
      </c>
      <c r="AB1752" s="5">
        <v>45080</v>
      </c>
      <c r="AC1752" s="7" t="s">
        <v>49</v>
      </c>
      <c r="AD1752" s="7" t="s">
        <v>50</v>
      </c>
      <c r="AE1752" s="7" t="s">
        <v>42</v>
      </c>
      <c r="AF1752" s="7">
        <v>2</v>
      </c>
      <c r="AG1752" s="8">
        <v>255.54</v>
      </c>
      <c r="AH1752" s="7">
        <v>20</v>
      </c>
      <c r="AI1752" s="7" t="str" cm="1">
        <f t="array" ref="AI1752">_xlfn.IFS(AH1752&lt;=25,"Young",AH1752&lt;=50,"Adult",AH1752&gt;50,"Old")</f>
        <v>Young</v>
      </c>
    </row>
    <row r="1753" spans="1:35" x14ac:dyDescent="0.35">
      <c r="A1753" s="11">
        <v>2275</v>
      </c>
      <c r="B1753" s="9">
        <v>44586</v>
      </c>
      <c r="C1753" s="10">
        <f t="shared" ca="1" si="27"/>
        <v>4.3194444444444446</v>
      </c>
      <c r="D1753" s="11" t="s">
        <v>132</v>
      </c>
      <c r="E1753" s="11" t="s">
        <v>43</v>
      </c>
      <c r="F1753" s="11" t="s">
        <v>29</v>
      </c>
      <c r="G1753" s="11" t="s">
        <v>45</v>
      </c>
      <c r="H1753" s="11" t="s">
        <v>55</v>
      </c>
      <c r="I1753" s="11" t="s">
        <v>54</v>
      </c>
      <c r="J1753" s="11" t="s">
        <v>33</v>
      </c>
      <c r="K1753" s="11" t="s">
        <v>104</v>
      </c>
      <c r="L1753" s="9">
        <v>18606</v>
      </c>
      <c r="M1753" s="11" t="s">
        <v>35</v>
      </c>
      <c r="N1753" s="11" t="s">
        <v>47</v>
      </c>
      <c r="O1753" s="11" t="s">
        <v>83</v>
      </c>
      <c r="P1753" s="11" t="s">
        <v>66</v>
      </c>
      <c r="Q1753" s="11" t="s">
        <v>39</v>
      </c>
      <c r="R1753" s="11" cm="1">
        <f t="array" ref="R1753">_xlfn.IFS(Table3[[#This Row],[Performance Levels]]="Exceeds",4,Table3[[#This Row],[Performance Levels]]="Fully Meets",3,Table3[[#This Row],[Performance Levels]]="PIP",1,Table3[[#This Row],[Performance Levels]]="Needs Improvement",2)</f>
        <v>3</v>
      </c>
      <c r="S1753" s="11">
        <v>2</v>
      </c>
      <c r="T1753" s="11" t="str" cm="1">
        <f t="array" ref="T1753">_xlfn.IFS(S1753&lt;=2,"Excellent",S1753=3,"Average",S1753&lt;=5,"Poor")</f>
        <v>Excellent</v>
      </c>
      <c r="U1753" s="9">
        <v>44858</v>
      </c>
      <c r="V1753" s="11">
        <v>5</v>
      </c>
      <c r="W1753" s="11" t="str" cm="1">
        <f t="array" ref="W1753">_xlfn.IFS(S1753&lt;=2,"High",S1753=3,"Moderate",S1753&lt;=5,"Low")</f>
        <v>High</v>
      </c>
      <c r="X1753" s="11">
        <v>4</v>
      </c>
      <c r="Y1753" s="11" t="str" cm="1">
        <f t="array" ref="Y1753">_xlfn.IFS(S1753&lt;=2,"High",S1753=3,"Moderate",S1753&lt;=5,"Low")</f>
        <v>High</v>
      </c>
      <c r="Z1753" s="11">
        <v>3</v>
      </c>
      <c r="AA1753" s="11" t="str" cm="1">
        <f t="array" ref="AA1753">_xlfn.IFS(S1753&lt;=2,"High",S1753=3,"Moderate",S1753&lt;=5,"Low")</f>
        <v>High</v>
      </c>
      <c r="AB1753" s="9">
        <v>44990</v>
      </c>
      <c r="AC1753" s="11" t="s">
        <v>67</v>
      </c>
      <c r="AD1753" s="11" t="s">
        <v>50</v>
      </c>
      <c r="AE1753" s="11" t="s">
        <v>51</v>
      </c>
      <c r="AF1753" s="11">
        <v>5</v>
      </c>
      <c r="AG1753" s="12">
        <v>138.4</v>
      </c>
      <c r="AH1753" s="11">
        <v>72</v>
      </c>
      <c r="AI1753" s="11" t="str" cm="1">
        <f t="array" ref="AI1753">_xlfn.IFS(AH1753&lt;=25,"Young",AH1753&lt;=50,"Adult",AH1753&gt;50,"Old")</f>
        <v>Old</v>
      </c>
    </row>
    <row r="1754" spans="1:35" x14ac:dyDescent="0.35">
      <c r="A1754" s="7">
        <v>2276</v>
      </c>
      <c r="B1754" s="5">
        <v>45117</v>
      </c>
      <c r="C1754" s="6">
        <f t="shared" ca="1" si="27"/>
        <v>2.8611111111111112</v>
      </c>
      <c r="D1754" s="7" t="s">
        <v>132</v>
      </c>
      <c r="E1754" s="7" t="s">
        <v>63</v>
      </c>
      <c r="F1754" s="7" t="s">
        <v>29</v>
      </c>
      <c r="G1754" s="7" t="s">
        <v>54</v>
      </c>
      <c r="H1754" s="7" t="s">
        <v>55</v>
      </c>
      <c r="I1754" s="7" t="s">
        <v>32</v>
      </c>
      <c r="J1754" s="7" t="s">
        <v>33</v>
      </c>
      <c r="K1754" s="7" t="s">
        <v>95</v>
      </c>
      <c r="L1754" s="5">
        <v>30276</v>
      </c>
      <c r="M1754" s="7" t="s">
        <v>35</v>
      </c>
      <c r="N1754" s="7" t="s">
        <v>36</v>
      </c>
      <c r="O1754" s="7" t="s">
        <v>37</v>
      </c>
      <c r="P1754" s="7" t="s">
        <v>76</v>
      </c>
      <c r="Q1754" s="7" t="s">
        <v>39</v>
      </c>
      <c r="R1754" s="7" cm="1">
        <f t="array" ref="R1754">_xlfn.IFS(Table3[[#This Row],[Performance Levels]]="Exceeds",4,Table3[[#This Row],[Performance Levels]]="Fully Meets",3,Table3[[#This Row],[Performance Levels]]="PIP",1,Table3[[#This Row],[Performance Levels]]="Needs Improvement",2)</f>
        <v>3</v>
      </c>
      <c r="S1754" s="7">
        <v>1</v>
      </c>
      <c r="T1754" s="7" t="str" cm="1">
        <f t="array" ref="T1754">_xlfn.IFS(S1754&lt;=2,"Excellent",S1754=3,"Average",S1754&lt;=5,"Poor")</f>
        <v>Excellent</v>
      </c>
      <c r="U1754" s="5">
        <v>44820</v>
      </c>
      <c r="V1754" s="7">
        <v>5</v>
      </c>
      <c r="W1754" s="7" t="str" cm="1">
        <f t="array" ref="W1754">_xlfn.IFS(S1754&lt;=2,"High",S1754=3,"Moderate",S1754&lt;=5,"Low")</f>
        <v>High</v>
      </c>
      <c r="X1754" s="7">
        <v>2</v>
      </c>
      <c r="Y1754" s="7" t="str" cm="1">
        <f t="array" ref="Y1754">_xlfn.IFS(S1754&lt;=2,"High",S1754=3,"Moderate",S1754&lt;=5,"Low")</f>
        <v>High</v>
      </c>
      <c r="Z1754" s="7">
        <v>2</v>
      </c>
      <c r="AA1754" s="7" t="str" cm="1">
        <f t="array" ref="AA1754">_xlfn.IFS(S1754&lt;=2,"High",S1754=3,"Moderate",S1754&lt;=5,"Low")</f>
        <v>High</v>
      </c>
      <c r="AB1754" s="5">
        <v>45063</v>
      </c>
      <c r="AC1754" s="7" t="s">
        <v>49</v>
      </c>
      <c r="AD1754" s="7" t="s">
        <v>50</v>
      </c>
      <c r="AE1754" s="7" t="s">
        <v>62</v>
      </c>
      <c r="AF1754" s="7">
        <v>3</v>
      </c>
      <c r="AG1754" s="8">
        <v>851.87</v>
      </c>
      <c r="AH1754" s="7">
        <v>41</v>
      </c>
      <c r="AI1754" s="7" t="str" cm="1">
        <f t="array" ref="AI1754">_xlfn.IFS(AH1754&lt;=25,"Young",AH1754&lt;=50,"Adult",AH1754&gt;50,"Old")</f>
        <v>Adult</v>
      </c>
    </row>
    <row r="1755" spans="1:35" x14ac:dyDescent="0.35">
      <c r="A1755" s="11">
        <v>2277</v>
      </c>
      <c r="B1755" s="9">
        <v>44665</v>
      </c>
      <c r="C1755" s="10">
        <f t="shared" ca="1" si="27"/>
        <v>4.0999999999999996</v>
      </c>
      <c r="D1755" s="11" t="s">
        <v>132</v>
      </c>
      <c r="E1755" s="11" t="s">
        <v>28</v>
      </c>
      <c r="F1755" s="11" t="s">
        <v>29</v>
      </c>
      <c r="G1755" s="11" t="s">
        <v>30</v>
      </c>
      <c r="H1755" s="11" t="s">
        <v>55</v>
      </c>
      <c r="I1755" s="11" t="s">
        <v>32</v>
      </c>
      <c r="J1755" s="11" t="s">
        <v>33</v>
      </c>
      <c r="K1755" s="11" t="s">
        <v>69</v>
      </c>
      <c r="L1755" s="9">
        <v>23283</v>
      </c>
      <c r="M1755" s="11" t="s">
        <v>35</v>
      </c>
      <c r="N1755" s="11" t="s">
        <v>36</v>
      </c>
      <c r="O1755" s="11" t="s">
        <v>48</v>
      </c>
      <c r="P1755" s="11" t="s">
        <v>38</v>
      </c>
      <c r="Q1755" s="11" t="s">
        <v>39</v>
      </c>
      <c r="R1755" s="11" cm="1">
        <f t="array" ref="R1755">_xlfn.IFS(Table3[[#This Row],[Performance Levels]]="Exceeds",4,Table3[[#This Row],[Performance Levels]]="Fully Meets",3,Table3[[#This Row],[Performance Levels]]="PIP",1,Table3[[#This Row],[Performance Levels]]="Needs Improvement",2)</f>
        <v>3</v>
      </c>
      <c r="S1755" s="11">
        <v>5</v>
      </c>
      <c r="T1755" s="11" t="str" cm="1">
        <f t="array" ref="T1755">_xlfn.IFS(S1755&lt;=2,"Excellent",S1755=3,"Average",S1755&lt;=5,"Poor")</f>
        <v>Poor</v>
      </c>
      <c r="U1755" s="9">
        <v>44890</v>
      </c>
      <c r="V1755" s="11">
        <v>3</v>
      </c>
      <c r="W1755" s="11" t="str" cm="1">
        <f t="array" ref="W1755">_xlfn.IFS(S1755&lt;=2,"High",S1755=3,"Moderate",S1755&lt;=5,"Low")</f>
        <v>Low</v>
      </c>
      <c r="X1755" s="11">
        <v>4</v>
      </c>
      <c r="Y1755" s="11" t="str" cm="1">
        <f t="array" ref="Y1755">_xlfn.IFS(S1755&lt;=2,"High",S1755=3,"Moderate",S1755&lt;=5,"Low")</f>
        <v>Low</v>
      </c>
      <c r="Z1755" s="11">
        <v>4</v>
      </c>
      <c r="AA1755" s="11" t="str" cm="1">
        <f t="array" ref="AA1755">_xlfn.IFS(S1755&lt;=2,"High",S1755=3,"Moderate",S1755&lt;=5,"Low")</f>
        <v>Low</v>
      </c>
      <c r="AB1755" s="9">
        <v>44917</v>
      </c>
      <c r="AC1755" s="11" t="s">
        <v>91</v>
      </c>
      <c r="AD1755" s="11" t="s">
        <v>41</v>
      </c>
      <c r="AE1755" s="11" t="s">
        <v>62</v>
      </c>
      <c r="AF1755" s="11">
        <v>3</v>
      </c>
      <c r="AG1755" s="12">
        <v>592.23</v>
      </c>
      <c r="AH1755" s="11">
        <v>59</v>
      </c>
      <c r="AI1755" s="11" t="str" cm="1">
        <f t="array" ref="AI1755">_xlfn.IFS(AH1755&lt;=25,"Young",AH1755&lt;=50,"Adult",AH1755&gt;50,"Old")</f>
        <v>Old</v>
      </c>
    </row>
    <row r="1756" spans="1:35" x14ac:dyDescent="0.35">
      <c r="A1756" s="7">
        <v>2278</v>
      </c>
      <c r="B1756" s="5">
        <v>44752</v>
      </c>
      <c r="C1756" s="6">
        <f t="shared" ca="1" si="27"/>
        <v>3.8611111111111112</v>
      </c>
      <c r="D1756" s="7" t="s">
        <v>132</v>
      </c>
      <c r="E1756" s="7" t="s">
        <v>28</v>
      </c>
      <c r="F1756" s="7" t="s">
        <v>29</v>
      </c>
      <c r="G1756" s="7" t="s">
        <v>45</v>
      </c>
      <c r="H1756" s="7" t="s">
        <v>55</v>
      </c>
      <c r="I1756" s="7" t="s">
        <v>32</v>
      </c>
      <c r="J1756" s="7" t="s">
        <v>33</v>
      </c>
      <c r="K1756" s="7" t="s">
        <v>102</v>
      </c>
      <c r="L1756" s="5">
        <v>23158</v>
      </c>
      <c r="M1756" s="7" t="s">
        <v>35</v>
      </c>
      <c r="N1756" s="7" t="s">
        <v>36</v>
      </c>
      <c r="O1756" s="7" t="s">
        <v>37</v>
      </c>
      <c r="P1756" s="7" t="s">
        <v>38</v>
      </c>
      <c r="Q1756" s="7" t="s">
        <v>39</v>
      </c>
      <c r="R1756" s="7" cm="1">
        <f t="array" ref="R1756">_xlfn.IFS(Table3[[#This Row],[Performance Levels]]="Exceeds",4,Table3[[#This Row],[Performance Levels]]="Fully Meets",3,Table3[[#This Row],[Performance Levels]]="PIP",1,Table3[[#This Row],[Performance Levels]]="Needs Improvement",2)</f>
        <v>3</v>
      </c>
      <c r="S1756" s="7">
        <v>4</v>
      </c>
      <c r="T1756" s="7" t="str" cm="1">
        <f t="array" ref="T1756">_xlfn.IFS(S1756&lt;=2,"Excellent",S1756=3,"Average",S1756&lt;=5,"Poor")</f>
        <v>Poor</v>
      </c>
      <c r="U1756" s="5">
        <v>44794</v>
      </c>
      <c r="V1756" s="7">
        <v>5</v>
      </c>
      <c r="W1756" s="7" t="str" cm="1">
        <f t="array" ref="W1756">_xlfn.IFS(S1756&lt;=2,"High",S1756=3,"Moderate",S1756&lt;=5,"Low")</f>
        <v>Low</v>
      </c>
      <c r="X1756" s="7">
        <v>4</v>
      </c>
      <c r="Y1756" s="7" t="str" cm="1">
        <f t="array" ref="Y1756">_xlfn.IFS(S1756&lt;=2,"High",S1756=3,"Moderate",S1756&lt;=5,"Low")</f>
        <v>Low</v>
      </c>
      <c r="Z1756" s="7">
        <v>2</v>
      </c>
      <c r="AA1756" s="7" t="str" cm="1">
        <f t="array" ref="AA1756">_xlfn.IFS(S1756&lt;=2,"High",S1756=3,"Moderate",S1756&lt;=5,"Low")</f>
        <v>Low</v>
      </c>
      <c r="AB1756" s="5">
        <v>44990</v>
      </c>
      <c r="AC1756" s="7" t="s">
        <v>40</v>
      </c>
      <c r="AD1756" s="7" t="s">
        <v>50</v>
      </c>
      <c r="AE1756" s="7" t="s">
        <v>62</v>
      </c>
      <c r="AF1756" s="7">
        <v>4</v>
      </c>
      <c r="AG1756" s="8">
        <v>544.42999999999995</v>
      </c>
      <c r="AH1756" s="7">
        <v>59</v>
      </c>
      <c r="AI1756" s="7" t="str" cm="1">
        <f t="array" ref="AI1756">_xlfn.IFS(AH1756&lt;=25,"Young",AH1756&lt;=50,"Adult",AH1756&gt;50,"Old")</f>
        <v>Old</v>
      </c>
    </row>
    <row r="1757" spans="1:35" x14ac:dyDescent="0.35">
      <c r="A1757" s="11">
        <v>2279</v>
      </c>
      <c r="B1757" s="9">
        <v>44739</v>
      </c>
      <c r="C1757" s="10">
        <f t="shared" ca="1" si="27"/>
        <v>3.8972222222222221</v>
      </c>
      <c r="D1757" s="11" t="s">
        <v>132</v>
      </c>
      <c r="E1757" s="11" t="s">
        <v>43</v>
      </c>
      <c r="F1757" s="11" t="s">
        <v>29</v>
      </c>
      <c r="G1757" s="11" t="s">
        <v>30</v>
      </c>
      <c r="H1757" s="11" t="s">
        <v>31</v>
      </c>
      <c r="I1757" s="11" t="s">
        <v>54</v>
      </c>
      <c r="J1757" s="11" t="s">
        <v>33</v>
      </c>
      <c r="K1757" s="11" t="s">
        <v>134</v>
      </c>
      <c r="L1757" s="9">
        <v>28168</v>
      </c>
      <c r="M1757" s="11" t="s">
        <v>35</v>
      </c>
      <c r="N1757" s="11" t="s">
        <v>47</v>
      </c>
      <c r="O1757" s="11" t="s">
        <v>59</v>
      </c>
      <c r="P1757" s="11" t="s">
        <v>76</v>
      </c>
      <c r="Q1757" s="11" t="s">
        <v>39</v>
      </c>
      <c r="R1757" s="11" cm="1">
        <f t="array" ref="R1757">_xlfn.IFS(Table3[[#This Row],[Performance Levels]]="Exceeds",4,Table3[[#This Row],[Performance Levels]]="Fully Meets",3,Table3[[#This Row],[Performance Levels]]="PIP",1,Table3[[#This Row],[Performance Levels]]="Needs Improvement",2)</f>
        <v>3</v>
      </c>
      <c r="S1757" s="11">
        <v>1</v>
      </c>
      <c r="T1757" s="11" t="str" cm="1">
        <f t="array" ref="T1757">_xlfn.IFS(S1757&lt;=2,"Excellent",S1757=3,"Average",S1757&lt;=5,"Poor")</f>
        <v>Excellent</v>
      </c>
      <c r="U1757" s="9">
        <v>45074</v>
      </c>
      <c r="V1757" s="11">
        <v>2</v>
      </c>
      <c r="W1757" s="11" t="str" cm="1">
        <f t="array" ref="W1757">_xlfn.IFS(S1757&lt;=2,"High",S1757=3,"Moderate",S1757&lt;=5,"Low")</f>
        <v>High</v>
      </c>
      <c r="X1757" s="11">
        <v>5</v>
      </c>
      <c r="Y1757" s="11" t="str" cm="1">
        <f t="array" ref="Y1757">_xlfn.IFS(S1757&lt;=2,"High",S1757=3,"Moderate",S1757&lt;=5,"Low")</f>
        <v>High</v>
      </c>
      <c r="Z1757" s="11">
        <v>1</v>
      </c>
      <c r="AA1757" s="11" t="str" cm="1">
        <f t="array" ref="AA1757">_xlfn.IFS(S1757&lt;=2,"High",S1757=3,"Moderate",S1757&lt;=5,"Low")</f>
        <v>High</v>
      </c>
      <c r="AB1757" s="9">
        <v>45008</v>
      </c>
      <c r="AC1757" s="11" t="s">
        <v>67</v>
      </c>
      <c r="AD1757" s="11" t="s">
        <v>50</v>
      </c>
      <c r="AE1757" s="11" t="s">
        <v>72</v>
      </c>
      <c r="AF1757" s="11">
        <v>4</v>
      </c>
      <c r="AG1757" s="12">
        <v>230.57</v>
      </c>
      <c r="AH1757" s="11">
        <v>45</v>
      </c>
      <c r="AI1757" s="11" t="str" cm="1">
        <f t="array" ref="AI1757">_xlfn.IFS(AH1757&lt;=25,"Young",AH1757&lt;=50,"Adult",AH1757&gt;50,"Old")</f>
        <v>Adult</v>
      </c>
    </row>
    <row r="1758" spans="1:35" x14ac:dyDescent="0.35">
      <c r="A1758" s="7">
        <v>2280</v>
      </c>
      <c r="B1758" s="5">
        <v>43438</v>
      </c>
      <c r="C1758" s="6">
        <f t="shared" ca="1" si="27"/>
        <v>7.4611111111111112</v>
      </c>
      <c r="D1758" s="7" t="s">
        <v>132</v>
      </c>
      <c r="E1758" s="7" t="s">
        <v>93</v>
      </c>
      <c r="F1758" s="7" t="s">
        <v>107</v>
      </c>
      <c r="G1758" s="7" t="s">
        <v>30</v>
      </c>
      <c r="H1758" s="7" t="s">
        <v>44</v>
      </c>
      <c r="I1758" s="7" t="s">
        <v>32</v>
      </c>
      <c r="J1758" s="7" t="s">
        <v>33</v>
      </c>
      <c r="K1758" s="7" t="s">
        <v>101</v>
      </c>
      <c r="L1758" s="5">
        <v>31112</v>
      </c>
      <c r="M1758" s="7" t="s">
        <v>35</v>
      </c>
      <c r="N1758" s="7" t="s">
        <v>36</v>
      </c>
      <c r="O1758" s="7" t="s">
        <v>37</v>
      </c>
      <c r="P1758" s="7" t="s">
        <v>66</v>
      </c>
      <c r="Q1758" s="7" t="s">
        <v>39</v>
      </c>
      <c r="R1758" s="7" cm="1">
        <f t="array" ref="R1758">_xlfn.IFS(Table3[[#This Row],[Performance Levels]]="Exceeds",4,Table3[[#This Row],[Performance Levels]]="Fully Meets",3,Table3[[#This Row],[Performance Levels]]="PIP",1,Table3[[#This Row],[Performance Levels]]="Needs Improvement",2)</f>
        <v>3</v>
      </c>
      <c r="S1758" s="7">
        <v>4</v>
      </c>
      <c r="T1758" s="7" t="str" cm="1">
        <f t="array" ref="T1758">_xlfn.IFS(S1758&lt;=2,"Excellent",S1758=3,"Average",S1758&lt;=5,"Poor")</f>
        <v>Poor</v>
      </c>
      <c r="U1758" s="5">
        <v>44980</v>
      </c>
      <c r="V1758" s="7">
        <v>4</v>
      </c>
      <c r="W1758" s="7" t="str" cm="1">
        <f t="array" ref="W1758">_xlfn.IFS(S1758&lt;=2,"High",S1758=3,"Moderate",S1758&lt;=5,"Low")</f>
        <v>Low</v>
      </c>
      <c r="X1758" s="7">
        <v>2</v>
      </c>
      <c r="Y1758" s="7" t="str" cm="1">
        <f t="array" ref="Y1758">_xlfn.IFS(S1758&lt;=2,"High",S1758=3,"Moderate",S1758&lt;=5,"Low")</f>
        <v>Low</v>
      </c>
      <c r="Z1758" s="7">
        <v>5</v>
      </c>
      <c r="AA1758" s="7" t="str" cm="1">
        <f t="array" ref="AA1758">_xlfn.IFS(S1758&lt;=2,"High",S1758=3,"Moderate",S1758&lt;=5,"Low")</f>
        <v>Low</v>
      </c>
      <c r="AB1758" s="5">
        <v>45021</v>
      </c>
      <c r="AC1758" s="7" t="s">
        <v>49</v>
      </c>
      <c r="AD1758" s="7" t="s">
        <v>50</v>
      </c>
      <c r="AE1758" s="7" t="s">
        <v>72</v>
      </c>
      <c r="AF1758" s="7">
        <v>3</v>
      </c>
      <c r="AG1758" s="8">
        <v>493.98</v>
      </c>
      <c r="AH1758" s="7">
        <v>33</v>
      </c>
      <c r="AI1758" s="7" t="str" cm="1">
        <f t="array" ref="AI1758">_xlfn.IFS(AH1758&lt;=25,"Young",AH1758&lt;=50,"Adult",AH1758&gt;50,"Old")</f>
        <v>Adult</v>
      </c>
    </row>
    <row r="1759" spans="1:35" x14ac:dyDescent="0.35">
      <c r="A1759" s="11">
        <v>2281</v>
      </c>
      <c r="B1759" s="9">
        <v>43718</v>
      </c>
      <c r="C1759" s="10">
        <f t="shared" ca="1" si="27"/>
        <v>6.6944444444444446</v>
      </c>
      <c r="D1759" s="11" t="s">
        <v>132</v>
      </c>
      <c r="E1759" s="11" t="s">
        <v>53</v>
      </c>
      <c r="F1759" s="11" t="s">
        <v>29</v>
      </c>
      <c r="G1759" s="11" t="s">
        <v>54</v>
      </c>
      <c r="H1759" s="11" t="s">
        <v>31</v>
      </c>
      <c r="I1759" s="11" t="s">
        <v>54</v>
      </c>
      <c r="J1759" s="11" t="s">
        <v>33</v>
      </c>
      <c r="K1759" s="11" t="s">
        <v>69</v>
      </c>
      <c r="L1759" s="9">
        <v>36050</v>
      </c>
      <c r="M1759" s="11" t="s">
        <v>35</v>
      </c>
      <c r="N1759" s="11" t="s">
        <v>47</v>
      </c>
      <c r="O1759" s="11" t="s">
        <v>48</v>
      </c>
      <c r="P1759" s="11" t="s">
        <v>60</v>
      </c>
      <c r="Q1759" s="11" t="s">
        <v>39</v>
      </c>
      <c r="R1759" s="11" cm="1">
        <f t="array" ref="R1759">_xlfn.IFS(Table3[[#This Row],[Performance Levels]]="Exceeds",4,Table3[[#This Row],[Performance Levels]]="Fully Meets",3,Table3[[#This Row],[Performance Levels]]="PIP",1,Table3[[#This Row],[Performance Levels]]="Needs Improvement",2)</f>
        <v>3</v>
      </c>
      <c r="S1759" s="11">
        <v>4</v>
      </c>
      <c r="T1759" s="11" t="str" cm="1">
        <f t="array" ref="T1759">_xlfn.IFS(S1759&lt;=2,"Excellent",S1759=3,"Average",S1759&lt;=5,"Poor")</f>
        <v>Poor</v>
      </c>
      <c r="U1759" s="9">
        <v>44828</v>
      </c>
      <c r="V1759" s="11">
        <v>1</v>
      </c>
      <c r="W1759" s="11" t="str" cm="1">
        <f t="array" ref="W1759">_xlfn.IFS(S1759&lt;=2,"High",S1759=3,"Moderate",S1759&lt;=5,"Low")</f>
        <v>Low</v>
      </c>
      <c r="X1759" s="11">
        <v>4</v>
      </c>
      <c r="Y1759" s="11" t="str" cm="1">
        <f t="array" ref="Y1759">_xlfn.IFS(S1759&lt;=2,"High",S1759=3,"Moderate",S1759&lt;=5,"Low")</f>
        <v>Low</v>
      </c>
      <c r="Z1759" s="11">
        <v>2</v>
      </c>
      <c r="AA1759" s="11" t="str" cm="1">
        <f t="array" ref="AA1759">_xlfn.IFS(S1759&lt;=2,"High",S1759=3,"Moderate",S1759&lt;=5,"Low")</f>
        <v>Low</v>
      </c>
      <c r="AB1759" s="9">
        <v>44894</v>
      </c>
      <c r="AC1759" s="11" t="s">
        <v>67</v>
      </c>
      <c r="AD1759" s="11" t="s">
        <v>41</v>
      </c>
      <c r="AE1759" s="11" t="s">
        <v>42</v>
      </c>
      <c r="AF1759" s="11">
        <v>4</v>
      </c>
      <c r="AG1759" s="12">
        <v>761.7</v>
      </c>
      <c r="AH1759" s="11">
        <v>21</v>
      </c>
      <c r="AI1759" s="11" t="str" cm="1">
        <f t="array" ref="AI1759">_xlfn.IFS(AH1759&lt;=25,"Young",AH1759&lt;=50,"Adult",AH1759&gt;50,"Old")</f>
        <v>Young</v>
      </c>
    </row>
    <row r="1760" spans="1:35" x14ac:dyDescent="0.35">
      <c r="A1760" s="7">
        <v>2282</v>
      </c>
      <c r="B1760" s="5">
        <v>43580</v>
      </c>
      <c r="C1760" s="6">
        <f t="shared" ca="1" si="27"/>
        <v>7.0694444444444446</v>
      </c>
      <c r="D1760" s="7" t="s">
        <v>132</v>
      </c>
      <c r="E1760" s="7" t="s">
        <v>53</v>
      </c>
      <c r="F1760" s="7" t="s">
        <v>29</v>
      </c>
      <c r="G1760" s="7" t="s">
        <v>45</v>
      </c>
      <c r="H1760" s="7" t="s">
        <v>44</v>
      </c>
      <c r="I1760" s="7" t="s">
        <v>54</v>
      </c>
      <c r="J1760" s="7" t="s">
        <v>33</v>
      </c>
      <c r="K1760" s="7" t="s">
        <v>96</v>
      </c>
      <c r="L1760" s="5">
        <v>24681</v>
      </c>
      <c r="M1760" s="7" t="s">
        <v>35</v>
      </c>
      <c r="N1760" s="7" t="s">
        <v>47</v>
      </c>
      <c r="O1760" s="7" t="s">
        <v>83</v>
      </c>
      <c r="P1760" s="7" t="s">
        <v>60</v>
      </c>
      <c r="Q1760" s="7" t="s">
        <v>39</v>
      </c>
      <c r="R1760" s="7" cm="1">
        <f t="array" ref="R1760">_xlfn.IFS(Table3[[#This Row],[Performance Levels]]="Exceeds",4,Table3[[#This Row],[Performance Levels]]="Fully Meets",3,Table3[[#This Row],[Performance Levels]]="PIP",1,Table3[[#This Row],[Performance Levels]]="Needs Improvement",2)</f>
        <v>3</v>
      </c>
      <c r="S1760" s="7">
        <v>4</v>
      </c>
      <c r="T1760" s="7" t="str" cm="1">
        <f t="array" ref="T1760">_xlfn.IFS(S1760&lt;=2,"Excellent",S1760=3,"Average",S1760&lt;=5,"Poor")</f>
        <v>Poor</v>
      </c>
      <c r="U1760" s="5">
        <v>44867</v>
      </c>
      <c r="V1760" s="7">
        <v>1</v>
      </c>
      <c r="W1760" s="7" t="str" cm="1">
        <f t="array" ref="W1760">_xlfn.IFS(S1760&lt;=2,"High",S1760=3,"Moderate",S1760&lt;=5,"Low")</f>
        <v>Low</v>
      </c>
      <c r="X1760" s="7">
        <v>5</v>
      </c>
      <c r="Y1760" s="7" t="str" cm="1">
        <f t="array" ref="Y1760">_xlfn.IFS(S1760&lt;=2,"High",S1760=3,"Moderate",S1760&lt;=5,"Low")</f>
        <v>Low</v>
      </c>
      <c r="Z1760" s="7">
        <v>3</v>
      </c>
      <c r="AA1760" s="7" t="str" cm="1">
        <f t="array" ref="AA1760">_xlfn.IFS(S1760&lt;=2,"High",S1760=3,"Moderate",S1760&lt;=5,"Low")</f>
        <v>Low</v>
      </c>
      <c r="AB1760" s="5">
        <v>44854</v>
      </c>
      <c r="AC1760" s="7" t="s">
        <v>40</v>
      </c>
      <c r="AD1760" s="7" t="s">
        <v>50</v>
      </c>
      <c r="AE1760" s="7" t="s">
        <v>51</v>
      </c>
      <c r="AF1760" s="7">
        <v>5</v>
      </c>
      <c r="AG1760" s="8">
        <v>454.55</v>
      </c>
      <c r="AH1760" s="7">
        <v>52</v>
      </c>
      <c r="AI1760" s="7" t="str" cm="1">
        <f t="array" ref="AI1760">_xlfn.IFS(AH1760&lt;=25,"Young",AH1760&lt;=50,"Adult",AH1760&gt;50,"Old")</f>
        <v>Old</v>
      </c>
    </row>
    <row r="1761" spans="1:35" x14ac:dyDescent="0.35">
      <c r="A1761" s="11">
        <v>2283</v>
      </c>
      <c r="B1761" s="9">
        <v>43376</v>
      </c>
      <c r="C1761" s="10">
        <f t="shared" ca="1" si="27"/>
        <v>7.6305555555555555</v>
      </c>
      <c r="D1761" s="11" t="s">
        <v>129</v>
      </c>
      <c r="E1761" s="11" t="s">
        <v>73</v>
      </c>
      <c r="F1761" s="11" t="s">
        <v>107</v>
      </c>
      <c r="G1761" s="11" t="s">
        <v>45</v>
      </c>
      <c r="H1761" s="11" t="s">
        <v>55</v>
      </c>
      <c r="I1761" s="11" t="s">
        <v>32</v>
      </c>
      <c r="J1761" s="11" t="s">
        <v>131</v>
      </c>
      <c r="K1761" s="11" t="s">
        <v>69</v>
      </c>
      <c r="L1761" s="9">
        <v>22632</v>
      </c>
      <c r="M1761" s="11" t="s">
        <v>35</v>
      </c>
      <c r="N1761" s="11" t="s">
        <v>47</v>
      </c>
      <c r="O1761" s="11" t="s">
        <v>37</v>
      </c>
      <c r="P1761" s="11" t="s">
        <v>60</v>
      </c>
      <c r="Q1761" s="11" t="s">
        <v>39</v>
      </c>
      <c r="R1761" s="11" cm="1">
        <f t="array" ref="R1761">_xlfn.IFS(Table3[[#This Row],[Performance Levels]]="Exceeds",4,Table3[[#This Row],[Performance Levels]]="Fully Meets",3,Table3[[#This Row],[Performance Levels]]="PIP",1,Table3[[#This Row],[Performance Levels]]="Needs Improvement",2)</f>
        <v>3</v>
      </c>
      <c r="S1761" s="11">
        <v>4</v>
      </c>
      <c r="T1761" s="11" t="str" cm="1">
        <f t="array" ref="T1761">_xlfn.IFS(S1761&lt;=2,"Excellent",S1761=3,"Average",S1761&lt;=5,"Poor")</f>
        <v>Poor</v>
      </c>
      <c r="U1761" s="9">
        <v>44854</v>
      </c>
      <c r="V1761" s="11">
        <v>4</v>
      </c>
      <c r="W1761" s="11" t="str" cm="1">
        <f t="array" ref="W1761">_xlfn.IFS(S1761&lt;=2,"High",S1761=3,"Moderate",S1761&lt;=5,"Low")</f>
        <v>Low</v>
      </c>
      <c r="X1761" s="11">
        <v>2</v>
      </c>
      <c r="Y1761" s="11" t="str" cm="1">
        <f t="array" ref="Y1761">_xlfn.IFS(S1761&lt;=2,"High",S1761=3,"Moderate",S1761&lt;=5,"Low")</f>
        <v>Low</v>
      </c>
      <c r="Z1761" s="11">
        <v>1</v>
      </c>
      <c r="AA1761" s="11" t="str" cm="1">
        <f t="array" ref="AA1761">_xlfn.IFS(S1761&lt;=2,"High",S1761=3,"Moderate",S1761&lt;=5,"Low")</f>
        <v>Low</v>
      </c>
      <c r="AB1761" s="9">
        <v>45039</v>
      </c>
      <c r="AC1761" s="11" t="s">
        <v>40</v>
      </c>
      <c r="AD1761" s="11" t="s">
        <v>50</v>
      </c>
      <c r="AE1761" s="11" t="s">
        <v>42</v>
      </c>
      <c r="AF1761" s="11">
        <v>1</v>
      </c>
      <c r="AG1761" s="12">
        <v>183.88</v>
      </c>
      <c r="AH1761" s="11">
        <v>57</v>
      </c>
      <c r="AI1761" s="11" t="str" cm="1">
        <f t="array" ref="AI1761">_xlfn.IFS(AH1761&lt;=25,"Young",AH1761&lt;=50,"Adult",AH1761&gt;50,"Old")</f>
        <v>Old</v>
      </c>
    </row>
    <row r="1762" spans="1:35" x14ac:dyDescent="0.35">
      <c r="A1762" s="7">
        <v>2284</v>
      </c>
      <c r="B1762" s="5">
        <v>44726</v>
      </c>
      <c r="C1762" s="6">
        <f t="shared" ca="1" si="27"/>
        <v>3.9333333333333331</v>
      </c>
      <c r="D1762" s="7" t="s">
        <v>123</v>
      </c>
      <c r="E1762" s="7" t="s">
        <v>43</v>
      </c>
      <c r="F1762" s="7" t="s">
        <v>29</v>
      </c>
      <c r="G1762" s="7" t="s">
        <v>45</v>
      </c>
      <c r="H1762" s="7" t="s">
        <v>31</v>
      </c>
      <c r="I1762" s="7" t="s">
        <v>45</v>
      </c>
      <c r="J1762" s="7" t="s">
        <v>94</v>
      </c>
      <c r="K1762" s="7" t="s">
        <v>100</v>
      </c>
      <c r="L1762" s="5">
        <v>22182</v>
      </c>
      <c r="M1762" s="7" t="s">
        <v>35</v>
      </c>
      <c r="N1762" s="7" t="s">
        <v>36</v>
      </c>
      <c r="O1762" s="7" t="s">
        <v>59</v>
      </c>
      <c r="P1762" s="7" t="s">
        <v>38</v>
      </c>
      <c r="Q1762" s="7" t="s">
        <v>39</v>
      </c>
      <c r="R1762" s="7" cm="1">
        <f t="array" ref="R1762">_xlfn.IFS(Table3[[#This Row],[Performance Levels]]="Exceeds",4,Table3[[#This Row],[Performance Levels]]="Fully Meets",3,Table3[[#This Row],[Performance Levels]]="PIP",1,Table3[[#This Row],[Performance Levels]]="Needs Improvement",2)</f>
        <v>3</v>
      </c>
      <c r="S1762" s="7">
        <v>2</v>
      </c>
      <c r="T1762" s="7" t="str" cm="1">
        <f t="array" ref="T1762">_xlfn.IFS(S1762&lt;=2,"Excellent",S1762=3,"Average",S1762&lt;=5,"Poor")</f>
        <v>Excellent</v>
      </c>
      <c r="U1762" s="5">
        <v>44845</v>
      </c>
      <c r="V1762" s="7">
        <v>1</v>
      </c>
      <c r="W1762" s="7" t="str" cm="1">
        <f t="array" ref="W1762">_xlfn.IFS(S1762&lt;=2,"High",S1762=3,"Moderate",S1762&lt;=5,"Low")</f>
        <v>High</v>
      </c>
      <c r="X1762" s="7">
        <v>4</v>
      </c>
      <c r="Y1762" s="7" t="str" cm="1">
        <f t="array" ref="Y1762">_xlfn.IFS(S1762&lt;=2,"High",S1762=3,"Moderate",S1762&lt;=5,"Low")</f>
        <v>High</v>
      </c>
      <c r="Z1762" s="7">
        <v>4</v>
      </c>
      <c r="AA1762" s="7" t="str" cm="1">
        <f t="array" ref="AA1762">_xlfn.IFS(S1762&lt;=2,"High",S1762=3,"Moderate",S1762&lt;=5,"Low")</f>
        <v>High</v>
      </c>
      <c r="AB1762" s="5">
        <v>45116</v>
      </c>
      <c r="AC1762" s="7" t="s">
        <v>67</v>
      </c>
      <c r="AD1762" s="7" t="s">
        <v>50</v>
      </c>
      <c r="AE1762" s="7" t="s">
        <v>72</v>
      </c>
      <c r="AF1762" s="7">
        <v>3</v>
      </c>
      <c r="AG1762" s="8">
        <v>839.16</v>
      </c>
      <c r="AH1762" s="7">
        <v>62</v>
      </c>
      <c r="AI1762" s="7" t="str" cm="1">
        <f t="array" ref="AI1762">_xlfn.IFS(AH1762&lt;=25,"Young",AH1762&lt;=50,"Adult",AH1762&gt;50,"Old")</f>
        <v>Old</v>
      </c>
    </row>
    <row r="1763" spans="1:35" x14ac:dyDescent="0.35">
      <c r="A1763" s="11">
        <v>2285</v>
      </c>
      <c r="B1763" s="9">
        <v>44607</v>
      </c>
      <c r="C1763" s="10">
        <f t="shared" ca="1" si="27"/>
        <v>4.2638888888888893</v>
      </c>
      <c r="D1763" s="11" t="s">
        <v>132</v>
      </c>
      <c r="E1763" s="11" t="s">
        <v>68</v>
      </c>
      <c r="F1763" s="11" t="s">
        <v>29</v>
      </c>
      <c r="G1763" s="11" t="s">
        <v>54</v>
      </c>
      <c r="H1763" s="11" t="s">
        <v>31</v>
      </c>
      <c r="I1763" s="11" t="s">
        <v>32</v>
      </c>
      <c r="J1763" s="11" t="s">
        <v>33</v>
      </c>
      <c r="K1763" s="11" t="s">
        <v>95</v>
      </c>
      <c r="L1763" s="9">
        <v>26081</v>
      </c>
      <c r="M1763" s="11" t="s">
        <v>35</v>
      </c>
      <c r="N1763" s="11" t="s">
        <v>47</v>
      </c>
      <c r="O1763" s="11" t="s">
        <v>59</v>
      </c>
      <c r="P1763" s="11" t="s">
        <v>60</v>
      </c>
      <c r="Q1763" s="11" t="s">
        <v>39</v>
      </c>
      <c r="R1763" s="11" cm="1">
        <f t="array" ref="R1763">_xlfn.IFS(Table3[[#This Row],[Performance Levels]]="Exceeds",4,Table3[[#This Row],[Performance Levels]]="Fully Meets",3,Table3[[#This Row],[Performance Levels]]="PIP",1,Table3[[#This Row],[Performance Levels]]="Needs Improvement",2)</f>
        <v>3</v>
      </c>
      <c r="S1763" s="11">
        <v>5</v>
      </c>
      <c r="T1763" s="11" t="str" cm="1">
        <f t="array" ref="T1763">_xlfn.IFS(S1763&lt;=2,"Excellent",S1763=3,"Average",S1763&lt;=5,"Poor")</f>
        <v>Poor</v>
      </c>
      <c r="U1763" s="9">
        <v>45068</v>
      </c>
      <c r="V1763" s="11">
        <v>4</v>
      </c>
      <c r="W1763" s="11" t="str" cm="1">
        <f t="array" ref="W1763">_xlfn.IFS(S1763&lt;=2,"High",S1763=3,"Moderate",S1763&lt;=5,"Low")</f>
        <v>Low</v>
      </c>
      <c r="X1763" s="11">
        <v>3</v>
      </c>
      <c r="Y1763" s="11" t="str" cm="1">
        <f t="array" ref="Y1763">_xlfn.IFS(S1763&lt;=2,"High",S1763=3,"Moderate",S1763&lt;=5,"Low")</f>
        <v>Low</v>
      </c>
      <c r="Z1763" s="11">
        <v>3</v>
      </c>
      <c r="AA1763" s="11" t="str" cm="1">
        <f t="array" ref="AA1763">_xlfn.IFS(S1763&lt;=2,"High",S1763=3,"Moderate",S1763&lt;=5,"Low")</f>
        <v>Low</v>
      </c>
      <c r="AB1763" s="9">
        <v>44897</v>
      </c>
      <c r="AC1763" s="11" t="s">
        <v>49</v>
      </c>
      <c r="AD1763" s="11" t="s">
        <v>41</v>
      </c>
      <c r="AE1763" s="11" t="s">
        <v>62</v>
      </c>
      <c r="AF1763" s="11">
        <v>4</v>
      </c>
      <c r="AG1763" s="12">
        <v>679.57</v>
      </c>
      <c r="AH1763" s="11">
        <v>51</v>
      </c>
      <c r="AI1763" s="11" t="str" cm="1">
        <f t="array" ref="AI1763">_xlfn.IFS(AH1763&lt;=25,"Young",AH1763&lt;=50,"Adult",AH1763&gt;50,"Old")</f>
        <v>Old</v>
      </c>
    </row>
    <row r="1764" spans="1:35" x14ac:dyDescent="0.35">
      <c r="A1764" s="7">
        <v>2286</v>
      </c>
      <c r="B1764" s="5">
        <v>43367</v>
      </c>
      <c r="C1764" s="6">
        <f t="shared" ca="1" si="27"/>
        <v>7.6555555555555559</v>
      </c>
      <c r="D1764" s="7" t="s">
        <v>132</v>
      </c>
      <c r="E1764" s="7" t="s">
        <v>80</v>
      </c>
      <c r="F1764" s="7" t="s">
        <v>29</v>
      </c>
      <c r="G1764" s="7" t="s">
        <v>30</v>
      </c>
      <c r="H1764" s="7" t="s">
        <v>55</v>
      </c>
      <c r="I1764" s="7" t="s">
        <v>32</v>
      </c>
      <c r="J1764" s="7" t="s">
        <v>33</v>
      </c>
      <c r="K1764" s="7" t="s">
        <v>74</v>
      </c>
      <c r="L1764" s="5">
        <v>29869</v>
      </c>
      <c r="M1764" s="7" t="s">
        <v>35</v>
      </c>
      <c r="N1764" s="7" t="s">
        <v>47</v>
      </c>
      <c r="O1764" s="7" t="s">
        <v>71</v>
      </c>
      <c r="P1764" s="7" t="s">
        <v>76</v>
      </c>
      <c r="Q1764" s="7" t="s">
        <v>39</v>
      </c>
      <c r="R1764" s="7" cm="1">
        <f t="array" ref="R1764">_xlfn.IFS(Table3[[#This Row],[Performance Levels]]="Exceeds",4,Table3[[#This Row],[Performance Levels]]="Fully Meets",3,Table3[[#This Row],[Performance Levels]]="PIP",1,Table3[[#This Row],[Performance Levels]]="Needs Improvement",2)</f>
        <v>3</v>
      </c>
      <c r="S1764" s="7">
        <v>2</v>
      </c>
      <c r="T1764" s="7" t="str" cm="1">
        <f t="array" ref="T1764">_xlfn.IFS(S1764&lt;=2,"Excellent",S1764=3,"Average",S1764&lt;=5,"Poor")</f>
        <v>Excellent</v>
      </c>
      <c r="U1764" s="5">
        <v>44946</v>
      </c>
      <c r="V1764" s="7">
        <v>4</v>
      </c>
      <c r="W1764" s="7" t="str" cm="1">
        <f t="array" ref="W1764">_xlfn.IFS(S1764&lt;=2,"High",S1764=3,"Moderate",S1764&lt;=5,"Low")</f>
        <v>High</v>
      </c>
      <c r="X1764" s="7">
        <v>4</v>
      </c>
      <c r="Y1764" s="7" t="str" cm="1">
        <f t="array" ref="Y1764">_xlfn.IFS(S1764&lt;=2,"High",S1764=3,"Moderate",S1764&lt;=5,"Low")</f>
        <v>High</v>
      </c>
      <c r="Z1764" s="7">
        <v>4</v>
      </c>
      <c r="AA1764" s="7" t="str" cm="1">
        <f t="array" ref="AA1764">_xlfn.IFS(S1764&lt;=2,"High",S1764=3,"Moderate",S1764&lt;=5,"Low")</f>
        <v>High</v>
      </c>
      <c r="AB1764" s="5">
        <v>44831</v>
      </c>
      <c r="AC1764" s="7" t="s">
        <v>61</v>
      </c>
      <c r="AD1764" s="7" t="s">
        <v>50</v>
      </c>
      <c r="AE1764" s="7" t="s">
        <v>42</v>
      </c>
      <c r="AF1764" s="7">
        <v>5</v>
      </c>
      <c r="AG1764" s="8">
        <v>107.64</v>
      </c>
      <c r="AH1764" s="7">
        <v>37</v>
      </c>
      <c r="AI1764" s="7" t="str" cm="1">
        <f t="array" ref="AI1764">_xlfn.IFS(AH1764&lt;=25,"Young",AH1764&lt;=50,"Adult",AH1764&gt;50,"Old")</f>
        <v>Adult</v>
      </c>
    </row>
    <row r="1765" spans="1:35" x14ac:dyDescent="0.35">
      <c r="A1765" s="11">
        <v>2287</v>
      </c>
      <c r="B1765" s="9">
        <v>44629</v>
      </c>
      <c r="C1765" s="10">
        <f t="shared" ca="1" si="27"/>
        <v>4.197222222222222</v>
      </c>
      <c r="D1765" s="11" t="s">
        <v>132</v>
      </c>
      <c r="E1765" s="11" t="s">
        <v>93</v>
      </c>
      <c r="F1765" s="11" t="s">
        <v>29</v>
      </c>
      <c r="G1765" s="11" t="s">
        <v>30</v>
      </c>
      <c r="H1765" s="11" t="s">
        <v>55</v>
      </c>
      <c r="I1765" s="11" t="s">
        <v>45</v>
      </c>
      <c r="J1765" s="11" t="s">
        <v>33</v>
      </c>
      <c r="K1765" s="11" t="s">
        <v>64</v>
      </c>
      <c r="L1765" s="9">
        <v>22360</v>
      </c>
      <c r="M1765" s="11" t="s">
        <v>35</v>
      </c>
      <c r="N1765" s="11" t="s">
        <v>36</v>
      </c>
      <c r="O1765" s="11" t="s">
        <v>37</v>
      </c>
      <c r="P1765" s="11" t="s">
        <v>60</v>
      </c>
      <c r="Q1765" s="11" t="s">
        <v>39</v>
      </c>
      <c r="R1765" s="11" cm="1">
        <f t="array" ref="R1765">_xlfn.IFS(Table3[[#This Row],[Performance Levels]]="Exceeds",4,Table3[[#This Row],[Performance Levels]]="Fully Meets",3,Table3[[#This Row],[Performance Levels]]="PIP",1,Table3[[#This Row],[Performance Levels]]="Needs Improvement",2)</f>
        <v>3</v>
      </c>
      <c r="S1765" s="11">
        <v>2</v>
      </c>
      <c r="T1765" s="11" t="str" cm="1">
        <f t="array" ref="T1765">_xlfn.IFS(S1765&lt;=2,"Excellent",S1765=3,"Average",S1765&lt;=5,"Poor")</f>
        <v>Excellent</v>
      </c>
      <c r="U1765" s="9">
        <v>44876</v>
      </c>
      <c r="V1765" s="11">
        <v>4</v>
      </c>
      <c r="W1765" s="11" t="str" cm="1">
        <f t="array" ref="W1765">_xlfn.IFS(S1765&lt;=2,"High",S1765=3,"Moderate",S1765&lt;=5,"Low")</f>
        <v>High</v>
      </c>
      <c r="X1765" s="11">
        <v>4</v>
      </c>
      <c r="Y1765" s="11" t="str" cm="1">
        <f t="array" ref="Y1765">_xlfn.IFS(S1765&lt;=2,"High",S1765=3,"Moderate",S1765&lt;=5,"Low")</f>
        <v>High</v>
      </c>
      <c r="Z1765" s="11">
        <v>2</v>
      </c>
      <c r="AA1765" s="11" t="str" cm="1">
        <f t="array" ref="AA1765">_xlfn.IFS(S1765&lt;=2,"High",S1765=3,"Moderate",S1765&lt;=5,"Low")</f>
        <v>High</v>
      </c>
      <c r="AB1765" s="9">
        <v>45014</v>
      </c>
      <c r="AC1765" s="11" t="s">
        <v>91</v>
      </c>
      <c r="AD1765" s="11" t="s">
        <v>41</v>
      </c>
      <c r="AE1765" s="11" t="s">
        <v>72</v>
      </c>
      <c r="AF1765" s="11">
        <v>4</v>
      </c>
      <c r="AG1765" s="12">
        <v>560.64</v>
      </c>
      <c r="AH1765" s="11">
        <v>61</v>
      </c>
      <c r="AI1765" s="11" t="str" cm="1">
        <f t="array" ref="AI1765">_xlfn.IFS(AH1765&lt;=25,"Young",AH1765&lt;=50,"Adult",AH1765&gt;50,"Old")</f>
        <v>Old</v>
      </c>
    </row>
    <row r="1766" spans="1:35" x14ac:dyDescent="0.35">
      <c r="A1766" s="7">
        <v>2288</v>
      </c>
      <c r="B1766" s="5">
        <v>43411</v>
      </c>
      <c r="C1766" s="6">
        <f t="shared" ca="1" si="27"/>
        <v>7.5361111111111114</v>
      </c>
      <c r="D1766" s="7" t="s">
        <v>132</v>
      </c>
      <c r="E1766" s="7" t="s">
        <v>80</v>
      </c>
      <c r="F1766" s="7" t="s">
        <v>29</v>
      </c>
      <c r="G1766" s="7" t="s">
        <v>54</v>
      </c>
      <c r="H1766" s="7" t="s">
        <v>44</v>
      </c>
      <c r="I1766" s="7" t="s">
        <v>32</v>
      </c>
      <c r="J1766" s="7" t="s">
        <v>33</v>
      </c>
      <c r="K1766" s="7" t="s">
        <v>96</v>
      </c>
      <c r="L1766" s="5">
        <v>30934</v>
      </c>
      <c r="M1766" s="7" t="s">
        <v>35</v>
      </c>
      <c r="N1766" s="7" t="s">
        <v>36</v>
      </c>
      <c r="O1766" s="7" t="s">
        <v>71</v>
      </c>
      <c r="P1766" s="7" t="s">
        <v>76</v>
      </c>
      <c r="Q1766" s="7" t="s">
        <v>39</v>
      </c>
      <c r="R1766" s="7" cm="1">
        <f t="array" ref="R1766">_xlfn.IFS(Table3[[#This Row],[Performance Levels]]="Exceeds",4,Table3[[#This Row],[Performance Levels]]="Fully Meets",3,Table3[[#This Row],[Performance Levels]]="PIP",1,Table3[[#This Row],[Performance Levels]]="Needs Improvement",2)</f>
        <v>3</v>
      </c>
      <c r="S1766" s="7">
        <v>5</v>
      </c>
      <c r="T1766" s="7" t="str" cm="1">
        <f t="array" ref="T1766">_xlfn.IFS(S1766&lt;=2,"Excellent",S1766=3,"Average",S1766&lt;=5,"Poor")</f>
        <v>Poor</v>
      </c>
      <c r="U1766" s="5">
        <v>45116</v>
      </c>
      <c r="V1766" s="7">
        <v>5</v>
      </c>
      <c r="W1766" s="7" t="str" cm="1">
        <f t="array" ref="W1766">_xlfn.IFS(S1766&lt;=2,"High",S1766=3,"Moderate",S1766&lt;=5,"Low")</f>
        <v>Low</v>
      </c>
      <c r="X1766" s="7">
        <v>1</v>
      </c>
      <c r="Y1766" s="7" t="str" cm="1">
        <f t="array" ref="Y1766">_xlfn.IFS(S1766&lt;=2,"High",S1766=3,"Moderate",S1766&lt;=5,"Low")</f>
        <v>Low</v>
      </c>
      <c r="Z1766" s="7">
        <v>4</v>
      </c>
      <c r="AA1766" s="7" t="str" cm="1">
        <f t="array" ref="AA1766">_xlfn.IFS(S1766&lt;=2,"High",S1766=3,"Moderate",S1766&lt;=5,"Low")</f>
        <v>Low</v>
      </c>
      <c r="AB1766" s="5">
        <v>44829</v>
      </c>
      <c r="AC1766" s="7" t="s">
        <v>91</v>
      </c>
      <c r="AD1766" s="7" t="s">
        <v>41</v>
      </c>
      <c r="AE1766" s="7" t="s">
        <v>42</v>
      </c>
      <c r="AF1766" s="7">
        <v>2</v>
      </c>
      <c r="AG1766" s="8">
        <v>187.85</v>
      </c>
      <c r="AH1766" s="7">
        <v>34</v>
      </c>
      <c r="AI1766" s="7" t="str" cm="1">
        <f t="array" ref="AI1766">_xlfn.IFS(AH1766&lt;=25,"Young",AH1766&lt;=50,"Adult",AH1766&gt;50,"Old")</f>
        <v>Adult</v>
      </c>
    </row>
    <row r="1767" spans="1:35" x14ac:dyDescent="0.35">
      <c r="A1767" s="11">
        <v>2289</v>
      </c>
      <c r="B1767" s="9">
        <v>43708</v>
      </c>
      <c r="C1767" s="10">
        <f t="shared" ca="1" si="27"/>
        <v>6.7222222222222223</v>
      </c>
      <c r="D1767" s="11" t="s">
        <v>129</v>
      </c>
      <c r="E1767" s="11" t="s">
        <v>68</v>
      </c>
      <c r="F1767" s="11" t="s">
        <v>29</v>
      </c>
      <c r="G1767" s="11" t="s">
        <v>54</v>
      </c>
      <c r="H1767" s="11" t="s">
        <v>44</v>
      </c>
      <c r="I1767" s="11" t="s">
        <v>45</v>
      </c>
      <c r="J1767" s="11" t="s">
        <v>131</v>
      </c>
      <c r="K1767" s="11" t="s">
        <v>69</v>
      </c>
      <c r="L1767" s="9">
        <v>22710</v>
      </c>
      <c r="M1767" s="11" t="s">
        <v>35</v>
      </c>
      <c r="N1767" s="11" t="s">
        <v>47</v>
      </c>
      <c r="O1767" s="11" t="s">
        <v>37</v>
      </c>
      <c r="P1767" s="11" t="s">
        <v>60</v>
      </c>
      <c r="Q1767" s="11" t="s">
        <v>39</v>
      </c>
      <c r="R1767" s="11" cm="1">
        <f t="array" ref="R1767">_xlfn.IFS(Table3[[#This Row],[Performance Levels]]="Exceeds",4,Table3[[#This Row],[Performance Levels]]="Fully Meets",3,Table3[[#This Row],[Performance Levels]]="PIP",1,Table3[[#This Row],[Performance Levels]]="Needs Improvement",2)</f>
        <v>3</v>
      </c>
      <c r="S1767" s="11">
        <v>4</v>
      </c>
      <c r="T1767" s="11" t="str" cm="1">
        <f t="array" ref="T1767">_xlfn.IFS(S1767&lt;=2,"Excellent",S1767=3,"Average",S1767&lt;=5,"Poor")</f>
        <v>Poor</v>
      </c>
      <c r="U1767" s="9">
        <v>44997</v>
      </c>
      <c r="V1767" s="11">
        <v>2</v>
      </c>
      <c r="W1767" s="11" t="str" cm="1">
        <f t="array" ref="W1767">_xlfn.IFS(S1767&lt;=2,"High",S1767=3,"Moderate",S1767&lt;=5,"Low")</f>
        <v>Low</v>
      </c>
      <c r="X1767" s="11">
        <v>5</v>
      </c>
      <c r="Y1767" s="11" t="str" cm="1">
        <f t="array" ref="Y1767">_xlfn.IFS(S1767&lt;=2,"High",S1767=3,"Moderate",S1767&lt;=5,"Low")</f>
        <v>Low</v>
      </c>
      <c r="Z1767" s="11">
        <v>3</v>
      </c>
      <c r="AA1767" s="11" t="str" cm="1">
        <f t="array" ref="AA1767">_xlfn.IFS(S1767&lt;=2,"High",S1767=3,"Moderate",S1767&lt;=5,"Low")</f>
        <v>Low</v>
      </c>
      <c r="AB1767" s="9">
        <v>45091</v>
      </c>
      <c r="AC1767" s="11" t="s">
        <v>67</v>
      </c>
      <c r="AD1767" s="11" t="s">
        <v>50</v>
      </c>
      <c r="AE1767" s="11" t="s">
        <v>62</v>
      </c>
      <c r="AF1767" s="11">
        <v>3</v>
      </c>
      <c r="AG1767" s="12">
        <v>353.58</v>
      </c>
      <c r="AH1767" s="11">
        <v>57</v>
      </c>
      <c r="AI1767" s="11" t="str" cm="1">
        <f t="array" ref="AI1767">_xlfn.IFS(AH1767&lt;=25,"Young",AH1767&lt;=50,"Adult",AH1767&gt;50,"Old")</f>
        <v>Old</v>
      </c>
    </row>
    <row r="1768" spans="1:35" x14ac:dyDescent="0.35">
      <c r="A1768" s="7">
        <v>2290</v>
      </c>
      <c r="B1768" s="5">
        <v>44162</v>
      </c>
      <c r="C1768" s="6">
        <f t="shared" ca="1" si="27"/>
        <v>5.4805555555555552</v>
      </c>
      <c r="D1768" s="7" t="s">
        <v>145</v>
      </c>
      <c r="E1768" s="7" t="s">
        <v>43</v>
      </c>
      <c r="F1768" s="7" t="s">
        <v>29</v>
      </c>
      <c r="G1768" s="7" t="s">
        <v>54</v>
      </c>
      <c r="H1768" s="7" t="s">
        <v>55</v>
      </c>
      <c r="I1768" s="7" t="s">
        <v>32</v>
      </c>
      <c r="J1768" s="7" t="s">
        <v>56</v>
      </c>
      <c r="K1768" s="7" t="s">
        <v>100</v>
      </c>
      <c r="L1768" s="5">
        <v>51972</v>
      </c>
      <c r="M1768" s="7" t="s">
        <v>146</v>
      </c>
      <c r="N1768" s="7" t="s">
        <v>36</v>
      </c>
      <c r="O1768" s="7" t="s">
        <v>48</v>
      </c>
      <c r="P1768" s="7" t="s">
        <v>38</v>
      </c>
      <c r="Q1768" s="7" t="s">
        <v>39</v>
      </c>
      <c r="R1768" s="7" cm="1">
        <f t="array" ref="R1768">_xlfn.IFS(Table3[[#This Row],[Performance Levels]]="Exceeds",4,Table3[[#This Row],[Performance Levels]]="Fully Meets",3,Table3[[#This Row],[Performance Levels]]="PIP",1,Table3[[#This Row],[Performance Levels]]="Needs Improvement",2)</f>
        <v>3</v>
      </c>
      <c r="S1768" s="7">
        <v>2</v>
      </c>
      <c r="T1768" s="7" t="str" cm="1">
        <f t="array" ref="T1768">_xlfn.IFS(S1768&lt;=2,"Excellent",S1768=3,"Average",S1768&lt;=5,"Poor")</f>
        <v>Excellent</v>
      </c>
      <c r="U1768" s="5">
        <v>45030</v>
      </c>
      <c r="V1768" s="7">
        <v>4</v>
      </c>
      <c r="W1768" s="7" t="str" cm="1">
        <f t="array" ref="W1768">_xlfn.IFS(S1768&lt;=2,"High",S1768=3,"Moderate",S1768&lt;=5,"Low")</f>
        <v>High</v>
      </c>
      <c r="X1768" s="7">
        <v>1</v>
      </c>
      <c r="Y1768" s="7" t="str" cm="1">
        <f t="array" ref="Y1768">_xlfn.IFS(S1768&lt;=2,"High",S1768=3,"Moderate",S1768&lt;=5,"Low")</f>
        <v>High</v>
      </c>
      <c r="Z1768" s="7">
        <v>3</v>
      </c>
      <c r="AA1768" s="7" t="str" cm="1">
        <f t="array" ref="AA1768">_xlfn.IFS(S1768&lt;=2,"High",S1768=3,"Moderate",S1768&lt;=5,"Low")</f>
        <v>High</v>
      </c>
      <c r="AB1768" s="5">
        <v>45039</v>
      </c>
      <c r="AC1768" s="7" t="s">
        <v>91</v>
      </c>
      <c r="AD1768" s="7" t="s">
        <v>41</v>
      </c>
      <c r="AE1768" s="7" t="s">
        <v>42</v>
      </c>
      <c r="AF1768" s="7">
        <v>4</v>
      </c>
      <c r="AG1768" s="8">
        <v>575.54999999999995</v>
      </c>
      <c r="AH1768" s="7">
        <v>78</v>
      </c>
      <c r="AI1768" s="7" t="str" cm="1">
        <f t="array" ref="AI1768">_xlfn.IFS(AH1768&lt;=25,"Young",AH1768&lt;=50,"Adult",AH1768&gt;50,"Old")</f>
        <v>Old</v>
      </c>
    </row>
    <row r="1769" spans="1:35" x14ac:dyDescent="0.35">
      <c r="A1769" s="11">
        <v>2291</v>
      </c>
      <c r="B1769" s="9">
        <v>44019</v>
      </c>
      <c r="C1769" s="10">
        <f t="shared" ca="1" si="27"/>
        <v>5.8694444444444445</v>
      </c>
      <c r="D1769" s="11" t="s">
        <v>147</v>
      </c>
      <c r="E1769" s="11" t="s">
        <v>80</v>
      </c>
      <c r="F1769" s="11" t="s">
        <v>29</v>
      </c>
      <c r="G1769" s="11" t="s">
        <v>30</v>
      </c>
      <c r="H1769" s="11" t="s">
        <v>55</v>
      </c>
      <c r="I1769" s="11" t="s">
        <v>45</v>
      </c>
      <c r="J1769" s="11" t="s">
        <v>33</v>
      </c>
      <c r="K1769" s="11" t="s">
        <v>64</v>
      </c>
      <c r="L1769" s="9">
        <v>31095</v>
      </c>
      <c r="M1769" s="11" t="s">
        <v>35</v>
      </c>
      <c r="N1769" s="11" t="s">
        <v>36</v>
      </c>
      <c r="O1769" s="11" t="s">
        <v>71</v>
      </c>
      <c r="P1769" s="11" t="s">
        <v>66</v>
      </c>
      <c r="Q1769" s="11" t="s">
        <v>39</v>
      </c>
      <c r="R1769" s="11" cm="1">
        <f t="array" ref="R1769">_xlfn.IFS(Table3[[#This Row],[Performance Levels]]="Exceeds",4,Table3[[#This Row],[Performance Levels]]="Fully Meets",3,Table3[[#This Row],[Performance Levels]]="PIP",1,Table3[[#This Row],[Performance Levels]]="Needs Improvement",2)</f>
        <v>3</v>
      </c>
      <c r="S1769" s="11">
        <v>4</v>
      </c>
      <c r="T1769" s="11" t="str" cm="1">
        <f t="array" ref="T1769">_xlfn.IFS(S1769&lt;=2,"Excellent",S1769=3,"Average",S1769&lt;=5,"Poor")</f>
        <v>Poor</v>
      </c>
      <c r="U1769" s="9">
        <v>44793</v>
      </c>
      <c r="V1769" s="11">
        <v>3</v>
      </c>
      <c r="W1769" s="11" t="str" cm="1">
        <f t="array" ref="W1769">_xlfn.IFS(S1769&lt;=2,"High",S1769=3,"Moderate",S1769&lt;=5,"Low")</f>
        <v>Low</v>
      </c>
      <c r="X1769" s="11">
        <v>4</v>
      </c>
      <c r="Y1769" s="11" t="str" cm="1">
        <f t="array" ref="Y1769">_xlfn.IFS(S1769&lt;=2,"High",S1769=3,"Moderate",S1769&lt;=5,"Low")</f>
        <v>Low</v>
      </c>
      <c r="Z1769" s="11">
        <v>1</v>
      </c>
      <c r="AA1769" s="11" t="str" cm="1">
        <f t="array" ref="AA1769">_xlfn.IFS(S1769&lt;=2,"High",S1769=3,"Moderate",S1769&lt;=5,"Low")</f>
        <v>Low</v>
      </c>
      <c r="AB1769" s="9">
        <v>45108</v>
      </c>
      <c r="AC1769" s="11" t="s">
        <v>61</v>
      </c>
      <c r="AD1769" s="11" t="s">
        <v>41</v>
      </c>
      <c r="AE1769" s="11" t="s">
        <v>51</v>
      </c>
      <c r="AF1769" s="11">
        <v>5</v>
      </c>
      <c r="AG1769" s="12">
        <v>973.53</v>
      </c>
      <c r="AH1769" s="11">
        <v>35</v>
      </c>
      <c r="AI1769" s="11" t="str" cm="1">
        <f t="array" ref="AI1769">_xlfn.IFS(AH1769&lt;=25,"Young",AH1769&lt;=50,"Adult",AH1769&gt;50,"Old")</f>
        <v>Adult</v>
      </c>
    </row>
    <row r="1770" spans="1:35" x14ac:dyDescent="0.35">
      <c r="A1770" s="7">
        <v>2292</v>
      </c>
      <c r="B1770" s="5">
        <v>43841</v>
      </c>
      <c r="C1770" s="6">
        <f t="shared" ca="1" si="27"/>
        <v>6.3583333333333334</v>
      </c>
      <c r="D1770" s="7" t="s">
        <v>132</v>
      </c>
      <c r="E1770" s="7" t="s">
        <v>63</v>
      </c>
      <c r="F1770" s="7" t="s">
        <v>29</v>
      </c>
      <c r="G1770" s="7" t="s">
        <v>30</v>
      </c>
      <c r="H1770" s="7" t="s">
        <v>31</v>
      </c>
      <c r="I1770" s="7" t="s">
        <v>32</v>
      </c>
      <c r="J1770" s="7" t="s">
        <v>33</v>
      </c>
      <c r="K1770" s="7" t="s">
        <v>46</v>
      </c>
      <c r="L1770" s="5">
        <v>23108</v>
      </c>
      <c r="M1770" s="7" t="s">
        <v>35</v>
      </c>
      <c r="N1770" s="7" t="s">
        <v>47</v>
      </c>
      <c r="O1770" s="7" t="s">
        <v>37</v>
      </c>
      <c r="P1770" s="7" t="s">
        <v>38</v>
      </c>
      <c r="Q1770" s="7" t="s">
        <v>39</v>
      </c>
      <c r="R1770" s="7" cm="1">
        <f t="array" ref="R1770">_xlfn.IFS(Table3[[#This Row],[Performance Levels]]="Exceeds",4,Table3[[#This Row],[Performance Levels]]="Fully Meets",3,Table3[[#This Row],[Performance Levels]]="PIP",1,Table3[[#This Row],[Performance Levels]]="Needs Improvement",2)</f>
        <v>3</v>
      </c>
      <c r="S1770" s="7">
        <v>2</v>
      </c>
      <c r="T1770" s="7" t="str" cm="1">
        <f t="array" ref="T1770">_xlfn.IFS(S1770&lt;=2,"Excellent",S1770=3,"Average",S1770&lt;=5,"Poor")</f>
        <v>Excellent</v>
      </c>
      <c r="U1770" s="5">
        <v>44880</v>
      </c>
      <c r="V1770" s="7">
        <v>5</v>
      </c>
      <c r="W1770" s="7" t="str" cm="1">
        <f t="array" ref="W1770">_xlfn.IFS(S1770&lt;=2,"High",S1770=3,"Moderate",S1770&lt;=5,"Low")</f>
        <v>High</v>
      </c>
      <c r="X1770" s="7">
        <v>1</v>
      </c>
      <c r="Y1770" s="7" t="str" cm="1">
        <f t="array" ref="Y1770">_xlfn.IFS(S1770&lt;=2,"High",S1770=3,"Moderate",S1770&lt;=5,"Low")</f>
        <v>High</v>
      </c>
      <c r="Z1770" s="7">
        <v>1</v>
      </c>
      <c r="AA1770" s="7" t="str" cm="1">
        <f t="array" ref="AA1770">_xlfn.IFS(S1770&lt;=2,"High",S1770=3,"Moderate",S1770&lt;=5,"Low")</f>
        <v>High</v>
      </c>
      <c r="AB1770" s="5">
        <v>44996</v>
      </c>
      <c r="AC1770" s="7" t="s">
        <v>91</v>
      </c>
      <c r="AD1770" s="7" t="s">
        <v>50</v>
      </c>
      <c r="AE1770" s="7" t="s">
        <v>62</v>
      </c>
      <c r="AF1770" s="7">
        <v>3</v>
      </c>
      <c r="AG1770" s="8">
        <v>894.38</v>
      </c>
      <c r="AH1770" s="7">
        <v>57</v>
      </c>
      <c r="AI1770" s="7" t="str" cm="1">
        <f t="array" ref="AI1770">_xlfn.IFS(AH1770&lt;=25,"Young",AH1770&lt;=50,"Adult",AH1770&gt;50,"Old")</f>
        <v>Old</v>
      </c>
    </row>
    <row r="1771" spans="1:35" x14ac:dyDescent="0.35">
      <c r="A1771" s="11">
        <v>2293</v>
      </c>
      <c r="B1771" s="9">
        <v>43997</v>
      </c>
      <c r="C1771" s="10">
        <f t="shared" ca="1" si="27"/>
        <v>5.9305555555555554</v>
      </c>
      <c r="D1771" s="11" t="s">
        <v>132</v>
      </c>
      <c r="E1771" s="11" t="s">
        <v>28</v>
      </c>
      <c r="F1771" s="11" t="s">
        <v>29</v>
      </c>
      <c r="G1771" s="11" t="s">
        <v>30</v>
      </c>
      <c r="H1771" s="11" t="s">
        <v>55</v>
      </c>
      <c r="I1771" s="11" t="s">
        <v>54</v>
      </c>
      <c r="J1771" s="11" t="s">
        <v>33</v>
      </c>
      <c r="K1771" s="11" t="s">
        <v>69</v>
      </c>
      <c r="L1771" s="9">
        <v>35886</v>
      </c>
      <c r="M1771" s="11" t="s">
        <v>35</v>
      </c>
      <c r="N1771" s="11" t="s">
        <v>47</v>
      </c>
      <c r="O1771" s="11" t="s">
        <v>59</v>
      </c>
      <c r="P1771" s="11" t="s">
        <v>60</v>
      </c>
      <c r="Q1771" s="11" t="s">
        <v>39</v>
      </c>
      <c r="R1771" s="11" cm="1">
        <f t="array" ref="R1771">_xlfn.IFS(Table3[[#This Row],[Performance Levels]]="Exceeds",4,Table3[[#This Row],[Performance Levels]]="Fully Meets",3,Table3[[#This Row],[Performance Levels]]="PIP",1,Table3[[#This Row],[Performance Levels]]="Needs Improvement",2)</f>
        <v>3</v>
      </c>
      <c r="S1771" s="11">
        <v>2</v>
      </c>
      <c r="T1771" s="11" t="str" cm="1">
        <f t="array" ref="T1771">_xlfn.IFS(S1771&lt;=2,"Excellent",S1771=3,"Average",S1771&lt;=5,"Poor")</f>
        <v>Excellent</v>
      </c>
      <c r="U1771" s="9">
        <v>45096</v>
      </c>
      <c r="V1771" s="11">
        <v>5</v>
      </c>
      <c r="W1771" s="11" t="str" cm="1">
        <f t="array" ref="W1771">_xlfn.IFS(S1771&lt;=2,"High",S1771=3,"Moderate",S1771&lt;=5,"Low")</f>
        <v>High</v>
      </c>
      <c r="X1771" s="11">
        <v>3</v>
      </c>
      <c r="Y1771" s="11" t="str" cm="1">
        <f t="array" ref="Y1771">_xlfn.IFS(S1771&lt;=2,"High",S1771=3,"Moderate",S1771&lt;=5,"Low")</f>
        <v>High</v>
      </c>
      <c r="Z1771" s="11">
        <v>1</v>
      </c>
      <c r="AA1771" s="11" t="str" cm="1">
        <f t="array" ref="AA1771">_xlfn.IFS(S1771&lt;=2,"High",S1771=3,"Moderate",S1771&lt;=5,"Low")</f>
        <v>High</v>
      </c>
      <c r="AB1771" s="9">
        <v>45033</v>
      </c>
      <c r="AC1771" s="11" t="s">
        <v>61</v>
      </c>
      <c r="AD1771" s="11" t="s">
        <v>41</v>
      </c>
      <c r="AE1771" s="11" t="s">
        <v>42</v>
      </c>
      <c r="AF1771" s="11">
        <v>1</v>
      </c>
      <c r="AG1771" s="12">
        <v>510.67</v>
      </c>
      <c r="AH1771" s="11">
        <v>22</v>
      </c>
      <c r="AI1771" s="11" t="str" cm="1">
        <f t="array" ref="AI1771">_xlfn.IFS(AH1771&lt;=25,"Young",AH1771&lt;=50,"Adult",AH1771&gt;50,"Old")</f>
        <v>Young</v>
      </c>
    </row>
    <row r="1772" spans="1:35" x14ac:dyDescent="0.35">
      <c r="A1772" s="7">
        <v>2294</v>
      </c>
      <c r="B1772" s="5">
        <v>44114</v>
      </c>
      <c r="C1772" s="6">
        <f t="shared" ca="1" si="27"/>
        <v>5.6111111111111107</v>
      </c>
      <c r="D1772" s="7" t="s">
        <v>132</v>
      </c>
      <c r="E1772" s="7" t="s">
        <v>93</v>
      </c>
      <c r="F1772" s="7" t="s">
        <v>29</v>
      </c>
      <c r="G1772" s="7" t="s">
        <v>30</v>
      </c>
      <c r="H1772" s="7" t="s">
        <v>44</v>
      </c>
      <c r="I1772" s="7" t="s">
        <v>45</v>
      </c>
      <c r="J1772" s="7" t="s">
        <v>33</v>
      </c>
      <c r="K1772" s="7" t="s">
        <v>69</v>
      </c>
      <c r="L1772" s="5">
        <v>27731</v>
      </c>
      <c r="M1772" s="7" t="s">
        <v>35</v>
      </c>
      <c r="N1772" s="7" t="s">
        <v>47</v>
      </c>
      <c r="O1772" s="7" t="s">
        <v>71</v>
      </c>
      <c r="P1772" s="7" t="s">
        <v>60</v>
      </c>
      <c r="Q1772" s="7" t="s">
        <v>39</v>
      </c>
      <c r="R1772" s="7" cm="1">
        <f t="array" ref="R1772">_xlfn.IFS(Table3[[#This Row],[Performance Levels]]="Exceeds",4,Table3[[#This Row],[Performance Levels]]="Fully Meets",3,Table3[[#This Row],[Performance Levels]]="PIP",1,Table3[[#This Row],[Performance Levels]]="Needs Improvement",2)</f>
        <v>3</v>
      </c>
      <c r="S1772" s="7">
        <v>4</v>
      </c>
      <c r="T1772" s="7" t="str" cm="1">
        <f t="array" ref="T1772">_xlfn.IFS(S1772&lt;=2,"Excellent",S1772=3,"Average",S1772&lt;=5,"Poor")</f>
        <v>Poor</v>
      </c>
      <c r="U1772" s="5">
        <v>44803</v>
      </c>
      <c r="V1772" s="7">
        <v>4</v>
      </c>
      <c r="W1772" s="7" t="str" cm="1">
        <f t="array" ref="W1772">_xlfn.IFS(S1772&lt;=2,"High",S1772=3,"Moderate",S1772&lt;=5,"Low")</f>
        <v>Low</v>
      </c>
      <c r="X1772" s="7">
        <v>4</v>
      </c>
      <c r="Y1772" s="7" t="str" cm="1">
        <f t="array" ref="Y1772">_xlfn.IFS(S1772&lt;=2,"High",S1772=3,"Moderate",S1772&lt;=5,"Low")</f>
        <v>Low</v>
      </c>
      <c r="Z1772" s="7">
        <v>4</v>
      </c>
      <c r="AA1772" s="7" t="str" cm="1">
        <f t="array" ref="AA1772">_xlfn.IFS(S1772&lt;=2,"High",S1772=3,"Moderate",S1772&lt;=5,"Low")</f>
        <v>Low</v>
      </c>
      <c r="AB1772" s="5">
        <v>45025</v>
      </c>
      <c r="AC1772" s="7" t="s">
        <v>91</v>
      </c>
      <c r="AD1772" s="7" t="s">
        <v>50</v>
      </c>
      <c r="AE1772" s="7" t="s">
        <v>42</v>
      </c>
      <c r="AF1772" s="7">
        <v>1</v>
      </c>
      <c r="AG1772" s="8">
        <v>261.17</v>
      </c>
      <c r="AH1772" s="7">
        <v>45</v>
      </c>
      <c r="AI1772" s="7" t="str" cm="1">
        <f t="array" ref="AI1772">_xlfn.IFS(AH1772&lt;=25,"Young",AH1772&lt;=50,"Adult",AH1772&gt;50,"Old")</f>
        <v>Adult</v>
      </c>
    </row>
    <row r="1773" spans="1:35" x14ac:dyDescent="0.35">
      <c r="A1773" s="11">
        <v>2295</v>
      </c>
      <c r="B1773" s="9">
        <v>44700</v>
      </c>
      <c r="C1773" s="10">
        <f t="shared" ca="1" si="27"/>
        <v>4.0027777777777782</v>
      </c>
      <c r="D1773" s="11" t="s">
        <v>132</v>
      </c>
      <c r="E1773" s="11" t="s">
        <v>84</v>
      </c>
      <c r="F1773" s="11" t="s">
        <v>29</v>
      </c>
      <c r="G1773" s="11" t="s">
        <v>54</v>
      </c>
      <c r="H1773" s="11" t="s">
        <v>55</v>
      </c>
      <c r="I1773" s="11" t="s">
        <v>32</v>
      </c>
      <c r="J1773" s="11" t="s">
        <v>33</v>
      </c>
      <c r="K1773" s="11" t="s">
        <v>69</v>
      </c>
      <c r="L1773" s="9">
        <v>36185</v>
      </c>
      <c r="M1773" s="11" t="s">
        <v>35</v>
      </c>
      <c r="N1773" s="11" t="s">
        <v>36</v>
      </c>
      <c r="O1773" s="11" t="s">
        <v>83</v>
      </c>
      <c r="P1773" s="11" t="s">
        <v>76</v>
      </c>
      <c r="Q1773" s="11" t="s">
        <v>39</v>
      </c>
      <c r="R1773" s="11" cm="1">
        <f t="array" ref="R1773">_xlfn.IFS(Table3[[#This Row],[Performance Levels]]="Exceeds",4,Table3[[#This Row],[Performance Levels]]="Fully Meets",3,Table3[[#This Row],[Performance Levels]]="PIP",1,Table3[[#This Row],[Performance Levels]]="Needs Improvement",2)</f>
        <v>3</v>
      </c>
      <c r="S1773" s="11">
        <v>5</v>
      </c>
      <c r="T1773" s="11" t="str" cm="1">
        <f t="array" ref="T1773">_xlfn.IFS(S1773&lt;=2,"Excellent",S1773=3,"Average",S1773&lt;=5,"Poor")</f>
        <v>Poor</v>
      </c>
      <c r="U1773" s="9">
        <v>44891</v>
      </c>
      <c r="V1773" s="11">
        <v>3</v>
      </c>
      <c r="W1773" s="11" t="str" cm="1">
        <f t="array" ref="W1773">_xlfn.IFS(S1773&lt;=2,"High",S1773=3,"Moderate",S1773&lt;=5,"Low")</f>
        <v>Low</v>
      </c>
      <c r="X1773" s="11">
        <v>5</v>
      </c>
      <c r="Y1773" s="11" t="str" cm="1">
        <f t="array" ref="Y1773">_xlfn.IFS(S1773&lt;=2,"High",S1773=3,"Moderate",S1773&lt;=5,"Low")</f>
        <v>Low</v>
      </c>
      <c r="Z1773" s="11">
        <v>4</v>
      </c>
      <c r="AA1773" s="11" t="str" cm="1">
        <f t="array" ref="AA1773">_xlfn.IFS(S1773&lt;=2,"High",S1773=3,"Moderate",S1773&lt;=5,"Low")</f>
        <v>Low</v>
      </c>
      <c r="AB1773" s="9">
        <v>44877</v>
      </c>
      <c r="AC1773" s="11" t="s">
        <v>91</v>
      </c>
      <c r="AD1773" s="11" t="s">
        <v>41</v>
      </c>
      <c r="AE1773" s="11" t="s">
        <v>72</v>
      </c>
      <c r="AF1773" s="11">
        <v>5</v>
      </c>
      <c r="AG1773" s="12">
        <v>448.38</v>
      </c>
      <c r="AH1773" s="11">
        <v>23</v>
      </c>
      <c r="AI1773" s="11" t="str" cm="1">
        <f t="array" ref="AI1773">_xlfn.IFS(AH1773&lt;=25,"Young",AH1773&lt;=50,"Adult",AH1773&gt;50,"Old")</f>
        <v>Young</v>
      </c>
    </row>
    <row r="1774" spans="1:35" x14ac:dyDescent="0.35">
      <c r="A1774" s="7">
        <v>2296</v>
      </c>
      <c r="B1774" s="5">
        <v>44433</v>
      </c>
      <c r="C1774" s="6">
        <f t="shared" ca="1" si="27"/>
        <v>4.7361111111111107</v>
      </c>
      <c r="D1774" s="7" t="s">
        <v>132</v>
      </c>
      <c r="E1774" s="7" t="s">
        <v>63</v>
      </c>
      <c r="F1774" s="7" t="s">
        <v>29</v>
      </c>
      <c r="G1774" s="7" t="s">
        <v>54</v>
      </c>
      <c r="H1774" s="7" t="s">
        <v>55</v>
      </c>
      <c r="I1774" s="7" t="s">
        <v>32</v>
      </c>
      <c r="J1774" s="7" t="s">
        <v>33</v>
      </c>
      <c r="K1774" s="7" t="s">
        <v>69</v>
      </c>
      <c r="L1774" s="5">
        <v>26772</v>
      </c>
      <c r="M1774" s="7" t="s">
        <v>35</v>
      </c>
      <c r="N1774" s="7" t="s">
        <v>36</v>
      </c>
      <c r="O1774" s="7" t="s">
        <v>48</v>
      </c>
      <c r="P1774" s="7" t="s">
        <v>76</v>
      </c>
      <c r="Q1774" s="7" t="s">
        <v>39</v>
      </c>
      <c r="R1774" s="7" cm="1">
        <f t="array" ref="R1774">_xlfn.IFS(Table3[[#This Row],[Performance Levels]]="Exceeds",4,Table3[[#This Row],[Performance Levels]]="Fully Meets",3,Table3[[#This Row],[Performance Levels]]="PIP",1,Table3[[#This Row],[Performance Levels]]="Needs Improvement",2)</f>
        <v>3</v>
      </c>
      <c r="S1774" s="7">
        <v>1</v>
      </c>
      <c r="T1774" s="7" t="str" cm="1">
        <f t="array" ref="T1774">_xlfn.IFS(S1774&lt;=2,"Excellent",S1774=3,"Average",S1774&lt;=5,"Poor")</f>
        <v>Excellent</v>
      </c>
      <c r="U1774" s="5">
        <v>45092</v>
      </c>
      <c r="V1774" s="7">
        <v>4</v>
      </c>
      <c r="W1774" s="7" t="str" cm="1">
        <f t="array" ref="W1774">_xlfn.IFS(S1774&lt;=2,"High",S1774=3,"Moderate",S1774&lt;=5,"Low")</f>
        <v>High</v>
      </c>
      <c r="X1774" s="7">
        <v>4</v>
      </c>
      <c r="Y1774" s="7" t="str" cm="1">
        <f t="array" ref="Y1774">_xlfn.IFS(S1774&lt;=2,"High",S1774=3,"Moderate",S1774&lt;=5,"Low")</f>
        <v>High</v>
      </c>
      <c r="Z1774" s="7">
        <v>5</v>
      </c>
      <c r="AA1774" s="7" t="str" cm="1">
        <f t="array" ref="AA1774">_xlfn.IFS(S1774&lt;=2,"High",S1774=3,"Moderate",S1774&lt;=5,"Low")</f>
        <v>High</v>
      </c>
      <c r="AB1774" s="5">
        <v>44874</v>
      </c>
      <c r="AC1774" s="7" t="s">
        <v>67</v>
      </c>
      <c r="AD1774" s="7" t="s">
        <v>41</v>
      </c>
      <c r="AE1774" s="7" t="s">
        <v>72</v>
      </c>
      <c r="AF1774" s="7">
        <v>4</v>
      </c>
      <c r="AG1774" s="8">
        <v>808.77</v>
      </c>
      <c r="AH1774" s="7">
        <v>48</v>
      </c>
      <c r="AI1774" s="7" t="str" cm="1">
        <f t="array" ref="AI1774">_xlfn.IFS(AH1774&lt;=25,"Young",AH1774&lt;=50,"Adult",AH1774&gt;50,"Old")</f>
        <v>Adult</v>
      </c>
    </row>
    <row r="1775" spans="1:35" x14ac:dyDescent="0.35">
      <c r="A1775" s="11">
        <v>2297</v>
      </c>
      <c r="B1775" s="9">
        <v>43452</v>
      </c>
      <c r="C1775" s="10">
        <f t="shared" ca="1" si="27"/>
        <v>7.4222222222222225</v>
      </c>
      <c r="D1775" s="11" t="s">
        <v>132</v>
      </c>
      <c r="E1775" s="11" t="s">
        <v>73</v>
      </c>
      <c r="F1775" s="11" t="s">
        <v>107</v>
      </c>
      <c r="G1775" s="11" t="s">
        <v>45</v>
      </c>
      <c r="H1775" s="11" t="s">
        <v>31</v>
      </c>
      <c r="I1775" s="11" t="s">
        <v>54</v>
      </c>
      <c r="J1775" s="11" t="s">
        <v>33</v>
      </c>
      <c r="K1775" s="11" t="s">
        <v>46</v>
      </c>
      <c r="L1775" s="9">
        <v>21451</v>
      </c>
      <c r="M1775" s="11" t="s">
        <v>35</v>
      </c>
      <c r="N1775" s="11" t="s">
        <v>36</v>
      </c>
      <c r="O1775" s="11" t="s">
        <v>71</v>
      </c>
      <c r="P1775" s="11" t="s">
        <v>60</v>
      </c>
      <c r="Q1775" s="11" t="s">
        <v>39</v>
      </c>
      <c r="R1775" s="11" cm="1">
        <f t="array" ref="R1775">_xlfn.IFS(Table3[[#This Row],[Performance Levels]]="Exceeds",4,Table3[[#This Row],[Performance Levels]]="Fully Meets",3,Table3[[#This Row],[Performance Levels]]="PIP",1,Table3[[#This Row],[Performance Levels]]="Needs Improvement",2)</f>
        <v>3</v>
      </c>
      <c r="S1775" s="11">
        <v>2</v>
      </c>
      <c r="T1775" s="11" t="str" cm="1">
        <f t="array" ref="T1775">_xlfn.IFS(S1775&lt;=2,"Excellent",S1775=3,"Average",S1775&lt;=5,"Poor")</f>
        <v>Excellent</v>
      </c>
      <c r="U1775" s="9">
        <v>44818</v>
      </c>
      <c r="V1775" s="11">
        <v>5</v>
      </c>
      <c r="W1775" s="11" t="str" cm="1">
        <f t="array" ref="W1775">_xlfn.IFS(S1775&lt;=2,"High",S1775=3,"Moderate",S1775&lt;=5,"Low")</f>
        <v>High</v>
      </c>
      <c r="X1775" s="11">
        <v>4</v>
      </c>
      <c r="Y1775" s="11" t="str" cm="1">
        <f t="array" ref="Y1775">_xlfn.IFS(S1775&lt;=2,"High",S1775=3,"Moderate",S1775&lt;=5,"Low")</f>
        <v>High</v>
      </c>
      <c r="Z1775" s="11">
        <v>1</v>
      </c>
      <c r="AA1775" s="11" t="str" cm="1">
        <f t="array" ref="AA1775">_xlfn.IFS(S1775&lt;=2,"High",S1775=3,"Moderate",S1775&lt;=5,"Low")</f>
        <v>High</v>
      </c>
      <c r="AB1775" s="9">
        <v>44923</v>
      </c>
      <c r="AC1775" s="11" t="s">
        <v>40</v>
      </c>
      <c r="AD1775" s="11" t="s">
        <v>41</v>
      </c>
      <c r="AE1775" s="11" t="s">
        <v>62</v>
      </c>
      <c r="AF1775" s="11">
        <v>5</v>
      </c>
      <c r="AG1775" s="12">
        <v>691.71</v>
      </c>
      <c r="AH1775" s="11">
        <v>60</v>
      </c>
      <c r="AI1775" s="11" t="str" cm="1">
        <f t="array" ref="AI1775">_xlfn.IFS(AH1775&lt;=25,"Young",AH1775&lt;=50,"Adult",AH1775&gt;50,"Old")</f>
        <v>Old</v>
      </c>
    </row>
    <row r="1776" spans="1:35" x14ac:dyDescent="0.35">
      <c r="A1776" s="7">
        <v>2298</v>
      </c>
      <c r="B1776" s="5">
        <v>45143</v>
      </c>
      <c r="C1776" s="6">
        <f t="shared" ca="1" si="27"/>
        <v>2.7916666666666665</v>
      </c>
      <c r="D1776" s="7" t="s">
        <v>132</v>
      </c>
      <c r="E1776" s="7" t="s">
        <v>73</v>
      </c>
      <c r="F1776" s="7" t="s">
        <v>29</v>
      </c>
      <c r="G1776" s="7" t="s">
        <v>54</v>
      </c>
      <c r="H1776" s="7" t="s">
        <v>55</v>
      </c>
      <c r="I1776" s="7" t="s">
        <v>54</v>
      </c>
      <c r="J1776" s="7" t="s">
        <v>33</v>
      </c>
      <c r="K1776" s="7" t="s">
        <v>69</v>
      </c>
      <c r="L1776" s="5">
        <v>21302</v>
      </c>
      <c r="M1776" s="7" t="s">
        <v>35</v>
      </c>
      <c r="N1776" s="7" t="s">
        <v>36</v>
      </c>
      <c r="O1776" s="7" t="s">
        <v>59</v>
      </c>
      <c r="P1776" s="7" t="s">
        <v>66</v>
      </c>
      <c r="Q1776" s="7" t="s">
        <v>39</v>
      </c>
      <c r="R1776" s="7" cm="1">
        <f t="array" ref="R1776">_xlfn.IFS(Table3[[#This Row],[Performance Levels]]="Exceeds",4,Table3[[#This Row],[Performance Levels]]="Fully Meets",3,Table3[[#This Row],[Performance Levels]]="PIP",1,Table3[[#This Row],[Performance Levels]]="Needs Improvement",2)</f>
        <v>3</v>
      </c>
      <c r="S1776" s="7">
        <v>4</v>
      </c>
      <c r="T1776" s="7" t="str" cm="1">
        <f t="array" ref="T1776">_xlfn.IFS(S1776&lt;=2,"Excellent",S1776=3,"Average",S1776&lt;=5,"Poor")</f>
        <v>Poor</v>
      </c>
      <c r="U1776" s="5">
        <v>44869</v>
      </c>
      <c r="V1776" s="7">
        <v>3</v>
      </c>
      <c r="W1776" s="7" t="str" cm="1">
        <f t="array" ref="W1776">_xlfn.IFS(S1776&lt;=2,"High",S1776=3,"Moderate",S1776&lt;=5,"Low")</f>
        <v>Low</v>
      </c>
      <c r="X1776" s="7">
        <v>2</v>
      </c>
      <c r="Y1776" s="7" t="str" cm="1">
        <f t="array" ref="Y1776">_xlfn.IFS(S1776&lt;=2,"High",S1776=3,"Moderate",S1776&lt;=5,"Low")</f>
        <v>Low</v>
      </c>
      <c r="Z1776" s="7">
        <v>1</v>
      </c>
      <c r="AA1776" s="7" t="str" cm="1">
        <f t="array" ref="AA1776">_xlfn.IFS(S1776&lt;=2,"High",S1776=3,"Moderate",S1776&lt;=5,"Low")</f>
        <v>Low</v>
      </c>
      <c r="AB1776" s="5">
        <v>44987</v>
      </c>
      <c r="AC1776" s="7" t="s">
        <v>91</v>
      </c>
      <c r="AD1776" s="7" t="s">
        <v>50</v>
      </c>
      <c r="AE1776" s="7" t="s">
        <v>42</v>
      </c>
      <c r="AF1776" s="7">
        <v>1</v>
      </c>
      <c r="AG1776" s="8">
        <v>145.08000000000001</v>
      </c>
      <c r="AH1776" s="7">
        <v>65</v>
      </c>
      <c r="AI1776" s="7" t="str" cm="1">
        <f t="array" ref="AI1776">_xlfn.IFS(AH1776&lt;=25,"Young",AH1776&lt;=50,"Adult",AH1776&gt;50,"Old")</f>
        <v>Old</v>
      </c>
    </row>
    <row r="1777" spans="1:35" x14ac:dyDescent="0.35">
      <c r="A1777" s="11">
        <v>2299</v>
      </c>
      <c r="B1777" s="9">
        <v>44664</v>
      </c>
      <c r="C1777" s="10">
        <f t="shared" ca="1" si="27"/>
        <v>4.1027777777777779</v>
      </c>
      <c r="D1777" s="11" t="s">
        <v>132</v>
      </c>
      <c r="E1777" s="11" t="s">
        <v>63</v>
      </c>
      <c r="F1777" s="11" t="s">
        <v>29</v>
      </c>
      <c r="G1777" s="11" t="s">
        <v>45</v>
      </c>
      <c r="H1777" s="11" t="s">
        <v>44</v>
      </c>
      <c r="I1777" s="11" t="s">
        <v>32</v>
      </c>
      <c r="J1777" s="11" t="s">
        <v>33</v>
      </c>
      <c r="K1777" s="11" t="s">
        <v>69</v>
      </c>
      <c r="L1777" s="9">
        <v>51921</v>
      </c>
      <c r="M1777" s="11" t="s">
        <v>35</v>
      </c>
      <c r="N1777" s="11" t="s">
        <v>36</v>
      </c>
      <c r="O1777" s="11" t="s">
        <v>83</v>
      </c>
      <c r="P1777" s="11" t="s">
        <v>66</v>
      </c>
      <c r="Q1777" s="11" t="s">
        <v>39</v>
      </c>
      <c r="R1777" s="11" cm="1">
        <f t="array" ref="R1777">_xlfn.IFS(Table3[[#This Row],[Performance Levels]]="Exceeds",4,Table3[[#This Row],[Performance Levels]]="Fully Meets",3,Table3[[#This Row],[Performance Levels]]="PIP",1,Table3[[#This Row],[Performance Levels]]="Needs Improvement",2)</f>
        <v>3</v>
      </c>
      <c r="S1777" s="11">
        <v>2</v>
      </c>
      <c r="T1777" s="11" t="str" cm="1">
        <f t="array" ref="T1777">_xlfn.IFS(S1777&lt;=2,"Excellent",S1777=3,"Average",S1777&lt;=5,"Poor")</f>
        <v>Excellent</v>
      </c>
      <c r="U1777" s="9">
        <v>44791</v>
      </c>
      <c r="V1777" s="11">
        <v>2</v>
      </c>
      <c r="W1777" s="11" t="str" cm="1">
        <f t="array" ref="W1777">_xlfn.IFS(S1777&lt;=2,"High",S1777=3,"Moderate",S1777&lt;=5,"Low")</f>
        <v>High</v>
      </c>
      <c r="X1777" s="11">
        <v>1</v>
      </c>
      <c r="Y1777" s="11" t="str" cm="1">
        <f t="array" ref="Y1777">_xlfn.IFS(S1777&lt;=2,"High",S1777=3,"Moderate",S1777&lt;=5,"Low")</f>
        <v>High</v>
      </c>
      <c r="Z1777" s="11">
        <v>2</v>
      </c>
      <c r="AA1777" s="11" t="str" cm="1">
        <f t="array" ref="AA1777">_xlfn.IFS(S1777&lt;=2,"High",S1777=3,"Moderate",S1777&lt;=5,"Low")</f>
        <v>High</v>
      </c>
      <c r="AB1777" s="9">
        <v>45029</v>
      </c>
      <c r="AC1777" s="11" t="s">
        <v>49</v>
      </c>
      <c r="AD1777" s="11" t="s">
        <v>50</v>
      </c>
      <c r="AE1777" s="11" t="s">
        <v>42</v>
      </c>
      <c r="AF1777" s="11">
        <v>4</v>
      </c>
      <c r="AG1777" s="12">
        <v>922.03</v>
      </c>
      <c r="AH1777" s="11">
        <v>80</v>
      </c>
      <c r="AI1777" s="11" t="str" cm="1">
        <f t="array" ref="AI1777">_xlfn.IFS(AH1777&lt;=25,"Young",AH1777&lt;=50,"Adult",AH1777&gt;50,"Old")</f>
        <v>Old</v>
      </c>
    </row>
    <row r="1778" spans="1:35" x14ac:dyDescent="0.35">
      <c r="A1778" s="7">
        <v>2300</v>
      </c>
      <c r="B1778" s="5">
        <v>44100</v>
      </c>
      <c r="C1778" s="6">
        <f t="shared" ca="1" si="27"/>
        <v>5.65</v>
      </c>
      <c r="D1778" s="7" t="s">
        <v>132</v>
      </c>
      <c r="E1778" s="7" t="s">
        <v>84</v>
      </c>
      <c r="F1778" s="7" t="s">
        <v>29</v>
      </c>
      <c r="G1778" s="7" t="s">
        <v>54</v>
      </c>
      <c r="H1778" s="7" t="s">
        <v>44</v>
      </c>
      <c r="I1778" s="7" t="s">
        <v>54</v>
      </c>
      <c r="J1778" s="7" t="s">
        <v>33</v>
      </c>
      <c r="K1778" s="7" t="s">
        <v>110</v>
      </c>
      <c r="L1778" s="5">
        <v>53939</v>
      </c>
      <c r="M1778" s="7" t="s">
        <v>35</v>
      </c>
      <c r="N1778" s="7" t="s">
        <v>36</v>
      </c>
      <c r="O1778" s="7" t="s">
        <v>71</v>
      </c>
      <c r="P1778" s="7" t="s">
        <v>60</v>
      </c>
      <c r="Q1778" s="7" t="s">
        <v>39</v>
      </c>
      <c r="R1778" s="7" cm="1">
        <f t="array" ref="R1778">_xlfn.IFS(Table3[[#This Row],[Performance Levels]]="Exceeds",4,Table3[[#This Row],[Performance Levels]]="Fully Meets",3,Table3[[#This Row],[Performance Levels]]="PIP",1,Table3[[#This Row],[Performance Levels]]="Needs Improvement",2)</f>
        <v>3</v>
      </c>
      <c r="S1778" s="7">
        <v>5</v>
      </c>
      <c r="T1778" s="7" t="str" cm="1">
        <f t="array" ref="T1778">_xlfn.IFS(S1778&lt;=2,"Excellent",S1778=3,"Average",S1778&lt;=5,"Poor")</f>
        <v>Poor</v>
      </c>
      <c r="U1778" s="5">
        <v>44842</v>
      </c>
      <c r="V1778" s="7">
        <v>5</v>
      </c>
      <c r="W1778" s="7" t="str" cm="1">
        <f t="array" ref="W1778">_xlfn.IFS(S1778&lt;=2,"High",S1778=3,"Moderate",S1778&lt;=5,"Low")</f>
        <v>Low</v>
      </c>
      <c r="X1778" s="7">
        <v>1</v>
      </c>
      <c r="Y1778" s="7" t="str" cm="1">
        <f t="array" ref="Y1778">_xlfn.IFS(S1778&lt;=2,"High",S1778=3,"Moderate",S1778&lt;=5,"Low")</f>
        <v>Low</v>
      </c>
      <c r="Z1778" s="7">
        <v>2</v>
      </c>
      <c r="AA1778" s="7" t="str" cm="1">
        <f t="array" ref="AA1778">_xlfn.IFS(S1778&lt;=2,"High",S1778=3,"Moderate",S1778&lt;=5,"Low")</f>
        <v>Low</v>
      </c>
      <c r="AB1778" s="5">
        <v>44831</v>
      </c>
      <c r="AC1778" s="7" t="s">
        <v>49</v>
      </c>
      <c r="AD1778" s="7" t="s">
        <v>50</v>
      </c>
      <c r="AE1778" s="7" t="s">
        <v>62</v>
      </c>
      <c r="AF1778" s="7">
        <v>2</v>
      </c>
      <c r="AG1778" s="8">
        <v>668.1</v>
      </c>
      <c r="AH1778" s="7">
        <v>73</v>
      </c>
      <c r="AI1778" s="7" t="str" cm="1">
        <f t="array" ref="AI1778">_xlfn.IFS(AH1778&lt;=25,"Young",AH1778&lt;=50,"Adult",AH1778&gt;50,"Old")</f>
        <v>Old</v>
      </c>
    </row>
    <row r="1779" spans="1:35" x14ac:dyDescent="0.35">
      <c r="A1779" s="11">
        <v>2301</v>
      </c>
      <c r="B1779" s="9">
        <v>44239</v>
      </c>
      <c r="C1779" s="10">
        <f t="shared" ca="1" si="27"/>
        <v>5.2722222222222221</v>
      </c>
      <c r="D1779" s="11" t="s">
        <v>132</v>
      </c>
      <c r="E1779" s="11" t="s">
        <v>93</v>
      </c>
      <c r="F1779" s="11" t="s">
        <v>29</v>
      </c>
      <c r="G1779" s="11" t="s">
        <v>45</v>
      </c>
      <c r="H1779" s="11" t="s">
        <v>31</v>
      </c>
      <c r="I1779" s="11" t="s">
        <v>32</v>
      </c>
      <c r="J1779" s="11" t="s">
        <v>33</v>
      </c>
      <c r="K1779" s="11" t="s">
        <v>110</v>
      </c>
      <c r="L1779" s="9">
        <v>53551</v>
      </c>
      <c r="M1779" s="11" t="s">
        <v>35</v>
      </c>
      <c r="N1779" s="11" t="s">
        <v>36</v>
      </c>
      <c r="O1779" s="11" t="s">
        <v>83</v>
      </c>
      <c r="P1779" s="11" t="s">
        <v>60</v>
      </c>
      <c r="Q1779" s="11" t="s">
        <v>39</v>
      </c>
      <c r="R1779" s="11" cm="1">
        <f t="array" ref="R1779">_xlfn.IFS(Table3[[#This Row],[Performance Levels]]="Exceeds",4,Table3[[#This Row],[Performance Levels]]="Fully Meets",3,Table3[[#This Row],[Performance Levels]]="PIP",1,Table3[[#This Row],[Performance Levels]]="Needs Improvement",2)</f>
        <v>3</v>
      </c>
      <c r="S1779" s="11">
        <v>1</v>
      </c>
      <c r="T1779" s="11" t="str" cm="1">
        <f t="array" ref="T1779">_xlfn.IFS(S1779&lt;=2,"Excellent",S1779=3,"Average",S1779&lt;=5,"Poor")</f>
        <v>Excellent</v>
      </c>
      <c r="U1779" s="9">
        <v>45133</v>
      </c>
      <c r="V1779" s="11">
        <v>3</v>
      </c>
      <c r="W1779" s="11" t="str" cm="1">
        <f t="array" ref="W1779">_xlfn.IFS(S1779&lt;=2,"High",S1779=3,"Moderate",S1779&lt;=5,"Low")</f>
        <v>High</v>
      </c>
      <c r="X1779" s="11">
        <v>1</v>
      </c>
      <c r="Y1779" s="11" t="str" cm="1">
        <f t="array" ref="Y1779">_xlfn.IFS(S1779&lt;=2,"High",S1779=3,"Moderate",S1779&lt;=5,"Low")</f>
        <v>High</v>
      </c>
      <c r="Z1779" s="11">
        <v>4</v>
      </c>
      <c r="AA1779" s="11" t="str" cm="1">
        <f t="array" ref="AA1779">_xlfn.IFS(S1779&lt;=2,"High",S1779=3,"Moderate",S1779&lt;=5,"Low")</f>
        <v>High</v>
      </c>
      <c r="AB1779" s="9">
        <v>44984</v>
      </c>
      <c r="AC1779" s="11" t="s">
        <v>67</v>
      </c>
      <c r="AD1779" s="11" t="s">
        <v>41</v>
      </c>
      <c r="AE1779" s="11" t="s">
        <v>51</v>
      </c>
      <c r="AF1779" s="11">
        <v>4</v>
      </c>
      <c r="AG1779" s="12">
        <v>475.03</v>
      </c>
      <c r="AH1779" s="11">
        <v>75</v>
      </c>
      <c r="AI1779" s="11" t="str" cm="1">
        <f t="array" ref="AI1779">_xlfn.IFS(AH1779&lt;=25,"Young",AH1779&lt;=50,"Adult",AH1779&gt;50,"Old")</f>
        <v>Old</v>
      </c>
    </row>
    <row r="1780" spans="1:35" x14ac:dyDescent="0.35">
      <c r="A1780" s="7">
        <v>2302</v>
      </c>
      <c r="B1780" s="5">
        <v>43467</v>
      </c>
      <c r="C1780" s="6">
        <f t="shared" ca="1" si="27"/>
        <v>7.3833333333333337</v>
      </c>
      <c r="D1780" s="7" t="s">
        <v>132</v>
      </c>
      <c r="E1780" s="7" t="s">
        <v>53</v>
      </c>
      <c r="F1780" s="7" t="s">
        <v>107</v>
      </c>
      <c r="G1780" s="7" t="s">
        <v>30</v>
      </c>
      <c r="H1780" s="7" t="s">
        <v>31</v>
      </c>
      <c r="I1780" s="7" t="s">
        <v>32</v>
      </c>
      <c r="J1780" s="7" t="s">
        <v>33</v>
      </c>
      <c r="K1780" s="7" t="s">
        <v>100</v>
      </c>
      <c r="L1780" s="5">
        <v>32475</v>
      </c>
      <c r="M1780" s="7" t="s">
        <v>35</v>
      </c>
      <c r="N1780" s="7" t="s">
        <v>36</v>
      </c>
      <c r="O1780" s="7" t="s">
        <v>48</v>
      </c>
      <c r="P1780" s="7" t="s">
        <v>66</v>
      </c>
      <c r="Q1780" s="7" t="s">
        <v>39</v>
      </c>
      <c r="R1780" s="7" cm="1">
        <f t="array" ref="R1780">_xlfn.IFS(Table3[[#This Row],[Performance Levels]]="Exceeds",4,Table3[[#This Row],[Performance Levels]]="Fully Meets",3,Table3[[#This Row],[Performance Levels]]="PIP",1,Table3[[#This Row],[Performance Levels]]="Needs Improvement",2)</f>
        <v>3</v>
      </c>
      <c r="S1780" s="7">
        <v>4</v>
      </c>
      <c r="T1780" s="7" t="str" cm="1">
        <f t="array" ref="T1780">_xlfn.IFS(S1780&lt;=2,"Excellent",S1780=3,"Average",S1780&lt;=5,"Poor")</f>
        <v>Poor</v>
      </c>
      <c r="U1780" s="5">
        <v>45028</v>
      </c>
      <c r="V1780" s="7">
        <v>2</v>
      </c>
      <c r="W1780" s="7" t="str" cm="1">
        <f t="array" ref="W1780">_xlfn.IFS(S1780&lt;=2,"High",S1780=3,"Moderate",S1780&lt;=5,"Low")</f>
        <v>Low</v>
      </c>
      <c r="X1780" s="7">
        <v>5</v>
      </c>
      <c r="Y1780" s="7" t="str" cm="1">
        <f t="array" ref="Y1780">_xlfn.IFS(S1780&lt;=2,"High",S1780=3,"Moderate",S1780&lt;=5,"Low")</f>
        <v>Low</v>
      </c>
      <c r="Z1780" s="7">
        <v>3</v>
      </c>
      <c r="AA1780" s="7" t="str" cm="1">
        <f t="array" ref="AA1780">_xlfn.IFS(S1780&lt;=2,"High",S1780=3,"Moderate",S1780&lt;=5,"Low")</f>
        <v>Low</v>
      </c>
      <c r="AB1780" s="5">
        <v>44996</v>
      </c>
      <c r="AC1780" s="7" t="s">
        <v>61</v>
      </c>
      <c r="AD1780" s="7" t="s">
        <v>41</v>
      </c>
      <c r="AE1780" s="7" t="s">
        <v>72</v>
      </c>
      <c r="AF1780" s="7">
        <v>2</v>
      </c>
      <c r="AG1780" s="8">
        <v>173.45</v>
      </c>
      <c r="AH1780" s="7">
        <v>31</v>
      </c>
      <c r="AI1780" s="7" t="str" cm="1">
        <f t="array" ref="AI1780">_xlfn.IFS(AH1780&lt;=25,"Young",AH1780&lt;=50,"Adult",AH1780&gt;50,"Old")</f>
        <v>Adult</v>
      </c>
    </row>
    <row r="1781" spans="1:35" x14ac:dyDescent="0.35">
      <c r="A1781" s="11">
        <v>2303</v>
      </c>
      <c r="B1781" s="9">
        <v>43764</v>
      </c>
      <c r="C1781" s="10">
        <f t="shared" ca="1" si="27"/>
        <v>6.5666666666666664</v>
      </c>
      <c r="D1781" s="11" t="s">
        <v>132</v>
      </c>
      <c r="E1781" s="11" t="s">
        <v>80</v>
      </c>
      <c r="F1781" s="11" t="s">
        <v>107</v>
      </c>
      <c r="G1781" s="11" t="s">
        <v>30</v>
      </c>
      <c r="H1781" s="11" t="s">
        <v>31</v>
      </c>
      <c r="I1781" s="11" t="s">
        <v>32</v>
      </c>
      <c r="J1781" s="11" t="s">
        <v>33</v>
      </c>
      <c r="K1781" s="11" t="s">
        <v>69</v>
      </c>
      <c r="L1781" s="9">
        <v>21181</v>
      </c>
      <c r="M1781" s="11" t="s">
        <v>35</v>
      </c>
      <c r="N1781" s="11" t="s">
        <v>36</v>
      </c>
      <c r="O1781" s="11" t="s">
        <v>71</v>
      </c>
      <c r="P1781" s="11" t="s">
        <v>76</v>
      </c>
      <c r="Q1781" s="11" t="s">
        <v>39</v>
      </c>
      <c r="R1781" s="11" cm="1">
        <f t="array" ref="R1781">_xlfn.IFS(Table3[[#This Row],[Performance Levels]]="Exceeds",4,Table3[[#This Row],[Performance Levels]]="Fully Meets",3,Table3[[#This Row],[Performance Levels]]="PIP",1,Table3[[#This Row],[Performance Levels]]="Needs Improvement",2)</f>
        <v>3</v>
      </c>
      <c r="S1781" s="11">
        <v>5</v>
      </c>
      <c r="T1781" s="11" t="str" cm="1">
        <f t="array" ref="T1781">_xlfn.IFS(S1781&lt;=2,"Excellent",S1781=3,"Average",S1781&lt;=5,"Poor")</f>
        <v>Poor</v>
      </c>
      <c r="U1781" s="9">
        <v>44958</v>
      </c>
      <c r="V1781" s="11">
        <v>5</v>
      </c>
      <c r="W1781" s="11" t="str" cm="1">
        <f t="array" ref="W1781">_xlfn.IFS(S1781&lt;=2,"High",S1781=3,"Moderate",S1781&lt;=5,"Low")</f>
        <v>Low</v>
      </c>
      <c r="X1781" s="11">
        <v>5</v>
      </c>
      <c r="Y1781" s="11" t="str" cm="1">
        <f t="array" ref="Y1781">_xlfn.IFS(S1781&lt;=2,"High",S1781=3,"Moderate",S1781&lt;=5,"Low")</f>
        <v>Low</v>
      </c>
      <c r="Z1781" s="11">
        <v>1</v>
      </c>
      <c r="AA1781" s="11" t="str" cm="1">
        <f t="array" ref="AA1781">_xlfn.IFS(S1781&lt;=2,"High",S1781=3,"Moderate",S1781&lt;=5,"Low")</f>
        <v>Low</v>
      </c>
      <c r="AB1781" s="9">
        <v>44939</v>
      </c>
      <c r="AC1781" s="11" t="s">
        <v>49</v>
      </c>
      <c r="AD1781" s="11" t="s">
        <v>50</v>
      </c>
      <c r="AE1781" s="11" t="s">
        <v>72</v>
      </c>
      <c r="AF1781" s="11">
        <v>2</v>
      </c>
      <c r="AG1781" s="12">
        <v>813.39</v>
      </c>
      <c r="AH1781" s="11">
        <v>62</v>
      </c>
      <c r="AI1781" s="11" t="str" cm="1">
        <f t="array" ref="AI1781">_xlfn.IFS(AH1781&lt;=25,"Young",AH1781&lt;=50,"Adult",AH1781&gt;50,"Old")</f>
        <v>Old</v>
      </c>
    </row>
    <row r="1782" spans="1:35" x14ac:dyDescent="0.35">
      <c r="A1782" s="7">
        <v>2304</v>
      </c>
      <c r="B1782" s="5">
        <v>44297</v>
      </c>
      <c r="C1782" s="6">
        <f t="shared" ca="1" si="27"/>
        <v>5.1083333333333334</v>
      </c>
      <c r="D1782" s="7" t="s">
        <v>135</v>
      </c>
      <c r="E1782" s="7" t="s">
        <v>86</v>
      </c>
      <c r="F1782" s="7" t="s">
        <v>29</v>
      </c>
      <c r="G1782" s="7" t="s">
        <v>54</v>
      </c>
      <c r="H1782" s="7" t="s">
        <v>55</v>
      </c>
      <c r="I1782" s="7" t="s">
        <v>45</v>
      </c>
      <c r="J1782" s="7" t="s">
        <v>33</v>
      </c>
      <c r="K1782" s="7" t="s">
        <v>64</v>
      </c>
      <c r="L1782" s="5">
        <v>20931</v>
      </c>
      <c r="M1782" s="7" t="s">
        <v>35</v>
      </c>
      <c r="N1782" s="7" t="s">
        <v>36</v>
      </c>
      <c r="O1782" s="7" t="s">
        <v>37</v>
      </c>
      <c r="P1782" s="7" t="s">
        <v>76</v>
      </c>
      <c r="Q1782" s="7" t="s">
        <v>39</v>
      </c>
      <c r="R1782" s="7" cm="1">
        <f t="array" ref="R1782">_xlfn.IFS(Table3[[#This Row],[Performance Levels]]="Exceeds",4,Table3[[#This Row],[Performance Levels]]="Fully Meets",3,Table3[[#This Row],[Performance Levels]]="PIP",1,Table3[[#This Row],[Performance Levels]]="Needs Improvement",2)</f>
        <v>3</v>
      </c>
      <c r="S1782" s="7">
        <v>2</v>
      </c>
      <c r="T1782" s="7" t="str" cm="1">
        <f t="array" ref="T1782">_xlfn.IFS(S1782&lt;=2,"Excellent",S1782=3,"Average",S1782&lt;=5,"Poor")</f>
        <v>Excellent</v>
      </c>
      <c r="U1782" s="5">
        <v>45106</v>
      </c>
      <c r="V1782" s="7">
        <v>5</v>
      </c>
      <c r="W1782" s="7" t="str" cm="1">
        <f t="array" ref="W1782">_xlfn.IFS(S1782&lt;=2,"High",S1782=3,"Moderate",S1782&lt;=5,"Low")</f>
        <v>High</v>
      </c>
      <c r="X1782" s="7">
        <v>1</v>
      </c>
      <c r="Y1782" s="7" t="str" cm="1">
        <f t="array" ref="Y1782">_xlfn.IFS(S1782&lt;=2,"High",S1782=3,"Moderate",S1782&lt;=5,"Low")</f>
        <v>High</v>
      </c>
      <c r="Z1782" s="7">
        <v>2</v>
      </c>
      <c r="AA1782" s="7" t="str" cm="1">
        <f t="array" ref="AA1782">_xlfn.IFS(S1782&lt;=2,"High",S1782=3,"Moderate",S1782&lt;=5,"Low")</f>
        <v>High</v>
      </c>
      <c r="AB1782" s="5">
        <v>44853</v>
      </c>
      <c r="AC1782" s="7" t="s">
        <v>49</v>
      </c>
      <c r="AD1782" s="7" t="s">
        <v>41</v>
      </c>
      <c r="AE1782" s="7" t="s">
        <v>72</v>
      </c>
      <c r="AF1782" s="7">
        <v>5</v>
      </c>
      <c r="AG1782" s="8">
        <v>759.9</v>
      </c>
      <c r="AH1782" s="7">
        <v>64</v>
      </c>
      <c r="AI1782" s="7" t="str" cm="1">
        <f t="array" ref="AI1782">_xlfn.IFS(AH1782&lt;=25,"Young",AH1782&lt;=50,"Adult",AH1782&gt;50,"Old")</f>
        <v>Old</v>
      </c>
    </row>
    <row r="1783" spans="1:35" x14ac:dyDescent="0.35">
      <c r="A1783" s="11">
        <v>2305</v>
      </c>
      <c r="B1783" s="9">
        <v>43810</v>
      </c>
      <c r="C1783" s="10">
        <f t="shared" ca="1" si="27"/>
        <v>6.4416666666666664</v>
      </c>
      <c r="D1783" s="11" t="s">
        <v>112</v>
      </c>
      <c r="E1783" s="11" t="s">
        <v>43</v>
      </c>
      <c r="F1783" s="11" t="s">
        <v>29</v>
      </c>
      <c r="G1783" s="11" t="s">
        <v>45</v>
      </c>
      <c r="H1783" s="11" t="s">
        <v>44</v>
      </c>
      <c r="I1783" s="11" t="s">
        <v>54</v>
      </c>
      <c r="J1783" s="11" t="s">
        <v>33</v>
      </c>
      <c r="K1783" s="11" t="s">
        <v>69</v>
      </c>
      <c r="L1783" s="9">
        <v>25844</v>
      </c>
      <c r="M1783" s="11" t="s">
        <v>35</v>
      </c>
      <c r="N1783" s="11" t="s">
        <v>36</v>
      </c>
      <c r="O1783" s="11" t="s">
        <v>37</v>
      </c>
      <c r="P1783" s="11" t="s">
        <v>76</v>
      </c>
      <c r="Q1783" s="11" t="s">
        <v>39</v>
      </c>
      <c r="R1783" s="11" cm="1">
        <f t="array" ref="R1783">_xlfn.IFS(Table3[[#This Row],[Performance Levels]]="Exceeds",4,Table3[[#This Row],[Performance Levels]]="Fully Meets",3,Table3[[#This Row],[Performance Levels]]="PIP",1,Table3[[#This Row],[Performance Levels]]="Needs Improvement",2)</f>
        <v>3</v>
      </c>
      <c r="S1783" s="11">
        <v>2</v>
      </c>
      <c r="T1783" s="11" t="str" cm="1">
        <f t="array" ref="T1783">_xlfn.IFS(S1783&lt;=2,"Excellent",S1783=3,"Average",S1783&lt;=5,"Poor")</f>
        <v>Excellent</v>
      </c>
      <c r="U1783" s="9">
        <v>45072</v>
      </c>
      <c r="V1783" s="11">
        <v>4</v>
      </c>
      <c r="W1783" s="11" t="str" cm="1">
        <f t="array" ref="W1783">_xlfn.IFS(S1783&lt;=2,"High",S1783=3,"Moderate",S1783&lt;=5,"Low")</f>
        <v>High</v>
      </c>
      <c r="X1783" s="11">
        <v>5</v>
      </c>
      <c r="Y1783" s="11" t="str" cm="1">
        <f t="array" ref="Y1783">_xlfn.IFS(S1783&lt;=2,"High",S1783=3,"Moderate",S1783&lt;=5,"Low")</f>
        <v>High</v>
      </c>
      <c r="Z1783" s="11">
        <v>5</v>
      </c>
      <c r="AA1783" s="11" t="str" cm="1">
        <f t="array" ref="AA1783">_xlfn.IFS(S1783&lt;=2,"High",S1783=3,"Moderate",S1783&lt;=5,"Low")</f>
        <v>High</v>
      </c>
      <c r="AB1783" s="9">
        <v>45040</v>
      </c>
      <c r="AC1783" s="11" t="s">
        <v>91</v>
      </c>
      <c r="AD1783" s="11" t="s">
        <v>50</v>
      </c>
      <c r="AE1783" s="11" t="s">
        <v>51</v>
      </c>
      <c r="AF1783" s="11">
        <v>2</v>
      </c>
      <c r="AG1783" s="12">
        <v>933.39</v>
      </c>
      <c r="AH1783" s="11">
        <v>49</v>
      </c>
      <c r="AI1783" s="11" t="str" cm="1">
        <f t="array" ref="AI1783">_xlfn.IFS(AH1783&lt;=25,"Young",AH1783&lt;=50,"Adult",AH1783&gt;50,"Old")</f>
        <v>Adult</v>
      </c>
    </row>
    <row r="1784" spans="1:35" x14ac:dyDescent="0.35">
      <c r="A1784" s="7">
        <v>2306</v>
      </c>
      <c r="B1784" s="5">
        <v>44125</v>
      </c>
      <c r="C1784" s="6">
        <f t="shared" ca="1" si="27"/>
        <v>5.5805555555555557</v>
      </c>
      <c r="D1784" s="7" t="s">
        <v>112</v>
      </c>
      <c r="E1784" s="7" t="s">
        <v>28</v>
      </c>
      <c r="F1784" s="7" t="s">
        <v>29</v>
      </c>
      <c r="G1784" s="7" t="s">
        <v>45</v>
      </c>
      <c r="H1784" s="7" t="s">
        <v>55</v>
      </c>
      <c r="I1784" s="7" t="s">
        <v>54</v>
      </c>
      <c r="J1784" s="7" t="s">
        <v>33</v>
      </c>
      <c r="K1784" s="7" t="s">
        <v>95</v>
      </c>
      <c r="L1784" s="5">
        <v>36470</v>
      </c>
      <c r="M1784" s="7" t="s">
        <v>35</v>
      </c>
      <c r="N1784" s="7" t="s">
        <v>47</v>
      </c>
      <c r="O1784" s="7" t="s">
        <v>48</v>
      </c>
      <c r="P1784" s="7" t="s">
        <v>66</v>
      </c>
      <c r="Q1784" s="7" t="s">
        <v>39</v>
      </c>
      <c r="R1784" s="7" cm="1">
        <f t="array" ref="R1784">_xlfn.IFS(Table3[[#This Row],[Performance Levels]]="Exceeds",4,Table3[[#This Row],[Performance Levels]]="Fully Meets",3,Table3[[#This Row],[Performance Levels]]="PIP",1,Table3[[#This Row],[Performance Levels]]="Needs Improvement",2)</f>
        <v>3</v>
      </c>
      <c r="S1784" s="7">
        <v>1</v>
      </c>
      <c r="T1784" s="7" t="str" cm="1">
        <f t="array" ref="T1784">_xlfn.IFS(S1784&lt;=2,"Excellent",S1784=3,"Average",S1784&lt;=5,"Poor")</f>
        <v>Excellent</v>
      </c>
      <c r="U1784" s="5">
        <v>45041</v>
      </c>
      <c r="V1784" s="7">
        <v>3</v>
      </c>
      <c r="W1784" s="7" t="str" cm="1">
        <f t="array" ref="W1784">_xlfn.IFS(S1784&lt;=2,"High",S1784=3,"Moderate",S1784&lt;=5,"Low")</f>
        <v>High</v>
      </c>
      <c r="X1784" s="7">
        <v>4</v>
      </c>
      <c r="Y1784" s="7" t="str" cm="1">
        <f t="array" ref="Y1784">_xlfn.IFS(S1784&lt;=2,"High",S1784=3,"Moderate",S1784&lt;=5,"Low")</f>
        <v>High</v>
      </c>
      <c r="Z1784" s="7">
        <v>3</v>
      </c>
      <c r="AA1784" s="7" t="str" cm="1">
        <f t="array" ref="AA1784">_xlfn.IFS(S1784&lt;=2,"High",S1784=3,"Moderate",S1784&lt;=5,"Low")</f>
        <v>High</v>
      </c>
      <c r="AB1784" s="5">
        <v>44985</v>
      </c>
      <c r="AC1784" s="7" t="s">
        <v>91</v>
      </c>
      <c r="AD1784" s="7" t="s">
        <v>50</v>
      </c>
      <c r="AE1784" s="7" t="s">
        <v>42</v>
      </c>
      <c r="AF1784" s="7">
        <v>2</v>
      </c>
      <c r="AG1784" s="8">
        <v>217.33</v>
      </c>
      <c r="AH1784" s="7">
        <v>21</v>
      </c>
      <c r="AI1784" s="7" t="str" cm="1">
        <f t="array" ref="AI1784">_xlfn.IFS(AH1784&lt;=25,"Young",AH1784&lt;=50,"Adult",AH1784&gt;50,"Old")</f>
        <v>Young</v>
      </c>
    </row>
    <row r="1785" spans="1:35" x14ac:dyDescent="0.35">
      <c r="A1785" s="11">
        <v>2307</v>
      </c>
      <c r="B1785" s="9">
        <v>43959</v>
      </c>
      <c r="C1785" s="10">
        <f t="shared" ca="1" si="27"/>
        <v>6.0333333333333332</v>
      </c>
      <c r="D1785" s="11" t="s">
        <v>112</v>
      </c>
      <c r="E1785" s="11" t="s">
        <v>68</v>
      </c>
      <c r="F1785" s="11" t="s">
        <v>29</v>
      </c>
      <c r="G1785" s="11" t="s">
        <v>45</v>
      </c>
      <c r="H1785" s="11" t="s">
        <v>31</v>
      </c>
      <c r="I1785" s="11" t="s">
        <v>45</v>
      </c>
      <c r="J1785" s="11" t="s">
        <v>114</v>
      </c>
      <c r="K1785" s="11" t="s">
        <v>95</v>
      </c>
      <c r="L1785" s="9">
        <v>32268</v>
      </c>
      <c r="M1785" s="11" t="s">
        <v>35</v>
      </c>
      <c r="N1785" s="11" t="s">
        <v>47</v>
      </c>
      <c r="O1785" s="11" t="s">
        <v>83</v>
      </c>
      <c r="P1785" s="11" t="s">
        <v>60</v>
      </c>
      <c r="Q1785" s="11" t="s">
        <v>39</v>
      </c>
      <c r="R1785" s="11" cm="1">
        <f t="array" ref="R1785">_xlfn.IFS(Table3[[#This Row],[Performance Levels]]="Exceeds",4,Table3[[#This Row],[Performance Levels]]="Fully Meets",3,Table3[[#This Row],[Performance Levels]]="PIP",1,Table3[[#This Row],[Performance Levels]]="Needs Improvement",2)</f>
        <v>3</v>
      </c>
      <c r="S1785" s="11">
        <v>2</v>
      </c>
      <c r="T1785" s="11" t="str" cm="1">
        <f t="array" ref="T1785">_xlfn.IFS(S1785&lt;=2,"Excellent",S1785=3,"Average",S1785&lt;=5,"Poor")</f>
        <v>Excellent</v>
      </c>
      <c r="U1785" s="9">
        <v>45129</v>
      </c>
      <c r="V1785" s="11">
        <v>5</v>
      </c>
      <c r="W1785" s="11" t="str" cm="1">
        <f t="array" ref="W1785">_xlfn.IFS(S1785&lt;=2,"High",S1785=3,"Moderate",S1785&lt;=5,"Low")</f>
        <v>High</v>
      </c>
      <c r="X1785" s="11">
        <v>2</v>
      </c>
      <c r="Y1785" s="11" t="str" cm="1">
        <f t="array" ref="Y1785">_xlfn.IFS(S1785&lt;=2,"High",S1785=3,"Moderate",S1785&lt;=5,"Low")</f>
        <v>High</v>
      </c>
      <c r="Z1785" s="11">
        <v>3</v>
      </c>
      <c r="AA1785" s="11" t="str" cm="1">
        <f t="array" ref="AA1785">_xlfn.IFS(S1785&lt;=2,"High",S1785=3,"Moderate",S1785&lt;=5,"Low")</f>
        <v>High</v>
      </c>
      <c r="AB1785" s="9">
        <v>45067</v>
      </c>
      <c r="AC1785" s="11" t="s">
        <v>49</v>
      </c>
      <c r="AD1785" s="11" t="s">
        <v>41</v>
      </c>
      <c r="AE1785" s="11" t="s">
        <v>72</v>
      </c>
      <c r="AF1785" s="11">
        <v>2</v>
      </c>
      <c r="AG1785" s="12">
        <v>856.15</v>
      </c>
      <c r="AH1785" s="11">
        <v>32</v>
      </c>
      <c r="AI1785" s="11" t="str" cm="1">
        <f t="array" ref="AI1785">_xlfn.IFS(AH1785&lt;=25,"Young",AH1785&lt;=50,"Adult",AH1785&gt;50,"Old")</f>
        <v>Adult</v>
      </c>
    </row>
    <row r="1786" spans="1:35" x14ac:dyDescent="0.35">
      <c r="A1786" s="7">
        <v>2308</v>
      </c>
      <c r="B1786" s="5">
        <v>44705</v>
      </c>
      <c r="C1786" s="6">
        <f t="shared" ca="1" si="27"/>
        <v>3.9888888888888889</v>
      </c>
      <c r="D1786" s="7" t="s">
        <v>119</v>
      </c>
      <c r="E1786" s="7" t="s">
        <v>43</v>
      </c>
      <c r="F1786" s="7" t="s">
        <v>29</v>
      </c>
      <c r="G1786" s="7" t="s">
        <v>54</v>
      </c>
      <c r="H1786" s="7" t="s">
        <v>44</v>
      </c>
      <c r="I1786" s="7" t="s">
        <v>54</v>
      </c>
      <c r="J1786" s="7" t="s">
        <v>33</v>
      </c>
      <c r="K1786" s="7" t="s">
        <v>69</v>
      </c>
      <c r="L1786" s="5">
        <v>36289</v>
      </c>
      <c r="M1786" s="7" t="s">
        <v>35</v>
      </c>
      <c r="N1786" s="7" t="s">
        <v>47</v>
      </c>
      <c r="O1786" s="7" t="s">
        <v>59</v>
      </c>
      <c r="P1786" s="7" t="s">
        <v>76</v>
      </c>
      <c r="Q1786" s="7" t="s">
        <v>39</v>
      </c>
      <c r="R1786" s="7" cm="1">
        <f t="array" ref="R1786">_xlfn.IFS(Table3[[#This Row],[Performance Levels]]="Exceeds",4,Table3[[#This Row],[Performance Levels]]="Fully Meets",3,Table3[[#This Row],[Performance Levels]]="PIP",1,Table3[[#This Row],[Performance Levels]]="Needs Improvement",2)</f>
        <v>3</v>
      </c>
      <c r="S1786" s="7">
        <v>5</v>
      </c>
      <c r="T1786" s="7" t="str" cm="1">
        <f t="array" ref="T1786">_xlfn.IFS(S1786&lt;=2,"Excellent",S1786=3,"Average",S1786&lt;=5,"Poor")</f>
        <v>Poor</v>
      </c>
      <c r="U1786" s="5">
        <v>44996</v>
      </c>
      <c r="V1786" s="7">
        <v>1</v>
      </c>
      <c r="W1786" s="7" t="str" cm="1">
        <f t="array" ref="W1786">_xlfn.IFS(S1786&lt;=2,"High",S1786=3,"Moderate",S1786&lt;=5,"Low")</f>
        <v>Low</v>
      </c>
      <c r="X1786" s="7">
        <v>2</v>
      </c>
      <c r="Y1786" s="7" t="str" cm="1">
        <f t="array" ref="Y1786">_xlfn.IFS(S1786&lt;=2,"High",S1786=3,"Moderate",S1786&lt;=5,"Low")</f>
        <v>Low</v>
      </c>
      <c r="Z1786" s="7">
        <v>3</v>
      </c>
      <c r="AA1786" s="7" t="str" cm="1">
        <f t="array" ref="AA1786">_xlfn.IFS(S1786&lt;=2,"High",S1786=3,"Moderate",S1786&lt;=5,"Low")</f>
        <v>Low</v>
      </c>
      <c r="AB1786" s="5">
        <v>44812</v>
      </c>
      <c r="AC1786" s="7" t="s">
        <v>91</v>
      </c>
      <c r="AD1786" s="7" t="s">
        <v>41</v>
      </c>
      <c r="AE1786" s="7" t="s">
        <v>62</v>
      </c>
      <c r="AF1786" s="7">
        <v>4</v>
      </c>
      <c r="AG1786" s="8">
        <v>751.86</v>
      </c>
      <c r="AH1786" s="7">
        <v>23</v>
      </c>
      <c r="AI1786" s="7" t="str" cm="1">
        <f t="array" ref="AI1786">_xlfn.IFS(AH1786&lt;=25,"Young",AH1786&lt;=50,"Adult",AH1786&gt;50,"Old")</f>
        <v>Young</v>
      </c>
    </row>
    <row r="1787" spans="1:35" x14ac:dyDescent="0.35">
      <c r="A1787" s="11">
        <v>2309</v>
      </c>
      <c r="B1787" s="9">
        <v>43621</v>
      </c>
      <c r="C1787" s="10">
        <f t="shared" ca="1" si="27"/>
        <v>6.958333333333333</v>
      </c>
      <c r="D1787" s="11" t="s">
        <v>119</v>
      </c>
      <c r="E1787" s="11" t="s">
        <v>28</v>
      </c>
      <c r="F1787" s="11" t="s">
        <v>29</v>
      </c>
      <c r="G1787" s="11" t="s">
        <v>45</v>
      </c>
      <c r="H1787" s="11" t="s">
        <v>44</v>
      </c>
      <c r="I1787" s="11" t="s">
        <v>45</v>
      </c>
      <c r="J1787" s="11" t="s">
        <v>33</v>
      </c>
      <c r="K1787" s="11" t="s">
        <v>64</v>
      </c>
      <c r="L1787" s="9">
        <v>33335</v>
      </c>
      <c r="M1787" s="11" t="s">
        <v>35</v>
      </c>
      <c r="N1787" s="11" t="s">
        <v>47</v>
      </c>
      <c r="O1787" s="11" t="s">
        <v>48</v>
      </c>
      <c r="P1787" s="11" t="s">
        <v>38</v>
      </c>
      <c r="Q1787" s="11" t="s">
        <v>39</v>
      </c>
      <c r="R1787" s="11" cm="1">
        <f t="array" ref="R1787">_xlfn.IFS(Table3[[#This Row],[Performance Levels]]="Exceeds",4,Table3[[#This Row],[Performance Levels]]="Fully Meets",3,Table3[[#This Row],[Performance Levels]]="PIP",1,Table3[[#This Row],[Performance Levels]]="Needs Improvement",2)</f>
        <v>3</v>
      </c>
      <c r="S1787" s="11">
        <v>2</v>
      </c>
      <c r="T1787" s="11" t="str" cm="1">
        <f t="array" ref="T1787">_xlfn.IFS(S1787&lt;=2,"Excellent",S1787=3,"Average",S1787&lt;=5,"Poor")</f>
        <v>Excellent</v>
      </c>
      <c r="U1787" s="9">
        <v>44929</v>
      </c>
      <c r="V1787" s="11">
        <v>2</v>
      </c>
      <c r="W1787" s="11" t="str" cm="1">
        <f t="array" ref="W1787">_xlfn.IFS(S1787&lt;=2,"High",S1787=3,"Moderate",S1787&lt;=5,"Low")</f>
        <v>High</v>
      </c>
      <c r="X1787" s="11">
        <v>5</v>
      </c>
      <c r="Y1787" s="11" t="str" cm="1">
        <f t="array" ref="Y1787">_xlfn.IFS(S1787&lt;=2,"High",S1787=3,"Moderate",S1787&lt;=5,"Low")</f>
        <v>High</v>
      </c>
      <c r="Z1787" s="11">
        <v>5</v>
      </c>
      <c r="AA1787" s="11" t="str" cm="1">
        <f t="array" ref="AA1787">_xlfn.IFS(S1787&lt;=2,"High",S1787=3,"Moderate",S1787&lt;=5,"Low")</f>
        <v>High</v>
      </c>
      <c r="AB1787" s="9">
        <v>45127</v>
      </c>
      <c r="AC1787" s="11" t="s">
        <v>91</v>
      </c>
      <c r="AD1787" s="11" t="s">
        <v>41</v>
      </c>
      <c r="AE1787" s="11" t="s">
        <v>51</v>
      </c>
      <c r="AF1787" s="11">
        <v>1</v>
      </c>
      <c r="AG1787" s="12">
        <v>309.24</v>
      </c>
      <c r="AH1787" s="11">
        <v>28</v>
      </c>
      <c r="AI1787" s="11" t="str" cm="1">
        <f t="array" ref="AI1787">_xlfn.IFS(AH1787&lt;=25,"Young",AH1787&lt;=50,"Adult",AH1787&gt;50,"Old")</f>
        <v>Adult</v>
      </c>
    </row>
    <row r="1788" spans="1:35" x14ac:dyDescent="0.35">
      <c r="A1788" s="7">
        <v>2310</v>
      </c>
      <c r="B1788" s="5">
        <v>44672</v>
      </c>
      <c r="C1788" s="6">
        <f t="shared" ca="1" si="27"/>
        <v>4.0805555555555557</v>
      </c>
      <c r="D1788" s="7" t="s">
        <v>121</v>
      </c>
      <c r="E1788" s="7" t="s">
        <v>68</v>
      </c>
      <c r="F1788" s="7" t="s">
        <v>29</v>
      </c>
      <c r="G1788" s="7" t="s">
        <v>45</v>
      </c>
      <c r="H1788" s="7" t="s">
        <v>55</v>
      </c>
      <c r="I1788" s="7" t="s">
        <v>45</v>
      </c>
      <c r="J1788" s="7" t="s">
        <v>33</v>
      </c>
      <c r="K1788" s="7" t="s">
        <v>96</v>
      </c>
      <c r="L1788" s="5">
        <v>30641</v>
      </c>
      <c r="M1788" s="7" t="s">
        <v>35</v>
      </c>
      <c r="N1788" s="7" t="s">
        <v>47</v>
      </c>
      <c r="O1788" s="7" t="s">
        <v>48</v>
      </c>
      <c r="P1788" s="7" t="s">
        <v>60</v>
      </c>
      <c r="Q1788" s="7" t="s">
        <v>39</v>
      </c>
      <c r="R1788" s="7" cm="1">
        <f t="array" ref="R1788">_xlfn.IFS(Table3[[#This Row],[Performance Levels]]="Exceeds",4,Table3[[#This Row],[Performance Levels]]="Fully Meets",3,Table3[[#This Row],[Performance Levels]]="PIP",1,Table3[[#This Row],[Performance Levels]]="Needs Improvement",2)</f>
        <v>3</v>
      </c>
      <c r="S1788" s="7">
        <v>5</v>
      </c>
      <c r="T1788" s="7" t="str" cm="1">
        <f t="array" ref="T1788">_xlfn.IFS(S1788&lt;=2,"Excellent",S1788=3,"Average",S1788&lt;=5,"Poor")</f>
        <v>Poor</v>
      </c>
      <c r="U1788" s="5">
        <v>44838</v>
      </c>
      <c r="V1788" s="7">
        <v>4</v>
      </c>
      <c r="W1788" s="7" t="str" cm="1">
        <f t="array" ref="W1788">_xlfn.IFS(S1788&lt;=2,"High",S1788=3,"Moderate",S1788&lt;=5,"Low")</f>
        <v>Low</v>
      </c>
      <c r="X1788" s="7">
        <v>1</v>
      </c>
      <c r="Y1788" s="7" t="str" cm="1">
        <f t="array" ref="Y1788">_xlfn.IFS(S1788&lt;=2,"High",S1788=3,"Moderate",S1788&lt;=5,"Low")</f>
        <v>Low</v>
      </c>
      <c r="Z1788" s="7">
        <v>3</v>
      </c>
      <c r="AA1788" s="7" t="str" cm="1">
        <f t="array" ref="AA1788">_xlfn.IFS(S1788&lt;=2,"High",S1788=3,"Moderate",S1788&lt;=5,"Low")</f>
        <v>Low</v>
      </c>
      <c r="AB1788" s="5">
        <v>44922</v>
      </c>
      <c r="AC1788" s="7" t="s">
        <v>40</v>
      </c>
      <c r="AD1788" s="7" t="s">
        <v>41</v>
      </c>
      <c r="AE1788" s="7" t="s">
        <v>51</v>
      </c>
      <c r="AF1788" s="7">
        <v>4</v>
      </c>
      <c r="AG1788" s="8">
        <v>581.95000000000005</v>
      </c>
      <c r="AH1788" s="7">
        <v>39</v>
      </c>
      <c r="AI1788" s="7" t="str" cm="1">
        <f t="array" ref="AI1788">_xlfn.IFS(AH1788&lt;=25,"Young",AH1788&lt;=50,"Adult",AH1788&gt;50,"Old")</f>
        <v>Adult</v>
      </c>
    </row>
    <row r="1789" spans="1:35" x14ac:dyDescent="0.35">
      <c r="A1789" s="11">
        <v>2311</v>
      </c>
      <c r="B1789" s="9">
        <v>43809</v>
      </c>
      <c r="C1789" s="10">
        <f t="shared" ca="1" si="27"/>
        <v>6.4444444444444446</v>
      </c>
      <c r="D1789" s="11" t="s">
        <v>119</v>
      </c>
      <c r="E1789" s="11" t="s">
        <v>93</v>
      </c>
      <c r="F1789" s="11" t="s">
        <v>29</v>
      </c>
      <c r="G1789" s="11" t="s">
        <v>45</v>
      </c>
      <c r="H1789" s="11" t="s">
        <v>44</v>
      </c>
      <c r="I1789" s="11" t="s">
        <v>54</v>
      </c>
      <c r="J1789" s="11" t="s">
        <v>33</v>
      </c>
      <c r="K1789" s="11" t="s">
        <v>69</v>
      </c>
      <c r="L1789" s="9">
        <v>26017</v>
      </c>
      <c r="M1789" s="11" t="s">
        <v>35</v>
      </c>
      <c r="N1789" s="11" t="s">
        <v>36</v>
      </c>
      <c r="O1789" s="11" t="s">
        <v>71</v>
      </c>
      <c r="P1789" s="11" t="s">
        <v>76</v>
      </c>
      <c r="Q1789" s="11" t="s">
        <v>39</v>
      </c>
      <c r="R1789" s="11" cm="1">
        <f t="array" ref="R1789">_xlfn.IFS(Table3[[#This Row],[Performance Levels]]="Exceeds",4,Table3[[#This Row],[Performance Levels]]="Fully Meets",3,Table3[[#This Row],[Performance Levels]]="PIP",1,Table3[[#This Row],[Performance Levels]]="Needs Improvement",2)</f>
        <v>3</v>
      </c>
      <c r="S1789" s="11">
        <v>2</v>
      </c>
      <c r="T1789" s="11" t="str" cm="1">
        <f t="array" ref="T1789">_xlfn.IFS(S1789&lt;=2,"Excellent",S1789=3,"Average",S1789&lt;=5,"Poor")</f>
        <v>Excellent</v>
      </c>
      <c r="U1789" s="9">
        <v>45000</v>
      </c>
      <c r="V1789" s="11">
        <v>5</v>
      </c>
      <c r="W1789" s="11" t="str" cm="1">
        <f t="array" ref="W1789">_xlfn.IFS(S1789&lt;=2,"High",S1789=3,"Moderate",S1789&lt;=5,"Low")</f>
        <v>High</v>
      </c>
      <c r="X1789" s="11">
        <v>3</v>
      </c>
      <c r="Y1789" s="11" t="str" cm="1">
        <f t="array" ref="Y1789">_xlfn.IFS(S1789&lt;=2,"High",S1789=3,"Moderate",S1789&lt;=5,"Low")</f>
        <v>High</v>
      </c>
      <c r="Z1789" s="11">
        <v>2</v>
      </c>
      <c r="AA1789" s="11" t="str" cm="1">
        <f t="array" ref="AA1789">_xlfn.IFS(S1789&lt;=2,"High",S1789=3,"Moderate",S1789&lt;=5,"Low")</f>
        <v>High</v>
      </c>
      <c r="AB1789" s="9">
        <v>45020</v>
      </c>
      <c r="AC1789" s="11" t="s">
        <v>40</v>
      </c>
      <c r="AD1789" s="11" t="s">
        <v>50</v>
      </c>
      <c r="AE1789" s="11" t="s">
        <v>72</v>
      </c>
      <c r="AF1789" s="11">
        <v>5</v>
      </c>
      <c r="AG1789" s="12">
        <v>616.42999999999995</v>
      </c>
      <c r="AH1789" s="11">
        <v>48</v>
      </c>
      <c r="AI1789" s="11" t="str" cm="1">
        <f t="array" ref="AI1789">_xlfn.IFS(AH1789&lt;=25,"Young",AH1789&lt;=50,"Adult",AH1789&gt;50,"Old")</f>
        <v>Adult</v>
      </c>
    </row>
    <row r="1790" spans="1:35" x14ac:dyDescent="0.35">
      <c r="A1790" s="7">
        <v>2312</v>
      </c>
      <c r="B1790" s="5">
        <v>43795</v>
      </c>
      <c r="C1790" s="6">
        <f t="shared" ca="1" si="27"/>
        <v>6.4833333333333334</v>
      </c>
      <c r="D1790" s="7" t="s">
        <v>119</v>
      </c>
      <c r="E1790" s="7" t="s">
        <v>73</v>
      </c>
      <c r="F1790" s="7" t="s">
        <v>29</v>
      </c>
      <c r="G1790" s="7" t="s">
        <v>54</v>
      </c>
      <c r="H1790" s="7" t="s">
        <v>31</v>
      </c>
      <c r="I1790" s="7" t="s">
        <v>45</v>
      </c>
      <c r="J1790" s="7" t="s">
        <v>94</v>
      </c>
      <c r="K1790" s="7" t="s">
        <v>69</v>
      </c>
      <c r="L1790" s="5">
        <v>18973</v>
      </c>
      <c r="M1790" s="7" t="s">
        <v>35</v>
      </c>
      <c r="N1790" s="7" t="s">
        <v>47</v>
      </c>
      <c r="O1790" s="7" t="s">
        <v>83</v>
      </c>
      <c r="P1790" s="7" t="s">
        <v>38</v>
      </c>
      <c r="Q1790" s="7" t="s">
        <v>39</v>
      </c>
      <c r="R1790" s="7" cm="1">
        <f t="array" ref="R1790">_xlfn.IFS(Table3[[#This Row],[Performance Levels]]="Exceeds",4,Table3[[#This Row],[Performance Levels]]="Fully Meets",3,Table3[[#This Row],[Performance Levels]]="PIP",1,Table3[[#This Row],[Performance Levels]]="Needs Improvement",2)</f>
        <v>3</v>
      </c>
      <c r="S1790" s="7">
        <v>4</v>
      </c>
      <c r="T1790" s="7" t="str" cm="1">
        <f t="array" ref="T1790">_xlfn.IFS(S1790&lt;=2,"Excellent",S1790=3,"Average",S1790&lt;=5,"Poor")</f>
        <v>Poor</v>
      </c>
      <c r="U1790" s="5">
        <v>45018</v>
      </c>
      <c r="V1790" s="7">
        <v>1</v>
      </c>
      <c r="W1790" s="7" t="str" cm="1">
        <f t="array" ref="W1790">_xlfn.IFS(S1790&lt;=2,"High",S1790=3,"Moderate",S1790&lt;=5,"Low")</f>
        <v>Low</v>
      </c>
      <c r="X1790" s="7">
        <v>4</v>
      </c>
      <c r="Y1790" s="7" t="str" cm="1">
        <f t="array" ref="Y1790">_xlfn.IFS(S1790&lt;=2,"High",S1790=3,"Moderate",S1790&lt;=5,"Low")</f>
        <v>Low</v>
      </c>
      <c r="Z1790" s="7">
        <v>3</v>
      </c>
      <c r="AA1790" s="7" t="str" cm="1">
        <f t="array" ref="AA1790">_xlfn.IFS(S1790&lt;=2,"High",S1790=3,"Moderate",S1790&lt;=5,"Low")</f>
        <v>Low</v>
      </c>
      <c r="AB1790" s="5">
        <v>44932</v>
      </c>
      <c r="AC1790" s="7" t="s">
        <v>40</v>
      </c>
      <c r="AD1790" s="7" t="s">
        <v>41</v>
      </c>
      <c r="AE1790" s="7" t="s">
        <v>62</v>
      </c>
      <c r="AF1790" s="7">
        <v>3</v>
      </c>
      <c r="AG1790" s="8">
        <v>623.75</v>
      </c>
      <c r="AH1790" s="7">
        <v>68</v>
      </c>
      <c r="AI1790" s="7" t="str" cm="1">
        <f t="array" ref="AI1790">_xlfn.IFS(AH1790&lt;=25,"Young",AH1790&lt;=50,"Adult",AH1790&gt;50,"Old")</f>
        <v>Old</v>
      </c>
    </row>
    <row r="1791" spans="1:35" x14ac:dyDescent="0.35">
      <c r="A1791" s="11">
        <v>2313</v>
      </c>
      <c r="B1791" s="9">
        <v>44452</v>
      </c>
      <c r="C1791" s="10">
        <f t="shared" ca="1" si="27"/>
        <v>4.6861111111111109</v>
      </c>
      <c r="D1791" s="11" t="s">
        <v>119</v>
      </c>
      <c r="E1791" s="11" t="s">
        <v>80</v>
      </c>
      <c r="F1791" s="11" t="s">
        <v>29</v>
      </c>
      <c r="G1791" s="11" t="s">
        <v>45</v>
      </c>
      <c r="H1791" s="11" t="s">
        <v>31</v>
      </c>
      <c r="I1791" s="11" t="s">
        <v>54</v>
      </c>
      <c r="J1791" s="11" t="s">
        <v>94</v>
      </c>
      <c r="K1791" s="11" t="s">
        <v>99</v>
      </c>
      <c r="L1791" s="9">
        <v>36829</v>
      </c>
      <c r="M1791" s="11" t="s">
        <v>35</v>
      </c>
      <c r="N1791" s="11" t="s">
        <v>47</v>
      </c>
      <c r="O1791" s="11" t="s">
        <v>83</v>
      </c>
      <c r="P1791" s="11" t="s">
        <v>76</v>
      </c>
      <c r="Q1791" s="11" t="s">
        <v>39</v>
      </c>
      <c r="R1791" s="11" cm="1">
        <f t="array" ref="R1791">_xlfn.IFS(Table3[[#This Row],[Performance Levels]]="Exceeds",4,Table3[[#This Row],[Performance Levels]]="Fully Meets",3,Table3[[#This Row],[Performance Levels]]="PIP",1,Table3[[#This Row],[Performance Levels]]="Needs Improvement",2)</f>
        <v>3</v>
      </c>
      <c r="S1791" s="11">
        <v>2</v>
      </c>
      <c r="T1791" s="11" t="str" cm="1">
        <f t="array" ref="T1791">_xlfn.IFS(S1791&lt;=2,"Excellent",S1791=3,"Average",S1791&lt;=5,"Poor")</f>
        <v>Excellent</v>
      </c>
      <c r="U1791" s="9">
        <v>45020</v>
      </c>
      <c r="V1791" s="11">
        <v>5</v>
      </c>
      <c r="W1791" s="11" t="str" cm="1">
        <f t="array" ref="W1791">_xlfn.IFS(S1791&lt;=2,"High",S1791=3,"Moderate",S1791&lt;=5,"Low")</f>
        <v>High</v>
      </c>
      <c r="X1791" s="11">
        <v>2</v>
      </c>
      <c r="Y1791" s="11" t="str" cm="1">
        <f t="array" ref="Y1791">_xlfn.IFS(S1791&lt;=2,"High",S1791=3,"Moderate",S1791&lt;=5,"Low")</f>
        <v>High</v>
      </c>
      <c r="Z1791" s="11">
        <v>3</v>
      </c>
      <c r="AA1791" s="11" t="str" cm="1">
        <f t="array" ref="AA1791">_xlfn.IFS(S1791&lt;=2,"High",S1791=3,"Moderate",S1791&lt;=5,"Low")</f>
        <v>High</v>
      </c>
      <c r="AB1791" s="9">
        <v>44961</v>
      </c>
      <c r="AC1791" s="11" t="s">
        <v>61</v>
      </c>
      <c r="AD1791" s="11" t="s">
        <v>50</v>
      </c>
      <c r="AE1791" s="11" t="s">
        <v>72</v>
      </c>
      <c r="AF1791" s="11">
        <v>1</v>
      </c>
      <c r="AG1791" s="12">
        <v>802.99</v>
      </c>
      <c r="AH1791" s="11">
        <v>21</v>
      </c>
      <c r="AI1791" s="11" t="str" cm="1">
        <f t="array" ref="AI1791">_xlfn.IFS(AH1791&lt;=25,"Young",AH1791&lt;=50,"Adult",AH1791&gt;50,"Old")</f>
        <v>Young</v>
      </c>
    </row>
    <row r="1792" spans="1:35" x14ac:dyDescent="0.35">
      <c r="A1792" s="7">
        <v>2314</v>
      </c>
      <c r="B1792" s="5">
        <v>43696</v>
      </c>
      <c r="C1792" s="6">
        <f t="shared" ca="1" si="27"/>
        <v>6.7527777777777782</v>
      </c>
      <c r="D1792" s="7" t="s">
        <v>119</v>
      </c>
      <c r="E1792" s="7" t="s">
        <v>53</v>
      </c>
      <c r="F1792" s="7" t="s">
        <v>29</v>
      </c>
      <c r="G1792" s="7" t="s">
        <v>45</v>
      </c>
      <c r="H1792" s="7" t="s">
        <v>31</v>
      </c>
      <c r="I1792" s="7" t="s">
        <v>45</v>
      </c>
      <c r="J1792" s="7" t="s">
        <v>94</v>
      </c>
      <c r="K1792" s="7" t="s">
        <v>69</v>
      </c>
      <c r="L1792" s="5">
        <v>22572</v>
      </c>
      <c r="M1792" s="7" t="s">
        <v>35</v>
      </c>
      <c r="N1792" s="7" t="s">
        <v>36</v>
      </c>
      <c r="O1792" s="7" t="s">
        <v>83</v>
      </c>
      <c r="P1792" s="7" t="s">
        <v>66</v>
      </c>
      <c r="Q1792" s="7" t="s">
        <v>39</v>
      </c>
      <c r="R1792" s="7" cm="1">
        <f t="array" ref="R1792">_xlfn.IFS(Table3[[#This Row],[Performance Levels]]="Exceeds",4,Table3[[#This Row],[Performance Levels]]="Fully Meets",3,Table3[[#This Row],[Performance Levels]]="PIP",1,Table3[[#This Row],[Performance Levels]]="Needs Improvement",2)</f>
        <v>3</v>
      </c>
      <c r="S1792" s="7">
        <v>1</v>
      </c>
      <c r="T1792" s="7" t="str" cm="1">
        <f t="array" ref="T1792">_xlfn.IFS(S1792&lt;=2,"Excellent",S1792=3,"Average",S1792&lt;=5,"Poor")</f>
        <v>Excellent</v>
      </c>
      <c r="U1792" s="5">
        <v>45100</v>
      </c>
      <c r="V1792" s="7">
        <v>4</v>
      </c>
      <c r="W1792" s="7" t="str" cm="1">
        <f t="array" ref="W1792">_xlfn.IFS(S1792&lt;=2,"High",S1792=3,"Moderate",S1792&lt;=5,"Low")</f>
        <v>High</v>
      </c>
      <c r="X1792" s="7">
        <v>1</v>
      </c>
      <c r="Y1792" s="7" t="str" cm="1">
        <f t="array" ref="Y1792">_xlfn.IFS(S1792&lt;=2,"High",S1792=3,"Moderate",S1792&lt;=5,"Low")</f>
        <v>High</v>
      </c>
      <c r="Z1792" s="7">
        <v>3</v>
      </c>
      <c r="AA1792" s="7" t="str" cm="1">
        <f t="array" ref="AA1792">_xlfn.IFS(S1792&lt;=2,"High",S1792=3,"Moderate",S1792&lt;=5,"Low")</f>
        <v>High</v>
      </c>
      <c r="AB1792" s="5">
        <v>44883</v>
      </c>
      <c r="AC1792" s="7" t="s">
        <v>91</v>
      </c>
      <c r="AD1792" s="7" t="s">
        <v>50</v>
      </c>
      <c r="AE1792" s="7" t="s">
        <v>42</v>
      </c>
      <c r="AF1792" s="7">
        <v>1</v>
      </c>
      <c r="AG1792" s="8">
        <v>725.98</v>
      </c>
      <c r="AH1792" s="7">
        <v>58</v>
      </c>
      <c r="AI1792" s="7" t="str" cm="1">
        <f t="array" ref="AI1792">_xlfn.IFS(AH1792&lt;=25,"Young",AH1792&lt;=50,"Adult",AH1792&gt;50,"Old")</f>
        <v>Old</v>
      </c>
    </row>
    <row r="1793" spans="1:35" x14ac:dyDescent="0.35">
      <c r="A1793" s="11">
        <v>2315</v>
      </c>
      <c r="B1793" s="9">
        <v>44724</v>
      </c>
      <c r="C1793" s="10">
        <f t="shared" ca="1" si="27"/>
        <v>3.9388888888888891</v>
      </c>
      <c r="D1793" s="11" t="s">
        <v>132</v>
      </c>
      <c r="E1793" s="11" t="s">
        <v>28</v>
      </c>
      <c r="F1793" s="11" t="s">
        <v>29</v>
      </c>
      <c r="G1793" s="11" t="s">
        <v>54</v>
      </c>
      <c r="H1793" s="11" t="s">
        <v>44</v>
      </c>
      <c r="I1793" s="11" t="s">
        <v>54</v>
      </c>
      <c r="J1793" s="11" t="s">
        <v>33</v>
      </c>
      <c r="K1793" s="11" t="s">
        <v>95</v>
      </c>
      <c r="L1793" s="9">
        <v>31462</v>
      </c>
      <c r="M1793" s="11" t="s">
        <v>35</v>
      </c>
      <c r="N1793" s="11" t="s">
        <v>36</v>
      </c>
      <c r="O1793" s="11" t="s">
        <v>59</v>
      </c>
      <c r="P1793" s="11" t="s">
        <v>66</v>
      </c>
      <c r="Q1793" s="11" t="s">
        <v>39</v>
      </c>
      <c r="R1793" s="11" cm="1">
        <f t="array" ref="R1793">_xlfn.IFS(Table3[[#This Row],[Performance Levels]]="Exceeds",4,Table3[[#This Row],[Performance Levels]]="Fully Meets",3,Table3[[#This Row],[Performance Levels]]="PIP",1,Table3[[#This Row],[Performance Levels]]="Needs Improvement",2)</f>
        <v>3</v>
      </c>
      <c r="S1793" s="11">
        <v>4</v>
      </c>
      <c r="T1793" s="11" t="str" cm="1">
        <f t="array" ref="T1793">_xlfn.IFS(S1793&lt;=2,"Excellent",S1793=3,"Average",S1793&lt;=5,"Poor")</f>
        <v>Poor</v>
      </c>
      <c r="U1793" s="9">
        <v>44783</v>
      </c>
      <c r="V1793" s="11">
        <v>4</v>
      </c>
      <c r="W1793" s="11" t="str" cm="1">
        <f t="array" ref="W1793">_xlfn.IFS(S1793&lt;=2,"High",S1793=3,"Moderate",S1793&lt;=5,"Low")</f>
        <v>Low</v>
      </c>
      <c r="X1793" s="11">
        <v>3</v>
      </c>
      <c r="Y1793" s="11" t="str" cm="1">
        <f t="array" ref="Y1793">_xlfn.IFS(S1793&lt;=2,"High",S1793=3,"Moderate",S1793&lt;=5,"Low")</f>
        <v>Low</v>
      </c>
      <c r="Z1793" s="11">
        <v>2</v>
      </c>
      <c r="AA1793" s="11" t="str" cm="1">
        <f t="array" ref="AA1793">_xlfn.IFS(S1793&lt;=2,"High",S1793=3,"Moderate",S1793&lt;=5,"Low")</f>
        <v>Low</v>
      </c>
      <c r="AB1793" s="9">
        <v>44900</v>
      </c>
      <c r="AC1793" s="11" t="s">
        <v>49</v>
      </c>
      <c r="AD1793" s="11" t="s">
        <v>50</v>
      </c>
      <c r="AE1793" s="11" t="s">
        <v>51</v>
      </c>
      <c r="AF1793" s="11">
        <v>1</v>
      </c>
      <c r="AG1793" s="12">
        <v>252.59</v>
      </c>
      <c r="AH1793" s="11">
        <v>36</v>
      </c>
      <c r="AI1793" s="11" t="str" cm="1">
        <f t="array" ref="AI1793">_xlfn.IFS(AH1793&lt;=25,"Young",AH1793&lt;=50,"Adult",AH1793&gt;50,"Old")</f>
        <v>Adult</v>
      </c>
    </row>
    <row r="1794" spans="1:35" x14ac:dyDescent="0.35">
      <c r="A1794" s="7">
        <v>2316</v>
      </c>
      <c r="B1794" s="5">
        <v>44398</v>
      </c>
      <c r="C1794" s="6">
        <f t="shared" ca="1" si="27"/>
        <v>4.8305555555555557</v>
      </c>
      <c r="D1794" s="7" t="s">
        <v>132</v>
      </c>
      <c r="E1794" s="7" t="s">
        <v>84</v>
      </c>
      <c r="F1794" s="7" t="s">
        <v>29</v>
      </c>
      <c r="G1794" s="7" t="s">
        <v>54</v>
      </c>
      <c r="H1794" s="7" t="s">
        <v>55</v>
      </c>
      <c r="I1794" s="7" t="s">
        <v>54</v>
      </c>
      <c r="J1794" s="7" t="s">
        <v>33</v>
      </c>
      <c r="K1794" s="7" t="s">
        <v>69</v>
      </c>
      <c r="L1794" s="5">
        <v>26936</v>
      </c>
      <c r="M1794" s="7" t="s">
        <v>35</v>
      </c>
      <c r="N1794" s="7" t="s">
        <v>47</v>
      </c>
      <c r="O1794" s="7" t="s">
        <v>83</v>
      </c>
      <c r="P1794" s="7" t="s">
        <v>76</v>
      </c>
      <c r="Q1794" s="7" t="s">
        <v>39</v>
      </c>
      <c r="R1794" s="7" cm="1">
        <f t="array" ref="R1794">_xlfn.IFS(Table3[[#This Row],[Performance Levels]]="Exceeds",4,Table3[[#This Row],[Performance Levels]]="Fully Meets",3,Table3[[#This Row],[Performance Levels]]="PIP",1,Table3[[#This Row],[Performance Levels]]="Needs Improvement",2)</f>
        <v>3</v>
      </c>
      <c r="S1794" s="7">
        <v>2</v>
      </c>
      <c r="T1794" s="7" t="str" cm="1">
        <f t="array" ref="T1794">_xlfn.IFS(S1794&lt;=2,"Excellent",S1794=3,"Average",S1794&lt;=5,"Poor")</f>
        <v>Excellent</v>
      </c>
      <c r="U1794" s="5">
        <v>44810</v>
      </c>
      <c r="V1794" s="7">
        <v>4</v>
      </c>
      <c r="W1794" s="7" t="str" cm="1">
        <f t="array" ref="W1794">_xlfn.IFS(S1794&lt;=2,"High",S1794=3,"Moderate",S1794&lt;=5,"Low")</f>
        <v>High</v>
      </c>
      <c r="X1794" s="7">
        <v>2</v>
      </c>
      <c r="Y1794" s="7" t="str" cm="1">
        <f t="array" ref="Y1794">_xlfn.IFS(S1794&lt;=2,"High",S1794=3,"Moderate",S1794&lt;=5,"Low")</f>
        <v>High</v>
      </c>
      <c r="Z1794" s="7">
        <v>5</v>
      </c>
      <c r="AA1794" s="7" t="str" cm="1">
        <f t="array" ref="AA1794">_xlfn.IFS(S1794&lt;=2,"High",S1794=3,"Moderate",S1794&lt;=5,"Low")</f>
        <v>High</v>
      </c>
      <c r="AB1794" s="5">
        <v>45069</v>
      </c>
      <c r="AC1794" s="7" t="s">
        <v>91</v>
      </c>
      <c r="AD1794" s="7" t="s">
        <v>41</v>
      </c>
      <c r="AE1794" s="7" t="s">
        <v>42</v>
      </c>
      <c r="AF1794" s="7">
        <v>1</v>
      </c>
      <c r="AG1794" s="8">
        <v>731.84</v>
      </c>
      <c r="AH1794" s="7">
        <v>48</v>
      </c>
      <c r="AI1794" s="7" t="str" cm="1">
        <f t="array" ref="AI1794">_xlfn.IFS(AH1794&lt;=25,"Young",AH1794&lt;=50,"Adult",AH1794&gt;50,"Old")</f>
        <v>Adult</v>
      </c>
    </row>
    <row r="1795" spans="1:35" x14ac:dyDescent="0.35">
      <c r="A1795" s="11">
        <v>2317</v>
      </c>
      <c r="B1795" s="9">
        <v>44148</v>
      </c>
      <c r="C1795" s="10">
        <f t="shared" ref="C1795:C1858" ca="1" si="28">YEARFRAC(B1795,TODAY())</f>
        <v>5.5194444444444448</v>
      </c>
      <c r="D1795" s="11" t="s">
        <v>132</v>
      </c>
      <c r="E1795" s="11" t="s">
        <v>43</v>
      </c>
      <c r="F1795" s="11" t="s">
        <v>29</v>
      </c>
      <c r="G1795" s="11" t="s">
        <v>54</v>
      </c>
      <c r="H1795" s="11" t="s">
        <v>44</v>
      </c>
      <c r="I1795" s="11" t="s">
        <v>32</v>
      </c>
      <c r="J1795" s="11" t="s">
        <v>33</v>
      </c>
      <c r="K1795" s="11" t="s">
        <v>104</v>
      </c>
      <c r="L1795" s="9">
        <v>52764</v>
      </c>
      <c r="M1795" s="11" t="s">
        <v>35</v>
      </c>
      <c r="N1795" s="11" t="s">
        <v>36</v>
      </c>
      <c r="O1795" s="11" t="s">
        <v>71</v>
      </c>
      <c r="P1795" s="11" t="s">
        <v>60</v>
      </c>
      <c r="Q1795" s="11" t="s">
        <v>39</v>
      </c>
      <c r="R1795" s="11" cm="1">
        <f t="array" ref="R1795">_xlfn.IFS(Table3[[#This Row],[Performance Levels]]="Exceeds",4,Table3[[#This Row],[Performance Levels]]="Fully Meets",3,Table3[[#This Row],[Performance Levels]]="PIP",1,Table3[[#This Row],[Performance Levels]]="Needs Improvement",2)</f>
        <v>3</v>
      </c>
      <c r="S1795" s="11">
        <v>1</v>
      </c>
      <c r="T1795" s="11" t="str" cm="1">
        <f t="array" ref="T1795">_xlfn.IFS(S1795&lt;=2,"Excellent",S1795=3,"Average",S1795&lt;=5,"Poor")</f>
        <v>Excellent</v>
      </c>
      <c r="U1795" s="9">
        <v>44964</v>
      </c>
      <c r="V1795" s="11">
        <v>2</v>
      </c>
      <c r="W1795" s="11" t="str" cm="1">
        <f t="array" ref="W1795">_xlfn.IFS(S1795&lt;=2,"High",S1795=3,"Moderate",S1795&lt;=5,"Low")</f>
        <v>High</v>
      </c>
      <c r="X1795" s="11">
        <v>2</v>
      </c>
      <c r="Y1795" s="11" t="str" cm="1">
        <f t="array" ref="Y1795">_xlfn.IFS(S1795&lt;=2,"High",S1795=3,"Moderate",S1795&lt;=5,"Low")</f>
        <v>High</v>
      </c>
      <c r="Z1795" s="11">
        <v>1</v>
      </c>
      <c r="AA1795" s="11" t="str" cm="1">
        <f t="array" ref="AA1795">_xlfn.IFS(S1795&lt;=2,"High",S1795=3,"Moderate",S1795&lt;=5,"Low")</f>
        <v>High</v>
      </c>
      <c r="AB1795" s="9">
        <v>44966</v>
      </c>
      <c r="AC1795" s="11" t="s">
        <v>49</v>
      </c>
      <c r="AD1795" s="11" t="s">
        <v>50</v>
      </c>
      <c r="AE1795" s="11" t="s">
        <v>42</v>
      </c>
      <c r="AF1795" s="11">
        <v>1</v>
      </c>
      <c r="AG1795" s="12">
        <v>787.01</v>
      </c>
      <c r="AH1795" s="11">
        <v>76</v>
      </c>
      <c r="AI1795" s="11" t="str" cm="1">
        <f t="array" ref="AI1795">_xlfn.IFS(AH1795&lt;=25,"Young",AH1795&lt;=50,"Adult",AH1795&gt;50,"Old")</f>
        <v>Old</v>
      </c>
    </row>
    <row r="1796" spans="1:35" x14ac:dyDescent="0.35">
      <c r="A1796" s="7">
        <v>2318</v>
      </c>
      <c r="B1796" s="5">
        <v>44612</v>
      </c>
      <c r="C1796" s="6">
        <f t="shared" ca="1" si="28"/>
        <v>4.25</v>
      </c>
      <c r="D1796" s="7" t="s">
        <v>132</v>
      </c>
      <c r="E1796" s="7" t="s">
        <v>86</v>
      </c>
      <c r="F1796" s="7" t="s">
        <v>29</v>
      </c>
      <c r="G1796" s="7" t="s">
        <v>45</v>
      </c>
      <c r="H1796" s="7" t="s">
        <v>44</v>
      </c>
      <c r="I1796" s="7" t="s">
        <v>32</v>
      </c>
      <c r="J1796" s="7" t="s">
        <v>33</v>
      </c>
      <c r="K1796" s="7" t="s">
        <v>69</v>
      </c>
      <c r="L1796" s="5">
        <v>20904</v>
      </c>
      <c r="M1796" s="7" t="s">
        <v>35</v>
      </c>
      <c r="N1796" s="7" t="s">
        <v>36</v>
      </c>
      <c r="O1796" s="7" t="s">
        <v>37</v>
      </c>
      <c r="P1796" s="7" t="s">
        <v>38</v>
      </c>
      <c r="Q1796" s="7" t="s">
        <v>39</v>
      </c>
      <c r="R1796" s="7" cm="1">
        <f t="array" ref="R1796">_xlfn.IFS(Table3[[#This Row],[Performance Levels]]="Exceeds",4,Table3[[#This Row],[Performance Levels]]="Fully Meets",3,Table3[[#This Row],[Performance Levels]]="PIP",1,Table3[[#This Row],[Performance Levels]]="Needs Improvement",2)</f>
        <v>3</v>
      </c>
      <c r="S1796" s="7">
        <v>2</v>
      </c>
      <c r="T1796" s="7" t="str" cm="1">
        <f t="array" ref="T1796">_xlfn.IFS(S1796&lt;=2,"Excellent",S1796=3,"Average",S1796&lt;=5,"Poor")</f>
        <v>Excellent</v>
      </c>
      <c r="U1796" s="5">
        <v>44915</v>
      </c>
      <c r="V1796" s="7">
        <v>2</v>
      </c>
      <c r="W1796" s="7" t="str" cm="1">
        <f t="array" ref="W1796">_xlfn.IFS(S1796&lt;=2,"High",S1796=3,"Moderate",S1796&lt;=5,"Low")</f>
        <v>High</v>
      </c>
      <c r="X1796" s="7">
        <v>1</v>
      </c>
      <c r="Y1796" s="7" t="str" cm="1">
        <f t="array" ref="Y1796">_xlfn.IFS(S1796&lt;=2,"High",S1796=3,"Moderate",S1796&lt;=5,"Low")</f>
        <v>High</v>
      </c>
      <c r="Z1796" s="7">
        <v>5</v>
      </c>
      <c r="AA1796" s="7" t="str" cm="1">
        <f t="array" ref="AA1796">_xlfn.IFS(S1796&lt;=2,"High",S1796=3,"Moderate",S1796&lt;=5,"Low")</f>
        <v>High</v>
      </c>
      <c r="AB1796" s="5">
        <v>45099</v>
      </c>
      <c r="AC1796" s="7" t="s">
        <v>91</v>
      </c>
      <c r="AD1796" s="7" t="s">
        <v>50</v>
      </c>
      <c r="AE1796" s="7" t="s">
        <v>51</v>
      </c>
      <c r="AF1796" s="7">
        <v>2</v>
      </c>
      <c r="AG1796" s="8">
        <v>303.8</v>
      </c>
      <c r="AH1796" s="7">
        <v>65</v>
      </c>
      <c r="AI1796" s="7" t="str" cm="1">
        <f t="array" ref="AI1796">_xlfn.IFS(AH1796&lt;=25,"Young",AH1796&lt;=50,"Adult",AH1796&gt;50,"Old")</f>
        <v>Old</v>
      </c>
    </row>
    <row r="1797" spans="1:35" x14ac:dyDescent="0.35">
      <c r="A1797" s="11">
        <v>2319</v>
      </c>
      <c r="B1797" s="9">
        <v>43552</v>
      </c>
      <c r="C1797" s="10">
        <f t="shared" ca="1" si="28"/>
        <v>7.1444444444444448</v>
      </c>
      <c r="D1797" s="11" t="s">
        <v>132</v>
      </c>
      <c r="E1797" s="11" t="s">
        <v>63</v>
      </c>
      <c r="F1797" s="11" t="s">
        <v>107</v>
      </c>
      <c r="G1797" s="11" t="s">
        <v>30</v>
      </c>
      <c r="H1797" s="11" t="s">
        <v>44</v>
      </c>
      <c r="I1797" s="11" t="s">
        <v>45</v>
      </c>
      <c r="J1797" s="11" t="s">
        <v>33</v>
      </c>
      <c r="K1797" s="11" t="s">
        <v>57</v>
      </c>
      <c r="L1797" s="9">
        <v>30365</v>
      </c>
      <c r="M1797" s="11" t="s">
        <v>35</v>
      </c>
      <c r="N1797" s="11" t="s">
        <v>36</v>
      </c>
      <c r="O1797" s="11" t="s">
        <v>37</v>
      </c>
      <c r="P1797" s="11" t="s">
        <v>38</v>
      </c>
      <c r="Q1797" s="11" t="s">
        <v>39</v>
      </c>
      <c r="R1797" s="11" cm="1">
        <f t="array" ref="R1797">_xlfn.IFS(Table3[[#This Row],[Performance Levels]]="Exceeds",4,Table3[[#This Row],[Performance Levels]]="Fully Meets",3,Table3[[#This Row],[Performance Levels]]="PIP",1,Table3[[#This Row],[Performance Levels]]="Needs Improvement",2)</f>
        <v>3</v>
      </c>
      <c r="S1797" s="11">
        <v>5</v>
      </c>
      <c r="T1797" s="11" t="str" cm="1">
        <f t="array" ref="T1797">_xlfn.IFS(S1797&lt;=2,"Excellent",S1797=3,"Average",S1797&lt;=5,"Poor")</f>
        <v>Poor</v>
      </c>
      <c r="U1797" s="9">
        <v>45014</v>
      </c>
      <c r="V1797" s="11">
        <v>5</v>
      </c>
      <c r="W1797" s="11" t="str" cm="1">
        <f t="array" ref="W1797">_xlfn.IFS(S1797&lt;=2,"High",S1797=3,"Moderate",S1797&lt;=5,"Low")</f>
        <v>Low</v>
      </c>
      <c r="X1797" s="11">
        <v>4</v>
      </c>
      <c r="Y1797" s="11" t="str" cm="1">
        <f t="array" ref="Y1797">_xlfn.IFS(S1797&lt;=2,"High",S1797=3,"Moderate",S1797&lt;=5,"Low")</f>
        <v>Low</v>
      </c>
      <c r="Z1797" s="11">
        <v>3</v>
      </c>
      <c r="AA1797" s="11" t="str" cm="1">
        <f t="array" ref="AA1797">_xlfn.IFS(S1797&lt;=2,"High",S1797=3,"Moderate",S1797&lt;=5,"Low")</f>
        <v>Low</v>
      </c>
      <c r="AB1797" s="9">
        <v>44916</v>
      </c>
      <c r="AC1797" s="11" t="s">
        <v>49</v>
      </c>
      <c r="AD1797" s="11" t="s">
        <v>41</v>
      </c>
      <c r="AE1797" s="11" t="s">
        <v>72</v>
      </c>
      <c r="AF1797" s="11">
        <v>3</v>
      </c>
      <c r="AG1797" s="12">
        <v>832.15</v>
      </c>
      <c r="AH1797" s="11">
        <v>36</v>
      </c>
      <c r="AI1797" s="11" t="str" cm="1">
        <f t="array" ref="AI1797">_xlfn.IFS(AH1797&lt;=25,"Young",AH1797&lt;=50,"Adult",AH1797&gt;50,"Old")</f>
        <v>Adult</v>
      </c>
    </row>
    <row r="1798" spans="1:35" x14ac:dyDescent="0.35">
      <c r="A1798" s="7">
        <v>2320</v>
      </c>
      <c r="B1798" s="5">
        <v>44860</v>
      </c>
      <c r="C1798" s="6">
        <f t="shared" ca="1" si="28"/>
        <v>3.5666666666666669</v>
      </c>
      <c r="D1798" s="7" t="s">
        <v>132</v>
      </c>
      <c r="E1798" s="7" t="s">
        <v>93</v>
      </c>
      <c r="F1798" s="7" t="s">
        <v>107</v>
      </c>
      <c r="G1798" s="7" t="s">
        <v>45</v>
      </c>
      <c r="H1798" s="7" t="s">
        <v>44</v>
      </c>
      <c r="I1798" s="7" t="s">
        <v>54</v>
      </c>
      <c r="J1798" s="7" t="s">
        <v>33</v>
      </c>
      <c r="K1798" s="7" t="s">
        <v>96</v>
      </c>
      <c r="L1798" s="5">
        <v>23629</v>
      </c>
      <c r="M1798" s="7" t="s">
        <v>35</v>
      </c>
      <c r="N1798" s="7" t="s">
        <v>36</v>
      </c>
      <c r="O1798" s="7" t="s">
        <v>37</v>
      </c>
      <c r="P1798" s="7" t="s">
        <v>60</v>
      </c>
      <c r="Q1798" s="7" t="s">
        <v>39</v>
      </c>
      <c r="R1798" s="7" cm="1">
        <f t="array" ref="R1798">_xlfn.IFS(Table3[[#This Row],[Performance Levels]]="Exceeds",4,Table3[[#This Row],[Performance Levels]]="Fully Meets",3,Table3[[#This Row],[Performance Levels]]="PIP",1,Table3[[#This Row],[Performance Levels]]="Needs Improvement",2)</f>
        <v>3</v>
      </c>
      <c r="S1798" s="7">
        <v>4</v>
      </c>
      <c r="T1798" s="7" t="str" cm="1">
        <f t="array" ref="T1798">_xlfn.IFS(S1798&lt;=2,"Excellent",S1798=3,"Average",S1798&lt;=5,"Poor")</f>
        <v>Poor</v>
      </c>
      <c r="U1798" s="5">
        <v>44969</v>
      </c>
      <c r="V1798" s="7">
        <v>5</v>
      </c>
      <c r="W1798" s="7" t="str" cm="1">
        <f t="array" ref="W1798">_xlfn.IFS(S1798&lt;=2,"High",S1798=3,"Moderate",S1798&lt;=5,"Low")</f>
        <v>Low</v>
      </c>
      <c r="X1798" s="7">
        <v>1</v>
      </c>
      <c r="Y1798" s="7" t="str" cm="1">
        <f t="array" ref="Y1798">_xlfn.IFS(S1798&lt;=2,"High",S1798=3,"Moderate",S1798&lt;=5,"Low")</f>
        <v>Low</v>
      </c>
      <c r="Z1798" s="7">
        <v>3</v>
      </c>
      <c r="AA1798" s="7" t="str" cm="1">
        <f t="array" ref="AA1798">_xlfn.IFS(S1798&lt;=2,"High",S1798=3,"Moderate",S1798&lt;=5,"Low")</f>
        <v>Low</v>
      </c>
      <c r="AB1798" s="5">
        <v>45132</v>
      </c>
      <c r="AC1798" s="7" t="s">
        <v>91</v>
      </c>
      <c r="AD1798" s="7" t="s">
        <v>50</v>
      </c>
      <c r="AE1798" s="7" t="s">
        <v>51</v>
      </c>
      <c r="AF1798" s="7">
        <v>5</v>
      </c>
      <c r="AG1798" s="8">
        <v>509.71</v>
      </c>
      <c r="AH1798" s="7">
        <v>58</v>
      </c>
      <c r="AI1798" s="7" t="str" cm="1">
        <f t="array" ref="AI1798">_xlfn.IFS(AH1798&lt;=25,"Young",AH1798&lt;=50,"Adult",AH1798&gt;50,"Old")</f>
        <v>Old</v>
      </c>
    </row>
    <row r="1799" spans="1:35" x14ac:dyDescent="0.35">
      <c r="A1799" s="11">
        <v>2321</v>
      </c>
      <c r="B1799" s="9">
        <v>45056</v>
      </c>
      <c r="C1799" s="10">
        <f t="shared" ca="1" si="28"/>
        <v>3.0277777777777777</v>
      </c>
      <c r="D1799" s="11" t="s">
        <v>132</v>
      </c>
      <c r="E1799" s="11" t="s">
        <v>73</v>
      </c>
      <c r="F1799" s="11" t="s">
        <v>29</v>
      </c>
      <c r="G1799" s="11" t="s">
        <v>54</v>
      </c>
      <c r="H1799" s="11" t="s">
        <v>31</v>
      </c>
      <c r="I1799" s="11" t="s">
        <v>54</v>
      </c>
      <c r="J1799" s="11" t="s">
        <v>33</v>
      </c>
      <c r="K1799" s="11" t="s">
        <v>69</v>
      </c>
      <c r="L1799" s="9">
        <v>18861</v>
      </c>
      <c r="M1799" s="11" t="s">
        <v>35</v>
      </c>
      <c r="N1799" s="11" t="s">
        <v>36</v>
      </c>
      <c r="O1799" s="11" t="s">
        <v>71</v>
      </c>
      <c r="P1799" s="11" t="s">
        <v>76</v>
      </c>
      <c r="Q1799" s="11" t="s">
        <v>39</v>
      </c>
      <c r="R1799" s="11" cm="1">
        <f t="array" ref="R1799">_xlfn.IFS(Table3[[#This Row],[Performance Levels]]="Exceeds",4,Table3[[#This Row],[Performance Levels]]="Fully Meets",3,Table3[[#This Row],[Performance Levels]]="PIP",1,Table3[[#This Row],[Performance Levels]]="Needs Improvement",2)</f>
        <v>3</v>
      </c>
      <c r="S1799" s="11">
        <v>2</v>
      </c>
      <c r="T1799" s="11" t="str" cm="1">
        <f t="array" ref="T1799">_xlfn.IFS(S1799&lt;=2,"Excellent",S1799=3,"Average",S1799&lt;=5,"Poor")</f>
        <v>Excellent</v>
      </c>
      <c r="U1799" s="9">
        <v>44872</v>
      </c>
      <c r="V1799" s="11">
        <v>4</v>
      </c>
      <c r="W1799" s="11" t="str" cm="1">
        <f t="array" ref="W1799">_xlfn.IFS(S1799&lt;=2,"High",S1799=3,"Moderate",S1799&lt;=5,"Low")</f>
        <v>High</v>
      </c>
      <c r="X1799" s="11">
        <v>2</v>
      </c>
      <c r="Y1799" s="11" t="str" cm="1">
        <f t="array" ref="Y1799">_xlfn.IFS(S1799&lt;=2,"High",S1799=3,"Moderate",S1799&lt;=5,"Low")</f>
        <v>High</v>
      </c>
      <c r="Z1799" s="11">
        <v>5</v>
      </c>
      <c r="AA1799" s="11" t="str" cm="1">
        <f t="array" ref="AA1799">_xlfn.IFS(S1799&lt;=2,"High",S1799=3,"Moderate",S1799&lt;=5,"Low")</f>
        <v>High</v>
      </c>
      <c r="AB1799" s="9">
        <v>44810</v>
      </c>
      <c r="AC1799" s="11" t="s">
        <v>91</v>
      </c>
      <c r="AD1799" s="11" t="s">
        <v>41</v>
      </c>
      <c r="AE1799" s="11" t="s">
        <v>51</v>
      </c>
      <c r="AF1799" s="11">
        <v>3</v>
      </c>
      <c r="AG1799" s="12">
        <v>781.95</v>
      </c>
      <c r="AH1799" s="11">
        <v>72</v>
      </c>
      <c r="AI1799" s="11" t="str" cm="1">
        <f t="array" ref="AI1799">_xlfn.IFS(AH1799&lt;=25,"Young",AH1799&lt;=50,"Adult",AH1799&gt;50,"Old")</f>
        <v>Old</v>
      </c>
    </row>
    <row r="1800" spans="1:35" x14ac:dyDescent="0.35">
      <c r="A1800" s="7">
        <v>2322</v>
      </c>
      <c r="B1800" s="5">
        <v>44805</v>
      </c>
      <c r="C1800" s="6">
        <f t="shared" ca="1" si="28"/>
        <v>3.7194444444444446</v>
      </c>
      <c r="D1800" s="7" t="s">
        <v>132</v>
      </c>
      <c r="E1800" s="7" t="s">
        <v>80</v>
      </c>
      <c r="F1800" s="7" t="s">
        <v>29</v>
      </c>
      <c r="G1800" s="7" t="s">
        <v>30</v>
      </c>
      <c r="H1800" s="7" t="s">
        <v>31</v>
      </c>
      <c r="I1800" s="7" t="s">
        <v>45</v>
      </c>
      <c r="J1800" s="7" t="s">
        <v>33</v>
      </c>
      <c r="K1800" s="7" t="s">
        <v>69</v>
      </c>
      <c r="L1800" s="5">
        <v>23128</v>
      </c>
      <c r="M1800" s="7" t="s">
        <v>35</v>
      </c>
      <c r="N1800" s="7" t="s">
        <v>36</v>
      </c>
      <c r="O1800" s="7" t="s">
        <v>83</v>
      </c>
      <c r="P1800" s="7" t="s">
        <v>76</v>
      </c>
      <c r="Q1800" s="7" t="s">
        <v>39</v>
      </c>
      <c r="R1800" s="7" cm="1">
        <f t="array" ref="R1800">_xlfn.IFS(Table3[[#This Row],[Performance Levels]]="Exceeds",4,Table3[[#This Row],[Performance Levels]]="Fully Meets",3,Table3[[#This Row],[Performance Levels]]="PIP",1,Table3[[#This Row],[Performance Levels]]="Needs Improvement",2)</f>
        <v>3</v>
      </c>
      <c r="S1800" s="7">
        <v>5</v>
      </c>
      <c r="T1800" s="7" t="str" cm="1">
        <f t="array" ref="T1800">_xlfn.IFS(S1800&lt;=2,"Excellent",S1800=3,"Average",S1800&lt;=5,"Poor")</f>
        <v>Poor</v>
      </c>
      <c r="U1800" s="5">
        <v>44793</v>
      </c>
      <c r="V1800" s="7">
        <v>4</v>
      </c>
      <c r="W1800" s="7" t="str" cm="1">
        <f t="array" ref="W1800">_xlfn.IFS(S1800&lt;=2,"High",S1800=3,"Moderate",S1800&lt;=5,"Low")</f>
        <v>Low</v>
      </c>
      <c r="X1800" s="7">
        <v>3</v>
      </c>
      <c r="Y1800" s="7" t="str" cm="1">
        <f t="array" ref="Y1800">_xlfn.IFS(S1800&lt;=2,"High",S1800=3,"Moderate",S1800&lt;=5,"Low")</f>
        <v>Low</v>
      </c>
      <c r="Z1800" s="7">
        <v>4</v>
      </c>
      <c r="AA1800" s="7" t="str" cm="1">
        <f t="array" ref="AA1800">_xlfn.IFS(S1800&lt;=2,"High",S1800=3,"Moderate",S1800&lt;=5,"Low")</f>
        <v>Low</v>
      </c>
      <c r="AB1800" s="5">
        <v>44989</v>
      </c>
      <c r="AC1800" s="7" t="s">
        <v>91</v>
      </c>
      <c r="AD1800" s="7" t="s">
        <v>41</v>
      </c>
      <c r="AE1800" s="7" t="s">
        <v>62</v>
      </c>
      <c r="AF1800" s="7">
        <v>3</v>
      </c>
      <c r="AG1800" s="8">
        <v>178.4</v>
      </c>
      <c r="AH1800" s="7">
        <v>59</v>
      </c>
      <c r="AI1800" s="7" t="str" cm="1">
        <f t="array" ref="AI1800">_xlfn.IFS(AH1800&lt;=25,"Young",AH1800&lt;=50,"Adult",AH1800&gt;50,"Old")</f>
        <v>Old</v>
      </c>
    </row>
    <row r="1801" spans="1:35" x14ac:dyDescent="0.35">
      <c r="A1801" s="11">
        <v>2323</v>
      </c>
      <c r="B1801" s="9">
        <v>44307</v>
      </c>
      <c r="C1801" s="10">
        <f t="shared" ca="1" si="28"/>
        <v>5.0805555555555557</v>
      </c>
      <c r="D1801" s="11" t="s">
        <v>132</v>
      </c>
      <c r="E1801" s="11" t="s">
        <v>53</v>
      </c>
      <c r="F1801" s="11" t="s">
        <v>29</v>
      </c>
      <c r="G1801" s="11" t="s">
        <v>45</v>
      </c>
      <c r="H1801" s="11" t="s">
        <v>31</v>
      </c>
      <c r="I1801" s="11" t="s">
        <v>32</v>
      </c>
      <c r="J1801" s="11" t="s">
        <v>33</v>
      </c>
      <c r="K1801" s="11" t="s">
        <v>95</v>
      </c>
      <c r="L1801" s="9">
        <v>21736</v>
      </c>
      <c r="M1801" s="11" t="s">
        <v>35</v>
      </c>
      <c r="N1801" s="11" t="s">
        <v>36</v>
      </c>
      <c r="O1801" s="11" t="s">
        <v>83</v>
      </c>
      <c r="P1801" s="11" t="s">
        <v>76</v>
      </c>
      <c r="Q1801" s="11" t="s">
        <v>39</v>
      </c>
      <c r="R1801" s="11" cm="1">
        <f t="array" ref="R1801">_xlfn.IFS(Table3[[#This Row],[Performance Levels]]="Exceeds",4,Table3[[#This Row],[Performance Levels]]="Fully Meets",3,Table3[[#This Row],[Performance Levels]]="PIP",1,Table3[[#This Row],[Performance Levels]]="Needs Improvement",2)</f>
        <v>3</v>
      </c>
      <c r="S1801" s="11">
        <v>5</v>
      </c>
      <c r="T1801" s="11" t="str" cm="1">
        <f t="array" ref="T1801">_xlfn.IFS(S1801&lt;=2,"Excellent",S1801=3,"Average",S1801&lt;=5,"Poor")</f>
        <v>Poor</v>
      </c>
      <c r="U1801" s="9">
        <v>44886</v>
      </c>
      <c r="V1801" s="11">
        <v>2</v>
      </c>
      <c r="W1801" s="11" t="str" cm="1">
        <f t="array" ref="W1801">_xlfn.IFS(S1801&lt;=2,"High",S1801=3,"Moderate",S1801&lt;=5,"Low")</f>
        <v>Low</v>
      </c>
      <c r="X1801" s="11">
        <v>1</v>
      </c>
      <c r="Y1801" s="11" t="str" cm="1">
        <f t="array" ref="Y1801">_xlfn.IFS(S1801&lt;=2,"High",S1801=3,"Moderate",S1801&lt;=5,"Low")</f>
        <v>Low</v>
      </c>
      <c r="Z1801" s="11">
        <v>3</v>
      </c>
      <c r="AA1801" s="11" t="str" cm="1">
        <f t="array" ref="AA1801">_xlfn.IFS(S1801&lt;=2,"High",S1801=3,"Moderate",S1801&lt;=5,"Low")</f>
        <v>Low</v>
      </c>
      <c r="AB1801" s="9">
        <v>44925</v>
      </c>
      <c r="AC1801" s="11" t="s">
        <v>61</v>
      </c>
      <c r="AD1801" s="11" t="s">
        <v>50</v>
      </c>
      <c r="AE1801" s="11" t="s">
        <v>51</v>
      </c>
      <c r="AF1801" s="11">
        <v>3</v>
      </c>
      <c r="AG1801" s="12">
        <v>964.4</v>
      </c>
      <c r="AH1801" s="11">
        <v>62</v>
      </c>
      <c r="AI1801" s="11" t="str" cm="1">
        <f t="array" ref="AI1801">_xlfn.IFS(AH1801&lt;=25,"Young",AH1801&lt;=50,"Adult",AH1801&gt;50,"Old")</f>
        <v>Old</v>
      </c>
    </row>
    <row r="1802" spans="1:35" x14ac:dyDescent="0.35">
      <c r="A1802" s="7">
        <v>2324</v>
      </c>
      <c r="B1802" s="5">
        <v>44400</v>
      </c>
      <c r="C1802" s="6">
        <f t="shared" ca="1" si="28"/>
        <v>4.8250000000000002</v>
      </c>
      <c r="D1802" s="7" t="s">
        <v>132</v>
      </c>
      <c r="E1802" s="7" t="s">
        <v>68</v>
      </c>
      <c r="F1802" s="7" t="s">
        <v>107</v>
      </c>
      <c r="G1802" s="7" t="s">
        <v>45</v>
      </c>
      <c r="H1802" s="7" t="s">
        <v>44</v>
      </c>
      <c r="I1802" s="7" t="s">
        <v>32</v>
      </c>
      <c r="J1802" s="7" t="s">
        <v>33</v>
      </c>
      <c r="K1802" s="7" t="s">
        <v>64</v>
      </c>
      <c r="L1802" s="5">
        <v>35263</v>
      </c>
      <c r="M1802" s="7" t="s">
        <v>35</v>
      </c>
      <c r="N1802" s="7" t="s">
        <v>36</v>
      </c>
      <c r="O1802" s="7" t="s">
        <v>71</v>
      </c>
      <c r="P1802" s="7" t="s">
        <v>38</v>
      </c>
      <c r="Q1802" s="7" t="s">
        <v>39</v>
      </c>
      <c r="R1802" s="7" cm="1">
        <f t="array" ref="R1802">_xlfn.IFS(Table3[[#This Row],[Performance Levels]]="Exceeds",4,Table3[[#This Row],[Performance Levels]]="Fully Meets",3,Table3[[#This Row],[Performance Levels]]="PIP",1,Table3[[#This Row],[Performance Levels]]="Needs Improvement",2)</f>
        <v>3</v>
      </c>
      <c r="S1802" s="7">
        <v>4</v>
      </c>
      <c r="T1802" s="7" t="str" cm="1">
        <f t="array" ref="T1802">_xlfn.IFS(S1802&lt;=2,"Excellent",S1802=3,"Average",S1802&lt;=5,"Poor")</f>
        <v>Poor</v>
      </c>
      <c r="U1802" s="5">
        <v>45101</v>
      </c>
      <c r="V1802" s="7">
        <v>1</v>
      </c>
      <c r="W1802" s="7" t="str" cm="1">
        <f t="array" ref="W1802">_xlfn.IFS(S1802&lt;=2,"High",S1802=3,"Moderate",S1802&lt;=5,"Low")</f>
        <v>Low</v>
      </c>
      <c r="X1802" s="7">
        <v>2</v>
      </c>
      <c r="Y1802" s="7" t="str" cm="1">
        <f t="array" ref="Y1802">_xlfn.IFS(S1802&lt;=2,"High",S1802=3,"Moderate",S1802&lt;=5,"Low")</f>
        <v>Low</v>
      </c>
      <c r="Z1802" s="7">
        <v>4</v>
      </c>
      <c r="AA1802" s="7" t="str" cm="1">
        <f t="array" ref="AA1802">_xlfn.IFS(S1802&lt;=2,"High",S1802=3,"Moderate",S1802&lt;=5,"Low")</f>
        <v>Low</v>
      </c>
      <c r="AB1802" s="5">
        <v>45045</v>
      </c>
      <c r="AC1802" s="7" t="s">
        <v>91</v>
      </c>
      <c r="AD1802" s="7" t="s">
        <v>50</v>
      </c>
      <c r="AE1802" s="7" t="s">
        <v>51</v>
      </c>
      <c r="AF1802" s="7">
        <v>1</v>
      </c>
      <c r="AG1802" s="8">
        <v>299.75</v>
      </c>
      <c r="AH1802" s="7">
        <v>25</v>
      </c>
      <c r="AI1802" s="7" t="str" cm="1">
        <f t="array" ref="AI1802">_xlfn.IFS(AH1802&lt;=25,"Young",AH1802&lt;=50,"Adult",AH1802&gt;50,"Old")</f>
        <v>Young</v>
      </c>
    </row>
    <row r="1803" spans="1:35" x14ac:dyDescent="0.35">
      <c r="A1803" s="11">
        <v>2325</v>
      </c>
      <c r="B1803" s="9">
        <v>44194</v>
      </c>
      <c r="C1803" s="10">
        <f t="shared" ca="1" si="28"/>
        <v>5.3916666666666666</v>
      </c>
      <c r="D1803" s="11" t="s">
        <v>132</v>
      </c>
      <c r="E1803" s="11" t="s">
        <v>28</v>
      </c>
      <c r="F1803" s="11" t="s">
        <v>29</v>
      </c>
      <c r="G1803" s="11" t="s">
        <v>45</v>
      </c>
      <c r="H1803" s="11" t="s">
        <v>44</v>
      </c>
      <c r="I1803" s="11" t="s">
        <v>32</v>
      </c>
      <c r="J1803" s="11" t="s">
        <v>33</v>
      </c>
      <c r="K1803" s="11" t="s">
        <v>69</v>
      </c>
      <c r="L1803" s="9">
        <v>36453</v>
      </c>
      <c r="M1803" s="11" t="s">
        <v>35</v>
      </c>
      <c r="N1803" s="11" t="s">
        <v>36</v>
      </c>
      <c r="O1803" s="11" t="s">
        <v>83</v>
      </c>
      <c r="P1803" s="11" t="s">
        <v>76</v>
      </c>
      <c r="Q1803" s="11" t="s">
        <v>39</v>
      </c>
      <c r="R1803" s="11" cm="1">
        <f t="array" ref="R1803">_xlfn.IFS(Table3[[#This Row],[Performance Levels]]="Exceeds",4,Table3[[#This Row],[Performance Levels]]="Fully Meets",3,Table3[[#This Row],[Performance Levels]]="PIP",1,Table3[[#This Row],[Performance Levels]]="Needs Improvement",2)</f>
        <v>3</v>
      </c>
      <c r="S1803" s="11">
        <v>1</v>
      </c>
      <c r="T1803" s="11" t="str" cm="1">
        <f t="array" ref="T1803">_xlfn.IFS(S1803&lt;=2,"Excellent",S1803=3,"Average",S1803&lt;=5,"Poor")</f>
        <v>Excellent</v>
      </c>
      <c r="U1803" s="9">
        <v>44922</v>
      </c>
      <c r="V1803" s="11">
        <v>4</v>
      </c>
      <c r="W1803" s="11" t="str" cm="1">
        <f t="array" ref="W1803">_xlfn.IFS(S1803&lt;=2,"High",S1803=3,"Moderate",S1803&lt;=5,"Low")</f>
        <v>High</v>
      </c>
      <c r="X1803" s="11">
        <v>4</v>
      </c>
      <c r="Y1803" s="11" t="str" cm="1">
        <f t="array" ref="Y1803">_xlfn.IFS(S1803&lt;=2,"High",S1803=3,"Moderate",S1803&lt;=5,"Low")</f>
        <v>High</v>
      </c>
      <c r="Z1803" s="11">
        <v>1</v>
      </c>
      <c r="AA1803" s="11" t="str" cm="1">
        <f t="array" ref="AA1803">_xlfn.IFS(S1803&lt;=2,"High",S1803=3,"Moderate",S1803&lt;=5,"Low")</f>
        <v>High</v>
      </c>
      <c r="AB1803" s="9">
        <v>44930</v>
      </c>
      <c r="AC1803" s="11" t="s">
        <v>61</v>
      </c>
      <c r="AD1803" s="11" t="s">
        <v>41</v>
      </c>
      <c r="AE1803" s="11" t="s">
        <v>62</v>
      </c>
      <c r="AF1803" s="11">
        <v>2</v>
      </c>
      <c r="AG1803" s="12">
        <v>745.68</v>
      </c>
      <c r="AH1803" s="11">
        <v>21</v>
      </c>
      <c r="AI1803" s="11" t="str" cm="1">
        <f t="array" ref="AI1803">_xlfn.IFS(AH1803&lt;=25,"Young",AH1803&lt;=50,"Adult",AH1803&gt;50,"Old")</f>
        <v>Young</v>
      </c>
    </row>
    <row r="1804" spans="1:35" x14ac:dyDescent="0.35">
      <c r="A1804" s="7">
        <v>2326</v>
      </c>
      <c r="B1804" s="5">
        <v>44781</v>
      </c>
      <c r="C1804" s="6">
        <f t="shared" ca="1" si="28"/>
        <v>3.7833333333333332</v>
      </c>
      <c r="D1804" s="7" t="s">
        <v>135</v>
      </c>
      <c r="E1804" s="7" t="s">
        <v>84</v>
      </c>
      <c r="F1804" s="7" t="s">
        <v>29</v>
      </c>
      <c r="G1804" s="7" t="s">
        <v>30</v>
      </c>
      <c r="H1804" s="7" t="s">
        <v>44</v>
      </c>
      <c r="I1804" s="7" t="s">
        <v>32</v>
      </c>
      <c r="J1804" s="7" t="s">
        <v>33</v>
      </c>
      <c r="K1804" s="7" t="s">
        <v>95</v>
      </c>
      <c r="L1804" s="5">
        <v>54015</v>
      </c>
      <c r="M1804" s="7" t="s">
        <v>35</v>
      </c>
      <c r="N1804" s="7" t="s">
        <v>36</v>
      </c>
      <c r="O1804" s="7" t="s">
        <v>71</v>
      </c>
      <c r="P1804" s="7" t="s">
        <v>60</v>
      </c>
      <c r="Q1804" s="7" t="s">
        <v>39</v>
      </c>
      <c r="R1804" s="7" cm="1">
        <f t="array" ref="R1804">_xlfn.IFS(Table3[[#This Row],[Performance Levels]]="Exceeds",4,Table3[[#This Row],[Performance Levels]]="Fully Meets",3,Table3[[#This Row],[Performance Levels]]="PIP",1,Table3[[#This Row],[Performance Levels]]="Needs Improvement",2)</f>
        <v>3</v>
      </c>
      <c r="S1804" s="7">
        <v>2</v>
      </c>
      <c r="T1804" s="7" t="str" cm="1">
        <f t="array" ref="T1804">_xlfn.IFS(S1804&lt;=2,"Excellent",S1804=3,"Average",S1804&lt;=5,"Poor")</f>
        <v>Excellent</v>
      </c>
      <c r="U1804" s="5">
        <v>45035</v>
      </c>
      <c r="V1804" s="7">
        <v>3</v>
      </c>
      <c r="W1804" s="7" t="str" cm="1">
        <f t="array" ref="W1804">_xlfn.IFS(S1804&lt;=2,"High",S1804=3,"Moderate",S1804&lt;=5,"Low")</f>
        <v>High</v>
      </c>
      <c r="X1804" s="7">
        <v>1</v>
      </c>
      <c r="Y1804" s="7" t="str" cm="1">
        <f t="array" ref="Y1804">_xlfn.IFS(S1804&lt;=2,"High",S1804=3,"Moderate",S1804&lt;=5,"Low")</f>
        <v>High</v>
      </c>
      <c r="Z1804" s="7">
        <v>4</v>
      </c>
      <c r="AA1804" s="7" t="str" cm="1">
        <f t="array" ref="AA1804">_xlfn.IFS(S1804&lt;=2,"High",S1804=3,"Moderate",S1804&lt;=5,"Low")</f>
        <v>High</v>
      </c>
      <c r="AB1804" s="5">
        <v>44932</v>
      </c>
      <c r="AC1804" s="7" t="s">
        <v>49</v>
      </c>
      <c r="AD1804" s="7" t="s">
        <v>50</v>
      </c>
      <c r="AE1804" s="7" t="s">
        <v>62</v>
      </c>
      <c r="AF1804" s="7">
        <v>5</v>
      </c>
      <c r="AG1804" s="8">
        <v>263.20999999999998</v>
      </c>
      <c r="AH1804" s="7">
        <v>75</v>
      </c>
      <c r="AI1804" s="7" t="str" cm="1">
        <f t="array" ref="AI1804">_xlfn.IFS(AH1804&lt;=25,"Young",AH1804&lt;=50,"Adult",AH1804&gt;50,"Old")</f>
        <v>Old</v>
      </c>
    </row>
    <row r="1805" spans="1:35" x14ac:dyDescent="0.35">
      <c r="A1805" s="11">
        <v>2327</v>
      </c>
      <c r="B1805" s="9">
        <v>44042</v>
      </c>
      <c r="C1805" s="10">
        <f t="shared" ca="1" si="28"/>
        <v>5.8055555555555554</v>
      </c>
      <c r="D1805" s="11" t="s">
        <v>112</v>
      </c>
      <c r="E1805" s="11" t="s">
        <v>43</v>
      </c>
      <c r="F1805" s="11" t="s">
        <v>29</v>
      </c>
      <c r="G1805" s="11" t="s">
        <v>54</v>
      </c>
      <c r="H1805" s="11" t="s">
        <v>44</v>
      </c>
      <c r="I1805" s="11" t="s">
        <v>45</v>
      </c>
      <c r="J1805" s="11" t="s">
        <v>33</v>
      </c>
      <c r="K1805" s="11" t="s">
        <v>69</v>
      </c>
      <c r="L1805" s="9">
        <v>26264</v>
      </c>
      <c r="M1805" s="11" t="s">
        <v>35</v>
      </c>
      <c r="N1805" s="11" t="s">
        <v>47</v>
      </c>
      <c r="O1805" s="11" t="s">
        <v>71</v>
      </c>
      <c r="P1805" s="11" t="s">
        <v>66</v>
      </c>
      <c r="Q1805" s="11" t="s">
        <v>39</v>
      </c>
      <c r="R1805" s="11" cm="1">
        <f t="array" ref="R1805">_xlfn.IFS(Table3[[#This Row],[Performance Levels]]="Exceeds",4,Table3[[#This Row],[Performance Levels]]="Fully Meets",3,Table3[[#This Row],[Performance Levels]]="PIP",1,Table3[[#This Row],[Performance Levels]]="Needs Improvement",2)</f>
        <v>3</v>
      </c>
      <c r="S1805" s="11">
        <v>4</v>
      </c>
      <c r="T1805" s="11" t="str" cm="1">
        <f t="array" ref="T1805">_xlfn.IFS(S1805&lt;=2,"Excellent",S1805=3,"Average",S1805&lt;=5,"Poor")</f>
        <v>Poor</v>
      </c>
      <c r="U1805" s="9">
        <v>45014</v>
      </c>
      <c r="V1805" s="11">
        <v>4</v>
      </c>
      <c r="W1805" s="11" t="str" cm="1">
        <f t="array" ref="W1805">_xlfn.IFS(S1805&lt;=2,"High",S1805=3,"Moderate",S1805&lt;=5,"Low")</f>
        <v>Low</v>
      </c>
      <c r="X1805" s="11">
        <v>1</v>
      </c>
      <c r="Y1805" s="11" t="str" cm="1">
        <f t="array" ref="Y1805">_xlfn.IFS(S1805&lt;=2,"High",S1805=3,"Moderate",S1805&lt;=5,"Low")</f>
        <v>Low</v>
      </c>
      <c r="Z1805" s="11">
        <v>2</v>
      </c>
      <c r="AA1805" s="11" t="str" cm="1">
        <f t="array" ref="AA1805">_xlfn.IFS(S1805&lt;=2,"High",S1805=3,"Moderate",S1805&lt;=5,"Low")</f>
        <v>Low</v>
      </c>
      <c r="AB1805" s="9">
        <v>44854</v>
      </c>
      <c r="AC1805" s="11" t="s">
        <v>49</v>
      </c>
      <c r="AD1805" s="11" t="s">
        <v>50</v>
      </c>
      <c r="AE1805" s="11" t="s">
        <v>51</v>
      </c>
      <c r="AF1805" s="11">
        <v>1</v>
      </c>
      <c r="AG1805" s="12">
        <v>802.98</v>
      </c>
      <c r="AH1805" s="11">
        <v>49</v>
      </c>
      <c r="AI1805" s="11" t="str" cm="1">
        <f t="array" ref="AI1805">_xlfn.IFS(AH1805&lt;=25,"Young",AH1805&lt;=50,"Adult",AH1805&gt;50,"Old")</f>
        <v>Adult</v>
      </c>
    </row>
    <row r="1806" spans="1:35" x14ac:dyDescent="0.35">
      <c r="A1806" s="7">
        <v>2328</v>
      </c>
      <c r="B1806" s="5">
        <v>43542</v>
      </c>
      <c r="C1806" s="6">
        <f t="shared" ca="1" si="28"/>
        <v>7.1722222222222225</v>
      </c>
      <c r="D1806" s="7" t="s">
        <v>112</v>
      </c>
      <c r="E1806" s="7" t="s">
        <v>86</v>
      </c>
      <c r="F1806" s="7" t="s">
        <v>29</v>
      </c>
      <c r="G1806" s="7" t="s">
        <v>54</v>
      </c>
      <c r="H1806" s="7" t="s">
        <v>55</v>
      </c>
      <c r="I1806" s="7" t="s">
        <v>45</v>
      </c>
      <c r="J1806" s="7" t="s">
        <v>33</v>
      </c>
      <c r="K1806" s="7" t="s">
        <v>64</v>
      </c>
      <c r="L1806" s="5">
        <v>29367</v>
      </c>
      <c r="M1806" s="7" t="s">
        <v>35</v>
      </c>
      <c r="N1806" s="7" t="s">
        <v>47</v>
      </c>
      <c r="O1806" s="7" t="s">
        <v>83</v>
      </c>
      <c r="P1806" s="7" t="s">
        <v>76</v>
      </c>
      <c r="Q1806" s="7" t="s">
        <v>39</v>
      </c>
      <c r="R1806" s="7" cm="1">
        <f t="array" ref="R1806">_xlfn.IFS(Table3[[#This Row],[Performance Levels]]="Exceeds",4,Table3[[#This Row],[Performance Levels]]="Fully Meets",3,Table3[[#This Row],[Performance Levels]]="PIP",1,Table3[[#This Row],[Performance Levels]]="Needs Improvement",2)</f>
        <v>3</v>
      </c>
      <c r="S1806" s="7">
        <v>4</v>
      </c>
      <c r="T1806" s="7" t="str" cm="1">
        <f t="array" ref="T1806">_xlfn.IFS(S1806&lt;=2,"Excellent",S1806=3,"Average",S1806&lt;=5,"Poor")</f>
        <v>Poor</v>
      </c>
      <c r="U1806" s="5">
        <v>44806</v>
      </c>
      <c r="V1806" s="7">
        <v>1</v>
      </c>
      <c r="W1806" s="7" t="str" cm="1">
        <f t="array" ref="W1806">_xlfn.IFS(S1806&lt;=2,"High",S1806=3,"Moderate",S1806&lt;=5,"Low")</f>
        <v>Low</v>
      </c>
      <c r="X1806" s="7">
        <v>4</v>
      </c>
      <c r="Y1806" s="7" t="str" cm="1">
        <f t="array" ref="Y1806">_xlfn.IFS(S1806&lt;=2,"High",S1806=3,"Moderate",S1806&lt;=5,"Low")</f>
        <v>Low</v>
      </c>
      <c r="Z1806" s="7">
        <v>3</v>
      </c>
      <c r="AA1806" s="7" t="str" cm="1">
        <f t="array" ref="AA1806">_xlfn.IFS(S1806&lt;=2,"High",S1806=3,"Moderate",S1806&lt;=5,"Low")</f>
        <v>Low</v>
      </c>
      <c r="AB1806" s="5">
        <v>44986</v>
      </c>
      <c r="AC1806" s="7" t="s">
        <v>91</v>
      </c>
      <c r="AD1806" s="7" t="s">
        <v>41</v>
      </c>
      <c r="AE1806" s="7" t="s">
        <v>72</v>
      </c>
      <c r="AF1806" s="7">
        <v>3</v>
      </c>
      <c r="AG1806" s="8">
        <v>960.9</v>
      </c>
      <c r="AH1806" s="7">
        <v>39</v>
      </c>
      <c r="AI1806" s="7" t="str" cm="1">
        <f t="array" ref="AI1806">_xlfn.IFS(AH1806&lt;=25,"Young",AH1806&lt;=50,"Adult",AH1806&gt;50,"Old")</f>
        <v>Adult</v>
      </c>
    </row>
    <row r="1807" spans="1:35" x14ac:dyDescent="0.35">
      <c r="A1807" s="11">
        <v>2329</v>
      </c>
      <c r="B1807" s="9">
        <v>43671</v>
      </c>
      <c r="C1807" s="10">
        <f t="shared" ca="1" si="28"/>
        <v>6.8194444444444446</v>
      </c>
      <c r="D1807" s="11" t="s">
        <v>112</v>
      </c>
      <c r="E1807" s="11" t="s">
        <v>63</v>
      </c>
      <c r="F1807" s="11" t="s">
        <v>29</v>
      </c>
      <c r="G1807" s="11" t="s">
        <v>54</v>
      </c>
      <c r="H1807" s="11" t="s">
        <v>44</v>
      </c>
      <c r="I1807" s="11" t="s">
        <v>54</v>
      </c>
      <c r="J1807" s="11" t="s">
        <v>114</v>
      </c>
      <c r="K1807" s="11" t="s">
        <v>46</v>
      </c>
      <c r="L1807" s="9">
        <v>22945</v>
      </c>
      <c r="M1807" s="11" t="s">
        <v>35</v>
      </c>
      <c r="N1807" s="11" t="s">
        <v>47</v>
      </c>
      <c r="O1807" s="11" t="s">
        <v>83</v>
      </c>
      <c r="P1807" s="11" t="s">
        <v>60</v>
      </c>
      <c r="Q1807" s="11" t="s">
        <v>39</v>
      </c>
      <c r="R1807" s="11" cm="1">
        <f t="array" ref="R1807">_xlfn.IFS(Table3[[#This Row],[Performance Levels]]="Exceeds",4,Table3[[#This Row],[Performance Levels]]="Fully Meets",3,Table3[[#This Row],[Performance Levels]]="PIP",1,Table3[[#This Row],[Performance Levels]]="Needs Improvement",2)</f>
        <v>3</v>
      </c>
      <c r="S1807" s="11">
        <v>2</v>
      </c>
      <c r="T1807" s="11" t="str" cm="1">
        <f t="array" ref="T1807">_xlfn.IFS(S1807&lt;=2,"Excellent",S1807=3,"Average",S1807&lt;=5,"Poor")</f>
        <v>Excellent</v>
      </c>
      <c r="U1807" s="9">
        <v>44806</v>
      </c>
      <c r="V1807" s="11">
        <v>2</v>
      </c>
      <c r="W1807" s="11" t="str" cm="1">
        <f t="array" ref="W1807">_xlfn.IFS(S1807&lt;=2,"High",S1807=3,"Moderate",S1807&lt;=5,"Low")</f>
        <v>High</v>
      </c>
      <c r="X1807" s="11">
        <v>3</v>
      </c>
      <c r="Y1807" s="11" t="str" cm="1">
        <f t="array" ref="Y1807">_xlfn.IFS(S1807&lt;=2,"High",S1807=3,"Moderate",S1807&lt;=5,"Low")</f>
        <v>High</v>
      </c>
      <c r="Z1807" s="11">
        <v>1</v>
      </c>
      <c r="AA1807" s="11" t="str" cm="1">
        <f t="array" ref="AA1807">_xlfn.IFS(S1807&lt;=2,"High",S1807=3,"Moderate",S1807&lt;=5,"Low")</f>
        <v>High</v>
      </c>
      <c r="AB1807" s="9">
        <v>44947</v>
      </c>
      <c r="AC1807" s="11" t="s">
        <v>40</v>
      </c>
      <c r="AD1807" s="11" t="s">
        <v>50</v>
      </c>
      <c r="AE1807" s="11" t="s">
        <v>51</v>
      </c>
      <c r="AF1807" s="11">
        <v>2</v>
      </c>
      <c r="AG1807" s="12">
        <v>209.86</v>
      </c>
      <c r="AH1807" s="11">
        <v>57</v>
      </c>
      <c r="AI1807" s="11" t="str" cm="1">
        <f t="array" ref="AI1807">_xlfn.IFS(AH1807&lt;=25,"Young",AH1807&lt;=50,"Adult",AH1807&gt;50,"Old")</f>
        <v>Old</v>
      </c>
    </row>
    <row r="1808" spans="1:35" x14ac:dyDescent="0.35">
      <c r="A1808" s="7">
        <v>2330</v>
      </c>
      <c r="B1808" s="5">
        <v>44485</v>
      </c>
      <c r="C1808" s="6">
        <f t="shared" ca="1" si="28"/>
        <v>4.5944444444444441</v>
      </c>
      <c r="D1808" s="7" t="s">
        <v>119</v>
      </c>
      <c r="E1808" s="7" t="s">
        <v>84</v>
      </c>
      <c r="F1808" s="7" t="s">
        <v>29</v>
      </c>
      <c r="G1808" s="7" t="s">
        <v>54</v>
      </c>
      <c r="H1808" s="7" t="s">
        <v>31</v>
      </c>
      <c r="I1808" s="7" t="s">
        <v>45</v>
      </c>
      <c r="J1808" s="7" t="s">
        <v>33</v>
      </c>
      <c r="K1808" s="7" t="s">
        <v>81</v>
      </c>
      <c r="L1808" s="5">
        <v>21167</v>
      </c>
      <c r="M1808" s="7" t="s">
        <v>35</v>
      </c>
      <c r="N1808" s="7" t="s">
        <v>47</v>
      </c>
      <c r="O1808" s="7" t="s">
        <v>59</v>
      </c>
      <c r="P1808" s="7" t="s">
        <v>66</v>
      </c>
      <c r="Q1808" s="7" t="s">
        <v>39</v>
      </c>
      <c r="R1808" s="7" cm="1">
        <f t="array" ref="R1808">_xlfn.IFS(Table3[[#This Row],[Performance Levels]]="Exceeds",4,Table3[[#This Row],[Performance Levels]]="Fully Meets",3,Table3[[#This Row],[Performance Levels]]="PIP",1,Table3[[#This Row],[Performance Levels]]="Needs Improvement",2)</f>
        <v>3</v>
      </c>
      <c r="S1808" s="7">
        <v>2</v>
      </c>
      <c r="T1808" s="7" t="str" cm="1">
        <f t="array" ref="T1808">_xlfn.IFS(S1808&lt;=2,"Excellent",S1808=3,"Average",S1808&lt;=5,"Poor")</f>
        <v>Excellent</v>
      </c>
      <c r="U1808" s="5">
        <v>44815</v>
      </c>
      <c r="V1808" s="7">
        <v>3</v>
      </c>
      <c r="W1808" s="7" t="str" cm="1">
        <f t="array" ref="W1808">_xlfn.IFS(S1808&lt;=2,"High",S1808=3,"Moderate",S1808&lt;=5,"Low")</f>
        <v>High</v>
      </c>
      <c r="X1808" s="7">
        <v>4</v>
      </c>
      <c r="Y1808" s="7" t="str" cm="1">
        <f t="array" ref="Y1808">_xlfn.IFS(S1808&lt;=2,"High",S1808=3,"Moderate",S1808&lt;=5,"Low")</f>
        <v>High</v>
      </c>
      <c r="Z1808" s="7">
        <v>5</v>
      </c>
      <c r="AA1808" s="7" t="str" cm="1">
        <f t="array" ref="AA1808">_xlfn.IFS(S1808&lt;=2,"High",S1808=3,"Moderate",S1808&lt;=5,"Low")</f>
        <v>High</v>
      </c>
      <c r="AB1808" s="5">
        <v>45006</v>
      </c>
      <c r="AC1808" s="7" t="s">
        <v>49</v>
      </c>
      <c r="AD1808" s="7" t="s">
        <v>41</v>
      </c>
      <c r="AE1808" s="7" t="s">
        <v>72</v>
      </c>
      <c r="AF1808" s="7">
        <v>2</v>
      </c>
      <c r="AG1808" s="8">
        <v>942.81</v>
      </c>
      <c r="AH1808" s="7">
        <v>64</v>
      </c>
      <c r="AI1808" s="7" t="str" cm="1">
        <f t="array" ref="AI1808">_xlfn.IFS(AH1808&lt;=25,"Young",AH1808&lt;=50,"Adult",AH1808&gt;50,"Old")</f>
        <v>Old</v>
      </c>
    </row>
    <row r="1809" spans="1:35" x14ac:dyDescent="0.35">
      <c r="A1809" s="11">
        <v>2331</v>
      </c>
      <c r="B1809" s="9">
        <v>43805</v>
      </c>
      <c r="C1809" s="10">
        <f t="shared" ca="1" si="28"/>
        <v>6.4555555555555557</v>
      </c>
      <c r="D1809" s="11" t="s">
        <v>119</v>
      </c>
      <c r="E1809" s="11" t="s">
        <v>63</v>
      </c>
      <c r="F1809" s="11" t="s">
        <v>29</v>
      </c>
      <c r="G1809" s="11" t="s">
        <v>30</v>
      </c>
      <c r="H1809" s="11" t="s">
        <v>31</v>
      </c>
      <c r="I1809" s="11" t="s">
        <v>45</v>
      </c>
      <c r="J1809" s="11" t="s">
        <v>33</v>
      </c>
      <c r="K1809" s="11" t="s">
        <v>100</v>
      </c>
      <c r="L1809" s="9">
        <v>19038</v>
      </c>
      <c r="M1809" s="11" t="s">
        <v>35</v>
      </c>
      <c r="N1809" s="11" t="s">
        <v>47</v>
      </c>
      <c r="O1809" s="11" t="s">
        <v>71</v>
      </c>
      <c r="P1809" s="11" t="s">
        <v>76</v>
      </c>
      <c r="Q1809" s="11" t="s">
        <v>39</v>
      </c>
      <c r="R1809" s="11" cm="1">
        <f t="array" ref="R1809">_xlfn.IFS(Table3[[#This Row],[Performance Levels]]="Exceeds",4,Table3[[#This Row],[Performance Levels]]="Fully Meets",3,Table3[[#This Row],[Performance Levels]]="PIP",1,Table3[[#This Row],[Performance Levels]]="Needs Improvement",2)</f>
        <v>3</v>
      </c>
      <c r="S1809" s="11">
        <v>1</v>
      </c>
      <c r="T1809" s="11" t="str" cm="1">
        <f t="array" ref="T1809">_xlfn.IFS(S1809&lt;=2,"Excellent",S1809=3,"Average",S1809&lt;=5,"Poor")</f>
        <v>Excellent</v>
      </c>
      <c r="U1809" s="9">
        <v>44906</v>
      </c>
      <c r="V1809" s="11">
        <v>2</v>
      </c>
      <c r="W1809" s="11" t="str" cm="1">
        <f t="array" ref="W1809">_xlfn.IFS(S1809&lt;=2,"High",S1809=3,"Moderate",S1809&lt;=5,"Low")</f>
        <v>High</v>
      </c>
      <c r="X1809" s="11">
        <v>5</v>
      </c>
      <c r="Y1809" s="11" t="str" cm="1">
        <f t="array" ref="Y1809">_xlfn.IFS(S1809&lt;=2,"High",S1809=3,"Moderate",S1809&lt;=5,"Low")</f>
        <v>High</v>
      </c>
      <c r="Z1809" s="11">
        <v>3</v>
      </c>
      <c r="AA1809" s="11" t="str" cm="1">
        <f t="array" ref="AA1809">_xlfn.IFS(S1809&lt;=2,"High",S1809=3,"Moderate",S1809&lt;=5,"Low")</f>
        <v>High</v>
      </c>
      <c r="AB1809" s="9">
        <v>44942</v>
      </c>
      <c r="AC1809" s="11" t="s">
        <v>67</v>
      </c>
      <c r="AD1809" s="11" t="s">
        <v>41</v>
      </c>
      <c r="AE1809" s="11" t="s">
        <v>42</v>
      </c>
      <c r="AF1809" s="11">
        <v>3</v>
      </c>
      <c r="AG1809" s="12">
        <v>108.2</v>
      </c>
      <c r="AH1809" s="11">
        <v>67</v>
      </c>
      <c r="AI1809" s="11" t="str" cm="1">
        <f t="array" ref="AI1809">_xlfn.IFS(AH1809&lt;=25,"Young",AH1809&lt;=50,"Adult",AH1809&gt;50,"Old")</f>
        <v>Old</v>
      </c>
    </row>
    <row r="1810" spans="1:35" x14ac:dyDescent="0.35">
      <c r="A1810" s="7">
        <v>2332</v>
      </c>
      <c r="B1810" s="5">
        <v>43645</v>
      </c>
      <c r="C1810" s="6">
        <f t="shared" ca="1" si="28"/>
        <v>6.8916666666666666</v>
      </c>
      <c r="D1810" s="7" t="s">
        <v>121</v>
      </c>
      <c r="E1810" s="7" t="s">
        <v>73</v>
      </c>
      <c r="F1810" s="7" t="s">
        <v>29</v>
      </c>
      <c r="G1810" s="7" t="s">
        <v>30</v>
      </c>
      <c r="H1810" s="7" t="s">
        <v>31</v>
      </c>
      <c r="I1810" s="7" t="s">
        <v>54</v>
      </c>
      <c r="J1810" s="7" t="s">
        <v>33</v>
      </c>
      <c r="K1810" s="7" t="s">
        <v>96</v>
      </c>
      <c r="L1810" s="5">
        <v>26166</v>
      </c>
      <c r="M1810" s="7" t="s">
        <v>35</v>
      </c>
      <c r="N1810" s="7" t="s">
        <v>47</v>
      </c>
      <c r="O1810" s="7" t="s">
        <v>37</v>
      </c>
      <c r="P1810" s="7" t="s">
        <v>38</v>
      </c>
      <c r="Q1810" s="7" t="s">
        <v>39</v>
      </c>
      <c r="R1810" s="7" cm="1">
        <f t="array" ref="R1810">_xlfn.IFS(Table3[[#This Row],[Performance Levels]]="Exceeds",4,Table3[[#This Row],[Performance Levels]]="Fully Meets",3,Table3[[#This Row],[Performance Levels]]="PIP",1,Table3[[#This Row],[Performance Levels]]="Needs Improvement",2)</f>
        <v>3</v>
      </c>
      <c r="S1810" s="7">
        <v>4</v>
      </c>
      <c r="T1810" s="7" t="str" cm="1">
        <f t="array" ref="T1810">_xlfn.IFS(S1810&lt;=2,"Excellent",S1810=3,"Average",S1810&lt;=5,"Poor")</f>
        <v>Poor</v>
      </c>
      <c r="U1810" s="5">
        <v>44867</v>
      </c>
      <c r="V1810" s="7">
        <v>1</v>
      </c>
      <c r="W1810" s="7" t="str" cm="1">
        <f t="array" ref="W1810">_xlfn.IFS(S1810&lt;=2,"High",S1810=3,"Moderate",S1810&lt;=5,"Low")</f>
        <v>Low</v>
      </c>
      <c r="X1810" s="7">
        <v>1</v>
      </c>
      <c r="Y1810" s="7" t="str" cm="1">
        <f t="array" ref="Y1810">_xlfn.IFS(S1810&lt;=2,"High",S1810=3,"Moderate",S1810&lt;=5,"Low")</f>
        <v>Low</v>
      </c>
      <c r="Z1810" s="7">
        <v>1</v>
      </c>
      <c r="AA1810" s="7" t="str" cm="1">
        <f t="array" ref="AA1810">_xlfn.IFS(S1810&lt;=2,"High",S1810=3,"Moderate",S1810&lt;=5,"Low")</f>
        <v>Low</v>
      </c>
      <c r="AB1810" s="5">
        <v>44894</v>
      </c>
      <c r="AC1810" s="7" t="s">
        <v>91</v>
      </c>
      <c r="AD1810" s="7" t="s">
        <v>41</v>
      </c>
      <c r="AE1810" s="7" t="s">
        <v>62</v>
      </c>
      <c r="AF1810" s="7">
        <v>3</v>
      </c>
      <c r="AG1810" s="8">
        <v>144.68</v>
      </c>
      <c r="AH1810" s="7">
        <v>48</v>
      </c>
      <c r="AI1810" s="7" t="str" cm="1">
        <f t="array" ref="AI1810">_xlfn.IFS(AH1810&lt;=25,"Young",AH1810&lt;=50,"Adult",AH1810&gt;50,"Old")</f>
        <v>Adult</v>
      </c>
    </row>
    <row r="1811" spans="1:35" x14ac:dyDescent="0.35">
      <c r="A1811" s="11">
        <v>2333</v>
      </c>
      <c r="B1811" s="9">
        <v>43558</v>
      </c>
      <c r="C1811" s="10">
        <f t="shared" ca="1" si="28"/>
        <v>7.1305555555555555</v>
      </c>
      <c r="D1811" s="11" t="s">
        <v>119</v>
      </c>
      <c r="E1811" s="11" t="s">
        <v>68</v>
      </c>
      <c r="F1811" s="11" t="s">
        <v>29</v>
      </c>
      <c r="G1811" s="11" t="s">
        <v>54</v>
      </c>
      <c r="H1811" s="11" t="s">
        <v>31</v>
      </c>
      <c r="I1811" s="11" t="s">
        <v>32</v>
      </c>
      <c r="J1811" s="11" t="s">
        <v>94</v>
      </c>
      <c r="K1811" s="11" t="s">
        <v>104</v>
      </c>
      <c r="L1811" s="9">
        <v>18828</v>
      </c>
      <c r="M1811" s="11" t="s">
        <v>35</v>
      </c>
      <c r="N1811" s="11" t="s">
        <v>36</v>
      </c>
      <c r="O1811" s="11" t="s">
        <v>83</v>
      </c>
      <c r="P1811" s="11" t="s">
        <v>76</v>
      </c>
      <c r="Q1811" s="11" t="s">
        <v>39</v>
      </c>
      <c r="R1811" s="11" cm="1">
        <f t="array" ref="R1811">_xlfn.IFS(Table3[[#This Row],[Performance Levels]]="Exceeds",4,Table3[[#This Row],[Performance Levels]]="Fully Meets",3,Table3[[#This Row],[Performance Levels]]="PIP",1,Table3[[#This Row],[Performance Levels]]="Needs Improvement",2)</f>
        <v>3</v>
      </c>
      <c r="S1811" s="11">
        <v>1</v>
      </c>
      <c r="T1811" s="11" t="str" cm="1">
        <f t="array" ref="T1811">_xlfn.IFS(S1811&lt;=2,"Excellent",S1811=3,"Average",S1811&lt;=5,"Poor")</f>
        <v>Excellent</v>
      </c>
      <c r="U1811" s="9">
        <v>45035</v>
      </c>
      <c r="V1811" s="11">
        <v>5</v>
      </c>
      <c r="W1811" s="11" t="str" cm="1">
        <f t="array" ref="W1811">_xlfn.IFS(S1811&lt;=2,"High",S1811=3,"Moderate",S1811&lt;=5,"Low")</f>
        <v>High</v>
      </c>
      <c r="X1811" s="11">
        <v>4</v>
      </c>
      <c r="Y1811" s="11" t="str" cm="1">
        <f t="array" ref="Y1811">_xlfn.IFS(S1811&lt;=2,"High",S1811=3,"Moderate",S1811&lt;=5,"Low")</f>
        <v>High</v>
      </c>
      <c r="Z1811" s="11">
        <v>2</v>
      </c>
      <c r="AA1811" s="11" t="str" cm="1">
        <f t="array" ref="AA1811">_xlfn.IFS(S1811&lt;=2,"High",S1811=3,"Moderate",S1811&lt;=5,"Low")</f>
        <v>High</v>
      </c>
      <c r="AB1811" s="9">
        <v>45017</v>
      </c>
      <c r="AC1811" s="11" t="s">
        <v>67</v>
      </c>
      <c r="AD1811" s="11" t="s">
        <v>41</v>
      </c>
      <c r="AE1811" s="11" t="s">
        <v>42</v>
      </c>
      <c r="AF1811" s="11">
        <v>4</v>
      </c>
      <c r="AG1811" s="12">
        <v>769.76</v>
      </c>
      <c r="AH1811" s="11">
        <v>68</v>
      </c>
      <c r="AI1811" s="11" t="str" cm="1">
        <f t="array" ref="AI1811">_xlfn.IFS(AH1811&lt;=25,"Young",AH1811&lt;=50,"Adult",AH1811&gt;50,"Old")</f>
        <v>Old</v>
      </c>
    </row>
    <row r="1812" spans="1:35" x14ac:dyDescent="0.35">
      <c r="A1812" s="7">
        <v>2334</v>
      </c>
      <c r="B1812" s="5">
        <v>44398</v>
      </c>
      <c r="C1812" s="6">
        <f t="shared" ca="1" si="28"/>
        <v>4.8305555555555557</v>
      </c>
      <c r="D1812" s="7" t="s">
        <v>119</v>
      </c>
      <c r="E1812" s="7" t="s">
        <v>28</v>
      </c>
      <c r="F1812" s="7" t="s">
        <v>29</v>
      </c>
      <c r="G1812" s="7" t="s">
        <v>30</v>
      </c>
      <c r="H1812" s="7" t="s">
        <v>44</v>
      </c>
      <c r="I1812" s="7" t="s">
        <v>32</v>
      </c>
      <c r="J1812" s="7" t="s">
        <v>94</v>
      </c>
      <c r="K1812" s="7" t="s">
        <v>78</v>
      </c>
      <c r="L1812" s="5">
        <v>30366</v>
      </c>
      <c r="M1812" s="7" t="s">
        <v>35</v>
      </c>
      <c r="N1812" s="7" t="s">
        <v>47</v>
      </c>
      <c r="O1812" s="7" t="s">
        <v>83</v>
      </c>
      <c r="P1812" s="7" t="s">
        <v>60</v>
      </c>
      <c r="Q1812" s="7" t="s">
        <v>39</v>
      </c>
      <c r="R1812" s="7" cm="1">
        <f t="array" ref="R1812">_xlfn.IFS(Table3[[#This Row],[Performance Levels]]="Exceeds",4,Table3[[#This Row],[Performance Levels]]="Fully Meets",3,Table3[[#This Row],[Performance Levels]]="PIP",1,Table3[[#This Row],[Performance Levels]]="Needs Improvement",2)</f>
        <v>3</v>
      </c>
      <c r="S1812" s="7">
        <v>4</v>
      </c>
      <c r="T1812" s="7" t="str" cm="1">
        <f t="array" ref="T1812">_xlfn.IFS(S1812&lt;=2,"Excellent",S1812=3,"Average",S1812&lt;=5,"Poor")</f>
        <v>Poor</v>
      </c>
      <c r="U1812" s="5">
        <v>44896</v>
      </c>
      <c r="V1812" s="7">
        <v>3</v>
      </c>
      <c r="W1812" s="7" t="str" cm="1">
        <f t="array" ref="W1812">_xlfn.IFS(S1812&lt;=2,"High",S1812=3,"Moderate",S1812&lt;=5,"Low")</f>
        <v>Low</v>
      </c>
      <c r="X1812" s="7">
        <v>3</v>
      </c>
      <c r="Y1812" s="7" t="str" cm="1">
        <f t="array" ref="Y1812">_xlfn.IFS(S1812&lt;=2,"High",S1812=3,"Moderate",S1812&lt;=5,"Low")</f>
        <v>Low</v>
      </c>
      <c r="Z1812" s="7">
        <v>5</v>
      </c>
      <c r="AA1812" s="7" t="str" cm="1">
        <f t="array" ref="AA1812">_xlfn.IFS(S1812&lt;=2,"High",S1812=3,"Moderate",S1812&lt;=5,"Low")</f>
        <v>Low</v>
      </c>
      <c r="AB1812" s="5">
        <v>45006</v>
      </c>
      <c r="AC1812" s="7" t="s">
        <v>61</v>
      </c>
      <c r="AD1812" s="7" t="s">
        <v>41</v>
      </c>
      <c r="AE1812" s="7" t="s">
        <v>42</v>
      </c>
      <c r="AF1812" s="7">
        <v>5</v>
      </c>
      <c r="AG1812" s="8">
        <v>860.16</v>
      </c>
      <c r="AH1812" s="7">
        <v>38</v>
      </c>
      <c r="AI1812" s="7" t="str" cm="1">
        <f t="array" ref="AI1812">_xlfn.IFS(AH1812&lt;=25,"Young",AH1812&lt;=50,"Adult",AH1812&gt;50,"Old")</f>
        <v>Adult</v>
      </c>
    </row>
    <row r="1813" spans="1:35" x14ac:dyDescent="0.35">
      <c r="A1813" s="11">
        <v>2335</v>
      </c>
      <c r="B1813" s="9">
        <v>44769</v>
      </c>
      <c r="C1813" s="10">
        <f t="shared" ca="1" si="28"/>
        <v>3.8138888888888891</v>
      </c>
      <c r="D1813" s="11" t="s">
        <v>119</v>
      </c>
      <c r="E1813" s="11" t="s">
        <v>43</v>
      </c>
      <c r="F1813" s="11" t="s">
        <v>29</v>
      </c>
      <c r="G1813" s="11" t="s">
        <v>54</v>
      </c>
      <c r="H1813" s="11" t="s">
        <v>31</v>
      </c>
      <c r="I1813" s="11" t="s">
        <v>32</v>
      </c>
      <c r="J1813" s="11" t="s">
        <v>94</v>
      </c>
      <c r="K1813" s="11" t="s">
        <v>64</v>
      </c>
      <c r="L1813" s="9">
        <v>52920</v>
      </c>
      <c r="M1813" s="11" t="s">
        <v>35</v>
      </c>
      <c r="N1813" s="11" t="s">
        <v>47</v>
      </c>
      <c r="O1813" s="11" t="s">
        <v>37</v>
      </c>
      <c r="P1813" s="11" t="s">
        <v>76</v>
      </c>
      <c r="Q1813" s="11" t="s">
        <v>39</v>
      </c>
      <c r="R1813" s="11" cm="1">
        <f t="array" ref="R1813">_xlfn.IFS(Table3[[#This Row],[Performance Levels]]="Exceeds",4,Table3[[#This Row],[Performance Levels]]="Fully Meets",3,Table3[[#This Row],[Performance Levels]]="PIP",1,Table3[[#This Row],[Performance Levels]]="Needs Improvement",2)</f>
        <v>3</v>
      </c>
      <c r="S1813" s="11">
        <v>4</v>
      </c>
      <c r="T1813" s="11" t="str" cm="1">
        <f t="array" ref="T1813">_xlfn.IFS(S1813&lt;=2,"Excellent",S1813=3,"Average",S1813&lt;=5,"Poor")</f>
        <v>Poor</v>
      </c>
      <c r="U1813" s="9">
        <v>45009</v>
      </c>
      <c r="V1813" s="11">
        <v>1</v>
      </c>
      <c r="W1813" s="11" t="str" cm="1">
        <f t="array" ref="W1813">_xlfn.IFS(S1813&lt;=2,"High",S1813=3,"Moderate",S1813&lt;=5,"Low")</f>
        <v>Low</v>
      </c>
      <c r="X1813" s="11">
        <v>5</v>
      </c>
      <c r="Y1813" s="11" t="str" cm="1">
        <f t="array" ref="Y1813">_xlfn.IFS(S1813&lt;=2,"High",S1813=3,"Moderate",S1813&lt;=5,"Low")</f>
        <v>Low</v>
      </c>
      <c r="Z1813" s="11">
        <v>5</v>
      </c>
      <c r="AA1813" s="11" t="str" cm="1">
        <f t="array" ref="AA1813">_xlfn.IFS(S1813&lt;=2,"High",S1813=3,"Moderate",S1813&lt;=5,"Low")</f>
        <v>Low</v>
      </c>
      <c r="AB1813" s="9">
        <v>44805</v>
      </c>
      <c r="AC1813" s="11" t="s">
        <v>91</v>
      </c>
      <c r="AD1813" s="11" t="s">
        <v>41</v>
      </c>
      <c r="AE1813" s="11" t="s">
        <v>62</v>
      </c>
      <c r="AF1813" s="11">
        <v>4</v>
      </c>
      <c r="AG1813" s="12">
        <v>957.24</v>
      </c>
      <c r="AH1813" s="11">
        <v>78</v>
      </c>
      <c r="AI1813" s="11" t="str" cm="1">
        <f t="array" ref="AI1813">_xlfn.IFS(AH1813&lt;=25,"Young",AH1813&lt;=50,"Adult",AH1813&gt;50,"Old")</f>
        <v>Old</v>
      </c>
    </row>
    <row r="1814" spans="1:35" x14ac:dyDescent="0.35">
      <c r="A1814" s="7">
        <v>2336</v>
      </c>
      <c r="B1814" s="5">
        <v>43744</v>
      </c>
      <c r="C1814" s="6">
        <f t="shared" ca="1" si="28"/>
        <v>6.6222222222222218</v>
      </c>
      <c r="D1814" s="7" t="s">
        <v>132</v>
      </c>
      <c r="E1814" s="7" t="s">
        <v>28</v>
      </c>
      <c r="F1814" s="7" t="s">
        <v>29</v>
      </c>
      <c r="G1814" s="7" t="s">
        <v>30</v>
      </c>
      <c r="H1814" s="7" t="s">
        <v>44</v>
      </c>
      <c r="I1814" s="7" t="s">
        <v>54</v>
      </c>
      <c r="J1814" s="7" t="s">
        <v>33</v>
      </c>
      <c r="K1814" s="7" t="s">
        <v>64</v>
      </c>
      <c r="L1814" s="5">
        <v>30808</v>
      </c>
      <c r="M1814" s="7" t="s">
        <v>35</v>
      </c>
      <c r="N1814" s="7" t="s">
        <v>36</v>
      </c>
      <c r="O1814" s="7" t="s">
        <v>59</v>
      </c>
      <c r="P1814" s="7" t="s">
        <v>60</v>
      </c>
      <c r="Q1814" s="7" t="s">
        <v>39</v>
      </c>
      <c r="R1814" s="7" cm="1">
        <f t="array" ref="R1814">_xlfn.IFS(Table3[[#This Row],[Performance Levels]]="Exceeds",4,Table3[[#This Row],[Performance Levels]]="Fully Meets",3,Table3[[#This Row],[Performance Levels]]="PIP",1,Table3[[#This Row],[Performance Levels]]="Needs Improvement",2)</f>
        <v>3</v>
      </c>
      <c r="S1814" s="7">
        <v>4</v>
      </c>
      <c r="T1814" s="7" t="str" cm="1">
        <f t="array" ref="T1814">_xlfn.IFS(S1814&lt;=2,"Excellent",S1814=3,"Average",S1814&lt;=5,"Poor")</f>
        <v>Poor</v>
      </c>
      <c r="U1814" s="5">
        <v>44783</v>
      </c>
      <c r="V1814" s="7">
        <v>5</v>
      </c>
      <c r="W1814" s="7" t="str" cm="1">
        <f t="array" ref="W1814">_xlfn.IFS(S1814&lt;=2,"High",S1814=3,"Moderate",S1814&lt;=5,"Low")</f>
        <v>Low</v>
      </c>
      <c r="X1814" s="7">
        <v>1</v>
      </c>
      <c r="Y1814" s="7" t="str" cm="1">
        <f t="array" ref="Y1814">_xlfn.IFS(S1814&lt;=2,"High",S1814=3,"Moderate",S1814&lt;=5,"Low")</f>
        <v>Low</v>
      </c>
      <c r="Z1814" s="7">
        <v>5</v>
      </c>
      <c r="AA1814" s="7" t="str" cm="1">
        <f t="array" ref="AA1814">_xlfn.IFS(S1814&lt;=2,"High",S1814=3,"Moderate",S1814&lt;=5,"Low")</f>
        <v>Low</v>
      </c>
      <c r="AB1814" s="5">
        <v>44963</v>
      </c>
      <c r="AC1814" s="7" t="s">
        <v>91</v>
      </c>
      <c r="AD1814" s="7" t="s">
        <v>50</v>
      </c>
      <c r="AE1814" s="7" t="s">
        <v>62</v>
      </c>
      <c r="AF1814" s="7">
        <v>3</v>
      </c>
      <c r="AG1814" s="8">
        <v>301.02999999999997</v>
      </c>
      <c r="AH1814" s="7">
        <v>35</v>
      </c>
      <c r="AI1814" s="7" t="str" cm="1">
        <f t="array" ref="AI1814">_xlfn.IFS(AH1814&lt;=25,"Young",AH1814&lt;=50,"Adult",AH1814&gt;50,"Old")</f>
        <v>Adult</v>
      </c>
    </row>
    <row r="1815" spans="1:35" x14ac:dyDescent="0.35">
      <c r="A1815" s="11">
        <v>2337</v>
      </c>
      <c r="B1815" s="9">
        <v>44302</v>
      </c>
      <c r="C1815" s="10">
        <f t="shared" ca="1" si="28"/>
        <v>5.0944444444444441</v>
      </c>
      <c r="D1815" s="11" t="s">
        <v>132</v>
      </c>
      <c r="E1815" s="11" t="s">
        <v>84</v>
      </c>
      <c r="F1815" s="11" t="s">
        <v>29</v>
      </c>
      <c r="G1815" s="11" t="s">
        <v>54</v>
      </c>
      <c r="H1815" s="11" t="s">
        <v>31</v>
      </c>
      <c r="I1815" s="11" t="s">
        <v>45</v>
      </c>
      <c r="J1815" s="11" t="s">
        <v>33</v>
      </c>
      <c r="K1815" s="11" t="s">
        <v>78</v>
      </c>
      <c r="L1815" s="9">
        <v>32533</v>
      </c>
      <c r="M1815" s="11" t="s">
        <v>35</v>
      </c>
      <c r="N1815" s="11" t="s">
        <v>47</v>
      </c>
      <c r="O1815" s="11" t="s">
        <v>59</v>
      </c>
      <c r="P1815" s="11" t="s">
        <v>60</v>
      </c>
      <c r="Q1815" s="11" t="s">
        <v>39</v>
      </c>
      <c r="R1815" s="11" cm="1">
        <f t="array" ref="R1815">_xlfn.IFS(Table3[[#This Row],[Performance Levels]]="Exceeds",4,Table3[[#This Row],[Performance Levels]]="Fully Meets",3,Table3[[#This Row],[Performance Levels]]="PIP",1,Table3[[#This Row],[Performance Levels]]="Needs Improvement",2)</f>
        <v>3</v>
      </c>
      <c r="S1815" s="11">
        <v>4</v>
      </c>
      <c r="T1815" s="11" t="str" cm="1">
        <f t="array" ref="T1815">_xlfn.IFS(S1815&lt;=2,"Excellent",S1815=3,"Average",S1815&lt;=5,"Poor")</f>
        <v>Poor</v>
      </c>
      <c r="U1815" s="9">
        <v>45116</v>
      </c>
      <c r="V1815" s="11">
        <v>1</v>
      </c>
      <c r="W1815" s="11" t="str" cm="1">
        <f t="array" ref="W1815">_xlfn.IFS(S1815&lt;=2,"High",S1815=3,"Moderate",S1815&lt;=5,"Low")</f>
        <v>Low</v>
      </c>
      <c r="X1815" s="11">
        <v>4</v>
      </c>
      <c r="Y1815" s="11" t="str" cm="1">
        <f t="array" ref="Y1815">_xlfn.IFS(S1815&lt;=2,"High",S1815=3,"Moderate",S1815&lt;=5,"Low")</f>
        <v>Low</v>
      </c>
      <c r="Z1815" s="11">
        <v>3</v>
      </c>
      <c r="AA1815" s="11" t="str" cm="1">
        <f t="array" ref="AA1815">_xlfn.IFS(S1815&lt;=2,"High",S1815=3,"Moderate",S1815&lt;=5,"Low")</f>
        <v>Low</v>
      </c>
      <c r="AB1815" s="9">
        <v>45122</v>
      </c>
      <c r="AC1815" s="11" t="s">
        <v>61</v>
      </c>
      <c r="AD1815" s="11" t="s">
        <v>41</v>
      </c>
      <c r="AE1815" s="11" t="s">
        <v>51</v>
      </c>
      <c r="AF1815" s="11">
        <v>2</v>
      </c>
      <c r="AG1815" s="12">
        <v>366.82</v>
      </c>
      <c r="AH1815" s="11">
        <v>32</v>
      </c>
      <c r="AI1815" s="11" t="str" cm="1">
        <f t="array" ref="AI1815">_xlfn.IFS(AH1815&lt;=25,"Young",AH1815&lt;=50,"Adult",AH1815&gt;50,"Old")</f>
        <v>Adult</v>
      </c>
    </row>
    <row r="1816" spans="1:35" x14ac:dyDescent="0.35">
      <c r="A1816" s="7">
        <v>2338</v>
      </c>
      <c r="B1816" s="5">
        <v>43383</v>
      </c>
      <c r="C1816" s="6">
        <f t="shared" ca="1" si="28"/>
        <v>7.6111111111111107</v>
      </c>
      <c r="D1816" s="7" t="s">
        <v>132</v>
      </c>
      <c r="E1816" s="7" t="s">
        <v>43</v>
      </c>
      <c r="F1816" s="7" t="s">
        <v>29</v>
      </c>
      <c r="G1816" s="7" t="s">
        <v>45</v>
      </c>
      <c r="H1816" s="7" t="s">
        <v>31</v>
      </c>
      <c r="I1816" s="7" t="s">
        <v>32</v>
      </c>
      <c r="J1816" s="7" t="s">
        <v>33</v>
      </c>
      <c r="K1816" s="7" t="s">
        <v>95</v>
      </c>
      <c r="L1816" s="5">
        <v>26151</v>
      </c>
      <c r="M1816" s="7" t="s">
        <v>35</v>
      </c>
      <c r="N1816" s="7" t="s">
        <v>36</v>
      </c>
      <c r="O1816" s="7" t="s">
        <v>59</v>
      </c>
      <c r="P1816" s="7" t="s">
        <v>66</v>
      </c>
      <c r="Q1816" s="7" t="s">
        <v>39</v>
      </c>
      <c r="R1816" s="7" cm="1">
        <f t="array" ref="R1816">_xlfn.IFS(Table3[[#This Row],[Performance Levels]]="Exceeds",4,Table3[[#This Row],[Performance Levels]]="Fully Meets",3,Table3[[#This Row],[Performance Levels]]="PIP",1,Table3[[#This Row],[Performance Levels]]="Needs Improvement",2)</f>
        <v>3</v>
      </c>
      <c r="S1816" s="7">
        <v>4</v>
      </c>
      <c r="T1816" s="7" t="str" cm="1">
        <f t="array" ref="T1816">_xlfn.IFS(S1816&lt;=2,"Excellent",S1816=3,"Average",S1816&lt;=5,"Poor")</f>
        <v>Poor</v>
      </c>
      <c r="U1816" s="5">
        <v>44813</v>
      </c>
      <c r="V1816" s="7">
        <v>2</v>
      </c>
      <c r="W1816" s="7" t="str" cm="1">
        <f t="array" ref="W1816">_xlfn.IFS(S1816&lt;=2,"High",S1816=3,"Moderate",S1816&lt;=5,"Low")</f>
        <v>Low</v>
      </c>
      <c r="X1816" s="7">
        <v>3</v>
      </c>
      <c r="Y1816" s="7" t="str" cm="1">
        <f t="array" ref="Y1816">_xlfn.IFS(S1816&lt;=2,"High",S1816=3,"Moderate",S1816&lt;=5,"Low")</f>
        <v>Low</v>
      </c>
      <c r="Z1816" s="7">
        <v>5</v>
      </c>
      <c r="AA1816" s="7" t="str" cm="1">
        <f t="array" ref="AA1816">_xlfn.IFS(S1816&lt;=2,"High",S1816=3,"Moderate",S1816&lt;=5,"Low")</f>
        <v>Low</v>
      </c>
      <c r="AB1816" s="5">
        <v>45095</v>
      </c>
      <c r="AC1816" s="7" t="s">
        <v>49</v>
      </c>
      <c r="AD1816" s="7" t="s">
        <v>50</v>
      </c>
      <c r="AE1816" s="7" t="s">
        <v>62</v>
      </c>
      <c r="AF1816" s="7">
        <v>2</v>
      </c>
      <c r="AG1816" s="8">
        <v>819.8</v>
      </c>
      <c r="AH1816" s="7">
        <v>47</v>
      </c>
      <c r="AI1816" s="7" t="str" cm="1">
        <f t="array" ref="AI1816">_xlfn.IFS(AH1816&lt;=25,"Young",AH1816&lt;=50,"Adult",AH1816&gt;50,"Old")</f>
        <v>Adult</v>
      </c>
    </row>
    <row r="1817" spans="1:35" x14ac:dyDescent="0.35">
      <c r="A1817" s="11">
        <v>2339</v>
      </c>
      <c r="B1817" s="9">
        <v>44767</v>
      </c>
      <c r="C1817" s="10">
        <f t="shared" ca="1" si="28"/>
        <v>3.8194444444444446</v>
      </c>
      <c r="D1817" s="11" t="s">
        <v>132</v>
      </c>
      <c r="E1817" s="11" t="s">
        <v>86</v>
      </c>
      <c r="F1817" s="11" t="s">
        <v>107</v>
      </c>
      <c r="G1817" s="11" t="s">
        <v>54</v>
      </c>
      <c r="H1817" s="11" t="s">
        <v>55</v>
      </c>
      <c r="I1817" s="11" t="s">
        <v>45</v>
      </c>
      <c r="J1817" s="11" t="s">
        <v>33</v>
      </c>
      <c r="K1817" s="11" t="s">
        <v>57</v>
      </c>
      <c r="L1817" s="9">
        <v>26517</v>
      </c>
      <c r="M1817" s="11" t="s">
        <v>35</v>
      </c>
      <c r="N1817" s="11" t="s">
        <v>36</v>
      </c>
      <c r="O1817" s="11" t="s">
        <v>71</v>
      </c>
      <c r="P1817" s="11" t="s">
        <v>66</v>
      </c>
      <c r="Q1817" s="11" t="s">
        <v>39</v>
      </c>
      <c r="R1817" s="11" cm="1">
        <f t="array" ref="R1817">_xlfn.IFS(Table3[[#This Row],[Performance Levels]]="Exceeds",4,Table3[[#This Row],[Performance Levels]]="Fully Meets",3,Table3[[#This Row],[Performance Levels]]="PIP",1,Table3[[#This Row],[Performance Levels]]="Needs Improvement",2)</f>
        <v>3</v>
      </c>
      <c r="S1817" s="11">
        <v>1</v>
      </c>
      <c r="T1817" s="11" t="str" cm="1">
        <f t="array" ref="T1817">_xlfn.IFS(S1817&lt;=2,"Excellent",S1817=3,"Average",S1817&lt;=5,"Poor")</f>
        <v>Excellent</v>
      </c>
      <c r="U1817" s="9">
        <v>45007</v>
      </c>
      <c r="V1817" s="11">
        <v>3</v>
      </c>
      <c r="W1817" s="11" t="str" cm="1">
        <f t="array" ref="W1817">_xlfn.IFS(S1817&lt;=2,"High",S1817=3,"Moderate",S1817&lt;=5,"Low")</f>
        <v>High</v>
      </c>
      <c r="X1817" s="11">
        <v>1</v>
      </c>
      <c r="Y1817" s="11" t="str" cm="1">
        <f t="array" ref="Y1817">_xlfn.IFS(S1817&lt;=2,"High",S1817=3,"Moderate",S1817&lt;=5,"Low")</f>
        <v>High</v>
      </c>
      <c r="Z1817" s="11">
        <v>5</v>
      </c>
      <c r="AA1817" s="11" t="str" cm="1">
        <f t="array" ref="AA1817">_xlfn.IFS(S1817&lt;=2,"High",S1817=3,"Moderate",S1817&lt;=5,"Low")</f>
        <v>High</v>
      </c>
      <c r="AB1817" s="9">
        <v>44897</v>
      </c>
      <c r="AC1817" s="11" t="s">
        <v>40</v>
      </c>
      <c r="AD1817" s="11" t="s">
        <v>41</v>
      </c>
      <c r="AE1817" s="11" t="s">
        <v>42</v>
      </c>
      <c r="AF1817" s="11">
        <v>5</v>
      </c>
      <c r="AG1817" s="12">
        <v>369.94</v>
      </c>
      <c r="AH1817" s="11">
        <v>50</v>
      </c>
      <c r="AI1817" s="11" t="str" cm="1">
        <f t="array" ref="AI1817">_xlfn.IFS(AH1817&lt;=25,"Young",AH1817&lt;=50,"Adult",AH1817&gt;50,"Old")</f>
        <v>Adult</v>
      </c>
    </row>
    <row r="1818" spans="1:35" x14ac:dyDescent="0.35">
      <c r="A1818" s="7">
        <v>2340</v>
      </c>
      <c r="B1818" s="5">
        <v>44272</v>
      </c>
      <c r="C1818" s="6">
        <f t="shared" ca="1" si="28"/>
        <v>5.1749999999999998</v>
      </c>
      <c r="D1818" s="7" t="s">
        <v>132</v>
      </c>
      <c r="E1818" s="7" t="s">
        <v>63</v>
      </c>
      <c r="F1818" s="7" t="s">
        <v>107</v>
      </c>
      <c r="G1818" s="7" t="s">
        <v>30</v>
      </c>
      <c r="H1818" s="7" t="s">
        <v>44</v>
      </c>
      <c r="I1818" s="7" t="s">
        <v>32</v>
      </c>
      <c r="J1818" s="7" t="s">
        <v>33</v>
      </c>
      <c r="K1818" s="7" t="s">
        <v>64</v>
      </c>
      <c r="L1818" s="5">
        <v>36949</v>
      </c>
      <c r="M1818" s="7" t="s">
        <v>35</v>
      </c>
      <c r="N1818" s="7" t="s">
        <v>36</v>
      </c>
      <c r="O1818" s="7" t="s">
        <v>37</v>
      </c>
      <c r="P1818" s="7" t="s">
        <v>60</v>
      </c>
      <c r="Q1818" s="7" t="s">
        <v>39</v>
      </c>
      <c r="R1818" s="7" cm="1">
        <f t="array" ref="R1818">_xlfn.IFS(Table3[[#This Row],[Performance Levels]]="Exceeds",4,Table3[[#This Row],[Performance Levels]]="Fully Meets",3,Table3[[#This Row],[Performance Levels]]="PIP",1,Table3[[#This Row],[Performance Levels]]="Needs Improvement",2)</f>
        <v>3</v>
      </c>
      <c r="S1818" s="7">
        <v>5</v>
      </c>
      <c r="T1818" s="7" t="str" cm="1">
        <f t="array" ref="T1818">_xlfn.IFS(S1818&lt;=2,"Excellent",S1818=3,"Average",S1818&lt;=5,"Poor")</f>
        <v>Poor</v>
      </c>
      <c r="U1818" s="5">
        <v>45069</v>
      </c>
      <c r="V1818" s="7">
        <v>4</v>
      </c>
      <c r="W1818" s="7" t="str" cm="1">
        <f t="array" ref="W1818">_xlfn.IFS(S1818&lt;=2,"High",S1818=3,"Moderate",S1818&lt;=5,"Low")</f>
        <v>Low</v>
      </c>
      <c r="X1818" s="7">
        <v>5</v>
      </c>
      <c r="Y1818" s="7" t="str" cm="1">
        <f t="array" ref="Y1818">_xlfn.IFS(S1818&lt;=2,"High",S1818=3,"Moderate",S1818&lt;=5,"Low")</f>
        <v>Low</v>
      </c>
      <c r="Z1818" s="7">
        <v>3</v>
      </c>
      <c r="AA1818" s="7" t="str" cm="1">
        <f t="array" ref="AA1818">_xlfn.IFS(S1818&lt;=2,"High",S1818=3,"Moderate",S1818&lt;=5,"Low")</f>
        <v>Low</v>
      </c>
      <c r="AB1818" s="5">
        <v>45051</v>
      </c>
      <c r="AC1818" s="7" t="s">
        <v>61</v>
      </c>
      <c r="AD1818" s="7" t="s">
        <v>50</v>
      </c>
      <c r="AE1818" s="7" t="s">
        <v>42</v>
      </c>
      <c r="AF1818" s="7">
        <v>1</v>
      </c>
      <c r="AG1818" s="8">
        <v>811.91</v>
      </c>
      <c r="AH1818" s="7">
        <v>20</v>
      </c>
      <c r="AI1818" s="7" t="str" cm="1">
        <f t="array" ref="AI1818">_xlfn.IFS(AH1818&lt;=25,"Young",AH1818&lt;=50,"Adult",AH1818&gt;50,"Old")</f>
        <v>Young</v>
      </c>
    </row>
    <row r="1819" spans="1:35" x14ac:dyDescent="0.35">
      <c r="A1819" s="11">
        <v>2341</v>
      </c>
      <c r="B1819" s="9">
        <v>43386</v>
      </c>
      <c r="C1819" s="10">
        <f t="shared" ca="1" si="28"/>
        <v>7.6027777777777779</v>
      </c>
      <c r="D1819" s="11" t="s">
        <v>132</v>
      </c>
      <c r="E1819" s="11" t="s">
        <v>93</v>
      </c>
      <c r="F1819" s="11" t="s">
        <v>29</v>
      </c>
      <c r="G1819" s="11" t="s">
        <v>54</v>
      </c>
      <c r="H1819" s="11" t="s">
        <v>44</v>
      </c>
      <c r="I1819" s="11" t="s">
        <v>54</v>
      </c>
      <c r="J1819" s="11" t="s">
        <v>33</v>
      </c>
      <c r="K1819" s="11" t="s">
        <v>57</v>
      </c>
      <c r="L1819" s="9">
        <v>30988</v>
      </c>
      <c r="M1819" s="11" t="s">
        <v>35</v>
      </c>
      <c r="N1819" s="11" t="s">
        <v>36</v>
      </c>
      <c r="O1819" s="11" t="s">
        <v>48</v>
      </c>
      <c r="P1819" s="11" t="s">
        <v>76</v>
      </c>
      <c r="Q1819" s="11" t="s">
        <v>39</v>
      </c>
      <c r="R1819" s="11" cm="1">
        <f t="array" ref="R1819">_xlfn.IFS(Table3[[#This Row],[Performance Levels]]="Exceeds",4,Table3[[#This Row],[Performance Levels]]="Fully Meets",3,Table3[[#This Row],[Performance Levels]]="PIP",1,Table3[[#This Row],[Performance Levels]]="Needs Improvement",2)</f>
        <v>3</v>
      </c>
      <c r="S1819" s="11">
        <v>2</v>
      </c>
      <c r="T1819" s="11" t="str" cm="1">
        <f t="array" ref="T1819">_xlfn.IFS(S1819&lt;=2,"Excellent",S1819=3,"Average",S1819&lt;=5,"Poor")</f>
        <v>Excellent</v>
      </c>
      <c r="U1819" s="9">
        <v>44848</v>
      </c>
      <c r="V1819" s="11">
        <v>1</v>
      </c>
      <c r="W1819" s="11" t="str" cm="1">
        <f t="array" ref="W1819">_xlfn.IFS(S1819&lt;=2,"High",S1819=3,"Moderate",S1819&lt;=5,"Low")</f>
        <v>High</v>
      </c>
      <c r="X1819" s="11">
        <v>5</v>
      </c>
      <c r="Y1819" s="11" t="str" cm="1">
        <f t="array" ref="Y1819">_xlfn.IFS(S1819&lt;=2,"High",S1819=3,"Moderate",S1819&lt;=5,"Low")</f>
        <v>High</v>
      </c>
      <c r="Z1819" s="11">
        <v>2</v>
      </c>
      <c r="AA1819" s="11" t="str" cm="1">
        <f t="array" ref="AA1819">_xlfn.IFS(S1819&lt;=2,"High",S1819=3,"Moderate",S1819&lt;=5,"Low")</f>
        <v>High</v>
      </c>
      <c r="AB1819" s="9">
        <v>45022</v>
      </c>
      <c r="AC1819" s="11" t="s">
        <v>91</v>
      </c>
      <c r="AD1819" s="11" t="s">
        <v>41</v>
      </c>
      <c r="AE1819" s="11" t="s">
        <v>42</v>
      </c>
      <c r="AF1819" s="11">
        <v>2</v>
      </c>
      <c r="AG1819" s="12">
        <v>121.05</v>
      </c>
      <c r="AH1819" s="11">
        <v>34</v>
      </c>
      <c r="AI1819" s="11" t="str" cm="1">
        <f t="array" ref="AI1819">_xlfn.IFS(AH1819&lt;=25,"Young",AH1819&lt;=50,"Adult",AH1819&gt;50,"Old")</f>
        <v>Adult</v>
      </c>
    </row>
    <row r="1820" spans="1:35" x14ac:dyDescent="0.35">
      <c r="A1820" s="7">
        <v>2342</v>
      </c>
      <c r="B1820" s="5">
        <v>43839</v>
      </c>
      <c r="C1820" s="6">
        <f t="shared" ca="1" si="28"/>
        <v>6.3638888888888889</v>
      </c>
      <c r="D1820" s="7" t="s">
        <v>132</v>
      </c>
      <c r="E1820" s="7" t="s">
        <v>73</v>
      </c>
      <c r="F1820" s="7" t="s">
        <v>29</v>
      </c>
      <c r="G1820" s="7" t="s">
        <v>45</v>
      </c>
      <c r="H1820" s="7" t="s">
        <v>31</v>
      </c>
      <c r="I1820" s="7" t="s">
        <v>32</v>
      </c>
      <c r="J1820" s="7" t="s">
        <v>33</v>
      </c>
      <c r="K1820" s="7" t="s">
        <v>69</v>
      </c>
      <c r="L1820" s="5">
        <v>24606</v>
      </c>
      <c r="M1820" s="7" t="s">
        <v>35</v>
      </c>
      <c r="N1820" s="7" t="s">
        <v>36</v>
      </c>
      <c r="O1820" s="7" t="s">
        <v>59</v>
      </c>
      <c r="P1820" s="7" t="s">
        <v>60</v>
      </c>
      <c r="Q1820" s="7" t="s">
        <v>39</v>
      </c>
      <c r="R1820" s="7" cm="1">
        <f t="array" ref="R1820">_xlfn.IFS(Table3[[#This Row],[Performance Levels]]="Exceeds",4,Table3[[#This Row],[Performance Levels]]="Fully Meets",3,Table3[[#This Row],[Performance Levels]]="PIP",1,Table3[[#This Row],[Performance Levels]]="Needs Improvement",2)</f>
        <v>3</v>
      </c>
      <c r="S1820" s="7">
        <v>5</v>
      </c>
      <c r="T1820" s="7" t="str" cm="1">
        <f t="array" ref="T1820">_xlfn.IFS(S1820&lt;=2,"Excellent",S1820=3,"Average",S1820&lt;=5,"Poor")</f>
        <v>Poor</v>
      </c>
      <c r="U1820" s="5">
        <v>45131</v>
      </c>
      <c r="V1820" s="7">
        <v>1</v>
      </c>
      <c r="W1820" s="7" t="str" cm="1">
        <f t="array" ref="W1820">_xlfn.IFS(S1820&lt;=2,"High",S1820=3,"Moderate",S1820&lt;=5,"Low")</f>
        <v>Low</v>
      </c>
      <c r="X1820" s="7">
        <v>4</v>
      </c>
      <c r="Y1820" s="7" t="str" cm="1">
        <f t="array" ref="Y1820">_xlfn.IFS(S1820&lt;=2,"High",S1820=3,"Moderate",S1820&lt;=5,"Low")</f>
        <v>Low</v>
      </c>
      <c r="Z1820" s="7">
        <v>3</v>
      </c>
      <c r="AA1820" s="7" t="str" cm="1">
        <f t="array" ref="AA1820">_xlfn.IFS(S1820&lt;=2,"High",S1820=3,"Moderate",S1820&lt;=5,"Low")</f>
        <v>Low</v>
      </c>
      <c r="AB1820" s="5">
        <v>45076</v>
      </c>
      <c r="AC1820" s="7" t="s">
        <v>91</v>
      </c>
      <c r="AD1820" s="7" t="s">
        <v>41</v>
      </c>
      <c r="AE1820" s="7" t="s">
        <v>62</v>
      </c>
      <c r="AF1820" s="7">
        <v>1</v>
      </c>
      <c r="AG1820" s="8">
        <v>704.53</v>
      </c>
      <c r="AH1820" s="7">
        <v>53</v>
      </c>
      <c r="AI1820" s="7" t="str" cm="1">
        <f t="array" ref="AI1820">_xlfn.IFS(AH1820&lt;=25,"Young",AH1820&lt;=50,"Adult",AH1820&gt;50,"Old")</f>
        <v>Old</v>
      </c>
    </row>
    <row r="1821" spans="1:35" x14ac:dyDescent="0.35">
      <c r="A1821" s="11">
        <v>2343</v>
      </c>
      <c r="B1821" s="9">
        <v>43726</v>
      </c>
      <c r="C1821" s="10">
        <f t="shared" ca="1" si="28"/>
        <v>6.6722222222222225</v>
      </c>
      <c r="D1821" s="11" t="s">
        <v>132</v>
      </c>
      <c r="E1821" s="11" t="s">
        <v>80</v>
      </c>
      <c r="F1821" s="11" t="s">
        <v>29</v>
      </c>
      <c r="G1821" s="11" t="s">
        <v>54</v>
      </c>
      <c r="H1821" s="11" t="s">
        <v>55</v>
      </c>
      <c r="I1821" s="11" t="s">
        <v>32</v>
      </c>
      <c r="J1821" s="11" t="s">
        <v>33</v>
      </c>
      <c r="K1821" s="11" t="s">
        <v>102</v>
      </c>
      <c r="L1821" s="9">
        <v>36085</v>
      </c>
      <c r="M1821" s="11" t="s">
        <v>35</v>
      </c>
      <c r="N1821" s="11" t="s">
        <v>36</v>
      </c>
      <c r="O1821" s="11" t="s">
        <v>48</v>
      </c>
      <c r="P1821" s="11" t="s">
        <v>60</v>
      </c>
      <c r="Q1821" s="11" t="s">
        <v>39</v>
      </c>
      <c r="R1821" s="11" cm="1">
        <f t="array" ref="R1821">_xlfn.IFS(Table3[[#This Row],[Performance Levels]]="Exceeds",4,Table3[[#This Row],[Performance Levels]]="Fully Meets",3,Table3[[#This Row],[Performance Levels]]="PIP",1,Table3[[#This Row],[Performance Levels]]="Needs Improvement",2)</f>
        <v>3</v>
      </c>
      <c r="S1821" s="11">
        <v>4</v>
      </c>
      <c r="T1821" s="11" t="str" cm="1">
        <f t="array" ref="T1821">_xlfn.IFS(S1821&lt;=2,"Excellent",S1821=3,"Average",S1821&lt;=5,"Poor")</f>
        <v>Poor</v>
      </c>
      <c r="U1821" s="9">
        <v>44887</v>
      </c>
      <c r="V1821" s="11">
        <v>1</v>
      </c>
      <c r="W1821" s="11" t="str" cm="1">
        <f t="array" ref="W1821">_xlfn.IFS(S1821&lt;=2,"High",S1821=3,"Moderate",S1821&lt;=5,"Low")</f>
        <v>Low</v>
      </c>
      <c r="X1821" s="11">
        <v>3</v>
      </c>
      <c r="Y1821" s="11" t="str" cm="1">
        <f t="array" ref="Y1821">_xlfn.IFS(S1821&lt;=2,"High",S1821=3,"Moderate",S1821&lt;=5,"Low")</f>
        <v>Low</v>
      </c>
      <c r="Z1821" s="11">
        <v>4</v>
      </c>
      <c r="AA1821" s="11" t="str" cm="1">
        <f t="array" ref="AA1821">_xlfn.IFS(S1821&lt;=2,"High",S1821=3,"Moderate",S1821&lt;=5,"Low")</f>
        <v>Low</v>
      </c>
      <c r="AB1821" s="9">
        <v>45077</v>
      </c>
      <c r="AC1821" s="11" t="s">
        <v>49</v>
      </c>
      <c r="AD1821" s="11" t="s">
        <v>41</v>
      </c>
      <c r="AE1821" s="11" t="s">
        <v>62</v>
      </c>
      <c r="AF1821" s="11">
        <v>5</v>
      </c>
      <c r="AG1821" s="12">
        <v>959.22</v>
      </c>
      <c r="AH1821" s="11">
        <v>21</v>
      </c>
      <c r="AI1821" s="11" t="str" cm="1">
        <f t="array" ref="AI1821">_xlfn.IFS(AH1821&lt;=25,"Young",AH1821&lt;=50,"Adult",AH1821&gt;50,"Old")</f>
        <v>Young</v>
      </c>
    </row>
    <row r="1822" spans="1:35" x14ac:dyDescent="0.35">
      <c r="A1822" s="7">
        <v>2344</v>
      </c>
      <c r="B1822" s="5">
        <v>43764</v>
      </c>
      <c r="C1822" s="6">
        <f t="shared" ca="1" si="28"/>
        <v>6.5666666666666664</v>
      </c>
      <c r="D1822" s="7" t="s">
        <v>132</v>
      </c>
      <c r="E1822" s="7" t="s">
        <v>53</v>
      </c>
      <c r="F1822" s="7" t="s">
        <v>29</v>
      </c>
      <c r="G1822" s="7" t="s">
        <v>30</v>
      </c>
      <c r="H1822" s="7" t="s">
        <v>31</v>
      </c>
      <c r="I1822" s="7" t="s">
        <v>32</v>
      </c>
      <c r="J1822" s="7" t="s">
        <v>33</v>
      </c>
      <c r="K1822" s="7" t="s">
        <v>104</v>
      </c>
      <c r="L1822" s="5">
        <v>33473</v>
      </c>
      <c r="M1822" s="7" t="s">
        <v>35</v>
      </c>
      <c r="N1822" s="7" t="s">
        <v>36</v>
      </c>
      <c r="O1822" s="7" t="s">
        <v>59</v>
      </c>
      <c r="P1822" s="7" t="s">
        <v>76</v>
      </c>
      <c r="Q1822" s="7" t="s">
        <v>39</v>
      </c>
      <c r="R1822" s="7" cm="1">
        <f t="array" ref="R1822">_xlfn.IFS(Table3[[#This Row],[Performance Levels]]="Exceeds",4,Table3[[#This Row],[Performance Levels]]="Fully Meets",3,Table3[[#This Row],[Performance Levels]]="PIP",1,Table3[[#This Row],[Performance Levels]]="Needs Improvement",2)</f>
        <v>3</v>
      </c>
      <c r="S1822" s="7">
        <v>1</v>
      </c>
      <c r="T1822" s="7" t="str" cm="1">
        <f t="array" ref="T1822">_xlfn.IFS(S1822&lt;=2,"Excellent",S1822=3,"Average",S1822&lt;=5,"Poor")</f>
        <v>Excellent</v>
      </c>
      <c r="U1822" s="5">
        <v>44965</v>
      </c>
      <c r="V1822" s="7">
        <v>2</v>
      </c>
      <c r="W1822" s="7" t="str" cm="1">
        <f t="array" ref="W1822">_xlfn.IFS(S1822&lt;=2,"High",S1822=3,"Moderate",S1822&lt;=5,"Low")</f>
        <v>High</v>
      </c>
      <c r="X1822" s="7">
        <v>5</v>
      </c>
      <c r="Y1822" s="7" t="str" cm="1">
        <f t="array" ref="Y1822">_xlfn.IFS(S1822&lt;=2,"High",S1822=3,"Moderate",S1822&lt;=5,"Low")</f>
        <v>High</v>
      </c>
      <c r="Z1822" s="7">
        <v>5</v>
      </c>
      <c r="AA1822" s="7" t="str" cm="1">
        <f t="array" ref="AA1822">_xlfn.IFS(S1822&lt;=2,"High",S1822=3,"Moderate",S1822&lt;=5,"Low")</f>
        <v>High</v>
      </c>
      <c r="AB1822" s="5">
        <v>44998</v>
      </c>
      <c r="AC1822" s="7" t="s">
        <v>67</v>
      </c>
      <c r="AD1822" s="7" t="s">
        <v>50</v>
      </c>
      <c r="AE1822" s="7" t="s">
        <v>62</v>
      </c>
      <c r="AF1822" s="7">
        <v>2</v>
      </c>
      <c r="AG1822" s="8">
        <v>967.05</v>
      </c>
      <c r="AH1822" s="7">
        <v>28</v>
      </c>
      <c r="AI1822" s="7" t="str" cm="1">
        <f t="array" ref="AI1822">_xlfn.IFS(AH1822&lt;=25,"Young",AH1822&lt;=50,"Adult",AH1822&gt;50,"Old")</f>
        <v>Adult</v>
      </c>
    </row>
    <row r="1823" spans="1:35" x14ac:dyDescent="0.35">
      <c r="A1823" s="11">
        <v>2345</v>
      </c>
      <c r="B1823" s="9">
        <v>44088</v>
      </c>
      <c r="C1823" s="10">
        <f t="shared" ca="1" si="28"/>
        <v>5.6833333333333336</v>
      </c>
      <c r="D1823" s="11" t="s">
        <v>132</v>
      </c>
      <c r="E1823" s="11" t="s">
        <v>68</v>
      </c>
      <c r="F1823" s="11" t="s">
        <v>107</v>
      </c>
      <c r="G1823" s="11" t="s">
        <v>54</v>
      </c>
      <c r="H1823" s="11" t="s">
        <v>55</v>
      </c>
      <c r="I1823" s="11" t="s">
        <v>32</v>
      </c>
      <c r="J1823" s="11" t="s">
        <v>33</v>
      </c>
      <c r="K1823" s="11" t="s">
        <v>69</v>
      </c>
      <c r="L1823" s="9">
        <v>25943</v>
      </c>
      <c r="M1823" s="11" t="s">
        <v>35</v>
      </c>
      <c r="N1823" s="11" t="s">
        <v>36</v>
      </c>
      <c r="O1823" s="11" t="s">
        <v>48</v>
      </c>
      <c r="P1823" s="11" t="s">
        <v>66</v>
      </c>
      <c r="Q1823" s="11" t="s">
        <v>39</v>
      </c>
      <c r="R1823" s="11" cm="1">
        <f t="array" ref="R1823">_xlfn.IFS(Table3[[#This Row],[Performance Levels]]="Exceeds",4,Table3[[#This Row],[Performance Levels]]="Fully Meets",3,Table3[[#This Row],[Performance Levels]]="PIP",1,Table3[[#This Row],[Performance Levels]]="Needs Improvement",2)</f>
        <v>3</v>
      </c>
      <c r="S1823" s="11">
        <v>2</v>
      </c>
      <c r="T1823" s="11" t="str" cm="1">
        <f t="array" ref="T1823">_xlfn.IFS(S1823&lt;=2,"Excellent",S1823=3,"Average",S1823&lt;=5,"Poor")</f>
        <v>Excellent</v>
      </c>
      <c r="U1823" s="9">
        <v>44940</v>
      </c>
      <c r="V1823" s="11">
        <v>2</v>
      </c>
      <c r="W1823" s="11" t="str" cm="1">
        <f t="array" ref="W1823">_xlfn.IFS(S1823&lt;=2,"High",S1823=3,"Moderate",S1823&lt;=5,"Low")</f>
        <v>High</v>
      </c>
      <c r="X1823" s="11">
        <v>1</v>
      </c>
      <c r="Y1823" s="11" t="str" cm="1">
        <f t="array" ref="Y1823">_xlfn.IFS(S1823&lt;=2,"High",S1823=3,"Moderate",S1823&lt;=5,"Low")</f>
        <v>High</v>
      </c>
      <c r="Z1823" s="11">
        <v>5</v>
      </c>
      <c r="AA1823" s="11" t="str" cm="1">
        <f t="array" ref="AA1823">_xlfn.IFS(S1823&lt;=2,"High",S1823=3,"Moderate",S1823&lt;=5,"Low")</f>
        <v>High</v>
      </c>
      <c r="AB1823" s="9">
        <v>44843</v>
      </c>
      <c r="AC1823" s="11" t="s">
        <v>61</v>
      </c>
      <c r="AD1823" s="11" t="s">
        <v>50</v>
      </c>
      <c r="AE1823" s="11" t="s">
        <v>51</v>
      </c>
      <c r="AF1823" s="11">
        <v>3</v>
      </c>
      <c r="AG1823" s="12">
        <v>379.57</v>
      </c>
      <c r="AH1823" s="11">
        <v>49</v>
      </c>
      <c r="AI1823" s="11" t="str" cm="1">
        <f t="array" ref="AI1823">_xlfn.IFS(AH1823&lt;=25,"Young",AH1823&lt;=50,"Adult",AH1823&gt;50,"Old")</f>
        <v>Adult</v>
      </c>
    </row>
    <row r="1824" spans="1:35" x14ac:dyDescent="0.35">
      <c r="A1824" s="7">
        <v>2346</v>
      </c>
      <c r="B1824" s="5">
        <v>45025</v>
      </c>
      <c r="C1824" s="6">
        <f t="shared" ca="1" si="28"/>
        <v>3.1138888888888889</v>
      </c>
      <c r="D1824" s="7" t="s">
        <v>132</v>
      </c>
      <c r="E1824" s="7" t="s">
        <v>28</v>
      </c>
      <c r="F1824" s="7" t="s">
        <v>29</v>
      </c>
      <c r="G1824" s="7" t="s">
        <v>45</v>
      </c>
      <c r="H1824" s="7" t="s">
        <v>44</v>
      </c>
      <c r="I1824" s="7" t="s">
        <v>54</v>
      </c>
      <c r="J1824" s="7" t="s">
        <v>33</v>
      </c>
      <c r="K1824" s="7" t="s">
        <v>69</v>
      </c>
      <c r="L1824" s="5">
        <v>30740</v>
      </c>
      <c r="M1824" s="7" t="s">
        <v>35</v>
      </c>
      <c r="N1824" s="7" t="s">
        <v>36</v>
      </c>
      <c r="O1824" s="7" t="s">
        <v>48</v>
      </c>
      <c r="P1824" s="7" t="s">
        <v>38</v>
      </c>
      <c r="Q1824" s="7" t="s">
        <v>39</v>
      </c>
      <c r="R1824" s="7" cm="1">
        <f t="array" ref="R1824">_xlfn.IFS(Table3[[#This Row],[Performance Levels]]="Exceeds",4,Table3[[#This Row],[Performance Levels]]="Fully Meets",3,Table3[[#This Row],[Performance Levels]]="PIP",1,Table3[[#This Row],[Performance Levels]]="Needs Improvement",2)</f>
        <v>3</v>
      </c>
      <c r="S1824" s="7">
        <v>4</v>
      </c>
      <c r="T1824" s="7" t="str" cm="1">
        <f t="array" ref="T1824">_xlfn.IFS(S1824&lt;=2,"Excellent",S1824=3,"Average",S1824&lt;=5,"Poor")</f>
        <v>Poor</v>
      </c>
      <c r="U1824" s="5">
        <v>44963</v>
      </c>
      <c r="V1824" s="7">
        <v>5</v>
      </c>
      <c r="W1824" s="7" t="str" cm="1">
        <f t="array" ref="W1824">_xlfn.IFS(S1824&lt;=2,"High",S1824=3,"Moderate",S1824&lt;=5,"Low")</f>
        <v>Low</v>
      </c>
      <c r="X1824" s="7">
        <v>3</v>
      </c>
      <c r="Y1824" s="7" t="str" cm="1">
        <f t="array" ref="Y1824">_xlfn.IFS(S1824&lt;=2,"High",S1824=3,"Moderate",S1824&lt;=5,"Low")</f>
        <v>Low</v>
      </c>
      <c r="Z1824" s="7">
        <v>1</v>
      </c>
      <c r="AA1824" s="7" t="str" cm="1">
        <f t="array" ref="AA1824">_xlfn.IFS(S1824&lt;=2,"High",S1824=3,"Moderate",S1824&lt;=5,"Low")</f>
        <v>Low</v>
      </c>
      <c r="AB1824" s="5">
        <v>44836</v>
      </c>
      <c r="AC1824" s="7" t="s">
        <v>49</v>
      </c>
      <c r="AD1824" s="7" t="s">
        <v>50</v>
      </c>
      <c r="AE1824" s="7" t="s">
        <v>62</v>
      </c>
      <c r="AF1824" s="7">
        <v>3</v>
      </c>
      <c r="AG1824" s="8">
        <v>811.14</v>
      </c>
      <c r="AH1824" s="7">
        <v>39</v>
      </c>
      <c r="AI1824" s="7" t="str" cm="1">
        <f t="array" ref="AI1824">_xlfn.IFS(AH1824&lt;=25,"Young",AH1824&lt;=50,"Adult",AH1824&gt;50,"Old")</f>
        <v>Adult</v>
      </c>
    </row>
    <row r="1825" spans="1:35" x14ac:dyDescent="0.35">
      <c r="A1825" s="11">
        <v>2347</v>
      </c>
      <c r="B1825" s="9">
        <v>43763</v>
      </c>
      <c r="C1825" s="10">
        <f t="shared" ca="1" si="28"/>
        <v>6.5694444444444446</v>
      </c>
      <c r="D1825" s="11" t="s">
        <v>135</v>
      </c>
      <c r="E1825" s="11" t="s">
        <v>84</v>
      </c>
      <c r="F1825" s="11" t="s">
        <v>29</v>
      </c>
      <c r="G1825" s="11" t="s">
        <v>54</v>
      </c>
      <c r="H1825" s="11" t="s">
        <v>44</v>
      </c>
      <c r="I1825" s="11" t="s">
        <v>45</v>
      </c>
      <c r="J1825" s="11" t="s">
        <v>33</v>
      </c>
      <c r="K1825" s="11" t="s">
        <v>69</v>
      </c>
      <c r="L1825" s="9">
        <v>28436</v>
      </c>
      <c r="M1825" s="11" t="s">
        <v>35</v>
      </c>
      <c r="N1825" s="11" t="s">
        <v>36</v>
      </c>
      <c r="O1825" s="11" t="s">
        <v>37</v>
      </c>
      <c r="P1825" s="11" t="s">
        <v>60</v>
      </c>
      <c r="Q1825" s="11" t="s">
        <v>39</v>
      </c>
      <c r="R1825" s="11" cm="1">
        <f t="array" ref="R1825">_xlfn.IFS(Table3[[#This Row],[Performance Levels]]="Exceeds",4,Table3[[#This Row],[Performance Levels]]="Fully Meets",3,Table3[[#This Row],[Performance Levels]]="PIP",1,Table3[[#This Row],[Performance Levels]]="Needs Improvement",2)</f>
        <v>3</v>
      </c>
      <c r="S1825" s="11">
        <v>1</v>
      </c>
      <c r="T1825" s="11" t="str" cm="1">
        <f t="array" ref="T1825">_xlfn.IFS(S1825&lt;=2,"Excellent",S1825=3,"Average",S1825&lt;=5,"Poor")</f>
        <v>Excellent</v>
      </c>
      <c r="U1825" s="9">
        <v>44935</v>
      </c>
      <c r="V1825" s="11">
        <v>2</v>
      </c>
      <c r="W1825" s="11" t="str" cm="1">
        <f t="array" ref="W1825">_xlfn.IFS(S1825&lt;=2,"High",S1825=3,"Moderate",S1825&lt;=5,"Low")</f>
        <v>High</v>
      </c>
      <c r="X1825" s="11">
        <v>3</v>
      </c>
      <c r="Y1825" s="11" t="str" cm="1">
        <f t="array" ref="Y1825">_xlfn.IFS(S1825&lt;=2,"High",S1825=3,"Moderate",S1825&lt;=5,"Low")</f>
        <v>High</v>
      </c>
      <c r="Z1825" s="11">
        <v>2</v>
      </c>
      <c r="AA1825" s="11" t="str" cm="1">
        <f t="array" ref="AA1825">_xlfn.IFS(S1825&lt;=2,"High",S1825=3,"Moderate",S1825&lt;=5,"Low")</f>
        <v>High</v>
      </c>
      <c r="AB1825" s="9">
        <v>44909</v>
      </c>
      <c r="AC1825" s="11" t="s">
        <v>91</v>
      </c>
      <c r="AD1825" s="11" t="s">
        <v>41</v>
      </c>
      <c r="AE1825" s="11" t="s">
        <v>72</v>
      </c>
      <c r="AF1825" s="11">
        <v>1</v>
      </c>
      <c r="AG1825" s="12">
        <v>780.53</v>
      </c>
      <c r="AH1825" s="11">
        <v>42</v>
      </c>
      <c r="AI1825" s="11" t="str" cm="1">
        <f t="array" ref="AI1825">_xlfn.IFS(AH1825&lt;=25,"Young",AH1825&lt;=50,"Adult",AH1825&gt;50,"Old")</f>
        <v>Adult</v>
      </c>
    </row>
    <row r="1826" spans="1:35" x14ac:dyDescent="0.35">
      <c r="A1826" s="7">
        <v>2348</v>
      </c>
      <c r="B1826" s="5">
        <v>44737</v>
      </c>
      <c r="C1826" s="6">
        <f t="shared" ca="1" si="28"/>
        <v>3.9027777777777777</v>
      </c>
      <c r="D1826" s="7" t="s">
        <v>112</v>
      </c>
      <c r="E1826" s="7" t="s">
        <v>43</v>
      </c>
      <c r="F1826" s="7" t="s">
        <v>29</v>
      </c>
      <c r="G1826" s="7" t="s">
        <v>45</v>
      </c>
      <c r="H1826" s="7" t="s">
        <v>31</v>
      </c>
      <c r="I1826" s="7" t="s">
        <v>54</v>
      </c>
      <c r="J1826" s="7" t="s">
        <v>33</v>
      </c>
      <c r="K1826" s="7" t="s">
        <v>69</v>
      </c>
      <c r="L1826" s="5">
        <v>27811</v>
      </c>
      <c r="M1826" s="7" t="s">
        <v>35</v>
      </c>
      <c r="N1826" s="7" t="s">
        <v>47</v>
      </c>
      <c r="O1826" s="7" t="s">
        <v>83</v>
      </c>
      <c r="P1826" s="7" t="s">
        <v>60</v>
      </c>
      <c r="Q1826" s="7" t="s">
        <v>39</v>
      </c>
      <c r="R1826" s="7" cm="1">
        <f t="array" ref="R1826">_xlfn.IFS(Table3[[#This Row],[Performance Levels]]="Exceeds",4,Table3[[#This Row],[Performance Levels]]="Fully Meets",3,Table3[[#This Row],[Performance Levels]]="PIP",1,Table3[[#This Row],[Performance Levels]]="Needs Improvement",2)</f>
        <v>3</v>
      </c>
      <c r="S1826" s="7">
        <v>1</v>
      </c>
      <c r="T1826" s="7" t="str" cm="1">
        <f t="array" ref="T1826">_xlfn.IFS(S1826&lt;=2,"Excellent",S1826=3,"Average",S1826&lt;=5,"Poor")</f>
        <v>Excellent</v>
      </c>
      <c r="U1826" s="5">
        <v>44846</v>
      </c>
      <c r="V1826" s="7">
        <v>4</v>
      </c>
      <c r="W1826" s="7" t="str" cm="1">
        <f t="array" ref="W1826">_xlfn.IFS(S1826&lt;=2,"High",S1826=3,"Moderate",S1826&lt;=5,"Low")</f>
        <v>High</v>
      </c>
      <c r="X1826" s="7">
        <v>4</v>
      </c>
      <c r="Y1826" s="7" t="str" cm="1">
        <f t="array" ref="Y1826">_xlfn.IFS(S1826&lt;=2,"High",S1826=3,"Moderate",S1826&lt;=5,"Low")</f>
        <v>High</v>
      </c>
      <c r="Z1826" s="7">
        <v>2</v>
      </c>
      <c r="AA1826" s="7" t="str" cm="1">
        <f t="array" ref="AA1826">_xlfn.IFS(S1826&lt;=2,"High",S1826=3,"Moderate",S1826&lt;=5,"Low")</f>
        <v>High</v>
      </c>
      <c r="AB1826" s="5">
        <v>45029</v>
      </c>
      <c r="AC1826" s="7" t="s">
        <v>67</v>
      </c>
      <c r="AD1826" s="7" t="s">
        <v>41</v>
      </c>
      <c r="AE1826" s="7" t="s">
        <v>72</v>
      </c>
      <c r="AF1826" s="7">
        <v>1</v>
      </c>
      <c r="AG1826" s="8">
        <v>927.52</v>
      </c>
      <c r="AH1826" s="7">
        <v>46</v>
      </c>
      <c r="AI1826" s="7" t="str" cm="1">
        <f t="array" ref="AI1826">_xlfn.IFS(AH1826&lt;=25,"Young",AH1826&lt;=50,"Adult",AH1826&gt;50,"Old")</f>
        <v>Adult</v>
      </c>
    </row>
    <row r="1827" spans="1:35" x14ac:dyDescent="0.35">
      <c r="A1827" s="11">
        <v>2349</v>
      </c>
      <c r="B1827" s="9">
        <v>44952</v>
      </c>
      <c r="C1827" s="10">
        <f t="shared" ca="1" si="28"/>
        <v>3.3166666666666669</v>
      </c>
      <c r="D1827" s="11" t="s">
        <v>112</v>
      </c>
      <c r="E1827" s="11" t="s">
        <v>86</v>
      </c>
      <c r="F1827" s="11" t="s">
        <v>29</v>
      </c>
      <c r="G1827" s="11" t="s">
        <v>45</v>
      </c>
      <c r="H1827" s="11" t="s">
        <v>31</v>
      </c>
      <c r="I1827" s="11" t="s">
        <v>54</v>
      </c>
      <c r="J1827" s="11" t="s">
        <v>33</v>
      </c>
      <c r="K1827" s="11" t="s">
        <v>64</v>
      </c>
      <c r="L1827" s="9">
        <v>20609</v>
      </c>
      <c r="M1827" s="11" t="s">
        <v>35</v>
      </c>
      <c r="N1827" s="11" t="s">
        <v>47</v>
      </c>
      <c r="O1827" s="11" t="s">
        <v>71</v>
      </c>
      <c r="P1827" s="11" t="s">
        <v>38</v>
      </c>
      <c r="Q1827" s="11" t="s">
        <v>39</v>
      </c>
      <c r="R1827" s="11" cm="1">
        <f t="array" ref="R1827">_xlfn.IFS(Table3[[#This Row],[Performance Levels]]="Exceeds",4,Table3[[#This Row],[Performance Levels]]="Fully Meets",3,Table3[[#This Row],[Performance Levels]]="PIP",1,Table3[[#This Row],[Performance Levels]]="Needs Improvement",2)</f>
        <v>3</v>
      </c>
      <c r="S1827" s="11">
        <v>4</v>
      </c>
      <c r="T1827" s="11" t="str" cm="1">
        <f t="array" ref="T1827">_xlfn.IFS(S1827&lt;=2,"Excellent",S1827=3,"Average",S1827&lt;=5,"Poor")</f>
        <v>Poor</v>
      </c>
      <c r="U1827" s="9">
        <v>44870</v>
      </c>
      <c r="V1827" s="11">
        <v>5</v>
      </c>
      <c r="W1827" s="11" t="str" cm="1">
        <f t="array" ref="W1827">_xlfn.IFS(S1827&lt;=2,"High",S1827=3,"Moderate",S1827&lt;=5,"Low")</f>
        <v>Low</v>
      </c>
      <c r="X1827" s="11">
        <v>5</v>
      </c>
      <c r="Y1827" s="11" t="str" cm="1">
        <f t="array" ref="Y1827">_xlfn.IFS(S1827&lt;=2,"High",S1827=3,"Moderate",S1827&lt;=5,"Low")</f>
        <v>Low</v>
      </c>
      <c r="Z1827" s="11">
        <v>1</v>
      </c>
      <c r="AA1827" s="11" t="str" cm="1">
        <f t="array" ref="AA1827">_xlfn.IFS(S1827&lt;=2,"High",S1827=3,"Moderate",S1827&lt;=5,"Low")</f>
        <v>Low</v>
      </c>
      <c r="AB1827" s="9">
        <v>45038</v>
      </c>
      <c r="AC1827" s="11" t="s">
        <v>91</v>
      </c>
      <c r="AD1827" s="11" t="s">
        <v>41</v>
      </c>
      <c r="AE1827" s="11" t="s">
        <v>62</v>
      </c>
      <c r="AF1827" s="11">
        <v>2</v>
      </c>
      <c r="AG1827" s="12">
        <v>317.31</v>
      </c>
      <c r="AH1827" s="11">
        <v>67</v>
      </c>
      <c r="AI1827" s="11" t="str" cm="1">
        <f t="array" ref="AI1827">_xlfn.IFS(AH1827&lt;=25,"Young",AH1827&lt;=50,"Adult",AH1827&gt;50,"Old")</f>
        <v>Old</v>
      </c>
    </row>
    <row r="1828" spans="1:35" x14ac:dyDescent="0.35">
      <c r="A1828" s="7">
        <v>2350</v>
      </c>
      <c r="B1828" s="5">
        <v>43880</v>
      </c>
      <c r="C1828" s="6">
        <f t="shared" ca="1" si="28"/>
        <v>6.2527777777777782</v>
      </c>
      <c r="D1828" s="7" t="s">
        <v>112</v>
      </c>
      <c r="E1828" s="7" t="s">
        <v>63</v>
      </c>
      <c r="F1828" s="7" t="s">
        <v>29</v>
      </c>
      <c r="G1828" s="7" t="s">
        <v>45</v>
      </c>
      <c r="H1828" s="7" t="s">
        <v>44</v>
      </c>
      <c r="I1828" s="7" t="s">
        <v>32</v>
      </c>
      <c r="J1828" s="7" t="s">
        <v>114</v>
      </c>
      <c r="K1828" s="7" t="s">
        <v>100</v>
      </c>
      <c r="L1828" s="5">
        <v>26778</v>
      </c>
      <c r="M1828" s="7" t="s">
        <v>35</v>
      </c>
      <c r="N1828" s="7" t="s">
        <v>47</v>
      </c>
      <c r="O1828" s="7" t="s">
        <v>71</v>
      </c>
      <c r="P1828" s="7" t="s">
        <v>76</v>
      </c>
      <c r="Q1828" s="7" t="s">
        <v>39</v>
      </c>
      <c r="R1828" s="7" cm="1">
        <f t="array" ref="R1828">_xlfn.IFS(Table3[[#This Row],[Performance Levels]]="Exceeds",4,Table3[[#This Row],[Performance Levels]]="Fully Meets",3,Table3[[#This Row],[Performance Levels]]="PIP",1,Table3[[#This Row],[Performance Levels]]="Needs Improvement",2)</f>
        <v>3</v>
      </c>
      <c r="S1828" s="7">
        <v>2</v>
      </c>
      <c r="T1828" s="7" t="str" cm="1">
        <f t="array" ref="T1828">_xlfn.IFS(S1828&lt;=2,"Excellent",S1828=3,"Average",S1828&lt;=5,"Poor")</f>
        <v>Excellent</v>
      </c>
      <c r="U1828" s="5">
        <v>44797</v>
      </c>
      <c r="V1828" s="7">
        <v>1</v>
      </c>
      <c r="W1828" s="7" t="str" cm="1">
        <f t="array" ref="W1828">_xlfn.IFS(S1828&lt;=2,"High",S1828=3,"Moderate",S1828&lt;=5,"Low")</f>
        <v>High</v>
      </c>
      <c r="X1828" s="7">
        <v>4</v>
      </c>
      <c r="Y1828" s="7" t="str" cm="1">
        <f t="array" ref="Y1828">_xlfn.IFS(S1828&lt;=2,"High",S1828=3,"Moderate",S1828&lt;=5,"Low")</f>
        <v>High</v>
      </c>
      <c r="Z1828" s="7">
        <v>5</v>
      </c>
      <c r="AA1828" s="7" t="str" cm="1">
        <f t="array" ref="AA1828">_xlfn.IFS(S1828&lt;=2,"High",S1828=3,"Moderate",S1828&lt;=5,"Low")</f>
        <v>High</v>
      </c>
      <c r="AB1828" s="5">
        <v>44994</v>
      </c>
      <c r="AC1828" s="7" t="s">
        <v>40</v>
      </c>
      <c r="AD1828" s="7" t="s">
        <v>41</v>
      </c>
      <c r="AE1828" s="7" t="s">
        <v>42</v>
      </c>
      <c r="AF1828" s="7">
        <v>3</v>
      </c>
      <c r="AG1828" s="8">
        <v>858.34</v>
      </c>
      <c r="AH1828" s="7">
        <v>47</v>
      </c>
      <c r="AI1828" s="7" t="str" cm="1">
        <f t="array" ref="AI1828">_xlfn.IFS(AH1828&lt;=25,"Young",AH1828&lt;=50,"Adult",AH1828&gt;50,"Old")</f>
        <v>Adult</v>
      </c>
    </row>
    <row r="1829" spans="1:35" x14ac:dyDescent="0.35">
      <c r="A1829" s="11">
        <v>2351</v>
      </c>
      <c r="B1829" s="9">
        <v>43823</v>
      </c>
      <c r="C1829" s="10">
        <f t="shared" ca="1" si="28"/>
        <v>6.4055555555555559</v>
      </c>
      <c r="D1829" s="11" t="s">
        <v>119</v>
      </c>
      <c r="E1829" s="11" t="s">
        <v>43</v>
      </c>
      <c r="F1829" s="11" t="s">
        <v>29</v>
      </c>
      <c r="G1829" s="11" t="s">
        <v>30</v>
      </c>
      <c r="H1829" s="11" t="s">
        <v>55</v>
      </c>
      <c r="I1829" s="11" t="s">
        <v>32</v>
      </c>
      <c r="J1829" s="11" t="s">
        <v>33</v>
      </c>
      <c r="K1829" s="11" t="s">
        <v>78</v>
      </c>
      <c r="L1829" s="9">
        <v>52289</v>
      </c>
      <c r="M1829" s="11" t="s">
        <v>35</v>
      </c>
      <c r="N1829" s="11" t="s">
        <v>47</v>
      </c>
      <c r="O1829" s="11" t="s">
        <v>48</v>
      </c>
      <c r="P1829" s="11" t="s">
        <v>38</v>
      </c>
      <c r="Q1829" s="11" t="s">
        <v>39</v>
      </c>
      <c r="R1829" s="11" cm="1">
        <f t="array" ref="R1829">_xlfn.IFS(Table3[[#This Row],[Performance Levels]]="Exceeds",4,Table3[[#This Row],[Performance Levels]]="Fully Meets",3,Table3[[#This Row],[Performance Levels]]="PIP",1,Table3[[#This Row],[Performance Levels]]="Needs Improvement",2)</f>
        <v>3</v>
      </c>
      <c r="S1829" s="11">
        <v>4</v>
      </c>
      <c r="T1829" s="11" t="str" cm="1">
        <f t="array" ref="T1829">_xlfn.IFS(S1829&lt;=2,"Excellent",S1829=3,"Average",S1829&lt;=5,"Poor")</f>
        <v>Poor</v>
      </c>
      <c r="U1829" s="9">
        <v>44978</v>
      </c>
      <c r="V1829" s="11">
        <v>3</v>
      </c>
      <c r="W1829" s="11" t="str" cm="1">
        <f t="array" ref="W1829">_xlfn.IFS(S1829&lt;=2,"High",S1829=3,"Moderate",S1829&lt;=5,"Low")</f>
        <v>Low</v>
      </c>
      <c r="X1829" s="11">
        <v>3</v>
      </c>
      <c r="Y1829" s="11" t="str" cm="1">
        <f t="array" ref="Y1829">_xlfn.IFS(S1829&lt;=2,"High",S1829=3,"Moderate",S1829&lt;=5,"Low")</f>
        <v>Low</v>
      </c>
      <c r="Z1829" s="11">
        <v>5</v>
      </c>
      <c r="AA1829" s="11" t="str" cm="1">
        <f t="array" ref="AA1829">_xlfn.IFS(S1829&lt;=2,"High",S1829=3,"Moderate",S1829&lt;=5,"Low")</f>
        <v>Low</v>
      </c>
      <c r="AB1829" s="9">
        <v>44996</v>
      </c>
      <c r="AC1829" s="11" t="s">
        <v>91</v>
      </c>
      <c r="AD1829" s="11" t="s">
        <v>41</v>
      </c>
      <c r="AE1829" s="11" t="s">
        <v>51</v>
      </c>
      <c r="AF1829" s="11">
        <v>4</v>
      </c>
      <c r="AG1829" s="12">
        <v>173.96</v>
      </c>
      <c r="AH1829" s="11">
        <v>76</v>
      </c>
      <c r="AI1829" s="11" t="str" cm="1">
        <f t="array" ref="AI1829">_xlfn.IFS(AH1829&lt;=25,"Young",AH1829&lt;=50,"Adult",AH1829&gt;50,"Old")</f>
        <v>Old</v>
      </c>
    </row>
    <row r="1830" spans="1:35" x14ac:dyDescent="0.35">
      <c r="A1830" s="7">
        <v>2352</v>
      </c>
      <c r="B1830" s="5">
        <v>44120</v>
      </c>
      <c r="C1830" s="6">
        <f t="shared" ca="1" si="28"/>
        <v>5.5944444444444441</v>
      </c>
      <c r="D1830" s="7" t="s">
        <v>119</v>
      </c>
      <c r="E1830" s="7" t="s">
        <v>86</v>
      </c>
      <c r="F1830" s="7" t="s">
        <v>29</v>
      </c>
      <c r="G1830" s="7" t="s">
        <v>54</v>
      </c>
      <c r="H1830" s="7" t="s">
        <v>55</v>
      </c>
      <c r="I1830" s="7" t="s">
        <v>32</v>
      </c>
      <c r="J1830" s="7" t="s">
        <v>33</v>
      </c>
      <c r="K1830" s="7" t="s">
        <v>64</v>
      </c>
      <c r="L1830" s="5">
        <v>34334</v>
      </c>
      <c r="M1830" s="7" t="s">
        <v>35</v>
      </c>
      <c r="N1830" s="7" t="s">
        <v>47</v>
      </c>
      <c r="O1830" s="7" t="s">
        <v>37</v>
      </c>
      <c r="P1830" s="7" t="s">
        <v>38</v>
      </c>
      <c r="Q1830" s="7" t="s">
        <v>39</v>
      </c>
      <c r="R1830" s="7" cm="1">
        <f t="array" ref="R1830">_xlfn.IFS(Table3[[#This Row],[Performance Levels]]="Exceeds",4,Table3[[#This Row],[Performance Levels]]="Fully Meets",3,Table3[[#This Row],[Performance Levels]]="PIP",1,Table3[[#This Row],[Performance Levels]]="Needs Improvement",2)</f>
        <v>3</v>
      </c>
      <c r="S1830" s="7">
        <v>2</v>
      </c>
      <c r="T1830" s="7" t="str" cm="1">
        <f t="array" ref="T1830">_xlfn.IFS(S1830&lt;=2,"Excellent",S1830=3,"Average",S1830&lt;=5,"Poor")</f>
        <v>Excellent</v>
      </c>
      <c r="U1830" s="5">
        <v>45118</v>
      </c>
      <c r="V1830" s="7">
        <v>2</v>
      </c>
      <c r="W1830" s="7" t="str" cm="1">
        <f t="array" ref="W1830">_xlfn.IFS(S1830&lt;=2,"High",S1830=3,"Moderate",S1830&lt;=5,"Low")</f>
        <v>High</v>
      </c>
      <c r="X1830" s="7">
        <v>3</v>
      </c>
      <c r="Y1830" s="7" t="str" cm="1">
        <f t="array" ref="Y1830">_xlfn.IFS(S1830&lt;=2,"High",S1830=3,"Moderate",S1830&lt;=5,"Low")</f>
        <v>High</v>
      </c>
      <c r="Z1830" s="7">
        <v>3</v>
      </c>
      <c r="AA1830" s="7" t="str" cm="1">
        <f t="array" ref="AA1830">_xlfn.IFS(S1830&lt;=2,"High",S1830=3,"Moderate",S1830&lt;=5,"Low")</f>
        <v>High</v>
      </c>
      <c r="AB1830" s="5">
        <v>44815</v>
      </c>
      <c r="AC1830" s="7" t="s">
        <v>91</v>
      </c>
      <c r="AD1830" s="7" t="s">
        <v>50</v>
      </c>
      <c r="AE1830" s="7" t="s">
        <v>62</v>
      </c>
      <c r="AF1830" s="7">
        <v>4</v>
      </c>
      <c r="AG1830" s="8">
        <v>889.07</v>
      </c>
      <c r="AH1830" s="7">
        <v>27</v>
      </c>
      <c r="AI1830" s="7" t="str" cm="1">
        <f t="array" ref="AI1830">_xlfn.IFS(AH1830&lt;=25,"Young",AH1830&lt;=50,"Adult",AH1830&gt;50,"Old")</f>
        <v>Adult</v>
      </c>
    </row>
    <row r="1831" spans="1:35" x14ac:dyDescent="0.35">
      <c r="A1831" s="11">
        <v>2353</v>
      </c>
      <c r="B1831" s="9">
        <v>43350</v>
      </c>
      <c r="C1831" s="10">
        <f t="shared" ca="1" si="28"/>
        <v>7.7027777777777775</v>
      </c>
      <c r="D1831" s="11" t="s">
        <v>121</v>
      </c>
      <c r="E1831" s="11" t="s">
        <v>63</v>
      </c>
      <c r="F1831" s="11" t="s">
        <v>29</v>
      </c>
      <c r="G1831" s="11" t="s">
        <v>45</v>
      </c>
      <c r="H1831" s="11" t="s">
        <v>55</v>
      </c>
      <c r="I1831" s="11" t="s">
        <v>54</v>
      </c>
      <c r="J1831" s="11" t="s">
        <v>94</v>
      </c>
      <c r="K1831" s="11" t="s">
        <v>69</v>
      </c>
      <c r="L1831" s="9">
        <v>35637</v>
      </c>
      <c r="M1831" s="11" t="s">
        <v>35</v>
      </c>
      <c r="N1831" s="11" t="s">
        <v>36</v>
      </c>
      <c r="O1831" s="11" t="s">
        <v>48</v>
      </c>
      <c r="P1831" s="11" t="s">
        <v>66</v>
      </c>
      <c r="Q1831" s="11" t="s">
        <v>39</v>
      </c>
      <c r="R1831" s="11" cm="1">
        <f t="array" ref="R1831">_xlfn.IFS(Table3[[#This Row],[Performance Levels]]="Exceeds",4,Table3[[#This Row],[Performance Levels]]="Fully Meets",3,Table3[[#This Row],[Performance Levels]]="PIP",1,Table3[[#This Row],[Performance Levels]]="Needs Improvement",2)</f>
        <v>3</v>
      </c>
      <c r="S1831" s="11">
        <v>2</v>
      </c>
      <c r="T1831" s="11" t="str" cm="1">
        <f t="array" ref="T1831">_xlfn.IFS(S1831&lt;=2,"Excellent",S1831=3,"Average",S1831&lt;=5,"Poor")</f>
        <v>Excellent</v>
      </c>
      <c r="U1831" s="9">
        <v>44851</v>
      </c>
      <c r="V1831" s="11">
        <v>2</v>
      </c>
      <c r="W1831" s="11" t="str" cm="1">
        <f t="array" ref="W1831">_xlfn.IFS(S1831&lt;=2,"High",S1831=3,"Moderate",S1831&lt;=5,"Low")</f>
        <v>High</v>
      </c>
      <c r="X1831" s="11">
        <v>4</v>
      </c>
      <c r="Y1831" s="11" t="str" cm="1">
        <f t="array" ref="Y1831">_xlfn.IFS(S1831&lt;=2,"High",S1831=3,"Moderate",S1831&lt;=5,"Low")</f>
        <v>High</v>
      </c>
      <c r="Z1831" s="11">
        <v>3</v>
      </c>
      <c r="AA1831" s="11" t="str" cm="1">
        <f t="array" ref="AA1831">_xlfn.IFS(S1831&lt;=2,"High",S1831=3,"Moderate",S1831&lt;=5,"Low")</f>
        <v>High</v>
      </c>
      <c r="AB1831" s="9">
        <v>45125</v>
      </c>
      <c r="AC1831" s="11" t="s">
        <v>67</v>
      </c>
      <c r="AD1831" s="11" t="s">
        <v>41</v>
      </c>
      <c r="AE1831" s="11" t="s">
        <v>42</v>
      </c>
      <c r="AF1831" s="11">
        <v>3</v>
      </c>
      <c r="AG1831" s="12">
        <v>198.56</v>
      </c>
      <c r="AH1831" s="11">
        <v>21</v>
      </c>
      <c r="AI1831" s="11" t="str" cm="1">
        <f t="array" ref="AI1831">_xlfn.IFS(AH1831&lt;=25,"Young",AH1831&lt;=50,"Adult",AH1831&gt;50,"Old")</f>
        <v>Young</v>
      </c>
    </row>
    <row r="1832" spans="1:35" x14ac:dyDescent="0.35">
      <c r="A1832" s="7">
        <v>2354</v>
      </c>
      <c r="B1832" s="5">
        <v>44568</v>
      </c>
      <c r="C1832" s="6">
        <f t="shared" ca="1" si="28"/>
        <v>4.3694444444444445</v>
      </c>
      <c r="D1832" s="7" t="s">
        <v>119</v>
      </c>
      <c r="E1832" s="7" t="s">
        <v>93</v>
      </c>
      <c r="F1832" s="7" t="s">
        <v>29</v>
      </c>
      <c r="G1832" s="7" t="s">
        <v>45</v>
      </c>
      <c r="H1832" s="7" t="s">
        <v>31</v>
      </c>
      <c r="I1832" s="7" t="s">
        <v>54</v>
      </c>
      <c r="J1832" s="7" t="s">
        <v>94</v>
      </c>
      <c r="K1832" s="7" t="s">
        <v>100</v>
      </c>
      <c r="L1832" s="5">
        <v>26178</v>
      </c>
      <c r="M1832" s="7" t="s">
        <v>35</v>
      </c>
      <c r="N1832" s="7" t="s">
        <v>36</v>
      </c>
      <c r="O1832" s="7" t="s">
        <v>37</v>
      </c>
      <c r="P1832" s="7" t="s">
        <v>76</v>
      </c>
      <c r="Q1832" s="7" t="s">
        <v>39</v>
      </c>
      <c r="R1832" s="7" cm="1">
        <f t="array" ref="R1832">_xlfn.IFS(Table3[[#This Row],[Performance Levels]]="Exceeds",4,Table3[[#This Row],[Performance Levels]]="Fully Meets",3,Table3[[#This Row],[Performance Levels]]="PIP",1,Table3[[#This Row],[Performance Levels]]="Needs Improvement",2)</f>
        <v>3</v>
      </c>
      <c r="S1832" s="7">
        <v>2</v>
      </c>
      <c r="T1832" s="7" t="str" cm="1">
        <f t="array" ref="T1832">_xlfn.IFS(S1832&lt;=2,"Excellent",S1832=3,"Average",S1832&lt;=5,"Poor")</f>
        <v>Excellent</v>
      </c>
      <c r="U1832" s="5">
        <v>45087</v>
      </c>
      <c r="V1832" s="7">
        <v>5</v>
      </c>
      <c r="W1832" s="7" t="str" cm="1">
        <f t="array" ref="W1832">_xlfn.IFS(S1832&lt;=2,"High",S1832=3,"Moderate",S1832&lt;=5,"Low")</f>
        <v>High</v>
      </c>
      <c r="X1832" s="7">
        <v>1</v>
      </c>
      <c r="Y1832" s="7" t="str" cm="1">
        <f t="array" ref="Y1832">_xlfn.IFS(S1832&lt;=2,"High",S1832=3,"Moderate",S1832&lt;=5,"Low")</f>
        <v>High</v>
      </c>
      <c r="Z1832" s="7">
        <v>1</v>
      </c>
      <c r="AA1832" s="7" t="str" cm="1">
        <f t="array" ref="AA1832">_xlfn.IFS(S1832&lt;=2,"High",S1832=3,"Moderate",S1832&lt;=5,"Low")</f>
        <v>High</v>
      </c>
      <c r="AB1832" s="5">
        <v>45090</v>
      </c>
      <c r="AC1832" s="7" t="s">
        <v>91</v>
      </c>
      <c r="AD1832" s="7" t="s">
        <v>50</v>
      </c>
      <c r="AE1832" s="7" t="s">
        <v>62</v>
      </c>
      <c r="AF1832" s="7">
        <v>5</v>
      </c>
      <c r="AG1832" s="8">
        <v>572.14</v>
      </c>
      <c r="AH1832" s="7">
        <v>51</v>
      </c>
      <c r="AI1832" s="7" t="str" cm="1">
        <f t="array" ref="AI1832">_xlfn.IFS(AH1832&lt;=25,"Young",AH1832&lt;=50,"Adult",AH1832&gt;50,"Old")</f>
        <v>Old</v>
      </c>
    </row>
    <row r="1833" spans="1:35" x14ac:dyDescent="0.35">
      <c r="A1833" s="11">
        <v>2355</v>
      </c>
      <c r="B1833" s="9">
        <v>43549</v>
      </c>
      <c r="C1833" s="10">
        <f t="shared" ca="1" si="28"/>
        <v>7.1527777777777777</v>
      </c>
      <c r="D1833" s="11" t="s">
        <v>119</v>
      </c>
      <c r="E1833" s="11" t="s">
        <v>73</v>
      </c>
      <c r="F1833" s="11" t="s">
        <v>29</v>
      </c>
      <c r="G1833" s="11" t="s">
        <v>30</v>
      </c>
      <c r="H1833" s="11" t="s">
        <v>31</v>
      </c>
      <c r="I1833" s="11" t="s">
        <v>32</v>
      </c>
      <c r="J1833" s="11" t="s">
        <v>94</v>
      </c>
      <c r="K1833" s="11" t="s">
        <v>69</v>
      </c>
      <c r="L1833" s="9">
        <v>52248</v>
      </c>
      <c r="M1833" s="11" t="s">
        <v>35</v>
      </c>
      <c r="N1833" s="11" t="s">
        <v>47</v>
      </c>
      <c r="O1833" s="11" t="s">
        <v>83</v>
      </c>
      <c r="P1833" s="11" t="s">
        <v>60</v>
      </c>
      <c r="Q1833" s="11" t="s">
        <v>39</v>
      </c>
      <c r="R1833" s="11" cm="1">
        <f t="array" ref="R1833">_xlfn.IFS(Table3[[#This Row],[Performance Levels]]="Exceeds",4,Table3[[#This Row],[Performance Levels]]="Fully Meets",3,Table3[[#This Row],[Performance Levels]]="PIP",1,Table3[[#This Row],[Performance Levels]]="Needs Improvement",2)</f>
        <v>3</v>
      </c>
      <c r="S1833" s="11">
        <v>1</v>
      </c>
      <c r="T1833" s="11" t="str" cm="1">
        <f t="array" ref="T1833">_xlfn.IFS(S1833&lt;=2,"Excellent",S1833=3,"Average",S1833&lt;=5,"Poor")</f>
        <v>Excellent</v>
      </c>
      <c r="U1833" s="9">
        <v>44880</v>
      </c>
      <c r="V1833" s="11">
        <v>1</v>
      </c>
      <c r="W1833" s="11" t="str" cm="1">
        <f t="array" ref="W1833">_xlfn.IFS(S1833&lt;=2,"High",S1833=3,"Moderate",S1833&lt;=5,"Low")</f>
        <v>High</v>
      </c>
      <c r="X1833" s="11">
        <v>1</v>
      </c>
      <c r="Y1833" s="11" t="str" cm="1">
        <f t="array" ref="Y1833">_xlfn.IFS(S1833&lt;=2,"High",S1833=3,"Moderate",S1833&lt;=5,"Low")</f>
        <v>High</v>
      </c>
      <c r="Z1833" s="11">
        <v>4</v>
      </c>
      <c r="AA1833" s="11" t="str" cm="1">
        <f t="array" ref="AA1833">_xlfn.IFS(S1833&lt;=2,"High",S1833=3,"Moderate",S1833&lt;=5,"Low")</f>
        <v>High</v>
      </c>
      <c r="AB1833" s="9">
        <v>45123</v>
      </c>
      <c r="AC1833" s="11" t="s">
        <v>49</v>
      </c>
      <c r="AD1833" s="11" t="s">
        <v>50</v>
      </c>
      <c r="AE1833" s="11" t="s">
        <v>42</v>
      </c>
      <c r="AF1833" s="11">
        <v>3</v>
      </c>
      <c r="AG1833" s="12">
        <v>945.93</v>
      </c>
      <c r="AH1833" s="11">
        <v>76</v>
      </c>
      <c r="AI1833" s="11" t="str" cm="1">
        <f t="array" ref="AI1833">_xlfn.IFS(AH1833&lt;=25,"Young",AH1833&lt;=50,"Adult",AH1833&gt;50,"Old")</f>
        <v>Old</v>
      </c>
    </row>
    <row r="1834" spans="1:35" x14ac:dyDescent="0.35">
      <c r="A1834" s="7">
        <v>2356</v>
      </c>
      <c r="B1834" s="5">
        <v>44518</v>
      </c>
      <c r="C1834" s="6">
        <f t="shared" ca="1" si="28"/>
        <v>4.5055555555555555</v>
      </c>
      <c r="D1834" s="7" t="s">
        <v>119</v>
      </c>
      <c r="E1834" s="7" t="s">
        <v>80</v>
      </c>
      <c r="F1834" s="7" t="s">
        <v>29</v>
      </c>
      <c r="G1834" s="7" t="s">
        <v>45</v>
      </c>
      <c r="H1834" s="7" t="s">
        <v>31</v>
      </c>
      <c r="I1834" s="7" t="s">
        <v>32</v>
      </c>
      <c r="J1834" s="7" t="s">
        <v>94</v>
      </c>
      <c r="K1834" s="7" t="s">
        <v>101</v>
      </c>
      <c r="L1834" s="5">
        <v>20284</v>
      </c>
      <c r="M1834" s="7" t="s">
        <v>35</v>
      </c>
      <c r="N1834" s="7" t="s">
        <v>47</v>
      </c>
      <c r="O1834" s="7" t="s">
        <v>71</v>
      </c>
      <c r="P1834" s="7" t="s">
        <v>60</v>
      </c>
      <c r="Q1834" s="7" t="s">
        <v>39</v>
      </c>
      <c r="R1834" s="7" cm="1">
        <f t="array" ref="R1834">_xlfn.IFS(Table3[[#This Row],[Performance Levels]]="Exceeds",4,Table3[[#This Row],[Performance Levels]]="Fully Meets",3,Table3[[#This Row],[Performance Levels]]="PIP",1,Table3[[#This Row],[Performance Levels]]="Needs Improvement",2)</f>
        <v>3</v>
      </c>
      <c r="S1834" s="7">
        <v>4</v>
      </c>
      <c r="T1834" s="7" t="str" cm="1">
        <f t="array" ref="T1834">_xlfn.IFS(S1834&lt;=2,"Excellent",S1834=3,"Average",S1834&lt;=5,"Poor")</f>
        <v>Poor</v>
      </c>
      <c r="U1834" s="5">
        <v>44992</v>
      </c>
      <c r="V1834" s="7">
        <v>4</v>
      </c>
      <c r="W1834" s="7" t="str" cm="1">
        <f t="array" ref="W1834">_xlfn.IFS(S1834&lt;=2,"High",S1834=3,"Moderate",S1834&lt;=5,"Low")</f>
        <v>Low</v>
      </c>
      <c r="X1834" s="7">
        <v>1</v>
      </c>
      <c r="Y1834" s="7" t="str" cm="1">
        <f t="array" ref="Y1834">_xlfn.IFS(S1834&lt;=2,"High",S1834=3,"Moderate",S1834&lt;=5,"Low")</f>
        <v>Low</v>
      </c>
      <c r="Z1834" s="7">
        <v>1</v>
      </c>
      <c r="AA1834" s="7" t="str" cm="1">
        <f t="array" ref="AA1834">_xlfn.IFS(S1834&lt;=2,"High",S1834=3,"Moderate",S1834&lt;=5,"Low")</f>
        <v>Low</v>
      </c>
      <c r="AB1834" s="5">
        <v>45071</v>
      </c>
      <c r="AC1834" s="7" t="s">
        <v>67</v>
      </c>
      <c r="AD1834" s="7" t="s">
        <v>50</v>
      </c>
      <c r="AE1834" s="7" t="s">
        <v>72</v>
      </c>
      <c r="AF1834" s="7">
        <v>4</v>
      </c>
      <c r="AG1834" s="8">
        <v>668.66</v>
      </c>
      <c r="AH1834" s="7">
        <v>66</v>
      </c>
      <c r="AI1834" s="7" t="str" cm="1">
        <f t="array" ref="AI1834">_xlfn.IFS(AH1834&lt;=25,"Young",AH1834&lt;=50,"Adult",AH1834&gt;50,"Old")</f>
        <v>Old</v>
      </c>
    </row>
    <row r="1835" spans="1:35" x14ac:dyDescent="0.35">
      <c r="A1835" s="11">
        <v>2357</v>
      </c>
      <c r="B1835" s="9">
        <v>44926</v>
      </c>
      <c r="C1835" s="10">
        <f t="shared" ca="1" si="28"/>
        <v>3.3888888888888888</v>
      </c>
      <c r="D1835" s="11" t="s">
        <v>132</v>
      </c>
      <c r="E1835" s="11" t="s">
        <v>53</v>
      </c>
      <c r="F1835" s="11" t="s">
        <v>29</v>
      </c>
      <c r="G1835" s="11" t="s">
        <v>30</v>
      </c>
      <c r="H1835" s="11" t="s">
        <v>55</v>
      </c>
      <c r="I1835" s="11" t="s">
        <v>32</v>
      </c>
      <c r="J1835" s="11" t="s">
        <v>33</v>
      </c>
      <c r="K1835" s="11" t="s">
        <v>64</v>
      </c>
      <c r="L1835" s="9">
        <v>52489</v>
      </c>
      <c r="M1835" s="11" t="s">
        <v>35</v>
      </c>
      <c r="N1835" s="11" t="s">
        <v>36</v>
      </c>
      <c r="O1835" s="11" t="s">
        <v>71</v>
      </c>
      <c r="P1835" s="11" t="s">
        <v>66</v>
      </c>
      <c r="Q1835" s="11" t="s">
        <v>39</v>
      </c>
      <c r="R1835" s="11" cm="1">
        <f t="array" ref="R1835">_xlfn.IFS(Table3[[#This Row],[Performance Levels]]="Exceeds",4,Table3[[#This Row],[Performance Levels]]="Fully Meets",3,Table3[[#This Row],[Performance Levels]]="PIP",1,Table3[[#This Row],[Performance Levels]]="Needs Improvement",2)</f>
        <v>3</v>
      </c>
      <c r="S1835" s="11">
        <v>1</v>
      </c>
      <c r="T1835" s="11" t="str" cm="1">
        <f t="array" ref="T1835">_xlfn.IFS(S1835&lt;=2,"Excellent",S1835=3,"Average",S1835&lt;=5,"Poor")</f>
        <v>Excellent</v>
      </c>
      <c r="U1835" s="9">
        <v>44877</v>
      </c>
      <c r="V1835" s="11">
        <v>1</v>
      </c>
      <c r="W1835" s="11" t="str" cm="1">
        <f t="array" ref="W1835">_xlfn.IFS(S1835&lt;=2,"High",S1835=3,"Moderate",S1835&lt;=5,"Low")</f>
        <v>High</v>
      </c>
      <c r="X1835" s="11">
        <v>2</v>
      </c>
      <c r="Y1835" s="11" t="str" cm="1">
        <f t="array" ref="Y1835">_xlfn.IFS(S1835&lt;=2,"High",S1835=3,"Moderate",S1835&lt;=5,"Low")</f>
        <v>High</v>
      </c>
      <c r="Z1835" s="11">
        <v>3</v>
      </c>
      <c r="AA1835" s="11" t="str" cm="1">
        <f t="array" ref="AA1835">_xlfn.IFS(S1835&lt;=2,"High",S1835=3,"Moderate",S1835&lt;=5,"Low")</f>
        <v>High</v>
      </c>
      <c r="AB1835" s="9">
        <v>45063</v>
      </c>
      <c r="AC1835" s="11" t="s">
        <v>40</v>
      </c>
      <c r="AD1835" s="11" t="s">
        <v>41</v>
      </c>
      <c r="AE1835" s="11" t="s">
        <v>42</v>
      </c>
      <c r="AF1835" s="11">
        <v>3</v>
      </c>
      <c r="AG1835" s="12">
        <v>483.49</v>
      </c>
      <c r="AH1835" s="11">
        <v>79</v>
      </c>
      <c r="AI1835" s="11" t="str" cm="1">
        <f t="array" ref="AI1835">_xlfn.IFS(AH1835&lt;=25,"Young",AH1835&lt;=50,"Adult",AH1835&gt;50,"Old")</f>
        <v>Old</v>
      </c>
    </row>
    <row r="1836" spans="1:35" x14ac:dyDescent="0.35">
      <c r="A1836" s="7">
        <v>2358</v>
      </c>
      <c r="B1836" s="5">
        <v>43965</v>
      </c>
      <c r="C1836" s="6">
        <f t="shared" ca="1" si="28"/>
        <v>6.0166666666666666</v>
      </c>
      <c r="D1836" s="7" t="s">
        <v>132</v>
      </c>
      <c r="E1836" s="7" t="s">
        <v>93</v>
      </c>
      <c r="F1836" s="7" t="s">
        <v>29</v>
      </c>
      <c r="G1836" s="7" t="s">
        <v>45</v>
      </c>
      <c r="H1836" s="7" t="s">
        <v>55</v>
      </c>
      <c r="I1836" s="7" t="s">
        <v>32</v>
      </c>
      <c r="J1836" s="7" t="s">
        <v>33</v>
      </c>
      <c r="K1836" s="7" t="s">
        <v>81</v>
      </c>
      <c r="L1836" s="5">
        <v>34048</v>
      </c>
      <c r="M1836" s="7" t="s">
        <v>35</v>
      </c>
      <c r="N1836" s="7" t="s">
        <v>47</v>
      </c>
      <c r="O1836" s="7" t="s">
        <v>71</v>
      </c>
      <c r="P1836" s="7" t="s">
        <v>66</v>
      </c>
      <c r="Q1836" s="7" t="s">
        <v>39</v>
      </c>
      <c r="R1836" s="7" cm="1">
        <f t="array" ref="R1836">_xlfn.IFS(Table3[[#This Row],[Performance Levels]]="Exceeds",4,Table3[[#This Row],[Performance Levels]]="Fully Meets",3,Table3[[#This Row],[Performance Levels]]="PIP",1,Table3[[#This Row],[Performance Levels]]="Needs Improvement",2)</f>
        <v>3</v>
      </c>
      <c r="S1836" s="7">
        <v>4</v>
      </c>
      <c r="T1836" s="7" t="str" cm="1">
        <f t="array" ref="T1836">_xlfn.IFS(S1836&lt;=2,"Excellent",S1836=3,"Average",S1836&lt;=5,"Poor")</f>
        <v>Poor</v>
      </c>
      <c r="U1836" s="5">
        <v>44811</v>
      </c>
      <c r="V1836" s="7">
        <v>5</v>
      </c>
      <c r="W1836" s="7" t="str" cm="1">
        <f t="array" ref="W1836">_xlfn.IFS(S1836&lt;=2,"High",S1836=3,"Moderate",S1836&lt;=5,"Low")</f>
        <v>Low</v>
      </c>
      <c r="X1836" s="7">
        <v>3</v>
      </c>
      <c r="Y1836" s="7" t="str" cm="1">
        <f t="array" ref="Y1836">_xlfn.IFS(S1836&lt;=2,"High",S1836=3,"Moderate",S1836&lt;=5,"Low")</f>
        <v>Low</v>
      </c>
      <c r="Z1836" s="7">
        <v>3</v>
      </c>
      <c r="AA1836" s="7" t="str" cm="1">
        <f t="array" ref="AA1836">_xlfn.IFS(S1836&lt;=2,"High",S1836=3,"Moderate",S1836&lt;=5,"Low")</f>
        <v>Low</v>
      </c>
      <c r="AB1836" s="5">
        <v>45030</v>
      </c>
      <c r="AC1836" s="7" t="s">
        <v>61</v>
      </c>
      <c r="AD1836" s="7" t="s">
        <v>50</v>
      </c>
      <c r="AE1836" s="7" t="s">
        <v>51</v>
      </c>
      <c r="AF1836" s="7">
        <v>3</v>
      </c>
      <c r="AG1836" s="8">
        <v>164.22</v>
      </c>
      <c r="AH1836" s="7">
        <v>27</v>
      </c>
      <c r="AI1836" s="7" t="str" cm="1">
        <f t="array" ref="AI1836">_xlfn.IFS(AH1836&lt;=25,"Young",AH1836&lt;=50,"Adult",AH1836&gt;50,"Old")</f>
        <v>Adult</v>
      </c>
    </row>
    <row r="1837" spans="1:35" x14ac:dyDescent="0.35">
      <c r="A1837" s="11">
        <v>2359</v>
      </c>
      <c r="B1837" s="9">
        <v>44178</v>
      </c>
      <c r="C1837" s="10">
        <f t="shared" ca="1" si="28"/>
        <v>5.4361111111111109</v>
      </c>
      <c r="D1837" s="11" t="s">
        <v>132</v>
      </c>
      <c r="E1837" s="11" t="s">
        <v>84</v>
      </c>
      <c r="F1837" s="11" t="s">
        <v>29</v>
      </c>
      <c r="G1837" s="11" t="s">
        <v>54</v>
      </c>
      <c r="H1837" s="11" t="s">
        <v>55</v>
      </c>
      <c r="I1837" s="11" t="s">
        <v>45</v>
      </c>
      <c r="J1837" s="11" t="s">
        <v>33</v>
      </c>
      <c r="K1837" s="11" t="s">
        <v>78</v>
      </c>
      <c r="L1837" s="9">
        <v>35247</v>
      </c>
      <c r="M1837" s="11" t="s">
        <v>35</v>
      </c>
      <c r="N1837" s="11" t="s">
        <v>36</v>
      </c>
      <c r="O1837" s="11" t="s">
        <v>59</v>
      </c>
      <c r="P1837" s="11" t="s">
        <v>66</v>
      </c>
      <c r="Q1837" s="11" t="s">
        <v>39</v>
      </c>
      <c r="R1837" s="11" cm="1">
        <f t="array" ref="R1837">_xlfn.IFS(Table3[[#This Row],[Performance Levels]]="Exceeds",4,Table3[[#This Row],[Performance Levels]]="Fully Meets",3,Table3[[#This Row],[Performance Levels]]="PIP",1,Table3[[#This Row],[Performance Levels]]="Needs Improvement",2)</f>
        <v>3</v>
      </c>
      <c r="S1837" s="11">
        <v>2</v>
      </c>
      <c r="T1837" s="11" t="str" cm="1">
        <f t="array" ref="T1837">_xlfn.IFS(S1837&lt;=2,"Excellent",S1837=3,"Average",S1837&lt;=5,"Poor")</f>
        <v>Excellent</v>
      </c>
      <c r="U1837" s="9">
        <v>45115</v>
      </c>
      <c r="V1837" s="11">
        <v>4</v>
      </c>
      <c r="W1837" s="11" t="str" cm="1">
        <f t="array" ref="W1837">_xlfn.IFS(S1837&lt;=2,"High",S1837=3,"Moderate",S1837&lt;=5,"Low")</f>
        <v>High</v>
      </c>
      <c r="X1837" s="11">
        <v>4</v>
      </c>
      <c r="Y1837" s="11" t="str" cm="1">
        <f t="array" ref="Y1837">_xlfn.IFS(S1837&lt;=2,"High",S1837=3,"Moderate",S1837&lt;=5,"Low")</f>
        <v>High</v>
      </c>
      <c r="Z1837" s="11">
        <v>3</v>
      </c>
      <c r="AA1837" s="11" t="str" cm="1">
        <f t="array" ref="AA1837">_xlfn.IFS(S1837&lt;=2,"High",S1837=3,"Moderate",S1837&lt;=5,"Low")</f>
        <v>High</v>
      </c>
      <c r="AB1837" s="9">
        <v>45076</v>
      </c>
      <c r="AC1837" s="11" t="s">
        <v>67</v>
      </c>
      <c r="AD1837" s="11" t="s">
        <v>50</v>
      </c>
      <c r="AE1837" s="11" t="s">
        <v>42</v>
      </c>
      <c r="AF1837" s="11">
        <v>3</v>
      </c>
      <c r="AG1837" s="12">
        <v>850.73</v>
      </c>
      <c r="AH1837" s="11">
        <v>24</v>
      </c>
      <c r="AI1837" s="11" t="str" cm="1">
        <f t="array" ref="AI1837">_xlfn.IFS(AH1837&lt;=25,"Young",AH1837&lt;=50,"Adult",AH1837&gt;50,"Old")</f>
        <v>Young</v>
      </c>
    </row>
    <row r="1838" spans="1:35" x14ac:dyDescent="0.35">
      <c r="A1838" s="7">
        <v>2360</v>
      </c>
      <c r="B1838" s="5">
        <v>44516</v>
      </c>
      <c r="C1838" s="6">
        <f t="shared" ca="1" si="28"/>
        <v>4.5111111111111111</v>
      </c>
      <c r="D1838" s="7" t="s">
        <v>132</v>
      </c>
      <c r="E1838" s="7" t="s">
        <v>63</v>
      </c>
      <c r="F1838" s="7" t="s">
        <v>107</v>
      </c>
      <c r="G1838" s="7" t="s">
        <v>45</v>
      </c>
      <c r="H1838" s="7" t="s">
        <v>55</v>
      </c>
      <c r="I1838" s="7" t="s">
        <v>45</v>
      </c>
      <c r="J1838" s="7" t="s">
        <v>33</v>
      </c>
      <c r="K1838" s="7" t="s">
        <v>96</v>
      </c>
      <c r="L1838" s="5">
        <v>33152</v>
      </c>
      <c r="M1838" s="7" t="s">
        <v>35</v>
      </c>
      <c r="N1838" s="7" t="s">
        <v>36</v>
      </c>
      <c r="O1838" s="7" t="s">
        <v>83</v>
      </c>
      <c r="P1838" s="7" t="s">
        <v>38</v>
      </c>
      <c r="Q1838" s="7" t="s">
        <v>39</v>
      </c>
      <c r="R1838" s="7" cm="1">
        <f t="array" ref="R1838">_xlfn.IFS(Table3[[#This Row],[Performance Levels]]="Exceeds",4,Table3[[#This Row],[Performance Levels]]="Fully Meets",3,Table3[[#This Row],[Performance Levels]]="PIP",1,Table3[[#This Row],[Performance Levels]]="Needs Improvement",2)</f>
        <v>3</v>
      </c>
      <c r="S1838" s="7">
        <v>1</v>
      </c>
      <c r="T1838" s="7" t="str" cm="1">
        <f t="array" ref="T1838">_xlfn.IFS(S1838&lt;=2,"Excellent",S1838=3,"Average",S1838&lt;=5,"Poor")</f>
        <v>Excellent</v>
      </c>
      <c r="U1838" s="5">
        <v>44964</v>
      </c>
      <c r="V1838" s="7">
        <v>4</v>
      </c>
      <c r="W1838" s="7" t="str" cm="1">
        <f t="array" ref="W1838">_xlfn.IFS(S1838&lt;=2,"High",S1838=3,"Moderate",S1838&lt;=5,"Low")</f>
        <v>High</v>
      </c>
      <c r="X1838" s="7">
        <v>4</v>
      </c>
      <c r="Y1838" s="7" t="str" cm="1">
        <f t="array" ref="Y1838">_xlfn.IFS(S1838&lt;=2,"High",S1838=3,"Moderate",S1838&lt;=5,"Low")</f>
        <v>High</v>
      </c>
      <c r="Z1838" s="7">
        <v>3</v>
      </c>
      <c r="AA1838" s="7" t="str" cm="1">
        <f t="array" ref="AA1838">_xlfn.IFS(S1838&lt;=2,"High",S1838=3,"Moderate",S1838&lt;=5,"Low")</f>
        <v>High</v>
      </c>
      <c r="AB1838" s="5">
        <v>44847</v>
      </c>
      <c r="AC1838" s="7" t="s">
        <v>61</v>
      </c>
      <c r="AD1838" s="7" t="s">
        <v>41</v>
      </c>
      <c r="AE1838" s="7" t="s">
        <v>72</v>
      </c>
      <c r="AF1838" s="7">
        <v>1</v>
      </c>
      <c r="AG1838" s="8">
        <v>400.62</v>
      </c>
      <c r="AH1838" s="7">
        <v>31</v>
      </c>
      <c r="AI1838" s="7" t="str" cm="1">
        <f t="array" ref="AI1838">_xlfn.IFS(AH1838&lt;=25,"Young",AH1838&lt;=50,"Adult",AH1838&gt;50,"Old")</f>
        <v>Adult</v>
      </c>
    </row>
    <row r="1839" spans="1:35" x14ac:dyDescent="0.35">
      <c r="A1839" s="11">
        <v>2361</v>
      </c>
      <c r="B1839" s="9">
        <v>44896</v>
      </c>
      <c r="C1839" s="10">
        <f t="shared" ca="1" si="28"/>
        <v>3.4694444444444446</v>
      </c>
      <c r="D1839" s="11" t="s">
        <v>132</v>
      </c>
      <c r="E1839" s="11" t="s">
        <v>73</v>
      </c>
      <c r="F1839" s="11" t="s">
        <v>107</v>
      </c>
      <c r="G1839" s="11" t="s">
        <v>54</v>
      </c>
      <c r="H1839" s="11" t="s">
        <v>31</v>
      </c>
      <c r="I1839" s="11" t="s">
        <v>54</v>
      </c>
      <c r="J1839" s="11" t="s">
        <v>33</v>
      </c>
      <c r="K1839" s="11" t="s">
        <v>95</v>
      </c>
      <c r="L1839" s="9">
        <v>35404</v>
      </c>
      <c r="M1839" s="11" t="s">
        <v>35</v>
      </c>
      <c r="N1839" s="11" t="s">
        <v>36</v>
      </c>
      <c r="O1839" s="11" t="s">
        <v>83</v>
      </c>
      <c r="P1839" s="11" t="s">
        <v>76</v>
      </c>
      <c r="Q1839" s="11" t="s">
        <v>39</v>
      </c>
      <c r="R1839" s="11" cm="1">
        <f t="array" ref="R1839">_xlfn.IFS(Table3[[#This Row],[Performance Levels]]="Exceeds",4,Table3[[#This Row],[Performance Levels]]="Fully Meets",3,Table3[[#This Row],[Performance Levels]]="PIP",1,Table3[[#This Row],[Performance Levels]]="Needs Improvement",2)</f>
        <v>3</v>
      </c>
      <c r="S1839" s="11">
        <v>2</v>
      </c>
      <c r="T1839" s="11" t="str" cm="1">
        <f t="array" ref="T1839">_xlfn.IFS(S1839&lt;=2,"Excellent",S1839=3,"Average",S1839&lt;=5,"Poor")</f>
        <v>Excellent</v>
      </c>
      <c r="U1839" s="9">
        <v>44969</v>
      </c>
      <c r="V1839" s="11">
        <v>4</v>
      </c>
      <c r="W1839" s="11" t="str" cm="1">
        <f t="array" ref="W1839">_xlfn.IFS(S1839&lt;=2,"High",S1839=3,"Moderate",S1839&lt;=5,"Low")</f>
        <v>High</v>
      </c>
      <c r="X1839" s="11">
        <v>4</v>
      </c>
      <c r="Y1839" s="11" t="str" cm="1">
        <f t="array" ref="Y1839">_xlfn.IFS(S1839&lt;=2,"High",S1839=3,"Moderate",S1839&lt;=5,"Low")</f>
        <v>High</v>
      </c>
      <c r="Z1839" s="11">
        <v>2</v>
      </c>
      <c r="AA1839" s="11" t="str" cm="1">
        <f t="array" ref="AA1839">_xlfn.IFS(S1839&lt;=2,"High",S1839=3,"Moderate",S1839&lt;=5,"Low")</f>
        <v>High</v>
      </c>
      <c r="AB1839" s="9">
        <v>44812</v>
      </c>
      <c r="AC1839" s="11" t="s">
        <v>49</v>
      </c>
      <c r="AD1839" s="11" t="s">
        <v>50</v>
      </c>
      <c r="AE1839" s="11" t="s">
        <v>42</v>
      </c>
      <c r="AF1839" s="11">
        <v>4</v>
      </c>
      <c r="AG1839" s="12">
        <v>148.29</v>
      </c>
      <c r="AH1839" s="11">
        <v>26</v>
      </c>
      <c r="AI1839" s="11" t="str" cm="1">
        <f t="array" ref="AI1839">_xlfn.IFS(AH1839&lt;=25,"Young",AH1839&lt;=50,"Adult",AH1839&gt;50,"Old")</f>
        <v>Adult</v>
      </c>
    </row>
    <row r="1840" spans="1:35" x14ac:dyDescent="0.35">
      <c r="A1840" s="7">
        <v>2362</v>
      </c>
      <c r="B1840" s="5">
        <v>44134</v>
      </c>
      <c r="C1840" s="6">
        <f t="shared" ca="1" si="28"/>
        <v>5.5555555555555554</v>
      </c>
      <c r="D1840" s="7" t="s">
        <v>132</v>
      </c>
      <c r="E1840" s="7" t="s">
        <v>68</v>
      </c>
      <c r="F1840" s="7" t="s">
        <v>29</v>
      </c>
      <c r="G1840" s="7" t="s">
        <v>54</v>
      </c>
      <c r="H1840" s="7" t="s">
        <v>31</v>
      </c>
      <c r="I1840" s="7" t="s">
        <v>45</v>
      </c>
      <c r="J1840" s="7" t="s">
        <v>33</v>
      </c>
      <c r="K1840" s="7" t="s">
        <v>69</v>
      </c>
      <c r="L1840" s="5">
        <v>27155</v>
      </c>
      <c r="M1840" s="7" t="s">
        <v>35</v>
      </c>
      <c r="N1840" s="7" t="s">
        <v>36</v>
      </c>
      <c r="O1840" s="7" t="s">
        <v>83</v>
      </c>
      <c r="P1840" s="7" t="s">
        <v>66</v>
      </c>
      <c r="Q1840" s="7" t="s">
        <v>39</v>
      </c>
      <c r="R1840" s="7" cm="1">
        <f t="array" ref="R1840">_xlfn.IFS(Table3[[#This Row],[Performance Levels]]="Exceeds",4,Table3[[#This Row],[Performance Levels]]="Fully Meets",3,Table3[[#This Row],[Performance Levels]]="PIP",1,Table3[[#This Row],[Performance Levels]]="Needs Improvement",2)</f>
        <v>3</v>
      </c>
      <c r="S1840" s="7">
        <v>2</v>
      </c>
      <c r="T1840" s="7" t="str" cm="1">
        <f t="array" ref="T1840">_xlfn.IFS(S1840&lt;=2,"Excellent",S1840=3,"Average",S1840&lt;=5,"Poor")</f>
        <v>Excellent</v>
      </c>
      <c r="U1840" s="5">
        <v>44947</v>
      </c>
      <c r="V1840" s="7">
        <v>5</v>
      </c>
      <c r="W1840" s="7" t="str" cm="1">
        <f t="array" ref="W1840">_xlfn.IFS(S1840&lt;=2,"High",S1840=3,"Moderate",S1840&lt;=5,"Low")</f>
        <v>High</v>
      </c>
      <c r="X1840" s="7">
        <v>4</v>
      </c>
      <c r="Y1840" s="7" t="str" cm="1">
        <f t="array" ref="Y1840">_xlfn.IFS(S1840&lt;=2,"High",S1840=3,"Moderate",S1840&lt;=5,"Low")</f>
        <v>High</v>
      </c>
      <c r="Z1840" s="7">
        <v>5</v>
      </c>
      <c r="AA1840" s="7" t="str" cm="1">
        <f t="array" ref="AA1840">_xlfn.IFS(S1840&lt;=2,"High",S1840=3,"Moderate",S1840&lt;=5,"Low")</f>
        <v>High</v>
      </c>
      <c r="AB1840" s="5">
        <v>44963</v>
      </c>
      <c r="AC1840" s="7" t="s">
        <v>61</v>
      </c>
      <c r="AD1840" s="7" t="s">
        <v>41</v>
      </c>
      <c r="AE1840" s="7" t="s">
        <v>51</v>
      </c>
      <c r="AF1840" s="7">
        <v>3</v>
      </c>
      <c r="AG1840" s="8">
        <v>543.65</v>
      </c>
      <c r="AH1840" s="7">
        <v>46</v>
      </c>
      <c r="AI1840" s="7" t="str" cm="1">
        <f t="array" ref="AI1840">_xlfn.IFS(AH1840&lt;=25,"Young",AH1840&lt;=50,"Adult",AH1840&gt;50,"Old")</f>
        <v>Adult</v>
      </c>
    </row>
    <row r="1841" spans="1:35" x14ac:dyDescent="0.35">
      <c r="A1841" s="11">
        <v>2363</v>
      </c>
      <c r="B1841" s="9">
        <v>44235</v>
      </c>
      <c r="C1841" s="10">
        <f t="shared" ca="1" si="28"/>
        <v>5.2833333333333332</v>
      </c>
      <c r="D1841" s="11" t="s">
        <v>132</v>
      </c>
      <c r="E1841" s="11" t="s">
        <v>28</v>
      </c>
      <c r="F1841" s="11" t="s">
        <v>29</v>
      </c>
      <c r="G1841" s="11" t="s">
        <v>54</v>
      </c>
      <c r="H1841" s="11" t="s">
        <v>31</v>
      </c>
      <c r="I1841" s="11" t="s">
        <v>32</v>
      </c>
      <c r="J1841" s="11" t="s">
        <v>33</v>
      </c>
      <c r="K1841" s="11" t="s">
        <v>100</v>
      </c>
      <c r="L1841" s="9">
        <v>30364</v>
      </c>
      <c r="M1841" s="11" t="s">
        <v>35</v>
      </c>
      <c r="N1841" s="11" t="s">
        <v>36</v>
      </c>
      <c r="O1841" s="11" t="s">
        <v>48</v>
      </c>
      <c r="P1841" s="11" t="s">
        <v>38</v>
      </c>
      <c r="Q1841" s="11" t="s">
        <v>39</v>
      </c>
      <c r="R1841" s="11" cm="1">
        <f t="array" ref="R1841">_xlfn.IFS(Table3[[#This Row],[Performance Levels]]="Exceeds",4,Table3[[#This Row],[Performance Levels]]="Fully Meets",3,Table3[[#This Row],[Performance Levels]]="PIP",1,Table3[[#This Row],[Performance Levels]]="Needs Improvement",2)</f>
        <v>3</v>
      </c>
      <c r="S1841" s="11">
        <v>2</v>
      </c>
      <c r="T1841" s="11" t="str" cm="1">
        <f t="array" ref="T1841">_xlfn.IFS(S1841&lt;=2,"Excellent",S1841=3,"Average",S1841&lt;=5,"Poor")</f>
        <v>Excellent</v>
      </c>
      <c r="U1841" s="9">
        <v>45123</v>
      </c>
      <c r="V1841" s="11">
        <v>2</v>
      </c>
      <c r="W1841" s="11" t="str" cm="1">
        <f t="array" ref="W1841">_xlfn.IFS(S1841&lt;=2,"High",S1841=3,"Moderate",S1841&lt;=5,"Low")</f>
        <v>High</v>
      </c>
      <c r="X1841" s="11">
        <v>5</v>
      </c>
      <c r="Y1841" s="11" t="str" cm="1">
        <f t="array" ref="Y1841">_xlfn.IFS(S1841&lt;=2,"High",S1841=3,"Moderate",S1841&lt;=5,"Low")</f>
        <v>High</v>
      </c>
      <c r="Z1841" s="11">
        <v>1</v>
      </c>
      <c r="AA1841" s="11" t="str" cm="1">
        <f t="array" ref="AA1841">_xlfn.IFS(S1841&lt;=2,"High",S1841=3,"Moderate",S1841&lt;=5,"Low")</f>
        <v>High</v>
      </c>
      <c r="AB1841" s="9">
        <v>44961</v>
      </c>
      <c r="AC1841" s="11" t="s">
        <v>91</v>
      </c>
      <c r="AD1841" s="11" t="s">
        <v>50</v>
      </c>
      <c r="AE1841" s="11" t="s">
        <v>51</v>
      </c>
      <c r="AF1841" s="11">
        <v>3</v>
      </c>
      <c r="AG1841" s="12">
        <v>282.26</v>
      </c>
      <c r="AH1841" s="11">
        <v>38</v>
      </c>
      <c r="AI1841" s="11" t="str" cm="1">
        <f t="array" ref="AI1841">_xlfn.IFS(AH1841&lt;=25,"Young",AH1841&lt;=50,"Adult",AH1841&gt;50,"Old")</f>
        <v>Adult</v>
      </c>
    </row>
    <row r="1842" spans="1:35" x14ac:dyDescent="0.35">
      <c r="A1842" s="7">
        <v>2364</v>
      </c>
      <c r="B1842" s="5">
        <v>43682</v>
      </c>
      <c r="C1842" s="6">
        <f t="shared" ca="1" si="28"/>
        <v>6.791666666666667</v>
      </c>
      <c r="D1842" s="7" t="s">
        <v>132</v>
      </c>
      <c r="E1842" s="7" t="s">
        <v>43</v>
      </c>
      <c r="F1842" s="7" t="s">
        <v>29</v>
      </c>
      <c r="G1842" s="7" t="s">
        <v>54</v>
      </c>
      <c r="H1842" s="7" t="s">
        <v>44</v>
      </c>
      <c r="I1842" s="7" t="s">
        <v>32</v>
      </c>
      <c r="J1842" s="7" t="s">
        <v>33</v>
      </c>
      <c r="K1842" s="7" t="s">
        <v>69</v>
      </c>
      <c r="L1842" s="5">
        <v>22152</v>
      </c>
      <c r="M1842" s="7" t="s">
        <v>35</v>
      </c>
      <c r="N1842" s="7" t="s">
        <v>47</v>
      </c>
      <c r="O1842" s="7" t="s">
        <v>71</v>
      </c>
      <c r="P1842" s="7" t="s">
        <v>38</v>
      </c>
      <c r="Q1842" s="7" t="s">
        <v>39</v>
      </c>
      <c r="R1842" s="7" cm="1">
        <f t="array" ref="R1842">_xlfn.IFS(Table3[[#This Row],[Performance Levels]]="Exceeds",4,Table3[[#This Row],[Performance Levels]]="Fully Meets",3,Table3[[#This Row],[Performance Levels]]="PIP",1,Table3[[#This Row],[Performance Levels]]="Needs Improvement",2)</f>
        <v>3</v>
      </c>
      <c r="S1842" s="7">
        <v>5</v>
      </c>
      <c r="T1842" s="7" t="str" cm="1">
        <f t="array" ref="T1842">_xlfn.IFS(S1842&lt;=2,"Excellent",S1842=3,"Average",S1842&lt;=5,"Poor")</f>
        <v>Poor</v>
      </c>
      <c r="U1842" s="5">
        <v>44959</v>
      </c>
      <c r="V1842" s="7">
        <v>4</v>
      </c>
      <c r="W1842" s="7" t="str" cm="1">
        <f t="array" ref="W1842">_xlfn.IFS(S1842&lt;=2,"High",S1842=3,"Moderate",S1842&lt;=5,"Low")</f>
        <v>Low</v>
      </c>
      <c r="X1842" s="7">
        <v>2</v>
      </c>
      <c r="Y1842" s="7" t="str" cm="1">
        <f t="array" ref="Y1842">_xlfn.IFS(S1842&lt;=2,"High",S1842=3,"Moderate",S1842&lt;=5,"Low")</f>
        <v>Low</v>
      </c>
      <c r="Z1842" s="7">
        <v>4</v>
      </c>
      <c r="AA1842" s="7" t="str" cm="1">
        <f t="array" ref="AA1842">_xlfn.IFS(S1842&lt;=2,"High",S1842=3,"Moderate",S1842&lt;=5,"Low")</f>
        <v>Low</v>
      </c>
      <c r="AB1842" s="5">
        <v>44899</v>
      </c>
      <c r="AC1842" s="7" t="s">
        <v>61</v>
      </c>
      <c r="AD1842" s="7" t="s">
        <v>50</v>
      </c>
      <c r="AE1842" s="7" t="s">
        <v>62</v>
      </c>
      <c r="AF1842" s="7">
        <v>3</v>
      </c>
      <c r="AG1842" s="8">
        <v>123.81</v>
      </c>
      <c r="AH1842" s="7">
        <v>59</v>
      </c>
      <c r="AI1842" s="7" t="str" cm="1">
        <f t="array" ref="AI1842">_xlfn.IFS(AH1842&lt;=25,"Young",AH1842&lt;=50,"Adult",AH1842&gt;50,"Old")</f>
        <v>Old</v>
      </c>
    </row>
    <row r="1843" spans="1:35" x14ac:dyDescent="0.35">
      <c r="A1843" s="11">
        <v>2365</v>
      </c>
      <c r="B1843" s="9">
        <v>43433</v>
      </c>
      <c r="C1843" s="10">
        <f t="shared" ca="1" si="28"/>
        <v>7.4749999999999996</v>
      </c>
      <c r="D1843" s="11" t="s">
        <v>132</v>
      </c>
      <c r="E1843" s="11" t="s">
        <v>86</v>
      </c>
      <c r="F1843" s="11" t="s">
        <v>107</v>
      </c>
      <c r="G1843" s="11" t="s">
        <v>30</v>
      </c>
      <c r="H1843" s="11" t="s">
        <v>44</v>
      </c>
      <c r="I1843" s="11" t="s">
        <v>32</v>
      </c>
      <c r="J1843" s="11" t="s">
        <v>33</v>
      </c>
      <c r="K1843" s="11" t="s">
        <v>78</v>
      </c>
      <c r="L1843" s="9">
        <v>19596</v>
      </c>
      <c r="M1843" s="11" t="s">
        <v>35</v>
      </c>
      <c r="N1843" s="11" t="s">
        <v>36</v>
      </c>
      <c r="O1843" s="11" t="s">
        <v>71</v>
      </c>
      <c r="P1843" s="11" t="s">
        <v>66</v>
      </c>
      <c r="Q1843" s="11" t="s">
        <v>39</v>
      </c>
      <c r="R1843" s="11" cm="1">
        <f t="array" ref="R1843">_xlfn.IFS(Table3[[#This Row],[Performance Levels]]="Exceeds",4,Table3[[#This Row],[Performance Levels]]="Fully Meets",3,Table3[[#This Row],[Performance Levels]]="PIP",1,Table3[[#This Row],[Performance Levels]]="Needs Improvement",2)</f>
        <v>3</v>
      </c>
      <c r="S1843" s="11">
        <v>1</v>
      </c>
      <c r="T1843" s="11" t="str" cm="1">
        <f t="array" ref="T1843">_xlfn.IFS(S1843&lt;=2,"Excellent",S1843=3,"Average",S1843&lt;=5,"Poor")</f>
        <v>Excellent</v>
      </c>
      <c r="U1843" s="9">
        <v>44811</v>
      </c>
      <c r="V1843" s="11">
        <v>1</v>
      </c>
      <c r="W1843" s="11" t="str" cm="1">
        <f t="array" ref="W1843">_xlfn.IFS(S1843&lt;=2,"High",S1843=3,"Moderate",S1843&lt;=5,"Low")</f>
        <v>High</v>
      </c>
      <c r="X1843" s="11">
        <v>1</v>
      </c>
      <c r="Y1843" s="11" t="str" cm="1">
        <f t="array" ref="Y1843">_xlfn.IFS(S1843&lt;=2,"High",S1843=3,"Moderate",S1843&lt;=5,"Low")</f>
        <v>High</v>
      </c>
      <c r="Z1843" s="11">
        <v>1</v>
      </c>
      <c r="AA1843" s="11" t="str" cm="1">
        <f t="array" ref="AA1843">_xlfn.IFS(S1843&lt;=2,"High",S1843=3,"Moderate",S1843&lt;=5,"Low")</f>
        <v>High</v>
      </c>
      <c r="AB1843" s="9">
        <v>44784</v>
      </c>
      <c r="AC1843" s="11" t="s">
        <v>91</v>
      </c>
      <c r="AD1843" s="11" t="s">
        <v>50</v>
      </c>
      <c r="AE1843" s="11" t="s">
        <v>72</v>
      </c>
      <c r="AF1843" s="11">
        <v>5</v>
      </c>
      <c r="AG1843" s="12">
        <v>355.8</v>
      </c>
      <c r="AH1843" s="11">
        <v>65</v>
      </c>
      <c r="AI1843" s="11" t="str" cm="1">
        <f t="array" ref="AI1843">_xlfn.IFS(AH1843&lt;=25,"Young",AH1843&lt;=50,"Adult",AH1843&gt;50,"Old")</f>
        <v>Old</v>
      </c>
    </row>
    <row r="1844" spans="1:35" x14ac:dyDescent="0.35">
      <c r="A1844" s="7">
        <v>2366</v>
      </c>
      <c r="B1844" s="5">
        <v>43420</v>
      </c>
      <c r="C1844" s="6">
        <f t="shared" ca="1" si="28"/>
        <v>7.5111111111111111</v>
      </c>
      <c r="D1844" s="7" t="s">
        <v>132</v>
      </c>
      <c r="E1844" s="7" t="s">
        <v>80</v>
      </c>
      <c r="F1844" s="7" t="s">
        <v>107</v>
      </c>
      <c r="G1844" s="7" t="s">
        <v>54</v>
      </c>
      <c r="H1844" s="7" t="s">
        <v>55</v>
      </c>
      <c r="I1844" s="7" t="s">
        <v>45</v>
      </c>
      <c r="J1844" s="7" t="s">
        <v>33</v>
      </c>
      <c r="K1844" s="7" t="s">
        <v>96</v>
      </c>
      <c r="L1844" s="5">
        <v>52800</v>
      </c>
      <c r="M1844" s="7" t="s">
        <v>35</v>
      </c>
      <c r="N1844" s="7" t="s">
        <v>36</v>
      </c>
      <c r="O1844" s="7" t="s">
        <v>83</v>
      </c>
      <c r="P1844" s="7" t="s">
        <v>76</v>
      </c>
      <c r="Q1844" s="7" t="s">
        <v>39</v>
      </c>
      <c r="R1844" s="7" cm="1">
        <f t="array" ref="R1844">_xlfn.IFS(Table3[[#This Row],[Performance Levels]]="Exceeds",4,Table3[[#This Row],[Performance Levels]]="Fully Meets",3,Table3[[#This Row],[Performance Levels]]="PIP",1,Table3[[#This Row],[Performance Levels]]="Needs Improvement",2)</f>
        <v>3</v>
      </c>
      <c r="S1844" s="7">
        <v>2</v>
      </c>
      <c r="T1844" s="7" t="str" cm="1">
        <f t="array" ref="T1844">_xlfn.IFS(S1844&lt;=2,"Excellent",S1844=3,"Average",S1844&lt;=5,"Poor")</f>
        <v>Excellent</v>
      </c>
      <c r="U1844" s="5">
        <v>45046</v>
      </c>
      <c r="V1844" s="7">
        <v>4</v>
      </c>
      <c r="W1844" s="7" t="str" cm="1">
        <f t="array" ref="W1844">_xlfn.IFS(S1844&lt;=2,"High",S1844=3,"Moderate",S1844&lt;=5,"Low")</f>
        <v>High</v>
      </c>
      <c r="X1844" s="7">
        <v>2</v>
      </c>
      <c r="Y1844" s="7" t="str" cm="1">
        <f t="array" ref="Y1844">_xlfn.IFS(S1844&lt;=2,"High",S1844=3,"Moderate",S1844&lt;=5,"Low")</f>
        <v>High</v>
      </c>
      <c r="Z1844" s="7">
        <v>5</v>
      </c>
      <c r="AA1844" s="7" t="str" cm="1">
        <f t="array" ref="AA1844">_xlfn.IFS(S1844&lt;=2,"High",S1844=3,"Moderate",S1844&lt;=5,"Low")</f>
        <v>High</v>
      </c>
      <c r="AB1844" s="5">
        <v>44789</v>
      </c>
      <c r="AC1844" s="7" t="s">
        <v>61</v>
      </c>
      <c r="AD1844" s="7" t="s">
        <v>41</v>
      </c>
      <c r="AE1844" s="7" t="s">
        <v>51</v>
      </c>
      <c r="AF1844" s="7">
        <v>3</v>
      </c>
      <c r="AG1844" s="8">
        <v>184.59</v>
      </c>
      <c r="AH1844" s="7">
        <v>74</v>
      </c>
      <c r="AI1844" s="7" t="str" cm="1">
        <f t="array" ref="AI1844">_xlfn.IFS(AH1844&lt;=25,"Young",AH1844&lt;=50,"Adult",AH1844&gt;50,"Old")</f>
        <v>Old</v>
      </c>
    </row>
    <row r="1845" spans="1:35" x14ac:dyDescent="0.35">
      <c r="A1845" s="11">
        <v>2367</v>
      </c>
      <c r="B1845" s="9">
        <v>44066</v>
      </c>
      <c r="C1845" s="10">
        <f t="shared" ca="1" si="28"/>
        <v>5.7416666666666663</v>
      </c>
      <c r="D1845" s="11" t="s">
        <v>132</v>
      </c>
      <c r="E1845" s="11" t="s">
        <v>53</v>
      </c>
      <c r="F1845" s="11" t="s">
        <v>29</v>
      </c>
      <c r="G1845" s="11" t="s">
        <v>30</v>
      </c>
      <c r="H1845" s="11" t="s">
        <v>31</v>
      </c>
      <c r="I1845" s="11" t="s">
        <v>45</v>
      </c>
      <c r="J1845" s="11" t="s">
        <v>33</v>
      </c>
      <c r="K1845" s="11" t="s">
        <v>100</v>
      </c>
      <c r="L1845" s="9">
        <v>21760</v>
      </c>
      <c r="M1845" s="11" t="s">
        <v>35</v>
      </c>
      <c r="N1845" s="11" t="s">
        <v>36</v>
      </c>
      <c r="O1845" s="11" t="s">
        <v>48</v>
      </c>
      <c r="P1845" s="11" t="s">
        <v>38</v>
      </c>
      <c r="Q1845" s="11" t="s">
        <v>39</v>
      </c>
      <c r="R1845" s="11" cm="1">
        <f t="array" ref="R1845">_xlfn.IFS(Table3[[#This Row],[Performance Levels]]="Exceeds",4,Table3[[#This Row],[Performance Levels]]="Fully Meets",3,Table3[[#This Row],[Performance Levels]]="PIP",1,Table3[[#This Row],[Performance Levels]]="Needs Improvement",2)</f>
        <v>3</v>
      </c>
      <c r="S1845" s="11">
        <v>5</v>
      </c>
      <c r="T1845" s="11" t="str" cm="1">
        <f t="array" ref="T1845">_xlfn.IFS(S1845&lt;=2,"Excellent",S1845=3,"Average",S1845&lt;=5,"Poor")</f>
        <v>Poor</v>
      </c>
      <c r="U1845" s="9">
        <v>44860</v>
      </c>
      <c r="V1845" s="11">
        <v>3</v>
      </c>
      <c r="W1845" s="11" t="str" cm="1">
        <f t="array" ref="W1845">_xlfn.IFS(S1845&lt;=2,"High",S1845=3,"Moderate",S1845&lt;=5,"Low")</f>
        <v>Low</v>
      </c>
      <c r="X1845" s="11">
        <v>2</v>
      </c>
      <c r="Y1845" s="11" t="str" cm="1">
        <f t="array" ref="Y1845">_xlfn.IFS(S1845&lt;=2,"High",S1845=3,"Moderate",S1845&lt;=5,"Low")</f>
        <v>Low</v>
      </c>
      <c r="Z1845" s="11">
        <v>5</v>
      </c>
      <c r="AA1845" s="11" t="str" cm="1">
        <f t="array" ref="AA1845">_xlfn.IFS(S1845&lt;=2,"High",S1845=3,"Moderate",S1845&lt;=5,"Low")</f>
        <v>Low</v>
      </c>
      <c r="AB1845" s="9">
        <v>45043</v>
      </c>
      <c r="AC1845" s="11" t="s">
        <v>61</v>
      </c>
      <c r="AD1845" s="11" t="s">
        <v>41</v>
      </c>
      <c r="AE1845" s="11" t="s">
        <v>62</v>
      </c>
      <c r="AF1845" s="11">
        <v>3</v>
      </c>
      <c r="AG1845" s="12">
        <v>249.77</v>
      </c>
      <c r="AH1845" s="11">
        <v>61</v>
      </c>
      <c r="AI1845" s="11" t="str" cm="1">
        <f t="array" ref="AI1845">_xlfn.IFS(AH1845&lt;=25,"Young",AH1845&lt;=50,"Adult",AH1845&gt;50,"Old")</f>
        <v>Old</v>
      </c>
    </row>
    <row r="1846" spans="1:35" x14ac:dyDescent="0.35">
      <c r="A1846" s="7">
        <v>2368</v>
      </c>
      <c r="B1846" s="5">
        <v>44065</v>
      </c>
      <c r="C1846" s="6">
        <f t="shared" ca="1" si="28"/>
        <v>5.7444444444444445</v>
      </c>
      <c r="D1846" s="7" t="s">
        <v>135</v>
      </c>
      <c r="E1846" s="7" t="s">
        <v>93</v>
      </c>
      <c r="F1846" s="7" t="s">
        <v>29</v>
      </c>
      <c r="G1846" s="7" t="s">
        <v>54</v>
      </c>
      <c r="H1846" s="7" t="s">
        <v>55</v>
      </c>
      <c r="I1846" s="7" t="s">
        <v>32</v>
      </c>
      <c r="J1846" s="7" t="s">
        <v>33</v>
      </c>
      <c r="K1846" s="7" t="s">
        <v>100</v>
      </c>
      <c r="L1846" s="5">
        <v>18353</v>
      </c>
      <c r="M1846" s="7" t="s">
        <v>35</v>
      </c>
      <c r="N1846" s="7" t="s">
        <v>36</v>
      </c>
      <c r="O1846" s="7" t="s">
        <v>37</v>
      </c>
      <c r="P1846" s="7" t="s">
        <v>60</v>
      </c>
      <c r="Q1846" s="7" t="s">
        <v>39</v>
      </c>
      <c r="R1846" s="7" cm="1">
        <f t="array" ref="R1846">_xlfn.IFS(Table3[[#This Row],[Performance Levels]]="Exceeds",4,Table3[[#This Row],[Performance Levels]]="Fully Meets",3,Table3[[#This Row],[Performance Levels]]="PIP",1,Table3[[#This Row],[Performance Levels]]="Needs Improvement",2)</f>
        <v>3</v>
      </c>
      <c r="S1846" s="7">
        <v>1</v>
      </c>
      <c r="T1846" s="7" t="str" cm="1">
        <f t="array" ref="T1846">_xlfn.IFS(S1846&lt;=2,"Excellent",S1846=3,"Average",S1846&lt;=5,"Poor")</f>
        <v>Excellent</v>
      </c>
      <c r="U1846" s="5">
        <v>44871</v>
      </c>
      <c r="V1846" s="7">
        <v>5</v>
      </c>
      <c r="W1846" s="7" t="str" cm="1">
        <f t="array" ref="W1846">_xlfn.IFS(S1846&lt;=2,"High",S1846=3,"Moderate",S1846&lt;=5,"Low")</f>
        <v>High</v>
      </c>
      <c r="X1846" s="7">
        <v>2</v>
      </c>
      <c r="Y1846" s="7" t="str" cm="1">
        <f t="array" ref="Y1846">_xlfn.IFS(S1846&lt;=2,"High",S1846=3,"Moderate",S1846&lt;=5,"Low")</f>
        <v>High</v>
      </c>
      <c r="Z1846" s="7">
        <v>1</v>
      </c>
      <c r="AA1846" s="7" t="str" cm="1">
        <f t="array" ref="AA1846">_xlfn.IFS(S1846&lt;=2,"High",S1846=3,"Moderate",S1846&lt;=5,"Low")</f>
        <v>High</v>
      </c>
      <c r="AB1846" s="5">
        <v>45015</v>
      </c>
      <c r="AC1846" s="7" t="s">
        <v>67</v>
      </c>
      <c r="AD1846" s="7" t="s">
        <v>50</v>
      </c>
      <c r="AE1846" s="7" t="s">
        <v>62</v>
      </c>
      <c r="AF1846" s="7">
        <v>4</v>
      </c>
      <c r="AG1846" s="8">
        <v>285.54000000000002</v>
      </c>
      <c r="AH1846" s="7">
        <v>70</v>
      </c>
      <c r="AI1846" s="7" t="str" cm="1">
        <f t="array" ref="AI1846">_xlfn.IFS(AH1846&lt;=25,"Young",AH1846&lt;=50,"Adult",AH1846&gt;50,"Old")</f>
        <v>Old</v>
      </c>
    </row>
    <row r="1847" spans="1:35" x14ac:dyDescent="0.35">
      <c r="A1847" s="11">
        <v>2369</v>
      </c>
      <c r="B1847" s="9">
        <v>44488</v>
      </c>
      <c r="C1847" s="10">
        <f t="shared" ca="1" si="28"/>
        <v>4.5861111111111112</v>
      </c>
      <c r="D1847" s="11" t="s">
        <v>112</v>
      </c>
      <c r="E1847" s="11" t="s">
        <v>84</v>
      </c>
      <c r="F1847" s="11" t="s">
        <v>29</v>
      </c>
      <c r="G1847" s="11" t="s">
        <v>45</v>
      </c>
      <c r="H1847" s="11" t="s">
        <v>55</v>
      </c>
      <c r="I1847" s="11" t="s">
        <v>54</v>
      </c>
      <c r="J1847" s="11" t="s">
        <v>33</v>
      </c>
      <c r="K1847" s="11" t="s">
        <v>69</v>
      </c>
      <c r="L1847" s="9">
        <v>32036</v>
      </c>
      <c r="M1847" s="11" t="s">
        <v>35</v>
      </c>
      <c r="N1847" s="11" t="s">
        <v>47</v>
      </c>
      <c r="O1847" s="11" t="s">
        <v>59</v>
      </c>
      <c r="P1847" s="11" t="s">
        <v>76</v>
      </c>
      <c r="Q1847" s="11" t="s">
        <v>39</v>
      </c>
      <c r="R1847" s="11" cm="1">
        <f t="array" ref="R1847">_xlfn.IFS(Table3[[#This Row],[Performance Levels]]="Exceeds",4,Table3[[#This Row],[Performance Levels]]="Fully Meets",3,Table3[[#This Row],[Performance Levels]]="PIP",1,Table3[[#This Row],[Performance Levels]]="Needs Improvement",2)</f>
        <v>3</v>
      </c>
      <c r="S1847" s="11">
        <v>5</v>
      </c>
      <c r="T1847" s="11" t="str" cm="1">
        <f t="array" ref="T1847">_xlfn.IFS(S1847&lt;=2,"Excellent",S1847=3,"Average",S1847&lt;=5,"Poor")</f>
        <v>Poor</v>
      </c>
      <c r="U1847" s="9">
        <v>44975</v>
      </c>
      <c r="V1847" s="11">
        <v>5</v>
      </c>
      <c r="W1847" s="11" t="str" cm="1">
        <f t="array" ref="W1847">_xlfn.IFS(S1847&lt;=2,"High",S1847=3,"Moderate",S1847&lt;=5,"Low")</f>
        <v>Low</v>
      </c>
      <c r="X1847" s="11">
        <v>2</v>
      </c>
      <c r="Y1847" s="11" t="str" cm="1">
        <f t="array" ref="Y1847">_xlfn.IFS(S1847&lt;=2,"High",S1847=3,"Moderate",S1847&lt;=5,"Low")</f>
        <v>Low</v>
      </c>
      <c r="Z1847" s="11">
        <v>4</v>
      </c>
      <c r="AA1847" s="11" t="str" cm="1">
        <f t="array" ref="AA1847">_xlfn.IFS(S1847&lt;=2,"High",S1847=3,"Moderate",S1847&lt;=5,"Low")</f>
        <v>Low</v>
      </c>
      <c r="AB1847" s="9">
        <v>45133</v>
      </c>
      <c r="AC1847" s="11" t="s">
        <v>40</v>
      </c>
      <c r="AD1847" s="11" t="s">
        <v>50</v>
      </c>
      <c r="AE1847" s="11" t="s">
        <v>42</v>
      </c>
      <c r="AF1847" s="11">
        <v>5</v>
      </c>
      <c r="AG1847" s="12">
        <v>711.15</v>
      </c>
      <c r="AH1847" s="11">
        <v>34</v>
      </c>
      <c r="AI1847" s="11" t="str" cm="1">
        <f t="array" ref="AI1847">_xlfn.IFS(AH1847&lt;=25,"Young",AH1847&lt;=50,"Adult",AH1847&gt;50,"Old")</f>
        <v>Adult</v>
      </c>
    </row>
    <row r="1848" spans="1:35" x14ac:dyDescent="0.35">
      <c r="A1848" s="7">
        <v>2370</v>
      </c>
      <c r="B1848" s="5">
        <v>43882</v>
      </c>
      <c r="C1848" s="6">
        <f t="shared" ca="1" si="28"/>
        <v>6.2472222222222218</v>
      </c>
      <c r="D1848" s="7" t="s">
        <v>112</v>
      </c>
      <c r="E1848" s="7" t="s">
        <v>63</v>
      </c>
      <c r="F1848" s="7" t="s">
        <v>29</v>
      </c>
      <c r="G1848" s="7" t="s">
        <v>30</v>
      </c>
      <c r="H1848" s="7" t="s">
        <v>55</v>
      </c>
      <c r="I1848" s="7" t="s">
        <v>54</v>
      </c>
      <c r="J1848" s="7" t="s">
        <v>33</v>
      </c>
      <c r="K1848" s="7" t="s">
        <v>69</v>
      </c>
      <c r="L1848" s="5">
        <v>19024</v>
      </c>
      <c r="M1848" s="7" t="s">
        <v>35</v>
      </c>
      <c r="N1848" s="7" t="s">
        <v>47</v>
      </c>
      <c r="O1848" s="7" t="s">
        <v>59</v>
      </c>
      <c r="P1848" s="7" t="s">
        <v>38</v>
      </c>
      <c r="Q1848" s="7" t="s">
        <v>39</v>
      </c>
      <c r="R1848" s="7" cm="1">
        <f t="array" ref="R1848">_xlfn.IFS(Table3[[#This Row],[Performance Levels]]="Exceeds",4,Table3[[#This Row],[Performance Levels]]="Fully Meets",3,Table3[[#This Row],[Performance Levels]]="PIP",1,Table3[[#This Row],[Performance Levels]]="Needs Improvement",2)</f>
        <v>3</v>
      </c>
      <c r="S1848" s="7">
        <v>5</v>
      </c>
      <c r="T1848" s="7" t="str" cm="1">
        <f t="array" ref="T1848">_xlfn.IFS(S1848&lt;=2,"Excellent",S1848=3,"Average",S1848&lt;=5,"Poor")</f>
        <v>Poor</v>
      </c>
      <c r="U1848" s="5">
        <v>44837</v>
      </c>
      <c r="V1848" s="7">
        <v>1</v>
      </c>
      <c r="W1848" s="7" t="str" cm="1">
        <f t="array" ref="W1848">_xlfn.IFS(S1848&lt;=2,"High",S1848=3,"Moderate",S1848&lt;=5,"Low")</f>
        <v>Low</v>
      </c>
      <c r="X1848" s="7">
        <v>2</v>
      </c>
      <c r="Y1848" s="7" t="str" cm="1">
        <f t="array" ref="Y1848">_xlfn.IFS(S1848&lt;=2,"High",S1848=3,"Moderate",S1848&lt;=5,"Low")</f>
        <v>Low</v>
      </c>
      <c r="Z1848" s="7">
        <v>4</v>
      </c>
      <c r="AA1848" s="7" t="str" cm="1">
        <f t="array" ref="AA1848">_xlfn.IFS(S1848&lt;=2,"High",S1848=3,"Moderate",S1848&lt;=5,"Low")</f>
        <v>Low</v>
      </c>
      <c r="AB1848" s="5">
        <v>45084</v>
      </c>
      <c r="AC1848" s="7" t="s">
        <v>40</v>
      </c>
      <c r="AD1848" s="7" t="s">
        <v>50</v>
      </c>
      <c r="AE1848" s="7" t="s">
        <v>51</v>
      </c>
      <c r="AF1848" s="7">
        <v>3</v>
      </c>
      <c r="AG1848" s="8">
        <v>644.97</v>
      </c>
      <c r="AH1848" s="7">
        <v>68</v>
      </c>
      <c r="AI1848" s="7" t="str" cm="1">
        <f t="array" ref="AI1848">_xlfn.IFS(AH1848&lt;=25,"Young",AH1848&lt;=50,"Adult",AH1848&gt;50,"Old")</f>
        <v>Old</v>
      </c>
    </row>
    <row r="1849" spans="1:35" x14ac:dyDescent="0.35">
      <c r="A1849" s="11">
        <v>2371</v>
      </c>
      <c r="B1849" s="9">
        <v>44886</v>
      </c>
      <c r="C1849" s="10">
        <f t="shared" ca="1" si="28"/>
        <v>3.4972222222222222</v>
      </c>
      <c r="D1849" s="11" t="s">
        <v>119</v>
      </c>
      <c r="E1849" s="11" t="s">
        <v>43</v>
      </c>
      <c r="F1849" s="11" t="s">
        <v>29</v>
      </c>
      <c r="G1849" s="11" t="s">
        <v>30</v>
      </c>
      <c r="H1849" s="11" t="s">
        <v>55</v>
      </c>
      <c r="I1849" s="11" t="s">
        <v>32</v>
      </c>
      <c r="J1849" s="11" t="s">
        <v>33</v>
      </c>
      <c r="K1849" s="11" t="s">
        <v>69</v>
      </c>
      <c r="L1849" s="9">
        <v>36676</v>
      </c>
      <c r="M1849" s="11" t="s">
        <v>35</v>
      </c>
      <c r="N1849" s="11" t="s">
        <v>47</v>
      </c>
      <c r="O1849" s="11" t="s">
        <v>37</v>
      </c>
      <c r="P1849" s="11" t="s">
        <v>66</v>
      </c>
      <c r="Q1849" s="11" t="s">
        <v>39</v>
      </c>
      <c r="R1849" s="11" cm="1">
        <f t="array" ref="R1849">_xlfn.IFS(Table3[[#This Row],[Performance Levels]]="Exceeds",4,Table3[[#This Row],[Performance Levels]]="Fully Meets",3,Table3[[#This Row],[Performance Levels]]="PIP",1,Table3[[#This Row],[Performance Levels]]="Needs Improvement",2)</f>
        <v>3</v>
      </c>
      <c r="S1849" s="11">
        <v>1</v>
      </c>
      <c r="T1849" s="11" t="str" cm="1">
        <f t="array" ref="T1849">_xlfn.IFS(S1849&lt;=2,"Excellent",S1849=3,"Average",S1849&lt;=5,"Poor")</f>
        <v>Excellent</v>
      </c>
      <c r="U1849" s="9">
        <v>44936</v>
      </c>
      <c r="V1849" s="11">
        <v>2</v>
      </c>
      <c r="W1849" s="11" t="str" cm="1">
        <f t="array" ref="W1849">_xlfn.IFS(S1849&lt;=2,"High",S1849=3,"Moderate",S1849&lt;=5,"Low")</f>
        <v>High</v>
      </c>
      <c r="X1849" s="11">
        <v>1</v>
      </c>
      <c r="Y1849" s="11" t="str" cm="1">
        <f t="array" ref="Y1849">_xlfn.IFS(S1849&lt;=2,"High",S1849=3,"Moderate",S1849&lt;=5,"Low")</f>
        <v>High</v>
      </c>
      <c r="Z1849" s="11">
        <v>5</v>
      </c>
      <c r="AA1849" s="11" t="str" cm="1">
        <f t="array" ref="AA1849">_xlfn.IFS(S1849&lt;=2,"High",S1849=3,"Moderate",S1849&lt;=5,"Low")</f>
        <v>High</v>
      </c>
      <c r="AB1849" s="9">
        <v>45035</v>
      </c>
      <c r="AC1849" s="11" t="s">
        <v>49</v>
      </c>
      <c r="AD1849" s="11" t="s">
        <v>41</v>
      </c>
      <c r="AE1849" s="11" t="s">
        <v>72</v>
      </c>
      <c r="AF1849" s="11">
        <v>4</v>
      </c>
      <c r="AG1849" s="12">
        <v>133.56</v>
      </c>
      <c r="AH1849" s="11">
        <v>22</v>
      </c>
      <c r="AI1849" s="11" t="str" cm="1">
        <f t="array" ref="AI1849">_xlfn.IFS(AH1849&lt;=25,"Young",AH1849&lt;=50,"Adult",AH1849&gt;50,"Old")</f>
        <v>Young</v>
      </c>
    </row>
    <row r="1850" spans="1:35" x14ac:dyDescent="0.35">
      <c r="A1850" s="7">
        <v>2372</v>
      </c>
      <c r="B1850" s="5">
        <v>43682</v>
      </c>
      <c r="C1850" s="6">
        <f t="shared" ca="1" si="28"/>
        <v>6.791666666666667</v>
      </c>
      <c r="D1850" s="7" t="s">
        <v>119</v>
      </c>
      <c r="E1850" s="7" t="s">
        <v>28</v>
      </c>
      <c r="F1850" s="7" t="s">
        <v>29</v>
      </c>
      <c r="G1850" s="7" t="s">
        <v>54</v>
      </c>
      <c r="H1850" s="7" t="s">
        <v>44</v>
      </c>
      <c r="I1850" s="7" t="s">
        <v>45</v>
      </c>
      <c r="J1850" s="7" t="s">
        <v>33</v>
      </c>
      <c r="K1850" s="7" t="s">
        <v>69</v>
      </c>
      <c r="L1850" s="5">
        <v>33673</v>
      </c>
      <c r="M1850" s="7" t="s">
        <v>35</v>
      </c>
      <c r="N1850" s="7" t="s">
        <v>36</v>
      </c>
      <c r="O1850" s="7" t="s">
        <v>48</v>
      </c>
      <c r="P1850" s="7" t="s">
        <v>60</v>
      </c>
      <c r="Q1850" s="7" t="s">
        <v>39</v>
      </c>
      <c r="R1850" s="7" cm="1">
        <f t="array" ref="R1850">_xlfn.IFS(Table3[[#This Row],[Performance Levels]]="Exceeds",4,Table3[[#This Row],[Performance Levels]]="Fully Meets",3,Table3[[#This Row],[Performance Levels]]="PIP",1,Table3[[#This Row],[Performance Levels]]="Needs Improvement",2)</f>
        <v>3</v>
      </c>
      <c r="S1850" s="7">
        <v>2</v>
      </c>
      <c r="T1850" s="7" t="str" cm="1">
        <f t="array" ref="T1850">_xlfn.IFS(S1850&lt;=2,"Excellent",S1850=3,"Average",S1850&lt;=5,"Poor")</f>
        <v>Excellent</v>
      </c>
      <c r="U1850" s="5">
        <v>45140</v>
      </c>
      <c r="V1850" s="7">
        <v>3</v>
      </c>
      <c r="W1850" s="7" t="str" cm="1">
        <f t="array" ref="W1850">_xlfn.IFS(S1850&lt;=2,"High",S1850=3,"Moderate",S1850&lt;=5,"Low")</f>
        <v>High</v>
      </c>
      <c r="X1850" s="7">
        <v>4</v>
      </c>
      <c r="Y1850" s="7" t="str" cm="1">
        <f t="array" ref="Y1850">_xlfn.IFS(S1850&lt;=2,"High",S1850=3,"Moderate",S1850&lt;=5,"Low")</f>
        <v>High</v>
      </c>
      <c r="Z1850" s="7">
        <v>5</v>
      </c>
      <c r="AA1850" s="7" t="str" cm="1">
        <f t="array" ref="AA1850">_xlfn.IFS(S1850&lt;=2,"High",S1850=3,"Moderate",S1850&lt;=5,"Low")</f>
        <v>High</v>
      </c>
      <c r="AB1850" s="5">
        <v>44953</v>
      </c>
      <c r="AC1850" s="7" t="s">
        <v>40</v>
      </c>
      <c r="AD1850" s="7" t="s">
        <v>41</v>
      </c>
      <c r="AE1850" s="7" t="s">
        <v>62</v>
      </c>
      <c r="AF1850" s="7">
        <v>2</v>
      </c>
      <c r="AG1850" s="8">
        <v>784.93</v>
      </c>
      <c r="AH1850" s="7">
        <v>27</v>
      </c>
      <c r="AI1850" s="7" t="str" cm="1">
        <f t="array" ref="AI1850">_xlfn.IFS(AH1850&lt;=25,"Young",AH1850&lt;=50,"Adult",AH1850&gt;50,"Old")</f>
        <v>Adult</v>
      </c>
    </row>
    <row r="1851" spans="1:35" x14ac:dyDescent="0.35">
      <c r="A1851" s="11">
        <v>2373</v>
      </c>
      <c r="B1851" s="9">
        <v>44140</v>
      </c>
      <c r="C1851" s="10">
        <f t="shared" ca="1" si="28"/>
        <v>5.541666666666667</v>
      </c>
      <c r="D1851" s="11" t="s">
        <v>121</v>
      </c>
      <c r="E1851" s="11" t="s">
        <v>68</v>
      </c>
      <c r="F1851" s="11" t="s">
        <v>29</v>
      </c>
      <c r="G1851" s="11" t="s">
        <v>54</v>
      </c>
      <c r="H1851" s="11" t="s">
        <v>44</v>
      </c>
      <c r="I1851" s="11" t="s">
        <v>54</v>
      </c>
      <c r="J1851" s="11" t="s">
        <v>94</v>
      </c>
      <c r="K1851" s="11" t="s">
        <v>101</v>
      </c>
      <c r="L1851" s="9">
        <v>30246</v>
      </c>
      <c r="M1851" s="11" t="s">
        <v>35</v>
      </c>
      <c r="N1851" s="11" t="s">
        <v>36</v>
      </c>
      <c r="O1851" s="11" t="s">
        <v>59</v>
      </c>
      <c r="P1851" s="11" t="s">
        <v>76</v>
      </c>
      <c r="Q1851" s="11" t="s">
        <v>39</v>
      </c>
      <c r="R1851" s="11" cm="1">
        <f t="array" ref="R1851">_xlfn.IFS(Table3[[#This Row],[Performance Levels]]="Exceeds",4,Table3[[#This Row],[Performance Levels]]="Fully Meets",3,Table3[[#This Row],[Performance Levels]]="PIP",1,Table3[[#This Row],[Performance Levels]]="Needs Improvement",2)</f>
        <v>3</v>
      </c>
      <c r="S1851" s="11">
        <v>2</v>
      </c>
      <c r="T1851" s="11" t="str" cm="1">
        <f t="array" ref="T1851">_xlfn.IFS(S1851&lt;=2,"Excellent",S1851=3,"Average",S1851&lt;=5,"Poor")</f>
        <v>Excellent</v>
      </c>
      <c r="U1851" s="9">
        <v>45128</v>
      </c>
      <c r="V1851" s="11">
        <v>3</v>
      </c>
      <c r="W1851" s="11" t="str" cm="1">
        <f t="array" ref="W1851">_xlfn.IFS(S1851&lt;=2,"High",S1851=3,"Moderate",S1851&lt;=5,"Low")</f>
        <v>High</v>
      </c>
      <c r="X1851" s="11">
        <v>5</v>
      </c>
      <c r="Y1851" s="11" t="str" cm="1">
        <f t="array" ref="Y1851">_xlfn.IFS(S1851&lt;=2,"High",S1851=3,"Moderate",S1851&lt;=5,"Low")</f>
        <v>High</v>
      </c>
      <c r="Z1851" s="11">
        <v>5</v>
      </c>
      <c r="AA1851" s="11" t="str" cm="1">
        <f t="array" ref="AA1851">_xlfn.IFS(S1851&lt;=2,"High",S1851=3,"Moderate",S1851&lt;=5,"Low")</f>
        <v>High</v>
      </c>
      <c r="AB1851" s="9">
        <v>44973</v>
      </c>
      <c r="AC1851" s="11" t="s">
        <v>61</v>
      </c>
      <c r="AD1851" s="11" t="s">
        <v>50</v>
      </c>
      <c r="AE1851" s="11" t="s">
        <v>62</v>
      </c>
      <c r="AF1851" s="11">
        <v>4</v>
      </c>
      <c r="AG1851" s="12">
        <v>801.63</v>
      </c>
      <c r="AH1851" s="11">
        <v>38</v>
      </c>
      <c r="AI1851" s="11" t="str" cm="1">
        <f t="array" ref="AI1851">_xlfn.IFS(AH1851&lt;=25,"Young",AH1851&lt;=50,"Adult",AH1851&gt;50,"Old")</f>
        <v>Adult</v>
      </c>
    </row>
    <row r="1852" spans="1:35" x14ac:dyDescent="0.35">
      <c r="A1852" s="7">
        <v>2374</v>
      </c>
      <c r="B1852" s="5">
        <v>44359</v>
      </c>
      <c r="C1852" s="6">
        <f t="shared" ca="1" si="28"/>
        <v>4.9388888888888891</v>
      </c>
      <c r="D1852" s="7" t="s">
        <v>119</v>
      </c>
      <c r="E1852" s="7" t="s">
        <v>73</v>
      </c>
      <c r="F1852" s="7" t="s">
        <v>29</v>
      </c>
      <c r="G1852" s="7" t="s">
        <v>45</v>
      </c>
      <c r="H1852" s="7" t="s">
        <v>44</v>
      </c>
      <c r="I1852" s="7" t="s">
        <v>45</v>
      </c>
      <c r="J1852" s="7" t="s">
        <v>94</v>
      </c>
      <c r="K1852" s="7" t="s">
        <v>69</v>
      </c>
      <c r="L1852" s="5">
        <v>22867</v>
      </c>
      <c r="M1852" s="7" t="s">
        <v>35</v>
      </c>
      <c r="N1852" s="7" t="s">
        <v>36</v>
      </c>
      <c r="O1852" s="7" t="s">
        <v>83</v>
      </c>
      <c r="P1852" s="7" t="s">
        <v>76</v>
      </c>
      <c r="Q1852" s="7" t="s">
        <v>39</v>
      </c>
      <c r="R1852" s="7" cm="1">
        <f t="array" ref="R1852">_xlfn.IFS(Table3[[#This Row],[Performance Levels]]="Exceeds",4,Table3[[#This Row],[Performance Levels]]="Fully Meets",3,Table3[[#This Row],[Performance Levels]]="PIP",1,Table3[[#This Row],[Performance Levels]]="Needs Improvement",2)</f>
        <v>3</v>
      </c>
      <c r="S1852" s="7">
        <v>2</v>
      </c>
      <c r="T1852" s="7" t="str" cm="1">
        <f t="array" ref="T1852">_xlfn.IFS(S1852&lt;=2,"Excellent",S1852=3,"Average",S1852&lt;=5,"Poor")</f>
        <v>Excellent</v>
      </c>
      <c r="U1852" s="5">
        <v>44942</v>
      </c>
      <c r="V1852" s="7">
        <v>1</v>
      </c>
      <c r="W1852" s="7" t="str" cm="1">
        <f t="array" ref="W1852">_xlfn.IFS(S1852&lt;=2,"High",S1852=3,"Moderate",S1852&lt;=5,"Low")</f>
        <v>High</v>
      </c>
      <c r="X1852" s="7">
        <v>2</v>
      </c>
      <c r="Y1852" s="7" t="str" cm="1">
        <f t="array" ref="Y1852">_xlfn.IFS(S1852&lt;=2,"High",S1852=3,"Moderate",S1852&lt;=5,"Low")</f>
        <v>High</v>
      </c>
      <c r="Z1852" s="7">
        <v>1</v>
      </c>
      <c r="AA1852" s="7" t="str" cm="1">
        <f t="array" ref="AA1852">_xlfn.IFS(S1852&lt;=2,"High",S1852=3,"Moderate",S1852&lt;=5,"Low")</f>
        <v>High</v>
      </c>
      <c r="AB1852" s="5">
        <v>45047</v>
      </c>
      <c r="AC1852" s="7" t="s">
        <v>49</v>
      </c>
      <c r="AD1852" s="7" t="s">
        <v>50</v>
      </c>
      <c r="AE1852" s="7" t="s">
        <v>51</v>
      </c>
      <c r="AF1852" s="7">
        <v>2</v>
      </c>
      <c r="AG1852" s="8">
        <v>650.48</v>
      </c>
      <c r="AH1852" s="7">
        <v>59</v>
      </c>
      <c r="AI1852" s="7" t="str" cm="1">
        <f t="array" ref="AI1852">_xlfn.IFS(AH1852&lt;=25,"Young",AH1852&lt;=50,"Adult",AH1852&gt;50,"Old")</f>
        <v>Old</v>
      </c>
    </row>
    <row r="1853" spans="1:35" x14ac:dyDescent="0.35">
      <c r="A1853" s="11">
        <v>2375</v>
      </c>
      <c r="B1853" s="9">
        <v>43356</v>
      </c>
      <c r="C1853" s="10">
        <f t="shared" ca="1" si="28"/>
        <v>7.6861111111111109</v>
      </c>
      <c r="D1853" s="11" t="s">
        <v>119</v>
      </c>
      <c r="E1853" s="11" t="s">
        <v>63</v>
      </c>
      <c r="F1853" s="11" t="s">
        <v>29</v>
      </c>
      <c r="G1853" s="11" t="s">
        <v>30</v>
      </c>
      <c r="H1853" s="11" t="s">
        <v>55</v>
      </c>
      <c r="I1853" s="11" t="s">
        <v>54</v>
      </c>
      <c r="J1853" s="11" t="s">
        <v>94</v>
      </c>
      <c r="K1853" s="11" t="s">
        <v>64</v>
      </c>
      <c r="L1853" s="9">
        <v>21491</v>
      </c>
      <c r="M1853" s="11" t="s">
        <v>35</v>
      </c>
      <c r="N1853" s="11" t="s">
        <v>47</v>
      </c>
      <c r="O1853" s="11" t="s">
        <v>71</v>
      </c>
      <c r="P1853" s="11" t="s">
        <v>60</v>
      </c>
      <c r="Q1853" s="11" t="s">
        <v>39</v>
      </c>
      <c r="R1853" s="11" cm="1">
        <f t="array" ref="R1853">_xlfn.IFS(Table3[[#This Row],[Performance Levels]]="Exceeds",4,Table3[[#This Row],[Performance Levels]]="Fully Meets",3,Table3[[#This Row],[Performance Levels]]="PIP",1,Table3[[#This Row],[Performance Levels]]="Needs Improvement",2)</f>
        <v>3</v>
      </c>
      <c r="S1853" s="11">
        <v>1</v>
      </c>
      <c r="T1853" s="11" t="str" cm="1">
        <f t="array" ref="T1853">_xlfn.IFS(S1853&lt;=2,"Excellent",S1853=3,"Average",S1853&lt;=5,"Poor")</f>
        <v>Excellent</v>
      </c>
      <c r="U1853" s="9">
        <v>44787</v>
      </c>
      <c r="V1853" s="11">
        <v>2</v>
      </c>
      <c r="W1853" s="11" t="str" cm="1">
        <f t="array" ref="W1853">_xlfn.IFS(S1853&lt;=2,"High",S1853=3,"Moderate",S1853&lt;=5,"Low")</f>
        <v>High</v>
      </c>
      <c r="X1853" s="11">
        <v>4</v>
      </c>
      <c r="Y1853" s="11" t="str" cm="1">
        <f t="array" ref="Y1853">_xlfn.IFS(S1853&lt;=2,"High",S1853=3,"Moderate",S1853&lt;=5,"Low")</f>
        <v>High</v>
      </c>
      <c r="Z1853" s="11">
        <v>2</v>
      </c>
      <c r="AA1853" s="11" t="str" cm="1">
        <f t="array" ref="AA1853">_xlfn.IFS(S1853&lt;=2,"High",S1853=3,"Moderate",S1853&lt;=5,"Low")</f>
        <v>High</v>
      </c>
      <c r="AB1853" s="9">
        <v>44885</v>
      </c>
      <c r="AC1853" s="11" t="s">
        <v>61</v>
      </c>
      <c r="AD1853" s="11" t="s">
        <v>50</v>
      </c>
      <c r="AE1853" s="11" t="s">
        <v>42</v>
      </c>
      <c r="AF1853" s="11">
        <v>5</v>
      </c>
      <c r="AG1853" s="12">
        <v>770.33</v>
      </c>
      <c r="AH1853" s="11">
        <v>60</v>
      </c>
      <c r="AI1853" s="11" t="str" cm="1">
        <f t="array" ref="AI1853">_xlfn.IFS(AH1853&lt;=25,"Young",AH1853&lt;=50,"Adult",AH1853&gt;50,"Old")</f>
        <v>Old</v>
      </c>
    </row>
    <row r="1854" spans="1:35" x14ac:dyDescent="0.35">
      <c r="A1854" s="7">
        <v>2376</v>
      </c>
      <c r="B1854" s="5">
        <v>45025</v>
      </c>
      <c r="C1854" s="6">
        <f t="shared" ca="1" si="28"/>
        <v>3.1138888888888889</v>
      </c>
      <c r="D1854" s="7" t="s">
        <v>132</v>
      </c>
      <c r="E1854" s="7" t="s">
        <v>28</v>
      </c>
      <c r="F1854" s="7" t="s">
        <v>29</v>
      </c>
      <c r="G1854" s="7" t="s">
        <v>54</v>
      </c>
      <c r="H1854" s="7" t="s">
        <v>44</v>
      </c>
      <c r="I1854" s="7" t="s">
        <v>32</v>
      </c>
      <c r="J1854" s="7" t="s">
        <v>33</v>
      </c>
      <c r="K1854" s="7" t="s">
        <v>69</v>
      </c>
      <c r="L1854" s="5">
        <v>30599</v>
      </c>
      <c r="M1854" s="7" t="s">
        <v>35</v>
      </c>
      <c r="N1854" s="7" t="s">
        <v>36</v>
      </c>
      <c r="O1854" s="7" t="s">
        <v>83</v>
      </c>
      <c r="P1854" s="7" t="s">
        <v>76</v>
      </c>
      <c r="Q1854" s="7" t="s">
        <v>39</v>
      </c>
      <c r="R1854" s="7" cm="1">
        <f t="array" ref="R1854">_xlfn.IFS(Table3[[#This Row],[Performance Levels]]="Exceeds",4,Table3[[#This Row],[Performance Levels]]="Fully Meets",3,Table3[[#This Row],[Performance Levels]]="PIP",1,Table3[[#This Row],[Performance Levels]]="Needs Improvement",2)</f>
        <v>3</v>
      </c>
      <c r="S1854" s="7">
        <v>4</v>
      </c>
      <c r="T1854" s="7" t="str" cm="1">
        <f t="array" ref="T1854">_xlfn.IFS(S1854&lt;=2,"Excellent",S1854=3,"Average",S1854&lt;=5,"Poor")</f>
        <v>Poor</v>
      </c>
      <c r="U1854" s="5">
        <v>44902</v>
      </c>
      <c r="V1854" s="7">
        <v>5</v>
      </c>
      <c r="W1854" s="7" t="str" cm="1">
        <f t="array" ref="W1854">_xlfn.IFS(S1854&lt;=2,"High",S1854=3,"Moderate",S1854&lt;=5,"Low")</f>
        <v>Low</v>
      </c>
      <c r="X1854" s="7">
        <v>2</v>
      </c>
      <c r="Y1854" s="7" t="str" cm="1">
        <f t="array" ref="Y1854">_xlfn.IFS(S1854&lt;=2,"High",S1854=3,"Moderate",S1854&lt;=5,"Low")</f>
        <v>Low</v>
      </c>
      <c r="Z1854" s="7">
        <v>4</v>
      </c>
      <c r="AA1854" s="7" t="str" cm="1">
        <f t="array" ref="AA1854">_xlfn.IFS(S1854&lt;=2,"High",S1854=3,"Moderate",S1854&lt;=5,"Low")</f>
        <v>Low</v>
      </c>
      <c r="AB1854" s="5">
        <v>45042</v>
      </c>
      <c r="AC1854" s="7" t="s">
        <v>91</v>
      </c>
      <c r="AD1854" s="7" t="s">
        <v>41</v>
      </c>
      <c r="AE1854" s="7" t="s">
        <v>62</v>
      </c>
      <c r="AF1854" s="7">
        <v>5</v>
      </c>
      <c r="AG1854" s="8">
        <v>755.69</v>
      </c>
      <c r="AH1854" s="7">
        <v>40</v>
      </c>
      <c r="AI1854" s="7" t="str" cm="1">
        <f t="array" ref="AI1854">_xlfn.IFS(AH1854&lt;=25,"Young",AH1854&lt;=50,"Adult",AH1854&gt;50,"Old")</f>
        <v>Adult</v>
      </c>
    </row>
    <row r="1855" spans="1:35" x14ac:dyDescent="0.35">
      <c r="A1855" s="11">
        <v>2377</v>
      </c>
      <c r="B1855" s="9">
        <v>44205</v>
      </c>
      <c r="C1855" s="10">
        <f t="shared" ca="1" si="28"/>
        <v>5.3638888888888889</v>
      </c>
      <c r="D1855" s="11" t="s">
        <v>132</v>
      </c>
      <c r="E1855" s="11" t="s">
        <v>84</v>
      </c>
      <c r="F1855" s="11" t="s">
        <v>29</v>
      </c>
      <c r="G1855" s="11" t="s">
        <v>30</v>
      </c>
      <c r="H1855" s="11" t="s">
        <v>55</v>
      </c>
      <c r="I1855" s="11" t="s">
        <v>45</v>
      </c>
      <c r="J1855" s="11" t="s">
        <v>33</v>
      </c>
      <c r="K1855" s="11" t="s">
        <v>81</v>
      </c>
      <c r="L1855" s="9">
        <v>22081</v>
      </c>
      <c r="M1855" s="11" t="s">
        <v>35</v>
      </c>
      <c r="N1855" s="11" t="s">
        <v>47</v>
      </c>
      <c r="O1855" s="11" t="s">
        <v>37</v>
      </c>
      <c r="P1855" s="11" t="s">
        <v>60</v>
      </c>
      <c r="Q1855" s="11" t="s">
        <v>39</v>
      </c>
      <c r="R1855" s="11" cm="1">
        <f t="array" ref="R1855">_xlfn.IFS(Table3[[#This Row],[Performance Levels]]="Exceeds",4,Table3[[#This Row],[Performance Levels]]="Fully Meets",3,Table3[[#This Row],[Performance Levels]]="PIP",1,Table3[[#This Row],[Performance Levels]]="Needs Improvement",2)</f>
        <v>3</v>
      </c>
      <c r="S1855" s="11">
        <v>4</v>
      </c>
      <c r="T1855" s="11" t="str" cm="1">
        <f t="array" ref="T1855">_xlfn.IFS(S1855&lt;=2,"Excellent",S1855=3,"Average",S1855&lt;=5,"Poor")</f>
        <v>Poor</v>
      </c>
      <c r="U1855" s="9">
        <v>44926</v>
      </c>
      <c r="V1855" s="11">
        <v>1</v>
      </c>
      <c r="W1855" s="11" t="str" cm="1">
        <f t="array" ref="W1855">_xlfn.IFS(S1855&lt;=2,"High",S1855=3,"Moderate",S1855&lt;=5,"Low")</f>
        <v>Low</v>
      </c>
      <c r="X1855" s="11">
        <v>2</v>
      </c>
      <c r="Y1855" s="11" t="str" cm="1">
        <f t="array" ref="Y1855">_xlfn.IFS(S1855&lt;=2,"High",S1855=3,"Moderate",S1855&lt;=5,"Low")</f>
        <v>Low</v>
      </c>
      <c r="Z1855" s="11">
        <v>1</v>
      </c>
      <c r="AA1855" s="11" t="str" cm="1">
        <f t="array" ref="AA1855">_xlfn.IFS(S1855&lt;=2,"High",S1855=3,"Moderate",S1855&lt;=5,"Low")</f>
        <v>Low</v>
      </c>
      <c r="AB1855" s="9">
        <v>44920</v>
      </c>
      <c r="AC1855" s="11" t="s">
        <v>40</v>
      </c>
      <c r="AD1855" s="11" t="s">
        <v>50</v>
      </c>
      <c r="AE1855" s="11" t="s">
        <v>42</v>
      </c>
      <c r="AF1855" s="11">
        <v>1</v>
      </c>
      <c r="AG1855" s="12">
        <v>921.26</v>
      </c>
      <c r="AH1855" s="11">
        <v>61</v>
      </c>
      <c r="AI1855" s="11" t="str" cm="1">
        <f t="array" ref="AI1855">_xlfn.IFS(AH1855&lt;=25,"Young",AH1855&lt;=50,"Adult",AH1855&gt;50,"Old")</f>
        <v>Old</v>
      </c>
    </row>
    <row r="1856" spans="1:35" x14ac:dyDescent="0.35">
      <c r="A1856" s="7">
        <v>2378</v>
      </c>
      <c r="B1856" s="5">
        <v>43913</v>
      </c>
      <c r="C1856" s="6">
        <f t="shared" ca="1" si="28"/>
        <v>6.1583333333333332</v>
      </c>
      <c r="D1856" s="7" t="s">
        <v>132</v>
      </c>
      <c r="E1856" s="7" t="s">
        <v>43</v>
      </c>
      <c r="F1856" s="7" t="s">
        <v>29</v>
      </c>
      <c r="G1856" s="7" t="s">
        <v>45</v>
      </c>
      <c r="H1856" s="7" t="s">
        <v>44</v>
      </c>
      <c r="I1856" s="7" t="s">
        <v>54</v>
      </c>
      <c r="J1856" s="7" t="s">
        <v>33</v>
      </c>
      <c r="K1856" s="7" t="s">
        <v>98</v>
      </c>
      <c r="L1856" s="5">
        <v>52924</v>
      </c>
      <c r="M1856" s="7" t="s">
        <v>35</v>
      </c>
      <c r="N1856" s="7" t="s">
        <v>36</v>
      </c>
      <c r="O1856" s="7" t="s">
        <v>59</v>
      </c>
      <c r="P1856" s="7" t="s">
        <v>66</v>
      </c>
      <c r="Q1856" s="7" t="s">
        <v>39</v>
      </c>
      <c r="R1856" s="7" cm="1">
        <f t="array" ref="R1856">_xlfn.IFS(Table3[[#This Row],[Performance Levels]]="Exceeds",4,Table3[[#This Row],[Performance Levels]]="Fully Meets",3,Table3[[#This Row],[Performance Levels]]="PIP",1,Table3[[#This Row],[Performance Levels]]="Needs Improvement",2)</f>
        <v>3</v>
      </c>
      <c r="S1856" s="7">
        <v>2</v>
      </c>
      <c r="T1856" s="7" t="str" cm="1">
        <f t="array" ref="T1856">_xlfn.IFS(S1856&lt;=2,"Excellent",S1856=3,"Average",S1856&lt;=5,"Poor")</f>
        <v>Excellent</v>
      </c>
      <c r="U1856" s="5">
        <v>45111</v>
      </c>
      <c r="V1856" s="7">
        <v>2</v>
      </c>
      <c r="W1856" s="7" t="str" cm="1">
        <f t="array" ref="W1856">_xlfn.IFS(S1856&lt;=2,"High",S1856=3,"Moderate",S1856&lt;=5,"Low")</f>
        <v>High</v>
      </c>
      <c r="X1856" s="7">
        <v>5</v>
      </c>
      <c r="Y1856" s="7" t="str" cm="1">
        <f t="array" ref="Y1856">_xlfn.IFS(S1856&lt;=2,"High",S1856=3,"Moderate",S1856&lt;=5,"Low")</f>
        <v>High</v>
      </c>
      <c r="Z1856" s="7">
        <v>3</v>
      </c>
      <c r="AA1856" s="7" t="str" cm="1">
        <f t="array" ref="AA1856">_xlfn.IFS(S1856&lt;=2,"High",S1856=3,"Moderate",S1856&lt;=5,"Low")</f>
        <v>High</v>
      </c>
      <c r="AB1856" s="5">
        <v>45023</v>
      </c>
      <c r="AC1856" s="7" t="s">
        <v>40</v>
      </c>
      <c r="AD1856" s="7" t="s">
        <v>41</v>
      </c>
      <c r="AE1856" s="7" t="s">
        <v>72</v>
      </c>
      <c r="AF1856" s="7">
        <v>3</v>
      </c>
      <c r="AG1856" s="8">
        <v>751.79</v>
      </c>
      <c r="AH1856" s="7">
        <v>76</v>
      </c>
      <c r="AI1856" s="7" t="str" cm="1">
        <f t="array" ref="AI1856">_xlfn.IFS(AH1856&lt;=25,"Young",AH1856&lt;=50,"Adult",AH1856&gt;50,"Old")</f>
        <v>Old</v>
      </c>
    </row>
    <row r="1857" spans="1:35" x14ac:dyDescent="0.35">
      <c r="A1857" s="11">
        <v>2379</v>
      </c>
      <c r="B1857" s="9">
        <v>43757</v>
      </c>
      <c r="C1857" s="10">
        <f t="shared" ca="1" si="28"/>
        <v>6.5861111111111112</v>
      </c>
      <c r="D1857" s="11" t="s">
        <v>132</v>
      </c>
      <c r="E1857" s="11" t="s">
        <v>86</v>
      </c>
      <c r="F1857" s="11" t="s">
        <v>107</v>
      </c>
      <c r="G1857" s="11" t="s">
        <v>54</v>
      </c>
      <c r="H1857" s="11" t="s">
        <v>31</v>
      </c>
      <c r="I1857" s="11" t="s">
        <v>45</v>
      </c>
      <c r="J1857" s="11" t="s">
        <v>33</v>
      </c>
      <c r="K1857" s="11" t="s">
        <v>96</v>
      </c>
      <c r="L1857" s="9">
        <v>33594</v>
      </c>
      <c r="M1857" s="11" t="s">
        <v>35</v>
      </c>
      <c r="N1857" s="11" t="s">
        <v>36</v>
      </c>
      <c r="O1857" s="11" t="s">
        <v>83</v>
      </c>
      <c r="P1857" s="11" t="s">
        <v>76</v>
      </c>
      <c r="Q1857" s="11" t="s">
        <v>39</v>
      </c>
      <c r="R1857" s="11" cm="1">
        <f t="array" ref="R1857">_xlfn.IFS(Table3[[#This Row],[Performance Levels]]="Exceeds",4,Table3[[#This Row],[Performance Levels]]="Fully Meets",3,Table3[[#This Row],[Performance Levels]]="PIP",1,Table3[[#This Row],[Performance Levels]]="Needs Improvement",2)</f>
        <v>3</v>
      </c>
      <c r="S1857" s="11">
        <v>2</v>
      </c>
      <c r="T1857" s="11" t="str" cm="1">
        <f t="array" ref="T1857">_xlfn.IFS(S1857&lt;=2,"Excellent",S1857=3,"Average",S1857&lt;=5,"Poor")</f>
        <v>Excellent</v>
      </c>
      <c r="U1857" s="9">
        <v>45108</v>
      </c>
      <c r="V1857" s="11">
        <v>2</v>
      </c>
      <c r="W1857" s="11" t="str" cm="1">
        <f t="array" ref="W1857">_xlfn.IFS(S1857&lt;=2,"High",S1857=3,"Moderate",S1857&lt;=5,"Low")</f>
        <v>High</v>
      </c>
      <c r="X1857" s="11">
        <v>5</v>
      </c>
      <c r="Y1857" s="11" t="str" cm="1">
        <f t="array" ref="Y1857">_xlfn.IFS(S1857&lt;=2,"High",S1857=3,"Moderate",S1857&lt;=5,"Low")</f>
        <v>High</v>
      </c>
      <c r="Z1857" s="11">
        <v>1</v>
      </c>
      <c r="AA1857" s="11" t="str" cm="1">
        <f t="array" ref="AA1857">_xlfn.IFS(S1857&lt;=2,"High",S1857=3,"Moderate",S1857&lt;=5,"Low")</f>
        <v>High</v>
      </c>
      <c r="AB1857" s="9">
        <v>44797</v>
      </c>
      <c r="AC1857" s="11" t="s">
        <v>91</v>
      </c>
      <c r="AD1857" s="11" t="s">
        <v>50</v>
      </c>
      <c r="AE1857" s="11" t="s">
        <v>62</v>
      </c>
      <c r="AF1857" s="11">
        <v>4</v>
      </c>
      <c r="AG1857" s="12">
        <v>146.18</v>
      </c>
      <c r="AH1857" s="11">
        <v>28</v>
      </c>
      <c r="AI1857" s="11" t="str" cm="1">
        <f t="array" ref="AI1857">_xlfn.IFS(AH1857&lt;=25,"Young",AH1857&lt;=50,"Adult",AH1857&gt;50,"Old")</f>
        <v>Adult</v>
      </c>
    </row>
    <row r="1858" spans="1:35" x14ac:dyDescent="0.35">
      <c r="A1858" s="7">
        <v>2380</v>
      </c>
      <c r="B1858" s="5">
        <v>45109</v>
      </c>
      <c r="C1858" s="6">
        <f t="shared" ca="1" si="28"/>
        <v>2.8833333333333333</v>
      </c>
      <c r="D1858" s="7" t="s">
        <v>132</v>
      </c>
      <c r="E1858" s="7" t="s">
        <v>63</v>
      </c>
      <c r="F1858" s="7" t="s">
        <v>29</v>
      </c>
      <c r="G1858" s="7" t="s">
        <v>54</v>
      </c>
      <c r="H1858" s="7" t="s">
        <v>44</v>
      </c>
      <c r="I1858" s="7" t="s">
        <v>32</v>
      </c>
      <c r="J1858" s="7" t="s">
        <v>33</v>
      </c>
      <c r="K1858" s="7" t="s">
        <v>64</v>
      </c>
      <c r="L1858" s="5">
        <v>20808</v>
      </c>
      <c r="M1858" s="7" t="s">
        <v>35</v>
      </c>
      <c r="N1858" s="7" t="s">
        <v>36</v>
      </c>
      <c r="O1858" s="7" t="s">
        <v>59</v>
      </c>
      <c r="P1858" s="7" t="s">
        <v>66</v>
      </c>
      <c r="Q1858" s="7" t="s">
        <v>39</v>
      </c>
      <c r="R1858" s="7" cm="1">
        <f t="array" ref="R1858">_xlfn.IFS(Table3[[#This Row],[Performance Levels]]="Exceeds",4,Table3[[#This Row],[Performance Levels]]="Fully Meets",3,Table3[[#This Row],[Performance Levels]]="PIP",1,Table3[[#This Row],[Performance Levels]]="Needs Improvement",2)</f>
        <v>3</v>
      </c>
      <c r="S1858" s="7">
        <v>2</v>
      </c>
      <c r="T1858" s="7" t="str" cm="1">
        <f t="array" ref="T1858">_xlfn.IFS(S1858&lt;=2,"Excellent",S1858=3,"Average",S1858&lt;=5,"Poor")</f>
        <v>Excellent</v>
      </c>
      <c r="U1858" s="5">
        <v>44859</v>
      </c>
      <c r="V1858" s="7">
        <v>2</v>
      </c>
      <c r="W1858" s="7" t="str" cm="1">
        <f t="array" ref="W1858">_xlfn.IFS(S1858&lt;=2,"High",S1858=3,"Moderate",S1858&lt;=5,"Low")</f>
        <v>High</v>
      </c>
      <c r="X1858" s="7">
        <v>1</v>
      </c>
      <c r="Y1858" s="7" t="str" cm="1">
        <f t="array" ref="Y1858">_xlfn.IFS(S1858&lt;=2,"High",S1858=3,"Moderate",S1858&lt;=5,"Low")</f>
        <v>High</v>
      </c>
      <c r="Z1858" s="7">
        <v>3</v>
      </c>
      <c r="AA1858" s="7" t="str" cm="1">
        <f t="array" ref="AA1858">_xlfn.IFS(S1858&lt;=2,"High",S1858=3,"Moderate",S1858&lt;=5,"Low")</f>
        <v>High</v>
      </c>
      <c r="AB1858" s="5">
        <v>44868</v>
      </c>
      <c r="AC1858" s="7" t="s">
        <v>49</v>
      </c>
      <c r="AD1858" s="7" t="s">
        <v>41</v>
      </c>
      <c r="AE1858" s="7" t="s">
        <v>62</v>
      </c>
      <c r="AF1858" s="7">
        <v>5</v>
      </c>
      <c r="AG1858" s="8">
        <v>910.96</v>
      </c>
      <c r="AH1858" s="7">
        <v>67</v>
      </c>
      <c r="AI1858" s="7" t="str" cm="1">
        <f t="array" ref="AI1858">_xlfn.IFS(AH1858&lt;=25,"Young",AH1858&lt;=50,"Adult",AH1858&gt;50,"Old")</f>
        <v>Old</v>
      </c>
    </row>
    <row r="1859" spans="1:35" x14ac:dyDescent="0.35">
      <c r="A1859" s="11">
        <v>2381</v>
      </c>
      <c r="B1859" s="9">
        <v>43706</v>
      </c>
      <c r="C1859" s="10">
        <f t="shared" ref="C1859:C1922" ca="1" si="29">YEARFRAC(B1859,TODAY())</f>
        <v>6.7249999999999996</v>
      </c>
      <c r="D1859" s="11" t="s">
        <v>132</v>
      </c>
      <c r="E1859" s="11" t="s">
        <v>93</v>
      </c>
      <c r="F1859" s="11" t="s">
        <v>29</v>
      </c>
      <c r="G1859" s="11" t="s">
        <v>45</v>
      </c>
      <c r="H1859" s="11" t="s">
        <v>55</v>
      </c>
      <c r="I1859" s="11" t="s">
        <v>45</v>
      </c>
      <c r="J1859" s="11" t="s">
        <v>33</v>
      </c>
      <c r="K1859" s="11" t="s">
        <v>101</v>
      </c>
      <c r="L1859" s="9">
        <v>32241</v>
      </c>
      <c r="M1859" s="11" t="s">
        <v>35</v>
      </c>
      <c r="N1859" s="11" t="s">
        <v>36</v>
      </c>
      <c r="O1859" s="11" t="s">
        <v>59</v>
      </c>
      <c r="P1859" s="11" t="s">
        <v>76</v>
      </c>
      <c r="Q1859" s="11" t="s">
        <v>39</v>
      </c>
      <c r="R1859" s="11" cm="1">
        <f t="array" ref="R1859">_xlfn.IFS(Table3[[#This Row],[Performance Levels]]="Exceeds",4,Table3[[#This Row],[Performance Levels]]="Fully Meets",3,Table3[[#This Row],[Performance Levels]]="PIP",1,Table3[[#This Row],[Performance Levels]]="Needs Improvement",2)</f>
        <v>3</v>
      </c>
      <c r="S1859" s="11">
        <v>2</v>
      </c>
      <c r="T1859" s="11" t="str" cm="1">
        <f t="array" ref="T1859">_xlfn.IFS(S1859&lt;=2,"Excellent",S1859=3,"Average",S1859&lt;=5,"Poor")</f>
        <v>Excellent</v>
      </c>
      <c r="U1859" s="9">
        <v>44972</v>
      </c>
      <c r="V1859" s="11">
        <v>2</v>
      </c>
      <c r="W1859" s="11" t="str" cm="1">
        <f t="array" ref="W1859">_xlfn.IFS(S1859&lt;=2,"High",S1859=3,"Moderate",S1859&lt;=5,"Low")</f>
        <v>High</v>
      </c>
      <c r="X1859" s="11">
        <v>3</v>
      </c>
      <c r="Y1859" s="11" t="str" cm="1">
        <f t="array" ref="Y1859">_xlfn.IFS(S1859&lt;=2,"High",S1859=3,"Moderate",S1859&lt;=5,"Low")</f>
        <v>High</v>
      </c>
      <c r="Z1859" s="11">
        <v>3</v>
      </c>
      <c r="AA1859" s="11" t="str" cm="1">
        <f t="array" ref="AA1859">_xlfn.IFS(S1859&lt;=2,"High",S1859=3,"Moderate",S1859&lt;=5,"Low")</f>
        <v>High</v>
      </c>
      <c r="AB1859" s="9">
        <v>44953</v>
      </c>
      <c r="AC1859" s="11" t="s">
        <v>67</v>
      </c>
      <c r="AD1859" s="11" t="s">
        <v>50</v>
      </c>
      <c r="AE1859" s="11" t="s">
        <v>72</v>
      </c>
      <c r="AF1859" s="11">
        <v>1</v>
      </c>
      <c r="AG1859" s="12">
        <v>404.78</v>
      </c>
      <c r="AH1859" s="11">
        <v>31</v>
      </c>
      <c r="AI1859" s="11" t="str" cm="1">
        <f t="array" ref="AI1859">_xlfn.IFS(AH1859&lt;=25,"Young",AH1859&lt;=50,"Adult",AH1859&gt;50,"Old")</f>
        <v>Adult</v>
      </c>
    </row>
    <row r="1860" spans="1:35" x14ac:dyDescent="0.35">
      <c r="A1860" s="7">
        <v>2382</v>
      </c>
      <c r="B1860" s="5">
        <v>45124</v>
      </c>
      <c r="C1860" s="6">
        <f t="shared" ca="1" si="29"/>
        <v>2.8416666666666668</v>
      </c>
      <c r="D1860" s="7" t="s">
        <v>132</v>
      </c>
      <c r="E1860" s="7" t="s">
        <v>73</v>
      </c>
      <c r="F1860" s="7" t="s">
        <v>29</v>
      </c>
      <c r="G1860" s="7" t="s">
        <v>45</v>
      </c>
      <c r="H1860" s="7" t="s">
        <v>31</v>
      </c>
      <c r="I1860" s="7" t="s">
        <v>32</v>
      </c>
      <c r="J1860" s="7" t="s">
        <v>33</v>
      </c>
      <c r="K1860" s="7" t="s">
        <v>101</v>
      </c>
      <c r="L1860" s="5">
        <v>52575</v>
      </c>
      <c r="M1860" s="7" t="s">
        <v>35</v>
      </c>
      <c r="N1860" s="7" t="s">
        <v>47</v>
      </c>
      <c r="O1860" s="7" t="s">
        <v>83</v>
      </c>
      <c r="P1860" s="7" t="s">
        <v>60</v>
      </c>
      <c r="Q1860" s="7" t="s">
        <v>39</v>
      </c>
      <c r="R1860" s="7" cm="1">
        <f t="array" ref="R1860">_xlfn.IFS(Table3[[#This Row],[Performance Levels]]="Exceeds",4,Table3[[#This Row],[Performance Levels]]="Fully Meets",3,Table3[[#This Row],[Performance Levels]]="PIP",1,Table3[[#This Row],[Performance Levels]]="Needs Improvement",2)</f>
        <v>3</v>
      </c>
      <c r="S1860" s="7">
        <v>1</v>
      </c>
      <c r="T1860" s="7" t="str" cm="1">
        <f t="array" ref="T1860">_xlfn.IFS(S1860&lt;=2,"Excellent",S1860=3,"Average",S1860&lt;=5,"Poor")</f>
        <v>Excellent</v>
      </c>
      <c r="U1860" s="5">
        <v>44884</v>
      </c>
      <c r="V1860" s="7">
        <v>4</v>
      </c>
      <c r="W1860" s="7" t="str" cm="1">
        <f t="array" ref="W1860">_xlfn.IFS(S1860&lt;=2,"High",S1860=3,"Moderate",S1860&lt;=5,"Low")</f>
        <v>High</v>
      </c>
      <c r="X1860" s="7">
        <v>3</v>
      </c>
      <c r="Y1860" s="7" t="str" cm="1">
        <f t="array" ref="Y1860">_xlfn.IFS(S1860&lt;=2,"High",S1860=3,"Moderate",S1860&lt;=5,"Low")</f>
        <v>High</v>
      </c>
      <c r="Z1860" s="7">
        <v>4</v>
      </c>
      <c r="AA1860" s="7" t="str" cm="1">
        <f t="array" ref="AA1860">_xlfn.IFS(S1860&lt;=2,"High",S1860=3,"Moderate",S1860&lt;=5,"Low")</f>
        <v>High</v>
      </c>
      <c r="AB1860" s="5">
        <v>45139</v>
      </c>
      <c r="AC1860" s="7" t="s">
        <v>61</v>
      </c>
      <c r="AD1860" s="7" t="s">
        <v>41</v>
      </c>
      <c r="AE1860" s="7" t="s">
        <v>62</v>
      </c>
      <c r="AF1860" s="7">
        <v>1</v>
      </c>
      <c r="AG1860" s="8">
        <v>751.78</v>
      </c>
      <c r="AH1860" s="7">
        <v>80</v>
      </c>
      <c r="AI1860" s="7" t="str" cm="1">
        <f t="array" ref="AI1860">_xlfn.IFS(AH1860&lt;=25,"Young",AH1860&lt;=50,"Adult",AH1860&gt;50,"Old")</f>
        <v>Old</v>
      </c>
    </row>
    <row r="1861" spans="1:35" x14ac:dyDescent="0.35">
      <c r="A1861" s="11">
        <v>2383</v>
      </c>
      <c r="B1861" s="9">
        <v>43863</v>
      </c>
      <c r="C1861" s="10">
        <f t="shared" ca="1" si="29"/>
        <v>6.3</v>
      </c>
      <c r="D1861" s="11" t="s">
        <v>132</v>
      </c>
      <c r="E1861" s="11" t="s">
        <v>80</v>
      </c>
      <c r="F1861" s="11" t="s">
        <v>29</v>
      </c>
      <c r="G1861" s="11" t="s">
        <v>54</v>
      </c>
      <c r="H1861" s="11" t="s">
        <v>44</v>
      </c>
      <c r="I1861" s="11" t="s">
        <v>54</v>
      </c>
      <c r="J1861" s="11" t="s">
        <v>33</v>
      </c>
      <c r="K1861" s="11" t="s">
        <v>69</v>
      </c>
      <c r="L1861" s="9">
        <v>26762</v>
      </c>
      <c r="M1861" s="11" t="s">
        <v>35</v>
      </c>
      <c r="N1861" s="11" t="s">
        <v>47</v>
      </c>
      <c r="O1861" s="11" t="s">
        <v>83</v>
      </c>
      <c r="P1861" s="11" t="s">
        <v>38</v>
      </c>
      <c r="Q1861" s="11" t="s">
        <v>39</v>
      </c>
      <c r="R1861" s="11" cm="1">
        <f t="array" ref="R1861">_xlfn.IFS(Table3[[#This Row],[Performance Levels]]="Exceeds",4,Table3[[#This Row],[Performance Levels]]="Fully Meets",3,Table3[[#This Row],[Performance Levels]]="PIP",1,Table3[[#This Row],[Performance Levels]]="Needs Improvement",2)</f>
        <v>3</v>
      </c>
      <c r="S1861" s="11">
        <v>4</v>
      </c>
      <c r="T1861" s="11" t="str" cm="1">
        <f t="array" ref="T1861">_xlfn.IFS(S1861&lt;=2,"Excellent",S1861=3,"Average",S1861&lt;=5,"Poor")</f>
        <v>Poor</v>
      </c>
      <c r="U1861" s="9">
        <v>44886</v>
      </c>
      <c r="V1861" s="11">
        <v>5</v>
      </c>
      <c r="W1861" s="11" t="str" cm="1">
        <f t="array" ref="W1861">_xlfn.IFS(S1861&lt;=2,"High",S1861=3,"Moderate",S1861&lt;=5,"Low")</f>
        <v>Low</v>
      </c>
      <c r="X1861" s="11">
        <v>3</v>
      </c>
      <c r="Y1861" s="11" t="str" cm="1">
        <f t="array" ref="Y1861">_xlfn.IFS(S1861&lt;=2,"High",S1861=3,"Moderate",S1861&lt;=5,"Low")</f>
        <v>Low</v>
      </c>
      <c r="Z1861" s="11">
        <v>5</v>
      </c>
      <c r="AA1861" s="11" t="str" cm="1">
        <f t="array" ref="AA1861">_xlfn.IFS(S1861&lt;=2,"High",S1861=3,"Moderate",S1861&lt;=5,"Low")</f>
        <v>Low</v>
      </c>
      <c r="AB1861" s="9">
        <v>44782</v>
      </c>
      <c r="AC1861" s="11" t="s">
        <v>49</v>
      </c>
      <c r="AD1861" s="11" t="s">
        <v>50</v>
      </c>
      <c r="AE1861" s="11" t="s">
        <v>51</v>
      </c>
      <c r="AF1861" s="11">
        <v>1</v>
      </c>
      <c r="AG1861" s="12">
        <v>374.73</v>
      </c>
      <c r="AH1861" s="11">
        <v>47</v>
      </c>
      <c r="AI1861" s="11" t="str" cm="1">
        <f t="array" ref="AI1861">_xlfn.IFS(AH1861&lt;=25,"Young",AH1861&lt;=50,"Adult",AH1861&gt;50,"Old")</f>
        <v>Adult</v>
      </c>
    </row>
    <row r="1862" spans="1:35" x14ac:dyDescent="0.35">
      <c r="A1862" s="7">
        <v>2384</v>
      </c>
      <c r="B1862" s="5">
        <v>44483</v>
      </c>
      <c r="C1862" s="6">
        <f t="shared" ca="1" si="29"/>
        <v>4.5999999999999996</v>
      </c>
      <c r="D1862" s="7" t="s">
        <v>132</v>
      </c>
      <c r="E1862" s="7" t="s">
        <v>53</v>
      </c>
      <c r="F1862" s="7" t="s">
        <v>107</v>
      </c>
      <c r="G1862" s="7" t="s">
        <v>54</v>
      </c>
      <c r="H1862" s="7" t="s">
        <v>44</v>
      </c>
      <c r="I1862" s="7" t="s">
        <v>32</v>
      </c>
      <c r="J1862" s="7" t="s">
        <v>33</v>
      </c>
      <c r="K1862" s="7" t="s">
        <v>69</v>
      </c>
      <c r="L1862" s="5">
        <v>29109</v>
      </c>
      <c r="M1862" s="7" t="s">
        <v>35</v>
      </c>
      <c r="N1862" s="7" t="s">
        <v>36</v>
      </c>
      <c r="O1862" s="7" t="s">
        <v>48</v>
      </c>
      <c r="P1862" s="7" t="s">
        <v>66</v>
      </c>
      <c r="Q1862" s="7" t="s">
        <v>39</v>
      </c>
      <c r="R1862" s="7" cm="1">
        <f t="array" ref="R1862">_xlfn.IFS(Table3[[#This Row],[Performance Levels]]="Exceeds",4,Table3[[#This Row],[Performance Levels]]="Fully Meets",3,Table3[[#This Row],[Performance Levels]]="PIP",1,Table3[[#This Row],[Performance Levels]]="Needs Improvement",2)</f>
        <v>3</v>
      </c>
      <c r="S1862" s="7">
        <v>5</v>
      </c>
      <c r="T1862" s="7" t="str" cm="1">
        <f t="array" ref="T1862">_xlfn.IFS(S1862&lt;=2,"Excellent",S1862=3,"Average",S1862&lt;=5,"Poor")</f>
        <v>Poor</v>
      </c>
      <c r="U1862" s="5">
        <v>44807</v>
      </c>
      <c r="V1862" s="7">
        <v>2</v>
      </c>
      <c r="W1862" s="7" t="str" cm="1">
        <f t="array" ref="W1862">_xlfn.IFS(S1862&lt;=2,"High",S1862=3,"Moderate",S1862&lt;=5,"Low")</f>
        <v>Low</v>
      </c>
      <c r="X1862" s="7">
        <v>2</v>
      </c>
      <c r="Y1862" s="7" t="str" cm="1">
        <f t="array" ref="Y1862">_xlfn.IFS(S1862&lt;=2,"High",S1862=3,"Moderate",S1862&lt;=5,"Low")</f>
        <v>Low</v>
      </c>
      <c r="Z1862" s="7">
        <v>2</v>
      </c>
      <c r="AA1862" s="7" t="str" cm="1">
        <f t="array" ref="AA1862">_xlfn.IFS(S1862&lt;=2,"High",S1862=3,"Moderate",S1862&lt;=5,"Low")</f>
        <v>Low</v>
      </c>
      <c r="AB1862" s="5">
        <v>44837</v>
      </c>
      <c r="AC1862" s="7" t="s">
        <v>91</v>
      </c>
      <c r="AD1862" s="7" t="s">
        <v>41</v>
      </c>
      <c r="AE1862" s="7" t="s">
        <v>42</v>
      </c>
      <c r="AF1862" s="7">
        <v>3</v>
      </c>
      <c r="AG1862" s="8">
        <v>166.1</v>
      </c>
      <c r="AH1862" s="7">
        <v>42</v>
      </c>
      <c r="AI1862" s="7" t="str" cm="1">
        <f t="array" ref="AI1862">_xlfn.IFS(AH1862&lt;=25,"Young",AH1862&lt;=50,"Adult",AH1862&gt;50,"Old")</f>
        <v>Adult</v>
      </c>
    </row>
    <row r="1863" spans="1:35" x14ac:dyDescent="0.35">
      <c r="A1863" s="11">
        <v>2385</v>
      </c>
      <c r="B1863" s="9">
        <v>43931</v>
      </c>
      <c r="C1863" s="10">
        <f t="shared" ca="1" si="29"/>
        <v>6.1111111111111107</v>
      </c>
      <c r="D1863" s="11" t="s">
        <v>132</v>
      </c>
      <c r="E1863" s="11" t="s">
        <v>68</v>
      </c>
      <c r="F1863" s="11" t="s">
        <v>29</v>
      </c>
      <c r="G1863" s="11" t="s">
        <v>30</v>
      </c>
      <c r="H1863" s="11" t="s">
        <v>44</v>
      </c>
      <c r="I1863" s="11" t="s">
        <v>45</v>
      </c>
      <c r="J1863" s="11" t="s">
        <v>33</v>
      </c>
      <c r="K1863" s="11" t="s">
        <v>104</v>
      </c>
      <c r="L1863" s="9">
        <v>19682</v>
      </c>
      <c r="M1863" s="11" t="s">
        <v>35</v>
      </c>
      <c r="N1863" s="11" t="s">
        <v>36</v>
      </c>
      <c r="O1863" s="11" t="s">
        <v>83</v>
      </c>
      <c r="P1863" s="11" t="s">
        <v>60</v>
      </c>
      <c r="Q1863" s="11" t="s">
        <v>39</v>
      </c>
      <c r="R1863" s="11" cm="1">
        <f t="array" ref="R1863">_xlfn.IFS(Table3[[#This Row],[Performance Levels]]="Exceeds",4,Table3[[#This Row],[Performance Levels]]="Fully Meets",3,Table3[[#This Row],[Performance Levels]]="PIP",1,Table3[[#This Row],[Performance Levels]]="Needs Improvement",2)</f>
        <v>3</v>
      </c>
      <c r="S1863" s="11">
        <v>2</v>
      </c>
      <c r="T1863" s="11" t="str" cm="1">
        <f t="array" ref="T1863">_xlfn.IFS(S1863&lt;=2,"Excellent",S1863=3,"Average",S1863&lt;=5,"Poor")</f>
        <v>Excellent</v>
      </c>
      <c r="U1863" s="9">
        <v>44941</v>
      </c>
      <c r="V1863" s="11">
        <v>2</v>
      </c>
      <c r="W1863" s="11" t="str" cm="1">
        <f t="array" ref="W1863">_xlfn.IFS(S1863&lt;=2,"High",S1863=3,"Moderate",S1863&lt;=5,"Low")</f>
        <v>High</v>
      </c>
      <c r="X1863" s="11">
        <v>1</v>
      </c>
      <c r="Y1863" s="11" t="str" cm="1">
        <f t="array" ref="Y1863">_xlfn.IFS(S1863&lt;=2,"High",S1863=3,"Moderate",S1863&lt;=5,"Low")</f>
        <v>High</v>
      </c>
      <c r="Z1863" s="11">
        <v>3</v>
      </c>
      <c r="AA1863" s="11" t="str" cm="1">
        <f t="array" ref="AA1863">_xlfn.IFS(S1863&lt;=2,"High",S1863=3,"Moderate",S1863&lt;=5,"Low")</f>
        <v>High</v>
      </c>
      <c r="AB1863" s="9">
        <v>45016</v>
      </c>
      <c r="AC1863" s="11" t="s">
        <v>67</v>
      </c>
      <c r="AD1863" s="11" t="s">
        <v>41</v>
      </c>
      <c r="AE1863" s="11" t="s">
        <v>51</v>
      </c>
      <c r="AF1863" s="11">
        <v>1</v>
      </c>
      <c r="AG1863" s="12">
        <v>574.91</v>
      </c>
      <c r="AH1863" s="11">
        <v>67</v>
      </c>
      <c r="AI1863" s="11" t="str" cm="1">
        <f t="array" ref="AI1863">_xlfn.IFS(AH1863&lt;=25,"Young",AH1863&lt;=50,"Adult",AH1863&gt;50,"Old")</f>
        <v>Old</v>
      </c>
    </row>
    <row r="1864" spans="1:35" x14ac:dyDescent="0.35">
      <c r="A1864" s="7">
        <v>2386</v>
      </c>
      <c r="B1864" s="5">
        <v>43448</v>
      </c>
      <c r="C1864" s="6">
        <f t="shared" ca="1" si="29"/>
        <v>7.4333333333333336</v>
      </c>
      <c r="D1864" s="7" t="s">
        <v>132</v>
      </c>
      <c r="E1864" s="7" t="s">
        <v>28</v>
      </c>
      <c r="F1864" s="7" t="s">
        <v>29</v>
      </c>
      <c r="G1864" s="7" t="s">
        <v>45</v>
      </c>
      <c r="H1864" s="7" t="s">
        <v>55</v>
      </c>
      <c r="I1864" s="7" t="s">
        <v>45</v>
      </c>
      <c r="J1864" s="7" t="s">
        <v>33</v>
      </c>
      <c r="K1864" s="7" t="s">
        <v>34</v>
      </c>
      <c r="L1864" s="5">
        <v>27753</v>
      </c>
      <c r="M1864" s="7" t="s">
        <v>35</v>
      </c>
      <c r="N1864" s="7" t="s">
        <v>36</v>
      </c>
      <c r="O1864" s="7" t="s">
        <v>71</v>
      </c>
      <c r="P1864" s="7" t="s">
        <v>38</v>
      </c>
      <c r="Q1864" s="7" t="s">
        <v>39</v>
      </c>
      <c r="R1864" s="7" cm="1">
        <f t="array" ref="R1864">_xlfn.IFS(Table3[[#This Row],[Performance Levels]]="Exceeds",4,Table3[[#This Row],[Performance Levels]]="Fully Meets",3,Table3[[#This Row],[Performance Levels]]="PIP",1,Table3[[#This Row],[Performance Levels]]="Needs Improvement",2)</f>
        <v>3</v>
      </c>
      <c r="S1864" s="7">
        <v>1</v>
      </c>
      <c r="T1864" s="7" t="str" cm="1">
        <f t="array" ref="T1864">_xlfn.IFS(S1864&lt;=2,"Excellent",S1864=3,"Average",S1864&lt;=5,"Poor")</f>
        <v>Excellent</v>
      </c>
      <c r="U1864" s="5">
        <v>44911</v>
      </c>
      <c r="V1864" s="7">
        <v>1</v>
      </c>
      <c r="W1864" s="7" t="str" cm="1">
        <f t="array" ref="W1864">_xlfn.IFS(S1864&lt;=2,"High",S1864=3,"Moderate",S1864&lt;=5,"Low")</f>
        <v>High</v>
      </c>
      <c r="X1864" s="7">
        <v>4</v>
      </c>
      <c r="Y1864" s="7" t="str" cm="1">
        <f t="array" ref="Y1864">_xlfn.IFS(S1864&lt;=2,"High",S1864=3,"Moderate",S1864&lt;=5,"Low")</f>
        <v>High</v>
      </c>
      <c r="Z1864" s="7">
        <v>3</v>
      </c>
      <c r="AA1864" s="7" t="str" cm="1">
        <f t="array" ref="AA1864">_xlfn.IFS(S1864&lt;=2,"High",S1864=3,"Moderate",S1864&lt;=5,"Low")</f>
        <v>High</v>
      </c>
      <c r="AB1864" s="5">
        <v>44832</v>
      </c>
      <c r="AC1864" s="7" t="s">
        <v>49</v>
      </c>
      <c r="AD1864" s="7" t="s">
        <v>50</v>
      </c>
      <c r="AE1864" s="7" t="s">
        <v>42</v>
      </c>
      <c r="AF1864" s="7">
        <v>3</v>
      </c>
      <c r="AG1864" s="8">
        <v>390.96</v>
      </c>
      <c r="AH1864" s="7">
        <v>43</v>
      </c>
      <c r="AI1864" s="7" t="str" cm="1">
        <f t="array" ref="AI1864">_xlfn.IFS(AH1864&lt;=25,"Young",AH1864&lt;=50,"Adult",AH1864&gt;50,"Old")</f>
        <v>Adult</v>
      </c>
    </row>
    <row r="1865" spans="1:35" x14ac:dyDescent="0.35">
      <c r="A1865" s="11">
        <v>2387</v>
      </c>
      <c r="B1865" s="9">
        <v>44739</v>
      </c>
      <c r="C1865" s="10">
        <f t="shared" ca="1" si="29"/>
        <v>3.8972222222222221</v>
      </c>
      <c r="D1865" s="11" t="s">
        <v>135</v>
      </c>
      <c r="E1865" s="11" t="s">
        <v>84</v>
      </c>
      <c r="F1865" s="11" t="s">
        <v>29</v>
      </c>
      <c r="G1865" s="11" t="s">
        <v>30</v>
      </c>
      <c r="H1865" s="11" t="s">
        <v>31</v>
      </c>
      <c r="I1865" s="11" t="s">
        <v>32</v>
      </c>
      <c r="J1865" s="11" t="s">
        <v>33</v>
      </c>
      <c r="K1865" s="11" t="s">
        <v>134</v>
      </c>
      <c r="L1865" s="9">
        <v>34482</v>
      </c>
      <c r="M1865" s="11" t="s">
        <v>35</v>
      </c>
      <c r="N1865" s="11" t="s">
        <v>47</v>
      </c>
      <c r="O1865" s="11" t="s">
        <v>48</v>
      </c>
      <c r="P1865" s="11" t="s">
        <v>38</v>
      </c>
      <c r="Q1865" s="11" t="s">
        <v>39</v>
      </c>
      <c r="R1865" s="11" cm="1">
        <f t="array" ref="R1865">_xlfn.IFS(Table3[[#This Row],[Performance Levels]]="Exceeds",4,Table3[[#This Row],[Performance Levels]]="Fully Meets",3,Table3[[#This Row],[Performance Levels]]="PIP",1,Table3[[#This Row],[Performance Levels]]="Needs Improvement",2)</f>
        <v>3</v>
      </c>
      <c r="S1865" s="11">
        <v>1</v>
      </c>
      <c r="T1865" s="11" t="str" cm="1">
        <f t="array" ref="T1865">_xlfn.IFS(S1865&lt;=2,"Excellent",S1865=3,"Average",S1865&lt;=5,"Poor")</f>
        <v>Excellent</v>
      </c>
      <c r="U1865" s="9">
        <v>44932</v>
      </c>
      <c r="V1865" s="11">
        <v>1</v>
      </c>
      <c r="W1865" s="11" t="str" cm="1">
        <f t="array" ref="W1865">_xlfn.IFS(S1865&lt;=2,"High",S1865=3,"Moderate",S1865&lt;=5,"Low")</f>
        <v>High</v>
      </c>
      <c r="X1865" s="11">
        <v>2</v>
      </c>
      <c r="Y1865" s="11" t="str" cm="1">
        <f t="array" ref="Y1865">_xlfn.IFS(S1865&lt;=2,"High",S1865=3,"Moderate",S1865&lt;=5,"Low")</f>
        <v>High</v>
      </c>
      <c r="Z1865" s="11">
        <v>5</v>
      </c>
      <c r="AA1865" s="11" t="str" cm="1">
        <f t="array" ref="AA1865">_xlfn.IFS(S1865&lt;=2,"High",S1865=3,"Moderate",S1865&lt;=5,"Low")</f>
        <v>High</v>
      </c>
      <c r="AB1865" s="9">
        <v>44990</v>
      </c>
      <c r="AC1865" s="11" t="s">
        <v>91</v>
      </c>
      <c r="AD1865" s="11" t="s">
        <v>41</v>
      </c>
      <c r="AE1865" s="11" t="s">
        <v>42</v>
      </c>
      <c r="AF1865" s="11">
        <v>2</v>
      </c>
      <c r="AG1865" s="12">
        <v>459.27</v>
      </c>
      <c r="AH1865" s="11">
        <v>28</v>
      </c>
      <c r="AI1865" s="11" t="str" cm="1">
        <f t="array" ref="AI1865">_xlfn.IFS(AH1865&lt;=25,"Young",AH1865&lt;=50,"Adult",AH1865&gt;50,"Old")</f>
        <v>Adult</v>
      </c>
    </row>
    <row r="1866" spans="1:35" x14ac:dyDescent="0.35">
      <c r="A1866" s="7">
        <v>2388</v>
      </c>
      <c r="B1866" s="5">
        <v>44081</v>
      </c>
      <c r="C1866" s="6">
        <f t="shared" ca="1" si="29"/>
        <v>5.7027777777777775</v>
      </c>
      <c r="D1866" s="7" t="s">
        <v>112</v>
      </c>
      <c r="E1866" s="7" t="s">
        <v>43</v>
      </c>
      <c r="F1866" s="7" t="s">
        <v>29</v>
      </c>
      <c r="G1866" s="7" t="s">
        <v>30</v>
      </c>
      <c r="H1866" s="7" t="s">
        <v>31</v>
      </c>
      <c r="I1866" s="7" t="s">
        <v>32</v>
      </c>
      <c r="J1866" s="7" t="s">
        <v>33</v>
      </c>
      <c r="K1866" s="7" t="s">
        <v>96</v>
      </c>
      <c r="L1866" s="5">
        <v>19494</v>
      </c>
      <c r="M1866" s="7" t="s">
        <v>35</v>
      </c>
      <c r="N1866" s="7" t="s">
        <v>47</v>
      </c>
      <c r="O1866" s="7" t="s">
        <v>59</v>
      </c>
      <c r="P1866" s="7" t="s">
        <v>60</v>
      </c>
      <c r="Q1866" s="7" t="s">
        <v>39</v>
      </c>
      <c r="R1866" s="7" cm="1">
        <f t="array" ref="R1866">_xlfn.IFS(Table3[[#This Row],[Performance Levels]]="Exceeds",4,Table3[[#This Row],[Performance Levels]]="Fully Meets",3,Table3[[#This Row],[Performance Levels]]="PIP",1,Table3[[#This Row],[Performance Levels]]="Needs Improvement",2)</f>
        <v>3</v>
      </c>
      <c r="S1866" s="7">
        <v>2</v>
      </c>
      <c r="T1866" s="7" t="str" cm="1">
        <f t="array" ref="T1866">_xlfn.IFS(S1866&lt;=2,"Excellent",S1866=3,"Average",S1866&lt;=5,"Poor")</f>
        <v>Excellent</v>
      </c>
      <c r="U1866" s="5">
        <v>45083</v>
      </c>
      <c r="V1866" s="7">
        <v>5</v>
      </c>
      <c r="W1866" s="7" t="str" cm="1">
        <f t="array" ref="W1866">_xlfn.IFS(S1866&lt;=2,"High",S1866=3,"Moderate",S1866&lt;=5,"Low")</f>
        <v>High</v>
      </c>
      <c r="X1866" s="7">
        <v>2</v>
      </c>
      <c r="Y1866" s="7" t="str" cm="1">
        <f t="array" ref="Y1866">_xlfn.IFS(S1866&lt;=2,"High",S1866=3,"Moderate",S1866&lt;=5,"Low")</f>
        <v>High</v>
      </c>
      <c r="Z1866" s="7">
        <v>4</v>
      </c>
      <c r="AA1866" s="7" t="str" cm="1">
        <f t="array" ref="AA1866">_xlfn.IFS(S1866&lt;=2,"High",S1866=3,"Moderate",S1866&lt;=5,"Low")</f>
        <v>High</v>
      </c>
      <c r="AB1866" s="5">
        <v>45107</v>
      </c>
      <c r="AC1866" s="7" t="s">
        <v>61</v>
      </c>
      <c r="AD1866" s="7" t="s">
        <v>41</v>
      </c>
      <c r="AE1866" s="7" t="s">
        <v>62</v>
      </c>
      <c r="AF1866" s="7">
        <v>4</v>
      </c>
      <c r="AG1866" s="8">
        <v>949.32</v>
      </c>
      <c r="AH1866" s="7">
        <v>67</v>
      </c>
      <c r="AI1866" s="7" t="str" cm="1">
        <f t="array" ref="AI1866">_xlfn.IFS(AH1866&lt;=25,"Young",AH1866&lt;=50,"Adult",AH1866&gt;50,"Old")</f>
        <v>Old</v>
      </c>
    </row>
    <row r="1867" spans="1:35" x14ac:dyDescent="0.35">
      <c r="A1867" s="11">
        <v>2389</v>
      </c>
      <c r="B1867" s="9">
        <v>43772</v>
      </c>
      <c r="C1867" s="10">
        <f t="shared" ca="1" si="29"/>
        <v>6.5472222222222225</v>
      </c>
      <c r="D1867" s="11" t="s">
        <v>119</v>
      </c>
      <c r="E1867" s="11" t="s">
        <v>43</v>
      </c>
      <c r="F1867" s="11" t="s">
        <v>29</v>
      </c>
      <c r="G1867" s="11" t="s">
        <v>30</v>
      </c>
      <c r="H1867" s="11" t="s">
        <v>31</v>
      </c>
      <c r="I1867" s="11" t="s">
        <v>45</v>
      </c>
      <c r="J1867" s="11" t="s">
        <v>33</v>
      </c>
      <c r="K1867" s="11" t="s">
        <v>74</v>
      </c>
      <c r="L1867" s="9">
        <v>27902</v>
      </c>
      <c r="M1867" s="11" t="s">
        <v>35</v>
      </c>
      <c r="N1867" s="11" t="s">
        <v>47</v>
      </c>
      <c r="O1867" s="11" t="s">
        <v>37</v>
      </c>
      <c r="P1867" s="11" t="s">
        <v>38</v>
      </c>
      <c r="Q1867" s="11" t="s">
        <v>39</v>
      </c>
      <c r="R1867" s="11" cm="1">
        <f t="array" ref="R1867">_xlfn.IFS(Table3[[#This Row],[Performance Levels]]="Exceeds",4,Table3[[#This Row],[Performance Levels]]="Fully Meets",3,Table3[[#This Row],[Performance Levels]]="PIP",1,Table3[[#This Row],[Performance Levels]]="Needs Improvement",2)</f>
        <v>3</v>
      </c>
      <c r="S1867" s="11">
        <v>2</v>
      </c>
      <c r="T1867" s="11" t="str" cm="1">
        <f t="array" ref="T1867">_xlfn.IFS(S1867&lt;=2,"Excellent",S1867=3,"Average",S1867&lt;=5,"Poor")</f>
        <v>Excellent</v>
      </c>
      <c r="U1867" s="9">
        <v>45083</v>
      </c>
      <c r="V1867" s="11">
        <v>1</v>
      </c>
      <c r="W1867" s="11" t="str" cm="1">
        <f t="array" ref="W1867">_xlfn.IFS(S1867&lt;=2,"High",S1867=3,"Moderate",S1867&lt;=5,"Low")</f>
        <v>High</v>
      </c>
      <c r="X1867" s="11">
        <v>4</v>
      </c>
      <c r="Y1867" s="11" t="str" cm="1">
        <f t="array" ref="Y1867">_xlfn.IFS(S1867&lt;=2,"High",S1867=3,"Moderate",S1867&lt;=5,"Low")</f>
        <v>High</v>
      </c>
      <c r="Z1867" s="11">
        <v>2</v>
      </c>
      <c r="AA1867" s="11" t="str" cm="1">
        <f t="array" ref="AA1867">_xlfn.IFS(S1867&lt;=2,"High",S1867=3,"Moderate",S1867&lt;=5,"Low")</f>
        <v>High</v>
      </c>
      <c r="AB1867" s="9">
        <v>45135</v>
      </c>
      <c r="AC1867" s="11" t="s">
        <v>67</v>
      </c>
      <c r="AD1867" s="11" t="s">
        <v>41</v>
      </c>
      <c r="AE1867" s="11" t="s">
        <v>62</v>
      </c>
      <c r="AF1867" s="11">
        <v>1</v>
      </c>
      <c r="AG1867" s="12">
        <v>718.39</v>
      </c>
      <c r="AH1867" s="11">
        <v>43</v>
      </c>
      <c r="AI1867" s="11" t="str" cm="1">
        <f t="array" ref="AI1867">_xlfn.IFS(AH1867&lt;=25,"Young",AH1867&lt;=50,"Adult",AH1867&gt;50,"Old")</f>
        <v>Adult</v>
      </c>
    </row>
    <row r="1868" spans="1:35" x14ac:dyDescent="0.35">
      <c r="A1868" s="7">
        <v>2390</v>
      </c>
      <c r="B1868" s="5">
        <v>43966</v>
      </c>
      <c r="C1868" s="6">
        <f t="shared" ca="1" si="29"/>
        <v>6.0138888888888893</v>
      </c>
      <c r="D1868" s="7" t="s">
        <v>119</v>
      </c>
      <c r="E1868" s="7" t="s">
        <v>86</v>
      </c>
      <c r="F1868" s="7" t="s">
        <v>29</v>
      </c>
      <c r="G1868" s="7" t="s">
        <v>45</v>
      </c>
      <c r="H1868" s="7" t="s">
        <v>31</v>
      </c>
      <c r="I1868" s="7" t="s">
        <v>45</v>
      </c>
      <c r="J1868" s="7" t="s">
        <v>33</v>
      </c>
      <c r="K1868" s="7" t="s">
        <v>78</v>
      </c>
      <c r="L1868" s="5">
        <v>52275</v>
      </c>
      <c r="M1868" s="7" t="s">
        <v>35</v>
      </c>
      <c r="N1868" s="7" t="s">
        <v>36</v>
      </c>
      <c r="O1868" s="7" t="s">
        <v>83</v>
      </c>
      <c r="P1868" s="7" t="s">
        <v>76</v>
      </c>
      <c r="Q1868" s="7" t="s">
        <v>39</v>
      </c>
      <c r="R1868" s="7" cm="1">
        <f t="array" ref="R1868">_xlfn.IFS(Table3[[#This Row],[Performance Levels]]="Exceeds",4,Table3[[#This Row],[Performance Levels]]="Fully Meets",3,Table3[[#This Row],[Performance Levels]]="PIP",1,Table3[[#This Row],[Performance Levels]]="Needs Improvement",2)</f>
        <v>3</v>
      </c>
      <c r="S1868" s="7">
        <v>1</v>
      </c>
      <c r="T1868" s="7" t="str" cm="1">
        <f t="array" ref="T1868">_xlfn.IFS(S1868&lt;=2,"Excellent",S1868=3,"Average",S1868&lt;=5,"Poor")</f>
        <v>Excellent</v>
      </c>
      <c r="U1868" s="5">
        <v>44852</v>
      </c>
      <c r="V1868" s="7">
        <v>1</v>
      </c>
      <c r="W1868" s="7" t="str" cm="1">
        <f t="array" ref="W1868">_xlfn.IFS(S1868&lt;=2,"High",S1868=3,"Moderate",S1868&lt;=5,"Low")</f>
        <v>High</v>
      </c>
      <c r="X1868" s="7">
        <v>5</v>
      </c>
      <c r="Y1868" s="7" t="str" cm="1">
        <f t="array" ref="Y1868">_xlfn.IFS(S1868&lt;=2,"High",S1868=3,"Moderate",S1868&lt;=5,"Low")</f>
        <v>High</v>
      </c>
      <c r="Z1868" s="7">
        <v>4</v>
      </c>
      <c r="AA1868" s="7" t="str" cm="1">
        <f t="array" ref="AA1868">_xlfn.IFS(S1868&lt;=2,"High",S1868=3,"Moderate",S1868&lt;=5,"Low")</f>
        <v>High</v>
      </c>
      <c r="AB1868" s="5">
        <v>45126</v>
      </c>
      <c r="AC1868" s="7" t="s">
        <v>49</v>
      </c>
      <c r="AD1868" s="7" t="s">
        <v>50</v>
      </c>
      <c r="AE1868" s="7" t="s">
        <v>62</v>
      </c>
      <c r="AF1868" s="7">
        <v>5</v>
      </c>
      <c r="AG1868" s="8">
        <v>923.06</v>
      </c>
      <c r="AH1868" s="7">
        <v>77</v>
      </c>
      <c r="AI1868" s="7" t="str" cm="1">
        <f t="array" ref="AI1868">_xlfn.IFS(AH1868&lt;=25,"Young",AH1868&lt;=50,"Adult",AH1868&gt;50,"Old")</f>
        <v>Old</v>
      </c>
    </row>
    <row r="1869" spans="1:35" x14ac:dyDescent="0.35">
      <c r="A1869" s="11">
        <v>2391</v>
      </c>
      <c r="B1869" s="9">
        <v>45044</v>
      </c>
      <c r="C1869" s="10">
        <f t="shared" ca="1" si="29"/>
        <v>3.0611111111111109</v>
      </c>
      <c r="D1869" s="11" t="s">
        <v>121</v>
      </c>
      <c r="E1869" s="11" t="s">
        <v>63</v>
      </c>
      <c r="F1869" s="11" t="s">
        <v>29</v>
      </c>
      <c r="G1869" s="11" t="s">
        <v>45</v>
      </c>
      <c r="H1869" s="11" t="s">
        <v>55</v>
      </c>
      <c r="I1869" s="11" t="s">
        <v>54</v>
      </c>
      <c r="J1869" s="11" t="s">
        <v>94</v>
      </c>
      <c r="K1869" s="11" t="s">
        <v>88</v>
      </c>
      <c r="L1869" s="9">
        <v>23418</v>
      </c>
      <c r="M1869" s="11" t="s">
        <v>35</v>
      </c>
      <c r="N1869" s="11" t="s">
        <v>36</v>
      </c>
      <c r="O1869" s="11" t="s">
        <v>83</v>
      </c>
      <c r="P1869" s="11" t="s">
        <v>38</v>
      </c>
      <c r="Q1869" s="11" t="s">
        <v>39</v>
      </c>
      <c r="R1869" s="11" cm="1">
        <f t="array" ref="R1869">_xlfn.IFS(Table3[[#This Row],[Performance Levels]]="Exceeds",4,Table3[[#This Row],[Performance Levels]]="Fully Meets",3,Table3[[#This Row],[Performance Levels]]="PIP",1,Table3[[#This Row],[Performance Levels]]="Needs Improvement",2)</f>
        <v>3</v>
      </c>
      <c r="S1869" s="11">
        <v>1</v>
      </c>
      <c r="T1869" s="11" t="str" cm="1">
        <f t="array" ref="T1869">_xlfn.IFS(S1869&lt;=2,"Excellent",S1869=3,"Average",S1869&lt;=5,"Poor")</f>
        <v>Excellent</v>
      </c>
      <c r="U1869" s="9">
        <v>45099</v>
      </c>
      <c r="V1869" s="11">
        <v>3</v>
      </c>
      <c r="W1869" s="11" t="str" cm="1">
        <f t="array" ref="W1869">_xlfn.IFS(S1869&lt;=2,"High",S1869=3,"Moderate",S1869&lt;=5,"Low")</f>
        <v>High</v>
      </c>
      <c r="X1869" s="11">
        <v>3</v>
      </c>
      <c r="Y1869" s="11" t="str" cm="1">
        <f t="array" ref="Y1869">_xlfn.IFS(S1869&lt;=2,"High",S1869=3,"Moderate",S1869&lt;=5,"Low")</f>
        <v>High</v>
      </c>
      <c r="Z1869" s="11">
        <v>3</v>
      </c>
      <c r="AA1869" s="11" t="str" cm="1">
        <f t="array" ref="AA1869">_xlfn.IFS(S1869&lt;=2,"High",S1869=3,"Moderate",S1869&lt;=5,"Low")</f>
        <v>High</v>
      </c>
      <c r="AB1869" s="9">
        <v>44905</v>
      </c>
      <c r="AC1869" s="11" t="s">
        <v>67</v>
      </c>
      <c r="AD1869" s="11" t="s">
        <v>50</v>
      </c>
      <c r="AE1869" s="11" t="s">
        <v>42</v>
      </c>
      <c r="AF1869" s="11">
        <v>3</v>
      </c>
      <c r="AG1869" s="12">
        <v>363.35</v>
      </c>
      <c r="AH1869" s="11">
        <v>59</v>
      </c>
      <c r="AI1869" s="11" t="str" cm="1">
        <f t="array" ref="AI1869">_xlfn.IFS(AH1869&lt;=25,"Young",AH1869&lt;=50,"Adult",AH1869&gt;50,"Old")</f>
        <v>Old</v>
      </c>
    </row>
    <row r="1870" spans="1:35" x14ac:dyDescent="0.35">
      <c r="A1870" s="7">
        <v>2392</v>
      </c>
      <c r="B1870" s="5">
        <v>43682</v>
      </c>
      <c r="C1870" s="6">
        <f t="shared" ca="1" si="29"/>
        <v>6.791666666666667</v>
      </c>
      <c r="D1870" s="7" t="s">
        <v>119</v>
      </c>
      <c r="E1870" s="7" t="s">
        <v>68</v>
      </c>
      <c r="F1870" s="7" t="s">
        <v>29</v>
      </c>
      <c r="G1870" s="7" t="s">
        <v>54</v>
      </c>
      <c r="H1870" s="7" t="s">
        <v>44</v>
      </c>
      <c r="I1870" s="7" t="s">
        <v>54</v>
      </c>
      <c r="J1870" s="7" t="s">
        <v>94</v>
      </c>
      <c r="K1870" s="7" t="s">
        <v>103</v>
      </c>
      <c r="L1870" s="5">
        <v>52867</v>
      </c>
      <c r="M1870" s="7" t="s">
        <v>35</v>
      </c>
      <c r="N1870" s="7" t="s">
        <v>47</v>
      </c>
      <c r="O1870" s="7" t="s">
        <v>71</v>
      </c>
      <c r="P1870" s="7" t="s">
        <v>60</v>
      </c>
      <c r="Q1870" s="7" t="s">
        <v>39</v>
      </c>
      <c r="R1870" s="7" cm="1">
        <f t="array" ref="R1870">_xlfn.IFS(Table3[[#This Row],[Performance Levels]]="Exceeds",4,Table3[[#This Row],[Performance Levels]]="Fully Meets",3,Table3[[#This Row],[Performance Levels]]="PIP",1,Table3[[#This Row],[Performance Levels]]="Needs Improvement",2)</f>
        <v>3</v>
      </c>
      <c r="S1870" s="7">
        <v>1</v>
      </c>
      <c r="T1870" s="7" t="str" cm="1">
        <f t="array" ref="T1870">_xlfn.IFS(S1870&lt;=2,"Excellent",S1870=3,"Average",S1870&lt;=5,"Poor")</f>
        <v>Excellent</v>
      </c>
      <c r="U1870" s="5">
        <v>45096</v>
      </c>
      <c r="V1870" s="7">
        <v>4</v>
      </c>
      <c r="W1870" s="7" t="str" cm="1">
        <f t="array" ref="W1870">_xlfn.IFS(S1870&lt;=2,"High",S1870=3,"Moderate",S1870&lt;=5,"Low")</f>
        <v>High</v>
      </c>
      <c r="X1870" s="7">
        <v>3</v>
      </c>
      <c r="Y1870" s="7" t="str" cm="1">
        <f t="array" ref="Y1870">_xlfn.IFS(S1870&lt;=2,"High",S1870=3,"Moderate",S1870&lt;=5,"Low")</f>
        <v>High</v>
      </c>
      <c r="Z1870" s="7">
        <v>2</v>
      </c>
      <c r="AA1870" s="7" t="str" cm="1">
        <f t="array" ref="AA1870">_xlfn.IFS(S1870&lt;=2,"High",S1870=3,"Moderate",S1870&lt;=5,"Low")</f>
        <v>High</v>
      </c>
      <c r="AB1870" s="5">
        <v>44912</v>
      </c>
      <c r="AC1870" s="7" t="s">
        <v>49</v>
      </c>
      <c r="AD1870" s="7" t="s">
        <v>50</v>
      </c>
      <c r="AE1870" s="7" t="s">
        <v>42</v>
      </c>
      <c r="AF1870" s="7">
        <v>5</v>
      </c>
      <c r="AG1870" s="8">
        <v>652.9</v>
      </c>
      <c r="AH1870" s="7">
        <v>75</v>
      </c>
      <c r="AI1870" s="7" t="str" cm="1">
        <f t="array" ref="AI1870">_xlfn.IFS(AH1870&lt;=25,"Young",AH1870&lt;=50,"Adult",AH1870&gt;50,"Old")</f>
        <v>Old</v>
      </c>
    </row>
    <row r="1871" spans="1:35" x14ac:dyDescent="0.35">
      <c r="A1871" s="11">
        <v>2393</v>
      </c>
      <c r="B1871" s="9">
        <v>43439</v>
      </c>
      <c r="C1871" s="10">
        <f t="shared" ca="1" si="29"/>
        <v>7.458333333333333</v>
      </c>
      <c r="D1871" s="11" t="s">
        <v>132</v>
      </c>
      <c r="E1871" s="11" t="s">
        <v>80</v>
      </c>
      <c r="F1871" s="11" t="s">
        <v>29</v>
      </c>
      <c r="G1871" s="11" t="s">
        <v>54</v>
      </c>
      <c r="H1871" s="11" t="s">
        <v>31</v>
      </c>
      <c r="I1871" s="11" t="s">
        <v>45</v>
      </c>
      <c r="J1871" s="11" t="s">
        <v>33</v>
      </c>
      <c r="K1871" s="11" t="s">
        <v>78</v>
      </c>
      <c r="L1871" s="9">
        <v>34216</v>
      </c>
      <c r="M1871" s="11" t="s">
        <v>35</v>
      </c>
      <c r="N1871" s="11" t="s">
        <v>36</v>
      </c>
      <c r="O1871" s="11" t="s">
        <v>59</v>
      </c>
      <c r="P1871" s="11" t="s">
        <v>38</v>
      </c>
      <c r="Q1871" s="11" t="s">
        <v>39</v>
      </c>
      <c r="R1871" s="11" cm="1">
        <f t="array" ref="R1871">_xlfn.IFS(Table3[[#This Row],[Performance Levels]]="Exceeds",4,Table3[[#This Row],[Performance Levels]]="Fully Meets",3,Table3[[#This Row],[Performance Levels]]="PIP",1,Table3[[#This Row],[Performance Levels]]="Needs Improvement",2)</f>
        <v>3</v>
      </c>
      <c r="S1871" s="11">
        <v>5</v>
      </c>
      <c r="T1871" s="11" t="str" cm="1">
        <f t="array" ref="T1871">_xlfn.IFS(S1871&lt;=2,"Excellent",S1871=3,"Average",S1871&lt;=5,"Poor")</f>
        <v>Poor</v>
      </c>
      <c r="U1871" s="9">
        <v>45058</v>
      </c>
      <c r="V1871" s="11">
        <v>3</v>
      </c>
      <c r="W1871" s="11" t="str" cm="1">
        <f t="array" ref="W1871">_xlfn.IFS(S1871&lt;=2,"High",S1871=3,"Moderate",S1871&lt;=5,"Low")</f>
        <v>Low</v>
      </c>
      <c r="X1871" s="11">
        <v>2</v>
      </c>
      <c r="Y1871" s="11" t="str" cm="1">
        <f t="array" ref="Y1871">_xlfn.IFS(S1871&lt;=2,"High",S1871=3,"Moderate",S1871&lt;=5,"Low")</f>
        <v>Low</v>
      </c>
      <c r="Z1871" s="11">
        <v>2</v>
      </c>
      <c r="AA1871" s="11" t="str" cm="1">
        <f t="array" ref="AA1871">_xlfn.IFS(S1871&lt;=2,"High",S1871=3,"Moderate",S1871&lt;=5,"Low")</f>
        <v>Low</v>
      </c>
      <c r="AB1871" s="9">
        <v>44984</v>
      </c>
      <c r="AC1871" s="11" t="s">
        <v>61</v>
      </c>
      <c r="AD1871" s="11" t="s">
        <v>50</v>
      </c>
      <c r="AE1871" s="11" t="s">
        <v>62</v>
      </c>
      <c r="AF1871" s="11">
        <v>5</v>
      </c>
      <c r="AG1871" s="12">
        <v>803.82</v>
      </c>
      <c r="AH1871" s="11">
        <v>25</v>
      </c>
      <c r="AI1871" s="11" t="str" cm="1">
        <f t="array" ref="AI1871">_xlfn.IFS(AH1871&lt;=25,"Young",AH1871&lt;=50,"Adult",AH1871&gt;50,"Old")</f>
        <v>Young</v>
      </c>
    </row>
    <row r="1872" spans="1:35" x14ac:dyDescent="0.35">
      <c r="A1872" s="7">
        <v>2394</v>
      </c>
      <c r="B1872" s="5">
        <v>44676</v>
      </c>
      <c r="C1872" s="6">
        <f t="shared" ca="1" si="29"/>
        <v>4.0694444444444446</v>
      </c>
      <c r="D1872" s="7" t="s">
        <v>132</v>
      </c>
      <c r="E1872" s="7" t="s">
        <v>53</v>
      </c>
      <c r="F1872" s="7" t="s">
        <v>29</v>
      </c>
      <c r="G1872" s="7" t="s">
        <v>54</v>
      </c>
      <c r="H1872" s="7" t="s">
        <v>31</v>
      </c>
      <c r="I1872" s="7" t="s">
        <v>54</v>
      </c>
      <c r="J1872" s="7" t="s">
        <v>33</v>
      </c>
      <c r="K1872" s="7" t="s">
        <v>69</v>
      </c>
      <c r="L1872" s="5">
        <v>29481</v>
      </c>
      <c r="M1872" s="7" t="s">
        <v>35</v>
      </c>
      <c r="N1872" s="7" t="s">
        <v>47</v>
      </c>
      <c r="O1872" s="7" t="s">
        <v>37</v>
      </c>
      <c r="P1872" s="7" t="s">
        <v>60</v>
      </c>
      <c r="Q1872" s="7" t="s">
        <v>39</v>
      </c>
      <c r="R1872" s="7" cm="1">
        <f t="array" ref="R1872">_xlfn.IFS(Table3[[#This Row],[Performance Levels]]="Exceeds",4,Table3[[#This Row],[Performance Levels]]="Fully Meets",3,Table3[[#This Row],[Performance Levels]]="PIP",1,Table3[[#This Row],[Performance Levels]]="Needs Improvement",2)</f>
        <v>3</v>
      </c>
      <c r="S1872" s="7">
        <v>2</v>
      </c>
      <c r="T1872" s="7" t="str" cm="1">
        <f t="array" ref="T1872">_xlfn.IFS(S1872&lt;=2,"Excellent",S1872=3,"Average",S1872&lt;=5,"Poor")</f>
        <v>Excellent</v>
      </c>
      <c r="U1872" s="5">
        <v>44883</v>
      </c>
      <c r="V1872" s="7">
        <v>4</v>
      </c>
      <c r="W1872" s="7" t="str" cm="1">
        <f t="array" ref="W1872">_xlfn.IFS(S1872&lt;=2,"High",S1872=3,"Moderate",S1872&lt;=5,"Low")</f>
        <v>High</v>
      </c>
      <c r="X1872" s="7">
        <v>1</v>
      </c>
      <c r="Y1872" s="7" t="str" cm="1">
        <f t="array" ref="Y1872">_xlfn.IFS(S1872&lt;=2,"High",S1872=3,"Moderate",S1872&lt;=5,"Low")</f>
        <v>High</v>
      </c>
      <c r="Z1872" s="7">
        <v>1</v>
      </c>
      <c r="AA1872" s="7" t="str" cm="1">
        <f t="array" ref="AA1872">_xlfn.IFS(S1872&lt;=2,"High",S1872=3,"Moderate",S1872&lt;=5,"Low")</f>
        <v>High</v>
      </c>
      <c r="AB1872" s="5">
        <v>44826</v>
      </c>
      <c r="AC1872" s="7" t="s">
        <v>49</v>
      </c>
      <c r="AD1872" s="7" t="s">
        <v>41</v>
      </c>
      <c r="AE1872" s="7" t="s">
        <v>62</v>
      </c>
      <c r="AF1872" s="7">
        <v>1</v>
      </c>
      <c r="AG1872" s="8">
        <v>661.88</v>
      </c>
      <c r="AH1872" s="7">
        <v>42</v>
      </c>
      <c r="AI1872" s="7" t="str" cm="1">
        <f t="array" ref="AI1872">_xlfn.IFS(AH1872&lt;=25,"Young",AH1872&lt;=50,"Adult",AH1872&gt;50,"Old")</f>
        <v>Adult</v>
      </c>
    </row>
    <row r="1873" spans="1:35" x14ac:dyDescent="0.35">
      <c r="A1873" s="11">
        <v>2395</v>
      </c>
      <c r="B1873" s="9">
        <v>43809</v>
      </c>
      <c r="C1873" s="10">
        <f t="shared" ca="1" si="29"/>
        <v>6.4444444444444446</v>
      </c>
      <c r="D1873" s="11" t="s">
        <v>132</v>
      </c>
      <c r="E1873" s="11" t="s">
        <v>93</v>
      </c>
      <c r="F1873" s="11" t="s">
        <v>29</v>
      </c>
      <c r="G1873" s="11" t="s">
        <v>45</v>
      </c>
      <c r="H1873" s="11" t="s">
        <v>31</v>
      </c>
      <c r="I1873" s="11" t="s">
        <v>45</v>
      </c>
      <c r="J1873" s="11" t="s">
        <v>33</v>
      </c>
      <c r="K1873" s="11" t="s">
        <v>74</v>
      </c>
      <c r="L1873" s="9">
        <v>30491</v>
      </c>
      <c r="M1873" s="11" t="s">
        <v>35</v>
      </c>
      <c r="N1873" s="11" t="s">
        <v>47</v>
      </c>
      <c r="O1873" s="11" t="s">
        <v>71</v>
      </c>
      <c r="P1873" s="11" t="s">
        <v>76</v>
      </c>
      <c r="Q1873" s="11" t="s">
        <v>39</v>
      </c>
      <c r="R1873" s="11" cm="1">
        <f t="array" ref="R1873">_xlfn.IFS(Table3[[#This Row],[Performance Levels]]="Exceeds",4,Table3[[#This Row],[Performance Levels]]="Fully Meets",3,Table3[[#This Row],[Performance Levels]]="PIP",1,Table3[[#This Row],[Performance Levels]]="Needs Improvement",2)</f>
        <v>3</v>
      </c>
      <c r="S1873" s="11">
        <v>1</v>
      </c>
      <c r="T1873" s="11" t="str" cm="1">
        <f t="array" ref="T1873">_xlfn.IFS(S1873&lt;=2,"Excellent",S1873=3,"Average",S1873&lt;=5,"Poor")</f>
        <v>Excellent</v>
      </c>
      <c r="U1873" s="9">
        <v>44980</v>
      </c>
      <c r="V1873" s="11">
        <v>1</v>
      </c>
      <c r="W1873" s="11" t="str" cm="1">
        <f t="array" ref="W1873">_xlfn.IFS(S1873&lt;=2,"High",S1873=3,"Moderate",S1873&lt;=5,"Low")</f>
        <v>High</v>
      </c>
      <c r="X1873" s="11">
        <v>1</v>
      </c>
      <c r="Y1873" s="11" t="str" cm="1">
        <f t="array" ref="Y1873">_xlfn.IFS(S1873&lt;=2,"High",S1873=3,"Moderate",S1873&lt;=5,"Low")</f>
        <v>High</v>
      </c>
      <c r="Z1873" s="11">
        <v>4</v>
      </c>
      <c r="AA1873" s="11" t="str" cm="1">
        <f t="array" ref="AA1873">_xlfn.IFS(S1873&lt;=2,"High",S1873=3,"Moderate",S1873&lt;=5,"Low")</f>
        <v>High</v>
      </c>
      <c r="AB1873" s="9">
        <v>45014</v>
      </c>
      <c r="AC1873" s="11" t="s">
        <v>49</v>
      </c>
      <c r="AD1873" s="11" t="s">
        <v>50</v>
      </c>
      <c r="AE1873" s="11" t="s">
        <v>62</v>
      </c>
      <c r="AF1873" s="11">
        <v>5</v>
      </c>
      <c r="AG1873" s="12">
        <v>337.08</v>
      </c>
      <c r="AH1873" s="11">
        <v>36</v>
      </c>
      <c r="AI1873" s="11" t="str" cm="1">
        <f t="array" ref="AI1873">_xlfn.IFS(AH1873&lt;=25,"Young",AH1873&lt;=50,"Adult",AH1873&gt;50,"Old")</f>
        <v>Adult</v>
      </c>
    </row>
    <row r="1874" spans="1:35" x14ac:dyDescent="0.35">
      <c r="A1874" s="7">
        <v>2396</v>
      </c>
      <c r="B1874" s="5">
        <v>44742</v>
      </c>
      <c r="C1874" s="6">
        <f t="shared" ca="1" si="29"/>
        <v>3.8888888888888888</v>
      </c>
      <c r="D1874" s="7" t="s">
        <v>132</v>
      </c>
      <c r="E1874" s="7" t="s">
        <v>84</v>
      </c>
      <c r="F1874" s="7" t="s">
        <v>107</v>
      </c>
      <c r="G1874" s="7" t="s">
        <v>30</v>
      </c>
      <c r="H1874" s="7" t="s">
        <v>31</v>
      </c>
      <c r="I1874" s="7" t="s">
        <v>45</v>
      </c>
      <c r="J1874" s="7" t="s">
        <v>33</v>
      </c>
      <c r="K1874" s="7" t="s">
        <v>74</v>
      </c>
      <c r="L1874" s="5">
        <v>22115</v>
      </c>
      <c r="M1874" s="7" t="s">
        <v>35</v>
      </c>
      <c r="N1874" s="7" t="s">
        <v>36</v>
      </c>
      <c r="O1874" s="7" t="s">
        <v>59</v>
      </c>
      <c r="P1874" s="7" t="s">
        <v>60</v>
      </c>
      <c r="Q1874" s="7" t="s">
        <v>39</v>
      </c>
      <c r="R1874" s="7" cm="1">
        <f t="array" ref="R1874">_xlfn.IFS(Table3[[#This Row],[Performance Levels]]="Exceeds",4,Table3[[#This Row],[Performance Levels]]="Fully Meets",3,Table3[[#This Row],[Performance Levels]]="PIP",1,Table3[[#This Row],[Performance Levels]]="Needs Improvement",2)</f>
        <v>3</v>
      </c>
      <c r="S1874" s="7">
        <v>1</v>
      </c>
      <c r="T1874" s="7" t="str" cm="1">
        <f t="array" ref="T1874">_xlfn.IFS(S1874&lt;=2,"Excellent",S1874=3,"Average",S1874&lt;=5,"Poor")</f>
        <v>Excellent</v>
      </c>
      <c r="U1874" s="5">
        <v>44909</v>
      </c>
      <c r="V1874" s="7">
        <v>3</v>
      </c>
      <c r="W1874" s="7" t="str" cm="1">
        <f t="array" ref="W1874">_xlfn.IFS(S1874&lt;=2,"High",S1874=3,"Moderate",S1874&lt;=5,"Low")</f>
        <v>High</v>
      </c>
      <c r="X1874" s="7">
        <v>4</v>
      </c>
      <c r="Y1874" s="7" t="str" cm="1">
        <f t="array" ref="Y1874">_xlfn.IFS(S1874&lt;=2,"High",S1874=3,"Moderate",S1874&lt;=5,"Low")</f>
        <v>High</v>
      </c>
      <c r="Z1874" s="7">
        <v>2</v>
      </c>
      <c r="AA1874" s="7" t="str" cm="1">
        <f t="array" ref="AA1874">_xlfn.IFS(S1874&lt;=2,"High",S1874=3,"Moderate",S1874&lt;=5,"Low")</f>
        <v>High</v>
      </c>
      <c r="AB1874" s="5">
        <v>44887</v>
      </c>
      <c r="AC1874" s="7" t="s">
        <v>61</v>
      </c>
      <c r="AD1874" s="7" t="s">
        <v>50</v>
      </c>
      <c r="AE1874" s="7" t="s">
        <v>62</v>
      </c>
      <c r="AF1874" s="7">
        <v>5</v>
      </c>
      <c r="AG1874" s="8">
        <v>887.46</v>
      </c>
      <c r="AH1874" s="7">
        <v>62</v>
      </c>
      <c r="AI1874" s="7" t="str" cm="1">
        <f t="array" ref="AI1874">_xlfn.IFS(AH1874&lt;=25,"Young",AH1874&lt;=50,"Adult",AH1874&gt;50,"Old")</f>
        <v>Old</v>
      </c>
    </row>
    <row r="1875" spans="1:35" x14ac:dyDescent="0.35">
      <c r="A1875" s="11">
        <v>2397</v>
      </c>
      <c r="B1875" s="9">
        <v>43362</v>
      </c>
      <c r="C1875" s="10">
        <f t="shared" ca="1" si="29"/>
        <v>7.6694444444444443</v>
      </c>
      <c r="D1875" s="11" t="s">
        <v>132</v>
      </c>
      <c r="E1875" s="11" t="s">
        <v>63</v>
      </c>
      <c r="F1875" s="11" t="s">
        <v>29</v>
      </c>
      <c r="G1875" s="11" t="s">
        <v>45</v>
      </c>
      <c r="H1875" s="11" t="s">
        <v>55</v>
      </c>
      <c r="I1875" s="11" t="s">
        <v>54</v>
      </c>
      <c r="J1875" s="11" t="s">
        <v>33</v>
      </c>
      <c r="K1875" s="11" t="s">
        <v>69</v>
      </c>
      <c r="L1875" s="9">
        <v>33107</v>
      </c>
      <c r="M1875" s="11" t="s">
        <v>35</v>
      </c>
      <c r="N1875" s="11" t="s">
        <v>36</v>
      </c>
      <c r="O1875" s="11" t="s">
        <v>59</v>
      </c>
      <c r="P1875" s="11" t="s">
        <v>38</v>
      </c>
      <c r="Q1875" s="11" t="s">
        <v>39</v>
      </c>
      <c r="R1875" s="11" cm="1">
        <f t="array" ref="R1875">_xlfn.IFS(Table3[[#This Row],[Performance Levels]]="Exceeds",4,Table3[[#This Row],[Performance Levels]]="Fully Meets",3,Table3[[#This Row],[Performance Levels]]="PIP",1,Table3[[#This Row],[Performance Levels]]="Needs Improvement",2)</f>
        <v>3</v>
      </c>
      <c r="S1875" s="11">
        <v>2</v>
      </c>
      <c r="T1875" s="11" t="str" cm="1">
        <f t="array" ref="T1875">_xlfn.IFS(S1875&lt;=2,"Excellent",S1875=3,"Average",S1875&lt;=5,"Poor")</f>
        <v>Excellent</v>
      </c>
      <c r="U1875" s="9">
        <v>44812</v>
      </c>
      <c r="V1875" s="11">
        <v>2</v>
      </c>
      <c r="W1875" s="11" t="str" cm="1">
        <f t="array" ref="W1875">_xlfn.IFS(S1875&lt;=2,"High",S1875=3,"Moderate",S1875&lt;=5,"Low")</f>
        <v>High</v>
      </c>
      <c r="X1875" s="11">
        <v>5</v>
      </c>
      <c r="Y1875" s="11" t="str" cm="1">
        <f t="array" ref="Y1875">_xlfn.IFS(S1875&lt;=2,"High",S1875=3,"Moderate",S1875&lt;=5,"Low")</f>
        <v>High</v>
      </c>
      <c r="Z1875" s="11">
        <v>2</v>
      </c>
      <c r="AA1875" s="11" t="str" cm="1">
        <f t="array" ref="AA1875">_xlfn.IFS(S1875&lt;=2,"High",S1875=3,"Moderate",S1875&lt;=5,"Low")</f>
        <v>High</v>
      </c>
      <c r="AB1875" s="9">
        <v>44875</v>
      </c>
      <c r="AC1875" s="11" t="s">
        <v>61</v>
      </c>
      <c r="AD1875" s="11" t="s">
        <v>50</v>
      </c>
      <c r="AE1875" s="11" t="s">
        <v>62</v>
      </c>
      <c r="AF1875" s="11">
        <v>5</v>
      </c>
      <c r="AG1875" s="12">
        <v>514.94000000000005</v>
      </c>
      <c r="AH1875" s="11">
        <v>28</v>
      </c>
      <c r="AI1875" s="11" t="str" cm="1">
        <f t="array" ref="AI1875">_xlfn.IFS(AH1875&lt;=25,"Young",AH1875&lt;=50,"Adult",AH1875&gt;50,"Old")</f>
        <v>Adult</v>
      </c>
    </row>
    <row r="1876" spans="1:35" x14ac:dyDescent="0.35">
      <c r="A1876" s="7">
        <v>2398</v>
      </c>
      <c r="B1876" s="5">
        <v>43654</v>
      </c>
      <c r="C1876" s="6">
        <f t="shared" ca="1" si="29"/>
        <v>6.8666666666666663</v>
      </c>
      <c r="D1876" s="7" t="s">
        <v>132</v>
      </c>
      <c r="E1876" s="7" t="s">
        <v>73</v>
      </c>
      <c r="F1876" s="7" t="s">
        <v>29</v>
      </c>
      <c r="G1876" s="7" t="s">
        <v>30</v>
      </c>
      <c r="H1876" s="7" t="s">
        <v>31</v>
      </c>
      <c r="I1876" s="7" t="s">
        <v>32</v>
      </c>
      <c r="J1876" s="7" t="s">
        <v>33</v>
      </c>
      <c r="K1876" s="7" t="s">
        <v>64</v>
      </c>
      <c r="L1876" s="5">
        <v>21712</v>
      </c>
      <c r="M1876" s="7" t="s">
        <v>35</v>
      </c>
      <c r="N1876" s="7" t="s">
        <v>36</v>
      </c>
      <c r="O1876" s="7" t="s">
        <v>37</v>
      </c>
      <c r="P1876" s="7" t="s">
        <v>38</v>
      </c>
      <c r="Q1876" s="7" t="s">
        <v>39</v>
      </c>
      <c r="R1876" s="7" cm="1">
        <f t="array" ref="R1876">_xlfn.IFS(Table3[[#This Row],[Performance Levels]]="Exceeds",4,Table3[[#This Row],[Performance Levels]]="Fully Meets",3,Table3[[#This Row],[Performance Levels]]="PIP",1,Table3[[#This Row],[Performance Levels]]="Needs Improvement",2)</f>
        <v>3</v>
      </c>
      <c r="S1876" s="7">
        <v>5</v>
      </c>
      <c r="T1876" s="7" t="str" cm="1">
        <f t="array" ref="T1876">_xlfn.IFS(S1876&lt;=2,"Excellent",S1876=3,"Average",S1876&lt;=5,"Poor")</f>
        <v>Poor</v>
      </c>
      <c r="U1876" s="5">
        <v>44933</v>
      </c>
      <c r="V1876" s="7">
        <v>4</v>
      </c>
      <c r="W1876" s="7" t="str" cm="1">
        <f t="array" ref="W1876">_xlfn.IFS(S1876&lt;=2,"High",S1876=3,"Moderate",S1876&lt;=5,"Low")</f>
        <v>Low</v>
      </c>
      <c r="X1876" s="7">
        <v>3</v>
      </c>
      <c r="Y1876" s="7" t="str" cm="1">
        <f t="array" ref="Y1876">_xlfn.IFS(S1876&lt;=2,"High",S1876=3,"Moderate",S1876&lt;=5,"Low")</f>
        <v>Low</v>
      </c>
      <c r="Z1876" s="7">
        <v>3</v>
      </c>
      <c r="AA1876" s="7" t="str" cm="1">
        <f t="array" ref="AA1876">_xlfn.IFS(S1876&lt;=2,"High",S1876=3,"Moderate",S1876&lt;=5,"Low")</f>
        <v>Low</v>
      </c>
      <c r="AB1876" s="5">
        <v>44908</v>
      </c>
      <c r="AC1876" s="7" t="s">
        <v>67</v>
      </c>
      <c r="AD1876" s="7" t="s">
        <v>50</v>
      </c>
      <c r="AE1876" s="7" t="s">
        <v>51</v>
      </c>
      <c r="AF1876" s="7">
        <v>3</v>
      </c>
      <c r="AG1876" s="8">
        <v>304.35000000000002</v>
      </c>
      <c r="AH1876" s="7">
        <v>60</v>
      </c>
      <c r="AI1876" s="7" t="str" cm="1">
        <f t="array" ref="AI1876">_xlfn.IFS(AH1876&lt;=25,"Young",AH1876&lt;=50,"Adult",AH1876&gt;50,"Old")</f>
        <v>Old</v>
      </c>
    </row>
    <row r="1877" spans="1:35" x14ac:dyDescent="0.35">
      <c r="A1877" s="11">
        <v>2399</v>
      </c>
      <c r="B1877" s="9">
        <v>45071</v>
      </c>
      <c r="C1877" s="10">
        <f t="shared" ca="1" si="29"/>
        <v>2.9861111111111112</v>
      </c>
      <c r="D1877" s="11" t="s">
        <v>132</v>
      </c>
      <c r="E1877" s="11" t="s">
        <v>93</v>
      </c>
      <c r="F1877" s="11" t="s">
        <v>29</v>
      </c>
      <c r="G1877" s="11" t="s">
        <v>54</v>
      </c>
      <c r="H1877" s="11" t="s">
        <v>55</v>
      </c>
      <c r="I1877" s="11" t="s">
        <v>45</v>
      </c>
      <c r="J1877" s="11" t="s">
        <v>33</v>
      </c>
      <c r="K1877" s="11" t="s">
        <v>100</v>
      </c>
      <c r="L1877" s="9">
        <v>21349</v>
      </c>
      <c r="M1877" s="11" t="s">
        <v>35</v>
      </c>
      <c r="N1877" s="11" t="s">
        <v>47</v>
      </c>
      <c r="O1877" s="11" t="s">
        <v>37</v>
      </c>
      <c r="P1877" s="11" t="s">
        <v>66</v>
      </c>
      <c r="Q1877" s="11" t="s">
        <v>39</v>
      </c>
      <c r="R1877" s="11" cm="1">
        <f t="array" ref="R1877">_xlfn.IFS(Table3[[#This Row],[Performance Levels]]="Exceeds",4,Table3[[#This Row],[Performance Levels]]="Fully Meets",3,Table3[[#This Row],[Performance Levels]]="PIP",1,Table3[[#This Row],[Performance Levels]]="Needs Improvement",2)</f>
        <v>3</v>
      </c>
      <c r="S1877" s="11">
        <v>4</v>
      </c>
      <c r="T1877" s="11" t="str" cm="1">
        <f t="array" ref="T1877">_xlfn.IFS(S1877&lt;=2,"Excellent",S1877=3,"Average",S1877&lt;=5,"Poor")</f>
        <v>Poor</v>
      </c>
      <c r="U1877" s="9">
        <v>44894</v>
      </c>
      <c r="V1877" s="11">
        <v>1</v>
      </c>
      <c r="W1877" s="11" t="str" cm="1">
        <f t="array" ref="W1877">_xlfn.IFS(S1877&lt;=2,"High",S1877=3,"Moderate",S1877&lt;=5,"Low")</f>
        <v>Low</v>
      </c>
      <c r="X1877" s="11">
        <v>4</v>
      </c>
      <c r="Y1877" s="11" t="str" cm="1">
        <f t="array" ref="Y1877">_xlfn.IFS(S1877&lt;=2,"High",S1877=3,"Moderate",S1877&lt;=5,"Low")</f>
        <v>Low</v>
      </c>
      <c r="Z1877" s="11">
        <v>2</v>
      </c>
      <c r="AA1877" s="11" t="str" cm="1">
        <f t="array" ref="AA1877">_xlfn.IFS(S1877&lt;=2,"High",S1877=3,"Moderate",S1877&lt;=5,"Low")</f>
        <v>Low</v>
      </c>
      <c r="AB1877" s="9">
        <v>45000</v>
      </c>
      <c r="AC1877" s="11" t="s">
        <v>49</v>
      </c>
      <c r="AD1877" s="11" t="s">
        <v>50</v>
      </c>
      <c r="AE1877" s="11" t="s">
        <v>72</v>
      </c>
      <c r="AF1877" s="11">
        <v>1</v>
      </c>
      <c r="AG1877" s="12">
        <v>329.83</v>
      </c>
      <c r="AH1877" s="11">
        <v>65</v>
      </c>
      <c r="AI1877" s="11" t="str" cm="1">
        <f t="array" ref="AI1877">_xlfn.IFS(AH1877&lt;=25,"Young",AH1877&lt;=50,"Adult",AH1877&gt;50,"Old")</f>
        <v>Old</v>
      </c>
    </row>
    <row r="1878" spans="1:35" x14ac:dyDescent="0.35">
      <c r="A1878" s="7">
        <v>2400</v>
      </c>
      <c r="B1878" s="5">
        <v>43407</v>
      </c>
      <c r="C1878" s="6">
        <f t="shared" ca="1" si="29"/>
        <v>7.5472222222222225</v>
      </c>
      <c r="D1878" s="7" t="s">
        <v>132</v>
      </c>
      <c r="E1878" s="7" t="s">
        <v>73</v>
      </c>
      <c r="F1878" s="7" t="s">
        <v>29</v>
      </c>
      <c r="G1878" s="7" t="s">
        <v>30</v>
      </c>
      <c r="H1878" s="7" t="s">
        <v>44</v>
      </c>
      <c r="I1878" s="7" t="s">
        <v>45</v>
      </c>
      <c r="J1878" s="7" t="s">
        <v>33</v>
      </c>
      <c r="K1878" s="7" t="s">
        <v>57</v>
      </c>
      <c r="L1878" s="5">
        <v>22444</v>
      </c>
      <c r="M1878" s="7" t="s">
        <v>35</v>
      </c>
      <c r="N1878" s="7" t="s">
        <v>47</v>
      </c>
      <c r="O1878" s="7" t="s">
        <v>71</v>
      </c>
      <c r="P1878" s="7" t="s">
        <v>66</v>
      </c>
      <c r="Q1878" s="7" t="s">
        <v>39</v>
      </c>
      <c r="R1878" s="7" cm="1">
        <f t="array" ref="R1878">_xlfn.IFS(Table3[[#This Row],[Performance Levels]]="Exceeds",4,Table3[[#This Row],[Performance Levels]]="Fully Meets",3,Table3[[#This Row],[Performance Levels]]="PIP",1,Table3[[#This Row],[Performance Levels]]="Needs Improvement",2)</f>
        <v>3</v>
      </c>
      <c r="S1878" s="7">
        <v>2</v>
      </c>
      <c r="T1878" s="7" t="str" cm="1">
        <f t="array" ref="T1878">_xlfn.IFS(S1878&lt;=2,"Excellent",S1878=3,"Average",S1878&lt;=5,"Poor")</f>
        <v>Excellent</v>
      </c>
      <c r="U1878" s="5">
        <v>45013</v>
      </c>
      <c r="V1878" s="7">
        <v>4</v>
      </c>
      <c r="W1878" s="7" t="str" cm="1">
        <f t="array" ref="W1878">_xlfn.IFS(S1878&lt;=2,"High",S1878=3,"Moderate",S1878&lt;=5,"Low")</f>
        <v>High</v>
      </c>
      <c r="X1878" s="7">
        <v>4</v>
      </c>
      <c r="Y1878" s="7" t="str" cm="1">
        <f t="array" ref="Y1878">_xlfn.IFS(S1878&lt;=2,"High",S1878=3,"Moderate",S1878&lt;=5,"Low")</f>
        <v>High</v>
      </c>
      <c r="Z1878" s="7">
        <v>3</v>
      </c>
      <c r="AA1878" s="7" t="str" cm="1">
        <f t="array" ref="AA1878">_xlfn.IFS(S1878&lt;=2,"High",S1878=3,"Moderate",S1878&lt;=5,"Low")</f>
        <v>High</v>
      </c>
      <c r="AB1878" s="5">
        <v>45130</v>
      </c>
      <c r="AC1878" s="7" t="s">
        <v>91</v>
      </c>
      <c r="AD1878" s="7" t="s">
        <v>50</v>
      </c>
      <c r="AE1878" s="7" t="s">
        <v>62</v>
      </c>
      <c r="AF1878" s="7">
        <v>4</v>
      </c>
      <c r="AG1878" s="8">
        <v>872.57</v>
      </c>
      <c r="AH1878" s="7">
        <v>57</v>
      </c>
      <c r="AI1878" s="7" t="str" cm="1">
        <f t="array" ref="AI1878">_xlfn.IFS(AH1878&lt;=25,"Young",AH1878&lt;=50,"Adult",AH1878&gt;50,"Old")</f>
        <v>Old</v>
      </c>
    </row>
    <row r="1879" spans="1:35" x14ac:dyDescent="0.35">
      <c r="A1879" s="11">
        <v>2401</v>
      </c>
      <c r="B1879" s="9">
        <v>44874</v>
      </c>
      <c r="C1879" s="10">
        <f t="shared" ca="1" si="29"/>
        <v>3.5305555555555554</v>
      </c>
      <c r="D1879" s="11" t="s">
        <v>132</v>
      </c>
      <c r="E1879" s="11" t="s">
        <v>80</v>
      </c>
      <c r="F1879" s="11" t="s">
        <v>107</v>
      </c>
      <c r="G1879" s="11" t="s">
        <v>54</v>
      </c>
      <c r="H1879" s="11" t="s">
        <v>31</v>
      </c>
      <c r="I1879" s="11" t="s">
        <v>45</v>
      </c>
      <c r="J1879" s="11" t="s">
        <v>33</v>
      </c>
      <c r="K1879" s="11" t="s">
        <v>69</v>
      </c>
      <c r="L1879" s="9">
        <v>53228</v>
      </c>
      <c r="M1879" s="11" t="s">
        <v>35</v>
      </c>
      <c r="N1879" s="11" t="s">
        <v>36</v>
      </c>
      <c r="O1879" s="11" t="s">
        <v>83</v>
      </c>
      <c r="P1879" s="11" t="s">
        <v>76</v>
      </c>
      <c r="Q1879" s="11" t="s">
        <v>39</v>
      </c>
      <c r="R1879" s="11" cm="1">
        <f t="array" ref="R1879">_xlfn.IFS(Table3[[#This Row],[Performance Levels]]="Exceeds",4,Table3[[#This Row],[Performance Levels]]="Fully Meets",3,Table3[[#This Row],[Performance Levels]]="PIP",1,Table3[[#This Row],[Performance Levels]]="Needs Improvement",2)</f>
        <v>3</v>
      </c>
      <c r="S1879" s="11">
        <v>5</v>
      </c>
      <c r="T1879" s="11" t="str" cm="1">
        <f t="array" ref="T1879">_xlfn.IFS(S1879&lt;=2,"Excellent",S1879=3,"Average",S1879&lt;=5,"Poor")</f>
        <v>Poor</v>
      </c>
      <c r="U1879" s="9">
        <v>44918</v>
      </c>
      <c r="V1879" s="11">
        <v>1</v>
      </c>
      <c r="W1879" s="11" t="str" cm="1">
        <f t="array" ref="W1879">_xlfn.IFS(S1879&lt;=2,"High",S1879=3,"Moderate",S1879&lt;=5,"Low")</f>
        <v>Low</v>
      </c>
      <c r="X1879" s="11">
        <v>1</v>
      </c>
      <c r="Y1879" s="11" t="str" cm="1">
        <f t="array" ref="Y1879">_xlfn.IFS(S1879&lt;=2,"High",S1879=3,"Moderate",S1879&lt;=5,"Low")</f>
        <v>Low</v>
      </c>
      <c r="Z1879" s="11">
        <v>3</v>
      </c>
      <c r="AA1879" s="11" t="str" cm="1">
        <f t="array" ref="AA1879">_xlfn.IFS(S1879&lt;=2,"High",S1879=3,"Moderate",S1879&lt;=5,"Low")</f>
        <v>Low</v>
      </c>
      <c r="AB1879" s="9">
        <v>44866</v>
      </c>
      <c r="AC1879" s="11" t="s">
        <v>49</v>
      </c>
      <c r="AD1879" s="11" t="s">
        <v>41</v>
      </c>
      <c r="AE1879" s="11" t="s">
        <v>42</v>
      </c>
      <c r="AF1879" s="11">
        <v>4</v>
      </c>
      <c r="AG1879" s="12">
        <v>935.2</v>
      </c>
      <c r="AH1879" s="11">
        <v>77</v>
      </c>
      <c r="AI1879" s="11" t="str" cm="1">
        <f t="array" ref="AI1879">_xlfn.IFS(AH1879&lt;=25,"Young",AH1879&lt;=50,"Adult",AH1879&gt;50,"Old")</f>
        <v>Old</v>
      </c>
    </row>
    <row r="1880" spans="1:35" x14ac:dyDescent="0.35">
      <c r="A1880" s="7">
        <v>2402</v>
      </c>
      <c r="B1880" s="5">
        <v>44665</v>
      </c>
      <c r="C1880" s="6">
        <f t="shared" ca="1" si="29"/>
        <v>4.0999999999999996</v>
      </c>
      <c r="D1880" s="7" t="s">
        <v>132</v>
      </c>
      <c r="E1880" s="7" t="s">
        <v>53</v>
      </c>
      <c r="F1880" s="7" t="s">
        <v>107</v>
      </c>
      <c r="G1880" s="7" t="s">
        <v>54</v>
      </c>
      <c r="H1880" s="7" t="s">
        <v>31</v>
      </c>
      <c r="I1880" s="7" t="s">
        <v>54</v>
      </c>
      <c r="J1880" s="7" t="s">
        <v>33</v>
      </c>
      <c r="K1880" s="7" t="s">
        <v>99</v>
      </c>
      <c r="L1880" s="5">
        <v>31309</v>
      </c>
      <c r="M1880" s="7" t="s">
        <v>35</v>
      </c>
      <c r="N1880" s="7" t="s">
        <v>36</v>
      </c>
      <c r="O1880" s="7" t="s">
        <v>71</v>
      </c>
      <c r="P1880" s="7" t="s">
        <v>38</v>
      </c>
      <c r="Q1880" s="7" t="s">
        <v>39</v>
      </c>
      <c r="R1880" s="7" cm="1">
        <f t="array" ref="R1880">_xlfn.IFS(Table3[[#This Row],[Performance Levels]]="Exceeds",4,Table3[[#This Row],[Performance Levels]]="Fully Meets",3,Table3[[#This Row],[Performance Levels]]="PIP",1,Table3[[#This Row],[Performance Levels]]="Needs Improvement",2)</f>
        <v>3</v>
      </c>
      <c r="S1880" s="7">
        <v>2</v>
      </c>
      <c r="T1880" s="7" t="str" cm="1">
        <f t="array" ref="T1880">_xlfn.IFS(S1880&lt;=2,"Excellent",S1880=3,"Average",S1880&lt;=5,"Poor")</f>
        <v>Excellent</v>
      </c>
      <c r="U1880" s="5">
        <v>44863</v>
      </c>
      <c r="V1880" s="7">
        <v>3</v>
      </c>
      <c r="W1880" s="7" t="str" cm="1">
        <f t="array" ref="W1880">_xlfn.IFS(S1880&lt;=2,"High",S1880=3,"Moderate",S1880&lt;=5,"Low")</f>
        <v>High</v>
      </c>
      <c r="X1880" s="7">
        <v>2</v>
      </c>
      <c r="Y1880" s="7" t="str" cm="1">
        <f t="array" ref="Y1880">_xlfn.IFS(S1880&lt;=2,"High",S1880=3,"Moderate",S1880&lt;=5,"Low")</f>
        <v>High</v>
      </c>
      <c r="Z1880" s="7">
        <v>2</v>
      </c>
      <c r="AA1880" s="7" t="str" cm="1">
        <f t="array" ref="AA1880">_xlfn.IFS(S1880&lt;=2,"High",S1880=3,"Moderate",S1880&lt;=5,"Low")</f>
        <v>High</v>
      </c>
      <c r="AB1880" s="5">
        <v>44975</v>
      </c>
      <c r="AC1880" s="7" t="s">
        <v>91</v>
      </c>
      <c r="AD1880" s="7" t="s">
        <v>50</v>
      </c>
      <c r="AE1880" s="7" t="s">
        <v>42</v>
      </c>
      <c r="AF1880" s="7">
        <v>1</v>
      </c>
      <c r="AG1880" s="8">
        <v>478.73</v>
      </c>
      <c r="AH1880" s="7">
        <v>37</v>
      </c>
      <c r="AI1880" s="7" t="str" cm="1">
        <f t="array" ref="AI1880">_xlfn.IFS(AH1880&lt;=25,"Young",AH1880&lt;=50,"Adult",AH1880&gt;50,"Old")</f>
        <v>Adult</v>
      </c>
    </row>
    <row r="1881" spans="1:35" x14ac:dyDescent="0.35">
      <c r="A1881" s="11">
        <v>2403</v>
      </c>
      <c r="B1881" s="9">
        <v>44049</v>
      </c>
      <c r="C1881" s="10">
        <f t="shared" ca="1" si="29"/>
        <v>5.7888888888888888</v>
      </c>
      <c r="D1881" s="11" t="s">
        <v>132</v>
      </c>
      <c r="E1881" s="11" t="s">
        <v>68</v>
      </c>
      <c r="F1881" s="11" t="s">
        <v>29</v>
      </c>
      <c r="G1881" s="11" t="s">
        <v>54</v>
      </c>
      <c r="H1881" s="11" t="s">
        <v>31</v>
      </c>
      <c r="I1881" s="11" t="s">
        <v>32</v>
      </c>
      <c r="J1881" s="11" t="s">
        <v>33</v>
      </c>
      <c r="K1881" s="11" t="s">
        <v>34</v>
      </c>
      <c r="L1881" s="9">
        <v>21266</v>
      </c>
      <c r="M1881" s="11" t="s">
        <v>35</v>
      </c>
      <c r="N1881" s="11" t="s">
        <v>36</v>
      </c>
      <c r="O1881" s="11" t="s">
        <v>48</v>
      </c>
      <c r="P1881" s="11" t="s">
        <v>66</v>
      </c>
      <c r="Q1881" s="11" t="s">
        <v>39</v>
      </c>
      <c r="R1881" s="11" cm="1">
        <f t="array" ref="R1881">_xlfn.IFS(Table3[[#This Row],[Performance Levels]]="Exceeds",4,Table3[[#This Row],[Performance Levels]]="Fully Meets",3,Table3[[#This Row],[Performance Levels]]="PIP",1,Table3[[#This Row],[Performance Levels]]="Needs Improvement",2)</f>
        <v>3</v>
      </c>
      <c r="S1881" s="11">
        <v>4</v>
      </c>
      <c r="T1881" s="11" t="str" cm="1">
        <f t="array" ref="T1881">_xlfn.IFS(S1881&lt;=2,"Excellent",S1881=3,"Average",S1881&lt;=5,"Poor")</f>
        <v>Poor</v>
      </c>
      <c r="U1881" s="9">
        <v>44872</v>
      </c>
      <c r="V1881" s="11">
        <v>3</v>
      </c>
      <c r="W1881" s="11" t="str" cm="1">
        <f t="array" ref="W1881">_xlfn.IFS(S1881&lt;=2,"High",S1881=3,"Moderate",S1881&lt;=5,"Low")</f>
        <v>Low</v>
      </c>
      <c r="X1881" s="11">
        <v>3</v>
      </c>
      <c r="Y1881" s="11" t="str" cm="1">
        <f t="array" ref="Y1881">_xlfn.IFS(S1881&lt;=2,"High",S1881=3,"Moderate",S1881&lt;=5,"Low")</f>
        <v>Low</v>
      </c>
      <c r="Z1881" s="11">
        <v>3</v>
      </c>
      <c r="AA1881" s="11" t="str" cm="1">
        <f t="array" ref="AA1881">_xlfn.IFS(S1881&lt;=2,"High",S1881=3,"Moderate",S1881&lt;=5,"Low")</f>
        <v>Low</v>
      </c>
      <c r="AB1881" s="9">
        <v>44798</v>
      </c>
      <c r="AC1881" s="11" t="s">
        <v>67</v>
      </c>
      <c r="AD1881" s="11" t="s">
        <v>50</v>
      </c>
      <c r="AE1881" s="11" t="s">
        <v>42</v>
      </c>
      <c r="AF1881" s="11">
        <v>5</v>
      </c>
      <c r="AG1881" s="12">
        <v>766.04</v>
      </c>
      <c r="AH1881" s="11">
        <v>62</v>
      </c>
      <c r="AI1881" s="11" t="str" cm="1">
        <f t="array" ref="AI1881">_xlfn.IFS(AH1881&lt;=25,"Young",AH1881&lt;=50,"Adult",AH1881&gt;50,"Old")</f>
        <v>Old</v>
      </c>
    </row>
    <row r="1882" spans="1:35" x14ac:dyDescent="0.35">
      <c r="A1882" s="7">
        <v>2404</v>
      </c>
      <c r="B1882" s="5">
        <v>43642</v>
      </c>
      <c r="C1882" s="6">
        <f t="shared" ca="1" si="29"/>
        <v>6.9</v>
      </c>
      <c r="D1882" s="7" t="s">
        <v>132</v>
      </c>
      <c r="E1882" s="7" t="s">
        <v>28</v>
      </c>
      <c r="F1882" s="7" t="s">
        <v>29</v>
      </c>
      <c r="G1882" s="7" t="s">
        <v>30</v>
      </c>
      <c r="H1882" s="7" t="s">
        <v>31</v>
      </c>
      <c r="I1882" s="7" t="s">
        <v>32</v>
      </c>
      <c r="J1882" s="7" t="s">
        <v>33</v>
      </c>
      <c r="K1882" s="7" t="s">
        <v>64</v>
      </c>
      <c r="L1882" s="5">
        <v>54562</v>
      </c>
      <c r="M1882" s="7" t="s">
        <v>35</v>
      </c>
      <c r="N1882" s="7" t="s">
        <v>36</v>
      </c>
      <c r="O1882" s="7" t="s">
        <v>37</v>
      </c>
      <c r="P1882" s="7" t="s">
        <v>76</v>
      </c>
      <c r="Q1882" s="7" t="s">
        <v>39</v>
      </c>
      <c r="R1882" s="7" cm="1">
        <f t="array" ref="R1882">_xlfn.IFS(Table3[[#This Row],[Performance Levels]]="Exceeds",4,Table3[[#This Row],[Performance Levels]]="Fully Meets",3,Table3[[#This Row],[Performance Levels]]="PIP",1,Table3[[#This Row],[Performance Levels]]="Needs Improvement",2)</f>
        <v>3</v>
      </c>
      <c r="S1882" s="7">
        <v>2</v>
      </c>
      <c r="T1882" s="7" t="str" cm="1">
        <f t="array" ref="T1882">_xlfn.IFS(S1882&lt;=2,"Excellent",S1882=3,"Average",S1882&lt;=5,"Poor")</f>
        <v>Excellent</v>
      </c>
      <c r="U1882" s="5">
        <v>45047</v>
      </c>
      <c r="V1882" s="7">
        <v>3</v>
      </c>
      <c r="W1882" s="7" t="str" cm="1">
        <f t="array" ref="W1882">_xlfn.IFS(S1882&lt;=2,"High",S1882=3,"Moderate",S1882&lt;=5,"Low")</f>
        <v>High</v>
      </c>
      <c r="X1882" s="7">
        <v>3</v>
      </c>
      <c r="Y1882" s="7" t="str" cm="1">
        <f t="array" ref="Y1882">_xlfn.IFS(S1882&lt;=2,"High",S1882=3,"Moderate",S1882&lt;=5,"Low")</f>
        <v>High</v>
      </c>
      <c r="Z1882" s="7">
        <v>1</v>
      </c>
      <c r="AA1882" s="7" t="str" cm="1">
        <f t="array" ref="AA1882">_xlfn.IFS(S1882&lt;=2,"High",S1882=3,"Moderate",S1882&lt;=5,"Low")</f>
        <v>High</v>
      </c>
      <c r="AB1882" s="5">
        <v>45037</v>
      </c>
      <c r="AC1882" s="7" t="s">
        <v>61</v>
      </c>
      <c r="AD1882" s="7" t="s">
        <v>50</v>
      </c>
      <c r="AE1882" s="7" t="s">
        <v>42</v>
      </c>
      <c r="AF1882" s="7">
        <v>3</v>
      </c>
      <c r="AG1882" s="8">
        <v>561.63</v>
      </c>
      <c r="AH1882" s="7">
        <v>70</v>
      </c>
      <c r="AI1882" s="7" t="str" cm="1">
        <f t="array" ref="AI1882">_xlfn.IFS(AH1882&lt;=25,"Young",AH1882&lt;=50,"Adult",AH1882&gt;50,"Old")</f>
        <v>Old</v>
      </c>
    </row>
    <row r="1883" spans="1:35" x14ac:dyDescent="0.35">
      <c r="A1883" s="11">
        <v>2405</v>
      </c>
      <c r="B1883" s="9">
        <v>44087</v>
      </c>
      <c r="C1883" s="10">
        <f t="shared" ca="1" si="29"/>
        <v>5.6861111111111109</v>
      </c>
      <c r="D1883" s="11" t="s">
        <v>135</v>
      </c>
      <c r="E1883" s="11" t="s">
        <v>84</v>
      </c>
      <c r="F1883" s="11" t="s">
        <v>107</v>
      </c>
      <c r="G1883" s="11" t="s">
        <v>54</v>
      </c>
      <c r="H1883" s="11" t="s">
        <v>55</v>
      </c>
      <c r="I1883" s="11" t="s">
        <v>45</v>
      </c>
      <c r="J1883" s="11" t="s">
        <v>33</v>
      </c>
      <c r="K1883" s="11" t="s">
        <v>69</v>
      </c>
      <c r="L1883" s="9">
        <v>18359</v>
      </c>
      <c r="M1883" s="11" t="s">
        <v>35</v>
      </c>
      <c r="N1883" s="11" t="s">
        <v>47</v>
      </c>
      <c r="O1883" s="11" t="s">
        <v>37</v>
      </c>
      <c r="P1883" s="11" t="s">
        <v>76</v>
      </c>
      <c r="Q1883" s="11" t="s">
        <v>39</v>
      </c>
      <c r="R1883" s="11" cm="1">
        <f t="array" ref="R1883">_xlfn.IFS(Table3[[#This Row],[Performance Levels]]="Exceeds",4,Table3[[#This Row],[Performance Levels]]="Fully Meets",3,Table3[[#This Row],[Performance Levels]]="PIP",1,Table3[[#This Row],[Performance Levels]]="Needs Improvement",2)</f>
        <v>3</v>
      </c>
      <c r="S1883" s="11">
        <v>4</v>
      </c>
      <c r="T1883" s="11" t="str" cm="1">
        <f t="array" ref="T1883">_xlfn.IFS(S1883&lt;=2,"Excellent",S1883=3,"Average",S1883&lt;=5,"Poor")</f>
        <v>Poor</v>
      </c>
      <c r="U1883" s="9">
        <v>45132</v>
      </c>
      <c r="V1883" s="11">
        <v>4</v>
      </c>
      <c r="W1883" s="11" t="str" cm="1">
        <f t="array" ref="W1883">_xlfn.IFS(S1883&lt;=2,"High",S1883=3,"Moderate",S1883&lt;=5,"Low")</f>
        <v>Low</v>
      </c>
      <c r="X1883" s="11">
        <v>1</v>
      </c>
      <c r="Y1883" s="11" t="str" cm="1">
        <f t="array" ref="Y1883">_xlfn.IFS(S1883&lt;=2,"High",S1883=3,"Moderate",S1883&lt;=5,"Low")</f>
        <v>Low</v>
      </c>
      <c r="Z1883" s="11">
        <v>2</v>
      </c>
      <c r="AA1883" s="11" t="str" cm="1">
        <f t="array" ref="AA1883">_xlfn.IFS(S1883&lt;=2,"High",S1883=3,"Moderate",S1883&lt;=5,"Low")</f>
        <v>Low</v>
      </c>
      <c r="AB1883" s="9">
        <v>45004</v>
      </c>
      <c r="AC1883" s="11" t="s">
        <v>67</v>
      </c>
      <c r="AD1883" s="11" t="s">
        <v>50</v>
      </c>
      <c r="AE1883" s="11" t="s">
        <v>62</v>
      </c>
      <c r="AF1883" s="11">
        <v>1</v>
      </c>
      <c r="AG1883" s="12">
        <v>722.5</v>
      </c>
      <c r="AH1883" s="11">
        <v>70</v>
      </c>
      <c r="AI1883" s="11" t="str" cm="1">
        <f t="array" ref="AI1883">_xlfn.IFS(AH1883&lt;=25,"Young",AH1883&lt;=50,"Adult",AH1883&gt;50,"Old")</f>
        <v>Old</v>
      </c>
    </row>
    <row r="1884" spans="1:35" x14ac:dyDescent="0.35">
      <c r="A1884" s="7">
        <v>2406</v>
      </c>
      <c r="B1884" s="5">
        <v>43417</v>
      </c>
      <c r="C1884" s="6">
        <f t="shared" ca="1" si="29"/>
        <v>7.5194444444444448</v>
      </c>
      <c r="D1884" s="7" t="s">
        <v>112</v>
      </c>
      <c r="E1884" s="7" t="s">
        <v>43</v>
      </c>
      <c r="F1884" s="7" t="s">
        <v>29</v>
      </c>
      <c r="G1884" s="7" t="s">
        <v>45</v>
      </c>
      <c r="H1884" s="7" t="s">
        <v>55</v>
      </c>
      <c r="I1884" s="7" t="s">
        <v>45</v>
      </c>
      <c r="J1884" s="7" t="s">
        <v>33</v>
      </c>
      <c r="K1884" s="7" t="s">
        <v>78</v>
      </c>
      <c r="L1884" s="5">
        <v>26017</v>
      </c>
      <c r="M1884" s="7" t="s">
        <v>35</v>
      </c>
      <c r="N1884" s="7" t="s">
        <v>47</v>
      </c>
      <c r="O1884" s="7" t="s">
        <v>71</v>
      </c>
      <c r="P1884" s="7" t="s">
        <v>38</v>
      </c>
      <c r="Q1884" s="7" t="s">
        <v>39</v>
      </c>
      <c r="R1884" s="7" cm="1">
        <f t="array" ref="R1884">_xlfn.IFS(Table3[[#This Row],[Performance Levels]]="Exceeds",4,Table3[[#This Row],[Performance Levels]]="Fully Meets",3,Table3[[#This Row],[Performance Levels]]="PIP",1,Table3[[#This Row],[Performance Levels]]="Needs Improvement",2)</f>
        <v>3</v>
      </c>
      <c r="S1884" s="7">
        <v>1</v>
      </c>
      <c r="T1884" s="7" t="str" cm="1">
        <f t="array" ref="T1884">_xlfn.IFS(S1884&lt;=2,"Excellent",S1884=3,"Average",S1884&lt;=5,"Poor")</f>
        <v>Excellent</v>
      </c>
      <c r="U1884" s="5">
        <v>44981</v>
      </c>
      <c r="V1884" s="7">
        <v>1</v>
      </c>
      <c r="W1884" s="7" t="str" cm="1">
        <f t="array" ref="W1884">_xlfn.IFS(S1884&lt;=2,"High",S1884=3,"Moderate",S1884&lt;=5,"Low")</f>
        <v>High</v>
      </c>
      <c r="X1884" s="7">
        <v>4</v>
      </c>
      <c r="Y1884" s="7" t="str" cm="1">
        <f t="array" ref="Y1884">_xlfn.IFS(S1884&lt;=2,"High",S1884=3,"Moderate",S1884&lt;=5,"Low")</f>
        <v>High</v>
      </c>
      <c r="Z1884" s="7">
        <v>4</v>
      </c>
      <c r="AA1884" s="7" t="str" cm="1">
        <f t="array" ref="AA1884">_xlfn.IFS(S1884&lt;=2,"High",S1884=3,"Moderate",S1884&lt;=5,"Low")</f>
        <v>High</v>
      </c>
      <c r="AB1884" s="5">
        <v>45065</v>
      </c>
      <c r="AC1884" s="7" t="s">
        <v>91</v>
      </c>
      <c r="AD1884" s="7" t="s">
        <v>41</v>
      </c>
      <c r="AE1884" s="7" t="s">
        <v>42</v>
      </c>
      <c r="AF1884" s="7">
        <v>1</v>
      </c>
      <c r="AG1884" s="8">
        <v>100.04</v>
      </c>
      <c r="AH1884" s="7">
        <v>47</v>
      </c>
      <c r="AI1884" s="7" t="str" cm="1">
        <f t="array" ref="AI1884">_xlfn.IFS(AH1884&lt;=25,"Young",AH1884&lt;=50,"Adult",AH1884&gt;50,"Old")</f>
        <v>Adult</v>
      </c>
    </row>
    <row r="1885" spans="1:35" x14ac:dyDescent="0.35">
      <c r="A1885" s="11">
        <v>2407</v>
      </c>
      <c r="B1885" s="9">
        <v>43744</v>
      </c>
      <c r="C1885" s="10">
        <f t="shared" ca="1" si="29"/>
        <v>6.6222222222222218</v>
      </c>
      <c r="D1885" s="11" t="s">
        <v>119</v>
      </c>
      <c r="E1885" s="11" t="s">
        <v>43</v>
      </c>
      <c r="F1885" s="11" t="s">
        <v>29</v>
      </c>
      <c r="G1885" s="11" t="s">
        <v>54</v>
      </c>
      <c r="H1885" s="11" t="s">
        <v>31</v>
      </c>
      <c r="I1885" s="11" t="s">
        <v>32</v>
      </c>
      <c r="J1885" s="11" t="s">
        <v>33</v>
      </c>
      <c r="K1885" s="11" t="s">
        <v>34</v>
      </c>
      <c r="L1885" s="9">
        <v>19466</v>
      </c>
      <c r="M1885" s="11" t="s">
        <v>35</v>
      </c>
      <c r="N1885" s="11" t="s">
        <v>47</v>
      </c>
      <c r="O1885" s="11" t="s">
        <v>59</v>
      </c>
      <c r="P1885" s="11" t="s">
        <v>38</v>
      </c>
      <c r="Q1885" s="11" t="s">
        <v>39</v>
      </c>
      <c r="R1885" s="11" cm="1">
        <f t="array" ref="R1885">_xlfn.IFS(Table3[[#This Row],[Performance Levels]]="Exceeds",4,Table3[[#This Row],[Performance Levels]]="Fully Meets",3,Table3[[#This Row],[Performance Levels]]="PIP",1,Table3[[#This Row],[Performance Levels]]="Needs Improvement",2)</f>
        <v>3</v>
      </c>
      <c r="S1885" s="11">
        <v>4</v>
      </c>
      <c r="T1885" s="11" t="str" cm="1">
        <f t="array" ref="T1885">_xlfn.IFS(S1885&lt;=2,"Excellent",S1885=3,"Average",S1885&lt;=5,"Poor")</f>
        <v>Poor</v>
      </c>
      <c r="U1885" s="9">
        <v>44827</v>
      </c>
      <c r="V1885" s="11">
        <v>3</v>
      </c>
      <c r="W1885" s="11" t="str" cm="1">
        <f t="array" ref="W1885">_xlfn.IFS(S1885&lt;=2,"High",S1885=3,"Moderate",S1885&lt;=5,"Low")</f>
        <v>Low</v>
      </c>
      <c r="X1885" s="11">
        <v>5</v>
      </c>
      <c r="Y1885" s="11" t="str" cm="1">
        <f t="array" ref="Y1885">_xlfn.IFS(S1885&lt;=2,"High",S1885=3,"Moderate",S1885&lt;=5,"Low")</f>
        <v>Low</v>
      </c>
      <c r="Z1885" s="11">
        <v>5</v>
      </c>
      <c r="AA1885" s="11" t="str" cm="1">
        <f t="array" ref="AA1885">_xlfn.IFS(S1885&lt;=2,"High",S1885=3,"Moderate",S1885&lt;=5,"Low")</f>
        <v>Low</v>
      </c>
      <c r="AB1885" s="9">
        <v>44880</v>
      </c>
      <c r="AC1885" s="11" t="s">
        <v>61</v>
      </c>
      <c r="AD1885" s="11" t="s">
        <v>41</v>
      </c>
      <c r="AE1885" s="11" t="s">
        <v>62</v>
      </c>
      <c r="AF1885" s="11">
        <v>2</v>
      </c>
      <c r="AG1885" s="12">
        <v>545.35</v>
      </c>
      <c r="AH1885" s="11">
        <v>66</v>
      </c>
      <c r="AI1885" s="11" t="str" cm="1">
        <f t="array" ref="AI1885">_xlfn.IFS(AH1885&lt;=25,"Young",AH1885&lt;=50,"Adult",AH1885&gt;50,"Old")</f>
        <v>Old</v>
      </c>
    </row>
    <row r="1886" spans="1:35" x14ac:dyDescent="0.35">
      <c r="A1886" s="7">
        <v>2408</v>
      </c>
      <c r="B1886" s="5">
        <v>44454</v>
      </c>
      <c r="C1886" s="6">
        <f t="shared" ca="1" si="29"/>
        <v>4.6805555555555554</v>
      </c>
      <c r="D1886" s="7" t="s">
        <v>119</v>
      </c>
      <c r="E1886" s="7" t="s">
        <v>86</v>
      </c>
      <c r="F1886" s="7" t="s">
        <v>29</v>
      </c>
      <c r="G1886" s="7" t="s">
        <v>54</v>
      </c>
      <c r="H1886" s="7" t="s">
        <v>55</v>
      </c>
      <c r="I1886" s="7" t="s">
        <v>45</v>
      </c>
      <c r="J1886" s="7" t="s">
        <v>94</v>
      </c>
      <c r="K1886" s="7" t="s">
        <v>69</v>
      </c>
      <c r="L1886" s="5">
        <v>22656</v>
      </c>
      <c r="M1886" s="7" t="s">
        <v>35</v>
      </c>
      <c r="N1886" s="7" t="s">
        <v>36</v>
      </c>
      <c r="O1886" s="7" t="s">
        <v>71</v>
      </c>
      <c r="P1886" s="7" t="s">
        <v>76</v>
      </c>
      <c r="Q1886" s="7" t="s">
        <v>39</v>
      </c>
      <c r="R1886" s="7" cm="1">
        <f t="array" ref="R1886">_xlfn.IFS(Table3[[#This Row],[Performance Levels]]="Exceeds",4,Table3[[#This Row],[Performance Levels]]="Fully Meets",3,Table3[[#This Row],[Performance Levels]]="PIP",1,Table3[[#This Row],[Performance Levels]]="Needs Improvement",2)</f>
        <v>3</v>
      </c>
      <c r="S1886" s="7">
        <v>5</v>
      </c>
      <c r="T1886" s="7" t="str" cm="1">
        <f t="array" ref="T1886">_xlfn.IFS(S1886&lt;=2,"Excellent",S1886=3,"Average",S1886&lt;=5,"Poor")</f>
        <v>Poor</v>
      </c>
      <c r="U1886" s="5">
        <v>44799</v>
      </c>
      <c r="V1886" s="7">
        <v>2</v>
      </c>
      <c r="W1886" s="7" t="str" cm="1">
        <f t="array" ref="W1886">_xlfn.IFS(S1886&lt;=2,"High",S1886=3,"Moderate",S1886&lt;=5,"Low")</f>
        <v>Low</v>
      </c>
      <c r="X1886" s="7">
        <v>5</v>
      </c>
      <c r="Y1886" s="7" t="str" cm="1">
        <f t="array" ref="Y1886">_xlfn.IFS(S1886&lt;=2,"High",S1886=3,"Moderate",S1886&lt;=5,"Low")</f>
        <v>Low</v>
      </c>
      <c r="Z1886" s="7">
        <v>5</v>
      </c>
      <c r="AA1886" s="7" t="str" cm="1">
        <f t="array" ref="AA1886">_xlfn.IFS(S1886&lt;=2,"High",S1886=3,"Moderate",S1886&lt;=5,"Low")</f>
        <v>Low</v>
      </c>
      <c r="AB1886" s="5">
        <v>44808</v>
      </c>
      <c r="AC1886" s="7" t="s">
        <v>61</v>
      </c>
      <c r="AD1886" s="7" t="s">
        <v>41</v>
      </c>
      <c r="AE1886" s="7" t="s">
        <v>42</v>
      </c>
      <c r="AF1886" s="7">
        <v>1</v>
      </c>
      <c r="AG1886" s="8">
        <v>968.87</v>
      </c>
      <c r="AH1886" s="7">
        <v>59</v>
      </c>
      <c r="AI1886" s="7" t="str" cm="1">
        <f t="array" ref="AI1886">_xlfn.IFS(AH1886&lt;=25,"Young",AH1886&lt;=50,"Adult",AH1886&gt;50,"Old")</f>
        <v>Old</v>
      </c>
    </row>
    <row r="1887" spans="1:35" x14ac:dyDescent="0.35">
      <c r="A1887" s="11">
        <v>2409</v>
      </c>
      <c r="B1887" s="9">
        <v>43867</v>
      </c>
      <c r="C1887" s="10">
        <f t="shared" ca="1" si="29"/>
        <v>6.2888888888888888</v>
      </c>
      <c r="D1887" s="11" t="s">
        <v>121</v>
      </c>
      <c r="E1887" s="11" t="s">
        <v>63</v>
      </c>
      <c r="F1887" s="11" t="s">
        <v>29</v>
      </c>
      <c r="G1887" s="11" t="s">
        <v>54</v>
      </c>
      <c r="H1887" s="11" t="s">
        <v>55</v>
      </c>
      <c r="I1887" s="11" t="s">
        <v>54</v>
      </c>
      <c r="J1887" s="11" t="s">
        <v>94</v>
      </c>
      <c r="K1887" s="11" t="s">
        <v>78</v>
      </c>
      <c r="L1887" s="9">
        <v>35368</v>
      </c>
      <c r="M1887" s="11" t="s">
        <v>35</v>
      </c>
      <c r="N1887" s="11" t="s">
        <v>36</v>
      </c>
      <c r="O1887" s="11" t="s">
        <v>37</v>
      </c>
      <c r="P1887" s="11" t="s">
        <v>60</v>
      </c>
      <c r="Q1887" s="11" t="s">
        <v>39</v>
      </c>
      <c r="R1887" s="11" cm="1">
        <f t="array" ref="R1887">_xlfn.IFS(Table3[[#This Row],[Performance Levels]]="Exceeds",4,Table3[[#This Row],[Performance Levels]]="Fully Meets",3,Table3[[#This Row],[Performance Levels]]="PIP",1,Table3[[#This Row],[Performance Levels]]="Needs Improvement",2)</f>
        <v>3</v>
      </c>
      <c r="S1887" s="11">
        <v>4</v>
      </c>
      <c r="T1887" s="11" t="str" cm="1">
        <f t="array" ref="T1887">_xlfn.IFS(S1887&lt;=2,"Excellent",S1887=3,"Average",S1887&lt;=5,"Poor")</f>
        <v>Poor</v>
      </c>
      <c r="U1887" s="9">
        <v>44937</v>
      </c>
      <c r="V1887" s="11">
        <v>3</v>
      </c>
      <c r="W1887" s="11" t="str" cm="1">
        <f t="array" ref="W1887">_xlfn.IFS(S1887&lt;=2,"High",S1887=3,"Moderate",S1887&lt;=5,"Low")</f>
        <v>Low</v>
      </c>
      <c r="X1887" s="11">
        <v>3</v>
      </c>
      <c r="Y1887" s="11" t="str" cm="1">
        <f t="array" ref="Y1887">_xlfn.IFS(S1887&lt;=2,"High",S1887=3,"Moderate",S1887&lt;=5,"Low")</f>
        <v>Low</v>
      </c>
      <c r="Z1887" s="11">
        <v>3</v>
      </c>
      <c r="AA1887" s="11" t="str" cm="1">
        <f t="array" ref="AA1887">_xlfn.IFS(S1887&lt;=2,"High",S1887=3,"Moderate",S1887&lt;=5,"Low")</f>
        <v>Low</v>
      </c>
      <c r="AB1887" s="9">
        <v>45023</v>
      </c>
      <c r="AC1887" s="11" t="s">
        <v>49</v>
      </c>
      <c r="AD1887" s="11" t="s">
        <v>50</v>
      </c>
      <c r="AE1887" s="11" t="s">
        <v>72</v>
      </c>
      <c r="AF1887" s="11">
        <v>1</v>
      </c>
      <c r="AG1887" s="12">
        <v>949.78</v>
      </c>
      <c r="AH1887" s="11">
        <v>24</v>
      </c>
      <c r="AI1887" s="11" t="str" cm="1">
        <f t="array" ref="AI1887">_xlfn.IFS(AH1887&lt;=25,"Young",AH1887&lt;=50,"Adult",AH1887&gt;50,"Old")</f>
        <v>Young</v>
      </c>
    </row>
    <row r="1888" spans="1:35" x14ac:dyDescent="0.35">
      <c r="A1888" s="7">
        <v>2410</v>
      </c>
      <c r="B1888" s="5">
        <v>44855</v>
      </c>
      <c r="C1888" s="6">
        <f t="shared" ca="1" si="29"/>
        <v>3.5805555555555557</v>
      </c>
      <c r="D1888" s="7" t="s">
        <v>119</v>
      </c>
      <c r="E1888" s="7" t="s">
        <v>93</v>
      </c>
      <c r="F1888" s="7" t="s">
        <v>29</v>
      </c>
      <c r="G1888" s="7" t="s">
        <v>54</v>
      </c>
      <c r="H1888" s="7" t="s">
        <v>55</v>
      </c>
      <c r="I1888" s="7" t="s">
        <v>45</v>
      </c>
      <c r="J1888" s="7" t="s">
        <v>94</v>
      </c>
      <c r="K1888" s="7" t="s">
        <v>78</v>
      </c>
      <c r="L1888" s="5">
        <v>21143</v>
      </c>
      <c r="M1888" s="7" t="s">
        <v>35</v>
      </c>
      <c r="N1888" s="7" t="s">
        <v>47</v>
      </c>
      <c r="O1888" s="7" t="s">
        <v>37</v>
      </c>
      <c r="P1888" s="7" t="s">
        <v>76</v>
      </c>
      <c r="Q1888" s="7" t="s">
        <v>39</v>
      </c>
      <c r="R1888" s="7" cm="1">
        <f t="array" ref="R1888">_xlfn.IFS(Table3[[#This Row],[Performance Levels]]="Exceeds",4,Table3[[#This Row],[Performance Levels]]="Fully Meets",3,Table3[[#This Row],[Performance Levels]]="PIP",1,Table3[[#This Row],[Performance Levels]]="Needs Improvement",2)</f>
        <v>3</v>
      </c>
      <c r="S1888" s="7">
        <v>2</v>
      </c>
      <c r="T1888" s="7" t="str" cm="1">
        <f t="array" ref="T1888">_xlfn.IFS(S1888&lt;=2,"Excellent",S1888=3,"Average",S1888&lt;=5,"Poor")</f>
        <v>Excellent</v>
      </c>
      <c r="U1888" s="5">
        <v>45049</v>
      </c>
      <c r="V1888" s="7">
        <v>4</v>
      </c>
      <c r="W1888" s="7" t="str" cm="1">
        <f t="array" ref="W1888">_xlfn.IFS(S1888&lt;=2,"High",S1888=3,"Moderate",S1888&lt;=5,"Low")</f>
        <v>High</v>
      </c>
      <c r="X1888" s="7">
        <v>4</v>
      </c>
      <c r="Y1888" s="7" t="str" cm="1">
        <f t="array" ref="Y1888">_xlfn.IFS(S1888&lt;=2,"High",S1888=3,"Moderate",S1888&lt;=5,"Low")</f>
        <v>High</v>
      </c>
      <c r="Z1888" s="7">
        <v>1</v>
      </c>
      <c r="AA1888" s="7" t="str" cm="1">
        <f t="array" ref="AA1888">_xlfn.IFS(S1888&lt;=2,"High",S1888=3,"Moderate",S1888&lt;=5,"Low")</f>
        <v>High</v>
      </c>
      <c r="AB1888" s="5">
        <v>44828</v>
      </c>
      <c r="AC1888" s="7" t="s">
        <v>67</v>
      </c>
      <c r="AD1888" s="7" t="s">
        <v>50</v>
      </c>
      <c r="AE1888" s="7" t="s">
        <v>42</v>
      </c>
      <c r="AF1888" s="7">
        <v>3</v>
      </c>
      <c r="AG1888" s="8">
        <v>341.65</v>
      </c>
      <c r="AH1888" s="7">
        <v>65</v>
      </c>
      <c r="AI1888" s="7" t="str" cm="1">
        <f t="array" ref="AI1888">_xlfn.IFS(AH1888&lt;=25,"Young",AH1888&lt;=50,"Adult",AH1888&gt;50,"Old")</f>
        <v>Old</v>
      </c>
    </row>
    <row r="1889" spans="1:35" x14ac:dyDescent="0.35">
      <c r="A1889" s="11">
        <v>2411</v>
      </c>
      <c r="B1889" s="9">
        <v>44845</v>
      </c>
      <c r="C1889" s="10">
        <f t="shared" ca="1" si="29"/>
        <v>3.6083333333333334</v>
      </c>
      <c r="D1889" s="11" t="s">
        <v>132</v>
      </c>
      <c r="E1889" s="11" t="s">
        <v>80</v>
      </c>
      <c r="F1889" s="11" t="s">
        <v>29</v>
      </c>
      <c r="G1889" s="11" t="s">
        <v>45</v>
      </c>
      <c r="H1889" s="11" t="s">
        <v>55</v>
      </c>
      <c r="I1889" s="11" t="s">
        <v>32</v>
      </c>
      <c r="J1889" s="11" t="s">
        <v>33</v>
      </c>
      <c r="K1889" s="11" t="s">
        <v>64</v>
      </c>
      <c r="L1889" s="9">
        <v>34531</v>
      </c>
      <c r="M1889" s="11" t="s">
        <v>35</v>
      </c>
      <c r="N1889" s="11" t="s">
        <v>36</v>
      </c>
      <c r="O1889" s="11" t="s">
        <v>71</v>
      </c>
      <c r="P1889" s="11" t="s">
        <v>38</v>
      </c>
      <c r="Q1889" s="11" t="s">
        <v>39</v>
      </c>
      <c r="R1889" s="11" cm="1">
        <f t="array" ref="R1889">_xlfn.IFS(Table3[[#This Row],[Performance Levels]]="Exceeds",4,Table3[[#This Row],[Performance Levels]]="Fully Meets",3,Table3[[#This Row],[Performance Levels]]="PIP",1,Table3[[#This Row],[Performance Levels]]="Needs Improvement",2)</f>
        <v>3</v>
      </c>
      <c r="S1889" s="11">
        <v>2</v>
      </c>
      <c r="T1889" s="11" t="str" cm="1">
        <f t="array" ref="T1889">_xlfn.IFS(S1889&lt;=2,"Excellent",S1889=3,"Average",S1889&lt;=5,"Poor")</f>
        <v>Excellent</v>
      </c>
      <c r="U1889" s="9">
        <v>44949</v>
      </c>
      <c r="V1889" s="11">
        <v>2</v>
      </c>
      <c r="W1889" s="11" t="str" cm="1">
        <f t="array" ref="W1889">_xlfn.IFS(S1889&lt;=2,"High",S1889=3,"Moderate",S1889&lt;=5,"Low")</f>
        <v>High</v>
      </c>
      <c r="X1889" s="11">
        <v>3</v>
      </c>
      <c r="Y1889" s="11" t="str" cm="1">
        <f t="array" ref="Y1889">_xlfn.IFS(S1889&lt;=2,"High",S1889=3,"Moderate",S1889&lt;=5,"Low")</f>
        <v>High</v>
      </c>
      <c r="Z1889" s="11">
        <v>3</v>
      </c>
      <c r="AA1889" s="11" t="str" cm="1">
        <f t="array" ref="AA1889">_xlfn.IFS(S1889&lt;=2,"High",S1889=3,"Moderate",S1889&lt;=5,"Low")</f>
        <v>High</v>
      </c>
      <c r="AB1889" s="9">
        <v>44984</v>
      </c>
      <c r="AC1889" s="11" t="s">
        <v>61</v>
      </c>
      <c r="AD1889" s="11" t="s">
        <v>50</v>
      </c>
      <c r="AE1889" s="11" t="s">
        <v>42</v>
      </c>
      <c r="AF1889" s="11">
        <v>4</v>
      </c>
      <c r="AG1889" s="12">
        <v>798.7</v>
      </c>
      <c r="AH1889" s="11">
        <v>28</v>
      </c>
      <c r="AI1889" s="11" t="str" cm="1">
        <f t="array" ref="AI1889">_xlfn.IFS(AH1889&lt;=25,"Young",AH1889&lt;=50,"Adult",AH1889&gt;50,"Old")</f>
        <v>Adult</v>
      </c>
    </row>
    <row r="1890" spans="1:35" x14ac:dyDescent="0.35">
      <c r="A1890" s="7">
        <v>2412</v>
      </c>
      <c r="B1890" s="5">
        <v>44591</v>
      </c>
      <c r="C1890" s="6">
        <f t="shared" ca="1" si="29"/>
        <v>4.3055555555555554</v>
      </c>
      <c r="D1890" s="7" t="s">
        <v>132</v>
      </c>
      <c r="E1890" s="7" t="s">
        <v>53</v>
      </c>
      <c r="F1890" s="7" t="s">
        <v>29</v>
      </c>
      <c r="G1890" s="7" t="s">
        <v>54</v>
      </c>
      <c r="H1890" s="7" t="s">
        <v>55</v>
      </c>
      <c r="I1890" s="7" t="s">
        <v>45</v>
      </c>
      <c r="J1890" s="7" t="s">
        <v>33</v>
      </c>
      <c r="K1890" s="7" t="s">
        <v>78</v>
      </c>
      <c r="L1890" s="5">
        <v>34620</v>
      </c>
      <c r="M1890" s="7" t="s">
        <v>35</v>
      </c>
      <c r="N1890" s="7" t="s">
        <v>47</v>
      </c>
      <c r="O1890" s="7" t="s">
        <v>37</v>
      </c>
      <c r="P1890" s="7" t="s">
        <v>38</v>
      </c>
      <c r="Q1890" s="7" t="s">
        <v>39</v>
      </c>
      <c r="R1890" s="7" cm="1">
        <f t="array" ref="R1890">_xlfn.IFS(Table3[[#This Row],[Performance Levels]]="Exceeds",4,Table3[[#This Row],[Performance Levels]]="Fully Meets",3,Table3[[#This Row],[Performance Levels]]="PIP",1,Table3[[#This Row],[Performance Levels]]="Needs Improvement",2)</f>
        <v>3</v>
      </c>
      <c r="S1890" s="7">
        <v>2</v>
      </c>
      <c r="T1890" s="7" t="str" cm="1">
        <f t="array" ref="T1890">_xlfn.IFS(S1890&lt;=2,"Excellent",S1890=3,"Average",S1890&lt;=5,"Poor")</f>
        <v>Excellent</v>
      </c>
      <c r="U1890" s="5">
        <v>45026</v>
      </c>
      <c r="V1890" s="7">
        <v>5</v>
      </c>
      <c r="W1890" s="7" t="str" cm="1">
        <f t="array" ref="W1890">_xlfn.IFS(S1890&lt;=2,"High",S1890=3,"Moderate",S1890&lt;=5,"Low")</f>
        <v>High</v>
      </c>
      <c r="X1890" s="7">
        <v>4</v>
      </c>
      <c r="Y1890" s="7" t="str" cm="1">
        <f t="array" ref="Y1890">_xlfn.IFS(S1890&lt;=2,"High",S1890=3,"Moderate",S1890&lt;=5,"Low")</f>
        <v>High</v>
      </c>
      <c r="Z1890" s="7">
        <v>5</v>
      </c>
      <c r="AA1890" s="7" t="str" cm="1">
        <f t="array" ref="AA1890">_xlfn.IFS(S1890&lt;=2,"High",S1890=3,"Moderate",S1890&lt;=5,"Low")</f>
        <v>High</v>
      </c>
      <c r="AB1890" s="5">
        <v>44947</v>
      </c>
      <c r="AC1890" s="7" t="s">
        <v>61</v>
      </c>
      <c r="AD1890" s="7" t="s">
        <v>41</v>
      </c>
      <c r="AE1890" s="7" t="s">
        <v>72</v>
      </c>
      <c r="AF1890" s="7">
        <v>5</v>
      </c>
      <c r="AG1890" s="8">
        <v>859</v>
      </c>
      <c r="AH1890" s="7">
        <v>28</v>
      </c>
      <c r="AI1890" s="7" t="str" cm="1">
        <f t="array" ref="AI1890">_xlfn.IFS(AH1890&lt;=25,"Young",AH1890&lt;=50,"Adult",AH1890&gt;50,"Old")</f>
        <v>Adult</v>
      </c>
    </row>
    <row r="1891" spans="1:35" x14ac:dyDescent="0.35">
      <c r="A1891" s="11">
        <v>2413</v>
      </c>
      <c r="B1891" s="9">
        <v>44769</v>
      </c>
      <c r="C1891" s="10">
        <f t="shared" ca="1" si="29"/>
        <v>3.8138888888888891</v>
      </c>
      <c r="D1891" s="11" t="s">
        <v>132</v>
      </c>
      <c r="E1891" s="11" t="s">
        <v>93</v>
      </c>
      <c r="F1891" s="11" t="s">
        <v>29</v>
      </c>
      <c r="G1891" s="11" t="s">
        <v>54</v>
      </c>
      <c r="H1891" s="11" t="s">
        <v>55</v>
      </c>
      <c r="I1891" s="11" t="s">
        <v>32</v>
      </c>
      <c r="J1891" s="11" t="s">
        <v>33</v>
      </c>
      <c r="K1891" s="11" t="s">
        <v>64</v>
      </c>
      <c r="L1891" s="9">
        <v>51966</v>
      </c>
      <c r="M1891" s="11" t="s">
        <v>35</v>
      </c>
      <c r="N1891" s="11" t="s">
        <v>36</v>
      </c>
      <c r="O1891" s="11" t="s">
        <v>37</v>
      </c>
      <c r="P1891" s="11" t="s">
        <v>60</v>
      </c>
      <c r="Q1891" s="11" t="s">
        <v>39</v>
      </c>
      <c r="R1891" s="11" cm="1">
        <f t="array" ref="R1891">_xlfn.IFS(Table3[[#This Row],[Performance Levels]]="Exceeds",4,Table3[[#This Row],[Performance Levels]]="Fully Meets",3,Table3[[#This Row],[Performance Levels]]="PIP",1,Table3[[#This Row],[Performance Levels]]="Needs Improvement",2)</f>
        <v>3</v>
      </c>
      <c r="S1891" s="11">
        <v>4</v>
      </c>
      <c r="T1891" s="11" t="str" cm="1">
        <f t="array" ref="T1891">_xlfn.IFS(S1891&lt;=2,"Excellent",S1891=3,"Average",S1891&lt;=5,"Poor")</f>
        <v>Poor</v>
      </c>
      <c r="U1891" s="9">
        <v>44873</v>
      </c>
      <c r="V1891" s="11">
        <v>4</v>
      </c>
      <c r="W1891" s="11" t="str" cm="1">
        <f t="array" ref="W1891">_xlfn.IFS(S1891&lt;=2,"High",S1891=3,"Moderate",S1891&lt;=5,"Low")</f>
        <v>Low</v>
      </c>
      <c r="X1891" s="11">
        <v>2</v>
      </c>
      <c r="Y1891" s="11" t="str" cm="1">
        <f t="array" ref="Y1891">_xlfn.IFS(S1891&lt;=2,"High",S1891=3,"Moderate",S1891&lt;=5,"Low")</f>
        <v>Low</v>
      </c>
      <c r="Z1891" s="11">
        <v>2</v>
      </c>
      <c r="AA1891" s="11" t="str" cm="1">
        <f t="array" ref="AA1891">_xlfn.IFS(S1891&lt;=2,"High",S1891=3,"Moderate",S1891&lt;=5,"Low")</f>
        <v>Low</v>
      </c>
      <c r="AB1891" s="9">
        <v>44805</v>
      </c>
      <c r="AC1891" s="11" t="s">
        <v>91</v>
      </c>
      <c r="AD1891" s="11" t="s">
        <v>50</v>
      </c>
      <c r="AE1891" s="11" t="s">
        <v>42</v>
      </c>
      <c r="AF1891" s="11">
        <v>1</v>
      </c>
      <c r="AG1891" s="12">
        <v>193.51</v>
      </c>
      <c r="AH1891" s="11">
        <v>80</v>
      </c>
      <c r="AI1891" s="11" t="str" cm="1">
        <f t="array" ref="AI1891">_xlfn.IFS(AH1891&lt;=25,"Young",AH1891&lt;=50,"Adult",AH1891&gt;50,"Old")</f>
        <v>Old</v>
      </c>
    </row>
    <row r="1892" spans="1:35" x14ac:dyDescent="0.35">
      <c r="A1892" s="7">
        <v>2414</v>
      </c>
      <c r="B1892" s="5">
        <v>44707</v>
      </c>
      <c r="C1892" s="6">
        <f t="shared" ca="1" si="29"/>
        <v>3.9833333333333334</v>
      </c>
      <c r="D1892" s="7" t="s">
        <v>132</v>
      </c>
      <c r="E1892" s="7" t="s">
        <v>84</v>
      </c>
      <c r="F1892" s="7" t="s">
        <v>29</v>
      </c>
      <c r="G1892" s="7" t="s">
        <v>45</v>
      </c>
      <c r="H1892" s="7" t="s">
        <v>55</v>
      </c>
      <c r="I1892" s="7" t="s">
        <v>45</v>
      </c>
      <c r="J1892" s="7" t="s">
        <v>33</v>
      </c>
      <c r="K1892" s="7" t="s">
        <v>64</v>
      </c>
      <c r="L1892" s="5">
        <v>19191</v>
      </c>
      <c r="M1892" s="7" t="s">
        <v>35</v>
      </c>
      <c r="N1892" s="7" t="s">
        <v>36</v>
      </c>
      <c r="O1892" s="7" t="s">
        <v>83</v>
      </c>
      <c r="P1892" s="7" t="s">
        <v>60</v>
      </c>
      <c r="Q1892" s="7" t="s">
        <v>39</v>
      </c>
      <c r="R1892" s="7" cm="1">
        <f t="array" ref="R1892">_xlfn.IFS(Table3[[#This Row],[Performance Levels]]="Exceeds",4,Table3[[#This Row],[Performance Levels]]="Fully Meets",3,Table3[[#This Row],[Performance Levels]]="PIP",1,Table3[[#This Row],[Performance Levels]]="Needs Improvement",2)</f>
        <v>3</v>
      </c>
      <c r="S1892" s="7">
        <v>2</v>
      </c>
      <c r="T1892" s="7" t="str" cm="1">
        <f t="array" ref="T1892">_xlfn.IFS(S1892&lt;=2,"Excellent",S1892=3,"Average",S1892&lt;=5,"Poor")</f>
        <v>Excellent</v>
      </c>
      <c r="U1892" s="5">
        <v>44809</v>
      </c>
      <c r="V1892" s="7">
        <v>1</v>
      </c>
      <c r="W1892" s="7" t="str" cm="1">
        <f t="array" ref="W1892">_xlfn.IFS(S1892&lt;=2,"High",S1892=3,"Moderate",S1892&lt;=5,"Low")</f>
        <v>High</v>
      </c>
      <c r="X1892" s="7">
        <v>1</v>
      </c>
      <c r="Y1892" s="7" t="str" cm="1">
        <f t="array" ref="Y1892">_xlfn.IFS(S1892&lt;=2,"High",S1892=3,"Moderate",S1892&lt;=5,"Low")</f>
        <v>High</v>
      </c>
      <c r="Z1892" s="7">
        <v>5</v>
      </c>
      <c r="AA1892" s="7" t="str" cm="1">
        <f t="array" ref="AA1892">_xlfn.IFS(S1892&lt;=2,"High",S1892=3,"Moderate",S1892&lt;=5,"Low")</f>
        <v>High</v>
      </c>
      <c r="AB1892" s="5">
        <v>44805</v>
      </c>
      <c r="AC1892" s="7" t="s">
        <v>67</v>
      </c>
      <c r="AD1892" s="7" t="s">
        <v>50</v>
      </c>
      <c r="AE1892" s="7" t="s">
        <v>42</v>
      </c>
      <c r="AF1892" s="7">
        <v>5</v>
      </c>
      <c r="AG1892" s="8">
        <v>506.08</v>
      </c>
      <c r="AH1892" s="7">
        <v>70</v>
      </c>
      <c r="AI1892" s="7" t="str" cm="1">
        <f t="array" ref="AI1892">_xlfn.IFS(AH1892&lt;=25,"Young",AH1892&lt;=50,"Adult",AH1892&gt;50,"Old")</f>
        <v>Old</v>
      </c>
    </row>
    <row r="1893" spans="1:35" x14ac:dyDescent="0.35">
      <c r="A1893" s="11">
        <v>2415</v>
      </c>
      <c r="B1893" s="9">
        <v>44235</v>
      </c>
      <c r="C1893" s="10">
        <f t="shared" ca="1" si="29"/>
        <v>5.2833333333333332</v>
      </c>
      <c r="D1893" s="11" t="s">
        <v>132</v>
      </c>
      <c r="E1893" s="11" t="s">
        <v>63</v>
      </c>
      <c r="F1893" s="11" t="s">
        <v>29</v>
      </c>
      <c r="G1893" s="11" t="s">
        <v>54</v>
      </c>
      <c r="H1893" s="11" t="s">
        <v>55</v>
      </c>
      <c r="I1893" s="11" t="s">
        <v>54</v>
      </c>
      <c r="J1893" s="11" t="s">
        <v>33</v>
      </c>
      <c r="K1893" s="11" t="s">
        <v>69</v>
      </c>
      <c r="L1893" s="9">
        <v>19247</v>
      </c>
      <c r="M1893" s="11" t="s">
        <v>35</v>
      </c>
      <c r="N1893" s="11" t="s">
        <v>36</v>
      </c>
      <c r="O1893" s="11" t="s">
        <v>37</v>
      </c>
      <c r="P1893" s="11" t="s">
        <v>66</v>
      </c>
      <c r="Q1893" s="11" t="s">
        <v>39</v>
      </c>
      <c r="R1893" s="11" cm="1">
        <f t="array" ref="R1893">_xlfn.IFS(Table3[[#This Row],[Performance Levels]]="Exceeds",4,Table3[[#This Row],[Performance Levels]]="Fully Meets",3,Table3[[#This Row],[Performance Levels]]="PIP",1,Table3[[#This Row],[Performance Levels]]="Needs Improvement",2)</f>
        <v>3</v>
      </c>
      <c r="S1893" s="11">
        <v>4</v>
      </c>
      <c r="T1893" s="11" t="str" cm="1">
        <f t="array" ref="T1893">_xlfn.IFS(S1893&lt;=2,"Excellent",S1893=3,"Average",S1893&lt;=5,"Poor")</f>
        <v>Poor</v>
      </c>
      <c r="U1893" s="9">
        <v>44965</v>
      </c>
      <c r="V1893" s="11">
        <v>1</v>
      </c>
      <c r="W1893" s="11" t="str" cm="1">
        <f t="array" ref="W1893">_xlfn.IFS(S1893&lt;=2,"High",S1893=3,"Moderate",S1893&lt;=5,"Low")</f>
        <v>Low</v>
      </c>
      <c r="X1893" s="11">
        <v>2</v>
      </c>
      <c r="Y1893" s="11" t="str" cm="1">
        <f t="array" ref="Y1893">_xlfn.IFS(S1893&lt;=2,"High",S1893=3,"Moderate",S1893&lt;=5,"Low")</f>
        <v>Low</v>
      </c>
      <c r="Z1893" s="11">
        <v>5</v>
      </c>
      <c r="AA1893" s="11" t="str" cm="1">
        <f t="array" ref="AA1893">_xlfn.IFS(S1893&lt;=2,"High",S1893=3,"Moderate",S1893&lt;=5,"Low")</f>
        <v>Low</v>
      </c>
      <c r="AB1893" s="9">
        <v>44791</v>
      </c>
      <c r="AC1893" s="11" t="s">
        <v>49</v>
      </c>
      <c r="AD1893" s="11" t="s">
        <v>41</v>
      </c>
      <c r="AE1893" s="11" t="s">
        <v>42</v>
      </c>
      <c r="AF1893" s="11">
        <v>4</v>
      </c>
      <c r="AG1893" s="12">
        <v>938.18</v>
      </c>
      <c r="AH1893" s="11">
        <v>69</v>
      </c>
      <c r="AI1893" s="11" t="str" cm="1">
        <f t="array" ref="AI1893">_xlfn.IFS(AH1893&lt;=25,"Young",AH1893&lt;=50,"Adult",AH1893&gt;50,"Old")</f>
        <v>Old</v>
      </c>
    </row>
    <row r="1894" spans="1:35" x14ac:dyDescent="0.35">
      <c r="A1894" s="7">
        <v>2416</v>
      </c>
      <c r="B1894" s="5">
        <v>44718</v>
      </c>
      <c r="C1894" s="6">
        <f t="shared" ca="1" si="29"/>
        <v>3.9555555555555557</v>
      </c>
      <c r="D1894" s="7" t="s">
        <v>132</v>
      </c>
      <c r="E1894" s="7" t="s">
        <v>73</v>
      </c>
      <c r="F1894" s="7" t="s">
        <v>29</v>
      </c>
      <c r="G1894" s="7" t="s">
        <v>30</v>
      </c>
      <c r="H1894" s="7" t="s">
        <v>31</v>
      </c>
      <c r="I1894" s="7" t="s">
        <v>54</v>
      </c>
      <c r="J1894" s="7" t="s">
        <v>33</v>
      </c>
      <c r="K1894" s="7" t="s">
        <v>64</v>
      </c>
      <c r="L1894" s="5">
        <v>34493</v>
      </c>
      <c r="M1894" s="7" t="s">
        <v>35</v>
      </c>
      <c r="N1894" s="7" t="s">
        <v>47</v>
      </c>
      <c r="O1894" s="7" t="s">
        <v>83</v>
      </c>
      <c r="P1894" s="7" t="s">
        <v>60</v>
      </c>
      <c r="Q1894" s="7" t="s">
        <v>39</v>
      </c>
      <c r="R1894" s="7" cm="1">
        <f t="array" ref="R1894">_xlfn.IFS(Table3[[#This Row],[Performance Levels]]="Exceeds",4,Table3[[#This Row],[Performance Levels]]="Fully Meets",3,Table3[[#This Row],[Performance Levels]]="PIP",1,Table3[[#This Row],[Performance Levels]]="Needs Improvement",2)</f>
        <v>3</v>
      </c>
      <c r="S1894" s="7">
        <v>2</v>
      </c>
      <c r="T1894" s="7" t="str" cm="1">
        <f t="array" ref="T1894">_xlfn.IFS(S1894&lt;=2,"Excellent",S1894=3,"Average",S1894&lt;=5,"Poor")</f>
        <v>Excellent</v>
      </c>
      <c r="U1894" s="5">
        <v>44866</v>
      </c>
      <c r="V1894" s="7">
        <v>4</v>
      </c>
      <c r="W1894" s="7" t="str" cm="1">
        <f t="array" ref="W1894">_xlfn.IFS(S1894&lt;=2,"High",S1894=3,"Moderate",S1894&lt;=5,"Low")</f>
        <v>High</v>
      </c>
      <c r="X1894" s="7">
        <v>5</v>
      </c>
      <c r="Y1894" s="7" t="str" cm="1">
        <f t="array" ref="Y1894">_xlfn.IFS(S1894&lt;=2,"High",S1894=3,"Moderate",S1894&lt;=5,"Low")</f>
        <v>High</v>
      </c>
      <c r="Z1894" s="7">
        <v>1</v>
      </c>
      <c r="AA1894" s="7" t="str" cm="1">
        <f t="array" ref="AA1894">_xlfn.IFS(S1894&lt;=2,"High",S1894=3,"Moderate",S1894&lt;=5,"Low")</f>
        <v>High</v>
      </c>
      <c r="AB1894" s="5">
        <v>45052</v>
      </c>
      <c r="AC1894" s="7" t="s">
        <v>91</v>
      </c>
      <c r="AD1894" s="7" t="s">
        <v>41</v>
      </c>
      <c r="AE1894" s="7" t="s">
        <v>42</v>
      </c>
      <c r="AF1894" s="7">
        <v>2</v>
      </c>
      <c r="AG1894" s="8">
        <v>344.8</v>
      </c>
      <c r="AH1894" s="7">
        <v>28</v>
      </c>
      <c r="AI1894" s="7" t="str" cm="1">
        <f t="array" ref="AI1894">_xlfn.IFS(AH1894&lt;=25,"Young",AH1894&lt;=50,"Adult",AH1894&gt;50,"Old")</f>
        <v>Adult</v>
      </c>
    </row>
    <row r="1895" spans="1:35" x14ac:dyDescent="0.35">
      <c r="A1895" s="11">
        <v>2417</v>
      </c>
      <c r="B1895" s="9">
        <v>44254</v>
      </c>
      <c r="C1895" s="10">
        <f t="shared" ca="1" si="29"/>
        <v>5.2305555555555552</v>
      </c>
      <c r="D1895" s="11" t="s">
        <v>132</v>
      </c>
      <c r="E1895" s="11" t="s">
        <v>68</v>
      </c>
      <c r="F1895" s="11" t="s">
        <v>29</v>
      </c>
      <c r="G1895" s="11" t="s">
        <v>30</v>
      </c>
      <c r="H1895" s="11" t="s">
        <v>31</v>
      </c>
      <c r="I1895" s="11" t="s">
        <v>54</v>
      </c>
      <c r="J1895" s="11" t="s">
        <v>33</v>
      </c>
      <c r="K1895" s="11" t="s">
        <v>78</v>
      </c>
      <c r="L1895" s="9">
        <v>31726</v>
      </c>
      <c r="M1895" s="11" t="s">
        <v>35</v>
      </c>
      <c r="N1895" s="11" t="s">
        <v>47</v>
      </c>
      <c r="O1895" s="11" t="s">
        <v>37</v>
      </c>
      <c r="P1895" s="11" t="s">
        <v>60</v>
      </c>
      <c r="Q1895" s="11" t="s">
        <v>39</v>
      </c>
      <c r="R1895" s="11" cm="1">
        <f t="array" ref="R1895">_xlfn.IFS(Table3[[#This Row],[Performance Levels]]="Exceeds",4,Table3[[#This Row],[Performance Levels]]="Fully Meets",3,Table3[[#This Row],[Performance Levels]]="PIP",1,Table3[[#This Row],[Performance Levels]]="Needs Improvement",2)</f>
        <v>3</v>
      </c>
      <c r="S1895" s="11">
        <v>4</v>
      </c>
      <c r="T1895" s="11" t="str" cm="1">
        <f t="array" ref="T1895">_xlfn.IFS(S1895&lt;=2,"Excellent",S1895=3,"Average",S1895&lt;=5,"Poor")</f>
        <v>Poor</v>
      </c>
      <c r="U1895" s="9">
        <v>44821</v>
      </c>
      <c r="V1895" s="11">
        <v>2</v>
      </c>
      <c r="W1895" s="11" t="str" cm="1">
        <f t="array" ref="W1895">_xlfn.IFS(S1895&lt;=2,"High",S1895=3,"Moderate",S1895&lt;=5,"Low")</f>
        <v>Low</v>
      </c>
      <c r="X1895" s="11">
        <v>3</v>
      </c>
      <c r="Y1895" s="11" t="str" cm="1">
        <f t="array" ref="Y1895">_xlfn.IFS(S1895&lt;=2,"High",S1895=3,"Moderate",S1895&lt;=5,"Low")</f>
        <v>Low</v>
      </c>
      <c r="Z1895" s="11">
        <v>4</v>
      </c>
      <c r="AA1895" s="11" t="str" cm="1">
        <f t="array" ref="AA1895">_xlfn.IFS(S1895&lt;=2,"High",S1895=3,"Moderate",S1895&lt;=5,"Low")</f>
        <v>Low</v>
      </c>
      <c r="AB1895" s="9">
        <v>44865</v>
      </c>
      <c r="AC1895" s="11" t="s">
        <v>91</v>
      </c>
      <c r="AD1895" s="11" t="s">
        <v>50</v>
      </c>
      <c r="AE1895" s="11" t="s">
        <v>72</v>
      </c>
      <c r="AF1895" s="11">
        <v>4</v>
      </c>
      <c r="AG1895" s="12">
        <v>587.29</v>
      </c>
      <c r="AH1895" s="11">
        <v>35</v>
      </c>
      <c r="AI1895" s="11" t="str" cm="1">
        <f t="array" ref="AI1895">_xlfn.IFS(AH1895&lt;=25,"Young",AH1895&lt;=50,"Adult",AH1895&gt;50,"Old")</f>
        <v>Adult</v>
      </c>
    </row>
    <row r="1896" spans="1:35" x14ac:dyDescent="0.35">
      <c r="A1896" s="7">
        <v>2418</v>
      </c>
      <c r="B1896" s="5">
        <v>44587</v>
      </c>
      <c r="C1896" s="6">
        <f t="shared" ca="1" si="29"/>
        <v>4.3166666666666664</v>
      </c>
      <c r="D1896" s="7" t="s">
        <v>132</v>
      </c>
      <c r="E1896" s="7" t="s">
        <v>28</v>
      </c>
      <c r="F1896" s="7" t="s">
        <v>107</v>
      </c>
      <c r="G1896" s="7" t="s">
        <v>30</v>
      </c>
      <c r="H1896" s="7" t="s">
        <v>55</v>
      </c>
      <c r="I1896" s="7" t="s">
        <v>32</v>
      </c>
      <c r="J1896" s="7" t="s">
        <v>33</v>
      </c>
      <c r="K1896" s="7" t="s">
        <v>95</v>
      </c>
      <c r="L1896" s="5">
        <v>52037</v>
      </c>
      <c r="M1896" s="7" t="s">
        <v>35</v>
      </c>
      <c r="N1896" s="7" t="s">
        <v>47</v>
      </c>
      <c r="O1896" s="7" t="s">
        <v>71</v>
      </c>
      <c r="P1896" s="7" t="s">
        <v>66</v>
      </c>
      <c r="Q1896" s="7" t="s">
        <v>39</v>
      </c>
      <c r="R1896" s="7" cm="1">
        <f t="array" ref="R1896">_xlfn.IFS(Table3[[#This Row],[Performance Levels]]="Exceeds",4,Table3[[#This Row],[Performance Levels]]="Fully Meets",3,Table3[[#This Row],[Performance Levels]]="PIP",1,Table3[[#This Row],[Performance Levels]]="Needs Improvement",2)</f>
        <v>3</v>
      </c>
      <c r="S1896" s="7">
        <v>1</v>
      </c>
      <c r="T1896" s="7" t="str" cm="1">
        <f t="array" ref="T1896">_xlfn.IFS(S1896&lt;=2,"Excellent",S1896=3,"Average",S1896&lt;=5,"Poor")</f>
        <v>Excellent</v>
      </c>
      <c r="U1896" s="5">
        <v>44993</v>
      </c>
      <c r="V1896" s="7">
        <v>3</v>
      </c>
      <c r="W1896" s="7" t="str" cm="1">
        <f t="array" ref="W1896">_xlfn.IFS(S1896&lt;=2,"High",S1896=3,"Moderate",S1896&lt;=5,"Low")</f>
        <v>High</v>
      </c>
      <c r="X1896" s="7">
        <v>2</v>
      </c>
      <c r="Y1896" s="7" t="str" cm="1">
        <f t="array" ref="Y1896">_xlfn.IFS(S1896&lt;=2,"High",S1896=3,"Moderate",S1896&lt;=5,"Low")</f>
        <v>High</v>
      </c>
      <c r="Z1896" s="7">
        <v>5</v>
      </c>
      <c r="AA1896" s="7" t="str" cm="1">
        <f t="array" ref="AA1896">_xlfn.IFS(S1896&lt;=2,"High",S1896=3,"Moderate",S1896&lt;=5,"Low")</f>
        <v>High</v>
      </c>
      <c r="AB1896" s="5">
        <v>44953</v>
      </c>
      <c r="AC1896" s="7" t="s">
        <v>67</v>
      </c>
      <c r="AD1896" s="7" t="s">
        <v>50</v>
      </c>
      <c r="AE1896" s="7" t="s">
        <v>42</v>
      </c>
      <c r="AF1896" s="7">
        <v>5</v>
      </c>
      <c r="AG1896" s="8">
        <v>966.19</v>
      </c>
      <c r="AH1896" s="7">
        <v>80</v>
      </c>
      <c r="AI1896" s="7" t="str" cm="1">
        <f t="array" ref="AI1896">_xlfn.IFS(AH1896&lt;=25,"Young",AH1896&lt;=50,"Adult",AH1896&gt;50,"Old")</f>
        <v>Old</v>
      </c>
    </row>
    <row r="1897" spans="1:35" x14ac:dyDescent="0.35">
      <c r="A1897" s="11">
        <v>2419</v>
      </c>
      <c r="B1897" s="9">
        <v>43922</v>
      </c>
      <c r="C1897" s="10">
        <f t="shared" ca="1" si="29"/>
        <v>6.1361111111111111</v>
      </c>
      <c r="D1897" s="11" t="s">
        <v>132</v>
      </c>
      <c r="E1897" s="11" t="s">
        <v>43</v>
      </c>
      <c r="F1897" s="11" t="s">
        <v>29</v>
      </c>
      <c r="G1897" s="11" t="s">
        <v>45</v>
      </c>
      <c r="H1897" s="11" t="s">
        <v>44</v>
      </c>
      <c r="I1897" s="11" t="s">
        <v>32</v>
      </c>
      <c r="J1897" s="11" t="s">
        <v>33</v>
      </c>
      <c r="K1897" s="11" t="s">
        <v>100</v>
      </c>
      <c r="L1897" s="9">
        <v>36754</v>
      </c>
      <c r="M1897" s="11" t="s">
        <v>35</v>
      </c>
      <c r="N1897" s="11" t="s">
        <v>36</v>
      </c>
      <c r="O1897" s="11" t="s">
        <v>37</v>
      </c>
      <c r="P1897" s="11" t="s">
        <v>66</v>
      </c>
      <c r="Q1897" s="11" t="s">
        <v>39</v>
      </c>
      <c r="R1897" s="11" cm="1">
        <f t="array" ref="R1897">_xlfn.IFS(Table3[[#This Row],[Performance Levels]]="Exceeds",4,Table3[[#This Row],[Performance Levels]]="Fully Meets",3,Table3[[#This Row],[Performance Levels]]="PIP",1,Table3[[#This Row],[Performance Levels]]="Needs Improvement",2)</f>
        <v>3</v>
      </c>
      <c r="S1897" s="11">
        <v>2</v>
      </c>
      <c r="T1897" s="11" t="str" cm="1">
        <f t="array" ref="T1897">_xlfn.IFS(S1897&lt;=2,"Excellent",S1897=3,"Average",S1897&lt;=5,"Poor")</f>
        <v>Excellent</v>
      </c>
      <c r="U1897" s="9">
        <v>44917</v>
      </c>
      <c r="V1897" s="11">
        <v>2</v>
      </c>
      <c r="W1897" s="11" t="str" cm="1">
        <f t="array" ref="W1897">_xlfn.IFS(S1897&lt;=2,"High",S1897=3,"Moderate",S1897&lt;=5,"Low")</f>
        <v>High</v>
      </c>
      <c r="X1897" s="11">
        <v>2</v>
      </c>
      <c r="Y1897" s="11" t="str" cm="1">
        <f t="array" ref="Y1897">_xlfn.IFS(S1897&lt;=2,"High",S1897=3,"Moderate",S1897&lt;=5,"Low")</f>
        <v>High</v>
      </c>
      <c r="Z1897" s="11">
        <v>1</v>
      </c>
      <c r="AA1897" s="11" t="str" cm="1">
        <f t="array" ref="AA1897">_xlfn.IFS(S1897&lt;=2,"High",S1897=3,"Moderate",S1897&lt;=5,"Low")</f>
        <v>High</v>
      </c>
      <c r="AB1897" s="9">
        <v>45112</v>
      </c>
      <c r="AC1897" s="11" t="s">
        <v>61</v>
      </c>
      <c r="AD1897" s="11" t="s">
        <v>50</v>
      </c>
      <c r="AE1897" s="11" t="s">
        <v>62</v>
      </c>
      <c r="AF1897" s="11">
        <v>4</v>
      </c>
      <c r="AG1897" s="12">
        <v>433.85</v>
      </c>
      <c r="AH1897" s="11">
        <v>20</v>
      </c>
      <c r="AI1897" s="11" t="str" cm="1">
        <f t="array" ref="AI1897">_xlfn.IFS(AH1897&lt;=25,"Young",AH1897&lt;=50,"Adult",AH1897&gt;50,"Old")</f>
        <v>Young</v>
      </c>
    </row>
    <row r="1898" spans="1:35" x14ac:dyDescent="0.35">
      <c r="A1898" s="7">
        <v>2420</v>
      </c>
      <c r="B1898" s="5">
        <v>43985</v>
      </c>
      <c r="C1898" s="6">
        <f t="shared" ca="1" si="29"/>
        <v>5.9638888888888886</v>
      </c>
      <c r="D1898" s="7" t="s">
        <v>132</v>
      </c>
      <c r="E1898" s="7" t="s">
        <v>86</v>
      </c>
      <c r="F1898" s="7" t="s">
        <v>29</v>
      </c>
      <c r="G1898" s="7" t="s">
        <v>30</v>
      </c>
      <c r="H1898" s="7" t="s">
        <v>55</v>
      </c>
      <c r="I1898" s="7" t="s">
        <v>54</v>
      </c>
      <c r="J1898" s="7" t="s">
        <v>33</v>
      </c>
      <c r="K1898" s="7" t="s">
        <v>95</v>
      </c>
      <c r="L1898" s="5">
        <v>54514</v>
      </c>
      <c r="M1898" s="7" t="s">
        <v>35</v>
      </c>
      <c r="N1898" s="7" t="s">
        <v>36</v>
      </c>
      <c r="O1898" s="7" t="s">
        <v>37</v>
      </c>
      <c r="P1898" s="7" t="s">
        <v>60</v>
      </c>
      <c r="Q1898" s="7" t="s">
        <v>39</v>
      </c>
      <c r="R1898" s="7" cm="1">
        <f t="array" ref="R1898">_xlfn.IFS(Table3[[#This Row],[Performance Levels]]="Exceeds",4,Table3[[#This Row],[Performance Levels]]="Fully Meets",3,Table3[[#This Row],[Performance Levels]]="PIP",1,Table3[[#This Row],[Performance Levels]]="Needs Improvement",2)</f>
        <v>3</v>
      </c>
      <c r="S1898" s="7">
        <v>5</v>
      </c>
      <c r="T1898" s="7" t="str" cm="1">
        <f t="array" ref="T1898">_xlfn.IFS(S1898&lt;=2,"Excellent",S1898=3,"Average",S1898&lt;=5,"Poor")</f>
        <v>Poor</v>
      </c>
      <c r="U1898" s="5">
        <v>45053</v>
      </c>
      <c r="V1898" s="7">
        <v>4</v>
      </c>
      <c r="W1898" s="7" t="str" cm="1">
        <f t="array" ref="W1898">_xlfn.IFS(S1898&lt;=2,"High",S1898=3,"Moderate",S1898&lt;=5,"Low")</f>
        <v>Low</v>
      </c>
      <c r="X1898" s="7">
        <v>3</v>
      </c>
      <c r="Y1898" s="7" t="str" cm="1">
        <f t="array" ref="Y1898">_xlfn.IFS(S1898&lt;=2,"High",S1898=3,"Moderate",S1898&lt;=5,"Low")</f>
        <v>Low</v>
      </c>
      <c r="Z1898" s="7">
        <v>1</v>
      </c>
      <c r="AA1898" s="7" t="str" cm="1">
        <f t="array" ref="AA1898">_xlfn.IFS(S1898&lt;=2,"High",S1898=3,"Moderate",S1898&lt;=5,"Low")</f>
        <v>Low</v>
      </c>
      <c r="AB1898" s="5">
        <v>44955</v>
      </c>
      <c r="AC1898" s="7" t="s">
        <v>61</v>
      </c>
      <c r="AD1898" s="7" t="s">
        <v>41</v>
      </c>
      <c r="AE1898" s="7" t="s">
        <v>72</v>
      </c>
      <c r="AF1898" s="7">
        <v>3</v>
      </c>
      <c r="AG1898" s="8">
        <v>684.64</v>
      </c>
      <c r="AH1898" s="7">
        <v>71</v>
      </c>
      <c r="AI1898" s="7" t="str" cm="1">
        <f t="array" ref="AI1898">_xlfn.IFS(AH1898&lt;=25,"Young",AH1898&lt;=50,"Adult",AH1898&gt;50,"Old")</f>
        <v>Old</v>
      </c>
    </row>
    <row r="1899" spans="1:35" x14ac:dyDescent="0.35">
      <c r="A1899" s="11">
        <v>2421</v>
      </c>
      <c r="B1899" s="9">
        <v>44520</v>
      </c>
      <c r="C1899" s="10">
        <f t="shared" ca="1" si="29"/>
        <v>4.5</v>
      </c>
      <c r="D1899" s="11" t="s">
        <v>132</v>
      </c>
      <c r="E1899" s="11" t="s">
        <v>80</v>
      </c>
      <c r="F1899" s="11" t="s">
        <v>29</v>
      </c>
      <c r="G1899" s="11" t="s">
        <v>54</v>
      </c>
      <c r="H1899" s="11" t="s">
        <v>31</v>
      </c>
      <c r="I1899" s="11" t="s">
        <v>45</v>
      </c>
      <c r="J1899" s="11" t="s">
        <v>33</v>
      </c>
      <c r="K1899" s="11" t="s">
        <v>78</v>
      </c>
      <c r="L1899" s="9">
        <v>31658</v>
      </c>
      <c r="M1899" s="11" t="s">
        <v>35</v>
      </c>
      <c r="N1899" s="11" t="s">
        <v>36</v>
      </c>
      <c r="O1899" s="11" t="s">
        <v>83</v>
      </c>
      <c r="P1899" s="11" t="s">
        <v>66</v>
      </c>
      <c r="Q1899" s="11" t="s">
        <v>39</v>
      </c>
      <c r="R1899" s="11" cm="1">
        <f t="array" ref="R1899">_xlfn.IFS(Table3[[#This Row],[Performance Levels]]="Exceeds",4,Table3[[#This Row],[Performance Levels]]="Fully Meets",3,Table3[[#This Row],[Performance Levels]]="PIP",1,Table3[[#This Row],[Performance Levels]]="Needs Improvement",2)</f>
        <v>3</v>
      </c>
      <c r="S1899" s="11">
        <v>2</v>
      </c>
      <c r="T1899" s="11" t="str" cm="1">
        <f t="array" ref="T1899">_xlfn.IFS(S1899&lt;=2,"Excellent",S1899=3,"Average",S1899&lt;=5,"Poor")</f>
        <v>Excellent</v>
      </c>
      <c r="U1899" s="9">
        <v>45019</v>
      </c>
      <c r="V1899" s="11">
        <v>1</v>
      </c>
      <c r="W1899" s="11" t="str" cm="1">
        <f t="array" ref="W1899">_xlfn.IFS(S1899&lt;=2,"High",S1899=3,"Moderate",S1899&lt;=5,"Low")</f>
        <v>High</v>
      </c>
      <c r="X1899" s="11">
        <v>3</v>
      </c>
      <c r="Y1899" s="11" t="str" cm="1">
        <f t="array" ref="Y1899">_xlfn.IFS(S1899&lt;=2,"High",S1899=3,"Moderate",S1899&lt;=5,"Low")</f>
        <v>High</v>
      </c>
      <c r="Z1899" s="11">
        <v>5</v>
      </c>
      <c r="AA1899" s="11" t="str" cm="1">
        <f t="array" ref="AA1899">_xlfn.IFS(S1899&lt;=2,"High",S1899=3,"Moderate",S1899&lt;=5,"Low")</f>
        <v>High</v>
      </c>
      <c r="AB1899" s="9">
        <v>45115</v>
      </c>
      <c r="AC1899" s="11" t="s">
        <v>49</v>
      </c>
      <c r="AD1899" s="11" t="s">
        <v>41</v>
      </c>
      <c r="AE1899" s="11" t="s">
        <v>62</v>
      </c>
      <c r="AF1899" s="11">
        <v>3</v>
      </c>
      <c r="AG1899" s="12">
        <v>442.48</v>
      </c>
      <c r="AH1899" s="11">
        <v>35</v>
      </c>
      <c r="AI1899" s="11" t="str" cm="1">
        <f t="array" ref="AI1899">_xlfn.IFS(AH1899&lt;=25,"Young",AH1899&lt;=50,"Adult",AH1899&gt;50,"Old")</f>
        <v>Adult</v>
      </c>
    </row>
    <row r="1900" spans="1:35" x14ac:dyDescent="0.35">
      <c r="A1900" s="7">
        <v>2422</v>
      </c>
      <c r="B1900" s="5">
        <v>44551</v>
      </c>
      <c r="C1900" s="6">
        <f t="shared" ca="1" si="29"/>
        <v>4.4138888888888888</v>
      </c>
      <c r="D1900" s="7" t="s">
        <v>132</v>
      </c>
      <c r="E1900" s="7" t="s">
        <v>53</v>
      </c>
      <c r="F1900" s="7" t="s">
        <v>107</v>
      </c>
      <c r="G1900" s="7" t="s">
        <v>45</v>
      </c>
      <c r="H1900" s="7" t="s">
        <v>44</v>
      </c>
      <c r="I1900" s="7" t="s">
        <v>32</v>
      </c>
      <c r="J1900" s="7" t="s">
        <v>33</v>
      </c>
      <c r="K1900" s="7" t="s">
        <v>64</v>
      </c>
      <c r="L1900" s="5">
        <v>54498</v>
      </c>
      <c r="M1900" s="7" t="s">
        <v>35</v>
      </c>
      <c r="N1900" s="7" t="s">
        <v>47</v>
      </c>
      <c r="O1900" s="7" t="s">
        <v>48</v>
      </c>
      <c r="P1900" s="7" t="s">
        <v>38</v>
      </c>
      <c r="Q1900" s="7" t="s">
        <v>39</v>
      </c>
      <c r="R1900" s="7" cm="1">
        <f t="array" ref="R1900">_xlfn.IFS(Table3[[#This Row],[Performance Levels]]="Exceeds",4,Table3[[#This Row],[Performance Levels]]="Fully Meets",3,Table3[[#This Row],[Performance Levels]]="PIP",1,Table3[[#This Row],[Performance Levels]]="Needs Improvement",2)</f>
        <v>3</v>
      </c>
      <c r="S1900" s="7">
        <v>2</v>
      </c>
      <c r="T1900" s="7" t="str" cm="1">
        <f t="array" ref="T1900">_xlfn.IFS(S1900&lt;=2,"Excellent",S1900=3,"Average",S1900&lt;=5,"Poor")</f>
        <v>Excellent</v>
      </c>
      <c r="U1900" s="5">
        <v>44852</v>
      </c>
      <c r="V1900" s="7">
        <v>5</v>
      </c>
      <c r="W1900" s="7" t="str" cm="1">
        <f t="array" ref="W1900">_xlfn.IFS(S1900&lt;=2,"High",S1900=3,"Moderate",S1900&lt;=5,"Low")</f>
        <v>High</v>
      </c>
      <c r="X1900" s="7">
        <v>4</v>
      </c>
      <c r="Y1900" s="7" t="str" cm="1">
        <f t="array" ref="Y1900">_xlfn.IFS(S1900&lt;=2,"High",S1900=3,"Moderate",S1900&lt;=5,"Low")</f>
        <v>High</v>
      </c>
      <c r="Z1900" s="7">
        <v>5</v>
      </c>
      <c r="AA1900" s="7" t="str" cm="1">
        <f t="array" ref="AA1900">_xlfn.IFS(S1900&lt;=2,"High",S1900=3,"Moderate",S1900&lt;=5,"Low")</f>
        <v>High</v>
      </c>
      <c r="AB1900" s="5">
        <v>44802</v>
      </c>
      <c r="AC1900" s="7" t="s">
        <v>40</v>
      </c>
      <c r="AD1900" s="7" t="s">
        <v>50</v>
      </c>
      <c r="AE1900" s="7" t="s">
        <v>42</v>
      </c>
      <c r="AF1900" s="7">
        <v>1</v>
      </c>
      <c r="AG1900" s="8">
        <v>400.73</v>
      </c>
      <c r="AH1900" s="7">
        <v>72</v>
      </c>
      <c r="AI1900" s="7" t="str" cm="1">
        <f t="array" ref="AI1900">_xlfn.IFS(AH1900&lt;=25,"Young",AH1900&lt;=50,"Adult",AH1900&gt;50,"Old")</f>
        <v>Old</v>
      </c>
    </row>
    <row r="1901" spans="1:35" x14ac:dyDescent="0.35">
      <c r="A1901" s="11">
        <v>2423</v>
      </c>
      <c r="B1901" s="9">
        <v>43383</v>
      </c>
      <c r="C1901" s="10">
        <f t="shared" ca="1" si="29"/>
        <v>7.6111111111111107</v>
      </c>
      <c r="D1901" s="11" t="s">
        <v>135</v>
      </c>
      <c r="E1901" s="11" t="s">
        <v>93</v>
      </c>
      <c r="F1901" s="11" t="s">
        <v>29</v>
      </c>
      <c r="G1901" s="11" t="s">
        <v>30</v>
      </c>
      <c r="H1901" s="11" t="s">
        <v>44</v>
      </c>
      <c r="I1901" s="11" t="s">
        <v>54</v>
      </c>
      <c r="J1901" s="11" t="s">
        <v>33</v>
      </c>
      <c r="K1901" s="11" t="s">
        <v>64</v>
      </c>
      <c r="L1901" s="9">
        <v>28439</v>
      </c>
      <c r="M1901" s="11" t="s">
        <v>35</v>
      </c>
      <c r="N1901" s="11" t="s">
        <v>47</v>
      </c>
      <c r="O1901" s="11" t="s">
        <v>83</v>
      </c>
      <c r="P1901" s="11" t="s">
        <v>76</v>
      </c>
      <c r="Q1901" s="11" t="s">
        <v>39</v>
      </c>
      <c r="R1901" s="11" cm="1">
        <f t="array" ref="R1901">_xlfn.IFS(Table3[[#This Row],[Performance Levels]]="Exceeds",4,Table3[[#This Row],[Performance Levels]]="Fully Meets",3,Table3[[#This Row],[Performance Levels]]="PIP",1,Table3[[#This Row],[Performance Levels]]="Needs Improvement",2)</f>
        <v>3</v>
      </c>
      <c r="S1901" s="11">
        <v>1</v>
      </c>
      <c r="T1901" s="11" t="str" cm="1">
        <f t="array" ref="T1901">_xlfn.IFS(S1901&lt;=2,"Excellent",S1901=3,"Average",S1901&lt;=5,"Poor")</f>
        <v>Excellent</v>
      </c>
      <c r="U1901" s="9">
        <v>45022</v>
      </c>
      <c r="V1901" s="11">
        <v>3</v>
      </c>
      <c r="W1901" s="11" t="str" cm="1">
        <f t="array" ref="W1901">_xlfn.IFS(S1901&lt;=2,"High",S1901=3,"Moderate",S1901&lt;=5,"Low")</f>
        <v>High</v>
      </c>
      <c r="X1901" s="11">
        <v>3</v>
      </c>
      <c r="Y1901" s="11" t="str" cm="1">
        <f t="array" ref="Y1901">_xlfn.IFS(S1901&lt;=2,"High",S1901=3,"Moderate",S1901&lt;=5,"Low")</f>
        <v>High</v>
      </c>
      <c r="Z1901" s="11">
        <v>5</v>
      </c>
      <c r="AA1901" s="11" t="str" cm="1">
        <f t="array" ref="AA1901">_xlfn.IFS(S1901&lt;=2,"High",S1901=3,"Moderate",S1901&lt;=5,"Low")</f>
        <v>High</v>
      </c>
      <c r="AB1901" s="9">
        <v>45092</v>
      </c>
      <c r="AC1901" s="11" t="s">
        <v>67</v>
      </c>
      <c r="AD1901" s="11" t="s">
        <v>41</v>
      </c>
      <c r="AE1901" s="11" t="s">
        <v>42</v>
      </c>
      <c r="AF1901" s="11">
        <v>5</v>
      </c>
      <c r="AG1901" s="12">
        <v>523.75</v>
      </c>
      <c r="AH1901" s="11">
        <v>41</v>
      </c>
      <c r="AI1901" s="11" t="str" cm="1">
        <f t="array" ref="AI1901">_xlfn.IFS(AH1901&lt;=25,"Young",AH1901&lt;=50,"Adult",AH1901&gt;50,"Old")</f>
        <v>Adult</v>
      </c>
    </row>
    <row r="1902" spans="1:35" x14ac:dyDescent="0.35">
      <c r="A1902" s="7">
        <v>2424</v>
      </c>
      <c r="B1902" s="5">
        <v>43522</v>
      </c>
      <c r="C1902" s="6">
        <f t="shared" ca="1" si="29"/>
        <v>7.2333333333333334</v>
      </c>
      <c r="D1902" s="7" t="s">
        <v>112</v>
      </c>
      <c r="E1902" s="7" t="s">
        <v>84</v>
      </c>
      <c r="F1902" s="7" t="s">
        <v>29</v>
      </c>
      <c r="G1902" s="7" t="s">
        <v>54</v>
      </c>
      <c r="H1902" s="7" t="s">
        <v>31</v>
      </c>
      <c r="I1902" s="7" t="s">
        <v>54</v>
      </c>
      <c r="J1902" s="7" t="s">
        <v>114</v>
      </c>
      <c r="K1902" s="7" t="s">
        <v>78</v>
      </c>
      <c r="L1902" s="5">
        <v>27259</v>
      </c>
      <c r="M1902" s="7" t="s">
        <v>35</v>
      </c>
      <c r="N1902" s="7" t="s">
        <v>47</v>
      </c>
      <c r="O1902" s="7" t="s">
        <v>48</v>
      </c>
      <c r="P1902" s="7" t="s">
        <v>76</v>
      </c>
      <c r="Q1902" s="7" t="s">
        <v>39</v>
      </c>
      <c r="R1902" s="7" cm="1">
        <f t="array" ref="R1902">_xlfn.IFS(Table3[[#This Row],[Performance Levels]]="Exceeds",4,Table3[[#This Row],[Performance Levels]]="Fully Meets",3,Table3[[#This Row],[Performance Levels]]="PIP",1,Table3[[#This Row],[Performance Levels]]="Needs Improvement",2)</f>
        <v>3</v>
      </c>
      <c r="S1902" s="7">
        <v>2</v>
      </c>
      <c r="T1902" s="7" t="str" cm="1">
        <f t="array" ref="T1902">_xlfn.IFS(S1902&lt;=2,"Excellent",S1902=3,"Average",S1902&lt;=5,"Poor")</f>
        <v>Excellent</v>
      </c>
      <c r="U1902" s="5">
        <v>44982</v>
      </c>
      <c r="V1902" s="7">
        <v>2</v>
      </c>
      <c r="W1902" s="7" t="str" cm="1">
        <f t="array" ref="W1902">_xlfn.IFS(S1902&lt;=2,"High",S1902=3,"Moderate",S1902&lt;=5,"Low")</f>
        <v>High</v>
      </c>
      <c r="X1902" s="7">
        <v>1</v>
      </c>
      <c r="Y1902" s="7" t="str" cm="1">
        <f t="array" ref="Y1902">_xlfn.IFS(S1902&lt;=2,"High",S1902=3,"Moderate",S1902&lt;=5,"Low")</f>
        <v>High</v>
      </c>
      <c r="Z1902" s="7">
        <v>4</v>
      </c>
      <c r="AA1902" s="7" t="str" cm="1">
        <f t="array" ref="AA1902">_xlfn.IFS(S1902&lt;=2,"High",S1902=3,"Moderate",S1902&lt;=5,"Low")</f>
        <v>High</v>
      </c>
      <c r="AB1902" s="5">
        <v>44852</v>
      </c>
      <c r="AC1902" s="7" t="s">
        <v>49</v>
      </c>
      <c r="AD1902" s="7" t="s">
        <v>41</v>
      </c>
      <c r="AE1902" s="7" t="s">
        <v>42</v>
      </c>
      <c r="AF1902" s="7">
        <v>1</v>
      </c>
      <c r="AG1902" s="8">
        <v>292.85000000000002</v>
      </c>
      <c r="AH1902" s="7">
        <v>45</v>
      </c>
      <c r="AI1902" s="7" t="str" cm="1">
        <f t="array" ref="AI1902">_xlfn.IFS(AH1902&lt;=25,"Young",AH1902&lt;=50,"Adult",AH1902&gt;50,"Old")</f>
        <v>Adult</v>
      </c>
    </row>
    <row r="1903" spans="1:35" x14ac:dyDescent="0.35">
      <c r="A1903" s="11">
        <v>2425</v>
      </c>
      <c r="B1903" s="9">
        <v>44731</v>
      </c>
      <c r="C1903" s="10">
        <f t="shared" ca="1" si="29"/>
        <v>3.9194444444444443</v>
      </c>
      <c r="D1903" s="11" t="s">
        <v>147</v>
      </c>
      <c r="E1903" s="11" t="s">
        <v>86</v>
      </c>
      <c r="F1903" s="11" t="s">
        <v>29</v>
      </c>
      <c r="G1903" s="11" t="s">
        <v>30</v>
      </c>
      <c r="H1903" s="11" t="s">
        <v>31</v>
      </c>
      <c r="I1903" s="11" t="s">
        <v>54</v>
      </c>
      <c r="J1903" s="11" t="s">
        <v>33</v>
      </c>
      <c r="K1903" s="11" t="s">
        <v>100</v>
      </c>
      <c r="L1903" s="9">
        <v>30117</v>
      </c>
      <c r="M1903" s="11" t="s">
        <v>35</v>
      </c>
      <c r="N1903" s="11" t="s">
        <v>47</v>
      </c>
      <c r="O1903" s="11" t="s">
        <v>83</v>
      </c>
      <c r="P1903" s="11" t="s">
        <v>76</v>
      </c>
      <c r="Q1903" s="11" t="s">
        <v>39</v>
      </c>
      <c r="R1903" s="11" cm="1">
        <f t="array" ref="R1903">_xlfn.IFS(Table3[[#This Row],[Performance Levels]]="Exceeds",4,Table3[[#This Row],[Performance Levels]]="Fully Meets",3,Table3[[#This Row],[Performance Levels]]="PIP",1,Table3[[#This Row],[Performance Levels]]="Needs Improvement",2)</f>
        <v>3</v>
      </c>
      <c r="S1903" s="11">
        <v>2</v>
      </c>
      <c r="T1903" s="11" t="str" cm="1">
        <f t="array" ref="T1903">_xlfn.IFS(S1903&lt;=2,"Excellent",S1903=3,"Average",S1903&lt;=5,"Poor")</f>
        <v>Excellent</v>
      </c>
      <c r="U1903" s="9">
        <v>45013</v>
      </c>
      <c r="V1903" s="11">
        <v>2</v>
      </c>
      <c r="W1903" s="11" t="str" cm="1">
        <f t="array" ref="W1903">_xlfn.IFS(S1903&lt;=2,"High",S1903=3,"Moderate",S1903&lt;=5,"Low")</f>
        <v>High</v>
      </c>
      <c r="X1903" s="11">
        <v>2</v>
      </c>
      <c r="Y1903" s="11" t="str" cm="1">
        <f t="array" ref="Y1903">_xlfn.IFS(S1903&lt;=2,"High",S1903=3,"Moderate",S1903&lt;=5,"Low")</f>
        <v>High</v>
      </c>
      <c r="Z1903" s="11">
        <v>2</v>
      </c>
      <c r="AA1903" s="11" t="str" cm="1">
        <f t="array" ref="AA1903">_xlfn.IFS(S1903&lt;=2,"High",S1903=3,"Moderate",S1903&lt;=5,"Low")</f>
        <v>High</v>
      </c>
      <c r="AB1903" s="9">
        <v>45039</v>
      </c>
      <c r="AC1903" s="11" t="s">
        <v>67</v>
      </c>
      <c r="AD1903" s="11" t="s">
        <v>50</v>
      </c>
      <c r="AE1903" s="11" t="s">
        <v>42</v>
      </c>
      <c r="AF1903" s="11">
        <v>3</v>
      </c>
      <c r="AG1903" s="12">
        <v>136.76</v>
      </c>
      <c r="AH1903" s="11">
        <v>40</v>
      </c>
      <c r="AI1903" s="11" t="str" cm="1">
        <f t="array" ref="AI1903">_xlfn.IFS(AH1903&lt;=25,"Young",AH1903&lt;=50,"Adult",AH1903&gt;50,"Old")</f>
        <v>Adult</v>
      </c>
    </row>
    <row r="1904" spans="1:35" x14ac:dyDescent="0.35">
      <c r="A1904" s="7">
        <v>2426</v>
      </c>
      <c r="B1904" s="5">
        <v>44032</v>
      </c>
      <c r="C1904" s="6">
        <f t="shared" ca="1" si="29"/>
        <v>5.833333333333333</v>
      </c>
      <c r="D1904" s="7" t="s">
        <v>119</v>
      </c>
      <c r="E1904" s="7" t="s">
        <v>43</v>
      </c>
      <c r="F1904" s="7" t="s">
        <v>29</v>
      </c>
      <c r="G1904" s="7" t="s">
        <v>54</v>
      </c>
      <c r="H1904" s="7" t="s">
        <v>31</v>
      </c>
      <c r="I1904" s="7" t="s">
        <v>45</v>
      </c>
      <c r="J1904" s="7" t="s">
        <v>33</v>
      </c>
      <c r="K1904" s="7" t="s">
        <v>64</v>
      </c>
      <c r="L1904" s="5">
        <v>21612</v>
      </c>
      <c r="M1904" s="7" t="s">
        <v>35</v>
      </c>
      <c r="N1904" s="7" t="s">
        <v>36</v>
      </c>
      <c r="O1904" s="7" t="s">
        <v>37</v>
      </c>
      <c r="P1904" s="7" t="s">
        <v>38</v>
      </c>
      <c r="Q1904" s="7" t="s">
        <v>39</v>
      </c>
      <c r="R1904" s="7" cm="1">
        <f t="array" ref="R1904">_xlfn.IFS(Table3[[#This Row],[Performance Levels]]="Exceeds",4,Table3[[#This Row],[Performance Levels]]="Fully Meets",3,Table3[[#This Row],[Performance Levels]]="PIP",1,Table3[[#This Row],[Performance Levels]]="Needs Improvement",2)</f>
        <v>3</v>
      </c>
      <c r="S1904" s="7">
        <v>2</v>
      </c>
      <c r="T1904" s="7" t="str" cm="1">
        <f t="array" ref="T1904">_xlfn.IFS(S1904&lt;=2,"Excellent",S1904=3,"Average",S1904&lt;=5,"Poor")</f>
        <v>Excellent</v>
      </c>
      <c r="U1904" s="5">
        <v>44855</v>
      </c>
      <c r="V1904" s="7">
        <v>5</v>
      </c>
      <c r="W1904" s="7" t="str" cm="1">
        <f t="array" ref="W1904">_xlfn.IFS(S1904&lt;=2,"High",S1904=3,"Moderate",S1904&lt;=5,"Low")</f>
        <v>High</v>
      </c>
      <c r="X1904" s="7">
        <v>5</v>
      </c>
      <c r="Y1904" s="7" t="str" cm="1">
        <f t="array" ref="Y1904">_xlfn.IFS(S1904&lt;=2,"High",S1904=3,"Moderate",S1904&lt;=5,"Low")</f>
        <v>High</v>
      </c>
      <c r="Z1904" s="7">
        <v>3</v>
      </c>
      <c r="AA1904" s="7" t="str" cm="1">
        <f t="array" ref="AA1904">_xlfn.IFS(S1904&lt;=2,"High",S1904=3,"Moderate",S1904&lt;=5,"Low")</f>
        <v>High</v>
      </c>
      <c r="AB1904" s="5">
        <v>44886</v>
      </c>
      <c r="AC1904" s="7" t="s">
        <v>40</v>
      </c>
      <c r="AD1904" s="7" t="s">
        <v>50</v>
      </c>
      <c r="AE1904" s="7" t="s">
        <v>51</v>
      </c>
      <c r="AF1904" s="7">
        <v>4</v>
      </c>
      <c r="AG1904" s="8">
        <v>107.48</v>
      </c>
      <c r="AH1904" s="7">
        <v>61</v>
      </c>
      <c r="AI1904" s="7" t="str" cm="1">
        <f t="array" ref="AI1904">_xlfn.IFS(AH1904&lt;=25,"Young",AH1904&lt;=50,"Adult",AH1904&gt;50,"Old")</f>
        <v>Old</v>
      </c>
    </row>
    <row r="1905" spans="1:35" x14ac:dyDescent="0.35">
      <c r="A1905" s="11">
        <v>2427</v>
      </c>
      <c r="B1905" s="9">
        <v>43847</v>
      </c>
      <c r="C1905" s="10">
        <f t="shared" ca="1" si="29"/>
        <v>6.3416666666666668</v>
      </c>
      <c r="D1905" s="11" t="s">
        <v>119</v>
      </c>
      <c r="E1905" s="11" t="s">
        <v>28</v>
      </c>
      <c r="F1905" s="11" t="s">
        <v>29</v>
      </c>
      <c r="G1905" s="11" t="s">
        <v>45</v>
      </c>
      <c r="H1905" s="11" t="s">
        <v>31</v>
      </c>
      <c r="I1905" s="11" t="s">
        <v>54</v>
      </c>
      <c r="J1905" s="11" t="s">
        <v>94</v>
      </c>
      <c r="K1905" s="11" t="s">
        <v>69</v>
      </c>
      <c r="L1905" s="9">
        <v>20781</v>
      </c>
      <c r="M1905" s="11" t="s">
        <v>35</v>
      </c>
      <c r="N1905" s="11" t="s">
        <v>36</v>
      </c>
      <c r="O1905" s="11" t="s">
        <v>83</v>
      </c>
      <c r="P1905" s="11" t="s">
        <v>76</v>
      </c>
      <c r="Q1905" s="11" t="s">
        <v>39</v>
      </c>
      <c r="R1905" s="11" cm="1">
        <f t="array" ref="R1905">_xlfn.IFS(Table3[[#This Row],[Performance Levels]]="Exceeds",4,Table3[[#This Row],[Performance Levels]]="Fully Meets",3,Table3[[#This Row],[Performance Levels]]="PIP",1,Table3[[#This Row],[Performance Levels]]="Needs Improvement",2)</f>
        <v>3</v>
      </c>
      <c r="S1905" s="11">
        <v>5</v>
      </c>
      <c r="T1905" s="11" t="str" cm="1">
        <f t="array" ref="T1905">_xlfn.IFS(S1905&lt;=2,"Excellent",S1905=3,"Average",S1905&lt;=5,"Poor")</f>
        <v>Poor</v>
      </c>
      <c r="U1905" s="9">
        <v>45030</v>
      </c>
      <c r="V1905" s="11">
        <v>2</v>
      </c>
      <c r="W1905" s="11" t="str" cm="1">
        <f t="array" ref="W1905">_xlfn.IFS(S1905&lt;=2,"High",S1905=3,"Moderate",S1905&lt;=5,"Low")</f>
        <v>Low</v>
      </c>
      <c r="X1905" s="11">
        <v>2</v>
      </c>
      <c r="Y1905" s="11" t="str" cm="1">
        <f t="array" ref="Y1905">_xlfn.IFS(S1905&lt;=2,"High",S1905=3,"Moderate",S1905&lt;=5,"Low")</f>
        <v>Low</v>
      </c>
      <c r="Z1905" s="11">
        <v>1</v>
      </c>
      <c r="AA1905" s="11" t="str" cm="1">
        <f t="array" ref="AA1905">_xlfn.IFS(S1905&lt;=2,"High",S1905=3,"Moderate",S1905&lt;=5,"Low")</f>
        <v>Low</v>
      </c>
      <c r="AB1905" s="9">
        <v>44953</v>
      </c>
      <c r="AC1905" s="11" t="s">
        <v>91</v>
      </c>
      <c r="AD1905" s="11" t="s">
        <v>41</v>
      </c>
      <c r="AE1905" s="11" t="s">
        <v>72</v>
      </c>
      <c r="AF1905" s="11">
        <v>2</v>
      </c>
      <c r="AG1905" s="12">
        <v>528.76</v>
      </c>
      <c r="AH1905" s="11">
        <v>64</v>
      </c>
      <c r="AI1905" s="11" t="str" cm="1">
        <f t="array" ref="AI1905">_xlfn.IFS(AH1905&lt;=25,"Young",AH1905&lt;=50,"Adult",AH1905&gt;50,"Old")</f>
        <v>Old</v>
      </c>
    </row>
    <row r="1906" spans="1:35" x14ac:dyDescent="0.35">
      <c r="A1906" s="7">
        <v>2428</v>
      </c>
      <c r="B1906" s="5">
        <v>44351</v>
      </c>
      <c r="C1906" s="6">
        <f t="shared" ca="1" si="29"/>
        <v>4.9611111111111112</v>
      </c>
      <c r="D1906" s="7" t="s">
        <v>121</v>
      </c>
      <c r="E1906" s="7" t="s">
        <v>68</v>
      </c>
      <c r="F1906" s="7" t="s">
        <v>29</v>
      </c>
      <c r="G1906" s="7" t="s">
        <v>45</v>
      </c>
      <c r="H1906" s="7" t="s">
        <v>55</v>
      </c>
      <c r="I1906" s="7" t="s">
        <v>32</v>
      </c>
      <c r="J1906" s="7" t="s">
        <v>94</v>
      </c>
      <c r="K1906" s="7" t="s">
        <v>104</v>
      </c>
      <c r="L1906" s="5">
        <v>23033</v>
      </c>
      <c r="M1906" s="7" t="s">
        <v>35</v>
      </c>
      <c r="N1906" s="7" t="s">
        <v>36</v>
      </c>
      <c r="O1906" s="7" t="s">
        <v>37</v>
      </c>
      <c r="P1906" s="7" t="s">
        <v>76</v>
      </c>
      <c r="Q1906" s="7" t="s">
        <v>39</v>
      </c>
      <c r="R1906" s="7" cm="1">
        <f t="array" ref="R1906">_xlfn.IFS(Table3[[#This Row],[Performance Levels]]="Exceeds",4,Table3[[#This Row],[Performance Levels]]="Fully Meets",3,Table3[[#This Row],[Performance Levels]]="PIP",1,Table3[[#This Row],[Performance Levels]]="Needs Improvement",2)</f>
        <v>3</v>
      </c>
      <c r="S1906" s="7">
        <v>4</v>
      </c>
      <c r="T1906" s="7" t="str" cm="1">
        <f t="array" ref="T1906">_xlfn.IFS(S1906&lt;=2,"Excellent",S1906=3,"Average",S1906&lt;=5,"Poor")</f>
        <v>Poor</v>
      </c>
      <c r="U1906" s="5">
        <v>44895</v>
      </c>
      <c r="V1906" s="7">
        <v>2</v>
      </c>
      <c r="W1906" s="7" t="str" cm="1">
        <f t="array" ref="W1906">_xlfn.IFS(S1906&lt;=2,"High",S1906=3,"Moderate",S1906&lt;=5,"Low")</f>
        <v>Low</v>
      </c>
      <c r="X1906" s="7">
        <v>5</v>
      </c>
      <c r="Y1906" s="7" t="str" cm="1">
        <f t="array" ref="Y1906">_xlfn.IFS(S1906&lt;=2,"High",S1906=3,"Moderate",S1906&lt;=5,"Low")</f>
        <v>Low</v>
      </c>
      <c r="Z1906" s="7">
        <v>5</v>
      </c>
      <c r="AA1906" s="7" t="str" cm="1">
        <f t="array" ref="AA1906">_xlfn.IFS(S1906&lt;=2,"High",S1906=3,"Moderate",S1906&lt;=5,"Low")</f>
        <v>Low</v>
      </c>
      <c r="AB1906" s="5">
        <v>45120</v>
      </c>
      <c r="AC1906" s="7" t="s">
        <v>49</v>
      </c>
      <c r="AD1906" s="7" t="s">
        <v>50</v>
      </c>
      <c r="AE1906" s="7" t="s">
        <v>72</v>
      </c>
      <c r="AF1906" s="7">
        <v>4</v>
      </c>
      <c r="AG1906" s="8">
        <v>549.79999999999995</v>
      </c>
      <c r="AH1906" s="7">
        <v>58</v>
      </c>
      <c r="AI1906" s="7" t="str" cm="1">
        <f t="array" ref="AI1906">_xlfn.IFS(AH1906&lt;=25,"Young",AH1906&lt;=50,"Adult",AH1906&gt;50,"Old")</f>
        <v>Old</v>
      </c>
    </row>
    <row r="1907" spans="1:35" x14ac:dyDescent="0.35">
      <c r="A1907" s="11">
        <v>2429</v>
      </c>
      <c r="B1907" s="9">
        <v>43574</v>
      </c>
      <c r="C1907" s="10">
        <f t="shared" ca="1" si="29"/>
        <v>7.0861111111111112</v>
      </c>
      <c r="D1907" s="11" t="s">
        <v>132</v>
      </c>
      <c r="E1907" s="11" t="s">
        <v>68</v>
      </c>
      <c r="F1907" s="11" t="s">
        <v>29</v>
      </c>
      <c r="G1907" s="11" t="s">
        <v>45</v>
      </c>
      <c r="H1907" s="11" t="s">
        <v>31</v>
      </c>
      <c r="I1907" s="11" t="s">
        <v>32</v>
      </c>
      <c r="J1907" s="11" t="s">
        <v>33</v>
      </c>
      <c r="K1907" s="11" t="s">
        <v>69</v>
      </c>
      <c r="L1907" s="9">
        <v>36281</v>
      </c>
      <c r="M1907" s="11" t="s">
        <v>35</v>
      </c>
      <c r="N1907" s="11" t="s">
        <v>47</v>
      </c>
      <c r="O1907" s="11" t="s">
        <v>71</v>
      </c>
      <c r="P1907" s="11" t="s">
        <v>38</v>
      </c>
      <c r="Q1907" s="11" t="s">
        <v>39</v>
      </c>
      <c r="R1907" s="11" cm="1">
        <f t="array" ref="R1907">_xlfn.IFS(Table3[[#This Row],[Performance Levels]]="Exceeds",4,Table3[[#This Row],[Performance Levels]]="Fully Meets",3,Table3[[#This Row],[Performance Levels]]="PIP",1,Table3[[#This Row],[Performance Levels]]="Needs Improvement",2)</f>
        <v>3</v>
      </c>
      <c r="S1907" s="11">
        <v>4</v>
      </c>
      <c r="T1907" s="11" t="str" cm="1">
        <f t="array" ref="T1907">_xlfn.IFS(S1907&lt;=2,"Excellent",S1907=3,"Average",S1907&lt;=5,"Poor")</f>
        <v>Poor</v>
      </c>
      <c r="U1907" s="9">
        <v>44871</v>
      </c>
      <c r="V1907" s="11">
        <v>3</v>
      </c>
      <c r="W1907" s="11" t="str" cm="1">
        <f t="array" ref="W1907">_xlfn.IFS(S1907&lt;=2,"High",S1907=3,"Moderate",S1907&lt;=5,"Low")</f>
        <v>Low</v>
      </c>
      <c r="X1907" s="11">
        <v>4</v>
      </c>
      <c r="Y1907" s="11" t="str" cm="1">
        <f t="array" ref="Y1907">_xlfn.IFS(S1907&lt;=2,"High",S1907=3,"Moderate",S1907&lt;=5,"Low")</f>
        <v>Low</v>
      </c>
      <c r="Z1907" s="11">
        <v>2</v>
      </c>
      <c r="AA1907" s="11" t="str" cm="1">
        <f t="array" ref="AA1907">_xlfn.IFS(S1907&lt;=2,"High",S1907=3,"Moderate",S1907&lt;=5,"Low")</f>
        <v>Low</v>
      </c>
      <c r="AB1907" s="9">
        <v>44904</v>
      </c>
      <c r="AC1907" s="11" t="s">
        <v>91</v>
      </c>
      <c r="AD1907" s="11" t="s">
        <v>50</v>
      </c>
      <c r="AE1907" s="11" t="s">
        <v>62</v>
      </c>
      <c r="AF1907" s="11">
        <v>5</v>
      </c>
      <c r="AG1907" s="12">
        <v>308.10000000000002</v>
      </c>
      <c r="AH1907" s="11">
        <v>20</v>
      </c>
      <c r="AI1907" s="11" t="str" cm="1">
        <f t="array" ref="AI1907">_xlfn.IFS(AH1907&lt;=25,"Young",AH1907&lt;=50,"Adult",AH1907&gt;50,"Old")</f>
        <v>Young</v>
      </c>
    </row>
    <row r="1908" spans="1:35" x14ac:dyDescent="0.35">
      <c r="A1908" s="7">
        <v>2430</v>
      </c>
      <c r="B1908" s="5">
        <v>43421</v>
      </c>
      <c r="C1908" s="6">
        <f t="shared" ca="1" si="29"/>
        <v>7.5083333333333337</v>
      </c>
      <c r="D1908" s="7" t="s">
        <v>132</v>
      </c>
      <c r="E1908" s="7" t="s">
        <v>28</v>
      </c>
      <c r="F1908" s="7" t="s">
        <v>29</v>
      </c>
      <c r="G1908" s="7" t="s">
        <v>54</v>
      </c>
      <c r="H1908" s="7" t="s">
        <v>55</v>
      </c>
      <c r="I1908" s="7" t="s">
        <v>45</v>
      </c>
      <c r="J1908" s="7" t="s">
        <v>33</v>
      </c>
      <c r="K1908" s="7" t="s">
        <v>64</v>
      </c>
      <c r="L1908" s="5">
        <v>54173</v>
      </c>
      <c r="M1908" s="7" t="s">
        <v>35</v>
      </c>
      <c r="N1908" s="7" t="s">
        <v>47</v>
      </c>
      <c r="O1908" s="7" t="s">
        <v>37</v>
      </c>
      <c r="P1908" s="7" t="s">
        <v>60</v>
      </c>
      <c r="Q1908" s="7" t="s">
        <v>39</v>
      </c>
      <c r="R1908" s="7" cm="1">
        <f t="array" ref="R1908">_xlfn.IFS(Table3[[#This Row],[Performance Levels]]="Exceeds",4,Table3[[#This Row],[Performance Levels]]="Fully Meets",3,Table3[[#This Row],[Performance Levels]]="PIP",1,Table3[[#This Row],[Performance Levels]]="Needs Improvement",2)</f>
        <v>3</v>
      </c>
      <c r="S1908" s="7">
        <v>2</v>
      </c>
      <c r="T1908" s="7" t="str" cm="1">
        <f t="array" ref="T1908">_xlfn.IFS(S1908&lt;=2,"Excellent",S1908=3,"Average",S1908&lt;=5,"Poor")</f>
        <v>Excellent</v>
      </c>
      <c r="U1908" s="5">
        <v>44826</v>
      </c>
      <c r="V1908" s="7">
        <v>2</v>
      </c>
      <c r="W1908" s="7" t="str" cm="1">
        <f t="array" ref="W1908">_xlfn.IFS(S1908&lt;=2,"High",S1908=3,"Moderate",S1908&lt;=5,"Low")</f>
        <v>High</v>
      </c>
      <c r="X1908" s="7">
        <v>1</v>
      </c>
      <c r="Y1908" s="7" t="str" cm="1">
        <f t="array" ref="Y1908">_xlfn.IFS(S1908&lt;=2,"High",S1908=3,"Moderate",S1908&lt;=5,"Low")</f>
        <v>High</v>
      </c>
      <c r="Z1908" s="7">
        <v>1</v>
      </c>
      <c r="AA1908" s="7" t="str" cm="1">
        <f t="array" ref="AA1908">_xlfn.IFS(S1908&lt;=2,"High",S1908=3,"Moderate",S1908&lt;=5,"Low")</f>
        <v>High</v>
      </c>
      <c r="AB1908" s="5">
        <v>45072</v>
      </c>
      <c r="AC1908" s="7" t="s">
        <v>67</v>
      </c>
      <c r="AD1908" s="7" t="s">
        <v>50</v>
      </c>
      <c r="AE1908" s="7" t="s">
        <v>72</v>
      </c>
      <c r="AF1908" s="7">
        <v>2</v>
      </c>
      <c r="AG1908" s="8">
        <v>622.08000000000004</v>
      </c>
      <c r="AH1908" s="7">
        <v>70</v>
      </c>
      <c r="AI1908" s="7" t="str" cm="1">
        <f t="array" ref="AI1908">_xlfn.IFS(AH1908&lt;=25,"Young",AH1908&lt;=50,"Adult",AH1908&gt;50,"Old")</f>
        <v>Old</v>
      </c>
    </row>
    <row r="1909" spans="1:35" x14ac:dyDescent="0.35">
      <c r="A1909" s="11">
        <v>2431</v>
      </c>
      <c r="B1909" s="9">
        <v>44791</v>
      </c>
      <c r="C1909" s="10">
        <f t="shared" ca="1" si="29"/>
        <v>3.7555555555555555</v>
      </c>
      <c r="D1909" s="11" t="s">
        <v>132</v>
      </c>
      <c r="E1909" s="11" t="s">
        <v>84</v>
      </c>
      <c r="F1909" s="11" t="s">
        <v>29</v>
      </c>
      <c r="G1909" s="11" t="s">
        <v>30</v>
      </c>
      <c r="H1909" s="11" t="s">
        <v>44</v>
      </c>
      <c r="I1909" s="11" t="s">
        <v>54</v>
      </c>
      <c r="J1909" s="11" t="s">
        <v>33</v>
      </c>
      <c r="K1909" s="11" t="s">
        <v>64</v>
      </c>
      <c r="L1909" s="9">
        <v>51937</v>
      </c>
      <c r="M1909" s="11" t="s">
        <v>35</v>
      </c>
      <c r="N1909" s="11" t="s">
        <v>36</v>
      </c>
      <c r="O1909" s="11" t="s">
        <v>83</v>
      </c>
      <c r="P1909" s="11" t="s">
        <v>38</v>
      </c>
      <c r="Q1909" s="11" t="s">
        <v>39</v>
      </c>
      <c r="R1909" s="11" cm="1">
        <f t="array" ref="R1909">_xlfn.IFS(Table3[[#This Row],[Performance Levels]]="Exceeds",4,Table3[[#This Row],[Performance Levels]]="Fully Meets",3,Table3[[#This Row],[Performance Levels]]="PIP",1,Table3[[#This Row],[Performance Levels]]="Needs Improvement",2)</f>
        <v>3</v>
      </c>
      <c r="S1909" s="11">
        <v>4</v>
      </c>
      <c r="T1909" s="11" t="str" cm="1">
        <f t="array" ref="T1909">_xlfn.IFS(S1909&lt;=2,"Excellent",S1909=3,"Average",S1909&lt;=5,"Poor")</f>
        <v>Poor</v>
      </c>
      <c r="U1909" s="9">
        <v>44865</v>
      </c>
      <c r="V1909" s="11">
        <v>4</v>
      </c>
      <c r="W1909" s="11" t="str" cm="1">
        <f t="array" ref="W1909">_xlfn.IFS(S1909&lt;=2,"High",S1909=3,"Moderate",S1909&lt;=5,"Low")</f>
        <v>Low</v>
      </c>
      <c r="X1909" s="11">
        <v>2</v>
      </c>
      <c r="Y1909" s="11" t="str" cm="1">
        <f t="array" ref="Y1909">_xlfn.IFS(S1909&lt;=2,"High",S1909=3,"Moderate",S1909&lt;=5,"Low")</f>
        <v>Low</v>
      </c>
      <c r="Z1909" s="11">
        <v>5</v>
      </c>
      <c r="AA1909" s="11" t="str" cm="1">
        <f t="array" ref="AA1909">_xlfn.IFS(S1909&lt;=2,"High",S1909=3,"Moderate",S1909&lt;=5,"Low")</f>
        <v>Low</v>
      </c>
      <c r="AB1909" s="9">
        <v>45002</v>
      </c>
      <c r="AC1909" s="11" t="s">
        <v>49</v>
      </c>
      <c r="AD1909" s="11" t="s">
        <v>50</v>
      </c>
      <c r="AE1909" s="11" t="s">
        <v>51</v>
      </c>
      <c r="AF1909" s="11">
        <v>3</v>
      </c>
      <c r="AG1909" s="12">
        <v>730.23</v>
      </c>
      <c r="AH1909" s="11">
        <v>80</v>
      </c>
      <c r="AI1909" s="11" t="str" cm="1">
        <f t="array" ref="AI1909">_xlfn.IFS(AH1909&lt;=25,"Young",AH1909&lt;=50,"Adult",AH1909&gt;50,"Old")</f>
        <v>Old</v>
      </c>
    </row>
    <row r="1910" spans="1:35" x14ac:dyDescent="0.35">
      <c r="A1910" s="7">
        <v>2432</v>
      </c>
      <c r="B1910" s="5">
        <v>44967</v>
      </c>
      <c r="C1910" s="6">
        <f t="shared" ca="1" si="29"/>
        <v>3.2777777777777777</v>
      </c>
      <c r="D1910" s="7" t="s">
        <v>132</v>
      </c>
      <c r="E1910" s="7" t="s">
        <v>43</v>
      </c>
      <c r="F1910" s="7" t="s">
        <v>107</v>
      </c>
      <c r="G1910" s="7" t="s">
        <v>30</v>
      </c>
      <c r="H1910" s="7" t="s">
        <v>31</v>
      </c>
      <c r="I1910" s="7" t="s">
        <v>54</v>
      </c>
      <c r="J1910" s="7" t="s">
        <v>33</v>
      </c>
      <c r="K1910" s="7" t="s">
        <v>104</v>
      </c>
      <c r="L1910" s="5">
        <v>23119</v>
      </c>
      <c r="M1910" s="7" t="s">
        <v>35</v>
      </c>
      <c r="N1910" s="7" t="s">
        <v>36</v>
      </c>
      <c r="O1910" s="7" t="s">
        <v>83</v>
      </c>
      <c r="P1910" s="7" t="s">
        <v>66</v>
      </c>
      <c r="Q1910" s="7" t="s">
        <v>39</v>
      </c>
      <c r="R1910" s="7" cm="1">
        <f t="array" ref="R1910">_xlfn.IFS(Table3[[#This Row],[Performance Levels]]="Exceeds",4,Table3[[#This Row],[Performance Levels]]="Fully Meets",3,Table3[[#This Row],[Performance Levels]]="PIP",1,Table3[[#This Row],[Performance Levels]]="Needs Improvement",2)</f>
        <v>3</v>
      </c>
      <c r="S1910" s="7">
        <v>2</v>
      </c>
      <c r="T1910" s="7" t="str" cm="1">
        <f t="array" ref="T1910">_xlfn.IFS(S1910&lt;=2,"Excellent",S1910=3,"Average",S1910&lt;=5,"Poor")</f>
        <v>Excellent</v>
      </c>
      <c r="U1910" s="5">
        <v>45137</v>
      </c>
      <c r="V1910" s="7">
        <v>1</v>
      </c>
      <c r="W1910" s="7" t="str" cm="1">
        <f t="array" ref="W1910">_xlfn.IFS(S1910&lt;=2,"High",S1910=3,"Moderate",S1910&lt;=5,"Low")</f>
        <v>High</v>
      </c>
      <c r="X1910" s="7">
        <v>1</v>
      </c>
      <c r="Y1910" s="7" t="str" cm="1">
        <f t="array" ref="Y1910">_xlfn.IFS(S1910&lt;=2,"High",S1910=3,"Moderate",S1910&lt;=5,"Low")</f>
        <v>High</v>
      </c>
      <c r="Z1910" s="7">
        <v>2</v>
      </c>
      <c r="AA1910" s="7" t="str" cm="1">
        <f t="array" ref="AA1910">_xlfn.IFS(S1910&lt;=2,"High",S1910=3,"Moderate",S1910&lt;=5,"Low")</f>
        <v>High</v>
      </c>
      <c r="AB1910" s="5">
        <v>44790</v>
      </c>
      <c r="AC1910" s="7" t="s">
        <v>49</v>
      </c>
      <c r="AD1910" s="7" t="s">
        <v>50</v>
      </c>
      <c r="AE1910" s="7" t="s">
        <v>42</v>
      </c>
      <c r="AF1910" s="7">
        <v>1</v>
      </c>
      <c r="AG1910" s="8">
        <v>353.71</v>
      </c>
      <c r="AH1910" s="7">
        <v>60</v>
      </c>
      <c r="AI1910" s="7" t="str" cm="1">
        <f t="array" ref="AI1910">_xlfn.IFS(AH1910&lt;=25,"Young",AH1910&lt;=50,"Adult",AH1910&gt;50,"Old")</f>
        <v>Old</v>
      </c>
    </row>
    <row r="1911" spans="1:35" x14ac:dyDescent="0.35">
      <c r="A1911" s="11">
        <v>2433</v>
      </c>
      <c r="B1911" s="9">
        <v>43943</v>
      </c>
      <c r="C1911" s="10">
        <f t="shared" ca="1" si="29"/>
        <v>6.0777777777777775</v>
      </c>
      <c r="D1911" s="11" t="s">
        <v>132</v>
      </c>
      <c r="E1911" s="11" t="s">
        <v>86</v>
      </c>
      <c r="F1911" s="11" t="s">
        <v>29</v>
      </c>
      <c r="G1911" s="11" t="s">
        <v>30</v>
      </c>
      <c r="H1911" s="11" t="s">
        <v>31</v>
      </c>
      <c r="I1911" s="11" t="s">
        <v>32</v>
      </c>
      <c r="J1911" s="11" t="s">
        <v>33</v>
      </c>
      <c r="K1911" s="11" t="s">
        <v>78</v>
      </c>
      <c r="L1911" s="9">
        <v>28002</v>
      </c>
      <c r="M1911" s="11" t="s">
        <v>35</v>
      </c>
      <c r="N1911" s="11" t="s">
        <v>47</v>
      </c>
      <c r="O1911" s="11" t="s">
        <v>37</v>
      </c>
      <c r="P1911" s="11" t="s">
        <v>38</v>
      </c>
      <c r="Q1911" s="11" t="s">
        <v>39</v>
      </c>
      <c r="R1911" s="11" cm="1">
        <f t="array" ref="R1911">_xlfn.IFS(Table3[[#This Row],[Performance Levels]]="Exceeds",4,Table3[[#This Row],[Performance Levels]]="Fully Meets",3,Table3[[#This Row],[Performance Levels]]="PIP",1,Table3[[#This Row],[Performance Levels]]="Needs Improvement",2)</f>
        <v>3</v>
      </c>
      <c r="S1911" s="11">
        <v>1</v>
      </c>
      <c r="T1911" s="11" t="str" cm="1">
        <f t="array" ref="T1911">_xlfn.IFS(S1911&lt;=2,"Excellent",S1911=3,"Average",S1911&lt;=5,"Poor")</f>
        <v>Excellent</v>
      </c>
      <c r="U1911" s="9">
        <v>44778</v>
      </c>
      <c r="V1911" s="11">
        <v>1</v>
      </c>
      <c r="W1911" s="11" t="str" cm="1">
        <f t="array" ref="W1911">_xlfn.IFS(S1911&lt;=2,"High",S1911=3,"Moderate",S1911&lt;=5,"Low")</f>
        <v>High</v>
      </c>
      <c r="X1911" s="11">
        <v>5</v>
      </c>
      <c r="Y1911" s="11" t="str" cm="1">
        <f t="array" ref="Y1911">_xlfn.IFS(S1911&lt;=2,"High",S1911=3,"Moderate",S1911&lt;=5,"Low")</f>
        <v>High</v>
      </c>
      <c r="Z1911" s="11">
        <v>3</v>
      </c>
      <c r="AA1911" s="11" t="str" cm="1">
        <f t="array" ref="AA1911">_xlfn.IFS(S1911&lt;=2,"High",S1911=3,"Moderate",S1911&lt;=5,"Low")</f>
        <v>High</v>
      </c>
      <c r="AB1911" s="9">
        <v>45036</v>
      </c>
      <c r="AC1911" s="11" t="s">
        <v>67</v>
      </c>
      <c r="AD1911" s="11" t="s">
        <v>41</v>
      </c>
      <c r="AE1911" s="11" t="s">
        <v>62</v>
      </c>
      <c r="AF1911" s="11">
        <v>4</v>
      </c>
      <c r="AG1911" s="12">
        <v>580.82000000000005</v>
      </c>
      <c r="AH1911" s="11">
        <v>44</v>
      </c>
      <c r="AI1911" s="11" t="str" cm="1">
        <f t="array" ref="AI1911">_xlfn.IFS(AH1911&lt;=25,"Young",AH1911&lt;=50,"Adult",AH1911&gt;50,"Old")</f>
        <v>Adult</v>
      </c>
    </row>
    <row r="1912" spans="1:35" x14ac:dyDescent="0.35">
      <c r="A1912" s="7">
        <v>2434</v>
      </c>
      <c r="B1912" s="5">
        <v>44940</v>
      </c>
      <c r="C1912" s="6">
        <f t="shared" ca="1" si="29"/>
        <v>3.35</v>
      </c>
      <c r="D1912" s="7" t="s">
        <v>132</v>
      </c>
      <c r="E1912" s="7" t="s">
        <v>63</v>
      </c>
      <c r="F1912" s="7" t="s">
        <v>29</v>
      </c>
      <c r="G1912" s="7" t="s">
        <v>45</v>
      </c>
      <c r="H1912" s="7" t="s">
        <v>44</v>
      </c>
      <c r="I1912" s="7" t="s">
        <v>54</v>
      </c>
      <c r="J1912" s="7" t="s">
        <v>33</v>
      </c>
      <c r="K1912" s="7" t="s">
        <v>64</v>
      </c>
      <c r="L1912" s="5">
        <v>33503</v>
      </c>
      <c r="M1912" s="7" t="s">
        <v>35</v>
      </c>
      <c r="N1912" s="7" t="s">
        <v>47</v>
      </c>
      <c r="O1912" s="7" t="s">
        <v>83</v>
      </c>
      <c r="P1912" s="7" t="s">
        <v>60</v>
      </c>
      <c r="Q1912" s="7" t="s">
        <v>39</v>
      </c>
      <c r="R1912" s="7" cm="1">
        <f t="array" ref="R1912">_xlfn.IFS(Table3[[#This Row],[Performance Levels]]="Exceeds",4,Table3[[#This Row],[Performance Levels]]="Fully Meets",3,Table3[[#This Row],[Performance Levels]]="PIP",1,Table3[[#This Row],[Performance Levels]]="Needs Improvement",2)</f>
        <v>3</v>
      </c>
      <c r="S1912" s="7">
        <v>5</v>
      </c>
      <c r="T1912" s="7" t="str" cm="1">
        <f t="array" ref="T1912">_xlfn.IFS(S1912&lt;=2,"Excellent",S1912=3,"Average",S1912&lt;=5,"Poor")</f>
        <v>Poor</v>
      </c>
      <c r="U1912" s="5">
        <v>44787</v>
      </c>
      <c r="V1912" s="7">
        <v>5</v>
      </c>
      <c r="W1912" s="7" t="str" cm="1">
        <f t="array" ref="W1912">_xlfn.IFS(S1912&lt;=2,"High",S1912=3,"Moderate",S1912&lt;=5,"Low")</f>
        <v>Low</v>
      </c>
      <c r="X1912" s="7">
        <v>2</v>
      </c>
      <c r="Y1912" s="7" t="str" cm="1">
        <f t="array" ref="Y1912">_xlfn.IFS(S1912&lt;=2,"High",S1912=3,"Moderate",S1912&lt;=5,"Low")</f>
        <v>Low</v>
      </c>
      <c r="Z1912" s="7">
        <v>5</v>
      </c>
      <c r="AA1912" s="7" t="str" cm="1">
        <f t="array" ref="AA1912">_xlfn.IFS(S1912&lt;=2,"High",S1912=3,"Moderate",S1912&lt;=5,"Low")</f>
        <v>Low</v>
      </c>
      <c r="AB1912" s="5">
        <v>44810</v>
      </c>
      <c r="AC1912" s="7" t="s">
        <v>40</v>
      </c>
      <c r="AD1912" s="7" t="s">
        <v>50</v>
      </c>
      <c r="AE1912" s="7" t="s">
        <v>42</v>
      </c>
      <c r="AF1912" s="7">
        <v>4</v>
      </c>
      <c r="AG1912" s="8">
        <v>810.59</v>
      </c>
      <c r="AH1912" s="7">
        <v>32</v>
      </c>
      <c r="AI1912" s="7" t="str" cm="1">
        <f t="array" ref="AI1912">_xlfn.IFS(AH1912&lt;=25,"Young",AH1912&lt;=50,"Adult",AH1912&gt;50,"Old")</f>
        <v>Adult</v>
      </c>
    </row>
    <row r="1913" spans="1:35" x14ac:dyDescent="0.35">
      <c r="A1913" s="11">
        <v>2435</v>
      </c>
      <c r="B1913" s="9">
        <v>44998</v>
      </c>
      <c r="C1913" s="10">
        <f t="shared" ca="1" si="29"/>
        <v>3.1861111111111109</v>
      </c>
      <c r="D1913" s="11" t="s">
        <v>132</v>
      </c>
      <c r="E1913" s="11" t="s">
        <v>93</v>
      </c>
      <c r="F1913" s="11" t="s">
        <v>107</v>
      </c>
      <c r="G1913" s="11" t="s">
        <v>54</v>
      </c>
      <c r="H1913" s="11" t="s">
        <v>31</v>
      </c>
      <c r="I1913" s="11" t="s">
        <v>45</v>
      </c>
      <c r="J1913" s="11" t="s">
        <v>33</v>
      </c>
      <c r="K1913" s="11" t="s">
        <v>78</v>
      </c>
      <c r="L1913" s="9">
        <v>30107</v>
      </c>
      <c r="M1913" s="11" t="s">
        <v>35</v>
      </c>
      <c r="N1913" s="11" t="s">
        <v>47</v>
      </c>
      <c r="O1913" s="11" t="s">
        <v>59</v>
      </c>
      <c r="P1913" s="11" t="s">
        <v>38</v>
      </c>
      <c r="Q1913" s="11" t="s">
        <v>39</v>
      </c>
      <c r="R1913" s="11" cm="1">
        <f t="array" ref="R1913">_xlfn.IFS(Table3[[#This Row],[Performance Levels]]="Exceeds",4,Table3[[#This Row],[Performance Levels]]="Fully Meets",3,Table3[[#This Row],[Performance Levels]]="PIP",1,Table3[[#This Row],[Performance Levels]]="Needs Improvement",2)</f>
        <v>3</v>
      </c>
      <c r="S1913" s="11">
        <v>2</v>
      </c>
      <c r="T1913" s="11" t="str" cm="1">
        <f t="array" ref="T1913">_xlfn.IFS(S1913&lt;=2,"Excellent",S1913=3,"Average",S1913&lt;=5,"Poor")</f>
        <v>Excellent</v>
      </c>
      <c r="U1913" s="9">
        <v>44955</v>
      </c>
      <c r="V1913" s="11">
        <v>1</v>
      </c>
      <c r="W1913" s="11" t="str" cm="1">
        <f t="array" ref="W1913">_xlfn.IFS(S1913&lt;=2,"High",S1913=3,"Moderate",S1913&lt;=5,"Low")</f>
        <v>High</v>
      </c>
      <c r="X1913" s="11">
        <v>3</v>
      </c>
      <c r="Y1913" s="11" t="str" cm="1">
        <f t="array" ref="Y1913">_xlfn.IFS(S1913&lt;=2,"High",S1913=3,"Moderate",S1913&lt;=5,"Low")</f>
        <v>High</v>
      </c>
      <c r="Z1913" s="11">
        <v>2</v>
      </c>
      <c r="AA1913" s="11" t="str" cm="1">
        <f t="array" ref="AA1913">_xlfn.IFS(S1913&lt;=2,"High",S1913=3,"Moderate",S1913&lt;=5,"Low")</f>
        <v>High</v>
      </c>
      <c r="AB1913" s="9">
        <v>45011</v>
      </c>
      <c r="AC1913" s="11" t="s">
        <v>91</v>
      </c>
      <c r="AD1913" s="11" t="s">
        <v>41</v>
      </c>
      <c r="AE1913" s="11" t="s">
        <v>51</v>
      </c>
      <c r="AF1913" s="11">
        <v>5</v>
      </c>
      <c r="AG1913" s="12">
        <v>150.58000000000001</v>
      </c>
      <c r="AH1913" s="11">
        <v>41</v>
      </c>
      <c r="AI1913" s="11" t="str" cm="1">
        <f t="array" ref="AI1913">_xlfn.IFS(AH1913&lt;=25,"Young",AH1913&lt;=50,"Adult",AH1913&gt;50,"Old")</f>
        <v>Adult</v>
      </c>
    </row>
    <row r="1914" spans="1:35" x14ac:dyDescent="0.35">
      <c r="A1914" s="7">
        <v>2436</v>
      </c>
      <c r="B1914" s="5">
        <v>44925</v>
      </c>
      <c r="C1914" s="6">
        <f t="shared" ca="1" si="29"/>
        <v>3.3888888888888888</v>
      </c>
      <c r="D1914" s="7" t="s">
        <v>132</v>
      </c>
      <c r="E1914" s="7" t="s">
        <v>73</v>
      </c>
      <c r="F1914" s="7" t="s">
        <v>107</v>
      </c>
      <c r="G1914" s="7" t="s">
        <v>54</v>
      </c>
      <c r="H1914" s="7" t="s">
        <v>55</v>
      </c>
      <c r="I1914" s="7" t="s">
        <v>45</v>
      </c>
      <c r="J1914" s="7" t="s">
        <v>33</v>
      </c>
      <c r="K1914" s="7" t="s">
        <v>69</v>
      </c>
      <c r="L1914" s="5">
        <v>21298</v>
      </c>
      <c r="M1914" s="7" t="s">
        <v>35</v>
      </c>
      <c r="N1914" s="7" t="s">
        <v>47</v>
      </c>
      <c r="O1914" s="7" t="s">
        <v>83</v>
      </c>
      <c r="P1914" s="7" t="s">
        <v>38</v>
      </c>
      <c r="Q1914" s="7" t="s">
        <v>39</v>
      </c>
      <c r="R1914" s="7" cm="1">
        <f t="array" ref="R1914">_xlfn.IFS(Table3[[#This Row],[Performance Levels]]="Exceeds",4,Table3[[#This Row],[Performance Levels]]="Fully Meets",3,Table3[[#This Row],[Performance Levels]]="PIP",1,Table3[[#This Row],[Performance Levels]]="Needs Improvement",2)</f>
        <v>3</v>
      </c>
      <c r="S1914" s="7">
        <v>4</v>
      </c>
      <c r="T1914" s="7" t="str" cm="1">
        <f t="array" ref="T1914">_xlfn.IFS(S1914&lt;=2,"Excellent",S1914=3,"Average",S1914&lt;=5,"Poor")</f>
        <v>Poor</v>
      </c>
      <c r="U1914" s="5">
        <v>44869</v>
      </c>
      <c r="V1914" s="7">
        <v>1</v>
      </c>
      <c r="W1914" s="7" t="str" cm="1">
        <f t="array" ref="W1914">_xlfn.IFS(S1914&lt;=2,"High",S1914=3,"Moderate",S1914&lt;=5,"Low")</f>
        <v>Low</v>
      </c>
      <c r="X1914" s="7">
        <v>3</v>
      </c>
      <c r="Y1914" s="7" t="str" cm="1">
        <f t="array" ref="Y1914">_xlfn.IFS(S1914&lt;=2,"High",S1914=3,"Moderate",S1914&lt;=5,"Low")</f>
        <v>Low</v>
      </c>
      <c r="Z1914" s="7">
        <v>3</v>
      </c>
      <c r="AA1914" s="7" t="str" cm="1">
        <f t="array" ref="AA1914">_xlfn.IFS(S1914&lt;=2,"High",S1914=3,"Moderate",S1914&lt;=5,"Low")</f>
        <v>Low</v>
      </c>
      <c r="AB1914" s="5">
        <v>45055</v>
      </c>
      <c r="AC1914" s="7" t="s">
        <v>61</v>
      </c>
      <c r="AD1914" s="7" t="s">
        <v>50</v>
      </c>
      <c r="AE1914" s="7" t="s">
        <v>42</v>
      </c>
      <c r="AF1914" s="7">
        <v>5</v>
      </c>
      <c r="AG1914" s="8">
        <v>985.02</v>
      </c>
      <c r="AH1914" s="7">
        <v>64</v>
      </c>
      <c r="AI1914" s="7" t="str" cm="1">
        <f t="array" ref="AI1914">_xlfn.IFS(AH1914&lt;=25,"Young",AH1914&lt;=50,"Adult",AH1914&gt;50,"Old")</f>
        <v>Old</v>
      </c>
    </row>
    <row r="1915" spans="1:35" x14ac:dyDescent="0.35">
      <c r="A1915" s="11">
        <v>2437</v>
      </c>
      <c r="B1915" s="9">
        <v>43986</v>
      </c>
      <c r="C1915" s="10">
        <f t="shared" ca="1" si="29"/>
        <v>5.9611111111111112</v>
      </c>
      <c r="D1915" s="11" t="s">
        <v>132</v>
      </c>
      <c r="E1915" s="11" t="s">
        <v>80</v>
      </c>
      <c r="F1915" s="11" t="s">
        <v>107</v>
      </c>
      <c r="G1915" s="11" t="s">
        <v>54</v>
      </c>
      <c r="H1915" s="11" t="s">
        <v>44</v>
      </c>
      <c r="I1915" s="11" t="s">
        <v>54</v>
      </c>
      <c r="J1915" s="11" t="s">
        <v>33</v>
      </c>
      <c r="K1915" s="11" t="s">
        <v>99</v>
      </c>
      <c r="L1915" s="9">
        <v>28275</v>
      </c>
      <c r="M1915" s="11" t="s">
        <v>35</v>
      </c>
      <c r="N1915" s="11" t="s">
        <v>36</v>
      </c>
      <c r="O1915" s="11" t="s">
        <v>59</v>
      </c>
      <c r="P1915" s="11" t="s">
        <v>60</v>
      </c>
      <c r="Q1915" s="11" t="s">
        <v>39</v>
      </c>
      <c r="R1915" s="11" cm="1">
        <f t="array" ref="R1915">_xlfn.IFS(Table3[[#This Row],[Performance Levels]]="Exceeds",4,Table3[[#This Row],[Performance Levels]]="Fully Meets",3,Table3[[#This Row],[Performance Levels]]="PIP",1,Table3[[#This Row],[Performance Levels]]="Needs Improvement",2)</f>
        <v>3</v>
      </c>
      <c r="S1915" s="11">
        <v>2</v>
      </c>
      <c r="T1915" s="11" t="str" cm="1">
        <f t="array" ref="T1915">_xlfn.IFS(S1915&lt;=2,"Excellent",S1915=3,"Average",S1915&lt;=5,"Poor")</f>
        <v>Excellent</v>
      </c>
      <c r="U1915" s="9">
        <v>44851</v>
      </c>
      <c r="V1915" s="11">
        <v>3</v>
      </c>
      <c r="W1915" s="11" t="str" cm="1">
        <f t="array" ref="W1915">_xlfn.IFS(S1915&lt;=2,"High",S1915=3,"Moderate",S1915&lt;=5,"Low")</f>
        <v>High</v>
      </c>
      <c r="X1915" s="11">
        <v>5</v>
      </c>
      <c r="Y1915" s="11" t="str" cm="1">
        <f t="array" ref="Y1915">_xlfn.IFS(S1915&lt;=2,"High",S1915=3,"Moderate",S1915&lt;=5,"Low")</f>
        <v>High</v>
      </c>
      <c r="Z1915" s="11">
        <v>2</v>
      </c>
      <c r="AA1915" s="11" t="str" cm="1">
        <f t="array" ref="AA1915">_xlfn.IFS(S1915&lt;=2,"High",S1915=3,"Moderate",S1915&lt;=5,"Low")</f>
        <v>High</v>
      </c>
      <c r="AB1915" s="9">
        <v>45048</v>
      </c>
      <c r="AC1915" s="11" t="s">
        <v>49</v>
      </c>
      <c r="AD1915" s="11" t="s">
        <v>50</v>
      </c>
      <c r="AE1915" s="11" t="s">
        <v>62</v>
      </c>
      <c r="AF1915" s="11">
        <v>2</v>
      </c>
      <c r="AG1915" s="12">
        <v>669.99</v>
      </c>
      <c r="AH1915" s="11">
        <v>43</v>
      </c>
      <c r="AI1915" s="11" t="str" cm="1">
        <f t="array" ref="AI1915">_xlfn.IFS(AH1915&lt;=25,"Young",AH1915&lt;=50,"Adult",AH1915&gt;50,"Old")</f>
        <v>Adult</v>
      </c>
    </row>
    <row r="1916" spans="1:35" x14ac:dyDescent="0.35">
      <c r="A1916" s="7">
        <v>2438</v>
      </c>
      <c r="B1916" s="5">
        <v>44633</v>
      </c>
      <c r="C1916" s="6">
        <f t="shared" ca="1" si="29"/>
        <v>4.1861111111111109</v>
      </c>
      <c r="D1916" s="7" t="s">
        <v>132</v>
      </c>
      <c r="E1916" s="7" t="s">
        <v>53</v>
      </c>
      <c r="F1916" s="7" t="s">
        <v>29</v>
      </c>
      <c r="G1916" s="7" t="s">
        <v>30</v>
      </c>
      <c r="H1916" s="7" t="s">
        <v>44</v>
      </c>
      <c r="I1916" s="7" t="s">
        <v>54</v>
      </c>
      <c r="J1916" s="7" t="s">
        <v>33</v>
      </c>
      <c r="K1916" s="7" t="s">
        <v>102</v>
      </c>
      <c r="L1916" s="5">
        <v>23642</v>
      </c>
      <c r="M1916" s="7" t="s">
        <v>35</v>
      </c>
      <c r="N1916" s="7" t="s">
        <v>36</v>
      </c>
      <c r="O1916" s="7" t="s">
        <v>71</v>
      </c>
      <c r="P1916" s="7" t="s">
        <v>76</v>
      </c>
      <c r="Q1916" s="7" t="s">
        <v>39</v>
      </c>
      <c r="R1916" s="7" cm="1">
        <f t="array" ref="R1916">_xlfn.IFS(Table3[[#This Row],[Performance Levels]]="Exceeds",4,Table3[[#This Row],[Performance Levels]]="Fully Meets",3,Table3[[#This Row],[Performance Levels]]="PIP",1,Table3[[#This Row],[Performance Levels]]="Needs Improvement",2)</f>
        <v>3</v>
      </c>
      <c r="S1916" s="7">
        <v>5</v>
      </c>
      <c r="T1916" s="7" t="str" cm="1">
        <f t="array" ref="T1916">_xlfn.IFS(S1916&lt;=2,"Excellent",S1916=3,"Average",S1916&lt;=5,"Poor")</f>
        <v>Poor</v>
      </c>
      <c r="U1916" s="5">
        <v>44874</v>
      </c>
      <c r="V1916" s="7">
        <v>4</v>
      </c>
      <c r="W1916" s="7" t="str" cm="1">
        <f t="array" ref="W1916">_xlfn.IFS(S1916&lt;=2,"High",S1916=3,"Moderate",S1916&lt;=5,"Low")</f>
        <v>Low</v>
      </c>
      <c r="X1916" s="7">
        <v>1</v>
      </c>
      <c r="Y1916" s="7" t="str" cm="1">
        <f t="array" ref="Y1916">_xlfn.IFS(S1916&lt;=2,"High",S1916=3,"Moderate",S1916&lt;=5,"Low")</f>
        <v>Low</v>
      </c>
      <c r="Z1916" s="7">
        <v>4</v>
      </c>
      <c r="AA1916" s="7" t="str" cm="1">
        <f t="array" ref="AA1916">_xlfn.IFS(S1916&lt;=2,"High",S1916=3,"Moderate",S1916&lt;=5,"Low")</f>
        <v>Low</v>
      </c>
      <c r="AB1916" s="5">
        <v>44879</v>
      </c>
      <c r="AC1916" s="7" t="s">
        <v>49</v>
      </c>
      <c r="AD1916" s="7" t="s">
        <v>50</v>
      </c>
      <c r="AE1916" s="7" t="s">
        <v>42</v>
      </c>
      <c r="AF1916" s="7">
        <v>1</v>
      </c>
      <c r="AG1916" s="8">
        <v>101.26</v>
      </c>
      <c r="AH1916" s="7">
        <v>58</v>
      </c>
      <c r="AI1916" s="7" t="str" cm="1">
        <f t="array" ref="AI1916">_xlfn.IFS(AH1916&lt;=25,"Young",AH1916&lt;=50,"Adult",AH1916&gt;50,"Old")</f>
        <v>Old</v>
      </c>
    </row>
    <row r="1917" spans="1:35" x14ac:dyDescent="0.35">
      <c r="A1917" s="11">
        <v>2439</v>
      </c>
      <c r="B1917" s="9">
        <v>44429</v>
      </c>
      <c r="C1917" s="10">
        <f t="shared" ca="1" si="29"/>
        <v>4.7472222222222218</v>
      </c>
      <c r="D1917" s="11" t="s">
        <v>132</v>
      </c>
      <c r="E1917" s="11" t="s">
        <v>68</v>
      </c>
      <c r="F1917" s="11" t="s">
        <v>29</v>
      </c>
      <c r="G1917" s="11" t="s">
        <v>30</v>
      </c>
      <c r="H1917" s="11" t="s">
        <v>55</v>
      </c>
      <c r="I1917" s="11" t="s">
        <v>45</v>
      </c>
      <c r="J1917" s="11" t="s">
        <v>33</v>
      </c>
      <c r="K1917" s="11" t="s">
        <v>78</v>
      </c>
      <c r="L1917" s="9">
        <v>52727</v>
      </c>
      <c r="M1917" s="11" t="s">
        <v>35</v>
      </c>
      <c r="N1917" s="11" t="s">
        <v>36</v>
      </c>
      <c r="O1917" s="11" t="s">
        <v>37</v>
      </c>
      <c r="P1917" s="11" t="s">
        <v>60</v>
      </c>
      <c r="Q1917" s="11" t="s">
        <v>39</v>
      </c>
      <c r="R1917" s="11" cm="1">
        <f t="array" ref="R1917">_xlfn.IFS(Table3[[#This Row],[Performance Levels]]="Exceeds",4,Table3[[#This Row],[Performance Levels]]="Fully Meets",3,Table3[[#This Row],[Performance Levels]]="PIP",1,Table3[[#This Row],[Performance Levels]]="Needs Improvement",2)</f>
        <v>3</v>
      </c>
      <c r="S1917" s="11">
        <v>5</v>
      </c>
      <c r="T1917" s="11" t="str" cm="1">
        <f t="array" ref="T1917">_xlfn.IFS(S1917&lt;=2,"Excellent",S1917=3,"Average",S1917&lt;=5,"Poor")</f>
        <v>Poor</v>
      </c>
      <c r="U1917" s="9">
        <v>44788</v>
      </c>
      <c r="V1917" s="11">
        <v>4</v>
      </c>
      <c r="W1917" s="11" t="str" cm="1">
        <f t="array" ref="W1917">_xlfn.IFS(S1917&lt;=2,"High",S1917=3,"Moderate",S1917&lt;=5,"Low")</f>
        <v>Low</v>
      </c>
      <c r="X1917" s="11">
        <v>3</v>
      </c>
      <c r="Y1917" s="11" t="str" cm="1">
        <f t="array" ref="Y1917">_xlfn.IFS(S1917&lt;=2,"High",S1917=3,"Moderate",S1917&lt;=5,"Low")</f>
        <v>Low</v>
      </c>
      <c r="Z1917" s="11">
        <v>5</v>
      </c>
      <c r="AA1917" s="11" t="str" cm="1">
        <f t="array" ref="AA1917">_xlfn.IFS(S1917&lt;=2,"High",S1917=3,"Moderate",S1917&lt;=5,"Low")</f>
        <v>Low</v>
      </c>
      <c r="AB1917" s="9">
        <v>44863</v>
      </c>
      <c r="AC1917" s="11" t="s">
        <v>61</v>
      </c>
      <c r="AD1917" s="11" t="s">
        <v>50</v>
      </c>
      <c r="AE1917" s="11" t="s">
        <v>42</v>
      </c>
      <c r="AF1917" s="11">
        <v>4</v>
      </c>
      <c r="AG1917" s="12">
        <v>816.24</v>
      </c>
      <c r="AH1917" s="11">
        <v>77</v>
      </c>
      <c r="AI1917" s="11" t="str" cm="1">
        <f t="array" ref="AI1917">_xlfn.IFS(AH1917&lt;=25,"Young",AH1917&lt;=50,"Adult",AH1917&gt;50,"Old")</f>
        <v>Old</v>
      </c>
    </row>
    <row r="1918" spans="1:35" x14ac:dyDescent="0.35">
      <c r="A1918" s="7">
        <v>2440</v>
      </c>
      <c r="B1918" s="5">
        <v>44331</v>
      </c>
      <c r="C1918" s="6">
        <f t="shared" ca="1" si="29"/>
        <v>5.0138888888888893</v>
      </c>
      <c r="D1918" s="7" t="s">
        <v>132</v>
      </c>
      <c r="E1918" s="7" t="s">
        <v>28</v>
      </c>
      <c r="F1918" s="7" t="s">
        <v>29</v>
      </c>
      <c r="G1918" s="7" t="s">
        <v>30</v>
      </c>
      <c r="H1918" s="7" t="s">
        <v>55</v>
      </c>
      <c r="I1918" s="7" t="s">
        <v>32</v>
      </c>
      <c r="J1918" s="7" t="s">
        <v>33</v>
      </c>
      <c r="K1918" s="7" t="s">
        <v>64</v>
      </c>
      <c r="L1918" s="5">
        <v>22850</v>
      </c>
      <c r="M1918" s="7" t="s">
        <v>35</v>
      </c>
      <c r="N1918" s="7" t="s">
        <v>47</v>
      </c>
      <c r="O1918" s="7" t="s">
        <v>59</v>
      </c>
      <c r="P1918" s="7" t="s">
        <v>76</v>
      </c>
      <c r="Q1918" s="7" t="s">
        <v>39</v>
      </c>
      <c r="R1918" s="7" cm="1">
        <f t="array" ref="R1918">_xlfn.IFS(Table3[[#This Row],[Performance Levels]]="Exceeds",4,Table3[[#This Row],[Performance Levels]]="Fully Meets",3,Table3[[#This Row],[Performance Levels]]="PIP",1,Table3[[#This Row],[Performance Levels]]="Needs Improvement",2)</f>
        <v>3</v>
      </c>
      <c r="S1918" s="7">
        <v>1</v>
      </c>
      <c r="T1918" s="7" t="str" cm="1">
        <f t="array" ref="T1918">_xlfn.IFS(S1918&lt;=2,"Excellent",S1918=3,"Average",S1918&lt;=5,"Poor")</f>
        <v>Excellent</v>
      </c>
      <c r="U1918" s="5">
        <v>44993</v>
      </c>
      <c r="V1918" s="7">
        <v>2</v>
      </c>
      <c r="W1918" s="7" t="str" cm="1">
        <f t="array" ref="W1918">_xlfn.IFS(S1918&lt;=2,"High",S1918=3,"Moderate",S1918&lt;=5,"Low")</f>
        <v>High</v>
      </c>
      <c r="X1918" s="7">
        <v>5</v>
      </c>
      <c r="Y1918" s="7" t="str" cm="1">
        <f t="array" ref="Y1918">_xlfn.IFS(S1918&lt;=2,"High",S1918=3,"Moderate",S1918&lt;=5,"Low")</f>
        <v>High</v>
      </c>
      <c r="Z1918" s="7">
        <v>2</v>
      </c>
      <c r="AA1918" s="7" t="str" cm="1">
        <f t="array" ref="AA1918">_xlfn.IFS(S1918&lt;=2,"High",S1918=3,"Moderate",S1918&lt;=5,"Low")</f>
        <v>High</v>
      </c>
      <c r="AB1918" s="5">
        <v>44889</v>
      </c>
      <c r="AC1918" s="7" t="s">
        <v>91</v>
      </c>
      <c r="AD1918" s="7" t="s">
        <v>41</v>
      </c>
      <c r="AE1918" s="7" t="s">
        <v>42</v>
      </c>
      <c r="AF1918" s="7">
        <v>4</v>
      </c>
      <c r="AG1918" s="8">
        <v>809.02</v>
      </c>
      <c r="AH1918" s="7">
        <v>59</v>
      </c>
      <c r="AI1918" s="7" t="str" cm="1">
        <f t="array" ref="AI1918">_xlfn.IFS(AH1918&lt;=25,"Young",AH1918&lt;=50,"Adult",AH1918&gt;50,"Old")</f>
        <v>Old</v>
      </c>
    </row>
    <row r="1919" spans="1:35" x14ac:dyDescent="0.35">
      <c r="A1919" s="11">
        <v>2441</v>
      </c>
      <c r="B1919" s="9">
        <v>44391</v>
      </c>
      <c r="C1919" s="10">
        <f t="shared" ca="1" si="29"/>
        <v>4.8499999999999996</v>
      </c>
      <c r="D1919" s="11" t="s">
        <v>135</v>
      </c>
      <c r="E1919" s="11" t="s">
        <v>84</v>
      </c>
      <c r="F1919" s="11" t="s">
        <v>29</v>
      </c>
      <c r="G1919" s="11" t="s">
        <v>30</v>
      </c>
      <c r="H1919" s="11" t="s">
        <v>55</v>
      </c>
      <c r="I1919" s="11" t="s">
        <v>45</v>
      </c>
      <c r="J1919" s="11" t="s">
        <v>33</v>
      </c>
      <c r="K1919" s="11" t="s">
        <v>57</v>
      </c>
      <c r="L1919" s="9">
        <v>27017</v>
      </c>
      <c r="M1919" s="11" t="s">
        <v>35</v>
      </c>
      <c r="N1919" s="11" t="s">
        <v>47</v>
      </c>
      <c r="O1919" s="11" t="s">
        <v>48</v>
      </c>
      <c r="P1919" s="11" t="s">
        <v>66</v>
      </c>
      <c r="Q1919" s="11" t="s">
        <v>39</v>
      </c>
      <c r="R1919" s="11" cm="1">
        <f t="array" ref="R1919">_xlfn.IFS(Table3[[#This Row],[Performance Levels]]="Exceeds",4,Table3[[#This Row],[Performance Levels]]="Fully Meets",3,Table3[[#This Row],[Performance Levels]]="PIP",1,Table3[[#This Row],[Performance Levels]]="Needs Improvement",2)</f>
        <v>3</v>
      </c>
      <c r="S1919" s="11">
        <v>2</v>
      </c>
      <c r="T1919" s="11" t="str" cm="1">
        <f t="array" ref="T1919">_xlfn.IFS(S1919&lt;=2,"Excellent",S1919=3,"Average",S1919&lt;=5,"Poor")</f>
        <v>Excellent</v>
      </c>
      <c r="U1919" s="9">
        <v>44851</v>
      </c>
      <c r="V1919" s="11">
        <v>2</v>
      </c>
      <c r="W1919" s="11" t="str" cm="1">
        <f t="array" ref="W1919">_xlfn.IFS(S1919&lt;=2,"High",S1919=3,"Moderate",S1919&lt;=5,"Low")</f>
        <v>High</v>
      </c>
      <c r="X1919" s="11">
        <v>4</v>
      </c>
      <c r="Y1919" s="11" t="str" cm="1">
        <f t="array" ref="Y1919">_xlfn.IFS(S1919&lt;=2,"High",S1919=3,"Moderate",S1919&lt;=5,"Low")</f>
        <v>High</v>
      </c>
      <c r="Z1919" s="11">
        <v>2</v>
      </c>
      <c r="AA1919" s="11" t="str" cm="1">
        <f t="array" ref="AA1919">_xlfn.IFS(S1919&lt;=2,"High",S1919=3,"Moderate",S1919&lt;=5,"Low")</f>
        <v>High</v>
      </c>
      <c r="AB1919" s="9">
        <v>44851</v>
      </c>
      <c r="AC1919" s="11" t="s">
        <v>61</v>
      </c>
      <c r="AD1919" s="11" t="s">
        <v>50</v>
      </c>
      <c r="AE1919" s="11" t="s">
        <v>72</v>
      </c>
      <c r="AF1919" s="11">
        <v>5</v>
      </c>
      <c r="AG1919" s="12">
        <v>559.08000000000004</v>
      </c>
      <c r="AH1919" s="11">
        <v>48</v>
      </c>
      <c r="AI1919" s="11" t="str" cm="1">
        <f t="array" ref="AI1919">_xlfn.IFS(AH1919&lt;=25,"Young",AH1919&lt;=50,"Adult",AH1919&gt;50,"Old")</f>
        <v>Adult</v>
      </c>
    </row>
    <row r="1920" spans="1:35" x14ac:dyDescent="0.35">
      <c r="A1920" s="7">
        <v>2442</v>
      </c>
      <c r="B1920" s="5">
        <v>44957</v>
      </c>
      <c r="C1920" s="6">
        <f t="shared" ca="1" si="29"/>
        <v>3.3055555555555554</v>
      </c>
      <c r="D1920" s="7" t="s">
        <v>147</v>
      </c>
      <c r="E1920" s="7" t="s">
        <v>84</v>
      </c>
      <c r="F1920" s="7" t="s">
        <v>29</v>
      </c>
      <c r="G1920" s="7" t="s">
        <v>30</v>
      </c>
      <c r="H1920" s="7" t="s">
        <v>31</v>
      </c>
      <c r="I1920" s="7" t="s">
        <v>54</v>
      </c>
      <c r="J1920" s="7" t="s">
        <v>33</v>
      </c>
      <c r="K1920" s="7" t="s">
        <v>81</v>
      </c>
      <c r="L1920" s="5">
        <v>26770</v>
      </c>
      <c r="M1920" s="7" t="s">
        <v>35</v>
      </c>
      <c r="N1920" s="7" t="s">
        <v>36</v>
      </c>
      <c r="O1920" s="7" t="s">
        <v>71</v>
      </c>
      <c r="P1920" s="7" t="s">
        <v>76</v>
      </c>
      <c r="Q1920" s="7" t="s">
        <v>39</v>
      </c>
      <c r="R1920" s="7" cm="1">
        <f t="array" ref="R1920">_xlfn.IFS(Table3[[#This Row],[Performance Levels]]="Exceeds",4,Table3[[#This Row],[Performance Levels]]="Fully Meets",3,Table3[[#This Row],[Performance Levels]]="PIP",1,Table3[[#This Row],[Performance Levels]]="Needs Improvement",2)</f>
        <v>3</v>
      </c>
      <c r="S1920" s="7">
        <v>1</v>
      </c>
      <c r="T1920" s="7" t="str" cm="1">
        <f t="array" ref="T1920">_xlfn.IFS(S1920&lt;=2,"Excellent",S1920=3,"Average",S1920&lt;=5,"Poor")</f>
        <v>Excellent</v>
      </c>
      <c r="U1920" s="5">
        <v>44952</v>
      </c>
      <c r="V1920" s="7">
        <v>2</v>
      </c>
      <c r="W1920" s="7" t="str" cm="1">
        <f t="array" ref="W1920">_xlfn.IFS(S1920&lt;=2,"High",S1920=3,"Moderate",S1920&lt;=5,"Low")</f>
        <v>High</v>
      </c>
      <c r="X1920" s="7">
        <v>1</v>
      </c>
      <c r="Y1920" s="7" t="str" cm="1">
        <f t="array" ref="Y1920">_xlfn.IFS(S1920&lt;=2,"High",S1920=3,"Moderate",S1920&lt;=5,"Low")</f>
        <v>High</v>
      </c>
      <c r="Z1920" s="7">
        <v>5</v>
      </c>
      <c r="AA1920" s="7" t="str" cm="1">
        <f t="array" ref="AA1920">_xlfn.IFS(S1920&lt;=2,"High",S1920=3,"Moderate",S1920&lt;=5,"Low")</f>
        <v>High</v>
      </c>
      <c r="AB1920" s="5">
        <v>44944</v>
      </c>
      <c r="AC1920" s="7" t="s">
        <v>91</v>
      </c>
      <c r="AD1920" s="7" t="s">
        <v>41</v>
      </c>
      <c r="AE1920" s="7" t="s">
        <v>42</v>
      </c>
      <c r="AF1920" s="7">
        <v>2</v>
      </c>
      <c r="AG1920" s="8">
        <v>688.8</v>
      </c>
      <c r="AH1920" s="7">
        <v>50</v>
      </c>
      <c r="AI1920" s="7" t="str" cm="1">
        <f t="array" ref="AI1920">_xlfn.IFS(AH1920&lt;=25,"Young",AH1920&lt;=50,"Adult",AH1920&gt;50,"Old")</f>
        <v>Adult</v>
      </c>
    </row>
    <row r="1921" spans="1:35" x14ac:dyDescent="0.35">
      <c r="A1921" s="11">
        <v>2443</v>
      </c>
      <c r="B1921" s="9">
        <v>44039</v>
      </c>
      <c r="C1921" s="10">
        <f t="shared" ca="1" si="29"/>
        <v>5.8138888888888891</v>
      </c>
      <c r="D1921" s="11" t="s">
        <v>119</v>
      </c>
      <c r="E1921" s="11" t="s">
        <v>43</v>
      </c>
      <c r="F1921" s="11" t="s">
        <v>29</v>
      </c>
      <c r="G1921" s="11" t="s">
        <v>45</v>
      </c>
      <c r="H1921" s="11" t="s">
        <v>55</v>
      </c>
      <c r="I1921" s="11" t="s">
        <v>54</v>
      </c>
      <c r="J1921" s="11" t="s">
        <v>33</v>
      </c>
      <c r="K1921" s="11" t="s">
        <v>100</v>
      </c>
      <c r="L1921" s="9">
        <v>27847</v>
      </c>
      <c r="M1921" s="11" t="s">
        <v>35</v>
      </c>
      <c r="N1921" s="11" t="s">
        <v>36</v>
      </c>
      <c r="O1921" s="11" t="s">
        <v>37</v>
      </c>
      <c r="P1921" s="11" t="s">
        <v>38</v>
      </c>
      <c r="Q1921" s="11" t="s">
        <v>39</v>
      </c>
      <c r="R1921" s="11" cm="1">
        <f t="array" ref="R1921">_xlfn.IFS(Table3[[#This Row],[Performance Levels]]="Exceeds",4,Table3[[#This Row],[Performance Levels]]="Fully Meets",3,Table3[[#This Row],[Performance Levels]]="PIP",1,Table3[[#This Row],[Performance Levels]]="Needs Improvement",2)</f>
        <v>3</v>
      </c>
      <c r="S1921" s="11">
        <v>1</v>
      </c>
      <c r="T1921" s="11" t="str" cm="1">
        <f t="array" ref="T1921">_xlfn.IFS(S1921&lt;=2,"Excellent",S1921=3,"Average",S1921&lt;=5,"Poor")</f>
        <v>Excellent</v>
      </c>
      <c r="U1921" s="9">
        <v>44790</v>
      </c>
      <c r="V1921" s="11">
        <v>4</v>
      </c>
      <c r="W1921" s="11" t="str" cm="1">
        <f t="array" ref="W1921">_xlfn.IFS(S1921&lt;=2,"High",S1921=3,"Moderate",S1921&lt;=5,"Low")</f>
        <v>High</v>
      </c>
      <c r="X1921" s="11">
        <v>3</v>
      </c>
      <c r="Y1921" s="11" t="str" cm="1">
        <f t="array" ref="Y1921">_xlfn.IFS(S1921&lt;=2,"High",S1921=3,"Moderate",S1921&lt;=5,"Low")</f>
        <v>High</v>
      </c>
      <c r="Z1921" s="11">
        <v>5</v>
      </c>
      <c r="AA1921" s="11" t="str" cm="1">
        <f t="array" ref="AA1921">_xlfn.IFS(S1921&lt;=2,"High",S1921=3,"Moderate",S1921&lt;=5,"Low")</f>
        <v>High</v>
      </c>
      <c r="AB1921" s="9">
        <v>44925</v>
      </c>
      <c r="AC1921" s="11" t="s">
        <v>61</v>
      </c>
      <c r="AD1921" s="11" t="s">
        <v>50</v>
      </c>
      <c r="AE1921" s="11" t="s">
        <v>62</v>
      </c>
      <c r="AF1921" s="11">
        <v>5</v>
      </c>
      <c r="AG1921" s="12">
        <v>300.20999999999998</v>
      </c>
      <c r="AH1921" s="11">
        <v>44</v>
      </c>
      <c r="AI1921" s="11" t="str" cm="1">
        <f t="array" ref="AI1921">_xlfn.IFS(AH1921&lt;=25,"Young",AH1921&lt;=50,"Adult",AH1921&gt;50,"Old")</f>
        <v>Adult</v>
      </c>
    </row>
    <row r="1922" spans="1:35" x14ac:dyDescent="0.35">
      <c r="A1922" s="7">
        <v>2444</v>
      </c>
      <c r="B1922" s="5">
        <v>45032</v>
      </c>
      <c r="C1922" s="6">
        <f t="shared" ca="1" si="29"/>
        <v>3.0944444444444446</v>
      </c>
      <c r="D1922" s="7" t="s">
        <v>119</v>
      </c>
      <c r="E1922" s="7" t="s">
        <v>86</v>
      </c>
      <c r="F1922" s="7" t="s">
        <v>29</v>
      </c>
      <c r="G1922" s="7" t="s">
        <v>45</v>
      </c>
      <c r="H1922" s="7" t="s">
        <v>31</v>
      </c>
      <c r="I1922" s="7" t="s">
        <v>45</v>
      </c>
      <c r="J1922" s="7" t="s">
        <v>94</v>
      </c>
      <c r="K1922" s="7" t="s">
        <v>100</v>
      </c>
      <c r="L1922" s="5">
        <v>21070</v>
      </c>
      <c r="M1922" s="7" t="s">
        <v>35</v>
      </c>
      <c r="N1922" s="7" t="s">
        <v>36</v>
      </c>
      <c r="O1922" s="7" t="s">
        <v>71</v>
      </c>
      <c r="P1922" s="7" t="s">
        <v>60</v>
      </c>
      <c r="Q1922" s="7" t="s">
        <v>39</v>
      </c>
      <c r="R1922" s="7" cm="1">
        <f t="array" ref="R1922">_xlfn.IFS(Table3[[#This Row],[Performance Levels]]="Exceeds",4,Table3[[#This Row],[Performance Levels]]="Fully Meets",3,Table3[[#This Row],[Performance Levels]]="PIP",1,Table3[[#This Row],[Performance Levels]]="Needs Improvement",2)</f>
        <v>3</v>
      </c>
      <c r="S1922" s="7">
        <v>4</v>
      </c>
      <c r="T1922" s="7" t="str" cm="1">
        <f t="array" ref="T1922">_xlfn.IFS(S1922&lt;=2,"Excellent",S1922=3,"Average",S1922&lt;=5,"Poor")</f>
        <v>Poor</v>
      </c>
      <c r="U1922" s="5">
        <v>45143</v>
      </c>
      <c r="V1922" s="7">
        <v>1</v>
      </c>
      <c r="W1922" s="7" t="str" cm="1">
        <f t="array" ref="W1922">_xlfn.IFS(S1922&lt;=2,"High",S1922=3,"Moderate",S1922&lt;=5,"Low")</f>
        <v>Low</v>
      </c>
      <c r="X1922" s="7">
        <v>1</v>
      </c>
      <c r="Y1922" s="7" t="str" cm="1">
        <f t="array" ref="Y1922">_xlfn.IFS(S1922&lt;=2,"High",S1922=3,"Moderate",S1922&lt;=5,"Low")</f>
        <v>Low</v>
      </c>
      <c r="Z1922" s="7">
        <v>5</v>
      </c>
      <c r="AA1922" s="7" t="str" cm="1">
        <f t="array" ref="AA1922">_xlfn.IFS(S1922&lt;=2,"High",S1922=3,"Moderate",S1922&lt;=5,"Low")</f>
        <v>Low</v>
      </c>
      <c r="AB1922" s="5">
        <v>44868</v>
      </c>
      <c r="AC1922" s="7" t="s">
        <v>61</v>
      </c>
      <c r="AD1922" s="7" t="s">
        <v>50</v>
      </c>
      <c r="AE1922" s="7" t="s">
        <v>62</v>
      </c>
      <c r="AF1922" s="7">
        <v>1</v>
      </c>
      <c r="AG1922" s="8">
        <v>851.57</v>
      </c>
      <c r="AH1922" s="7">
        <v>66</v>
      </c>
      <c r="AI1922" s="7" t="str" cm="1">
        <f t="array" ref="AI1922">_xlfn.IFS(AH1922&lt;=25,"Young",AH1922&lt;=50,"Adult",AH1922&gt;50,"Old")</f>
        <v>Old</v>
      </c>
    </row>
    <row r="1923" spans="1:35" x14ac:dyDescent="0.35">
      <c r="A1923" s="11">
        <v>2445</v>
      </c>
      <c r="B1923" s="9">
        <v>43829</v>
      </c>
      <c r="C1923" s="10">
        <f t="shared" ref="C1923:C1986" ca="1" si="30">YEARFRAC(B1923,TODAY())</f>
        <v>6.3888888888888893</v>
      </c>
      <c r="D1923" s="11" t="s">
        <v>132</v>
      </c>
      <c r="E1923" s="11" t="s">
        <v>86</v>
      </c>
      <c r="F1923" s="11" t="s">
        <v>29</v>
      </c>
      <c r="G1923" s="11" t="s">
        <v>30</v>
      </c>
      <c r="H1923" s="11" t="s">
        <v>55</v>
      </c>
      <c r="I1923" s="11" t="s">
        <v>32</v>
      </c>
      <c r="J1923" s="11" t="s">
        <v>33</v>
      </c>
      <c r="K1923" s="11" t="s">
        <v>64</v>
      </c>
      <c r="L1923" s="9">
        <v>25568</v>
      </c>
      <c r="M1923" s="11" t="s">
        <v>35</v>
      </c>
      <c r="N1923" s="11" t="s">
        <v>36</v>
      </c>
      <c r="O1923" s="11" t="s">
        <v>83</v>
      </c>
      <c r="P1923" s="11" t="s">
        <v>38</v>
      </c>
      <c r="Q1923" s="11" t="s">
        <v>39</v>
      </c>
      <c r="R1923" s="11" cm="1">
        <f t="array" ref="R1923">_xlfn.IFS(Table3[[#This Row],[Performance Levels]]="Exceeds",4,Table3[[#This Row],[Performance Levels]]="Fully Meets",3,Table3[[#This Row],[Performance Levels]]="PIP",1,Table3[[#This Row],[Performance Levels]]="Needs Improvement",2)</f>
        <v>3</v>
      </c>
      <c r="S1923" s="11">
        <v>2</v>
      </c>
      <c r="T1923" s="11" t="str" cm="1">
        <f t="array" ref="T1923">_xlfn.IFS(S1923&lt;=2,"Excellent",S1923=3,"Average",S1923&lt;=5,"Poor")</f>
        <v>Excellent</v>
      </c>
      <c r="U1923" s="9">
        <v>44885</v>
      </c>
      <c r="V1923" s="11">
        <v>3</v>
      </c>
      <c r="W1923" s="11" t="str" cm="1">
        <f t="array" ref="W1923">_xlfn.IFS(S1923&lt;=2,"High",S1923=3,"Moderate",S1923&lt;=5,"Low")</f>
        <v>High</v>
      </c>
      <c r="X1923" s="11">
        <v>4</v>
      </c>
      <c r="Y1923" s="11" t="str" cm="1">
        <f t="array" ref="Y1923">_xlfn.IFS(S1923&lt;=2,"High",S1923=3,"Moderate",S1923&lt;=5,"Low")</f>
        <v>High</v>
      </c>
      <c r="Z1923" s="11">
        <v>5</v>
      </c>
      <c r="AA1923" s="11" t="str" cm="1">
        <f t="array" ref="AA1923">_xlfn.IFS(S1923&lt;=2,"High",S1923=3,"Moderate",S1923&lt;=5,"Low")</f>
        <v>High</v>
      </c>
      <c r="AB1923" s="9">
        <v>45057</v>
      </c>
      <c r="AC1923" s="11" t="s">
        <v>40</v>
      </c>
      <c r="AD1923" s="11" t="s">
        <v>50</v>
      </c>
      <c r="AE1923" s="11" t="s">
        <v>42</v>
      </c>
      <c r="AF1923" s="11">
        <v>1</v>
      </c>
      <c r="AG1923" s="12">
        <v>833.89</v>
      </c>
      <c r="AH1923" s="11">
        <v>50</v>
      </c>
      <c r="AI1923" s="11" t="str" cm="1">
        <f t="array" ref="AI1923">_xlfn.IFS(AH1923&lt;=25,"Young",AH1923&lt;=50,"Adult",AH1923&gt;50,"Old")</f>
        <v>Adult</v>
      </c>
    </row>
    <row r="1924" spans="1:35" x14ac:dyDescent="0.35">
      <c r="A1924" s="7">
        <v>2446</v>
      </c>
      <c r="B1924" s="5">
        <v>44536</v>
      </c>
      <c r="C1924" s="6">
        <f t="shared" ca="1" si="30"/>
        <v>4.4555555555555557</v>
      </c>
      <c r="D1924" s="7" t="s">
        <v>132</v>
      </c>
      <c r="E1924" s="7" t="s">
        <v>80</v>
      </c>
      <c r="F1924" s="7" t="s">
        <v>29</v>
      </c>
      <c r="G1924" s="7" t="s">
        <v>30</v>
      </c>
      <c r="H1924" s="7" t="s">
        <v>31</v>
      </c>
      <c r="I1924" s="7" t="s">
        <v>54</v>
      </c>
      <c r="J1924" s="7" t="s">
        <v>33</v>
      </c>
      <c r="K1924" s="7" t="s">
        <v>81</v>
      </c>
      <c r="L1924" s="5">
        <v>54351</v>
      </c>
      <c r="M1924" s="7" t="s">
        <v>35</v>
      </c>
      <c r="N1924" s="7" t="s">
        <v>47</v>
      </c>
      <c r="O1924" s="7" t="s">
        <v>71</v>
      </c>
      <c r="P1924" s="7" t="s">
        <v>76</v>
      </c>
      <c r="Q1924" s="7" t="s">
        <v>39</v>
      </c>
      <c r="R1924" s="7" cm="1">
        <f t="array" ref="R1924">_xlfn.IFS(Table3[[#This Row],[Performance Levels]]="Exceeds",4,Table3[[#This Row],[Performance Levels]]="Fully Meets",3,Table3[[#This Row],[Performance Levels]]="PIP",1,Table3[[#This Row],[Performance Levels]]="Needs Improvement",2)</f>
        <v>3</v>
      </c>
      <c r="S1924" s="7">
        <v>5</v>
      </c>
      <c r="T1924" s="7" t="str" cm="1">
        <f t="array" ref="T1924">_xlfn.IFS(S1924&lt;=2,"Excellent",S1924=3,"Average",S1924&lt;=5,"Poor")</f>
        <v>Poor</v>
      </c>
      <c r="U1924" s="5">
        <v>45086</v>
      </c>
      <c r="V1924" s="7">
        <v>1</v>
      </c>
      <c r="W1924" s="7" t="str" cm="1">
        <f t="array" ref="W1924">_xlfn.IFS(S1924&lt;=2,"High",S1924=3,"Moderate",S1924&lt;=5,"Low")</f>
        <v>Low</v>
      </c>
      <c r="X1924" s="7">
        <v>2</v>
      </c>
      <c r="Y1924" s="7" t="str" cm="1">
        <f t="array" ref="Y1924">_xlfn.IFS(S1924&lt;=2,"High",S1924=3,"Moderate",S1924&lt;=5,"Low")</f>
        <v>Low</v>
      </c>
      <c r="Z1924" s="7">
        <v>5</v>
      </c>
      <c r="AA1924" s="7" t="str" cm="1">
        <f t="array" ref="AA1924">_xlfn.IFS(S1924&lt;=2,"High",S1924=3,"Moderate",S1924&lt;=5,"Low")</f>
        <v>Low</v>
      </c>
      <c r="AB1924" s="5">
        <v>45096</v>
      </c>
      <c r="AC1924" s="7" t="s">
        <v>91</v>
      </c>
      <c r="AD1924" s="7" t="s">
        <v>50</v>
      </c>
      <c r="AE1924" s="7" t="s">
        <v>72</v>
      </c>
      <c r="AF1924" s="7">
        <v>1</v>
      </c>
      <c r="AG1924" s="8">
        <v>129.32</v>
      </c>
      <c r="AH1924" s="7">
        <v>73</v>
      </c>
      <c r="AI1924" s="7" t="str" cm="1">
        <f t="array" ref="AI1924">_xlfn.IFS(AH1924&lt;=25,"Young",AH1924&lt;=50,"Adult",AH1924&gt;50,"Old")</f>
        <v>Old</v>
      </c>
    </row>
    <row r="1925" spans="1:35" x14ac:dyDescent="0.35">
      <c r="A1925" s="11">
        <v>2447</v>
      </c>
      <c r="B1925" s="9">
        <v>43863</v>
      </c>
      <c r="C1925" s="10">
        <f t="shared" ca="1" si="30"/>
        <v>6.3</v>
      </c>
      <c r="D1925" s="11" t="s">
        <v>132</v>
      </c>
      <c r="E1925" s="11" t="s">
        <v>53</v>
      </c>
      <c r="F1925" s="11" t="s">
        <v>29</v>
      </c>
      <c r="G1925" s="11" t="s">
        <v>54</v>
      </c>
      <c r="H1925" s="11" t="s">
        <v>44</v>
      </c>
      <c r="I1925" s="11" t="s">
        <v>54</v>
      </c>
      <c r="J1925" s="11" t="s">
        <v>33</v>
      </c>
      <c r="K1925" s="11" t="s">
        <v>78</v>
      </c>
      <c r="L1925" s="9">
        <v>33707</v>
      </c>
      <c r="M1925" s="11" t="s">
        <v>35</v>
      </c>
      <c r="N1925" s="11" t="s">
        <v>36</v>
      </c>
      <c r="O1925" s="11" t="s">
        <v>37</v>
      </c>
      <c r="P1925" s="11" t="s">
        <v>38</v>
      </c>
      <c r="Q1925" s="11" t="s">
        <v>39</v>
      </c>
      <c r="R1925" s="11" cm="1">
        <f t="array" ref="R1925">_xlfn.IFS(Table3[[#This Row],[Performance Levels]]="Exceeds",4,Table3[[#This Row],[Performance Levels]]="Fully Meets",3,Table3[[#This Row],[Performance Levels]]="PIP",1,Table3[[#This Row],[Performance Levels]]="Needs Improvement",2)</f>
        <v>3</v>
      </c>
      <c r="S1925" s="11">
        <v>4</v>
      </c>
      <c r="T1925" s="11" t="str" cm="1">
        <f t="array" ref="T1925">_xlfn.IFS(S1925&lt;=2,"Excellent",S1925=3,"Average",S1925&lt;=5,"Poor")</f>
        <v>Poor</v>
      </c>
      <c r="U1925" s="9">
        <v>44958</v>
      </c>
      <c r="V1925" s="11">
        <v>5</v>
      </c>
      <c r="W1925" s="11" t="str" cm="1">
        <f t="array" ref="W1925">_xlfn.IFS(S1925&lt;=2,"High",S1925=3,"Moderate",S1925&lt;=5,"Low")</f>
        <v>Low</v>
      </c>
      <c r="X1925" s="11">
        <v>3</v>
      </c>
      <c r="Y1925" s="11" t="str" cm="1">
        <f t="array" ref="Y1925">_xlfn.IFS(S1925&lt;=2,"High",S1925=3,"Moderate",S1925&lt;=5,"Low")</f>
        <v>Low</v>
      </c>
      <c r="Z1925" s="11">
        <v>4</v>
      </c>
      <c r="AA1925" s="11" t="str" cm="1">
        <f t="array" ref="AA1925">_xlfn.IFS(S1925&lt;=2,"High",S1925=3,"Moderate",S1925&lt;=5,"Low")</f>
        <v>Low</v>
      </c>
      <c r="AB1925" s="9">
        <v>44794</v>
      </c>
      <c r="AC1925" s="11" t="s">
        <v>67</v>
      </c>
      <c r="AD1925" s="11" t="s">
        <v>41</v>
      </c>
      <c r="AE1925" s="11" t="s">
        <v>62</v>
      </c>
      <c r="AF1925" s="11">
        <v>1</v>
      </c>
      <c r="AG1925" s="12">
        <v>505.6</v>
      </c>
      <c r="AH1925" s="11">
        <v>28</v>
      </c>
      <c r="AI1925" s="11" t="str" cm="1">
        <f t="array" ref="AI1925">_xlfn.IFS(AH1925&lt;=25,"Young",AH1925&lt;=50,"Adult",AH1925&gt;50,"Old")</f>
        <v>Adult</v>
      </c>
    </row>
    <row r="1926" spans="1:35" x14ac:dyDescent="0.35">
      <c r="A1926" s="7">
        <v>2448</v>
      </c>
      <c r="B1926" s="5">
        <v>44127</v>
      </c>
      <c r="C1926" s="6">
        <f t="shared" ca="1" si="30"/>
        <v>5.5750000000000002</v>
      </c>
      <c r="D1926" s="7" t="s">
        <v>132</v>
      </c>
      <c r="E1926" s="7" t="s">
        <v>93</v>
      </c>
      <c r="F1926" s="7" t="s">
        <v>107</v>
      </c>
      <c r="G1926" s="7" t="s">
        <v>54</v>
      </c>
      <c r="H1926" s="7" t="s">
        <v>31</v>
      </c>
      <c r="I1926" s="7" t="s">
        <v>45</v>
      </c>
      <c r="J1926" s="7" t="s">
        <v>33</v>
      </c>
      <c r="K1926" s="7" t="s">
        <v>74</v>
      </c>
      <c r="L1926" s="5">
        <v>32525</v>
      </c>
      <c r="M1926" s="7" t="s">
        <v>35</v>
      </c>
      <c r="N1926" s="7" t="s">
        <v>36</v>
      </c>
      <c r="O1926" s="7" t="s">
        <v>83</v>
      </c>
      <c r="P1926" s="7" t="s">
        <v>60</v>
      </c>
      <c r="Q1926" s="7" t="s">
        <v>39</v>
      </c>
      <c r="R1926" s="7" cm="1">
        <f t="array" ref="R1926">_xlfn.IFS(Table3[[#This Row],[Performance Levels]]="Exceeds",4,Table3[[#This Row],[Performance Levels]]="Fully Meets",3,Table3[[#This Row],[Performance Levels]]="PIP",1,Table3[[#This Row],[Performance Levels]]="Needs Improvement",2)</f>
        <v>3</v>
      </c>
      <c r="S1926" s="7">
        <v>4</v>
      </c>
      <c r="T1926" s="7" t="str" cm="1">
        <f t="array" ref="T1926">_xlfn.IFS(S1926&lt;=2,"Excellent",S1926=3,"Average",S1926&lt;=5,"Poor")</f>
        <v>Poor</v>
      </c>
      <c r="U1926" s="5">
        <v>45030</v>
      </c>
      <c r="V1926" s="7">
        <v>2</v>
      </c>
      <c r="W1926" s="7" t="str" cm="1">
        <f t="array" ref="W1926">_xlfn.IFS(S1926&lt;=2,"High",S1926=3,"Moderate",S1926&lt;=5,"Low")</f>
        <v>Low</v>
      </c>
      <c r="X1926" s="7">
        <v>2</v>
      </c>
      <c r="Y1926" s="7" t="str" cm="1">
        <f t="array" ref="Y1926">_xlfn.IFS(S1926&lt;=2,"High",S1926=3,"Moderate",S1926&lt;=5,"Low")</f>
        <v>Low</v>
      </c>
      <c r="Z1926" s="7">
        <v>5</v>
      </c>
      <c r="AA1926" s="7" t="str" cm="1">
        <f t="array" ref="AA1926">_xlfn.IFS(S1926&lt;=2,"High",S1926=3,"Moderate",S1926&lt;=5,"Low")</f>
        <v>Low</v>
      </c>
      <c r="AB1926" s="5">
        <v>44833</v>
      </c>
      <c r="AC1926" s="7" t="s">
        <v>49</v>
      </c>
      <c r="AD1926" s="7" t="s">
        <v>41</v>
      </c>
      <c r="AE1926" s="7" t="s">
        <v>72</v>
      </c>
      <c r="AF1926" s="7">
        <v>5</v>
      </c>
      <c r="AG1926" s="8">
        <v>633.54</v>
      </c>
      <c r="AH1926" s="7">
        <v>31</v>
      </c>
      <c r="AI1926" s="7" t="str" cm="1">
        <f t="array" ref="AI1926">_xlfn.IFS(AH1926&lt;=25,"Young",AH1926&lt;=50,"Adult",AH1926&gt;50,"Old")</f>
        <v>Adult</v>
      </c>
    </row>
    <row r="1927" spans="1:35" x14ac:dyDescent="0.35">
      <c r="A1927" s="11">
        <v>2449</v>
      </c>
      <c r="B1927" s="9">
        <v>43950</v>
      </c>
      <c r="C1927" s="10">
        <f t="shared" ca="1" si="30"/>
        <v>6.0583333333333336</v>
      </c>
      <c r="D1927" s="11" t="s">
        <v>132</v>
      </c>
      <c r="E1927" s="11" t="s">
        <v>84</v>
      </c>
      <c r="F1927" s="11" t="s">
        <v>107</v>
      </c>
      <c r="G1927" s="11" t="s">
        <v>45</v>
      </c>
      <c r="H1927" s="11" t="s">
        <v>55</v>
      </c>
      <c r="I1927" s="11" t="s">
        <v>32</v>
      </c>
      <c r="J1927" s="11" t="s">
        <v>33</v>
      </c>
      <c r="K1927" s="11" t="s">
        <v>46</v>
      </c>
      <c r="L1927" s="9">
        <v>31453</v>
      </c>
      <c r="M1927" s="11" t="s">
        <v>35</v>
      </c>
      <c r="N1927" s="11" t="s">
        <v>36</v>
      </c>
      <c r="O1927" s="11" t="s">
        <v>48</v>
      </c>
      <c r="P1927" s="11" t="s">
        <v>60</v>
      </c>
      <c r="Q1927" s="11" t="s">
        <v>39</v>
      </c>
      <c r="R1927" s="11" cm="1">
        <f t="array" ref="R1927">_xlfn.IFS(Table3[[#This Row],[Performance Levels]]="Exceeds",4,Table3[[#This Row],[Performance Levels]]="Fully Meets",3,Table3[[#This Row],[Performance Levels]]="PIP",1,Table3[[#This Row],[Performance Levels]]="Needs Improvement",2)</f>
        <v>3</v>
      </c>
      <c r="S1927" s="11">
        <v>4</v>
      </c>
      <c r="T1927" s="11" t="str" cm="1">
        <f t="array" ref="T1927">_xlfn.IFS(S1927&lt;=2,"Excellent",S1927=3,"Average",S1927&lt;=5,"Poor")</f>
        <v>Poor</v>
      </c>
      <c r="U1927" s="9">
        <v>44954</v>
      </c>
      <c r="V1927" s="11">
        <v>4</v>
      </c>
      <c r="W1927" s="11" t="str" cm="1">
        <f t="array" ref="W1927">_xlfn.IFS(S1927&lt;=2,"High",S1927=3,"Moderate",S1927&lt;=5,"Low")</f>
        <v>Low</v>
      </c>
      <c r="X1927" s="11">
        <v>5</v>
      </c>
      <c r="Y1927" s="11" t="str" cm="1">
        <f t="array" ref="Y1927">_xlfn.IFS(S1927&lt;=2,"High",S1927=3,"Moderate",S1927&lt;=5,"Low")</f>
        <v>Low</v>
      </c>
      <c r="Z1927" s="11">
        <v>3</v>
      </c>
      <c r="AA1927" s="11" t="str" cm="1">
        <f t="array" ref="AA1927">_xlfn.IFS(S1927&lt;=2,"High",S1927=3,"Moderate",S1927&lt;=5,"Low")</f>
        <v>Low</v>
      </c>
      <c r="AB1927" s="9">
        <v>44944</v>
      </c>
      <c r="AC1927" s="11" t="s">
        <v>61</v>
      </c>
      <c r="AD1927" s="11" t="s">
        <v>50</v>
      </c>
      <c r="AE1927" s="11" t="s">
        <v>72</v>
      </c>
      <c r="AF1927" s="11">
        <v>4</v>
      </c>
      <c r="AG1927" s="12">
        <v>485.29</v>
      </c>
      <c r="AH1927" s="11">
        <v>34</v>
      </c>
      <c r="AI1927" s="11" t="str" cm="1">
        <f t="array" ref="AI1927">_xlfn.IFS(AH1927&lt;=25,"Young",AH1927&lt;=50,"Adult",AH1927&gt;50,"Old")</f>
        <v>Adult</v>
      </c>
    </row>
    <row r="1928" spans="1:35" x14ac:dyDescent="0.35">
      <c r="A1928" s="7">
        <v>2450</v>
      </c>
      <c r="B1928" s="5">
        <v>44791</v>
      </c>
      <c r="C1928" s="6">
        <f t="shared" ca="1" si="30"/>
        <v>3.7555555555555555</v>
      </c>
      <c r="D1928" s="7" t="s">
        <v>132</v>
      </c>
      <c r="E1928" s="7" t="s">
        <v>63</v>
      </c>
      <c r="F1928" s="7" t="s">
        <v>29</v>
      </c>
      <c r="G1928" s="7" t="s">
        <v>54</v>
      </c>
      <c r="H1928" s="7" t="s">
        <v>44</v>
      </c>
      <c r="I1928" s="7" t="s">
        <v>45</v>
      </c>
      <c r="J1928" s="7" t="s">
        <v>33</v>
      </c>
      <c r="K1928" s="7" t="s">
        <v>46</v>
      </c>
      <c r="L1928" s="5">
        <v>35353</v>
      </c>
      <c r="M1928" s="7" t="s">
        <v>35</v>
      </c>
      <c r="N1928" s="7" t="s">
        <v>47</v>
      </c>
      <c r="O1928" s="7" t="s">
        <v>83</v>
      </c>
      <c r="P1928" s="7" t="s">
        <v>60</v>
      </c>
      <c r="Q1928" s="7" t="s">
        <v>39</v>
      </c>
      <c r="R1928" s="7" cm="1">
        <f t="array" ref="R1928">_xlfn.IFS(Table3[[#This Row],[Performance Levels]]="Exceeds",4,Table3[[#This Row],[Performance Levels]]="Fully Meets",3,Table3[[#This Row],[Performance Levels]]="PIP",1,Table3[[#This Row],[Performance Levels]]="Needs Improvement",2)</f>
        <v>3</v>
      </c>
      <c r="S1928" s="7">
        <v>1</v>
      </c>
      <c r="T1928" s="7" t="str" cm="1">
        <f t="array" ref="T1928">_xlfn.IFS(S1928&lt;=2,"Excellent",S1928=3,"Average",S1928&lt;=5,"Poor")</f>
        <v>Excellent</v>
      </c>
      <c r="U1928" s="5">
        <v>44947</v>
      </c>
      <c r="V1928" s="7">
        <v>5</v>
      </c>
      <c r="W1928" s="7" t="str" cm="1">
        <f t="array" ref="W1928">_xlfn.IFS(S1928&lt;=2,"High",S1928=3,"Moderate",S1928&lt;=5,"Low")</f>
        <v>High</v>
      </c>
      <c r="X1928" s="7">
        <v>3</v>
      </c>
      <c r="Y1928" s="7" t="str" cm="1">
        <f t="array" ref="Y1928">_xlfn.IFS(S1928&lt;=2,"High",S1928=3,"Moderate",S1928&lt;=5,"Low")</f>
        <v>High</v>
      </c>
      <c r="Z1928" s="7">
        <v>2</v>
      </c>
      <c r="AA1928" s="7" t="str" cm="1">
        <f t="array" ref="AA1928">_xlfn.IFS(S1928&lt;=2,"High",S1928=3,"Moderate",S1928&lt;=5,"Low")</f>
        <v>High</v>
      </c>
      <c r="AB1928" s="5">
        <v>44944</v>
      </c>
      <c r="AC1928" s="7" t="s">
        <v>61</v>
      </c>
      <c r="AD1928" s="7" t="s">
        <v>41</v>
      </c>
      <c r="AE1928" s="7" t="s">
        <v>62</v>
      </c>
      <c r="AF1928" s="7">
        <v>5</v>
      </c>
      <c r="AG1928" s="8">
        <v>302.62</v>
      </c>
      <c r="AH1928" s="7">
        <v>26</v>
      </c>
      <c r="AI1928" s="7" t="str" cm="1">
        <f t="array" ref="AI1928">_xlfn.IFS(AH1928&lt;=25,"Young",AH1928&lt;=50,"Adult",AH1928&gt;50,"Old")</f>
        <v>Adult</v>
      </c>
    </row>
    <row r="1929" spans="1:35" x14ac:dyDescent="0.35">
      <c r="A1929" s="11">
        <v>2451</v>
      </c>
      <c r="B1929" s="9">
        <v>44082</v>
      </c>
      <c r="C1929" s="10">
        <f t="shared" ca="1" si="30"/>
        <v>5.7</v>
      </c>
      <c r="D1929" s="11" t="s">
        <v>132</v>
      </c>
      <c r="E1929" s="11" t="s">
        <v>73</v>
      </c>
      <c r="F1929" s="11" t="s">
        <v>29</v>
      </c>
      <c r="G1929" s="11" t="s">
        <v>30</v>
      </c>
      <c r="H1929" s="11" t="s">
        <v>44</v>
      </c>
      <c r="I1929" s="11" t="s">
        <v>32</v>
      </c>
      <c r="J1929" s="11" t="s">
        <v>33</v>
      </c>
      <c r="K1929" s="11" t="s">
        <v>88</v>
      </c>
      <c r="L1929" s="9">
        <v>52549</v>
      </c>
      <c r="M1929" s="11" t="s">
        <v>35</v>
      </c>
      <c r="N1929" s="11" t="s">
        <v>47</v>
      </c>
      <c r="O1929" s="11" t="s">
        <v>71</v>
      </c>
      <c r="P1929" s="11" t="s">
        <v>66</v>
      </c>
      <c r="Q1929" s="11" t="s">
        <v>39</v>
      </c>
      <c r="R1929" s="11" cm="1">
        <f t="array" ref="R1929">_xlfn.IFS(Table3[[#This Row],[Performance Levels]]="Exceeds",4,Table3[[#This Row],[Performance Levels]]="Fully Meets",3,Table3[[#This Row],[Performance Levels]]="PIP",1,Table3[[#This Row],[Performance Levels]]="Needs Improvement",2)</f>
        <v>3</v>
      </c>
      <c r="S1929" s="11">
        <v>5</v>
      </c>
      <c r="T1929" s="11" t="str" cm="1">
        <f t="array" ref="T1929">_xlfn.IFS(S1929&lt;=2,"Excellent",S1929=3,"Average",S1929&lt;=5,"Poor")</f>
        <v>Poor</v>
      </c>
      <c r="U1929" s="9">
        <v>45002</v>
      </c>
      <c r="V1929" s="11">
        <v>5</v>
      </c>
      <c r="W1929" s="11" t="str" cm="1">
        <f t="array" ref="W1929">_xlfn.IFS(S1929&lt;=2,"High",S1929=3,"Moderate",S1929&lt;=5,"Low")</f>
        <v>Low</v>
      </c>
      <c r="X1929" s="11">
        <v>3</v>
      </c>
      <c r="Y1929" s="11" t="str" cm="1">
        <f t="array" ref="Y1929">_xlfn.IFS(S1929&lt;=2,"High",S1929=3,"Moderate",S1929&lt;=5,"Low")</f>
        <v>Low</v>
      </c>
      <c r="Z1929" s="11">
        <v>1</v>
      </c>
      <c r="AA1929" s="11" t="str" cm="1">
        <f t="array" ref="AA1929">_xlfn.IFS(S1929&lt;=2,"High",S1929=3,"Moderate",S1929&lt;=5,"Low")</f>
        <v>Low</v>
      </c>
      <c r="AB1929" s="9">
        <v>45138</v>
      </c>
      <c r="AC1929" s="11" t="s">
        <v>91</v>
      </c>
      <c r="AD1929" s="11" t="s">
        <v>50</v>
      </c>
      <c r="AE1929" s="11" t="s">
        <v>51</v>
      </c>
      <c r="AF1929" s="11">
        <v>1</v>
      </c>
      <c r="AG1929" s="12">
        <v>510.72</v>
      </c>
      <c r="AH1929" s="11">
        <v>77</v>
      </c>
      <c r="AI1929" s="11" t="str" cm="1">
        <f t="array" ref="AI1929">_xlfn.IFS(AH1929&lt;=25,"Young",AH1929&lt;=50,"Adult",AH1929&gt;50,"Old")</f>
        <v>Old</v>
      </c>
    </row>
    <row r="1930" spans="1:35" x14ac:dyDescent="0.35">
      <c r="A1930" s="7">
        <v>2452</v>
      </c>
      <c r="B1930" s="5">
        <v>44848</v>
      </c>
      <c r="C1930" s="6">
        <f t="shared" ca="1" si="30"/>
        <v>3.6</v>
      </c>
      <c r="D1930" s="7" t="s">
        <v>132</v>
      </c>
      <c r="E1930" s="7" t="s">
        <v>68</v>
      </c>
      <c r="F1930" s="7" t="s">
        <v>29</v>
      </c>
      <c r="G1930" s="7" t="s">
        <v>54</v>
      </c>
      <c r="H1930" s="7" t="s">
        <v>31</v>
      </c>
      <c r="I1930" s="7" t="s">
        <v>45</v>
      </c>
      <c r="J1930" s="7" t="s">
        <v>33</v>
      </c>
      <c r="K1930" s="7" t="s">
        <v>95</v>
      </c>
      <c r="L1930" s="5">
        <v>26595</v>
      </c>
      <c r="M1930" s="7" t="s">
        <v>35</v>
      </c>
      <c r="N1930" s="7" t="s">
        <v>47</v>
      </c>
      <c r="O1930" s="7" t="s">
        <v>83</v>
      </c>
      <c r="P1930" s="7" t="s">
        <v>66</v>
      </c>
      <c r="Q1930" s="7" t="s">
        <v>39</v>
      </c>
      <c r="R1930" s="7" cm="1">
        <f t="array" ref="R1930">_xlfn.IFS(Table3[[#This Row],[Performance Levels]]="Exceeds",4,Table3[[#This Row],[Performance Levels]]="Fully Meets",3,Table3[[#This Row],[Performance Levels]]="PIP",1,Table3[[#This Row],[Performance Levels]]="Needs Improvement",2)</f>
        <v>3</v>
      </c>
      <c r="S1930" s="7">
        <v>2</v>
      </c>
      <c r="T1930" s="7" t="str" cm="1">
        <f t="array" ref="T1930">_xlfn.IFS(S1930&lt;=2,"Excellent",S1930=3,"Average",S1930&lt;=5,"Poor")</f>
        <v>Excellent</v>
      </c>
      <c r="U1930" s="5">
        <v>44806</v>
      </c>
      <c r="V1930" s="7">
        <v>3</v>
      </c>
      <c r="W1930" s="7" t="str" cm="1">
        <f t="array" ref="W1930">_xlfn.IFS(S1930&lt;=2,"High",S1930=3,"Moderate",S1930&lt;=5,"Low")</f>
        <v>High</v>
      </c>
      <c r="X1930" s="7">
        <v>3</v>
      </c>
      <c r="Y1930" s="7" t="str" cm="1">
        <f t="array" ref="Y1930">_xlfn.IFS(S1930&lt;=2,"High",S1930=3,"Moderate",S1930&lt;=5,"Low")</f>
        <v>High</v>
      </c>
      <c r="Z1930" s="7">
        <v>1</v>
      </c>
      <c r="AA1930" s="7" t="str" cm="1">
        <f t="array" ref="AA1930">_xlfn.IFS(S1930&lt;=2,"High",S1930=3,"Moderate",S1930&lt;=5,"Low")</f>
        <v>High</v>
      </c>
      <c r="AB1930" s="5">
        <v>45106</v>
      </c>
      <c r="AC1930" s="7" t="s">
        <v>91</v>
      </c>
      <c r="AD1930" s="7" t="s">
        <v>41</v>
      </c>
      <c r="AE1930" s="7" t="s">
        <v>51</v>
      </c>
      <c r="AF1930" s="7">
        <v>3</v>
      </c>
      <c r="AG1930" s="8">
        <v>241.25</v>
      </c>
      <c r="AH1930" s="7">
        <v>50</v>
      </c>
      <c r="AI1930" s="7" t="str" cm="1">
        <f t="array" ref="AI1930">_xlfn.IFS(AH1930&lt;=25,"Young",AH1930&lt;=50,"Adult",AH1930&gt;50,"Old")</f>
        <v>Adult</v>
      </c>
    </row>
    <row r="1931" spans="1:35" x14ac:dyDescent="0.35">
      <c r="A1931" s="11">
        <v>2453</v>
      </c>
      <c r="B1931" s="9">
        <v>45059</v>
      </c>
      <c r="C1931" s="10">
        <f t="shared" ca="1" si="30"/>
        <v>3.0194444444444444</v>
      </c>
      <c r="D1931" s="11" t="s">
        <v>132</v>
      </c>
      <c r="E1931" s="11" t="s">
        <v>28</v>
      </c>
      <c r="F1931" s="11" t="s">
        <v>29</v>
      </c>
      <c r="G1931" s="11" t="s">
        <v>54</v>
      </c>
      <c r="H1931" s="11" t="s">
        <v>31</v>
      </c>
      <c r="I1931" s="11" t="s">
        <v>54</v>
      </c>
      <c r="J1931" s="11" t="s">
        <v>33</v>
      </c>
      <c r="K1931" s="11" t="s">
        <v>110</v>
      </c>
      <c r="L1931" s="9">
        <v>32408</v>
      </c>
      <c r="M1931" s="11" t="s">
        <v>35</v>
      </c>
      <c r="N1931" s="11" t="s">
        <v>47</v>
      </c>
      <c r="O1931" s="11" t="s">
        <v>59</v>
      </c>
      <c r="P1931" s="11" t="s">
        <v>38</v>
      </c>
      <c r="Q1931" s="11" t="s">
        <v>39</v>
      </c>
      <c r="R1931" s="11" cm="1">
        <f t="array" ref="R1931">_xlfn.IFS(Table3[[#This Row],[Performance Levels]]="Exceeds",4,Table3[[#This Row],[Performance Levels]]="Fully Meets",3,Table3[[#This Row],[Performance Levels]]="PIP",1,Table3[[#This Row],[Performance Levels]]="Needs Improvement",2)</f>
        <v>3</v>
      </c>
      <c r="S1931" s="11">
        <v>1</v>
      </c>
      <c r="T1931" s="11" t="str" cm="1">
        <f t="array" ref="T1931">_xlfn.IFS(S1931&lt;=2,"Excellent",S1931=3,"Average",S1931&lt;=5,"Poor")</f>
        <v>Excellent</v>
      </c>
      <c r="U1931" s="9">
        <v>44918</v>
      </c>
      <c r="V1931" s="11">
        <v>3</v>
      </c>
      <c r="W1931" s="11" t="str" cm="1">
        <f t="array" ref="W1931">_xlfn.IFS(S1931&lt;=2,"High",S1931=3,"Moderate",S1931&lt;=5,"Low")</f>
        <v>High</v>
      </c>
      <c r="X1931" s="11">
        <v>3</v>
      </c>
      <c r="Y1931" s="11" t="str" cm="1">
        <f t="array" ref="Y1931">_xlfn.IFS(S1931&lt;=2,"High",S1931=3,"Moderate",S1931&lt;=5,"Low")</f>
        <v>High</v>
      </c>
      <c r="Z1931" s="11">
        <v>3</v>
      </c>
      <c r="AA1931" s="11" t="str" cm="1">
        <f t="array" ref="AA1931">_xlfn.IFS(S1931&lt;=2,"High",S1931=3,"Moderate",S1931&lt;=5,"Low")</f>
        <v>High</v>
      </c>
      <c r="AB1931" s="9">
        <v>44893</v>
      </c>
      <c r="AC1931" s="11" t="s">
        <v>67</v>
      </c>
      <c r="AD1931" s="11" t="s">
        <v>50</v>
      </c>
      <c r="AE1931" s="11" t="s">
        <v>51</v>
      </c>
      <c r="AF1931" s="11">
        <v>3</v>
      </c>
      <c r="AG1931" s="12">
        <v>285.55</v>
      </c>
      <c r="AH1931" s="11">
        <v>35</v>
      </c>
      <c r="AI1931" s="11" t="str" cm="1">
        <f t="array" ref="AI1931">_xlfn.IFS(AH1931&lt;=25,"Young",AH1931&lt;=50,"Adult",AH1931&gt;50,"Old")</f>
        <v>Adult</v>
      </c>
    </row>
    <row r="1932" spans="1:35" x14ac:dyDescent="0.35">
      <c r="A1932" s="7">
        <v>2454</v>
      </c>
      <c r="B1932" s="5">
        <v>44255</v>
      </c>
      <c r="C1932" s="6">
        <f t="shared" ca="1" si="30"/>
        <v>5.2222222222222223</v>
      </c>
      <c r="D1932" s="7" t="s">
        <v>132</v>
      </c>
      <c r="E1932" s="7" t="s">
        <v>43</v>
      </c>
      <c r="F1932" s="7" t="s">
        <v>29</v>
      </c>
      <c r="G1932" s="7" t="s">
        <v>54</v>
      </c>
      <c r="H1932" s="7" t="s">
        <v>44</v>
      </c>
      <c r="I1932" s="7" t="s">
        <v>45</v>
      </c>
      <c r="J1932" s="7" t="s">
        <v>33</v>
      </c>
      <c r="K1932" s="7" t="s">
        <v>96</v>
      </c>
      <c r="L1932" s="5">
        <v>32579</v>
      </c>
      <c r="M1932" s="7" t="s">
        <v>35</v>
      </c>
      <c r="N1932" s="7" t="s">
        <v>36</v>
      </c>
      <c r="O1932" s="7" t="s">
        <v>83</v>
      </c>
      <c r="P1932" s="7" t="s">
        <v>66</v>
      </c>
      <c r="Q1932" s="7" t="s">
        <v>39</v>
      </c>
      <c r="R1932" s="7" cm="1">
        <f t="array" ref="R1932">_xlfn.IFS(Table3[[#This Row],[Performance Levels]]="Exceeds",4,Table3[[#This Row],[Performance Levels]]="Fully Meets",3,Table3[[#This Row],[Performance Levels]]="PIP",1,Table3[[#This Row],[Performance Levels]]="Needs Improvement",2)</f>
        <v>3</v>
      </c>
      <c r="S1932" s="7">
        <v>5</v>
      </c>
      <c r="T1932" s="7" t="str" cm="1">
        <f t="array" ref="T1932">_xlfn.IFS(S1932&lt;=2,"Excellent",S1932=3,"Average",S1932&lt;=5,"Poor")</f>
        <v>Poor</v>
      </c>
      <c r="U1932" s="5">
        <v>44828</v>
      </c>
      <c r="V1932" s="7">
        <v>1</v>
      </c>
      <c r="W1932" s="7" t="str" cm="1">
        <f t="array" ref="W1932">_xlfn.IFS(S1932&lt;=2,"High",S1932=3,"Moderate",S1932&lt;=5,"Low")</f>
        <v>Low</v>
      </c>
      <c r="X1932" s="7">
        <v>4</v>
      </c>
      <c r="Y1932" s="7" t="str" cm="1">
        <f t="array" ref="Y1932">_xlfn.IFS(S1932&lt;=2,"High",S1932=3,"Moderate",S1932&lt;=5,"Low")</f>
        <v>Low</v>
      </c>
      <c r="Z1932" s="7">
        <v>3</v>
      </c>
      <c r="AA1932" s="7" t="str" cm="1">
        <f t="array" ref="AA1932">_xlfn.IFS(S1932&lt;=2,"High",S1932=3,"Moderate",S1932&lt;=5,"Low")</f>
        <v>Low</v>
      </c>
      <c r="AB1932" s="5">
        <v>44840</v>
      </c>
      <c r="AC1932" s="7" t="s">
        <v>40</v>
      </c>
      <c r="AD1932" s="7" t="s">
        <v>41</v>
      </c>
      <c r="AE1932" s="7" t="s">
        <v>62</v>
      </c>
      <c r="AF1932" s="7">
        <v>1</v>
      </c>
      <c r="AG1932" s="8">
        <v>524.51</v>
      </c>
      <c r="AH1932" s="7">
        <v>32</v>
      </c>
      <c r="AI1932" s="7" t="str" cm="1">
        <f t="array" ref="AI1932">_xlfn.IFS(AH1932&lt;=25,"Young",AH1932&lt;=50,"Adult",AH1932&gt;50,"Old")</f>
        <v>Adult</v>
      </c>
    </row>
    <row r="1933" spans="1:35" x14ac:dyDescent="0.35">
      <c r="A1933" s="11">
        <v>2455</v>
      </c>
      <c r="B1933" s="9">
        <v>43893</v>
      </c>
      <c r="C1933" s="10">
        <f t="shared" ca="1" si="30"/>
        <v>6.2138888888888886</v>
      </c>
      <c r="D1933" s="11" t="s">
        <v>132</v>
      </c>
      <c r="E1933" s="11" t="s">
        <v>86</v>
      </c>
      <c r="F1933" s="11" t="s">
        <v>29</v>
      </c>
      <c r="G1933" s="11" t="s">
        <v>54</v>
      </c>
      <c r="H1933" s="11" t="s">
        <v>55</v>
      </c>
      <c r="I1933" s="11" t="s">
        <v>54</v>
      </c>
      <c r="J1933" s="11" t="s">
        <v>33</v>
      </c>
      <c r="K1933" s="11" t="s">
        <v>64</v>
      </c>
      <c r="L1933" s="9">
        <v>33578</v>
      </c>
      <c r="M1933" s="11" t="s">
        <v>35</v>
      </c>
      <c r="N1933" s="11" t="s">
        <v>36</v>
      </c>
      <c r="O1933" s="11" t="s">
        <v>48</v>
      </c>
      <c r="P1933" s="11" t="s">
        <v>60</v>
      </c>
      <c r="Q1933" s="11" t="s">
        <v>39</v>
      </c>
      <c r="R1933" s="11" cm="1">
        <f t="array" ref="R1933">_xlfn.IFS(Table3[[#This Row],[Performance Levels]]="Exceeds",4,Table3[[#This Row],[Performance Levels]]="Fully Meets",3,Table3[[#This Row],[Performance Levels]]="PIP",1,Table3[[#This Row],[Performance Levels]]="Needs Improvement",2)</f>
        <v>3</v>
      </c>
      <c r="S1933" s="11">
        <v>2</v>
      </c>
      <c r="T1933" s="11" t="str" cm="1">
        <f t="array" ref="T1933">_xlfn.IFS(S1933&lt;=2,"Excellent",S1933=3,"Average",S1933&lt;=5,"Poor")</f>
        <v>Excellent</v>
      </c>
      <c r="U1933" s="9">
        <v>45088</v>
      </c>
      <c r="V1933" s="11">
        <v>3</v>
      </c>
      <c r="W1933" s="11" t="str" cm="1">
        <f t="array" ref="W1933">_xlfn.IFS(S1933&lt;=2,"High",S1933=3,"Moderate",S1933&lt;=5,"Low")</f>
        <v>High</v>
      </c>
      <c r="X1933" s="11">
        <v>3</v>
      </c>
      <c r="Y1933" s="11" t="str" cm="1">
        <f t="array" ref="Y1933">_xlfn.IFS(S1933&lt;=2,"High",S1933=3,"Moderate",S1933&lt;=5,"Low")</f>
        <v>High</v>
      </c>
      <c r="Z1933" s="11">
        <v>1</v>
      </c>
      <c r="AA1933" s="11" t="str" cm="1">
        <f t="array" ref="AA1933">_xlfn.IFS(S1933&lt;=2,"High",S1933=3,"Moderate",S1933&lt;=5,"Low")</f>
        <v>High</v>
      </c>
      <c r="AB1933" s="9">
        <v>45085</v>
      </c>
      <c r="AC1933" s="11" t="s">
        <v>49</v>
      </c>
      <c r="AD1933" s="11" t="s">
        <v>50</v>
      </c>
      <c r="AE1933" s="11" t="s">
        <v>62</v>
      </c>
      <c r="AF1933" s="11">
        <v>4</v>
      </c>
      <c r="AG1933" s="12">
        <v>218.61</v>
      </c>
      <c r="AH1933" s="11">
        <v>29</v>
      </c>
      <c r="AI1933" s="11" t="str" cm="1">
        <f t="array" ref="AI1933">_xlfn.IFS(AH1933&lt;=25,"Young",AH1933&lt;=50,"Adult",AH1933&gt;50,"Old")</f>
        <v>Adult</v>
      </c>
    </row>
    <row r="1934" spans="1:35" x14ac:dyDescent="0.35">
      <c r="A1934" s="7">
        <v>2456</v>
      </c>
      <c r="B1934" s="5">
        <v>44529</v>
      </c>
      <c r="C1934" s="6">
        <f t="shared" ca="1" si="30"/>
        <v>4.4749999999999996</v>
      </c>
      <c r="D1934" s="7" t="s">
        <v>132</v>
      </c>
      <c r="E1934" s="7" t="s">
        <v>80</v>
      </c>
      <c r="F1934" s="7" t="s">
        <v>29</v>
      </c>
      <c r="G1934" s="7" t="s">
        <v>54</v>
      </c>
      <c r="H1934" s="7" t="s">
        <v>44</v>
      </c>
      <c r="I1934" s="7" t="s">
        <v>54</v>
      </c>
      <c r="J1934" s="7" t="s">
        <v>33</v>
      </c>
      <c r="K1934" s="7" t="s">
        <v>100</v>
      </c>
      <c r="L1934" s="5">
        <v>25807</v>
      </c>
      <c r="M1934" s="7" t="s">
        <v>35</v>
      </c>
      <c r="N1934" s="7" t="s">
        <v>47</v>
      </c>
      <c r="O1934" s="7" t="s">
        <v>83</v>
      </c>
      <c r="P1934" s="7" t="s">
        <v>60</v>
      </c>
      <c r="Q1934" s="7" t="s">
        <v>39</v>
      </c>
      <c r="R1934" s="7" cm="1">
        <f t="array" ref="R1934">_xlfn.IFS(Table3[[#This Row],[Performance Levels]]="Exceeds",4,Table3[[#This Row],[Performance Levels]]="Fully Meets",3,Table3[[#This Row],[Performance Levels]]="PIP",1,Table3[[#This Row],[Performance Levels]]="Needs Improvement",2)</f>
        <v>3</v>
      </c>
      <c r="S1934" s="7">
        <v>5</v>
      </c>
      <c r="T1934" s="7" t="str" cm="1">
        <f t="array" ref="T1934">_xlfn.IFS(S1934&lt;=2,"Excellent",S1934=3,"Average",S1934&lt;=5,"Poor")</f>
        <v>Poor</v>
      </c>
      <c r="U1934" s="5">
        <v>44826</v>
      </c>
      <c r="V1934" s="7">
        <v>4</v>
      </c>
      <c r="W1934" s="7" t="str" cm="1">
        <f t="array" ref="W1934">_xlfn.IFS(S1934&lt;=2,"High",S1934=3,"Moderate",S1934&lt;=5,"Low")</f>
        <v>Low</v>
      </c>
      <c r="X1934" s="7">
        <v>5</v>
      </c>
      <c r="Y1934" s="7" t="str" cm="1">
        <f t="array" ref="Y1934">_xlfn.IFS(S1934&lt;=2,"High",S1934=3,"Moderate",S1934&lt;=5,"Low")</f>
        <v>Low</v>
      </c>
      <c r="Z1934" s="7">
        <v>3</v>
      </c>
      <c r="AA1934" s="7" t="str" cm="1">
        <f t="array" ref="AA1934">_xlfn.IFS(S1934&lt;=2,"High",S1934=3,"Moderate",S1934&lt;=5,"Low")</f>
        <v>Low</v>
      </c>
      <c r="AB1934" s="5">
        <v>44795</v>
      </c>
      <c r="AC1934" s="7" t="s">
        <v>49</v>
      </c>
      <c r="AD1934" s="7" t="s">
        <v>50</v>
      </c>
      <c r="AE1934" s="7" t="s">
        <v>42</v>
      </c>
      <c r="AF1934" s="7">
        <v>2</v>
      </c>
      <c r="AG1934" s="8">
        <v>263.3</v>
      </c>
      <c r="AH1934" s="7">
        <v>51</v>
      </c>
      <c r="AI1934" s="7" t="str" cm="1">
        <f t="array" ref="AI1934">_xlfn.IFS(AH1934&lt;=25,"Young",AH1934&lt;=50,"Adult",AH1934&gt;50,"Old")</f>
        <v>Old</v>
      </c>
    </row>
    <row r="1935" spans="1:35" x14ac:dyDescent="0.35">
      <c r="A1935" s="11">
        <v>2457</v>
      </c>
      <c r="B1935" s="9">
        <v>43336</v>
      </c>
      <c r="C1935" s="10">
        <f t="shared" ca="1" si="30"/>
        <v>7.7388888888888889</v>
      </c>
      <c r="D1935" s="11" t="s">
        <v>132</v>
      </c>
      <c r="E1935" s="11" t="s">
        <v>53</v>
      </c>
      <c r="F1935" s="11" t="s">
        <v>29</v>
      </c>
      <c r="G1935" s="11" t="s">
        <v>45</v>
      </c>
      <c r="H1935" s="11" t="s">
        <v>44</v>
      </c>
      <c r="I1935" s="11" t="s">
        <v>45</v>
      </c>
      <c r="J1935" s="11" t="s">
        <v>33</v>
      </c>
      <c r="K1935" s="11" t="s">
        <v>69</v>
      </c>
      <c r="L1935" s="9">
        <v>22385</v>
      </c>
      <c r="M1935" s="11" t="s">
        <v>35</v>
      </c>
      <c r="N1935" s="11" t="s">
        <v>47</v>
      </c>
      <c r="O1935" s="11" t="s">
        <v>48</v>
      </c>
      <c r="P1935" s="11" t="s">
        <v>60</v>
      </c>
      <c r="Q1935" s="11" t="s">
        <v>39</v>
      </c>
      <c r="R1935" s="11" cm="1">
        <f t="array" ref="R1935">_xlfn.IFS(Table3[[#This Row],[Performance Levels]]="Exceeds",4,Table3[[#This Row],[Performance Levels]]="Fully Meets",3,Table3[[#This Row],[Performance Levels]]="PIP",1,Table3[[#This Row],[Performance Levels]]="Needs Improvement",2)</f>
        <v>3</v>
      </c>
      <c r="S1935" s="11">
        <v>2</v>
      </c>
      <c r="T1935" s="11" t="str" cm="1">
        <f t="array" ref="T1935">_xlfn.IFS(S1935&lt;=2,"Excellent",S1935=3,"Average",S1935&lt;=5,"Poor")</f>
        <v>Excellent</v>
      </c>
      <c r="U1935" s="9">
        <v>45043</v>
      </c>
      <c r="V1935" s="11">
        <v>3</v>
      </c>
      <c r="W1935" s="11" t="str" cm="1">
        <f t="array" ref="W1935">_xlfn.IFS(S1935&lt;=2,"High",S1935=3,"Moderate",S1935&lt;=5,"Low")</f>
        <v>High</v>
      </c>
      <c r="X1935" s="11">
        <v>2</v>
      </c>
      <c r="Y1935" s="11" t="str" cm="1">
        <f t="array" ref="Y1935">_xlfn.IFS(S1935&lt;=2,"High",S1935=3,"Moderate",S1935&lt;=5,"Low")</f>
        <v>High</v>
      </c>
      <c r="Z1935" s="11">
        <v>3</v>
      </c>
      <c r="AA1935" s="11" t="str" cm="1">
        <f t="array" ref="AA1935">_xlfn.IFS(S1935&lt;=2,"High",S1935=3,"Moderate",S1935&lt;=5,"Low")</f>
        <v>High</v>
      </c>
      <c r="AB1935" s="9">
        <v>45065</v>
      </c>
      <c r="AC1935" s="11" t="s">
        <v>67</v>
      </c>
      <c r="AD1935" s="11" t="s">
        <v>41</v>
      </c>
      <c r="AE1935" s="11" t="s">
        <v>51</v>
      </c>
      <c r="AF1935" s="11">
        <v>5</v>
      </c>
      <c r="AG1935" s="12">
        <v>423.81</v>
      </c>
      <c r="AH1935" s="11">
        <v>57</v>
      </c>
      <c r="AI1935" s="11" t="str" cm="1">
        <f t="array" ref="AI1935">_xlfn.IFS(AH1935&lt;=25,"Young",AH1935&lt;=50,"Adult",AH1935&gt;50,"Old")</f>
        <v>Old</v>
      </c>
    </row>
    <row r="1936" spans="1:35" x14ac:dyDescent="0.35">
      <c r="A1936" s="7">
        <v>2458</v>
      </c>
      <c r="B1936" s="5">
        <v>44125</v>
      </c>
      <c r="C1936" s="6">
        <f t="shared" ca="1" si="30"/>
        <v>5.5805555555555557</v>
      </c>
      <c r="D1936" s="7" t="s">
        <v>135</v>
      </c>
      <c r="E1936" s="7" t="s">
        <v>93</v>
      </c>
      <c r="F1936" s="7" t="s">
        <v>29</v>
      </c>
      <c r="G1936" s="7" t="s">
        <v>45</v>
      </c>
      <c r="H1936" s="7" t="s">
        <v>55</v>
      </c>
      <c r="I1936" s="7" t="s">
        <v>32</v>
      </c>
      <c r="J1936" s="7" t="s">
        <v>33</v>
      </c>
      <c r="K1936" s="7" t="s">
        <v>99</v>
      </c>
      <c r="L1936" s="5">
        <v>28924</v>
      </c>
      <c r="M1936" s="7" t="s">
        <v>35</v>
      </c>
      <c r="N1936" s="7" t="s">
        <v>47</v>
      </c>
      <c r="O1936" s="7" t="s">
        <v>59</v>
      </c>
      <c r="P1936" s="7" t="s">
        <v>38</v>
      </c>
      <c r="Q1936" s="7" t="s">
        <v>39</v>
      </c>
      <c r="R1936" s="7" cm="1">
        <f t="array" ref="R1936">_xlfn.IFS(Table3[[#This Row],[Performance Levels]]="Exceeds",4,Table3[[#This Row],[Performance Levels]]="Fully Meets",3,Table3[[#This Row],[Performance Levels]]="PIP",1,Table3[[#This Row],[Performance Levels]]="Needs Improvement",2)</f>
        <v>3</v>
      </c>
      <c r="S1936" s="7">
        <v>2</v>
      </c>
      <c r="T1936" s="7" t="str" cm="1">
        <f t="array" ref="T1936">_xlfn.IFS(S1936&lt;=2,"Excellent",S1936=3,"Average",S1936&lt;=5,"Poor")</f>
        <v>Excellent</v>
      </c>
      <c r="U1936" s="5">
        <v>44823</v>
      </c>
      <c r="V1936" s="7">
        <v>5</v>
      </c>
      <c r="W1936" s="7" t="str" cm="1">
        <f t="array" ref="W1936">_xlfn.IFS(S1936&lt;=2,"High",S1936=3,"Moderate",S1936&lt;=5,"Low")</f>
        <v>High</v>
      </c>
      <c r="X1936" s="7">
        <v>3</v>
      </c>
      <c r="Y1936" s="7" t="str" cm="1">
        <f t="array" ref="Y1936">_xlfn.IFS(S1936&lt;=2,"High",S1936=3,"Moderate",S1936&lt;=5,"Low")</f>
        <v>High</v>
      </c>
      <c r="Z1936" s="7">
        <v>1</v>
      </c>
      <c r="AA1936" s="7" t="str" cm="1">
        <f t="array" ref="AA1936">_xlfn.IFS(S1936&lt;=2,"High",S1936=3,"Moderate",S1936&lt;=5,"Low")</f>
        <v>High</v>
      </c>
      <c r="AB1936" s="5">
        <v>45066</v>
      </c>
      <c r="AC1936" s="7" t="s">
        <v>49</v>
      </c>
      <c r="AD1936" s="7" t="s">
        <v>41</v>
      </c>
      <c r="AE1936" s="7" t="s">
        <v>42</v>
      </c>
      <c r="AF1936" s="7">
        <v>5</v>
      </c>
      <c r="AG1936" s="8">
        <v>912.62</v>
      </c>
      <c r="AH1936" s="7">
        <v>41</v>
      </c>
      <c r="AI1936" s="7" t="str" cm="1">
        <f t="array" ref="AI1936">_xlfn.IFS(AH1936&lt;=25,"Young",AH1936&lt;=50,"Adult",AH1936&gt;50,"Old")</f>
        <v>Adult</v>
      </c>
    </row>
    <row r="1937" spans="1:35" x14ac:dyDescent="0.35">
      <c r="A1937" s="11">
        <v>2459</v>
      </c>
      <c r="B1937" s="9">
        <v>44180</v>
      </c>
      <c r="C1937" s="10">
        <f t="shared" ca="1" si="30"/>
        <v>5.4305555555555554</v>
      </c>
      <c r="D1937" s="11" t="s">
        <v>147</v>
      </c>
      <c r="E1937" s="11" t="s">
        <v>84</v>
      </c>
      <c r="F1937" s="11" t="s">
        <v>29</v>
      </c>
      <c r="G1937" s="11" t="s">
        <v>54</v>
      </c>
      <c r="H1937" s="11" t="s">
        <v>44</v>
      </c>
      <c r="I1937" s="11" t="s">
        <v>32</v>
      </c>
      <c r="J1937" s="11" t="s">
        <v>33</v>
      </c>
      <c r="K1937" s="11" t="s">
        <v>69</v>
      </c>
      <c r="L1937" s="9">
        <v>34890</v>
      </c>
      <c r="M1937" s="11" t="s">
        <v>146</v>
      </c>
      <c r="N1937" s="11" t="s">
        <v>36</v>
      </c>
      <c r="O1937" s="11" t="s">
        <v>83</v>
      </c>
      <c r="P1937" s="11" t="s">
        <v>66</v>
      </c>
      <c r="Q1937" s="11" t="s">
        <v>39</v>
      </c>
      <c r="R1937" s="11" cm="1">
        <f t="array" ref="R1937">_xlfn.IFS(Table3[[#This Row],[Performance Levels]]="Exceeds",4,Table3[[#This Row],[Performance Levels]]="Fully Meets",3,Table3[[#This Row],[Performance Levels]]="PIP",1,Table3[[#This Row],[Performance Levels]]="Needs Improvement",2)</f>
        <v>3</v>
      </c>
      <c r="S1937" s="11">
        <v>4</v>
      </c>
      <c r="T1937" s="11" t="str" cm="1">
        <f t="array" ref="T1937">_xlfn.IFS(S1937&lt;=2,"Excellent",S1937=3,"Average",S1937&lt;=5,"Poor")</f>
        <v>Poor</v>
      </c>
      <c r="U1937" s="9">
        <v>44848</v>
      </c>
      <c r="V1937" s="11">
        <v>5</v>
      </c>
      <c r="W1937" s="11" t="str" cm="1">
        <f t="array" ref="W1937">_xlfn.IFS(S1937&lt;=2,"High",S1937=3,"Moderate",S1937&lt;=5,"Low")</f>
        <v>Low</v>
      </c>
      <c r="X1937" s="11">
        <v>5</v>
      </c>
      <c r="Y1937" s="11" t="str" cm="1">
        <f t="array" ref="Y1937">_xlfn.IFS(S1937&lt;=2,"High",S1937=3,"Moderate",S1937&lt;=5,"Low")</f>
        <v>Low</v>
      </c>
      <c r="Z1937" s="11">
        <v>5</v>
      </c>
      <c r="AA1937" s="11" t="str" cm="1">
        <f t="array" ref="AA1937">_xlfn.IFS(S1937&lt;=2,"High",S1937=3,"Moderate",S1937&lt;=5,"Low")</f>
        <v>Low</v>
      </c>
      <c r="AB1937" s="9">
        <v>44892</v>
      </c>
      <c r="AC1937" s="11" t="s">
        <v>61</v>
      </c>
      <c r="AD1937" s="11" t="s">
        <v>50</v>
      </c>
      <c r="AE1937" s="11" t="s">
        <v>42</v>
      </c>
      <c r="AF1937" s="11">
        <v>4</v>
      </c>
      <c r="AG1937" s="12">
        <v>973.11</v>
      </c>
      <c r="AH1937" s="11">
        <v>25</v>
      </c>
      <c r="AI1937" s="11" t="str" cm="1">
        <f t="array" ref="AI1937">_xlfn.IFS(AH1937&lt;=25,"Young",AH1937&lt;=50,"Adult",AH1937&gt;50,"Old")</f>
        <v>Young</v>
      </c>
    </row>
    <row r="1938" spans="1:35" x14ac:dyDescent="0.35">
      <c r="A1938" s="7">
        <v>2460</v>
      </c>
      <c r="B1938" s="5">
        <v>43348</v>
      </c>
      <c r="C1938" s="6">
        <f t="shared" ca="1" si="30"/>
        <v>7.708333333333333</v>
      </c>
      <c r="D1938" s="7" t="s">
        <v>119</v>
      </c>
      <c r="E1938" s="7" t="s">
        <v>43</v>
      </c>
      <c r="F1938" s="7" t="s">
        <v>29</v>
      </c>
      <c r="G1938" s="7" t="s">
        <v>30</v>
      </c>
      <c r="H1938" s="7" t="s">
        <v>31</v>
      </c>
      <c r="I1938" s="7" t="s">
        <v>54</v>
      </c>
      <c r="J1938" s="7" t="s">
        <v>94</v>
      </c>
      <c r="K1938" s="7" t="s">
        <v>34</v>
      </c>
      <c r="L1938" s="5">
        <v>21844</v>
      </c>
      <c r="M1938" s="7" t="s">
        <v>35</v>
      </c>
      <c r="N1938" s="7" t="s">
        <v>36</v>
      </c>
      <c r="O1938" s="7" t="s">
        <v>37</v>
      </c>
      <c r="P1938" s="7" t="s">
        <v>38</v>
      </c>
      <c r="Q1938" s="7" t="s">
        <v>39</v>
      </c>
      <c r="R1938" s="7" cm="1">
        <f t="array" ref="R1938">_xlfn.IFS(Table3[[#This Row],[Performance Levels]]="Exceeds",4,Table3[[#This Row],[Performance Levels]]="Fully Meets",3,Table3[[#This Row],[Performance Levels]]="PIP",1,Table3[[#This Row],[Performance Levels]]="Needs Improvement",2)</f>
        <v>3</v>
      </c>
      <c r="S1938" s="7">
        <v>2</v>
      </c>
      <c r="T1938" s="7" t="str" cm="1">
        <f t="array" ref="T1938">_xlfn.IFS(S1938&lt;=2,"Excellent",S1938=3,"Average",S1938&lt;=5,"Poor")</f>
        <v>Excellent</v>
      </c>
      <c r="U1938" s="5">
        <v>45009</v>
      </c>
      <c r="V1938" s="7">
        <v>3</v>
      </c>
      <c r="W1938" s="7" t="str" cm="1">
        <f t="array" ref="W1938">_xlfn.IFS(S1938&lt;=2,"High",S1938=3,"Moderate",S1938&lt;=5,"Low")</f>
        <v>High</v>
      </c>
      <c r="X1938" s="7">
        <v>4</v>
      </c>
      <c r="Y1938" s="7" t="str" cm="1">
        <f t="array" ref="Y1938">_xlfn.IFS(S1938&lt;=2,"High",S1938=3,"Moderate",S1938&lt;=5,"Low")</f>
        <v>High</v>
      </c>
      <c r="Z1938" s="7">
        <v>2</v>
      </c>
      <c r="AA1938" s="7" t="str" cm="1">
        <f t="array" ref="AA1938">_xlfn.IFS(S1938&lt;=2,"High",S1938=3,"Moderate",S1938&lt;=5,"Low")</f>
        <v>High</v>
      </c>
      <c r="AB1938" s="5">
        <v>44890</v>
      </c>
      <c r="AC1938" s="7" t="s">
        <v>91</v>
      </c>
      <c r="AD1938" s="7" t="s">
        <v>50</v>
      </c>
      <c r="AE1938" s="7" t="s">
        <v>72</v>
      </c>
      <c r="AF1938" s="7">
        <v>5</v>
      </c>
      <c r="AG1938" s="8">
        <v>637.58000000000004</v>
      </c>
      <c r="AH1938" s="7">
        <v>59</v>
      </c>
      <c r="AI1938" s="7" t="str" cm="1">
        <f t="array" ref="AI1938">_xlfn.IFS(AH1938&lt;=25,"Young",AH1938&lt;=50,"Adult",AH1938&gt;50,"Old")</f>
        <v>Old</v>
      </c>
    </row>
    <row r="1939" spans="1:35" x14ac:dyDescent="0.35">
      <c r="A1939" s="11">
        <v>2461</v>
      </c>
      <c r="B1939" s="9">
        <v>44466</v>
      </c>
      <c r="C1939" s="10">
        <f t="shared" ca="1" si="30"/>
        <v>4.6472222222222221</v>
      </c>
      <c r="D1939" s="11" t="s">
        <v>129</v>
      </c>
      <c r="E1939" s="11" t="s">
        <v>43</v>
      </c>
      <c r="F1939" s="11" t="s">
        <v>29</v>
      </c>
      <c r="G1939" s="11" t="s">
        <v>45</v>
      </c>
      <c r="H1939" s="11" t="s">
        <v>44</v>
      </c>
      <c r="I1939" s="11" t="s">
        <v>54</v>
      </c>
      <c r="J1939" s="11" t="s">
        <v>131</v>
      </c>
      <c r="K1939" s="11" t="s">
        <v>88</v>
      </c>
      <c r="L1939" s="9">
        <v>29011</v>
      </c>
      <c r="M1939" s="11" t="s">
        <v>35</v>
      </c>
      <c r="N1939" s="11" t="s">
        <v>47</v>
      </c>
      <c r="O1939" s="11" t="s">
        <v>71</v>
      </c>
      <c r="P1939" s="11" t="s">
        <v>76</v>
      </c>
      <c r="Q1939" s="11" t="s">
        <v>39</v>
      </c>
      <c r="R1939" s="11" cm="1">
        <f t="array" ref="R1939">_xlfn.IFS(Table3[[#This Row],[Performance Levels]]="Exceeds",4,Table3[[#This Row],[Performance Levels]]="Fully Meets",3,Table3[[#This Row],[Performance Levels]]="PIP",1,Table3[[#This Row],[Performance Levels]]="Needs Improvement",2)</f>
        <v>3</v>
      </c>
      <c r="S1939" s="11">
        <v>5</v>
      </c>
      <c r="T1939" s="11" t="str" cm="1">
        <f t="array" ref="T1939">_xlfn.IFS(S1939&lt;=2,"Excellent",S1939=3,"Average",S1939&lt;=5,"Poor")</f>
        <v>Poor</v>
      </c>
      <c r="U1939" s="9">
        <v>44898</v>
      </c>
      <c r="V1939" s="11">
        <v>3</v>
      </c>
      <c r="W1939" s="11" t="str" cm="1">
        <f t="array" ref="W1939">_xlfn.IFS(S1939&lt;=2,"High",S1939=3,"Moderate",S1939&lt;=5,"Low")</f>
        <v>Low</v>
      </c>
      <c r="X1939" s="11">
        <v>2</v>
      </c>
      <c r="Y1939" s="11" t="str" cm="1">
        <f t="array" ref="Y1939">_xlfn.IFS(S1939&lt;=2,"High",S1939=3,"Moderate",S1939&lt;=5,"Low")</f>
        <v>Low</v>
      </c>
      <c r="Z1939" s="11">
        <v>4</v>
      </c>
      <c r="AA1939" s="11" t="str" cm="1">
        <f t="array" ref="AA1939">_xlfn.IFS(S1939&lt;=2,"High",S1939=3,"Moderate",S1939&lt;=5,"Low")</f>
        <v>Low</v>
      </c>
      <c r="AB1939" s="9">
        <v>45120</v>
      </c>
      <c r="AC1939" s="11" t="s">
        <v>91</v>
      </c>
      <c r="AD1939" s="11" t="s">
        <v>50</v>
      </c>
      <c r="AE1939" s="11" t="s">
        <v>62</v>
      </c>
      <c r="AF1939" s="11">
        <v>2</v>
      </c>
      <c r="AG1939" s="12">
        <v>103.04</v>
      </c>
      <c r="AH1939" s="11">
        <v>42</v>
      </c>
      <c r="AI1939" s="11" t="str" cm="1">
        <f t="array" ref="AI1939">_xlfn.IFS(AH1939&lt;=25,"Young",AH1939&lt;=50,"Adult",AH1939&gt;50,"Old")</f>
        <v>Adult</v>
      </c>
    </row>
    <row r="1940" spans="1:35" x14ac:dyDescent="0.35">
      <c r="A1940" s="7">
        <v>2462</v>
      </c>
      <c r="B1940" s="5">
        <v>43839</v>
      </c>
      <c r="C1940" s="6">
        <f t="shared" ca="1" si="30"/>
        <v>6.3638888888888889</v>
      </c>
      <c r="D1940" s="7" t="s">
        <v>132</v>
      </c>
      <c r="E1940" s="7" t="s">
        <v>80</v>
      </c>
      <c r="F1940" s="7" t="s">
        <v>29</v>
      </c>
      <c r="G1940" s="7" t="s">
        <v>45</v>
      </c>
      <c r="H1940" s="7" t="s">
        <v>31</v>
      </c>
      <c r="I1940" s="7" t="s">
        <v>54</v>
      </c>
      <c r="J1940" s="7" t="s">
        <v>33</v>
      </c>
      <c r="K1940" s="7" t="s">
        <v>64</v>
      </c>
      <c r="L1940" s="5">
        <v>54365</v>
      </c>
      <c r="M1940" s="7" t="s">
        <v>35</v>
      </c>
      <c r="N1940" s="7" t="s">
        <v>36</v>
      </c>
      <c r="O1940" s="7" t="s">
        <v>37</v>
      </c>
      <c r="P1940" s="7" t="s">
        <v>66</v>
      </c>
      <c r="Q1940" s="7" t="s">
        <v>39</v>
      </c>
      <c r="R1940" s="7" cm="1">
        <f t="array" ref="R1940">_xlfn.IFS(Table3[[#This Row],[Performance Levels]]="Exceeds",4,Table3[[#This Row],[Performance Levels]]="Fully Meets",3,Table3[[#This Row],[Performance Levels]]="PIP",1,Table3[[#This Row],[Performance Levels]]="Needs Improvement",2)</f>
        <v>3</v>
      </c>
      <c r="S1940" s="7">
        <v>2</v>
      </c>
      <c r="T1940" s="7" t="str" cm="1">
        <f t="array" ref="T1940">_xlfn.IFS(S1940&lt;=2,"Excellent",S1940=3,"Average",S1940&lt;=5,"Poor")</f>
        <v>Excellent</v>
      </c>
      <c r="U1940" s="5">
        <v>45055</v>
      </c>
      <c r="V1940" s="7">
        <v>4</v>
      </c>
      <c r="W1940" s="7" t="str" cm="1">
        <f t="array" ref="W1940">_xlfn.IFS(S1940&lt;=2,"High",S1940=3,"Moderate",S1940&lt;=5,"Low")</f>
        <v>High</v>
      </c>
      <c r="X1940" s="7">
        <v>1</v>
      </c>
      <c r="Y1940" s="7" t="str" cm="1">
        <f t="array" ref="Y1940">_xlfn.IFS(S1940&lt;=2,"High",S1940=3,"Moderate",S1940&lt;=5,"Low")</f>
        <v>High</v>
      </c>
      <c r="Z1940" s="7">
        <v>2</v>
      </c>
      <c r="AA1940" s="7" t="str" cm="1">
        <f t="array" ref="AA1940">_xlfn.IFS(S1940&lt;=2,"High",S1940=3,"Moderate",S1940&lt;=5,"Low")</f>
        <v>High</v>
      </c>
      <c r="AB1940" s="5">
        <v>44962</v>
      </c>
      <c r="AC1940" s="7" t="s">
        <v>49</v>
      </c>
      <c r="AD1940" s="7" t="s">
        <v>50</v>
      </c>
      <c r="AE1940" s="7" t="s">
        <v>62</v>
      </c>
      <c r="AF1940" s="7">
        <v>3</v>
      </c>
      <c r="AG1940" s="8">
        <v>758.62</v>
      </c>
      <c r="AH1940" s="7">
        <v>72</v>
      </c>
      <c r="AI1940" s="7" t="str" cm="1">
        <f t="array" ref="AI1940">_xlfn.IFS(AH1940&lt;=25,"Young",AH1940&lt;=50,"Adult",AH1940&gt;50,"Old")</f>
        <v>Old</v>
      </c>
    </row>
    <row r="1941" spans="1:35" x14ac:dyDescent="0.35">
      <c r="A1941" s="11">
        <v>2463</v>
      </c>
      <c r="B1941" s="9">
        <v>43440</v>
      </c>
      <c r="C1941" s="10">
        <f t="shared" ca="1" si="30"/>
        <v>7.4555555555555557</v>
      </c>
      <c r="D1941" s="11" t="s">
        <v>132</v>
      </c>
      <c r="E1941" s="11" t="s">
        <v>53</v>
      </c>
      <c r="F1941" s="11" t="s">
        <v>29</v>
      </c>
      <c r="G1941" s="11" t="s">
        <v>45</v>
      </c>
      <c r="H1941" s="11" t="s">
        <v>44</v>
      </c>
      <c r="I1941" s="11" t="s">
        <v>45</v>
      </c>
      <c r="J1941" s="11" t="s">
        <v>33</v>
      </c>
      <c r="K1941" s="11" t="s">
        <v>96</v>
      </c>
      <c r="L1941" s="9">
        <v>31505</v>
      </c>
      <c r="M1941" s="11" t="s">
        <v>35</v>
      </c>
      <c r="N1941" s="11" t="s">
        <v>36</v>
      </c>
      <c r="O1941" s="11" t="s">
        <v>48</v>
      </c>
      <c r="P1941" s="11" t="s">
        <v>38</v>
      </c>
      <c r="Q1941" s="11" t="s">
        <v>39</v>
      </c>
      <c r="R1941" s="11" cm="1">
        <f t="array" ref="R1941">_xlfn.IFS(Table3[[#This Row],[Performance Levels]]="Exceeds",4,Table3[[#This Row],[Performance Levels]]="Fully Meets",3,Table3[[#This Row],[Performance Levels]]="PIP",1,Table3[[#This Row],[Performance Levels]]="Needs Improvement",2)</f>
        <v>3</v>
      </c>
      <c r="S1941" s="11">
        <v>4</v>
      </c>
      <c r="T1941" s="11" t="str" cm="1">
        <f t="array" ref="T1941">_xlfn.IFS(S1941&lt;=2,"Excellent",S1941=3,"Average",S1941&lt;=5,"Poor")</f>
        <v>Poor</v>
      </c>
      <c r="U1941" s="9">
        <v>44899</v>
      </c>
      <c r="V1941" s="11">
        <v>3</v>
      </c>
      <c r="W1941" s="11" t="str" cm="1">
        <f t="array" ref="W1941">_xlfn.IFS(S1941&lt;=2,"High",S1941=3,"Moderate",S1941&lt;=5,"Low")</f>
        <v>Low</v>
      </c>
      <c r="X1941" s="11">
        <v>5</v>
      </c>
      <c r="Y1941" s="11" t="str" cm="1">
        <f t="array" ref="Y1941">_xlfn.IFS(S1941&lt;=2,"High",S1941=3,"Moderate",S1941&lt;=5,"Low")</f>
        <v>Low</v>
      </c>
      <c r="Z1941" s="11">
        <v>5</v>
      </c>
      <c r="AA1941" s="11" t="str" cm="1">
        <f t="array" ref="AA1941">_xlfn.IFS(S1941&lt;=2,"High",S1941=3,"Moderate",S1941&lt;=5,"Low")</f>
        <v>Low</v>
      </c>
      <c r="AB1941" s="9">
        <v>45079</v>
      </c>
      <c r="AC1941" s="11" t="s">
        <v>40</v>
      </c>
      <c r="AD1941" s="11" t="s">
        <v>41</v>
      </c>
      <c r="AE1941" s="11" t="s">
        <v>72</v>
      </c>
      <c r="AF1941" s="11">
        <v>3</v>
      </c>
      <c r="AG1941" s="12">
        <v>792.67</v>
      </c>
      <c r="AH1941" s="11">
        <v>32</v>
      </c>
      <c r="AI1941" s="11" t="str" cm="1">
        <f t="array" ref="AI1941">_xlfn.IFS(AH1941&lt;=25,"Young",AH1941&lt;=50,"Adult",AH1941&gt;50,"Old")</f>
        <v>Adult</v>
      </c>
    </row>
    <row r="1942" spans="1:35" x14ac:dyDescent="0.35">
      <c r="A1942" s="7">
        <v>2464</v>
      </c>
      <c r="B1942" s="5">
        <v>44784</v>
      </c>
      <c r="C1942" s="6">
        <f t="shared" ca="1" si="30"/>
        <v>3.7749999999999999</v>
      </c>
      <c r="D1942" s="7" t="s">
        <v>132</v>
      </c>
      <c r="E1942" s="7" t="s">
        <v>68</v>
      </c>
      <c r="F1942" s="7" t="s">
        <v>29</v>
      </c>
      <c r="G1942" s="7" t="s">
        <v>54</v>
      </c>
      <c r="H1942" s="7" t="s">
        <v>55</v>
      </c>
      <c r="I1942" s="7" t="s">
        <v>32</v>
      </c>
      <c r="J1942" s="7" t="s">
        <v>33</v>
      </c>
      <c r="K1942" s="7" t="s">
        <v>69</v>
      </c>
      <c r="L1942" s="5">
        <v>20233</v>
      </c>
      <c r="M1942" s="7" t="s">
        <v>35</v>
      </c>
      <c r="N1942" s="7" t="s">
        <v>47</v>
      </c>
      <c r="O1942" s="7" t="s">
        <v>37</v>
      </c>
      <c r="P1942" s="7" t="s">
        <v>38</v>
      </c>
      <c r="Q1942" s="7" t="s">
        <v>39</v>
      </c>
      <c r="R1942" s="7" cm="1">
        <f t="array" ref="R1942">_xlfn.IFS(Table3[[#This Row],[Performance Levels]]="Exceeds",4,Table3[[#This Row],[Performance Levels]]="Fully Meets",3,Table3[[#This Row],[Performance Levels]]="PIP",1,Table3[[#This Row],[Performance Levels]]="Needs Improvement",2)</f>
        <v>3</v>
      </c>
      <c r="S1942" s="7">
        <v>2</v>
      </c>
      <c r="T1942" s="7" t="str" cm="1">
        <f t="array" ref="T1942">_xlfn.IFS(S1942&lt;=2,"Excellent",S1942=3,"Average",S1942&lt;=5,"Poor")</f>
        <v>Excellent</v>
      </c>
      <c r="U1942" s="5">
        <v>44975</v>
      </c>
      <c r="V1942" s="7">
        <v>2</v>
      </c>
      <c r="W1942" s="7" t="str" cm="1">
        <f t="array" ref="W1942">_xlfn.IFS(S1942&lt;=2,"High",S1942=3,"Moderate",S1942&lt;=5,"Low")</f>
        <v>High</v>
      </c>
      <c r="X1942" s="7">
        <v>3</v>
      </c>
      <c r="Y1942" s="7" t="str" cm="1">
        <f t="array" ref="Y1942">_xlfn.IFS(S1942&lt;=2,"High",S1942=3,"Moderate",S1942&lt;=5,"Low")</f>
        <v>High</v>
      </c>
      <c r="Z1942" s="7">
        <v>2</v>
      </c>
      <c r="AA1942" s="7" t="str" cm="1">
        <f t="array" ref="AA1942">_xlfn.IFS(S1942&lt;=2,"High",S1942=3,"Moderate",S1942&lt;=5,"Low")</f>
        <v>High</v>
      </c>
      <c r="AB1942" s="5">
        <v>45121</v>
      </c>
      <c r="AC1942" s="7" t="s">
        <v>40</v>
      </c>
      <c r="AD1942" s="7" t="s">
        <v>50</v>
      </c>
      <c r="AE1942" s="7" t="s">
        <v>72</v>
      </c>
      <c r="AF1942" s="7">
        <v>1</v>
      </c>
      <c r="AG1942" s="8">
        <v>795.5</v>
      </c>
      <c r="AH1942" s="7">
        <v>67</v>
      </c>
      <c r="AI1942" s="7" t="str" cm="1">
        <f t="array" ref="AI1942">_xlfn.IFS(AH1942&lt;=25,"Young",AH1942&lt;=50,"Adult",AH1942&gt;50,"Old")</f>
        <v>Old</v>
      </c>
    </row>
    <row r="1943" spans="1:35" x14ac:dyDescent="0.35">
      <c r="A1943" s="11">
        <v>2465</v>
      </c>
      <c r="B1943" s="9">
        <v>43934</v>
      </c>
      <c r="C1943" s="10">
        <f t="shared" ca="1" si="30"/>
        <v>6.1027777777777779</v>
      </c>
      <c r="D1943" s="11" t="s">
        <v>132</v>
      </c>
      <c r="E1943" s="11" t="s">
        <v>28</v>
      </c>
      <c r="F1943" s="11" t="s">
        <v>29</v>
      </c>
      <c r="G1943" s="11" t="s">
        <v>30</v>
      </c>
      <c r="H1943" s="11" t="s">
        <v>44</v>
      </c>
      <c r="I1943" s="11" t="s">
        <v>54</v>
      </c>
      <c r="J1943" s="11" t="s">
        <v>33</v>
      </c>
      <c r="K1943" s="11" t="s">
        <v>69</v>
      </c>
      <c r="L1943" s="9">
        <v>22594</v>
      </c>
      <c r="M1943" s="11" t="s">
        <v>35</v>
      </c>
      <c r="N1943" s="11" t="s">
        <v>36</v>
      </c>
      <c r="O1943" s="11" t="s">
        <v>37</v>
      </c>
      <c r="P1943" s="11" t="s">
        <v>60</v>
      </c>
      <c r="Q1943" s="11" t="s">
        <v>39</v>
      </c>
      <c r="R1943" s="11" cm="1">
        <f t="array" ref="R1943">_xlfn.IFS(Table3[[#This Row],[Performance Levels]]="Exceeds",4,Table3[[#This Row],[Performance Levels]]="Fully Meets",3,Table3[[#This Row],[Performance Levels]]="PIP",1,Table3[[#This Row],[Performance Levels]]="Needs Improvement",2)</f>
        <v>3</v>
      </c>
      <c r="S1943" s="11">
        <v>2</v>
      </c>
      <c r="T1943" s="11" t="str" cm="1">
        <f t="array" ref="T1943">_xlfn.IFS(S1943&lt;=2,"Excellent",S1943=3,"Average",S1943&lt;=5,"Poor")</f>
        <v>Excellent</v>
      </c>
      <c r="U1943" s="9">
        <v>44932</v>
      </c>
      <c r="V1943" s="11">
        <v>3</v>
      </c>
      <c r="W1943" s="11" t="str" cm="1">
        <f t="array" ref="W1943">_xlfn.IFS(S1943&lt;=2,"High",S1943=3,"Moderate",S1943&lt;=5,"Low")</f>
        <v>High</v>
      </c>
      <c r="X1943" s="11">
        <v>3</v>
      </c>
      <c r="Y1943" s="11" t="str" cm="1">
        <f t="array" ref="Y1943">_xlfn.IFS(S1943&lt;=2,"High",S1943=3,"Moderate",S1943&lt;=5,"Low")</f>
        <v>High</v>
      </c>
      <c r="Z1943" s="11">
        <v>1</v>
      </c>
      <c r="AA1943" s="11" t="str" cm="1">
        <f t="array" ref="AA1943">_xlfn.IFS(S1943&lt;=2,"High",S1943=3,"Moderate",S1943&lt;=5,"Low")</f>
        <v>High</v>
      </c>
      <c r="AB1943" s="9">
        <v>45129</v>
      </c>
      <c r="AC1943" s="11" t="s">
        <v>61</v>
      </c>
      <c r="AD1943" s="11" t="s">
        <v>41</v>
      </c>
      <c r="AE1943" s="11" t="s">
        <v>51</v>
      </c>
      <c r="AF1943" s="11">
        <v>3</v>
      </c>
      <c r="AG1943" s="12">
        <v>475.26</v>
      </c>
      <c r="AH1943" s="11">
        <v>59</v>
      </c>
      <c r="AI1943" s="11" t="str" cm="1">
        <f t="array" ref="AI1943">_xlfn.IFS(AH1943&lt;=25,"Young",AH1943&lt;=50,"Adult",AH1943&gt;50,"Old")</f>
        <v>Old</v>
      </c>
    </row>
    <row r="1944" spans="1:35" x14ac:dyDescent="0.35">
      <c r="A1944" s="7">
        <v>2466</v>
      </c>
      <c r="B1944" s="5">
        <v>44514</v>
      </c>
      <c r="C1944" s="6">
        <f t="shared" ca="1" si="30"/>
        <v>4.5166666666666666</v>
      </c>
      <c r="D1944" s="7" t="s">
        <v>132</v>
      </c>
      <c r="E1944" s="7" t="s">
        <v>84</v>
      </c>
      <c r="F1944" s="7" t="s">
        <v>107</v>
      </c>
      <c r="G1944" s="7" t="s">
        <v>30</v>
      </c>
      <c r="H1944" s="7" t="s">
        <v>44</v>
      </c>
      <c r="I1944" s="7" t="s">
        <v>54</v>
      </c>
      <c r="J1944" s="7" t="s">
        <v>33</v>
      </c>
      <c r="K1944" s="7" t="s">
        <v>96</v>
      </c>
      <c r="L1944" s="5">
        <v>24728</v>
      </c>
      <c r="M1944" s="7" t="s">
        <v>35</v>
      </c>
      <c r="N1944" s="7" t="s">
        <v>36</v>
      </c>
      <c r="O1944" s="7" t="s">
        <v>37</v>
      </c>
      <c r="P1944" s="7" t="s">
        <v>38</v>
      </c>
      <c r="Q1944" s="7" t="s">
        <v>39</v>
      </c>
      <c r="R1944" s="7" cm="1">
        <f t="array" ref="R1944">_xlfn.IFS(Table3[[#This Row],[Performance Levels]]="Exceeds",4,Table3[[#This Row],[Performance Levels]]="Fully Meets",3,Table3[[#This Row],[Performance Levels]]="PIP",1,Table3[[#This Row],[Performance Levels]]="Needs Improvement",2)</f>
        <v>3</v>
      </c>
      <c r="S1944" s="7">
        <v>2</v>
      </c>
      <c r="T1944" s="7" t="str" cm="1">
        <f t="array" ref="T1944">_xlfn.IFS(S1944&lt;=2,"Excellent",S1944=3,"Average",S1944&lt;=5,"Poor")</f>
        <v>Excellent</v>
      </c>
      <c r="U1944" s="5">
        <v>44818</v>
      </c>
      <c r="V1944" s="7">
        <v>2</v>
      </c>
      <c r="W1944" s="7" t="str" cm="1">
        <f t="array" ref="W1944">_xlfn.IFS(S1944&lt;=2,"High",S1944=3,"Moderate",S1944&lt;=5,"Low")</f>
        <v>High</v>
      </c>
      <c r="X1944" s="7">
        <v>4</v>
      </c>
      <c r="Y1944" s="7" t="str" cm="1">
        <f t="array" ref="Y1944">_xlfn.IFS(S1944&lt;=2,"High",S1944=3,"Moderate",S1944&lt;=5,"Low")</f>
        <v>High</v>
      </c>
      <c r="Z1944" s="7">
        <v>1</v>
      </c>
      <c r="AA1944" s="7" t="str" cm="1">
        <f t="array" ref="AA1944">_xlfn.IFS(S1944&lt;=2,"High",S1944=3,"Moderate",S1944&lt;=5,"Low")</f>
        <v>High</v>
      </c>
      <c r="AB1944" s="5">
        <v>44869</v>
      </c>
      <c r="AC1944" s="7" t="s">
        <v>49</v>
      </c>
      <c r="AD1944" s="7" t="s">
        <v>50</v>
      </c>
      <c r="AE1944" s="7" t="s">
        <v>42</v>
      </c>
      <c r="AF1944" s="7">
        <v>3</v>
      </c>
      <c r="AG1944" s="8">
        <v>652.89</v>
      </c>
      <c r="AH1944" s="7">
        <v>54</v>
      </c>
      <c r="AI1944" s="7" t="str" cm="1">
        <f t="array" ref="AI1944">_xlfn.IFS(AH1944&lt;=25,"Young",AH1944&lt;=50,"Adult",AH1944&gt;50,"Old")</f>
        <v>Old</v>
      </c>
    </row>
    <row r="1945" spans="1:35" x14ac:dyDescent="0.35">
      <c r="A1945" s="11">
        <v>2467</v>
      </c>
      <c r="B1945" s="9">
        <v>44637</v>
      </c>
      <c r="C1945" s="10">
        <f t="shared" ca="1" si="30"/>
        <v>4.1749999999999998</v>
      </c>
      <c r="D1945" s="11" t="s">
        <v>132</v>
      </c>
      <c r="E1945" s="11" t="s">
        <v>43</v>
      </c>
      <c r="F1945" s="11" t="s">
        <v>107</v>
      </c>
      <c r="G1945" s="11" t="s">
        <v>54</v>
      </c>
      <c r="H1945" s="11" t="s">
        <v>55</v>
      </c>
      <c r="I1945" s="11" t="s">
        <v>54</v>
      </c>
      <c r="J1945" s="11" t="s">
        <v>33</v>
      </c>
      <c r="K1945" s="11" t="s">
        <v>78</v>
      </c>
      <c r="L1945" s="9">
        <v>28857</v>
      </c>
      <c r="M1945" s="11" t="s">
        <v>35</v>
      </c>
      <c r="N1945" s="11" t="s">
        <v>36</v>
      </c>
      <c r="O1945" s="11" t="s">
        <v>59</v>
      </c>
      <c r="P1945" s="11" t="s">
        <v>66</v>
      </c>
      <c r="Q1945" s="11" t="s">
        <v>39</v>
      </c>
      <c r="R1945" s="11" cm="1">
        <f t="array" ref="R1945">_xlfn.IFS(Table3[[#This Row],[Performance Levels]]="Exceeds",4,Table3[[#This Row],[Performance Levels]]="Fully Meets",3,Table3[[#This Row],[Performance Levels]]="PIP",1,Table3[[#This Row],[Performance Levels]]="Needs Improvement",2)</f>
        <v>3</v>
      </c>
      <c r="S1945" s="11">
        <v>5</v>
      </c>
      <c r="T1945" s="11" t="str" cm="1">
        <f t="array" ref="T1945">_xlfn.IFS(S1945&lt;=2,"Excellent",S1945=3,"Average",S1945&lt;=5,"Poor")</f>
        <v>Poor</v>
      </c>
      <c r="U1945" s="9">
        <v>44787</v>
      </c>
      <c r="V1945" s="11">
        <v>1</v>
      </c>
      <c r="W1945" s="11" t="str" cm="1">
        <f t="array" ref="W1945">_xlfn.IFS(S1945&lt;=2,"High",S1945=3,"Moderate",S1945&lt;=5,"Low")</f>
        <v>Low</v>
      </c>
      <c r="X1945" s="11">
        <v>1</v>
      </c>
      <c r="Y1945" s="11" t="str" cm="1">
        <f t="array" ref="Y1945">_xlfn.IFS(S1945&lt;=2,"High",S1945=3,"Moderate",S1945&lt;=5,"Low")</f>
        <v>Low</v>
      </c>
      <c r="Z1945" s="11">
        <v>4</v>
      </c>
      <c r="AA1945" s="11" t="str" cm="1">
        <f t="array" ref="AA1945">_xlfn.IFS(S1945&lt;=2,"High",S1945=3,"Moderate",S1945&lt;=5,"Low")</f>
        <v>Low</v>
      </c>
      <c r="AB1945" s="9">
        <v>44993</v>
      </c>
      <c r="AC1945" s="11" t="s">
        <v>49</v>
      </c>
      <c r="AD1945" s="11" t="s">
        <v>50</v>
      </c>
      <c r="AE1945" s="11" t="s">
        <v>72</v>
      </c>
      <c r="AF1945" s="11">
        <v>1</v>
      </c>
      <c r="AG1945" s="12">
        <v>832.16</v>
      </c>
      <c r="AH1945" s="11">
        <v>43</v>
      </c>
      <c r="AI1945" s="11" t="str" cm="1">
        <f t="array" ref="AI1945">_xlfn.IFS(AH1945&lt;=25,"Young",AH1945&lt;=50,"Adult",AH1945&gt;50,"Old")</f>
        <v>Adult</v>
      </c>
    </row>
    <row r="1946" spans="1:35" x14ac:dyDescent="0.35">
      <c r="A1946" s="7">
        <v>2468</v>
      </c>
      <c r="B1946" s="5">
        <v>43591</v>
      </c>
      <c r="C1946" s="6">
        <f t="shared" ca="1" si="30"/>
        <v>7.0388888888888888</v>
      </c>
      <c r="D1946" s="7" t="s">
        <v>132</v>
      </c>
      <c r="E1946" s="7" t="s">
        <v>86</v>
      </c>
      <c r="F1946" s="7" t="s">
        <v>29</v>
      </c>
      <c r="G1946" s="7" t="s">
        <v>45</v>
      </c>
      <c r="H1946" s="7" t="s">
        <v>44</v>
      </c>
      <c r="I1946" s="7" t="s">
        <v>45</v>
      </c>
      <c r="J1946" s="7" t="s">
        <v>33</v>
      </c>
      <c r="K1946" s="7" t="s">
        <v>64</v>
      </c>
      <c r="L1946" s="5">
        <v>21139</v>
      </c>
      <c r="M1946" s="7" t="s">
        <v>35</v>
      </c>
      <c r="N1946" s="7" t="s">
        <v>47</v>
      </c>
      <c r="O1946" s="7" t="s">
        <v>48</v>
      </c>
      <c r="P1946" s="7" t="s">
        <v>66</v>
      </c>
      <c r="Q1946" s="7" t="s">
        <v>39</v>
      </c>
      <c r="R1946" s="7" cm="1">
        <f t="array" ref="R1946">_xlfn.IFS(Table3[[#This Row],[Performance Levels]]="Exceeds",4,Table3[[#This Row],[Performance Levels]]="Fully Meets",3,Table3[[#This Row],[Performance Levels]]="PIP",1,Table3[[#This Row],[Performance Levels]]="Needs Improvement",2)</f>
        <v>3</v>
      </c>
      <c r="S1946" s="7">
        <v>5</v>
      </c>
      <c r="T1946" s="7" t="str" cm="1">
        <f t="array" ref="T1946">_xlfn.IFS(S1946&lt;=2,"Excellent",S1946=3,"Average",S1946&lt;=5,"Poor")</f>
        <v>Poor</v>
      </c>
      <c r="U1946" s="5">
        <v>45008</v>
      </c>
      <c r="V1946" s="7">
        <v>5</v>
      </c>
      <c r="W1946" s="7" t="str" cm="1">
        <f t="array" ref="W1946">_xlfn.IFS(S1946&lt;=2,"High",S1946=3,"Moderate",S1946&lt;=5,"Low")</f>
        <v>Low</v>
      </c>
      <c r="X1946" s="7">
        <v>4</v>
      </c>
      <c r="Y1946" s="7" t="str" cm="1">
        <f t="array" ref="Y1946">_xlfn.IFS(S1946&lt;=2,"High",S1946=3,"Moderate",S1946&lt;=5,"Low")</f>
        <v>Low</v>
      </c>
      <c r="Z1946" s="7">
        <v>3</v>
      </c>
      <c r="AA1946" s="7" t="str" cm="1">
        <f t="array" ref="AA1946">_xlfn.IFS(S1946&lt;=2,"High",S1946=3,"Moderate",S1946&lt;=5,"Low")</f>
        <v>Low</v>
      </c>
      <c r="AB1946" s="5">
        <v>44981</v>
      </c>
      <c r="AC1946" s="7" t="s">
        <v>91</v>
      </c>
      <c r="AD1946" s="7" t="s">
        <v>41</v>
      </c>
      <c r="AE1946" s="7" t="s">
        <v>72</v>
      </c>
      <c r="AF1946" s="7">
        <v>3</v>
      </c>
      <c r="AG1946" s="8">
        <v>629.25</v>
      </c>
      <c r="AH1946" s="7">
        <v>62</v>
      </c>
      <c r="AI1946" s="7" t="str" cm="1">
        <f t="array" ref="AI1946">_xlfn.IFS(AH1946&lt;=25,"Young",AH1946&lt;=50,"Adult",AH1946&gt;50,"Old")</f>
        <v>Old</v>
      </c>
    </row>
    <row r="1947" spans="1:35" x14ac:dyDescent="0.35">
      <c r="A1947" s="11">
        <v>2469</v>
      </c>
      <c r="B1947" s="9">
        <v>44527</v>
      </c>
      <c r="C1947" s="10">
        <f t="shared" ca="1" si="30"/>
        <v>4.4805555555555552</v>
      </c>
      <c r="D1947" s="11" t="s">
        <v>132</v>
      </c>
      <c r="E1947" s="11" t="s">
        <v>63</v>
      </c>
      <c r="F1947" s="11" t="s">
        <v>29</v>
      </c>
      <c r="G1947" s="11" t="s">
        <v>45</v>
      </c>
      <c r="H1947" s="11" t="s">
        <v>31</v>
      </c>
      <c r="I1947" s="11" t="s">
        <v>45</v>
      </c>
      <c r="J1947" s="11" t="s">
        <v>33</v>
      </c>
      <c r="K1947" s="11" t="s">
        <v>69</v>
      </c>
      <c r="L1947" s="9">
        <v>36926</v>
      </c>
      <c r="M1947" s="11" t="s">
        <v>35</v>
      </c>
      <c r="N1947" s="11" t="s">
        <v>47</v>
      </c>
      <c r="O1947" s="11" t="s">
        <v>48</v>
      </c>
      <c r="P1947" s="11" t="s">
        <v>76</v>
      </c>
      <c r="Q1947" s="11" t="s">
        <v>39</v>
      </c>
      <c r="R1947" s="11" cm="1">
        <f t="array" ref="R1947">_xlfn.IFS(Table3[[#This Row],[Performance Levels]]="Exceeds",4,Table3[[#This Row],[Performance Levels]]="Fully Meets",3,Table3[[#This Row],[Performance Levels]]="PIP",1,Table3[[#This Row],[Performance Levels]]="Needs Improvement",2)</f>
        <v>3</v>
      </c>
      <c r="S1947" s="11">
        <v>4</v>
      </c>
      <c r="T1947" s="11" t="str" cm="1">
        <f t="array" ref="T1947">_xlfn.IFS(S1947&lt;=2,"Excellent",S1947=3,"Average",S1947&lt;=5,"Poor")</f>
        <v>Poor</v>
      </c>
      <c r="U1947" s="9">
        <v>45029</v>
      </c>
      <c r="V1947" s="11">
        <v>2</v>
      </c>
      <c r="W1947" s="11" t="str" cm="1">
        <f t="array" ref="W1947">_xlfn.IFS(S1947&lt;=2,"High",S1947=3,"Moderate",S1947&lt;=5,"Low")</f>
        <v>Low</v>
      </c>
      <c r="X1947" s="11">
        <v>1</v>
      </c>
      <c r="Y1947" s="11" t="str" cm="1">
        <f t="array" ref="Y1947">_xlfn.IFS(S1947&lt;=2,"High",S1947=3,"Moderate",S1947&lt;=5,"Low")</f>
        <v>Low</v>
      </c>
      <c r="Z1947" s="11">
        <v>5</v>
      </c>
      <c r="AA1947" s="11" t="str" cm="1">
        <f t="array" ref="AA1947">_xlfn.IFS(S1947&lt;=2,"High",S1947=3,"Moderate",S1947&lt;=5,"Low")</f>
        <v>Low</v>
      </c>
      <c r="AB1947" s="9">
        <v>44819</v>
      </c>
      <c r="AC1947" s="11" t="s">
        <v>61</v>
      </c>
      <c r="AD1947" s="11" t="s">
        <v>50</v>
      </c>
      <c r="AE1947" s="11" t="s">
        <v>62</v>
      </c>
      <c r="AF1947" s="11">
        <v>5</v>
      </c>
      <c r="AG1947" s="12">
        <v>780.71</v>
      </c>
      <c r="AH1947" s="11">
        <v>20</v>
      </c>
      <c r="AI1947" s="11" t="str" cm="1">
        <f t="array" ref="AI1947">_xlfn.IFS(AH1947&lt;=25,"Young",AH1947&lt;=50,"Adult",AH1947&gt;50,"Old")</f>
        <v>Young</v>
      </c>
    </row>
    <row r="1948" spans="1:35" x14ac:dyDescent="0.35">
      <c r="A1948" s="7">
        <v>2470</v>
      </c>
      <c r="B1948" s="5">
        <v>44236</v>
      </c>
      <c r="C1948" s="6">
        <f t="shared" ca="1" si="30"/>
        <v>5.2805555555555559</v>
      </c>
      <c r="D1948" s="7" t="s">
        <v>132</v>
      </c>
      <c r="E1948" s="7" t="s">
        <v>68</v>
      </c>
      <c r="F1948" s="7" t="s">
        <v>29</v>
      </c>
      <c r="G1948" s="7" t="s">
        <v>54</v>
      </c>
      <c r="H1948" s="7" t="s">
        <v>31</v>
      </c>
      <c r="I1948" s="7" t="s">
        <v>32</v>
      </c>
      <c r="J1948" s="7" t="s">
        <v>33</v>
      </c>
      <c r="K1948" s="7" t="s">
        <v>64</v>
      </c>
      <c r="L1948" s="5">
        <v>32440</v>
      </c>
      <c r="M1948" s="7" t="s">
        <v>35</v>
      </c>
      <c r="N1948" s="7" t="s">
        <v>47</v>
      </c>
      <c r="O1948" s="7" t="s">
        <v>83</v>
      </c>
      <c r="P1948" s="7" t="s">
        <v>60</v>
      </c>
      <c r="Q1948" s="7" t="s">
        <v>39</v>
      </c>
      <c r="R1948" s="7" cm="1">
        <f t="array" ref="R1948">_xlfn.IFS(Table3[[#This Row],[Performance Levels]]="Exceeds",4,Table3[[#This Row],[Performance Levels]]="Fully Meets",3,Table3[[#This Row],[Performance Levels]]="PIP",1,Table3[[#This Row],[Performance Levels]]="Needs Improvement",2)</f>
        <v>3</v>
      </c>
      <c r="S1948" s="7">
        <v>5</v>
      </c>
      <c r="T1948" s="7" t="str" cm="1">
        <f t="array" ref="T1948">_xlfn.IFS(S1948&lt;=2,"Excellent",S1948=3,"Average",S1948&lt;=5,"Poor")</f>
        <v>Poor</v>
      </c>
      <c r="U1948" s="5">
        <v>44855</v>
      </c>
      <c r="V1948" s="7">
        <v>5</v>
      </c>
      <c r="W1948" s="7" t="str" cm="1">
        <f t="array" ref="W1948">_xlfn.IFS(S1948&lt;=2,"High",S1948=3,"Moderate",S1948&lt;=5,"Low")</f>
        <v>Low</v>
      </c>
      <c r="X1948" s="7">
        <v>5</v>
      </c>
      <c r="Y1948" s="7" t="str" cm="1">
        <f t="array" ref="Y1948">_xlfn.IFS(S1948&lt;=2,"High",S1948=3,"Moderate",S1948&lt;=5,"Low")</f>
        <v>Low</v>
      </c>
      <c r="Z1948" s="7">
        <v>2</v>
      </c>
      <c r="AA1948" s="7" t="str" cm="1">
        <f t="array" ref="AA1948">_xlfn.IFS(S1948&lt;=2,"High",S1948=3,"Moderate",S1948&lt;=5,"Low")</f>
        <v>Low</v>
      </c>
      <c r="AB1948" s="5">
        <v>45021</v>
      </c>
      <c r="AC1948" s="7" t="s">
        <v>91</v>
      </c>
      <c r="AD1948" s="7" t="s">
        <v>41</v>
      </c>
      <c r="AE1948" s="7" t="s">
        <v>62</v>
      </c>
      <c r="AF1948" s="7">
        <v>2</v>
      </c>
      <c r="AG1948" s="8">
        <v>999</v>
      </c>
      <c r="AH1948" s="7">
        <v>33</v>
      </c>
      <c r="AI1948" s="7" t="str" cm="1">
        <f t="array" ref="AI1948">_xlfn.IFS(AH1948&lt;=25,"Young",AH1948&lt;=50,"Adult",AH1948&gt;50,"Old")</f>
        <v>Adult</v>
      </c>
    </row>
    <row r="1949" spans="1:35" x14ac:dyDescent="0.35">
      <c r="A1949" s="11">
        <v>2471</v>
      </c>
      <c r="B1949" s="9">
        <v>44567</v>
      </c>
      <c r="C1949" s="10">
        <f t="shared" ca="1" si="30"/>
        <v>4.3722222222222218</v>
      </c>
      <c r="D1949" s="11" t="s">
        <v>132</v>
      </c>
      <c r="E1949" s="11" t="s">
        <v>28</v>
      </c>
      <c r="F1949" s="11" t="s">
        <v>29</v>
      </c>
      <c r="G1949" s="11" t="s">
        <v>45</v>
      </c>
      <c r="H1949" s="11" t="s">
        <v>31</v>
      </c>
      <c r="I1949" s="11" t="s">
        <v>45</v>
      </c>
      <c r="J1949" s="11" t="s">
        <v>33</v>
      </c>
      <c r="K1949" s="11" t="s">
        <v>96</v>
      </c>
      <c r="L1949" s="9">
        <v>21756</v>
      </c>
      <c r="M1949" s="11" t="s">
        <v>35</v>
      </c>
      <c r="N1949" s="11" t="s">
        <v>47</v>
      </c>
      <c r="O1949" s="11" t="s">
        <v>59</v>
      </c>
      <c r="P1949" s="11" t="s">
        <v>76</v>
      </c>
      <c r="Q1949" s="11" t="s">
        <v>39</v>
      </c>
      <c r="R1949" s="11" cm="1">
        <f t="array" ref="R1949">_xlfn.IFS(Table3[[#This Row],[Performance Levels]]="Exceeds",4,Table3[[#This Row],[Performance Levels]]="Fully Meets",3,Table3[[#This Row],[Performance Levels]]="PIP",1,Table3[[#This Row],[Performance Levels]]="Needs Improvement",2)</f>
        <v>3</v>
      </c>
      <c r="S1949" s="11">
        <v>2</v>
      </c>
      <c r="T1949" s="11" t="str" cm="1">
        <f t="array" ref="T1949">_xlfn.IFS(S1949&lt;=2,"Excellent",S1949=3,"Average",S1949&lt;=5,"Poor")</f>
        <v>Excellent</v>
      </c>
      <c r="U1949" s="9">
        <v>44949</v>
      </c>
      <c r="V1949" s="11">
        <v>5</v>
      </c>
      <c r="W1949" s="11" t="str" cm="1">
        <f t="array" ref="W1949">_xlfn.IFS(S1949&lt;=2,"High",S1949=3,"Moderate",S1949&lt;=5,"Low")</f>
        <v>High</v>
      </c>
      <c r="X1949" s="11">
        <v>5</v>
      </c>
      <c r="Y1949" s="11" t="str" cm="1">
        <f t="array" ref="Y1949">_xlfn.IFS(S1949&lt;=2,"High",S1949=3,"Moderate",S1949&lt;=5,"Low")</f>
        <v>High</v>
      </c>
      <c r="Z1949" s="11">
        <v>3</v>
      </c>
      <c r="AA1949" s="11" t="str" cm="1">
        <f t="array" ref="AA1949">_xlfn.IFS(S1949&lt;=2,"High",S1949=3,"Moderate",S1949&lt;=5,"Low")</f>
        <v>High</v>
      </c>
      <c r="AB1949" s="9">
        <v>44779</v>
      </c>
      <c r="AC1949" s="11" t="s">
        <v>40</v>
      </c>
      <c r="AD1949" s="11" t="s">
        <v>50</v>
      </c>
      <c r="AE1949" s="11" t="s">
        <v>72</v>
      </c>
      <c r="AF1949" s="11">
        <v>3</v>
      </c>
      <c r="AG1949" s="12">
        <v>489.29</v>
      </c>
      <c r="AH1949" s="11">
        <v>63</v>
      </c>
      <c r="AI1949" s="11" t="str" cm="1">
        <f t="array" ref="AI1949">_xlfn.IFS(AH1949&lt;=25,"Young",AH1949&lt;=50,"Adult",AH1949&gt;50,"Old")</f>
        <v>Old</v>
      </c>
    </row>
    <row r="1950" spans="1:35" x14ac:dyDescent="0.35">
      <c r="A1950" s="7">
        <v>2472</v>
      </c>
      <c r="B1950" s="5">
        <v>45135</v>
      </c>
      <c r="C1950" s="6">
        <f t="shared" ca="1" si="30"/>
        <v>2.8111111111111109</v>
      </c>
      <c r="D1950" s="7" t="s">
        <v>132</v>
      </c>
      <c r="E1950" s="7" t="s">
        <v>43</v>
      </c>
      <c r="F1950" s="7" t="s">
        <v>29</v>
      </c>
      <c r="G1950" s="7" t="s">
        <v>54</v>
      </c>
      <c r="H1950" s="7" t="s">
        <v>55</v>
      </c>
      <c r="I1950" s="7" t="s">
        <v>32</v>
      </c>
      <c r="J1950" s="7" t="s">
        <v>33</v>
      </c>
      <c r="K1950" s="7" t="s">
        <v>46</v>
      </c>
      <c r="L1950" s="5">
        <v>27693</v>
      </c>
      <c r="M1950" s="7" t="s">
        <v>35</v>
      </c>
      <c r="N1950" s="7" t="s">
        <v>36</v>
      </c>
      <c r="O1950" s="7" t="s">
        <v>83</v>
      </c>
      <c r="P1950" s="7" t="s">
        <v>66</v>
      </c>
      <c r="Q1950" s="7" t="s">
        <v>39</v>
      </c>
      <c r="R1950" s="7" cm="1">
        <f t="array" ref="R1950">_xlfn.IFS(Table3[[#This Row],[Performance Levels]]="Exceeds",4,Table3[[#This Row],[Performance Levels]]="Fully Meets",3,Table3[[#This Row],[Performance Levels]]="PIP",1,Table3[[#This Row],[Performance Levels]]="Needs Improvement",2)</f>
        <v>3</v>
      </c>
      <c r="S1950" s="7">
        <v>2</v>
      </c>
      <c r="T1950" s="7" t="str" cm="1">
        <f t="array" ref="T1950">_xlfn.IFS(S1950&lt;=2,"Excellent",S1950=3,"Average",S1950&lt;=5,"Poor")</f>
        <v>Excellent</v>
      </c>
      <c r="U1950" s="5">
        <v>45099</v>
      </c>
      <c r="V1950" s="7">
        <v>5</v>
      </c>
      <c r="W1950" s="7" t="str" cm="1">
        <f t="array" ref="W1950">_xlfn.IFS(S1950&lt;=2,"High",S1950=3,"Moderate",S1950&lt;=5,"Low")</f>
        <v>High</v>
      </c>
      <c r="X1950" s="7">
        <v>2</v>
      </c>
      <c r="Y1950" s="7" t="str" cm="1">
        <f t="array" ref="Y1950">_xlfn.IFS(S1950&lt;=2,"High",S1950=3,"Moderate",S1950&lt;=5,"Low")</f>
        <v>High</v>
      </c>
      <c r="Z1950" s="7">
        <v>3</v>
      </c>
      <c r="AA1950" s="7" t="str" cm="1">
        <f t="array" ref="AA1950">_xlfn.IFS(S1950&lt;=2,"High",S1950=3,"Moderate",S1950&lt;=5,"Low")</f>
        <v>High</v>
      </c>
      <c r="AB1950" s="5">
        <v>45044</v>
      </c>
      <c r="AC1950" s="7" t="s">
        <v>61</v>
      </c>
      <c r="AD1950" s="7" t="s">
        <v>50</v>
      </c>
      <c r="AE1950" s="7" t="s">
        <v>42</v>
      </c>
      <c r="AF1950" s="7">
        <v>1</v>
      </c>
      <c r="AG1950" s="8">
        <v>942.75</v>
      </c>
      <c r="AH1950" s="7">
        <v>48</v>
      </c>
      <c r="AI1950" s="7" t="str" cm="1">
        <f t="array" ref="AI1950">_xlfn.IFS(AH1950&lt;=25,"Young",AH1950&lt;=50,"Adult",AH1950&gt;50,"Old")</f>
        <v>Adult</v>
      </c>
    </row>
    <row r="1951" spans="1:35" x14ac:dyDescent="0.35">
      <c r="A1951" s="11">
        <v>2473</v>
      </c>
      <c r="B1951" s="9">
        <v>44282</v>
      </c>
      <c r="C1951" s="10">
        <f t="shared" ca="1" si="30"/>
        <v>5.1472222222222221</v>
      </c>
      <c r="D1951" s="11" t="s">
        <v>132</v>
      </c>
      <c r="E1951" s="11" t="s">
        <v>86</v>
      </c>
      <c r="F1951" s="11" t="s">
        <v>29</v>
      </c>
      <c r="G1951" s="11" t="s">
        <v>30</v>
      </c>
      <c r="H1951" s="11" t="s">
        <v>55</v>
      </c>
      <c r="I1951" s="11" t="s">
        <v>54</v>
      </c>
      <c r="J1951" s="11" t="s">
        <v>33</v>
      </c>
      <c r="K1951" s="11" t="s">
        <v>148</v>
      </c>
      <c r="L1951" s="9">
        <v>30147</v>
      </c>
      <c r="M1951" s="11" t="s">
        <v>35</v>
      </c>
      <c r="N1951" s="11" t="s">
        <v>47</v>
      </c>
      <c r="O1951" s="11" t="s">
        <v>48</v>
      </c>
      <c r="P1951" s="11" t="s">
        <v>60</v>
      </c>
      <c r="Q1951" s="11" t="s">
        <v>39</v>
      </c>
      <c r="R1951" s="11" cm="1">
        <f t="array" ref="R1951">_xlfn.IFS(Table3[[#This Row],[Performance Levels]]="Exceeds",4,Table3[[#This Row],[Performance Levels]]="Fully Meets",3,Table3[[#This Row],[Performance Levels]]="PIP",1,Table3[[#This Row],[Performance Levels]]="Needs Improvement",2)</f>
        <v>3</v>
      </c>
      <c r="S1951" s="11">
        <v>4</v>
      </c>
      <c r="T1951" s="11" t="str" cm="1">
        <f t="array" ref="T1951">_xlfn.IFS(S1951&lt;=2,"Excellent",S1951=3,"Average",S1951&lt;=5,"Poor")</f>
        <v>Poor</v>
      </c>
      <c r="U1951" s="9">
        <v>44820</v>
      </c>
      <c r="V1951" s="11">
        <v>4</v>
      </c>
      <c r="W1951" s="11" t="str" cm="1">
        <f t="array" ref="W1951">_xlfn.IFS(S1951&lt;=2,"High",S1951=3,"Moderate",S1951&lt;=5,"Low")</f>
        <v>Low</v>
      </c>
      <c r="X1951" s="11">
        <v>4</v>
      </c>
      <c r="Y1951" s="11" t="str" cm="1">
        <f t="array" ref="Y1951">_xlfn.IFS(S1951&lt;=2,"High",S1951=3,"Moderate",S1951&lt;=5,"Low")</f>
        <v>Low</v>
      </c>
      <c r="Z1951" s="11">
        <v>3</v>
      </c>
      <c r="AA1951" s="11" t="str" cm="1">
        <f t="array" ref="AA1951">_xlfn.IFS(S1951&lt;=2,"High",S1951=3,"Moderate",S1951&lt;=5,"Low")</f>
        <v>Low</v>
      </c>
      <c r="AB1951" s="9">
        <v>44867</v>
      </c>
      <c r="AC1951" s="11" t="s">
        <v>40</v>
      </c>
      <c r="AD1951" s="11" t="s">
        <v>41</v>
      </c>
      <c r="AE1951" s="11" t="s">
        <v>62</v>
      </c>
      <c r="AF1951" s="11">
        <v>5</v>
      </c>
      <c r="AG1951" s="12">
        <v>938.63</v>
      </c>
      <c r="AH1951" s="11">
        <v>39</v>
      </c>
      <c r="AI1951" s="11" t="str" cm="1">
        <f t="array" ref="AI1951">_xlfn.IFS(AH1951&lt;=25,"Young",AH1951&lt;=50,"Adult",AH1951&gt;50,"Old")</f>
        <v>Adult</v>
      </c>
    </row>
    <row r="1952" spans="1:35" x14ac:dyDescent="0.35">
      <c r="A1952" s="7">
        <v>2474</v>
      </c>
      <c r="B1952" s="5">
        <v>44997</v>
      </c>
      <c r="C1952" s="6">
        <f t="shared" ca="1" si="30"/>
        <v>3.1888888888888891</v>
      </c>
      <c r="D1952" s="7" t="s">
        <v>132</v>
      </c>
      <c r="E1952" s="7" t="s">
        <v>80</v>
      </c>
      <c r="F1952" s="7" t="s">
        <v>29</v>
      </c>
      <c r="G1952" s="7" t="s">
        <v>30</v>
      </c>
      <c r="H1952" s="7" t="s">
        <v>44</v>
      </c>
      <c r="I1952" s="7" t="s">
        <v>32</v>
      </c>
      <c r="J1952" s="7" t="s">
        <v>33</v>
      </c>
      <c r="K1952" s="7" t="s">
        <v>69</v>
      </c>
      <c r="L1952" s="5">
        <v>21563</v>
      </c>
      <c r="M1952" s="7" t="s">
        <v>35</v>
      </c>
      <c r="N1952" s="7" t="s">
        <v>47</v>
      </c>
      <c r="O1952" s="7" t="s">
        <v>71</v>
      </c>
      <c r="P1952" s="7" t="s">
        <v>66</v>
      </c>
      <c r="Q1952" s="7" t="s">
        <v>39</v>
      </c>
      <c r="R1952" s="7" cm="1">
        <f t="array" ref="R1952">_xlfn.IFS(Table3[[#This Row],[Performance Levels]]="Exceeds",4,Table3[[#This Row],[Performance Levels]]="Fully Meets",3,Table3[[#This Row],[Performance Levels]]="PIP",1,Table3[[#This Row],[Performance Levels]]="Needs Improvement",2)</f>
        <v>3</v>
      </c>
      <c r="S1952" s="7">
        <v>4</v>
      </c>
      <c r="T1952" s="7" t="str" cm="1">
        <f t="array" ref="T1952">_xlfn.IFS(S1952&lt;=2,"Excellent",S1952=3,"Average",S1952&lt;=5,"Poor")</f>
        <v>Poor</v>
      </c>
      <c r="U1952" s="5">
        <v>45089</v>
      </c>
      <c r="V1952" s="7">
        <v>4</v>
      </c>
      <c r="W1952" s="7" t="str" cm="1">
        <f t="array" ref="W1952">_xlfn.IFS(S1952&lt;=2,"High",S1952=3,"Moderate",S1952&lt;=5,"Low")</f>
        <v>Low</v>
      </c>
      <c r="X1952" s="7">
        <v>5</v>
      </c>
      <c r="Y1952" s="7" t="str" cm="1">
        <f t="array" ref="Y1952">_xlfn.IFS(S1952&lt;=2,"High",S1952=3,"Moderate",S1952&lt;=5,"Low")</f>
        <v>Low</v>
      </c>
      <c r="Z1952" s="7">
        <v>2</v>
      </c>
      <c r="AA1952" s="7" t="str" cm="1">
        <f t="array" ref="AA1952">_xlfn.IFS(S1952&lt;=2,"High",S1952=3,"Moderate",S1952&lt;=5,"Low")</f>
        <v>Low</v>
      </c>
      <c r="AB1952" s="5">
        <v>44883</v>
      </c>
      <c r="AC1952" s="7" t="s">
        <v>61</v>
      </c>
      <c r="AD1952" s="7" t="s">
        <v>41</v>
      </c>
      <c r="AE1952" s="7" t="s">
        <v>62</v>
      </c>
      <c r="AF1952" s="7">
        <v>5</v>
      </c>
      <c r="AG1952" s="8">
        <v>543.64</v>
      </c>
      <c r="AH1952" s="7">
        <v>64</v>
      </c>
      <c r="AI1952" s="7" t="str" cm="1">
        <f t="array" ref="AI1952">_xlfn.IFS(AH1952&lt;=25,"Young",AH1952&lt;=50,"Adult",AH1952&gt;50,"Old")</f>
        <v>Old</v>
      </c>
    </row>
    <row r="1953" spans="1:35" x14ac:dyDescent="0.35">
      <c r="A1953" s="11">
        <v>2475</v>
      </c>
      <c r="B1953" s="9">
        <v>44839</v>
      </c>
      <c r="C1953" s="10">
        <f t="shared" ca="1" si="30"/>
        <v>3.625</v>
      </c>
      <c r="D1953" s="11" t="s">
        <v>132</v>
      </c>
      <c r="E1953" s="11" t="s">
        <v>53</v>
      </c>
      <c r="F1953" s="11" t="s">
        <v>107</v>
      </c>
      <c r="G1953" s="11" t="s">
        <v>45</v>
      </c>
      <c r="H1953" s="11" t="s">
        <v>31</v>
      </c>
      <c r="I1953" s="11" t="s">
        <v>32</v>
      </c>
      <c r="J1953" s="11" t="s">
        <v>33</v>
      </c>
      <c r="K1953" s="11" t="s">
        <v>64</v>
      </c>
      <c r="L1953" s="9">
        <v>51923</v>
      </c>
      <c r="M1953" s="11" t="s">
        <v>35</v>
      </c>
      <c r="N1953" s="11" t="s">
        <v>47</v>
      </c>
      <c r="O1953" s="11" t="s">
        <v>37</v>
      </c>
      <c r="P1953" s="11" t="s">
        <v>60</v>
      </c>
      <c r="Q1953" s="11" t="s">
        <v>39</v>
      </c>
      <c r="R1953" s="11" cm="1">
        <f t="array" ref="R1953">_xlfn.IFS(Table3[[#This Row],[Performance Levels]]="Exceeds",4,Table3[[#This Row],[Performance Levels]]="Fully Meets",3,Table3[[#This Row],[Performance Levels]]="PIP",1,Table3[[#This Row],[Performance Levels]]="Needs Improvement",2)</f>
        <v>3</v>
      </c>
      <c r="S1953" s="11">
        <v>4</v>
      </c>
      <c r="T1953" s="11" t="str" cm="1">
        <f t="array" ref="T1953">_xlfn.IFS(S1953&lt;=2,"Excellent",S1953=3,"Average",S1953&lt;=5,"Poor")</f>
        <v>Poor</v>
      </c>
      <c r="U1953" s="9">
        <v>45064</v>
      </c>
      <c r="V1953" s="11">
        <v>1</v>
      </c>
      <c r="W1953" s="11" t="str" cm="1">
        <f t="array" ref="W1953">_xlfn.IFS(S1953&lt;=2,"High",S1953=3,"Moderate",S1953&lt;=5,"Low")</f>
        <v>Low</v>
      </c>
      <c r="X1953" s="11">
        <v>4</v>
      </c>
      <c r="Y1953" s="11" t="str" cm="1">
        <f t="array" ref="Y1953">_xlfn.IFS(S1953&lt;=2,"High",S1953=3,"Moderate",S1953&lt;=5,"Low")</f>
        <v>Low</v>
      </c>
      <c r="Z1953" s="11">
        <v>1</v>
      </c>
      <c r="AA1953" s="11" t="str" cm="1">
        <f t="array" ref="AA1953">_xlfn.IFS(S1953&lt;=2,"High",S1953=3,"Moderate",S1953&lt;=5,"Low")</f>
        <v>Low</v>
      </c>
      <c r="AB1953" s="9">
        <v>44895</v>
      </c>
      <c r="AC1953" s="11" t="s">
        <v>40</v>
      </c>
      <c r="AD1953" s="11" t="s">
        <v>41</v>
      </c>
      <c r="AE1953" s="11" t="s">
        <v>42</v>
      </c>
      <c r="AF1953" s="11">
        <v>2</v>
      </c>
      <c r="AG1953" s="12">
        <v>117.83</v>
      </c>
      <c r="AH1953" s="11">
        <v>80</v>
      </c>
      <c r="AI1953" s="11" t="str" cm="1">
        <f t="array" ref="AI1953">_xlfn.IFS(AH1953&lt;=25,"Young",AH1953&lt;=50,"Adult",AH1953&gt;50,"Old")</f>
        <v>Old</v>
      </c>
    </row>
    <row r="1954" spans="1:35" x14ac:dyDescent="0.35">
      <c r="A1954" s="7">
        <v>2476</v>
      </c>
      <c r="B1954" s="5">
        <v>44470</v>
      </c>
      <c r="C1954" s="6">
        <f t="shared" ca="1" si="30"/>
        <v>4.6361111111111111</v>
      </c>
      <c r="D1954" s="7" t="s">
        <v>135</v>
      </c>
      <c r="E1954" s="7" t="s">
        <v>93</v>
      </c>
      <c r="F1954" s="7" t="s">
        <v>29</v>
      </c>
      <c r="G1954" s="7" t="s">
        <v>45</v>
      </c>
      <c r="H1954" s="7" t="s">
        <v>55</v>
      </c>
      <c r="I1954" s="7" t="s">
        <v>54</v>
      </c>
      <c r="J1954" s="7" t="s">
        <v>114</v>
      </c>
      <c r="K1954" s="7" t="s">
        <v>104</v>
      </c>
      <c r="L1954" s="5">
        <v>24664</v>
      </c>
      <c r="M1954" s="7" t="s">
        <v>35</v>
      </c>
      <c r="N1954" s="7" t="s">
        <v>47</v>
      </c>
      <c r="O1954" s="7" t="s">
        <v>59</v>
      </c>
      <c r="P1954" s="7" t="s">
        <v>60</v>
      </c>
      <c r="Q1954" s="7" t="s">
        <v>39</v>
      </c>
      <c r="R1954" s="7" cm="1">
        <f t="array" ref="R1954">_xlfn.IFS(Table3[[#This Row],[Performance Levels]]="Exceeds",4,Table3[[#This Row],[Performance Levels]]="Fully Meets",3,Table3[[#This Row],[Performance Levels]]="PIP",1,Table3[[#This Row],[Performance Levels]]="Needs Improvement",2)</f>
        <v>3</v>
      </c>
      <c r="S1954" s="7">
        <v>2</v>
      </c>
      <c r="T1954" s="7" t="str" cm="1">
        <f t="array" ref="T1954">_xlfn.IFS(S1954&lt;=2,"Excellent",S1954=3,"Average",S1954&lt;=5,"Poor")</f>
        <v>Excellent</v>
      </c>
      <c r="U1954" s="5">
        <v>45003</v>
      </c>
      <c r="V1954" s="7">
        <v>3</v>
      </c>
      <c r="W1954" s="7" t="str" cm="1">
        <f t="array" ref="W1954">_xlfn.IFS(S1954&lt;=2,"High",S1954=3,"Moderate",S1954&lt;=5,"Low")</f>
        <v>High</v>
      </c>
      <c r="X1954" s="7">
        <v>5</v>
      </c>
      <c r="Y1954" s="7" t="str" cm="1">
        <f t="array" ref="Y1954">_xlfn.IFS(S1954&lt;=2,"High",S1954=3,"Moderate",S1954&lt;=5,"Low")</f>
        <v>High</v>
      </c>
      <c r="Z1954" s="7">
        <v>5</v>
      </c>
      <c r="AA1954" s="7" t="str" cm="1">
        <f t="array" ref="AA1954">_xlfn.IFS(S1954&lt;=2,"High",S1954=3,"Moderate",S1954&lt;=5,"Low")</f>
        <v>High</v>
      </c>
      <c r="AB1954" s="5">
        <v>45106</v>
      </c>
      <c r="AC1954" s="7" t="s">
        <v>67</v>
      </c>
      <c r="AD1954" s="7" t="s">
        <v>50</v>
      </c>
      <c r="AE1954" s="7" t="s">
        <v>62</v>
      </c>
      <c r="AF1954" s="7">
        <v>3</v>
      </c>
      <c r="AG1954" s="8">
        <v>350.21</v>
      </c>
      <c r="AH1954" s="7">
        <v>54</v>
      </c>
      <c r="AI1954" s="7" t="str" cm="1">
        <f t="array" ref="AI1954">_xlfn.IFS(AH1954&lt;=25,"Young",AH1954&lt;=50,"Adult",AH1954&gt;50,"Old")</f>
        <v>Old</v>
      </c>
    </row>
    <row r="1955" spans="1:35" x14ac:dyDescent="0.35">
      <c r="A1955" s="11">
        <v>2477</v>
      </c>
      <c r="B1955" s="9">
        <v>44592</v>
      </c>
      <c r="C1955" s="10">
        <f t="shared" ca="1" si="30"/>
        <v>4.3055555555555554</v>
      </c>
      <c r="D1955" s="11" t="s">
        <v>145</v>
      </c>
      <c r="E1955" s="11" t="s">
        <v>53</v>
      </c>
      <c r="F1955" s="11" t="s">
        <v>29</v>
      </c>
      <c r="G1955" s="11" t="s">
        <v>30</v>
      </c>
      <c r="H1955" s="11" t="s">
        <v>44</v>
      </c>
      <c r="I1955" s="11" t="s">
        <v>54</v>
      </c>
      <c r="J1955" s="11" t="s">
        <v>56</v>
      </c>
      <c r="K1955" s="11" t="s">
        <v>69</v>
      </c>
      <c r="L1955" s="9">
        <v>30208</v>
      </c>
      <c r="M1955" s="11" t="s">
        <v>146</v>
      </c>
      <c r="N1955" s="11" t="s">
        <v>36</v>
      </c>
      <c r="O1955" s="11" t="s">
        <v>83</v>
      </c>
      <c r="P1955" s="11" t="s">
        <v>76</v>
      </c>
      <c r="Q1955" s="11" t="s">
        <v>39</v>
      </c>
      <c r="R1955" s="11" cm="1">
        <f t="array" ref="R1955">_xlfn.IFS(Table3[[#This Row],[Performance Levels]]="Exceeds",4,Table3[[#This Row],[Performance Levels]]="Fully Meets",3,Table3[[#This Row],[Performance Levels]]="PIP",1,Table3[[#This Row],[Performance Levels]]="Needs Improvement",2)</f>
        <v>3</v>
      </c>
      <c r="S1955" s="11">
        <v>2</v>
      </c>
      <c r="T1955" s="11" t="str" cm="1">
        <f t="array" ref="T1955">_xlfn.IFS(S1955&lt;=2,"Excellent",S1955=3,"Average",S1955&lt;=5,"Poor")</f>
        <v>Excellent</v>
      </c>
      <c r="U1955" s="9">
        <v>44935</v>
      </c>
      <c r="V1955" s="11">
        <v>4</v>
      </c>
      <c r="W1955" s="11" t="str" cm="1">
        <f t="array" ref="W1955">_xlfn.IFS(S1955&lt;=2,"High",S1955=3,"Moderate",S1955&lt;=5,"Low")</f>
        <v>High</v>
      </c>
      <c r="X1955" s="11">
        <v>4</v>
      </c>
      <c r="Y1955" s="11" t="str" cm="1">
        <f t="array" ref="Y1955">_xlfn.IFS(S1955&lt;=2,"High",S1955=3,"Moderate",S1955&lt;=5,"Low")</f>
        <v>High</v>
      </c>
      <c r="Z1955" s="11">
        <v>3</v>
      </c>
      <c r="AA1955" s="11" t="str" cm="1">
        <f t="array" ref="AA1955">_xlfn.IFS(S1955&lt;=2,"High",S1955=3,"Moderate",S1955&lt;=5,"Low")</f>
        <v>High</v>
      </c>
      <c r="AB1955" s="9">
        <v>44860</v>
      </c>
      <c r="AC1955" s="11" t="s">
        <v>40</v>
      </c>
      <c r="AD1955" s="11" t="s">
        <v>41</v>
      </c>
      <c r="AE1955" s="11" t="s">
        <v>72</v>
      </c>
      <c r="AF1955" s="11">
        <v>4</v>
      </c>
      <c r="AG1955" s="12">
        <v>961.47</v>
      </c>
      <c r="AH1955" s="11">
        <v>40</v>
      </c>
      <c r="AI1955" s="11" t="str" cm="1">
        <f t="array" ref="AI1955">_xlfn.IFS(AH1955&lt;=25,"Young",AH1955&lt;=50,"Adult",AH1955&gt;50,"Old")</f>
        <v>Adult</v>
      </c>
    </row>
    <row r="1956" spans="1:35" x14ac:dyDescent="0.35">
      <c r="A1956" s="7">
        <v>2478</v>
      </c>
      <c r="B1956" s="5">
        <v>43983</v>
      </c>
      <c r="C1956" s="6">
        <f t="shared" ca="1" si="30"/>
        <v>5.9694444444444441</v>
      </c>
      <c r="D1956" s="7" t="s">
        <v>147</v>
      </c>
      <c r="E1956" s="7" t="s">
        <v>93</v>
      </c>
      <c r="F1956" s="7" t="s">
        <v>29</v>
      </c>
      <c r="G1956" s="7" t="s">
        <v>54</v>
      </c>
      <c r="H1956" s="7" t="s">
        <v>44</v>
      </c>
      <c r="I1956" s="7" t="s">
        <v>32</v>
      </c>
      <c r="J1956" s="7" t="s">
        <v>33</v>
      </c>
      <c r="K1956" s="7" t="s">
        <v>64</v>
      </c>
      <c r="L1956" s="5">
        <v>34541</v>
      </c>
      <c r="M1956" s="7" t="s">
        <v>146</v>
      </c>
      <c r="N1956" s="7" t="s">
        <v>36</v>
      </c>
      <c r="O1956" s="7" t="s">
        <v>37</v>
      </c>
      <c r="P1956" s="7" t="s">
        <v>60</v>
      </c>
      <c r="Q1956" s="7" t="s">
        <v>39</v>
      </c>
      <c r="R1956" s="7" cm="1">
        <f t="array" ref="R1956">_xlfn.IFS(Table3[[#This Row],[Performance Levels]]="Exceeds",4,Table3[[#This Row],[Performance Levels]]="Fully Meets",3,Table3[[#This Row],[Performance Levels]]="PIP",1,Table3[[#This Row],[Performance Levels]]="Needs Improvement",2)</f>
        <v>3</v>
      </c>
      <c r="S1956" s="7">
        <v>5</v>
      </c>
      <c r="T1956" s="7" t="str" cm="1">
        <f t="array" ref="T1956">_xlfn.IFS(S1956&lt;=2,"Excellent",S1956=3,"Average",S1956&lt;=5,"Poor")</f>
        <v>Poor</v>
      </c>
      <c r="U1956" s="5">
        <v>44956</v>
      </c>
      <c r="V1956" s="7">
        <v>4</v>
      </c>
      <c r="W1956" s="7" t="str" cm="1">
        <f t="array" ref="W1956">_xlfn.IFS(S1956&lt;=2,"High",S1956=3,"Moderate",S1956&lt;=5,"Low")</f>
        <v>Low</v>
      </c>
      <c r="X1956" s="7">
        <v>4</v>
      </c>
      <c r="Y1956" s="7" t="str" cm="1">
        <f t="array" ref="Y1956">_xlfn.IFS(S1956&lt;=2,"High",S1956=3,"Moderate",S1956&lt;=5,"Low")</f>
        <v>Low</v>
      </c>
      <c r="Z1956" s="7">
        <v>1</v>
      </c>
      <c r="AA1956" s="7" t="str" cm="1">
        <f t="array" ref="AA1956">_xlfn.IFS(S1956&lt;=2,"High",S1956=3,"Moderate",S1956&lt;=5,"Low")</f>
        <v>Low</v>
      </c>
      <c r="AB1956" s="5">
        <v>44830</v>
      </c>
      <c r="AC1956" s="7" t="s">
        <v>49</v>
      </c>
      <c r="AD1956" s="7" t="s">
        <v>41</v>
      </c>
      <c r="AE1956" s="7" t="s">
        <v>72</v>
      </c>
      <c r="AF1956" s="7">
        <v>4</v>
      </c>
      <c r="AG1956" s="8">
        <v>548.17999999999995</v>
      </c>
      <c r="AH1956" s="7">
        <v>26</v>
      </c>
      <c r="AI1956" s="7" t="str" cm="1">
        <f t="array" ref="AI1956">_xlfn.IFS(AH1956&lt;=25,"Young",AH1956&lt;=50,"Adult",AH1956&gt;50,"Old")</f>
        <v>Adult</v>
      </c>
    </row>
    <row r="1957" spans="1:35" x14ac:dyDescent="0.35">
      <c r="A1957" s="11">
        <v>2479</v>
      </c>
      <c r="B1957" s="9">
        <v>45034</v>
      </c>
      <c r="C1957" s="10">
        <f t="shared" ca="1" si="30"/>
        <v>3.088888888888889</v>
      </c>
      <c r="D1957" s="11" t="s">
        <v>119</v>
      </c>
      <c r="E1957" s="11" t="s">
        <v>84</v>
      </c>
      <c r="F1957" s="11" t="s">
        <v>29</v>
      </c>
      <c r="G1957" s="11" t="s">
        <v>30</v>
      </c>
      <c r="H1957" s="11" t="s">
        <v>31</v>
      </c>
      <c r="I1957" s="11" t="s">
        <v>45</v>
      </c>
      <c r="J1957" s="11" t="s">
        <v>94</v>
      </c>
      <c r="K1957" s="11" t="s">
        <v>64</v>
      </c>
      <c r="L1957" s="9">
        <v>53678</v>
      </c>
      <c r="M1957" s="11" t="s">
        <v>35</v>
      </c>
      <c r="N1957" s="11" t="s">
        <v>36</v>
      </c>
      <c r="O1957" s="11" t="s">
        <v>48</v>
      </c>
      <c r="P1957" s="11" t="s">
        <v>76</v>
      </c>
      <c r="Q1957" s="11" t="s">
        <v>39</v>
      </c>
      <c r="R1957" s="11" cm="1">
        <f t="array" ref="R1957">_xlfn.IFS(Table3[[#This Row],[Performance Levels]]="Exceeds",4,Table3[[#This Row],[Performance Levels]]="Fully Meets",3,Table3[[#This Row],[Performance Levels]]="PIP",1,Table3[[#This Row],[Performance Levels]]="Needs Improvement",2)</f>
        <v>3</v>
      </c>
      <c r="S1957" s="11">
        <v>4</v>
      </c>
      <c r="T1957" s="11" t="str" cm="1">
        <f t="array" ref="T1957">_xlfn.IFS(S1957&lt;=2,"Excellent",S1957=3,"Average",S1957&lt;=5,"Poor")</f>
        <v>Poor</v>
      </c>
      <c r="U1957" s="9">
        <v>44865</v>
      </c>
      <c r="V1957" s="11">
        <v>2</v>
      </c>
      <c r="W1957" s="11" t="str" cm="1">
        <f t="array" ref="W1957">_xlfn.IFS(S1957&lt;=2,"High",S1957=3,"Moderate",S1957&lt;=5,"Low")</f>
        <v>Low</v>
      </c>
      <c r="X1957" s="11">
        <v>1</v>
      </c>
      <c r="Y1957" s="11" t="str" cm="1">
        <f t="array" ref="Y1957">_xlfn.IFS(S1957&lt;=2,"High",S1957=3,"Moderate",S1957&lt;=5,"Low")</f>
        <v>Low</v>
      </c>
      <c r="Z1957" s="11">
        <v>2</v>
      </c>
      <c r="AA1957" s="11" t="str" cm="1">
        <f t="array" ref="AA1957">_xlfn.IFS(S1957&lt;=2,"High",S1957=3,"Moderate",S1957&lt;=5,"Low")</f>
        <v>Low</v>
      </c>
      <c r="AB1957" s="9">
        <v>45095</v>
      </c>
      <c r="AC1957" s="11" t="s">
        <v>67</v>
      </c>
      <c r="AD1957" s="11" t="s">
        <v>41</v>
      </c>
      <c r="AE1957" s="11" t="s">
        <v>72</v>
      </c>
      <c r="AF1957" s="11">
        <v>2</v>
      </c>
      <c r="AG1957" s="12">
        <v>439.17</v>
      </c>
      <c r="AH1957" s="11">
        <v>77</v>
      </c>
      <c r="AI1957" s="11" t="str" cm="1">
        <f t="array" ref="AI1957">_xlfn.IFS(AH1957&lt;=25,"Young",AH1957&lt;=50,"Adult",AH1957&gt;50,"Old")</f>
        <v>Old</v>
      </c>
    </row>
    <row r="1958" spans="1:35" x14ac:dyDescent="0.35">
      <c r="A1958" s="7">
        <v>2480</v>
      </c>
      <c r="B1958" s="5">
        <v>44037</v>
      </c>
      <c r="C1958" s="6">
        <f t="shared" ca="1" si="30"/>
        <v>5.8194444444444446</v>
      </c>
      <c r="D1958" s="7" t="s">
        <v>149</v>
      </c>
      <c r="E1958" s="7" t="s">
        <v>28</v>
      </c>
      <c r="F1958" s="7" t="s">
        <v>29</v>
      </c>
      <c r="G1958" s="7" t="s">
        <v>45</v>
      </c>
      <c r="H1958" s="7" t="s">
        <v>31</v>
      </c>
      <c r="I1958" s="7" t="s">
        <v>45</v>
      </c>
      <c r="J1958" s="7" t="s">
        <v>94</v>
      </c>
      <c r="K1958" s="7" t="s">
        <v>88</v>
      </c>
      <c r="L1958" s="5">
        <v>28210</v>
      </c>
      <c r="M1958" s="7" t="s">
        <v>35</v>
      </c>
      <c r="N1958" s="7" t="s">
        <v>47</v>
      </c>
      <c r="O1958" s="7" t="s">
        <v>37</v>
      </c>
      <c r="P1958" s="7" t="s">
        <v>38</v>
      </c>
      <c r="Q1958" s="7" t="s">
        <v>39</v>
      </c>
      <c r="R1958" s="7" cm="1">
        <f t="array" ref="R1958">_xlfn.IFS(Table3[[#This Row],[Performance Levels]]="Exceeds",4,Table3[[#This Row],[Performance Levels]]="Fully Meets",3,Table3[[#This Row],[Performance Levels]]="PIP",1,Table3[[#This Row],[Performance Levels]]="Needs Improvement",2)</f>
        <v>3</v>
      </c>
      <c r="S1958" s="7">
        <v>2</v>
      </c>
      <c r="T1958" s="7" t="str" cm="1">
        <f t="array" ref="T1958">_xlfn.IFS(S1958&lt;=2,"Excellent",S1958=3,"Average",S1958&lt;=5,"Poor")</f>
        <v>Excellent</v>
      </c>
      <c r="U1958" s="5">
        <v>44969</v>
      </c>
      <c r="V1958" s="7">
        <v>3</v>
      </c>
      <c r="W1958" s="7" t="str" cm="1">
        <f t="array" ref="W1958">_xlfn.IFS(S1958&lt;=2,"High",S1958=3,"Moderate",S1958&lt;=5,"Low")</f>
        <v>High</v>
      </c>
      <c r="X1958" s="7">
        <v>2</v>
      </c>
      <c r="Y1958" s="7" t="str" cm="1">
        <f t="array" ref="Y1958">_xlfn.IFS(S1958&lt;=2,"High",S1958=3,"Moderate",S1958&lt;=5,"Low")</f>
        <v>High</v>
      </c>
      <c r="Z1958" s="7">
        <v>3</v>
      </c>
      <c r="AA1958" s="7" t="str" cm="1">
        <f t="array" ref="AA1958">_xlfn.IFS(S1958&lt;=2,"High",S1958=3,"Moderate",S1958&lt;=5,"Low")</f>
        <v>High</v>
      </c>
      <c r="AB1958" s="5">
        <v>44937</v>
      </c>
      <c r="AC1958" s="7" t="s">
        <v>49</v>
      </c>
      <c r="AD1958" s="7" t="s">
        <v>50</v>
      </c>
      <c r="AE1958" s="7" t="s">
        <v>72</v>
      </c>
      <c r="AF1958" s="7">
        <v>1</v>
      </c>
      <c r="AG1958" s="8">
        <v>610.88</v>
      </c>
      <c r="AH1958" s="7">
        <v>43</v>
      </c>
      <c r="AI1958" s="7" t="str" cm="1">
        <f t="array" ref="AI1958">_xlfn.IFS(AH1958&lt;=25,"Young",AH1958&lt;=50,"Adult",AH1958&gt;50,"Old")</f>
        <v>Adult</v>
      </c>
    </row>
    <row r="1959" spans="1:35" x14ac:dyDescent="0.35">
      <c r="A1959" s="11">
        <v>2481</v>
      </c>
      <c r="B1959" s="9">
        <v>43446</v>
      </c>
      <c r="C1959" s="10">
        <f t="shared" ca="1" si="30"/>
        <v>7.4388888888888891</v>
      </c>
      <c r="D1959" s="11" t="s">
        <v>144</v>
      </c>
      <c r="E1959" s="11" t="s">
        <v>53</v>
      </c>
      <c r="F1959" s="11" t="s">
        <v>29</v>
      </c>
      <c r="G1959" s="11" t="s">
        <v>54</v>
      </c>
      <c r="H1959" s="11" t="s">
        <v>44</v>
      </c>
      <c r="I1959" s="11" t="s">
        <v>45</v>
      </c>
      <c r="J1959" s="11" t="s">
        <v>94</v>
      </c>
      <c r="K1959" s="11" t="s">
        <v>46</v>
      </c>
      <c r="L1959" s="9">
        <v>35614</v>
      </c>
      <c r="M1959" s="11" t="s">
        <v>35</v>
      </c>
      <c r="N1959" s="11" t="s">
        <v>47</v>
      </c>
      <c r="O1959" s="11" t="s">
        <v>71</v>
      </c>
      <c r="P1959" s="11" t="s">
        <v>76</v>
      </c>
      <c r="Q1959" s="11" t="s">
        <v>39</v>
      </c>
      <c r="R1959" s="11" cm="1">
        <f t="array" ref="R1959">_xlfn.IFS(Table3[[#This Row],[Performance Levels]]="Exceeds",4,Table3[[#This Row],[Performance Levels]]="Fully Meets",3,Table3[[#This Row],[Performance Levels]]="PIP",1,Table3[[#This Row],[Performance Levels]]="Needs Improvement",2)</f>
        <v>3</v>
      </c>
      <c r="S1959" s="11">
        <v>1</v>
      </c>
      <c r="T1959" s="11" t="str" cm="1">
        <f t="array" ref="T1959">_xlfn.IFS(S1959&lt;=2,"Excellent",S1959=3,"Average",S1959&lt;=5,"Poor")</f>
        <v>Excellent</v>
      </c>
      <c r="U1959" s="9">
        <v>44780</v>
      </c>
      <c r="V1959" s="11">
        <v>2</v>
      </c>
      <c r="W1959" s="11" t="str" cm="1">
        <f t="array" ref="W1959">_xlfn.IFS(S1959&lt;=2,"High",S1959=3,"Moderate",S1959&lt;=5,"Low")</f>
        <v>High</v>
      </c>
      <c r="X1959" s="11">
        <v>5</v>
      </c>
      <c r="Y1959" s="11" t="str" cm="1">
        <f t="array" ref="Y1959">_xlfn.IFS(S1959&lt;=2,"High",S1959=3,"Moderate",S1959&lt;=5,"Low")</f>
        <v>High</v>
      </c>
      <c r="Z1959" s="11">
        <v>1</v>
      </c>
      <c r="AA1959" s="11" t="str" cm="1">
        <f t="array" ref="AA1959">_xlfn.IFS(S1959&lt;=2,"High",S1959=3,"Moderate",S1959&lt;=5,"Low")</f>
        <v>High</v>
      </c>
      <c r="AB1959" s="9">
        <v>44876</v>
      </c>
      <c r="AC1959" s="11" t="s">
        <v>67</v>
      </c>
      <c r="AD1959" s="11" t="s">
        <v>50</v>
      </c>
      <c r="AE1959" s="11" t="s">
        <v>51</v>
      </c>
      <c r="AF1959" s="11">
        <v>4</v>
      </c>
      <c r="AG1959" s="12">
        <v>994.03</v>
      </c>
      <c r="AH1959" s="11">
        <v>21</v>
      </c>
      <c r="AI1959" s="11" t="str" cm="1">
        <f t="array" ref="AI1959">_xlfn.IFS(AH1959&lt;=25,"Young",AH1959&lt;=50,"Adult",AH1959&gt;50,"Old")</f>
        <v>Young</v>
      </c>
    </row>
    <row r="1960" spans="1:35" x14ac:dyDescent="0.35">
      <c r="A1960" s="7">
        <v>2482</v>
      </c>
      <c r="B1960" s="5">
        <v>43344</v>
      </c>
      <c r="C1960" s="6">
        <f t="shared" ca="1" si="30"/>
        <v>7.7194444444444441</v>
      </c>
      <c r="D1960" s="7" t="s">
        <v>142</v>
      </c>
      <c r="E1960" s="7" t="s">
        <v>93</v>
      </c>
      <c r="F1960" s="7" t="s">
        <v>29</v>
      </c>
      <c r="G1960" s="7" t="s">
        <v>30</v>
      </c>
      <c r="H1960" s="7" t="s">
        <v>31</v>
      </c>
      <c r="I1960" s="7" t="s">
        <v>54</v>
      </c>
      <c r="J1960" s="7" t="s">
        <v>94</v>
      </c>
      <c r="K1960" s="7" t="s">
        <v>133</v>
      </c>
      <c r="L1960" s="5">
        <v>18370</v>
      </c>
      <c r="M1960" s="7" t="s">
        <v>35</v>
      </c>
      <c r="N1960" s="7" t="s">
        <v>47</v>
      </c>
      <c r="O1960" s="7" t="s">
        <v>71</v>
      </c>
      <c r="P1960" s="7" t="s">
        <v>66</v>
      </c>
      <c r="Q1960" s="7" t="s">
        <v>39</v>
      </c>
      <c r="R1960" s="7" cm="1">
        <f t="array" ref="R1960">_xlfn.IFS(Table3[[#This Row],[Performance Levels]]="Exceeds",4,Table3[[#This Row],[Performance Levels]]="Fully Meets",3,Table3[[#This Row],[Performance Levels]]="PIP",1,Table3[[#This Row],[Performance Levels]]="Needs Improvement",2)</f>
        <v>3</v>
      </c>
      <c r="S1960" s="7">
        <v>4</v>
      </c>
      <c r="T1960" s="7" t="str" cm="1">
        <f t="array" ref="T1960">_xlfn.IFS(S1960&lt;=2,"Excellent",S1960=3,"Average",S1960&lt;=5,"Poor")</f>
        <v>Poor</v>
      </c>
      <c r="U1960" s="5">
        <v>44945</v>
      </c>
      <c r="V1960" s="7">
        <v>4</v>
      </c>
      <c r="W1960" s="7" t="str" cm="1">
        <f t="array" ref="W1960">_xlfn.IFS(S1960&lt;=2,"High",S1960=3,"Moderate",S1960&lt;=5,"Low")</f>
        <v>Low</v>
      </c>
      <c r="X1960" s="7">
        <v>2</v>
      </c>
      <c r="Y1960" s="7" t="str" cm="1">
        <f t="array" ref="Y1960">_xlfn.IFS(S1960&lt;=2,"High",S1960=3,"Moderate",S1960&lt;=5,"Low")</f>
        <v>Low</v>
      </c>
      <c r="Z1960" s="7">
        <v>5</v>
      </c>
      <c r="AA1960" s="7" t="str" cm="1">
        <f t="array" ref="AA1960">_xlfn.IFS(S1960&lt;=2,"High",S1960=3,"Moderate",S1960&lt;=5,"Low")</f>
        <v>Low</v>
      </c>
      <c r="AB1960" s="5">
        <v>45069</v>
      </c>
      <c r="AC1960" s="7" t="s">
        <v>49</v>
      </c>
      <c r="AD1960" s="7" t="s">
        <v>50</v>
      </c>
      <c r="AE1960" s="7" t="s">
        <v>51</v>
      </c>
      <c r="AF1960" s="7">
        <v>4</v>
      </c>
      <c r="AG1960" s="8">
        <v>688.55</v>
      </c>
      <c r="AH1960" s="7">
        <v>68</v>
      </c>
      <c r="AI1960" s="7" t="str" cm="1">
        <f t="array" ref="AI1960">_xlfn.IFS(AH1960&lt;=25,"Young",AH1960&lt;=50,"Adult",AH1960&gt;50,"Old")</f>
        <v>Old</v>
      </c>
    </row>
    <row r="1961" spans="1:35" x14ac:dyDescent="0.35">
      <c r="A1961" s="11">
        <v>2483</v>
      </c>
      <c r="B1961" s="9">
        <v>43793</v>
      </c>
      <c r="C1961" s="10">
        <f t="shared" ca="1" si="30"/>
        <v>6.4888888888888889</v>
      </c>
      <c r="D1961" s="11" t="s">
        <v>143</v>
      </c>
      <c r="E1961" s="11" t="s">
        <v>73</v>
      </c>
      <c r="F1961" s="11" t="s">
        <v>29</v>
      </c>
      <c r="G1961" s="11" t="s">
        <v>45</v>
      </c>
      <c r="H1961" s="11" t="s">
        <v>44</v>
      </c>
      <c r="I1961" s="11" t="s">
        <v>32</v>
      </c>
      <c r="J1961" s="11" t="s">
        <v>94</v>
      </c>
      <c r="K1961" s="11" t="s">
        <v>96</v>
      </c>
      <c r="L1961" s="9">
        <v>52739</v>
      </c>
      <c r="M1961" s="11" t="s">
        <v>35</v>
      </c>
      <c r="N1961" s="11" t="s">
        <v>47</v>
      </c>
      <c r="O1961" s="11" t="s">
        <v>71</v>
      </c>
      <c r="P1961" s="11" t="s">
        <v>76</v>
      </c>
      <c r="Q1961" s="11" t="s">
        <v>39</v>
      </c>
      <c r="R1961" s="11" cm="1">
        <f t="array" ref="R1961">_xlfn.IFS(Table3[[#This Row],[Performance Levels]]="Exceeds",4,Table3[[#This Row],[Performance Levels]]="Fully Meets",3,Table3[[#This Row],[Performance Levels]]="PIP",1,Table3[[#This Row],[Performance Levels]]="Needs Improvement",2)</f>
        <v>3</v>
      </c>
      <c r="S1961" s="11">
        <v>2</v>
      </c>
      <c r="T1961" s="11" t="str" cm="1">
        <f t="array" ref="T1961">_xlfn.IFS(S1961&lt;=2,"Excellent",S1961=3,"Average",S1961&lt;=5,"Poor")</f>
        <v>Excellent</v>
      </c>
      <c r="U1961" s="9">
        <v>44993</v>
      </c>
      <c r="V1961" s="11">
        <v>5</v>
      </c>
      <c r="W1961" s="11" t="str" cm="1">
        <f t="array" ref="W1961">_xlfn.IFS(S1961&lt;=2,"High",S1961=3,"Moderate",S1961&lt;=5,"Low")</f>
        <v>High</v>
      </c>
      <c r="X1961" s="11">
        <v>1</v>
      </c>
      <c r="Y1961" s="11" t="str" cm="1">
        <f t="array" ref="Y1961">_xlfn.IFS(S1961&lt;=2,"High",S1961=3,"Moderate",S1961&lt;=5,"Low")</f>
        <v>High</v>
      </c>
      <c r="Z1961" s="11">
        <v>3</v>
      </c>
      <c r="AA1961" s="11" t="str" cm="1">
        <f t="array" ref="AA1961">_xlfn.IFS(S1961&lt;=2,"High",S1961=3,"Moderate",S1961&lt;=5,"Low")</f>
        <v>High</v>
      </c>
      <c r="AB1961" s="9">
        <v>44856</v>
      </c>
      <c r="AC1961" s="11" t="s">
        <v>91</v>
      </c>
      <c r="AD1961" s="11" t="s">
        <v>41</v>
      </c>
      <c r="AE1961" s="11" t="s">
        <v>42</v>
      </c>
      <c r="AF1961" s="11">
        <v>4</v>
      </c>
      <c r="AG1961" s="12">
        <v>889.91</v>
      </c>
      <c r="AH1961" s="11">
        <v>75</v>
      </c>
      <c r="AI1961" s="11" t="str" cm="1">
        <f t="array" ref="AI1961">_xlfn.IFS(AH1961&lt;=25,"Young",AH1961&lt;=50,"Adult",AH1961&gt;50,"Old")</f>
        <v>Old</v>
      </c>
    </row>
    <row r="1962" spans="1:35" x14ac:dyDescent="0.35">
      <c r="A1962" s="7">
        <v>2484</v>
      </c>
      <c r="B1962" s="5">
        <v>44556</v>
      </c>
      <c r="C1962" s="6">
        <f t="shared" ca="1" si="30"/>
        <v>4.4000000000000004</v>
      </c>
      <c r="D1962" s="7" t="s">
        <v>124</v>
      </c>
      <c r="E1962" s="7" t="s">
        <v>84</v>
      </c>
      <c r="F1962" s="7" t="s">
        <v>29</v>
      </c>
      <c r="G1962" s="7" t="s">
        <v>45</v>
      </c>
      <c r="H1962" s="7" t="s">
        <v>44</v>
      </c>
      <c r="I1962" s="7" t="s">
        <v>45</v>
      </c>
      <c r="J1962" s="7" t="s">
        <v>94</v>
      </c>
      <c r="K1962" s="7" t="s">
        <v>69</v>
      </c>
      <c r="L1962" s="5">
        <v>54023</v>
      </c>
      <c r="M1962" s="7" t="s">
        <v>35</v>
      </c>
      <c r="N1962" s="7" t="s">
        <v>47</v>
      </c>
      <c r="O1962" s="7" t="s">
        <v>71</v>
      </c>
      <c r="P1962" s="7" t="s">
        <v>60</v>
      </c>
      <c r="Q1962" s="7" t="s">
        <v>39</v>
      </c>
      <c r="R1962" s="7" cm="1">
        <f t="array" ref="R1962">_xlfn.IFS(Table3[[#This Row],[Performance Levels]]="Exceeds",4,Table3[[#This Row],[Performance Levels]]="Fully Meets",3,Table3[[#This Row],[Performance Levels]]="PIP",1,Table3[[#This Row],[Performance Levels]]="Needs Improvement",2)</f>
        <v>3</v>
      </c>
      <c r="S1962" s="7">
        <v>4</v>
      </c>
      <c r="T1962" s="7" t="str" cm="1">
        <f t="array" ref="T1962">_xlfn.IFS(S1962&lt;=2,"Excellent",S1962=3,"Average",S1962&lt;=5,"Poor")</f>
        <v>Poor</v>
      </c>
      <c r="U1962" s="5">
        <v>45078</v>
      </c>
      <c r="V1962" s="7">
        <v>1</v>
      </c>
      <c r="W1962" s="7" t="str" cm="1">
        <f t="array" ref="W1962">_xlfn.IFS(S1962&lt;=2,"High",S1962=3,"Moderate",S1962&lt;=5,"Low")</f>
        <v>Low</v>
      </c>
      <c r="X1962" s="7">
        <v>2</v>
      </c>
      <c r="Y1962" s="7" t="str" cm="1">
        <f t="array" ref="Y1962">_xlfn.IFS(S1962&lt;=2,"High",S1962=3,"Moderate",S1962&lt;=5,"Low")</f>
        <v>Low</v>
      </c>
      <c r="Z1962" s="7">
        <v>2</v>
      </c>
      <c r="AA1962" s="7" t="str" cm="1">
        <f t="array" ref="AA1962">_xlfn.IFS(S1962&lt;=2,"High",S1962=3,"Moderate",S1962&lt;=5,"Low")</f>
        <v>Low</v>
      </c>
      <c r="AB1962" s="5">
        <v>45019</v>
      </c>
      <c r="AC1962" s="7" t="s">
        <v>91</v>
      </c>
      <c r="AD1962" s="7" t="s">
        <v>50</v>
      </c>
      <c r="AE1962" s="7" t="s">
        <v>42</v>
      </c>
      <c r="AF1962" s="7">
        <v>3</v>
      </c>
      <c r="AG1962" s="8">
        <v>163.61000000000001</v>
      </c>
      <c r="AH1962" s="7">
        <v>74</v>
      </c>
      <c r="AI1962" s="7" t="str" cm="1">
        <f t="array" ref="AI1962">_xlfn.IFS(AH1962&lt;=25,"Young",AH1962&lt;=50,"Adult",AH1962&gt;50,"Old")</f>
        <v>Old</v>
      </c>
    </row>
    <row r="1963" spans="1:35" x14ac:dyDescent="0.35">
      <c r="A1963" s="11">
        <v>2485</v>
      </c>
      <c r="B1963" s="9">
        <v>43894</v>
      </c>
      <c r="C1963" s="10">
        <f t="shared" ca="1" si="30"/>
        <v>6.2111111111111112</v>
      </c>
      <c r="D1963" s="11" t="s">
        <v>126</v>
      </c>
      <c r="E1963" s="11" t="s">
        <v>80</v>
      </c>
      <c r="F1963" s="11" t="s">
        <v>29</v>
      </c>
      <c r="G1963" s="11" t="s">
        <v>45</v>
      </c>
      <c r="H1963" s="11" t="s">
        <v>55</v>
      </c>
      <c r="I1963" s="11" t="s">
        <v>45</v>
      </c>
      <c r="J1963" s="11" t="s">
        <v>128</v>
      </c>
      <c r="K1963" s="11" t="s">
        <v>102</v>
      </c>
      <c r="L1963" s="9">
        <v>53260</v>
      </c>
      <c r="M1963" s="11" t="s">
        <v>35</v>
      </c>
      <c r="N1963" s="11" t="s">
        <v>47</v>
      </c>
      <c r="O1963" s="11" t="s">
        <v>37</v>
      </c>
      <c r="P1963" s="11" t="s">
        <v>38</v>
      </c>
      <c r="Q1963" s="11" t="s">
        <v>39</v>
      </c>
      <c r="R1963" s="11" cm="1">
        <f t="array" ref="R1963">_xlfn.IFS(Table3[[#This Row],[Performance Levels]]="Exceeds",4,Table3[[#This Row],[Performance Levels]]="Fully Meets",3,Table3[[#This Row],[Performance Levels]]="PIP",1,Table3[[#This Row],[Performance Levels]]="Needs Improvement",2)</f>
        <v>3</v>
      </c>
      <c r="S1963" s="11">
        <v>4</v>
      </c>
      <c r="T1963" s="11" t="str" cm="1">
        <f t="array" ref="T1963">_xlfn.IFS(S1963&lt;=2,"Excellent",S1963=3,"Average",S1963&lt;=5,"Poor")</f>
        <v>Poor</v>
      </c>
      <c r="U1963" s="9">
        <v>45060</v>
      </c>
      <c r="V1963" s="11">
        <v>3</v>
      </c>
      <c r="W1963" s="11" t="str" cm="1">
        <f t="array" ref="W1963">_xlfn.IFS(S1963&lt;=2,"High",S1963=3,"Moderate",S1963&lt;=5,"Low")</f>
        <v>Low</v>
      </c>
      <c r="X1963" s="11">
        <v>5</v>
      </c>
      <c r="Y1963" s="11" t="str" cm="1">
        <f t="array" ref="Y1963">_xlfn.IFS(S1963&lt;=2,"High",S1963=3,"Moderate",S1963&lt;=5,"Low")</f>
        <v>Low</v>
      </c>
      <c r="Z1963" s="11">
        <v>5</v>
      </c>
      <c r="AA1963" s="11" t="str" cm="1">
        <f t="array" ref="AA1963">_xlfn.IFS(S1963&lt;=2,"High",S1963=3,"Moderate",S1963&lt;=5,"Low")</f>
        <v>Low</v>
      </c>
      <c r="AB1963" s="9">
        <v>44803</v>
      </c>
      <c r="AC1963" s="11" t="s">
        <v>91</v>
      </c>
      <c r="AD1963" s="11" t="s">
        <v>41</v>
      </c>
      <c r="AE1963" s="11" t="s">
        <v>62</v>
      </c>
      <c r="AF1963" s="11">
        <v>2</v>
      </c>
      <c r="AG1963" s="12">
        <v>642.67999999999995</v>
      </c>
      <c r="AH1963" s="11">
        <v>75</v>
      </c>
      <c r="AI1963" s="11" t="str" cm="1">
        <f t="array" ref="AI1963">_xlfn.IFS(AH1963&lt;=25,"Young",AH1963&lt;=50,"Adult",AH1963&gt;50,"Old")</f>
        <v>Old</v>
      </c>
    </row>
    <row r="1964" spans="1:35" x14ac:dyDescent="0.35">
      <c r="A1964" s="7">
        <v>2486</v>
      </c>
      <c r="B1964" s="5">
        <v>43954</v>
      </c>
      <c r="C1964" s="6">
        <f t="shared" ca="1" si="30"/>
        <v>6.0472222222222225</v>
      </c>
      <c r="D1964" s="7" t="s">
        <v>144</v>
      </c>
      <c r="E1964" s="7" t="s">
        <v>63</v>
      </c>
      <c r="F1964" s="7" t="s">
        <v>29</v>
      </c>
      <c r="G1964" s="7" t="s">
        <v>45</v>
      </c>
      <c r="H1964" s="7" t="s">
        <v>44</v>
      </c>
      <c r="I1964" s="7" t="s">
        <v>32</v>
      </c>
      <c r="J1964" s="7" t="s">
        <v>94</v>
      </c>
      <c r="K1964" s="7" t="s">
        <v>64</v>
      </c>
      <c r="L1964" s="5">
        <v>31283</v>
      </c>
      <c r="M1964" s="7" t="s">
        <v>35</v>
      </c>
      <c r="N1964" s="7" t="s">
        <v>47</v>
      </c>
      <c r="O1964" s="7" t="s">
        <v>71</v>
      </c>
      <c r="P1964" s="7" t="s">
        <v>66</v>
      </c>
      <c r="Q1964" s="7" t="s">
        <v>39</v>
      </c>
      <c r="R1964" s="7" cm="1">
        <f t="array" ref="R1964">_xlfn.IFS(Table3[[#This Row],[Performance Levels]]="Exceeds",4,Table3[[#This Row],[Performance Levels]]="Fully Meets",3,Table3[[#This Row],[Performance Levels]]="PIP",1,Table3[[#This Row],[Performance Levels]]="Needs Improvement",2)</f>
        <v>3</v>
      </c>
      <c r="S1964" s="7">
        <v>5</v>
      </c>
      <c r="T1964" s="7" t="str" cm="1">
        <f t="array" ref="T1964">_xlfn.IFS(S1964&lt;=2,"Excellent",S1964=3,"Average",S1964&lt;=5,"Poor")</f>
        <v>Poor</v>
      </c>
      <c r="U1964" s="5">
        <v>44926</v>
      </c>
      <c r="V1964" s="7">
        <v>1</v>
      </c>
      <c r="W1964" s="7" t="str" cm="1">
        <f t="array" ref="W1964">_xlfn.IFS(S1964&lt;=2,"High",S1964=3,"Moderate",S1964&lt;=5,"Low")</f>
        <v>Low</v>
      </c>
      <c r="X1964" s="7">
        <v>1</v>
      </c>
      <c r="Y1964" s="7" t="str" cm="1">
        <f t="array" ref="Y1964">_xlfn.IFS(S1964&lt;=2,"High",S1964=3,"Moderate",S1964&lt;=5,"Low")</f>
        <v>Low</v>
      </c>
      <c r="Z1964" s="7">
        <v>5</v>
      </c>
      <c r="AA1964" s="7" t="str" cm="1">
        <f t="array" ref="AA1964">_xlfn.IFS(S1964&lt;=2,"High",S1964=3,"Moderate",S1964&lt;=5,"Low")</f>
        <v>Low</v>
      </c>
      <c r="AB1964" s="5">
        <v>45057</v>
      </c>
      <c r="AC1964" s="7" t="s">
        <v>67</v>
      </c>
      <c r="AD1964" s="7" t="s">
        <v>41</v>
      </c>
      <c r="AE1964" s="7" t="s">
        <v>72</v>
      </c>
      <c r="AF1964" s="7">
        <v>4</v>
      </c>
      <c r="AG1964" s="8">
        <v>703.29</v>
      </c>
      <c r="AH1964" s="7">
        <v>35</v>
      </c>
      <c r="AI1964" s="7" t="str" cm="1">
        <f t="array" ref="AI1964">_xlfn.IFS(AH1964&lt;=25,"Young",AH1964&lt;=50,"Adult",AH1964&gt;50,"Old")</f>
        <v>Adult</v>
      </c>
    </row>
    <row r="1965" spans="1:35" x14ac:dyDescent="0.35">
      <c r="A1965" s="11">
        <v>2487</v>
      </c>
      <c r="B1965" s="9">
        <v>43666</v>
      </c>
      <c r="C1965" s="10">
        <f t="shared" ca="1" si="30"/>
        <v>6.833333333333333</v>
      </c>
      <c r="D1965" s="11" t="s">
        <v>144</v>
      </c>
      <c r="E1965" s="11" t="s">
        <v>93</v>
      </c>
      <c r="F1965" s="11" t="s">
        <v>29</v>
      </c>
      <c r="G1965" s="11" t="s">
        <v>45</v>
      </c>
      <c r="H1965" s="11" t="s">
        <v>44</v>
      </c>
      <c r="I1965" s="11" t="s">
        <v>32</v>
      </c>
      <c r="J1965" s="11" t="s">
        <v>94</v>
      </c>
      <c r="K1965" s="11" t="s">
        <v>88</v>
      </c>
      <c r="L1965" s="9">
        <v>28833</v>
      </c>
      <c r="M1965" s="11" t="s">
        <v>35</v>
      </c>
      <c r="N1965" s="11" t="s">
        <v>47</v>
      </c>
      <c r="O1965" s="11" t="s">
        <v>37</v>
      </c>
      <c r="P1965" s="11" t="s">
        <v>60</v>
      </c>
      <c r="Q1965" s="11" t="s">
        <v>39</v>
      </c>
      <c r="R1965" s="11" cm="1">
        <f t="array" ref="R1965">_xlfn.IFS(Table3[[#This Row],[Performance Levels]]="Exceeds",4,Table3[[#This Row],[Performance Levels]]="Fully Meets",3,Table3[[#This Row],[Performance Levels]]="PIP",1,Table3[[#This Row],[Performance Levels]]="Needs Improvement",2)</f>
        <v>3</v>
      </c>
      <c r="S1965" s="11">
        <v>4</v>
      </c>
      <c r="T1965" s="11" t="str" cm="1">
        <f t="array" ref="T1965">_xlfn.IFS(S1965&lt;=2,"Excellent",S1965=3,"Average",S1965&lt;=5,"Poor")</f>
        <v>Poor</v>
      </c>
      <c r="U1965" s="9">
        <v>45052</v>
      </c>
      <c r="V1965" s="11">
        <v>1</v>
      </c>
      <c r="W1965" s="11" t="str" cm="1">
        <f t="array" ref="W1965">_xlfn.IFS(S1965&lt;=2,"High",S1965=3,"Moderate",S1965&lt;=5,"Low")</f>
        <v>Low</v>
      </c>
      <c r="X1965" s="11">
        <v>1</v>
      </c>
      <c r="Y1965" s="11" t="str" cm="1">
        <f t="array" ref="Y1965">_xlfn.IFS(S1965&lt;=2,"High",S1965=3,"Moderate",S1965&lt;=5,"Low")</f>
        <v>Low</v>
      </c>
      <c r="Z1965" s="11">
        <v>4</v>
      </c>
      <c r="AA1965" s="11" t="str" cm="1">
        <f t="array" ref="AA1965">_xlfn.IFS(S1965&lt;=2,"High",S1965=3,"Moderate",S1965&lt;=5,"Low")</f>
        <v>Low</v>
      </c>
      <c r="AB1965" s="9">
        <v>44891</v>
      </c>
      <c r="AC1965" s="11" t="s">
        <v>67</v>
      </c>
      <c r="AD1965" s="11" t="s">
        <v>41</v>
      </c>
      <c r="AE1965" s="11" t="s">
        <v>42</v>
      </c>
      <c r="AF1965" s="11">
        <v>4</v>
      </c>
      <c r="AG1965" s="12">
        <v>102.96</v>
      </c>
      <c r="AH1965" s="11">
        <v>41</v>
      </c>
      <c r="AI1965" s="11" t="str" cm="1">
        <f t="array" ref="AI1965">_xlfn.IFS(AH1965&lt;=25,"Young",AH1965&lt;=50,"Adult",AH1965&gt;50,"Old")</f>
        <v>Adult</v>
      </c>
    </row>
    <row r="1966" spans="1:35" x14ac:dyDescent="0.35">
      <c r="A1966" s="7">
        <v>2488</v>
      </c>
      <c r="B1966" s="5">
        <v>44707</v>
      </c>
      <c r="C1966" s="6">
        <f t="shared" ca="1" si="30"/>
        <v>3.9833333333333334</v>
      </c>
      <c r="D1966" s="7" t="s">
        <v>149</v>
      </c>
      <c r="E1966" s="7" t="s">
        <v>53</v>
      </c>
      <c r="F1966" s="7" t="s">
        <v>29</v>
      </c>
      <c r="G1966" s="7" t="s">
        <v>30</v>
      </c>
      <c r="H1966" s="7" t="s">
        <v>44</v>
      </c>
      <c r="I1966" s="7" t="s">
        <v>54</v>
      </c>
      <c r="J1966" s="7" t="s">
        <v>94</v>
      </c>
      <c r="K1966" s="7" t="s">
        <v>69</v>
      </c>
      <c r="L1966" s="5">
        <v>32539</v>
      </c>
      <c r="M1966" s="7" t="s">
        <v>35</v>
      </c>
      <c r="N1966" s="7" t="s">
        <v>47</v>
      </c>
      <c r="O1966" s="7" t="s">
        <v>59</v>
      </c>
      <c r="P1966" s="7" t="s">
        <v>66</v>
      </c>
      <c r="Q1966" s="7" t="s">
        <v>39</v>
      </c>
      <c r="R1966" s="7" cm="1">
        <f t="array" ref="R1966">_xlfn.IFS(Table3[[#This Row],[Performance Levels]]="Exceeds",4,Table3[[#This Row],[Performance Levels]]="Fully Meets",3,Table3[[#This Row],[Performance Levels]]="PIP",1,Table3[[#This Row],[Performance Levels]]="Needs Improvement",2)</f>
        <v>3</v>
      </c>
      <c r="S1966" s="7">
        <v>1</v>
      </c>
      <c r="T1966" s="7" t="str" cm="1">
        <f t="array" ref="T1966">_xlfn.IFS(S1966&lt;=2,"Excellent",S1966=3,"Average",S1966&lt;=5,"Poor")</f>
        <v>Excellent</v>
      </c>
      <c r="U1966" s="5">
        <v>44936</v>
      </c>
      <c r="V1966" s="7">
        <v>2</v>
      </c>
      <c r="W1966" s="7" t="str" cm="1">
        <f t="array" ref="W1966">_xlfn.IFS(S1966&lt;=2,"High",S1966=3,"Moderate",S1966&lt;=5,"Low")</f>
        <v>High</v>
      </c>
      <c r="X1966" s="7">
        <v>4</v>
      </c>
      <c r="Y1966" s="7" t="str" cm="1">
        <f t="array" ref="Y1966">_xlfn.IFS(S1966&lt;=2,"High",S1966=3,"Moderate",S1966&lt;=5,"Low")</f>
        <v>High</v>
      </c>
      <c r="Z1966" s="7">
        <v>5</v>
      </c>
      <c r="AA1966" s="7" t="str" cm="1">
        <f t="array" ref="AA1966">_xlfn.IFS(S1966&lt;=2,"High",S1966=3,"Moderate",S1966&lt;=5,"Low")</f>
        <v>High</v>
      </c>
      <c r="AB1966" s="5">
        <v>44898</v>
      </c>
      <c r="AC1966" s="7" t="s">
        <v>49</v>
      </c>
      <c r="AD1966" s="7" t="s">
        <v>50</v>
      </c>
      <c r="AE1966" s="7" t="s">
        <v>62</v>
      </c>
      <c r="AF1966" s="7">
        <v>5</v>
      </c>
      <c r="AG1966" s="8">
        <v>278.95999999999998</v>
      </c>
      <c r="AH1966" s="7">
        <v>33</v>
      </c>
      <c r="AI1966" s="7" t="str" cm="1">
        <f t="array" ref="AI1966">_xlfn.IFS(AH1966&lt;=25,"Young",AH1966&lt;=50,"Adult",AH1966&gt;50,"Old")</f>
        <v>Adult</v>
      </c>
    </row>
    <row r="1967" spans="1:35" x14ac:dyDescent="0.35">
      <c r="A1967" s="11">
        <v>2489</v>
      </c>
      <c r="B1967" s="9">
        <v>44401</v>
      </c>
      <c r="C1967" s="10">
        <f t="shared" ca="1" si="30"/>
        <v>4.822222222222222</v>
      </c>
      <c r="D1967" s="11" t="s">
        <v>145</v>
      </c>
      <c r="E1967" s="11" t="s">
        <v>80</v>
      </c>
      <c r="F1967" s="11" t="s">
        <v>29</v>
      </c>
      <c r="G1967" s="11" t="s">
        <v>30</v>
      </c>
      <c r="H1967" s="11" t="s">
        <v>44</v>
      </c>
      <c r="I1967" s="11" t="s">
        <v>45</v>
      </c>
      <c r="J1967" s="11" t="s">
        <v>94</v>
      </c>
      <c r="K1967" s="11" t="s">
        <v>69</v>
      </c>
      <c r="L1967" s="9">
        <v>19928</v>
      </c>
      <c r="M1967" s="11" t="s">
        <v>35</v>
      </c>
      <c r="N1967" s="11" t="s">
        <v>47</v>
      </c>
      <c r="O1967" s="11" t="s">
        <v>48</v>
      </c>
      <c r="P1967" s="11" t="s">
        <v>60</v>
      </c>
      <c r="Q1967" s="11" t="s">
        <v>39</v>
      </c>
      <c r="R1967" s="11" cm="1">
        <f t="array" ref="R1967">_xlfn.IFS(Table3[[#This Row],[Performance Levels]]="Exceeds",4,Table3[[#This Row],[Performance Levels]]="Fully Meets",3,Table3[[#This Row],[Performance Levels]]="PIP",1,Table3[[#This Row],[Performance Levels]]="Needs Improvement",2)</f>
        <v>3</v>
      </c>
      <c r="S1967" s="11">
        <v>5</v>
      </c>
      <c r="T1967" s="11" t="str" cm="1">
        <f t="array" ref="T1967">_xlfn.IFS(S1967&lt;=2,"Excellent",S1967=3,"Average",S1967&lt;=5,"Poor")</f>
        <v>Poor</v>
      </c>
      <c r="U1967" s="9">
        <v>44826</v>
      </c>
      <c r="V1967" s="11">
        <v>1</v>
      </c>
      <c r="W1967" s="11" t="str" cm="1">
        <f t="array" ref="W1967">_xlfn.IFS(S1967&lt;=2,"High",S1967=3,"Moderate",S1967&lt;=5,"Low")</f>
        <v>Low</v>
      </c>
      <c r="X1967" s="11">
        <v>3</v>
      </c>
      <c r="Y1967" s="11" t="str" cm="1">
        <f t="array" ref="Y1967">_xlfn.IFS(S1967&lt;=2,"High",S1967=3,"Moderate",S1967&lt;=5,"Low")</f>
        <v>Low</v>
      </c>
      <c r="Z1967" s="11">
        <v>2</v>
      </c>
      <c r="AA1967" s="11" t="str" cm="1">
        <f t="array" ref="AA1967">_xlfn.IFS(S1967&lt;=2,"High",S1967=3,"Moderate",S1967&lt;=5,"Low")</f>
        <v>Low</v>
      </c>
      <c r="AB1967" s="9">
        <v>45015</v>
      </c>
      <c r="AC1967" s="11" t="s">
        <v>91</v>
      </c>
      <c r="AD1967" s="11" t="s">
        <v>41</v>
      </c>
      <c r="AE1967" s="11" t="s">
        <v>51</v>
      </c>
      <c r="AF1967" s="11">
        <v>4</v>
      </c>
      <c r="AG1967" s="12">
        <v>168.1</v>
      </c>
      <c r="AH1967" s="11">
        <v>67</v>
      </c>
      <c r="AI1967" s="11" t="str" cm="1">
        <f t="array" ref="AI1967">_xlfn.IFS(AH1967&lt;=25,"Young",AH1967&lt;=50,"Adult",AH1967&gt;50,"Old")</f>
        <v>Old</v>
      </c>
    </row>
    <row r="1968" spans="1:35" x14ac:dyDescent="0.35">
      <c r="A1968" s="7">
        <v>2490</v>
      </c>
      <c r="B1968" s="5">
        <v>44466</v>
      </c>
      <c r="C1968" s="6">
        <f t="shared" ca="1" si="30"/>
        <v>4.6472222222222221</v>
      </c>
      <c r="D1968" s="7" t="s">
        <v>147</v>
      </c>
      <c r="E1968" s="7" t="s">
        <v>86</v>
      </c>
      <c r="F1968" s="7" t="s">
        <v>29</v>
      </c>
      <c r="G1968" s="7" t="s">
        <v>30</v>
      </c>
      <c r="H1968" s="7" t="s">
        <v>44</v>
      </c>
      <c r="I1968" s="7" t="s">
        <v>45</v>
      </c>
      <c r="J1968" s="7" t="s">
        <v>94</v>
      </c>
      <c r="K1968" s="7" t="s">
        <v>64</v>
      </c>
      <c r="L1968" s="5">
        <v>19926</v>
      </c>
      <c r="M1968" s="7" t="s">
        <v>35</v>
      </c>
      <c r="N1968" s="7" t="s">
        <v>47</v>
      </c>
      <c r="O1968" s="7" t="s">
        <v>59</v>
      </c>
      <c r="P1968" s="7" t="s">
        <v>38</v>
      </c>
      <c r="Q1968" s="7" t="s">
        <v>39</v>
      </c>
      <c r="R1968" s="7" cm="1">
        <f t="array" ref="R1968">_xlfn.IFS(Table3[[#This Row],[Performance Levels]]="Exceeds",4,Table3[[#This Row],[Performance Levels]]="Fully Meets",3,Table3[[#This Row],[Performance Levels]]="PIP",1,Table3[[#This Row],[Performance Levels]]="Needs Improvement",2)</f>
        <v>3</v>
      </c>
      <c r="S1968" s="7">
        <v>4</v>
      </c>
      <c r="T1968" s="7" t="str" cm="1">
        <f t="array" ref="T1968">_xlfn.IFS(S1968&lt;=2,"Excellent",S1968=3,"Average",S1968&lt;=5,"Poor")</f>
        <v>Poor</v>
      </c>
      <c r="U1968" s="5">
        <v>44951</v>
      </c>
      <c r="V1968" s="7">
        <v>2</v>
      </c>
      <c r="W1968" s="7" t="str" cm="1">
        <f t="array" ref="W1968">_xlfn.IFS(S1968&lt;=2,"High",S1968=3,"Moderate",S1968&lt;=5,"Low")</f>
        <v>Low</v>
      </c>
      <c r="X1968" s="7">
        <v>2</v>
      </c>
      <c r="Y1968" s="7" t="str" cm="1">
        <f t="array" ref="Y1968">_xlfn.IFS(S1968&lt;=2,"High",S1968=3,"Moderate",S1968&lt;=5,"Low")</f>
        <v>Low</v>
      </c>
      <c r="Z1968" s="7">
        <v>4</v>
      </c>
      <c r="AA1968" s="7" t="str" cm="1">
        <f t="array" ref="AA1968">_xlfn.IFS(S1968&lt;=2,"High",S1968=3,"Moderate",S1968&lt;=5,"Low")</f>
        <v>Low</v>
      </c>
      <c r="AB1968" s="5">
        <v>45081</v>
      </c>
      <c r="AC1968" s="7" t="s">
        <v>40</v>
      </c>
      <c r="AD1968" s="7" t="s">
        <v>41</v>
      </c>
      <c r="AE1968" s="7" t="s">
        <v>51</v>
      </c>
      <c r="AF1968" s="7">
        <v>1</v>
      </c>
      <c r="AG1968" s="8">
        <v>886.63</v>
      </c>
      <c r="AH1968" s="7">
        <v>67</v>
      </c>
      <c r="AI1968" s="7" t="str" cm="1">
        <f t="array" ref="AI1968">_xlfn.IFS(AH1968&lt;=25,"Young",AH1968&lt;=50,"Adult",AH1968&gt;50,"Old")</f>
        <v>Old</v>
      </c>
    </row>
    <row r="1969" spans="1:35" x14ac:dyDescent="0.35">
      <c r="A1969" s="11">
        <v>2491</v>
      </c>
      <c r="B1969" s="9">
        <v>43562</v>
      </c>
      <c r="C1969" s="10">
        <f t="shared" ca="1" si="30"/>
        <v>7.1194444444444445</v>
      </c>
      <c r="D1969" s="11" t="s">
        <v>127</v>
      </c>
      <c r="E1969" s="11" t="s">
        <v>68</v>
      </c>
      <c r="F1969" s="11" t="s">
        <v>29</v>
      </c>
      <c r="G1969" s="11" t="s">
        <v>30</v>
      </c>
      <c r="H1969" s="11" t="s">
        <v>44</v>
      </c>
      <c r="I1969" s="11" t="s">
        <v>54</v>
      </c>
      <c r="J1969" s="11" t="s">
        <v>128</v>
      </c>
      <c r="K1969" s="11" t="s">
        <v>64</v>
      </c>
      <c r="L1969" s="9">
        <v>52745</v>
      </c>
      <c r="M1969" s="11" t="s">
        <v>35</v>
      </c>
      <c r="N1969" s="11" t="s">
        <v>47</v>
      </c>
      <c r="O1969" s="11" t="s">
        <v>71</v>
      </c>
      <c r="P1969" s="11" t="s">
        <v>60</v>
      </c>
      <c r="Q1969" s="11" t="s">
        <v>39</v>
      </c>
      <c r="R1969" s="11" cm="1">
        <f t="array" ref="R1969">_xlfn.IFS(Table3[[#This Row],[Performance Levels]]="Exceeds",4,Table3[[#This Row],[Performance Levels]]="Fully Meets",3,Table3[[#This Row],[Performance Levels]]="PIP",1,Table3[[#This Row],[Performance Levels]]="Needs Improvement",2)</f>
        <v>3</v>
      </c>
      <c r="S1969" s="11">
        <v>1</v>
      </c>
      <c r="T1969" s="11" t="str" cm="1">
        <f t="array" ref="T1969">_xlfn.IFS(S1969&lt;=2,"Excellent",S1969=3,"Average",S1969&lt;=5,"Poor")</f>
        <v>Excellent</v>
      </c>
      <c r="U1969" s="9">
        <v>44980</v>
      </c>
      <c r="V1969" s="11">
        <v>4</v>
      </c>
      <c r="W1969" s="11" t="str" cm="1">
        <f t="array" ref="W1969">_xlfn.IFS(S1969&lt;=2,"High",S1969=3,"Moderate",S1969&lt;=5,"Low")</f>
        <v>High</v>
      </c>
      <c r="X1969" s="11">
        <v>5</v>
      </c>
      <c r="Y1969" s="11" t="str" cm="1">
        <f t="array" ref="Y1969">_xlfn.IFS(S1969&lt;=2,"High",S1969=3,"Moderate",S1969&lt;=5,"Low")</f>
        <v>High</v>
      </c>
      <c r="Z1969" s="11">
        <v>2</v>
      </c>
      <c r="AA1969" s="11" t="str" cm="1">
        <f t="array" ref="AA1969">_xlfn.IFS(S1969&lt;=2,"High",S1969=3,"Moderate",S1969&lt;=5,"Low")</f>
        <v>High</v>
      </c>
      <c r="AB1969" s="9">
        <v>45104</v>
      </c>
      <c r="AC1969" s="11" t="s">
        <v>49</v>
      </c>
      <c r="AD1969" s="11" t="s">
        <v>50</v>
      </c>
      <c r="AE1969" s="11" t="s">
        <v>51</v>
      </c>
      <c r="AF1969" s="11">
        <v>5</v>
      </c>
      <c r="AG1969" s="12">
        <v>721.79</v>
      </c>
      <c r="AH1969" s="11">
        <v>75</v>
      </c>
      <c r="AI1969" s="11" t="str" cm="1">
        <f t="array" ref="AI1969">_xlfn.IFS(AH1969&lt;=25,"Young",AH1969&lt;=50,"Adult",AH1969&gt;50,"Old")</f>
        <v>Old</v>
      </c>
    </row>
    <row r="1970" spans="1:35" x14ac:dyDescent="0.35">
      <c r="A1970" s="7">
        <v>2492</v>
      </c>
      <c r="B1970" s="5">
        <v>43666</v>
      </c>
      <c r="C1970" s="6">
        <f t="shared" ca="1" si="30"/>
        <v>6.833333333333333</v>
      </c>
      <c r="D1970" s="7" t="s">
        <v>127</v>
      </c>
      <c r="E1970" s="7" t="s">
        <v>28</v>
      </c>
      <c r="F1970" s="7" t="s">
        <v>29</v>
      </c>
      <c r="G1970" s="7" t="s">
        <v>54</v>
      </c>
      <c r="H1970" s="7" t="s">
        <v>31</v>
      </c>
      <c r="I1970" s="7" t="s">
        <v>32</v>
      </c>
      <c r="J1970" s="7" t="s">
        <v>128</v>
      </c>
      <c r="K1970" s="7" t="s">
        <v>64</v>
      </c>
      <c r="L1970" s="5">
        <v>21158</v>
      </c>
      <c r="M1970" s="7" t="s">
        <v>35</v>
      </c>
      <c r="N1970" s="7" t="s">
        <v>47</v>
      </c>
      <c r="O1970" s="7" t="s">
        <v>37</v>
      </c>
      <c r="P1970" s="7" t="s">
        <v>66</v>
      </c>
      <c r="Q1970" s="7" t="s">
        <v>39</v>
      </c>
      <c r="R1970" s="7" cm="1">
        <f t="array" ref="R1970">_xlfn.IFS(Table3[[#This Row],[Performance Levels]]="Exceeds",4,Table3[[#This Row],[Performance Levels]]="Fully Meets",3,Table3[[#This Row],[Performance Levels]]="PIP",1,Table3[[#This Row],[Performance Levels]]="Needs Improvement",2)</f>
        <v>3</v>
      </c>
      <c r="S1970" s="7">
        <v>2</v>
      </c>
      <c r="T1970" s="7" t="str" cm="1">
        <f t="array" ref="T1970">_xlfn.IFS(S1970&lt;=2,"Excellent",S1970=3,"Average",S1970&lt;=5,"Poor")</f>
        <v>Excellent</v>
      </c>
      <c r="U1970" s="5">
        <v>44928</v>
      </c>
      <c r="V1970" s="7">
        <v>3</v>
      </c>
      <c r="W1970" s="7" t="str" cm="1">
        <f t="array" ref="W1970">_xlfn.IFS(S1970&lt;=2,"High",S1970=3,"Moderate",S1970&lt;=5,"Low")</f>
        <v>High</v>
      </c>
      <c r="X1970" s="7">
        <v>2</v>
      </c>
      <c r="Y1970" s="7" t="str" cm="1">
        <f t="array" ref="Y1970">_xlfn.IFS(S1970&lt;=2,"High",S1970=3,"Moderate",S1970&lt;=5,"Low")</f>
        <v>High</v>
      </c>
      <c r="Z1970" s="7">
        <v>5</v>
      </c>
      <c r="AA1970" s="7" t="str" cm="1">
        <f t="array" ref="AA1970">_xlfn.IFS(S1970&lt;=2,"High",S1970=3,"Moderate",S1970&lt;=5,"Low")</f>
        <v>High</v>
      </c>
      <c r="AB1970" s="5">
        <v>44879</v>
      </c>
      <c r="AC1970" s="7" t="s">
        <v>40</v>
      </c>
      <c r="AD1970" s="7" t="s">
        <v>50</v>
      </c>
      <c r="AE1970" s="7" t="s">
        <v>62</v>
      </c>
      <c r="AF1970" s="7">
        <v>4</v>
      </c>
      <c r="AG1970" s="8">
        <v>765.32</v>
      </c>
      <c r="AH1970" s="7">
        <v>62</v>
      </c>
      <c r="AI1970" s="7" t="str" cm="1">
        <f t="array" ref="AI1970">_xlfn.IFS(AH1970&lt;=25,"Young",AH1970&lt;=50,"Adult",AH1970&gt;50,"Old")</f>
        <v>Old</v>
      </c>
    </row>
    <row r="1971" spans="1:35" x14ac:dyDescent="0.35">
      <c r="A1971" s="11">
        <v>2493</v>
      </c>
      <c r="B1971" s="9">
        <v>44898</v>
      </c>
      <c r="C1971" s="10">
        <f t="shared" ca="1" si="30"/>
        <v>3.463888888888889</v>
      </c>
      <c r="D1971" s="11" t="s">
        <v>127</v>
      </c>
      <c r="E1971" s="11" t="s">
        <v>84</v>
      </c>
      <c r="F1971" s="11" t="s">
        <v>29</v>
      </c>
      <c r="G1971" s="11" t="s">
        <v>30</v>
      </c>
      <c r="H1971" s="11" t="s">
        <v>31</v>
      </c>
      <c r="I1971" s="11" t="s">
        <v>54</v>
      </c>
      <c r="J1971" s="11" t="s">
        <v>128</v>
      </c>
      <c r="K1971" s="11" t="s">
        <v>69</v>
      </c>
      <c r="L1971" s="9">
        <v>29722</v>
      </c>
      <c r="M1971" s="11" t="s">
        <v>35</v>
      </c>
      <c r="N1971" s="11" t="s">
        <v>47</v>
      </c>
      <c r="O1971" s="11" t="s">
        <v>71</v>
      </c>
      <c r="P1971" s="11" t="s">
        <v>76</v>
      </c>
      <c r="Q1971" s="11" t="s">
        <v>39</v>
      </c>
      <c r="R1971" s="11" cm="1">
        <f t="array" ref="R1971">_xlfn.IFS(Table3[[#This Row],[Performance Levels]]="Exceeds",4,Table3[[#This Row],[Performance Levels]]="Fully Meets",3,Table3[[#This Row],[Performance Levels]]="PIP",1,Table3[[#This Row],[Performance Levels]]="Needs Improvement",2)</f>
        <v>3</v>
      </c>
      <c r="S1971" s="11">
        <v>4</v>
      </c>
      <c r="T1971" s="11" t="str" cm="1">
        <f t="array" ref="T1971">_xlfn.IFS(S1971&lt;=2,"Excellent",S1971=3,"Average",S1971&lt;=5,"Poor")</f>
        <v>Poor</v>
      </c>
      <c r="U1971" s="9">
        <v>44949</v>
      </c>
      <c r="V1971" s="11">
        <v>1</v>
      </c>
      <c r="W1971" s="11" t="str" cm="1">
        <f t="array" ref="W1971">_xlfn.IFS(S1971&lt;=2,"High",S1971=3,"Moderate",S1971&lt;=5,"Low")</f>
        <v>Low</v>
      </c>
      <c r="X1971" s="11">
        <v>3</v>
      </c>
      <c r="Y1971" s="11" t="str" cm="1">
        <f t="array" ref="Y1971">_xlfn.IFS(S1971&lt;=2,"High",S1971=3,"Moderate",S1971&lt;=5,"Low")</f>
        <v>Low</v>
      </c>
      <c r="Z1971" s="11">
        <v>1</v>
      </c>
      <c r="AA1971" s="11" t="str" cm="1">
        <f t="array" ref="AA1971">_xlfn.IFS(S1971&lt;=2,"High",S1971=3,"Moderate",S1971&lt;=5,"Low")</f>
        <v>Low</v>
      </c>
      <c r="AB1971" s="9">
        <v>44933</v>
      </c>
      <c r="AC1971" s="11" t="s">
        <v>91</v>
      </c>
      <c r="AD1971" s="11" t="s">
        <v>41</v>
      </c>
      <c r="AE1971" s="11" t="s">
        <v>62</v>
      </c>
      <c r="AF1971" s="11">
        <v>2</v>
      </c>
      <c r="AG1971" s="12">
        <v>443.46</v>
      </c>
      <c r="AH1971" s="11">
        <v>41</v>
      </c>
      <c r="AI1971" s="11" t="str" cm="1">
        <f t="array" ref="AI1971">_xlfn.IFS(AH1971&lt;=25,"Young",AH1971&lt;=50,"Adult",AH1971&gt;50,"Old")</f>
        <v>Adult</v>
      </c>
    </row>
    <row r="1972" spans="1:35" x14ac:dyDescent="0.35">
      <c r="A1972" s="7">
        <v>2494</v>
      </c>
      <c r="B1972" s="5">
        <v>43925</v>
      </c>
      <c r="C1972" s="6">
        <f t="shared" ca="1" si="30"/>
        <v>6.1277777777777782</v>
      </c>
      <c r="D1972" s="7" t="s">
        <v>144</v>
      </c>
      <c r="E1972" s="7" t="s">
        <v>86</v>
      </c>
      <c r="F1972" s="7" t="s">
        <v>29</v>
      </c>
      <c r="G1972" s="7" t="s">
        <v>30</v>
      </c>
      <c r="H1972" s="7" t="s">
        <v>44</v>
      </c>
      <c r="I1972" s="7" t="s">
        <v>32</v>
      </c>
      <c r="J1972" s="7" t="s">
        <v>94</v>
      </c>
      <c r="K1972" s="7" t="s">
        <v>69</v>
      </c>
      <c r="L1972" s="5">
        <v>28706</v>
      </c>
      <c r="M1972" s="7" t="s">
        <v>35</v>
      </c>
      <c r="N1972" s="7" t="s">
        <v>47</v>
      </c>
      <c r="O1972" s="7" t="s">
        <v>83</v>
      </c>
      <c r="P1972" s="7" t="s">
        <v>66</v>
      </c>
      <c r="Q1972" s="7" t="s">
        <v>39</v>
      </c>
      <c r="R1972" s="7" cm="1">
        <f t="array" ref="R1972">_xlfn.IFS(Table3[[#This Row],[Performance Levels]]="Exceeds",4,Table3[[#This Row],[Performance Levels]]="Fully Meets",3,Table3[[#This Row],[Performance Levels]]="PIP",1,Table3[[#This Row],[Performance Levels]]="Needs Improvement",2)</f>
        <v>3</v>
      </c>
      <c r="S1972" s="7">
        <v>4</v>
      </c>
      <c r="T1972" s="7" t="str" cm="1">
        <f t="array" ref="T1972">_xlfn.IFS(S1972&lt;=2,"Excellent",S1972=3,"Average",S1972&lt;=5,"Poor")</f>
        <v>Poor</v>
      </c>
      <c r="U1972" s="5">
        <v>44871</v>
      </c>
      <c r="V1972" s="7">
        <v>1</v>
      </c>
      <c r="W1972" s="7" t="str" cm="1">
        <f t="array" ref="W1972">_xlfn.IFS(S1972&lt;=2,"High",S1972=3,"Moderate",S1972&lt;=5,"Low")</f>
        <v>Low</v>
      </c>
      <c r="X1972" s="7">
        <v>1</v>
      </c>
      <c r="Y1972" s="7" t="str" cm="1">
        <f t="array" ref="Y1972">_xlfn.IFS(S1972&lt;=2,"High",S1972=3,"Moderate",S1972&lt;=5,"Low")</f>
        <v>Low</v>
      </c>
      <c r="Z1972" s="7">
        <v>1</v>
      </c>
      <c r="AA1972" s="7" t="str" cm="1">
        <f t="array" ref="AA1972">_xlfn.IFS(S1972&lt;=2,"High",S1972=3,"Moderate",S1972&lt;=5,"Low")</f>
        <v>Low</v>
      </c>
      <c r="AB1972" s="5">
        <v>44871</v>
      </c>
      <c r="AC1972" s="7" t="s">
        <v>49</v>
      </c>
      <c r="AD1972" s="7" t="s">
        <v>41</v>
      </c>
      <c r="AE1972" s="7" t="s">
        <v>51</v>
      </c>
      <c r="AF1972" s="7">
        <v>2</v>
      </c>
      <c r="AG1972" s="8">
        <v>203.97</v>
      </c>
      <c r="AH1972" s="7">
        <v>42</v>
      </c>
      <c r="AI1972" s="7" t="str" cm="1">
        <f t="array" ref="AI1972">_xlfn.IFS(AH1972&lt;=25,"Young",AH1972&lt;=50,"Adult",AH1972&gt;50,"Old")</f>
        <v>Adult</v>
      </c>
    </row>
    <row r="1973" spans="1:35" x14ac:dyDescent="0.35">
      <c r="A1973" s="11">
        <v>2495</v>
      </c>
      <c r="B1973" s="9">
        <v>43898</v>
      </c>
      <c r="C1973" s="10">
        <f t="shared" ca="1" si="30"/>
        <v>6.2</v>
      </c>
      <c r="D1973" s="11" t="s">
        <v>149</v>
      </c>
      <c r="E1973" s="11" t="s">
        <v>80</v>
      </c>
      <c r="F1973" s="11" t="s">
        <v>29</v>
      </c>
      <c r="G1973" s="11" t="s">
        <v>30</v>
      </c>
      <c r="H1973" s="11" t="s">
        <v>55</v>
      </c>
      <c r="I1973" s="11" t="s">
        <v>45</v>
      </c>
      <c r="J1973" s="11" t="s">
        <v>94</v>
      </c>
      <c r="K1973" s="11" t="s">
        <v>96</v>
      </c>
      <c r="L1973" s="9">
        <v>25594</v>
      </c>
      <c r="M1973" s="11" t="s">
        <v>35</v>
      </c>
      <c r="N1973" s="11" t="s">
        <v>47</v>
      </c>
      <c r="O1973" s="11" t="s">
        <v>71</v>
      </c>
      <c r="P1973" s="11" t="s">
        <v>66</v>
      </c>
      <c r="Q1973" s="11" t="s">
        <v>39</v>
      </c>
      <c r="R1973" s="11" cm="1">
        <f t="array" ref="R1973">_xlfn.IFS(Table3[[#This Row],[Performance Levels]]="Exceeds",4,Table3[[#This Row],[Performance Levels]]="Fully Meets",3,Table3[[#This Row],[Performance Levels]]="PIP",1,Table3[[#This Row],[Performance Levels]]="Needs Improvement",2)</f>
        <v>3</v>
      </c>
      <c r="S1973" s="11">
        <v>1</v>
      </c>
      <c r="T1973" s="11" t="str" cm="1">
        <f t="array" ref="T1973">_xlfn.IFS(S1973&lt;=2,"Excellent",S1973=3,"Average",S1973&lt;=5,"Poor")</f>
        <v>Excellent</v>
      </c>
      <c r="U1973" s="9">
        <v>44936</v>
      </c>
      <c r="V1973" s="11">
        <v>5</v>
      </c>
      <c r="W1973" s="11" t="str" cm="1">
        <f t="array" ref="W1973">_xlfn.IFS(S1973&lt;=2,"High",S1973=3,"Moderate",S1973&lt;=5,"Low")</f>
        <v>High</v>
      </c>
      <c r="X1973" s="11">
        <v>1</v>
      </c>
      <c r="Y1973" s="11" t="str" cm="1">
        <f t="array" ref="Y1973">_xlfn.IFS(S1973&lt;=2,"High",S1973=3,"Moderate",S1973&lt;=5,"Low")</f>
        <v>High</v>
      </c>
      <c r="Z1973" s="11">
        <v>2</v>
      </c>
      <c r="AA1973" s="11" t="str" cm="1">
        <f t="array" ref="AA1973">_xlfn.IFS(S1973&lt;=2,"High",S1973=3,"Moderate",S1973&lt;=5,"Low")</f>
        <v>High</v>
      </c>
      <c r="AB1973" s="9">
        <v>44800</v>
      </c>
      <c r="AC1973" s="11" t="s">
        <v>61</v>
      </c>
      <c r="AD1973" s="11" t="s">
        <v>41</v>
      </c>
      <c r="AE1973" s="11" t="s">
        <v>51</v>
      </c>
      <c r="AF1973" s="11">
        <v>3</v>
      </c>
      <c r="AG1973" s="12">
        <v>180.44</v>
      </c>
      <c r="AH1973" s="11">
        <v>50</v>
      </c>
      <c r="AI1973" s="11" t="str" cm="1">
        <f t="array" ref="AI1973">_xlfn.IFS(AH1973&lt;=25,"Young",AH1973&lt;=50,"Adult",AH1973&gt;50,"Old")</f>
        <v>Adult</v>
      </c>
    </row>
    <row r="1974" spans="1:35" x14ac:dyDescent="0.35">
      <c r="A1974" s="7">
        <v>2496</v>
      </c>
      <c r="B1974" s="5">
        <v>44102</v>
      </c>
      <c r="C1974" s="6">
        <f t="shared" ca="1" si="30"/>
        <v>5.6444444444444448</v>
      </c>
      <c r="D1974" s="7" t="s">
        <v>145</v>
      </c>
      <c r="E1974" s="7" t="s">
        <v>53</v>
      </c>
      <c r="F1974" s="7" t="s">
        <v>29</v>
      </c>
      <c r="G1974" s="7" t="s">
        <v>45</v>
      </c>
      <c r="H1974" s="7" t="s">
        <v>55</v>
      </c>
      <c r="I1974" s="7" t="s">
        <v>32</v>
      </c>
      <c r="J1974" s="7" t="s">
        <v>94</v>
      </c>
      <c r="K1974" s="7" t="s">
        <v>110</v>
      </c>
      <c r="L1974" s="5">
        <v>22358</v>
      </c>
      <c r="M1974" s="7" t="s">
        <v>35</v>
      </c>
      <c r="N1974" s="7" t="s">
        <v>47</v>
      </c>
      <c r="O1974" s="7" t="s">
        <v>59</v>
      </c>
      <c r="P1974" s="7" t="s">
        <v>60</v>
      </c>
      <c r="Q1974" s="7" t="s">
        <v>39</v>
      </c>
      <c r="R1974" s="7" cm="1">
        <f t="array" ref="R1974">_xlfn.IFS(Table3[[#This Row],[Performance Levels]]="Exceeds",4,Table3[[#This Row],[Performance Levels]]="Fully Meets",3,Table3[[#This Row],[Performance Levels]]="PIP",1,Table3[[#This Row],[Performance Levels]]="Needs Improvement",2)</f>
        <v>3</v>
      </c>
      <c r="S1974" s="7">
        <v>2</v>
      </c>
      <c r="T1974" s="7" t="str" cm="1">
        <f t="array" ref="T1974">_xlfn.IFS(S1974&lt;=2,"Excellent",S1974=3,"Average",S1974&lt;=5,"Poor")</f>
        <v>Excellent</v>
      </c>
      <c r="U1974" s="5">
        <v>44910</v>
      </c>
      <c r="V1974" s="7">
        <v>2</v>
      </c>
      <c r="W1974" s="7" t="str" cm="1">
        <f t="array" ref="W1974">_xlfn.IFS(S1974&lt;=2,"High",S1974=3,"Moderate",S1974&lt;=5,"Low")</f>
        <v>High</v>
      </c>
      <c r="X1974" s="7">
        <v>3</v>
      </c>
      <c r="Y1974" s="7" t="str" cm="1">
        <f t="array" ref="Y1974">_xlfn.IFS(S1974&lt;=2,"High",S1974=3,"Moderate",S1974&lt;=5,"Low")</f>
        <v>High</v>
      </c>
      <c r="Z1974" s="7">
        <v>3</v>
      </c>
      <c r="AA1974" s="7" t="str" cm="1">
        <f t="array" ref="AA1974">_xlfn.IFS(S1974&lt;=2,"High",S1974=3,"Moderate",S1974&lt;=5,"Low")</f>
        <v>High</v>
      </c>
      <c r="AB1974" s="5">
        <v>44969</v>
      </c>
      <c r="AC1974" s="7" t="s">
        <v>67</v>
      </c>
      <c r="AD1974" s="7" t="s">
        <v>41</v>
      </c>
      <c r="AE1974" s="7" t="s">
        <v>72</v>
      </c>
      <c r="AF1974" s="7">
        <v>3</v>
      </c>
      <c r="AG1974" s="8">
        <v>647.25</v>
      </c>
      <c r="AH1974" s="7">
        <v>59</v>
      </c>
      <c r="AI1974" s="7" t="str" cm="1">
        <f t="array" ref="AI1974">_xlfn.IFS(AH1974&lt;=25,"Young",AH1974&lt;=50,"Adult",AH1974&gt;50,"Old")</f>
        <v>Old</v>
      </c>
    </row>
    <row r="1975" spans="1:35" x14ac:dyDescent="0.35">
      <c r="A1975" s="11">
        <v>2497</v>
      </c>
      <c r="B1975" s="9">
        <v>44391</v>
      </c>
      <c r="C1975" s="10">
        <f t="shared" ca="1" si="30"/>
        <v>4.8499999999999996</v>
      </c>
      <c r="D1975" s="11" t="s">
        <v>147</v>
      </c>
      <c r="E1975" s="11" t="s">
        <v>93</v>
      </c>
      <c r="F1975" s="11" t="s">
        <v>29</v>
      </c>
      <c r="G1975" s="11" t="s">
        <v>54</v>
      </c>
      <c r="H1975" s="11" t="s">
        <v>31</v>
      </c>
      <c r="I1975" s="11" t="s">
        <v>32</v>
      </c>
      <c r="J1975" s="11" t="s">
        <v>94</v>
      </c>
      <c r="K1975" s="11" t="s">
        <v>69</v>
      </c>
      <c r="L1975" s="9">
        <v>20337</v>
      </c>
      <c r="M1975" s="11" t="s">
        <v>35</v>
      </c>
      <c r="N1975" s="11" t="s">
        <v>47</v>
      </c>
      <c r="O1975" s="11" t="s">
        <v>37</v>
      </c>
      <c r="P1975" s="11" t="s">
        <v>60</v>
      </c>
      <c r="Q1975" s="11" t="s">
        <v>39</v>
      </c>
      <c r="R1975" s="11" cm="1">
        <f t="array" ref="R1975">_xlfn.IFS(Table3[[#This Row],[Performance Levels]]="Exceeds",4,Table3[[#This Row],[Performance Levels]]="Fully Meets",3,Table3[[#This Row],[Performance Levels]]="PIP",1,Table3[[#This Row],[Performance Levels]]="Needs Improvement",2)</f>
        <v>3</v>
      </c>
      <c r="S1975" s="11">
        <v>4</v>
      </c>
      <c r="T1975" s="11" t="str" cm="1">
        <f t="array" ref="T1975">_xlfn.IFS(S1975&lt;=2,"Excellent",S1975=3,"Average",S1975&lt;=5,"Poor")</f>
        <v>Poor</v>
      </c>
      <c r="U1975" s="9">
        <v>44861</v>
      </c>
      <c r="V1975" s="11">
        <v>5</v>
      </c>
      <c r="W1975" s="11" t="str" cm="1">
        <f t="array" ref="W1975">_xlfn.IFS(S1975&lt;=2,"High",S1975=3,"Moderate",S1975&lt;=5,"Low")</f>
        <v>Low</v>
      </c>
      <c r="X1975" s="11">
        <v>2</v>
      </c>
      <c r="Y1975" s="11" t="str" cm="1">
        <f t="array" ref="Y1975">_xlfn.IFS(S1975&lt;=2,"High",S1975=3,"Moderate",S1975&lt;=5,"Low")</f>
        <v>Low</v>
      </c>
      <c r="Z1975" s="11">
        <v>5</v>
      </c>
      <c r="AA1975" s="11" t="str" cm="1">
        <f t="array" ref="AA1975">_xlfn.IFS(S1975&lt;=2,"High",S1975=3,"Moderate",S1975&lt;=5,"Low")</f>
        <v>Low</v>
      </c>
      <c r="AB1975" s="9">
        <v>44811</v>
      </c>
      <c r="AC1975" s="11" t="s">
        <v>49</v>
      </c>
      <c r="AD1975" s="11" t="s">
        <v>41</v>
      </c>
      <c r="AE1975" s="11" t="s">
        <v>72</v>
      </c>
      <c r="AF1975" s="11">
        <v>4</v>
      </c>
      <c r="AG1975" s="12">
        <v>833.99</v>
      </c>
      <c r="AH1975" s="11">
        <v>66</v>
      </c>
      <c r="AI1975" s="11" t="str" cm="1">
        <f t="array" ref="AI1975">_xlfn.IFS(AH1975&lt;=25,"Young",AH1975&lt;=50,"Adult",AH1975&gt;50,"Old")</f>
        <v>Old</v>
      </c>
    </row>
    <row r="1976" spans="1:35" x14ac:dyDescent="0.35">
      <c r="A1976" s="7">
        <v>2498</v>
      </c>
      <c r="B1976" s="5">
        <v>43755</v>
      </c>
      <c r="C1976" s="6">
        <f t="shared" ca="1" si="30"/>
        <v>6.5916666666666668</v>
      </c>
      <c r="D1976" s="7" t="s">
        <v>138</v>
      </c>
      <c r="E1976" s="7" t="s">
        <v>93</v>
      </c>
      <c r="F1976" s="7" t="s">
        <v>107</v>
      </c>
      <c r="G1976" s="7" t="s">
        <v>54</v>
      </c>
      <c r="H1976" s="7" t="s">
        <v>44</v>
      </c>
      <c r="I1976" s="7" t="s">
        <v>32</v>
      </c>
      <c r="J1976" s="7" t="s">
        <v>94</v>
      </c>
      <c r="K1976" s="7" t="s">
        <v>69</v>
      </c>
      <c r="L1976" s="5">
        <v>36411</v>
      </c>
      <c r="M1976" s="7" t="s">
        <v>35</v>
      </c>
      <c r="N1976" s="7" t="s">
        <v>36</v>
      </c>
      <c r="O1976" s="7" t="s">
        <v>83</v>
      </c>
      <c r="P1976" s="7" t="s">
        <v>76</v>
      </c>
      <c r="Q1976" s="7" t="s">
        <v>39</v>
      </c>
      <c r="R1976" s="7" cm="1">
        <f t="array" ref="R1976">_xlfn.IFS(Table3[[#This Row],[Performance Levels]]="Exceeds",4,Table3[[#This Row],[Performance Levels]]="Fully Meets",3,Table3[[#This Row],[Performance Levels]]="PIP",1,Table3[[#This Row],[Performance Levels]]="Needs Improvement",2)</f>
        <v>3</v>
      </c>
      <c r="S1976" s="7">
        <v>4</v>
      </c>
      <c r="T1976" s="7" t="str" cm="1">
        <f t="array" ref="T1976">_xlfn.IFS(S1976&lt;=2,"Excellent",S1976=3,"Average",S1976&lt;=5,"Poor")</f>
        <v>Poor</v>
      </c>
      <c r="U1976" s="5">
        <v>45112</v>
      </c>
      <c r="V1976" s="7">
        <v>5</v>
      </c>
      <c r="W1976" s="7" t="str" cm="1">
        <f t="array" ref="W1976">_xlfn.IFS(S1976&lt;=2,"High",S1976=3,"Moderate",S1976&lt;=5,"Low")</f>
        <v>Low</v>
      </c>
      <c r="X1976" s="7">
        <v>3</v>
      </c>
      <c r="Y1976" s="7" t="str" cm="1">
        <f t="array" ref="Y1976">_xlfn.IFS(S1976&lt;=2,"High",S1976=3,"Moderate",S1976&lt;=5,"Low")</f>
        <v>Low</v>
      </c>
      <c r="Z1976" s="7">
        <v>5</v>
      </c>
      <c r="AA1976" s="7" t="str" cm="1">
        <f t="array" ref="AA1976">_xlfn.IFS(S1976&lt;=2,"High",S1976=3,"Moderate",S1976&lt;=5,"Low")</f>
        <v>Low</v>
      </c>
      <c r="AB1976" s="5">
        <v>44895</v>
      </c>
      <c r="AC1976" s="7" t="s">
        <v>61</v>
      </c>
      <c r="AD1976" s="7" t="s">
        <v>41</v>
      </c>
      <c r="AE1976" s="7" t="s">
        <v>51</v>
      </c>
      <c r="AF1976" s="7">
        <v>4</v>
      </c>
      <c r="AG1976" s="8">
        <v>825.58</v>
      </c>
      <c r="AH1976" s="7">
        <v>20</v>
      </c>
      <c r="AI1976" s="7" t="str" cm="1">
        <f t="array" ref="AI1976">_xlfn.IFS(AH1976&lt;=25,"Young",AH1976&lt;=50,"Adult",AH1976&gt;50,"Old")</f>
        <v>Young</v>
      </c>
    </row>
    <row r="1977" spans="1:35" x14ac:dyDescent="0.35">
      <c r="A1977" s="11">
        <v>2499</v>
      </c>
      <c r="B1977" s="9">
        <v>45024</v>
      </c>
      <c r="C1977" s="10">
        <f t="shared" ca="1" si="30"/>
        <v>3.1166666666666667</v>
      </c>
      <c r="D1977" s="11" t="s">
        <v>127</v>
      </c>
      <c r="E1977" s="11" t="s">
        <v>53</v>
      </c>
      <c r="F1977" s="11" t="s">
        <v>29</v>
      </c>
      <c r="G1977" s="11" t="s">
        <v>30</v>
      </c>
      <c r="H1977" s="11" t="s">
        <v>55</v>
      </c>
      <c r="I1977" s="11" t="s">
        <v>54</v>
      </c>
      <c r="J1977" s="11" t="s">
        <v>128</v>
      </c>
      <c r="K1977" s="11" t="s">
        <v>95</v>
      </c>
      <c r="L1977" s="9">
        <v>32755</v>
      </c>
      <c r="M1977" s="11" t="s">
        <v>35</v>
      </c>
      <c r="N1977" s="11" t="s">
        <v>47</v>
      </c>
      <c r="O1977" s="11" t="s">
        <v>83</v>
      </c>
      <c r="P1977" s="11" t="s">
        <v>66</v>
      </c>
      <c r="Q1977" s="11" t="s">
        <v>39</v>
      </c>
      <c r="R1977" s="11" cm="1">
        <f t="array" ref="R1977">_xlfn.IFS(Table3[[#This Row],[Performance Levels]]="Exceeds",4,Table3[[#This Row],[Performance Levels]]="Fully Meets",3,Table3[[#This Row],[Performance Levels]]="PIP",1,Table3[[#This Row],[Performance Levels]]="Needs Improvement",2)</f>
        <v>3</v>
      </c>
      <c r="S1977" s="11">
        <v>4</v>
      </c>
      <c r="T1977" s="11" t="str" cm="1">
        <f t="array" ref="T1977">_xlfn.IFS(S1977&lt;=2,"Excellent",S1977=3,"Average",S1977&lt;=5,"Poor")</f>
        <v>Poor</v>
      </c>
      <c r="U1977" s="9">
        <v>45047</v>
      </c>
      <c r="V1977" s="11">
        <v>5</v>
      </c>
      <c r="W1977" s="11" t="str" cm="1">
        <f t="array" ref="W1977">_xlfn.IFS(S1977&lt;=2,"High",S1977=3,"Moderate",S1977&lt;=5,"Low")</f>
        <v>Low</v>
      </c>
      <c r="X1977" s="11">
        <v>5</v>
      </c>
      <c r="Y1977" s="11" t="str" cm="1">
        <f t="array" ref="Y1977">_xlfn.IFS(S1977&lt;=2,"High",S1977=3,"Moderate",S1977&lt;=5,"Low")</f>
        <v>Low</v>
      </c>
      <c r="Z1977" s="11">
        <v>3</v>
      </c>
      <c r="AA1977" s="11" t="str" cm="1">
        <f t="array" ref="AA1977">_xlfn.IFS(S1977&lt;=2,"High",S1977=3,"Moderate",S1977&lt;=5,"Low")</f>
        <v>Low</v>
      </c>
      <c r="AB1977" s="9">
        <v>44846</v>
      </c>
      <c r="AC1977" s="11" t="s">
        <v>61</v>
      </c>
      <c r="AD1977" s="11" t="s">
        <v>41</v>
      </c>
      <c r="AE1977" s="11" t="s">
        <v>42</v>
      </c>
      <c r="AF1977" s="11">
        <v>2</v>
      </c>
      <c r="AG1977" s="12">
        <v>190.49</v>
      </c>
      <c r="AH1977" s="11">
        <v>34</v>
      </c>
      <c r="AI1977" s="11" t="str" cm="1">
        <f t="array" ref="AI1977">_xlfn.IFS(AH1977&lt;=25,"Young",AH1977&lt;=50,"Adult",AH1977&gt;50,"Old")</f>
        <v>Adult</v>
      </c>
    </row>
    <row r="1978" spans="1:35" x14ac:dyDescent="0.35">
      <c r="A1978" s="7">
        <v>2500</v>
      </c>
      <c r="B1978" s="5">
        <v>43671</v>
      </c>
      <c r="C1978" s="6">
        <f t="shared" ca="1" si="30"/>
        <v>6.8194444444444446</v>
      </c>
      <c r="D1978" s="7" t="s">
        <v>127</v>
      </c>
      <c r="E1978" s="7" t="s">
        <v>68</v>
      </c>
      <c r="F1978" s="7" t="s">
        <v>29</v>
      </c>
      <c r="G1978" s="7" t="s">
        <v>54</v>
      </c>
      <c r="H1978" s="7" t="s">
        <v>31</v>
      </c>
      <c r="I1978" s="7" t="s">
        <v>45</v>
      </c>
      <c r="J1978" s="7" t="s">
        <v>128</v>
      </c>
      <c r="K1978" s="7" t="s">
        <v>69</v>
      </c>
      <c r="L1978" s="5">
        <v>54226</v>
      </c>
      <c r="M1978" s="7" t="s">
        <v>35</v>
      </c>
      <c r="N1978" s="7" t="s">
        <v>47</v>
      </c>
      <c r="O1978" s="7" t="s">
        <v>48</v>
      </c>
      <c r="P1978" s="7" t="s">
        <v>66</v>
      </c>
      <c r="Q1978" s="7" t="s">
        <v>39</v>
      </c>
      <c r="R1978" s="7" cm="1">
        <f t="array" ref="R1978">_xlfn.IFS(Table3[[#This Row],[Performance Levels]]="Exceeds",4,Table3[[#This Row],[Performance Levels]]="Fully Meets",3,Table3[[#This Row],[Performance Levels]]="PIP",1,Table3[[#This Row],[Performance Levels]]="Needs Improvement",2)</f>
        <v>3</v>
      </c>
      <c r="S1978" s="7">
        <v>2</v>
      </c>
      <c r="T1978" s="7" t="str" cm="1">
        <f t="array" ref="T1978">_xlfn.IFS(S1978&lt;=2,"Excellent",S1978=3,"Average",S1978&lt;=5,"Poor")</f>
        <v>Excellent</v>
      </c>
      <c r="U1978" s="5">
        <v>45108</v>
      </c>
      <c r="V1978" s="7">
        <v>1</v>
      </c>
      <c r="W1978" s="7" t="str" cm="1">
        <f t="array" ref="W1978">_xlfn.IFS(S1978&lt;=2,"High",S1978=3,"Moderate",S1978&lt;=5,"Low")</f>
        <v>High</v>
      </c>
      <c r="X1978" s="7">
        <v>3</v>
      </c>
      <c r="Y1978" s="7" t="str" cm="1">
        <f t="array" ref="Y1978">_xlfn.IFS(S1978&lt;=2,"High",S1978=3,"Moderate",S1978&lt;=5,"Low")</f>
        <v>High</v>
      </c>
      <c r="Z1978" s="7">
        <v>5</v>
      </c>
      <c r="AA1978" s="7" t="str" cm="1">
        <f t="array" ref="AA1978">_xlfn.IFS(S1978&lt;=2,"High",S1978=3,"Moderate",S1978&lt;=5,"Low")</f>
        <v>High</v>
      </c>
      <c r="AB1978" s="5">
        <v>45115</v>
      </c>
      <c r="AC1978" s="7" t="s">
        <v>61</v>
      </c>
      <c r="AD1978" s="7" t="s">
        <v>41</v>
      </c>
      <c r="AE1978" s="7" t="s">
        <v>62</v>
      </c>
      <c r="AF1978" s="7">
        <v>3</v>
      </c>
      <c r="AG1978" s="8">
        <v>961.33</v>
      </c>
      <c r="AH1978" s="7">
        <v>71</v>
      </c>
      <c r="AI1978" s="7" t="str" cm="1">
        <f t="array" ref="AI1978">_xlfn.IFS(AH1978&lt;=25,"Young",AH1978&lt;=50,"Adult",AH1978&gt;50,"Old")</f>
        <v>Old</v>
      </c>
    </row>
    <row r="1979" spans="1:35" x14ac:dyDescent="0.35">
      <c r="A1979" s="11">
        <v>2501</v>
      </c>
      <c r="B1979" s="9">
        <v>44920</v>
      </c>
      <c r="C1979" s="10">
        <f t="shared" ca="1" si="30"/>
        <v>3.4027777777777777</v>
      </c>
      <c r="D1979" s="11" t="s">
        <v>127</v>
      </c>
      <c r="E1979" s="11" t="s">
        <v>28</v>
      </c>
      <c r="F1979" s="11" t="s">
        <v>29</v>
      </c>
      <c r="G1979" s="11" t="s">
        <v>54</v>
      </c>
      <c r="H1979" s="11" t="s">
        <v>44</v>
      </c>
      <c r="I1979" s="11" t="s">
        <v>32</v>
      </c>
      <c r="J1979" s="11" t="s">
        <v>128</v>
      </c>
      <c r="K1979" s="11" t="s">
        <v>34</v>
      </c>
      <c r="L1979" s="9">
        <v>19279</v>
      </c>
      <c r="M1979" s="11" t="s">
        <v>35</v>
      </c>
      <c r="N1979" s="11" t="s">
        <v>47</v>
      </c>
      <c r="O1979" s="11" t="s">
        <v>71</v>
      </c>
      <c r="P1979" s="11" t="s">
        <v>76</v>
      </c>
      <c r="Q1979" s="11" t="s">
        <v>39</v>
      </c>
      <c r="R1979" s="11" cm="1">
        <f t="array" ref="R1979">_xlfn.IFS(Table3[[#This Row],[Performance Levels]]="Exceeds",4,Table3[[#This Row],[Performance Levels]]="Fully Meets",3,Table3[[#This Row],[Performance Levels]]="PIP",1,Table3[[#This Row],[Performance Levels]]="Needs Improvement",2)</f>
        <v>3</v>
      </c>
      <c r="S1979" s="11">
        <v>2</v>
      </c>
      <c r="T1979" s="11" t="str" cm="1">
        <f t="array" ref="T1979">_xlfn.IFS(S1979&lt;=2,"Excellent",S1979=3,"Average",S1979&lt;=5,"Poor")</f>
        <v>Excellent</v>
      </c>
      <c r="U1979" s="9">
        <v>44947</v>
      </c>
      <c r="V1979" s="11">
        <v>1</v>
      </c>
      <c r="W1979" s="11" t="str" cm="1">
        <f t="array" ref="W1979">_xlfn.IFS(S1979&lt;=2,"High",S1979=3,"Moderate",S1979&lt;=5,"Low")</f>
        <v>High</v>
      </c>
      <c r="X1979" s="11">
        <v>5</v>
      </c>
      <c r="Y1979" s="11" t="str" cm="1">
        <f t="array" ref="Y1979">_xlfn.IFS(S1979&lt;=2,"High",S1979=3,"Moderate",S1979&lt;=5,"Low")</f>
        <v>High</v>
      </c>
      <c r="Z1979" s="11">
        <v>3</v>
      </c>
      <c r="AA1979" s="11" t="str" cm="1">
        <f t="array" ref="AA1979">_xlfn.IFS(S1979&lt;=2,"High",S1979=3,"Moderate",S1979&lt;=5,"Low")</f>
        <v>High</v>
      </c>
      <c r="AB1979" s="9">
        <v>44824</v>
      </c>
      <c r="AC1979" s="11" t="s">
        <v>91</v>
      </c>
      <c r="AD1979" s="11" t="s">
        <v>41</v>
      </c>
      <c r="AE1979" s="11" t="s">
        <v>62</v>
      </c>
      <c r="AF1979" s="11">
        <v>2</v>
      </c>
      <c r="AG1979" s="12">
        <v>608.46</v>
      </c>
      <c r="AH1979" s="11">
        <v>70</v>
      </c>
      <c r="AI1979" s="11" t="str" cm="1">
        <f t="array" ref="AI1979">_xlfn.IFS(AH1979&lt;=25,"Young",AH1979&lt;=50,"Adult",AH1979&gt;50,"Old")</f>
        <v>Old</v>
      </c>
    </row>
    <row r="1980" spans="1:35" x14ac:dyDescent="0.35">
      <c r="A1980" s="7">
        <v>2502</v>
      </c>
      <c r="B1980" s="5">
        <v>43492</v>
      </c>
      <c r="C1980" s="6">
        <f t="shared" ca="1" si="30"/>
        <v>7.3138888888888891</v>
      </c>
      <c r="D1980" s="7" t="s">
        <v>127</v>
      </c>
      <c r="E1980" s="7" t="s">
        <v>84</v>
      </c>
      <c r="F1980" s="7" t="s">
        <v>29</v>
      </c>
      <c r="G1980" s="7" t="s">
        <v>45</v>
      </c>
      <c r="H1980" s="7" t="s">
        <v>31</v>
      </c>
      <c r="I1980" s="7" t="s">
        <v>32</v>
      </c>
      <c r="J1980" s="7" t="s">
        <v>128</v>
      </c>
      <c r="K1980" s="7" t="s">
        <v>100</v>
      </c>
      <c r="L1980" s="5">
        <v>36317</v>
      </c>
      <c r="M1980" s="7" t="s">
        <v>35</v>
      </c>
      <c r="N1980" s="7" t="s">
        <v>47</v>
      </c>
      <c r="O1980" s="7" t="s">
        <v>37</v>
      </c>
      <c r="P1980" s="7" t="s">
        <v>76</v>
      </c>
      <c r="Q1980" s="7" t="s">
        <v>39</v>
      </c>
      <c r="R1980" s="7" cm="1">
        <f t="array" ref="R1980">_xlfn.IFS(Table3[[#This Row],[Performance Levels]]="Exceeds",4,Table3[[#This Row],[Performance Levels]]="Fully Meets",3,Table3[[#This Row],[Performance Levels]]="PIP",1,Table3[[#This Row],[Performance Levels]]="Needs Improvement",2)</f>
        <v>3</v>
      </c>
      <c r="S1980" s="7">
        <v>2</v>
      </c>
      <c r="T1980" s="7" t="str" cm="1">
        <f t="array" ref="T1980">_xlfn.IFS(S1980&lt;=2,"Excellent",S1980=3,"Average",S1980&lt;=5,"Poor")</f>
        <v>Excellent</v>
      </c>
      <c r="U1980" s="5">
        <v>45128</v>
      </c>
      <c r="V1980" s="7">
        <v>3</v>
      </c>
      <c r="W1980" s="7" t="str" cm="1">
        <f t="array" ref="W1980">_xlfn.IFS(S1980&lt;=2,"High",S1980=3,"Moderate",S1980&lt;=5,"Low")</f>
        <v>High</v>
      </c>
      <c r="X1980" s="7">
        <v>3</v>
      </c>
      <c r="Y1980" s="7" t="str" cm="1">
        <f t="array" ref="Y1980">_xlfn.IFS(S1980&lt;=2,"High",S1980=3,"Moderate",S1980&lt;=5,"Low")</f>
        <v>High</v>
      </c>
      <c r="Z1980" s="7">
        <v>5</v>
      </c>
      <c r="AA1980" s="7" t="str" cm="1">
        <f t="array" ref="AA1980">_xlfn.IFS(S1980&lt;=2,"High",S1980=3,"Moderate",S1980&lt;=5,"Low")</f>
        <v>High</v>
      </c>
      <c r="AB1980" s="5">
        <v>44781</v>
      </c>
      <c r="AC1980" s="7" t="s">
        <v>67</v>
      </c>
      <c r="AD1980" s="7" t="s">
        <v>41</v>
      </c>
      <c r="AE1980" s="7" t="s">
        <v>72</v>
      </c>
      <c r="AF1980" s="7">
        <v>3</v>
      </c>
      <c r="AG1980" s="8">
        <v>971.57</v>
      </c>
      <c r="AH1980" s="7">
        <v>20</v>
      </c>
      <c r="AI1980" s="7" t="str" cm="1">
        <f t="array" ref="AI1980">_xlfn.IFS(AH1980&lt;=25,"Young",AH1980&lt;=50,"Adult",AH1980&gt;50,"Old")</f>
        <v>Young</v>
      </c>
    </row>
    <row r="1981" spans="1:35" x14ac:dyDescent="0.35">
      <c r="A1981" s="11">
        <v>2503</v>
      </c>
      <c r="B1981" s="9">
        <v>44556</v>
      </c>
      <c r="C1981" s="10">
        <f t="shared" ca="1" si="30"/>
        <v>4.4000000000000004</v>
      </c>
      <c r="D1981" s="11" t="s">
        <v>144</v>
      </c>
      <c r="E1981" s="11" t="s">
        <v>53</v>
      </c>
      <c r="F1981" s="11" t="s">
        <v>29</v>
      </c>
      <c r="G1981" s="11" t="s">
        <v>30</v>
      </c>
      <c r="H1981" s="11" t="s">
        <v>31</v>
      </c>
      <c r="I1981" s="11" t="s">
        <v>32</v>
      </c>
      <c r="J1981" s="11" t="s">
        <v>94</v>
      </c>
      <c r="K1981" s="11" t="s">
        <v>64</v>
      </c>
      <c r="L1981" s="9">
        <v>54780</v>
      </c>
      <c r="M1981" s="11" t="s">
        <v>35</v>
      </c>
      <c r="N1981" s="11" t="s">
        <v>47</v>
      </c>
      <c r="O1981" s="11" t="s">
        <v>37</v>
      </c>
      <c r="P1981" s="11" t="s">
        <v>66</v>
      </c>
      <c r="Q1981" s="11" t="s">
        <v>39</v>
      </c>
      <c r="R1981" s="11" cm="1">
        <f t="array" ref="R1981">_xlfn.IFS(Table3[[#This Row],[Performance Levels]]="Exceeds",4,Table3[[#This Row],[Performance Levels]]="Fully Meets",3,Table3[[#This Row],[Performance Levels]]="PIP",1,Table3[[#This Row],[Performance Levels]]="Needs Improvement",2)</f>
        <v>3</v>
      </c>
      <c r="S1981" s="11">
        <v>5</v>
      </c>
      <c r="T1981" s="11" t="str" cm="1">
        <f t="array" ref="T1981">_xlfn.IFS(S1981&lt;=2,"Excellent",S1981=3,"Average",S1981&lt;=5,"Poor")</f>
        <v>Poor</v>
      </c>
      <c r="U1981" s="9">
        <v>44901</v>
      </c>
      <c r="V1981" s="11">
        <v>1</v>
      </c>
      <c r="W1981" s="11" t="str" cm="1">
        <f t="array" ref="W1981">_xlfn.IFS(S1981&lt;=2,"High",S1981=3,"Moderate",S1981&lt;=5,"Low")</f>
        <v>Low</v>
      </c>
      <c r="X1981" s="11">
        <v>1</v>
      </c>
      <c r="Y1981" s="11" t="str" cm="1">
        <f t="array" ref="Y1981">_xlfn.IFS(S1981&lt;=2,"High",S1981=3,"Moderate",S1981&lt;=5,"Low")</f>
        <v>Low</v>
      </c>
      <c r="Z1981" s="11">
        <v>1</v>
      </c>
      <c r="AA1981" s="11" t="str" cm="1">
        <f t="array" ref="AA1981">_xlfn.IFS(S1981&lt;=2,"High",S1981=3,"Moderate",S1981&lt;=5,"Low")</f>
        <v>Low</v>
      </c>
      <c r="AB1981" s="9">
        <v>45060</v>
      </c>
      <c r="AC1981" s="11" t="s">
        <v>67</v>
      </c>
      <c r="AD1981" s="11" t="s">
        <v>50</v>
      </c>
      <c r="AE1981" s="11" t="s">
        <v>51</v>
      </c>
      <c r="AF1981" s="11">
        <v>3</v>
      </c>
      <c r="AG1981" s="12">
        <v>354.28</v>
      </c>
      <c r="AH1981" s="11">
        <v>72</v>
      </c>
      <c r="AI1981" s="11" t="str" cm="1">
        <f t="array" ref="AI1981">_xlfn.IFS(AH1981&lt;=25,"Young",AH1981&lt;=50,"Adult",AH1981&gt;50,"Old")</f>
        <v>Old</v>
      </c>
    </row>
    <row r="1982" spans="1:35" x14ac:dyDescent="0.35">
      <c r="A1982" s="7">
        <v>2504</v>
      </c>
      <c r="B1982" s="5">
        <v>44938</v>
      </c>
      <c r="C1982" s="6">
        <f t="shared" ca="1" si="30"/>
        <v>3.3555555555555556</v>
      </c>
      <c r="D1982" s="7" t="s">
        <v>149</v>
      </c>
      <c r="E1982" s="7" t="s">
        <v>68</v>
      </c>
      <c r="F1982" s="7" t="s">
        <v>29</v>
      </c>
      <c r="G1982" s="7" t="s">
        <v>54</v>
      </c>
      <c r="H1982" s="7" t="s">
        <v>44</v>
      </c>
      <c r="I1982" s="7" t="s">
        <v>45</v>
      </c>
      <c r="J1982" s="7" t="s">
        <v>94</v>
      </c>
      <c r="K1982" s="7" t="s">
        <v>78</v>
      </c>
      <c r="L1982" s="5">
        <v>27806</v>
      </c>
      <c r="M1982" s="7" t="s">
        <v>35</v>
      </c>
      <c r="N1982" s="7" t="s">
        <v>47</v>
      </c>
      <c r="O1982" s="7" t="s">
        <v>71</v>
      </c>
      <c r="P1982" s="7" t="s">
        <v>60</v>
      </c>
      <c r="Q1982" s="7" t="s">
        <v>39</v>
      </c>
      <c r="R1982" s="7" cm="1">
        <f t="array" ref="R1982">_xlfn.IFS(Table3[[#This Row],[Performance Levels]]="Exceeds",4,Table3[[#This Row],[Performance Levels]]="Fully Meets",3,Table3[[#This Row],[Performance Levels]]="PIP",1,Table3[[#This Row],[Performance Levels]]="Needs Improvement",2)</f>
        <v>3</v>
      </c>
      <c r="S1982" s="7">
        <v>4</v>
      </c>
      <c r="T1982" s="7" t="str" cm="1">
        <f t="array" ref="T1982">_xlfn.IFS(S1982&lt;=2,"Excellent",S1982=3,"Average",S1982&lt;=5,"Poor")</f>
        <v>Poor</v>
      </c>
      <c r="U1982" s="5">
        <v>44856</v>
      </c>
      <c r="V1982" s="7">
        <v>1</v>
      </c>
      <c r="W1982" s="7" t="str" cm="1">
        <f t="array" ref="W1982">_xlfn.IFS(S1982&lt;=2,"High",S1982=3,"Moderate",S1982&lt;=5,"Low")</f>
        <v>Low</v>
      </c>
      <c r="X1982" s="7">
        <v>5</v>
      </c>
      <c r="Y1982" s="7" t="str" cm="1">
        <f t="array" ref="Y1982">_xlfn.IFS(S1982&lt;=2,"High",S1982=3,"Moderate",S1982&lt;=5,"Low")</f>
        <v>Low</v>
      </c>
      <c r="Z1982" s="7">
        <v>3</v>
      </c>
      <c r="AA1982" s="7" t="str" cm="1">
        <f t="array" ref="AA1982">_xlfn.IFS(S1982&lt;=2,"High",S1982=3,"Moderate",S1982&lt;=5,"Low")</f>
        <v>Low</v>
      </c>
      <c r="AB1982" s="5">
        <v>44806</v>
      </c>
      <c r="AC1982" s="7" t="s">
        <v>91</v>
      </c>
      <c r="AD1982" s="7" t="s">
        <v>41</v>
      </c>
      <c r="AE1982" s="7" t="s">
        <v>42</v>
      </c>
      <c r="AF1982" s="7">
        <v>5</v>
      </c>
      <c r="AG1982" s="8">
        <v>108.02</v>
      </c>
      <c r="AH1982" s="7">
        <v>47</v>
      </c>
      <c r="AI1982" s="7" t="str" cm="1">
        <f t="array" ref="AI1982">_xlfn.IFS(AH1982&lt;=25,"Young",AH1982&lt;=50,"Adult",AH1982&gt;50,"Old")</f>
        <v>Adult</v>
      </c>
    </row>
    <row r="1983" spans="1:35" x14ac:dyDescent="0.35">
      <c r="A1983" s="11">
        <v>2505</v>
      </c>
      <c r="B1983" s="9">
        <v>43648</v>
      </c>
      <c r="C1983" s="10">
        <f t="shared" ca="1" si="30"/>
        <v>6.8833333333333337</v>
      </c>
      <c r="D1983" s="11" t="s">
        <v>145</v>
      </c>
      <c r="E1983" s="11" t="s">
        <v>28</v>
      </c>
      <c r="F1983" s="11" t="s">
        <v>29</v>
      </c>
      <c r="G1983" s="11" t="s">
        <v>30</v>
      </c>
      <c r="H1983" s="11" t="s">
        <v>55</v>
      </c>
      <c r="I1983" s="11" t="s">
        <v>32</v>
      </c>
      <c r="J1983" s="11" t="s">
        <v>94</v>
      </c>
      <c r="K1983" s="11" t="s">
        <v>88</v>
      </c>
      <c r="L1983" s="9">
        <v>32264</v>
      </c>
      <c r="M1983" s="11" t="s">
        <v>35</v>
      </c>
      <c r="N1983" s="11" t="s">
        <v>47</v>
      </c>
      <c r="O1983" s="11" t="s">
        <v>83</v>
      </c>
      <c r="P1983" s="11" t="s">
        <v>60</v>
      </c>
      <c r="Q1983" s="11" t="s">
        <v>39</v>
      </c>
      <c r="R1983" s="11" cm="1">
        <f t="array" ref="R1983">_xlfn.IFS(Table3[[#This Row],[Performance Levels]]="Exceeds",4,Table3[[#This Row],[Performance Levels]]="Fully Meets",3,Table3[[#This Row],[Performance Levels]]="PIP",1,Table3[[#This Row],[Performance Levels]]="Needs Improvement",2)</f>
        <v>3</v>
      </c>
      <c r="S1983" s="11">
        <v>1</v>
      </c>
      <c r="T1983" s="11" t="str" cm="1">
        <f t="array" ref="T1983">_xlfn.IFS(S1983&lt;=2,"Excellent",S1983=3,"Average",S1983&lt;=5,"Poor")</f>
        <v>Excellent</v>
      </c>
      <c r="U1983" s="9">
        <v>44864</v>
      </c>
      <c r="V1983" s="11">
        <v>3</v>
      </c>
      <c r="W1983" s="11" t="str" cm="1">
        <f t="array" ref="W1983">_xlfn.IFS(S1983&lt;=2,"High",S1983=3,"Moderate",S1983&lt;=5,"Low")</f>
        <v>High</v>
      </c>
      <c r="X1983" s="11">
        <v>2</v>
      </c>
      <c r="Y1983" s="11" t="str" cm="1">
        <f t="array" ref="Y1983">_xlfn.IFS(S1983&lt;=2,"High",S1983=3,"Moderate",S1983&lt;=5,"Low")</f>
        <v>High</v>
      </c>
      <c r="Z1983" s="11">
        <v>3</v>
      </c>
      <c r="AA1983" s="11" t="str" cm="1">
        <f t="array" ref="AA1983">_xlfn.IFS(S1983&lt;=2,"High",S1983=3,"Moderate",S1983&lt;=5,"Low")</f>
        <v>High</v>
      </c>
      <c r="AB1983" s="9">
        <v>44888</v>
      </c>
      <c r="AC1983" s="11" t="s">
        <v>91</v>
      </c>
      <c r="AD1983" s="11" t="s">
        <v>50</v>
      </c>
      <c r="AE1983" s="11" t="s">
        <v>62</v>
      </c>
      <c r="AF1983" s="11">
        <v>5</v>
      </c>
      <c r="AG1983" s="12">
        <v>508.85</v>
      </c>
      <c r="AH1983" s="11">
        <v>31</v>
      </c>
      <c r="AI1983" s="11" t="str" cm="1">
        <f t="array" ref="AI1983">_xlfn.IFS(AH1983&lt;=25,"Young",AH1983&lt;=50,"Adult",AH1983&gt;50,"Old")</f>
        <v>Adult</v>
      </c>
    </row>
    <row r="1984" spans="1:35" x14ac:dyDescent="0.35">
      <c r="A1984" s="7">
        <v>2506</v>
      </c>
      <c r="B1984" s="5">
        <v>44742</v>
      </c>
      <c r="C1984" s="6">
        <f t="shared" ca="1" si="30"/>
        <v>3.8888888888888888</v>
      </c>
      <c r="D1984" s="7" t="s">
        <v>147</v>
      </c>
      <c r="E1984" s="7" t="s">
        <v>84</v>
      </c>
      <c r="F1984" s="7" t="s">
        <v>29</v>
      </c>
      <c r="G1984" s="7" t="s">
        <v>54</v>
      </c>
      <c r="H1984" s="7" t="s">
        <v>31</v>
      </c>
      <c r="I1984" s="7" t="s">
        <v>54</v>
      </c>
      <c r="J1984" s="7" t="s">
        <v>94</v>
      </c>
      <c r="K1984" s="7" t="s">
        <v>69</v>
      </c>
      <c r="L1984" s="5">
        <v>53885</v>
      </c>
      <c r="M1984" s="7" t="s">
        <v>35</v>
      </c>
      <c r="N1984" s="7" t="s">
        <v>47</v>
      </c>
      <c r="O1984" s="7" t="s">
        <v>37</v>
      </c>
      <c r="P1984" s="7" t="s">
        <v>60</v>
      </c>
      <c r="Q1984" s="7" t="s">
        <v>39</v>
      </c>
      <c r="R1984" s="7" cm="1">
        <f t="array" ref="R1984">_xlfn.IFS(Table3[[#This Row],[Performance Levels]]="Exceeds",4,Table3[[#This Row],[Performance Levels]]="Fully Meets",3,Table3[[#This Row],[Performance Levels]]="PIP",1,Table3[[#This Row],[Performance Levels]]="Needs Improvement",2)</f>
        <v>3</v>
      </c>
      <c r="S1984" s="7">
        <v>5</v>
      </c>
      <c r="T1984" s="7" t="str" cm="1">
        <f t="array" ref="T1984">_xlfn.IFS(S1984&lt;=2,"Excellent",S1984=3,"Average",S1984&lt;=5,"Poor")</f>
        <v>Poor</v>
      </c>
      <c r="U1984" s="5">
        <v>44808</v>
      </c>
      <c r="V1984" s="7">
        <v>3</v>
      </c>
      <c r="W1984" s="7" t="str" cm="1">
        <f t="array" ref="W1984">_xlfn.IFS(S1984&lt;=2,"High",S1984=3,"Moderate",S1984&lt;=5,"Low")</f>
        <v>Low</v>
      </c>
      <c r="X1984" s="7">
        <v>3</v>
      </c>
      <c r="Y1984" s="7" t="str" cm="1">
        <f t="array" ref="Y1984">_xlfn.IFS(S1984&lt;=2,"High",S1984=3,"Moderate",S1984&lt;=5,"Low")</f>
        <v>Low</v>
      </c>
      <c r="Z1984" s="7">
        <v>2</v>
      </c>
      <c r="AA1984" s="7" t="str" cm="1">
        <f t="array" ref="AA1984">_xlfn.IFS(S1984&lt;=2,"High",S1984=3,"Moderate",S1984&lt;=5,"Low")</f>
        <v>Low</v>
      </c>
      <c r="AB1984" s="5">
        <v>44970</v>
      </c>
      <c r="AC1984" s="7" t="s">
        <v>91</v>
      </c>
      <c r="AD1984" s="7" t="s">
        <v>41</v>
      </c>
      <c r="AE1984" s="7" t="s">
        <v>72</v>
      </c>
      <c r="AF1984" s="7">
        <v>3</v>
      </c>
      <c r="AG1984" s="8">
        <v>811.4</v>
      </c>
      <c r="AH1984" s="7">
        <v>75</v>
      </c>
      <c r="AI1984" s="7" t="str" cm="1">
        <f t="array" ref="AI1984">_xlfn.IFS(AH1984&lt;=25,"Young",AH1984&lt;=50,"Adult",AH1984&gt;50,"Old")</f>
        <v>Old</v>
      </c>
    </row>
    <row r="1985" spans="1:35" x14ac:dyDescent="0.35">
      <c r="A1985" s="11">
        <v>2507</v>
      </c>
      <c r="B1985" s="9">
        <v>44931</v>
      </c>
      <c r="C1985" s="10">
        <f t="shared" ca="1" si="30"/>
        <v>3.375</v>
      </c>
      <c r="D1985" s="11" t="s">
        <v>138</v>
      </c>
      <c r="E1985" s="11" t="s">
        <v>28</v>
      </c>
      <c r="F1985" s="11" t="s">
        <v>107</v>
      </c>
      <c r="G1985" s="11" t="s">
        <v>45</v>
      </c>
      <c r="H1985" s="11" t="s">
        <v>55</v>
      </c>
      <c r="I1985" s="11" t="s">
        <v>32</v>
      </c>
      <c r="J1985" s="11" t="s">
        <v>94</v>
      </c>
      <c r="K1985" s="11" t="s">
        <v>46</v>
      </c>
      <c r="L1985" s="9">
        <v>31296</v>
      </c>
      <c r="M1985" s="11" t="s">
        <v>35</v>
      </c>
      <c r="N1985" s="11" t="s">
        <v>36</v>
      </c>
      <c r="O1985" s="11" t="s">
        <v>37</v>
      </c>
      <c r="P1985" s="11" t="s">
        <v>60</v>
      </c>
      <c r="Q1985" s="11" t="s">
        <v>39</v>
      </c>
      <c r="R1985" s="11" cm="1">
        <f t="array" ref="R1985">_xlfn.IFS(Table3[[#This Row],[Performance Levels]]="Exceeds",4,Table3[[#This Row],[Performance Levels]]="Fully Meets",3,Table3[[#This Row],[Performance Levels]]="PIP",1,Table3[[#This Row],[Performance Levels]]="Needs Improvement",2)</f>
        <v>3</v>
      </c>
      <c r="S1985" s="11">
        <v>5</v>
      </c>
      <c r="T1985" s="11" t="str" cm="1">
        <f t="array" ref="T1985">_xlfn.IFS(S1985&lt;=2,"Excellent",S1985=3,"Average",S1985&lt;=5,"Poor")</f>
        <v>Poor</v>
      </c>
      <c r="U1985" s="9">
        <v>45138</v>
      </c>
      <c r="V1985" s="11">
        <v>2</v>
      </c>
      <c r="W1985" s="11" t="str" cm="1">
        <f t="array" ref="W1985">_xlfn.IFS(S1985&lt;=2,"High",S1985=3,"Moderate",S1985&lt;=5,"Low")</f>
        <v>Low</v>
      </c>
      <c r="X1985" s="11">
        <v>3</v>
      </c>
      <c r="Y1985" s="11" t="str" cm="1">
        <f t="array" ref="Y1985">_xlfn.IFS(S1985&lt;=2,"High",S1985=3,"Moderate",S1985&lt;=5,"Low")</f>
        <v>Low</v>
      </c>
      <c r="Z1985" s="11">
        <v>4</v>
      </c>
      <c r="AA1985" s="11" t="str" cm="1">
        <f t="array" ref="AA1985">_xlfn.IFS(S1985&lt;=2,"High",S1985=3,"Moderate",S1985&lt;=5,"Low")</f>
        <v>Low</v>
      </c>
      <c r="AB1985" s="9">
        <v>44901</v>
      </c>
      <c r="AC1985" s="11" t="s">
        <v>67</v>
      </c>
      <c r="AD1985" s="11" t="s">
        <v>50</v>
      </c>
      <c r="AE1985" s="11" t="s">
        <v>51</v>
      </c>
      <c r="AF1985" s="11">
        <v>2</v>
      </c>
      <c r="AG1985" s="12">
        <v>680.09</v>
      </c>
      <c r="AH1985" s="11">
        <v>38</v>
      </c>
      <c r="AI1985" s="11" t="str" cm="1">
        <f t="array" ref="AI1985">_xlfn.IFS(AH1985&lt;=25,"Young",AH1985&lt;=50,"Adult",AH1985&gt;50,"Old")</f>
        <v>Adult</v>
      </c>
    </row>
    <row r="1986" spans="1:35" x14ac:dyDescent="0.35">
      <c r="A1986" s="7">
        <v>2508</v>
      </c>
      <c r="B1986" s="5">
        <v>43422</v>
      </c>
      <c r="C1986" s="6">
        <f t="shared" ca="1" si="30"/>
        <v>7.5055555555555555</v>
      </c>
      <c r="D1986" s="7" t="s">
        <v>138</v>
      </c>
      <c r="E1986" s="7" t="s">
        <v>84</v>
      </c>
      <c r="F1986" s="7" t="s">
        <v>29</v>
      </c>
      <c r="G1986" s="7" t="s">
        <v>54</v>
      </c>
      <c r="H1986" s="7" t="s">
        <v>44</v>
      </c>
      <c r="I1986" s="7" t="s">
        <v>45</v>
      </c>
      <c r="J1986" s="7" t="s">
        <v>94</v>
      </c>
      <c r="K1986" s="7" t="s">
        <v>69</v>
      </c>
      <c r="L1986" s="5">
        <v>26470</v>
      </c>
      <c r="M1986" s="7" t="s">
        <v>35</v>
      </c>
      <c r="N1986" s="7" t="s">
        <v>47</v>
      </c>
      <c r="O1986" s="7" t="s">
        <v>59</v>
      </c>
      <c r="P1986" s="7" t="s">
        <v>60</v>
      </c>
      <c r="Q1986" s="7" t="s">
        <v>39</v>
      </c>
      <c r="R1986" s="7" cm="1">
        <f t="array" ref="R1986">_xlfn.IFS(Table3[[#This Row],[Performance Levels]]="Exceeds",4,Table3[[#This Row],[Performance Levels]]="Fully Meets",3,Table3[[#This Row],[Performance Levels]]="PIP",1,Table3[[#This Row],[Performance Levels]]="Needs Improvement",2)</f>
        <v>3</v>
      </c>
      <c r="S1986" s="7">
        <v>5</v>
      </c>
      <c r="T1986" s="7" t="str" cm="1">
        <f t="array" ref="T1986">_xlfn.IFS(S1986&lt;=2,"Excellent",S1986=3,"Average",S1986&lt;=5,"Poor")</f>
        <v>Poor</v>
      </c>
      <c r="U1986" s="5">
        <v>45108</v>
      </c>
      <c r="V1986" s="7">
        <v>1</v>
      </c>
      <c r="W1986" s="7" t="str" cm="1">
        <f t="array" ref="W1986">_xlfn.IFS(S1986&lt;=2,"High",S1986=3,"Moderate",S1986&lt;=5,"Low")</f>
        <v>Low</v>
      </c>
      <c r="X1986" s="7">
        <v>4</v>
      </c>
      <c r="Y1986" s="7" t="str" cm="1">
        <f t="array" ref="Y1986">_xlfn.IFS(S1986&lt;=2,"High",S1986=3,"Moderate",S1986&lt;=5,"Low")</f>
        <v>Low</v>
      </c>
      <c r="Z1986" s="7">
        <v>1</v>
      </c>
      <c r="AA1986" s="7" t="str" cm="1">
        <f t="array" ref="AA1986">_xlfn.IFS(S1986&lt;=2,"High",S1986=3,"Moderate",S1986&lt;=5,"Low")</f>
        <v>Low</v>
      </c>
      <c r="AB1986" s="5">
        <v>45041</v>
      </c>
      <c r="AC1986" s="7" t="s">
        <v>67</v>
      </c>
      <c r="AD1986" s="7" t="s">
        <v>50</v>
      </c>
      <c r="AE1986" s="7" t="s">
        <v>62</v>
      </c>
      <c r="AF1986" s="7">
        <v>3</v>
      </c>
      <c r="AG1986" s="8">
        <v>133.88</v>
      </c>
      <c r="AH1986" s="7">
        <v>46</v>
      </c>
      <c r="AI1986" s="7" t="str" cm="1">
        <f t="array" ref="AI1986">_xlfn.IFS(AH1986&lt;=25,"Young",AH1986&lt;=50,"Adult",AH1986&gt;50,"Old")</f>
        <v>Adult</v>
      </c>
    </row>
    <row r="1987" spans="1:35" x14ac:dyDescent="0.35">
      <c r="A1987" s="11">
        <v>2509</v>
      </c>
      <c r="B1987" s="9">
        <v>44095</v>
      </c>
      <c r="C1987" s="10">
        <f t="shared" ref="C1987:C2050" ca="1" si="31">YEARFRAC(B1987,TODAY())</f>
        <v>5.6638888888888888</v>
      </c>
      <c r="D1987" s="11" t="s">
        <v>127</v>
      </c>
      <c r="E1987" s="11" t="s">
        <v>43</v>
      </c>
      <c r="F1987" s="11" t="s">
        <v>29</v>
      </c>
      <c r="G1987" s="11" t="s">
        <v>45</v>
      </c>
      <c r="H1987" s="11" t="s">
        <v>31</v>
      </c>
      <c r="I1987" s="11" t="s">
        <v>54</v>
      </c>
      <c r="J1987" s="11" t="s">
        <v>128</v>
      </c>
      <c r="K1987" s="11" t="s">
        <v>108</v>
      </c>
      <c r="L1987" s="9">
        <v>35873</v>
      </c>
      <c r="M1987" s="11" t="s">
        <v>35</v>
      </c>
      <c r="N1987" s="11" t="s">
        <v>36</v>
      </c>
      <c r="O1987" s="11" t="s">
        <v>48</v>
      </c>
      <c r="P1987" s="11" t="s">
        <v>66</v>
      </c>
      <c r="Q1987" s="11" t="s">
        <v>39</v>
      </c>
      <c r="R1987" s="11" cm="1">
        <f t="array" ref="R1987">_xlfn.IFS(Table3[[#This Row],[Performance Levels]]="Exceeds",4,Table3[[#This Row],[Performance Levels]]="Fully Meets",3,Table3[[#This Row],[Performance Levels]]="PIP",1,Table3[[#This Row],[Performance Levels]]="Needs Improvement",2)</f>
        <v>3</v>
      </c>
      <c r="S1987" s="11">
        <v>2</v>
      </c>
      <c r="T1987" s="11" t="str" cm="1">
        <f t="array" ref="T1987">_xlfn.IFS(S1987&lt;=2,"Excellent",S1987=3,"Average",S1987&lt;=5,"Poor")</f>
        <v>Excellent</v>
      </c>
      <c r="U1987" s="9">
        <v>44995</v>
      </c>
      <c r="V1987" s="11">
        <v>1</v>
      </c>
      <c r="W1987" s="11" t="str" cm="1">
        <f t="array" ref="W1987">_xlfn.IFS(S1987&lt;=2,"High",S1987=3,"Moderate",S1987&lt;=5,"Low")</f>
        <v>High</v>
      </c>
      <c r="X1987" s="11">
        <v>2</v>
      </c>
      <c r="Y1987" s="11" t="str" cm="1">
        <f t="array" ref="Y1987">_xlfn.IFS(S1987&lt;=2,"High",S1987=3,"Moderate",S1987&lt;=5,"Low")</f>
        <v>High</v>
      </c>
      <c r="Z1987" s="11">
        <v>3</v>
      </c>
      <c r="AA1987" s="11" t="str" cm="1">
        <f t="array" ref="AA1987">_xlfn.IFS(S1987&lt;=2,"High",S1987=3,"Moderate",S1987&lt;=5,"Low")</f>
        <v>High</v>
      </c>
      <c r="AB1987" s="9">
        <v>44965</v>
      </c>
      <c r="AC1987" s="11" t="s">
        <v>91</v>
      </c>
      <c r="AD1987" s="11" t="s">
        <v>41</v>
      </c>
      <c r="AE1987" s="11" t="s">
        <v>62</v>
      </c>
      <c r="AF1987" s="11">
        <v>1</v>
      </c>
      <c r="AG1987" s="12">
        <v>433.69</v>
      </c>
      <c r="AH1987" s="11">
        <v>22</v>
      </c>
      <c r="AI1987" s="11" t="str" cm="1">
        <f t="array" ref="AI1987">_xlfn.IFS(AH1987&lt;=25,"Young",AH1987&lt;=50,"Adult",AH1987&gt;50,"Old")</f>
        <v>Young</v>
      </c>
    </row>
    <row r="1988" spans="1:35" x14ac:dyDescent="0.35">
      <c r="A1988" s="7">
        <v>2510</v>
      </c>
      <c r="B1988" s="5">
        <v>43794</v>
      </c>
      <c r="C1988" s="6">
        <f t="shared" ca="1" si="31"/>
        <v>6.4861111111111107</v>
      </c>
      <c r="D1988" s="7" t="s">
        <v>127</v>
      </c>
      <c r="E1988" s="7" t="s">
        <v>86</v>
      </c>
      <c r="F1988" s="7" t="s">
        <v>29</v>
      </c>
      <c r="G1988" s="7" t="s">
        <v>30</v>
      </c>
      <c r="H1988" s="7" t="s">
        <v>31</v>
      </c>
      <c r="I1988" s="7" t="s">
        <v>32</v>
      </c>
      <c r="J1988" s="7" t="s">
        <v>128</v>
      </c>
      <c r="K1988" s="7" t="s">
        <v>46</v>
      </c>
      <c r="L1988" s="5">
        <v>32226</v>
      </c>
      <c r="M1988" s="7" t="s">
        <v>35</v>
      </c>
      <c r="N1988" s="7" t="s">
        <v>47</v>
      </c>
      <c r="O1988" s="7" t="s">
        <v>83</v>
      </c>
      <c r="P1988" s="7" t="s">
        <v>60</v>
      </c>
      <c r="Q1988" s="7" t="s">
        <v>39</v>
      </c>
      <c r="R1988" s="7" cm="1">
        <f t="array" ref="R1988">_xlfn.IFS(Table3[[#This Row],[Performance Levels]]="Exceeds",4,Table3[[#This Row],[Performance Levels]]="Fully Meets",3,Table3[[#This Row],[Performance Levels]]="PIP",1,Table3[[#This Row],[Performance Levels]]="Needs Improvement",2)</f>
        <v>3</v>
      </c>
      <c r="S1988" s="7">
        <v>1</v>
      </c>
      <c r="T1988" s="7" t="str" cm="1">
        <f t="array" ref="T1988">_xlfn.IFS(S1988&lt;=2,"Excellent",S1988=3,"Average",S1988&lt;=5,"Poor")</f>
        <v>Excellent</v>
      </c>
      <c r="U1988" s="5">
        <v>44814</v>
      </c>
      <c r="V1988" s="7">
        <v>2</v>
      </c>
      <c r="W1988" s="7" t="str" cm="1">
        <f t="array" ref="W1988">_xlfn.IFS(S1988&lt;=2,"High",S1988=3,"Moderate",S1988&lt;=5,"Low")</f>
        <v>High</v>
      </c>
      <c r="X1988" s="7">
        <v>2</v>
      </c>
      <c r="Y1988" s="7" t="str" cm="1">
        <f t="array" ref="Y1988">_xlfn.IFS(S1988&lt;=2,"High",S1988=3,"Moderate",S1988&lt;=5,"Low")</f>
        <v>High</v>
      </c>
      <c r="Z1988" s="7">
        <v>2</v>
      </c>
      <c r="AA1988" s="7" t="str" cm="1">
        <f t="array" ref="AA1988">_xlfn.IFS(S1988&lt;=2,"High",S1988=3,"Moderate",S1988&lt;=5,"Low")</f>
        <v>High</v>
      </c>
      <c r="AB1988" s="5">
        <v>44795</v>
      </c>
      <c r="AC1988" s="7" t="s">
        <v>49</v>
      </c>
      <c r="AD1988" s="7" t="s">
        <v>41</v>
      </c>
      <c r="AE1988" s="7" t="s">
        <v>62</v>
      </c>
      <c r="AF1988" s="7">
        <v>2</v>
      </c>
      <c r="AG1988" s="8">
        <v>580.84</v>
      </c>
      <c r="AH1988" s="7">
        <v>31</v>
      </c>
      <c r="AI1988" s="7" t="str" cm="1">
        <f t="array" ref="AI1988">_xlfn.IFS(AH1988&lt;=25,"Young",AH1988&lt;=50,"Adult",AH1988&gt;50,"Old")</f>
        <v>Adult</v>
      </c>
    </row>
    <row r="1989" spans="1:35" x14ac:dyDescent="0.35">
      <c r="A1989" s="11">
        <v>2511</v>
      </c>
      <c r="B1989" s="9">
        <v>44232</v>
      </c>
      <c r="C1989" s="10">
        <f t="shared" ca="1" si="31"/>
        <v>5.291666666666667</v>
      </c>
      <c r="D1989" s="11" t="s">
        <v>127</v>
      </c>
      <c r="E1989" s="11" t="s">
        <v>80</v>
      </c>
      <c r="F1989" s="11" t="s">
        <v>29</v>
      </c>
      <c r="G1989" s="11" t="s">
        <v>54</v>
      </c>
      <c r="H1989" s="11" t="s">
        <v>31</v>
      </c>
      <c r="I1989" s="11" t="s">
        <v>45</v>
      </c>
      <c r="J1989" s="11" t="s">
        <v>128</v>
      </c>
      <c r="K1989" s="11" t="s">
        <v>78</v>
      </c>
      <c r="L1989" s="9">
        <v>53688</v>
      </c>
      <c r="M1989" s="11" t="s">
        <v>35</v>
      </c>
      <c r="N1989" s="11" t="s">
        <v>47</v>
      </c>
      <c r="O1989" s="11" t="s">
        <v>83</v>
      </c>
      <c r="P1989" s="11" t="s">
        <v>60</v>
      </c>
      <c r="Q1989" s="11" t="s">
        <v>39</v>
      </c>
      <c r="R1989" s="11" cm="1">
        <f t="array" ref="R1989">_xlfn.IFS(Table3[[#This Row],[Performance Levels]]="Exceeds",4,Table3[[#This Row],[Performance Levels]]="Fully Meets",3,Table3[[#This Row],[Performance Levels]]="PIP",1,Table3[[#This Row],[Performance Levels]]="Needs Improvement",2)</f>
        <v>3</v>
      </c>
      <c r="S1989" s="11">
        <v>4</v>
      </c>
      <c r="T1989" s="11" t="str" cm="1">
        <f t="array" ref="T1989">_xlfn.IFS(S1989&lt;=2,"Excellent",S1989=3,"Average",S1989&lt;=5,"Poor")</f>
        <v>Poor</v>
      </c>
      <c r="U1989" s="9">
        <v>45101</v>
      </c>
      <c r="V1989" s="11">
        <v>4</v>
      </c>
      <c r="W1989" s="11" t="str" cm="1">
        <f t="array" ref="W1989">_xlfn.IFS(S1989&lt;=2,"High",S1989=3,"Moderate",S1989&lt;=5,"Low")</f>
        <v>Low</v>
      </c>
      <c r="X1989" s="11">
        <v>3</v>
      </c>
      <c r="Y1989" s="11" t="str" cm="1">
        <f t="array" ref="Y1989">_xlfn.IFS(S1989&lt;=2,"High",S1989=3,"Moderate",S1989&lt;=5,"Low")</f>
        <v>Low</v>
      </c>
      <c r="Z1989" s="11">
        <v>1</v>
      </c>
      <c r="AA1989" s="11" t="str" cm="1">
        <f t="array" ref="AA1989">_xlfn.IFS(S1989&lt;=2,"High",S1989=3,"Moderate",S1989&lt;=5,"Low")</f>
        <v>Low</v>
      </c>
      <c r="AB1989" s="9">
        <v>45036</v>
      </c>
      <c r="AC1989" s="11" t="s">
        <v>67</v>
      </c>
      <c r="AD1989" s="11" t="s">
        <v>50</v>
      </c>
      <c r="AE1989" s="11" t="s">
        <v>51</v>
      </c>
      <c r="AF1989" s="11">
        <v>4</v>
      </c>
      <c r="AG1989" s="12">
        <v>830.45</v>
      </c>
      <c r="AH1989" s="11">
        <v>75</v>
      </c>
      <c r="AI1989" s="11" t="str" cm="1">
        <f t="array" ref="AI1989">_xlfn.IFS(AH1989&lt;=25,"Young",AH1989&lt;=50,"Adult",AH1989&gt;50,"Old")</f>
        <v>Old</v>
      </c>
    </row>
    <row r="1990" spans="1:35" x14ac:dyDescent="0.35">
      <c r="A1990" s="7">
        <v>2512</v>
      </c>
      <c r="B1990" s="5">
        <v>45032</v>
      </c>
      <c r="C1990" s="6">
        <f t="shared" ca="1" si="31"/>
        <v>3.0944444444444446</v>
      </c>
      <c r="D1990" s="7" t="s">
        <v>127</v>
      </c>
      <c r="E1990" s="7" t="s">
        <v>53</v>
      </c>
      <c r="F1990" s="7" t="s">
        <v>29</v>
      </c>
      <c r="G1990" s="7" t="s">
        <v>45</v>
      </c>
      <c r="H1990" s="7" t="s">
        <v>55</v>
      </c>
      <c r="I1990" s="7" t="s">
        <v>32</v>
      </c>
      <c r="J1990" s="7" t="s">
        <v>128</v>
      </c>
      <c r="K1990" s="7" t="s">
        <v>69</v>
      </c>
      <c r="L1990" s="5">
        <v>24537</v>
      </c>
      <c r="M1990" s="7" t="s">
        <v>35</v>
      </c>
      <c r="N1990" s="7" t="s">
        <v>47</v>
      </c>
      <c r="O1990" s="7" t="s">
        <v>48</v>
      </c>
      <c r="P1990" s="7" t="s">
        <v>38</v>
      </c>
      <c r="Q1990" s="7" t="s">
        <v>39</v>
      </c>
      <c r="R1990" s="7" cm="1">
        <f t="array" ref="R1990">_xlfn.IFS(Table3[[#This Row],[Performance Levels]]="Exceeds",4,Table3[[#This Row],[Performance Levels]]="Fully Meets",3,Table3[[#This Row],[Performance Levels]]="PIP",1,Table3[[#This Row],[Performance Levels]]="Needs Improvement",2)</f>
        <v>3</v>
      </c>
      <c r="S1990" s="7">
        <v>4</v>
      </c>
      <c r="T1990" s="7" t="str" cm="1">
        <f t="array" ref="T1990">_xlfn.IFS(S1990&lt;=2,"Excellent",S1990=3,"Average",S1990&lt;=5,"Poor")</f>
        <v>Poor</v>
      </c>
      <c r="U1990" s="5">
        <v>44806</v>
      </c>
      <c r="V1990" s="7">
        <v>1</v>
      </c>
      <c r="W1990" s="7" t="str" cm="1">
        <f t="array" ref="W1990">_xlfn.IFS(S1990&lt;=2,"High",S1990=3,"Moderate",S1990&lt;=5,"Low")</f>
        <v>Low</v>
      </c>
      <c r="X1990" s="7">
        <v>4</v>
      </c>
      <c r="Y1990" s="7" t="str" cm="1">
        <f t="array" ref="Y1990">_xlfn.IFS(S1990&lt;=2,"High",S1990=3,"Moderate",S1990&lt;=5,"Low")</f>
        <v>Low</v>
      </c>
      <c r="Z1990" s="7">
        <v>2</v>
      </c>
      <c r="AA1990" s="7" t="str" cm="1">
        <f t="array" ref="AA1990">_xlfn.IFS(S1990&lt;=2,"High",S1990=3,"Moderate",S1990&lt;=5,"Low")</f>
        <v>Low</v>
      </c>
      <c r="AB1990" s="5">
        <v>44976</v>
      </c>
      <c r="AC1990" s="7" t="s">
        <v>91</v>
      </c>
      <c r="AD1990" s="7" t="s">
        <v>50</v>
      </c>
      <c r="AE1990" s="7" t="s">
        <v>42</v>
      </c>
      <c r="AF1990" s="7">
        <v>5</v>
      </c>
      <c r="AG1990" s="8">
        <v>802.2</v>
      </c>
      <c r="AH1990" s="7">
        <v>56</v>
      </c>
      <c r="AI1990" s="7" t="str" cm="1">
        <f t="array" ref="AI1990">_xlfn.IFS(AH1990&lt;=25,"Young",AH1990&lt;=50,"Adult",AH1990&gt;50,"Old")</f>
        <v>Old</v>
      </c>
    </row>
    <row r="1991" spans="1:35" x14ac:dyDescent="0.35">
      <c r="A1991" s="11">
        <v>2513</v>
      </c>
      <c r="B1991" s="9">
        <v>44427</v>
      </c>
      <c r="C1991" s="10">
        <f t="shared" ca="1" si="31"/>
        <v>4.7527777777777782</v>
      </c>
      <c r="D1991" s="11" t="s">
        <v>144</v>
      </c>
      <c r="E1991" s="11" t="s">
        <v>93</v>
      </c>
      <c r="F1991" s="11" t="s">
        <v>29</v>
      </c>
      <c r="G1991" s="11" t="s">
        <v>54</v>
      </c>
      <c r="H1991" s="11" t="s">
        <v>44</v>
      </c>
      <c r="I1991" s="11" t="s">
        <v>54</v>
      </c>
      <c r="J1991" s="11" t="s">
        <v>94</v>
      </c>
      <c r="K1991" s="11" t="s">
        <v>74</v>
      </c>
      <c r="L1991" s="9">
        <v>51792</v>
      </c>
      <c r="M1991" s="11" t="s">
        <v>35</v>
      </c>
      <c r="N1991" s="11" t="s">
        <v>47</v>
      </c>
      <c r="O1991" s="11" t="s">
        <v>83</v>
      </c>
      <c r="P1991" s="11" t="s">
        <v>76</v>
      </c>
      <c r="Q1991" s="11" t="s">
        <v>39</v>
      </c>
      <c r="R1991" s="11" cm="1">
        <f t="array" ref="R1991">_xlfn.IFS(Table3[[#This Row],[Performance Levels]]="Exceeds",4,Table3[[#This Row],[Performance Levels]]="Fully Meets",3,Table3[[#This Row],[Performance Levels]]="PIP",1,Table3[[#This Row],[Performance Levels]]="Needs Improvement",2)</f>
        <v>3</v>
      </c>
      <c r="S1991" s="11">
        <v>2</v>
      </c>
      <c r="T1991" s="11" t="str" cm="1">
        <f t="array" ref="T1991">_xlfn.IFS(S1991&lt;=2,"Excellent",S1991=3,"Average",S1991&lt;=5,"Poor")</f>
        <v>Excellent</v>
      </c>
      <c r="U1991" s="9">
        <v>45013</v>
      </c>
      <c r="V1991" s="11">
        <v>5</v>
      </c>
      <c r="W1991" s="11" t="str" cm="1">
        <f t="array" ref="W1991">_xlfn.IFS(S1991&lt;=2,"High",S1991=3,"Moderate",S1991&lt;=5,"Low")</f>
        <v>High</v>
      </c>
      <c r="X1991" s="11">
        <v>2</v>
      </c>
      <c r="Y1991" s="11" t="str" cm="1">
        <f t="array" ref="Y1991">_xlfn.IFS(S1991&lt;=2,"High",S1991=3,"Moderate",S1991&lt;=5,"Low")</f>
        <v>High</v>
      </c>
      <c r="Z1991" s="11">
        <v>4</v>
      </c>
      <c r="AA1991" s="11" t="str" cm="1">
        <f t="array" ref="AA1991">_xlfn.IFS(S1991&lt;=2,"High",S1991=3,"Moderate",S1991&lt;=5,"Low")</f>
        <v>High</v>
      </c>
      <c r="AB1991" s="9">
        <v>44900</v>
      </c>
      <c r="AC1991" s="11" t="s">
        <v>91</v>
      </c>
      <c r="AD1991" s="11" t="s">
        <v>41</v>
      </c>
      <c r="AE1991" s="11" t="s">
        <v>42</v>
      </c>
      <c r="AF1991" s="11">
        <v>4</v>
      </c>
      <c r="AG1991" s="12">
        <v>337.06</v>
      </c>
      <c r="AH1991" s="11">
        <v>80</v>
      </c>
      <c r="AI1991" s="11" t="str" cm="1">
        <f t="array" ref="AI1991">_xlfn.IFS(AH1991&lt;=25,"Young",AH1991&lt;=50,"Adult",AH1991&gt;50,"Old")</f>
        <v>Old</v>
      </c>
    </row>
    <row r="1992" spans="1:35" x14ac:dyDescent="0.35">
      <c r="A1992" s="7">
        <v>2514</v>
      </c>
      <c r="B1992" s="5">
        <v>44575</v>
      </c>
      <c r="C1992" s="6">
        <f t="shared" ca="1" si="31"/>
        <v>4.3499999999999996</v>
      </c>
      <c r="D1992" s="7" t="s">
        <v>149</v>
      </c>
      <c r="E1992" s="7" t="s">
        <v>53</v>
      </c>
      <c r="F1992" s="7" t="s">
        <v>29</v>
      </c>
      <c r="G1992" s="7" t="s">
        <v>45</v>
      </c>
      <c r="H1992" s="7" t="s">
        <v>44</v>
      </c>
      <c r="I1992" s="7" t="s">
        <v>54</v>
      </c>
      <c r="J1992" s="7" t="s">
        <v>94</v>
      </c>
      <c r="K1992" s="7" t="s">
        <v>78</v>
      </c>
      <c r="L1992" s="5">
        <v>21072</v>
      </c>
      <c r="M1992" s="7" t="s">
        <v>35</v>
      </c>
      <c r="N1992" s="7" t="s">
        <v>47</v>
      </c>
      <c r="O1992" s="7" t="s">
        <v>37</v>
      </c>
      <c r="P1992" s="7" t="s">
        <v>60</v>
      </c>
      <c r="Q1992" s="7" t="s">
        <v>39</v>
      </c>
      <c r="R1992" s="7" cm="1">
        <f t="array" ref="R1992">_xlfn.IFS(Table3[[#This Row],[Performance Levels]]="Exceeds",4,Table3[[#This Row],[Performance Levels]]="Fully Meets",3,Table3[[#This Row],[Performance Levels]]="PIP",1,Table3[[#This Row],[Performance Levels]]="Needs Improvement",2)</f>
        <v>3</v>
      </c>
      <c r="S1992" s="7">
        <v>1</v>
      </c>
      <c r="T1992" s="7" t="str" cm="1">
        <f t="array" ref="T1992">_xlfn.IFS(S1992&lt;=2,"Excellent",S1992=3,"Average",S1992&lt;=5,"Poor")</f>
        <v>Excellent</v>
      </c>
      <c r="U1992" s="5">
        <v>45087</v>
      </c>
      <c r="V1992" s="7">
        <v>5</v>
      </c>
      <c r="W1992" s="7" t="str" cm="1">
        <f t="array" ref="W1992">_xlfn.IFS(S1992&lt;=2,"High",S1992=3,"Moderate",S1992&lt;=5,"Low")</f>
        <v>High</v>
      </c>
      <c r="X1992" s="7">
        <v>2</v>
      </c>
      <c r="Y1992" s="7" t="str" cm="1">
        <f t="array" ref="Y1992">_xlfn.IFS(S1992&lt;=2,"High",S1992=3,"Moderate",S1992&lt;=5,"Low")</f>
        <v>High</v>
      </c>
      <c r="Z1992" s="7">
        <v>2</v>
      </c>
      <c r="AA1992" s="7" t="str" cm="1">
        <f t="array" ref="AA1992">_xlfn.IFS(S1992&lt;=2,"High",S1992=3,"Moderate",S1992&lt;=5,"Low")</f>
        <v>High</v>
      </c>
      <c r="AB1992" s="5">
        <v>45091</v>
      </c>
      <c r="AC1992" s="7" t="s">
        <v>67</v>
      </c>
      <c r="AD1992" s="7" t="s">
        <v>41</v>
      </c>
      <c r="AE1992" s="7" t="s">
        <v>51</v>
      </c>
      <c r="AF1992" s="7">
        <v>3</v>
      </c>
      <c r="AG1992" s="8">
        <v>538.16</v>
      </c>
      <c r="AH1992" s="7">
        <v>65</v>
      </c>
      <c r="AI1992" s="7" t="str" cm="1">
        <f t="array" ref="AI1992">_xlfn.IFS(AH1992&lt;=25,"Young",AH1992&lt;=50,"Adult",AH1992&gt;50,"Old")</f>
        <v>Old</v>
      </c>
    </row>
    <row r="1993" spans="1:35" x14ac:dyDescent="0.35">
      <c r="A1993" s="11">
        <v>2515</v>
      </c>
      <c r="B1993" s="9">
        <v>43354</v>
      </c>
      <c r="C1993" s="10">
        <f t="shared" ca="1" si="31"/>
        <v>7.6916666666666664</v>
      </c>
      <c r="D1993" s="11" t="s">
        <v>145</v>
      </c>
      <c r="E1993" s="11" t="s">
        <v>80</v>
      </c>
      <c r="F1993" s="11" t="s">
        <v>29</v>
      </c>
      <c r="G1993" s="11" t="s">
        <v>30</v>
      </c>
      <c r="H1993" s="11" t="s">
        <v>44</v>
      </c>
      <c r="I1993" s="11" t="s">
        <v>54</v>
      </c>
      <c r="J1993" s="11" t="s">
        <v>94</v>
      </c>
      <c r="K1993" s="11" t="s">
        <v>57</v>
      </c>
      <c r="L1993" s="9">
        <v>35226</v>
      </c>
      <c r="M1993" s="11" t="s">
        <v>35</v>
      </c>
      <c r="N1993" s="11" t="s">
        <v>47</v>
      </c>
      <c r="O1993" s="11" t="s">
        <v>48</v>
      </c>
      <c r="P1993" s="11" t="s">
        <v>60</v>
      </c>
      <c r="Q1993" s="11" t="s">
        <v>39</v>
      </c>
      <c r="R1993" s="11" cm="1">
        <f t="array" ref="R1993">_xlfn.IFS(Table3[[#This Row],[Performance Levels]]="Exceeds",4,Table3[[#This Row],[Performance Levels]]="Fully Meets",3,Table3[[#This Row],[Performance Levels]]="PIP",1,Table3[[#This Row],[Performance Levels]]="Needs Improvement",2)</f>
        <v>3</v>
      </c>
      <c r="S1993" s="11">
        <v>4</v>
      </c>
      <c r="T1993" s="11" t="str" cm="1">
        <f t="array" ref="T1993">_xlfn.IFS(S1993&lt;=2,"Excellent",S1993=3,"Average",S1993&lt;=5,"Poor")</f>
        <v>Poor</v>
      </c>
      <c r="U1993" s="9">
        <v>45013</v>
      </c>
      <c r="V1993" s="11">
        <v>1</v>
      </c>
      <c r="W1993" s="11" t="str" cm="1">
        <f t="array" ref="W1993">_xlfn.IFS(S1993&lt;=2,"High",S1993=3,"Moderate",S1993&lt;=5,"Low")</f>
        <v>Low</v>
      </c>
      <c r="X1993" s="11">
        <v>1</v>
      </c>
      <c r="Y1993" s="11" t="str" cm="1">
        <f t="array" ref="Y1993">_xlfn.IFS(S1993&lt;=2,"High",S1993=3,"Moderate",S1993&lt;=5,"Low")</f>
        <v>Low</v>
      </c>
      <c r="Z1993" s="11">
        <v>1</v>
      </c>
      <c r="AA1993" s="11" t="str" cm="1">
        <f t="array" ref="AA1993">_xlfn.IFS(S1993&lt;=2,"High",S1993=3,"Moderate",S1993&lt;=5,"Low")</f>
        <v>Low</v>
      </c>
      <c r="AB1993" s="9">
        <v>45126</v>
      </c>
      <c r="AC1993" s="11" t="s">
        <v>67</v>
      </c>
      <c r="AD1993" s="11" t="s">
        <v>41</v>
      </c>
      <c r="AE1993" s="11" t="s">
        <v>72</v>
      </c>
      <c r="AF1993" s="11">
        <v>1</v>
      </c>
      <c r="AG1993" s="12">
        <v>190.1</v>
      </c>
      <c r="AH1993" s="11">
        <v>22</v>
      </c>
      <c r="AI1993" s="11" t="str" cm="1">
        <f t="array" ref="AI1993">_xlfn.IFS(AH1993&lt;=25,"Young",AH1993&lt;=50,"Adult",AH1993&gt;50,"Old")</f>
        <v>Young</v>
      </c>
    </row>
    <row r="1994" spans="1:35" x14ac:dyDescent="0.35">
      <c r="A1994" s="7">
        <v>2516</v>
      </c>
      <c r="B1994" s="5">
        <v>44610</v>
      </c>
      <c r="C1994" s="6">
        <f t="shared" ca="1" si="31"/>
        <v>4.2555555555555555</v>
      </c>
      <c r="D1994" s="7" t="s">
        <v>147</v>
      </c>
      <c r="E1994" s="7" t="s">
        <v>86</v>
      </c>
      <c r="F1994" s="7" t="s">
        <v>29</v>
      </c>
      <c r="G1994" s="7" t="s">
        <v>54</v>
      </c>
      <c r="H1994" s="7" t="s">
        <v>31</v>
      </c>
      <c r="I1994" s="7" t="s">
        <v>32</v>
      </c>
      <c r="J1994" s="7" t="s">
        <v>94</v>
      </c>
      <c r="K1994" s="7" t="s">
        <v>69</v>
      </c>
      <c r="L1994" s="5">
        <v>32714</v>
      </c>
      <c r="M1994" s="7" t="s">
        <v>35</v>
      </c>
      <c r="N1994" s="7" t="s">
        <v>47</v>
      </c>
      <c r="O1994" s="7" t="s">
        <v>48</v>
      </c>
      <c r="P1994" s="7" t="s">
        <v>38</v>
      </c>
      <c r="Q1994" s="7" t="s">
        <v>39</v>
      </c>
      <c r="R1994" s="7" cm="1">
        <f t="array" ref="R1994">_xlfn.IFS(Table3[[#This Row],[Performance Levels]]="Exceeds",4,Table3[[#This Row],[Performance Levels]]="Fully Meets",3,Table3[[#This Row],[Performance Levels]]="PIP",1,Table3[[#This Row],[Performance Levels]]="Needs Improvement",2)</f>
        <v>3</v>
      </c>
      <c r="S1994" s="7">
        <v>5</v>
      </c>
      <c r="T1994" s="7" t="str" cm="1">
        <f t="array" ref="T1994">_xlfn.IFS(S1994&lt;=2,"Excellent",S1994=3,"Average",S1994&lt;=5,"Poor")</f>
        <v>Poor</v>
      </c>
      <c r="U1994" s="5">
        <v>45061</v>
      </c>
      <c r="V1994" s="7">
        <v>5</v>
      </c>
      <c r="W1994" s="7" t="str" cm="1">
        <f t="array" ref="W1994">_xlfn.IFS(S1994&lt;=2,"High",S1994=3,"Moderate",S1994&lt;=5,"Low")</f>
        <v>Low</v>
      </c>
      <c r="X1994" s="7">
        <v>1</v>
      </c>
      <c r="Y1994" s="7" t="str" cm="1">
        <f t="array" ref="Y1994">_xlfn.IFS(S1994&lt;=2,"High",S1994=3,"Moderate",S1994&lt;=5,"Low")</f>
        <v>Low</v>
      </c>
      <c r="Z1994" s="7">
        <v>5</v>
      </c>
      <c r="AA1994" s="7" t="str" cm="1">
        <f t="array" ref="AA1994">_xlfn.IFS(S1994&lt;=2,"High",S1994=3,"Moderate",S1994&lt;=5,"Low")</f>
        <v>Low</v>
      </c>
      <c r="AB1994" s="5">
        <v>44957</v>
      </c>
      <c r="AC1994" s="7" t="s">
        <v>49</v>
      </c>
      <c r="AD1994" s="7" t="s">
        <v>41</v>
      </c>
      <c r="AE1994" s="7" t="s">
        <v>62</v>
      </c>
      <c r="AF1994" s="7">
        <v>1</v>
      </c>
      <c r="AG1994" s="8">
        <v>397.27</v>
      </c>
      <c r="AH1994" s="7">
        <v>33</v>
      </c>
      <c r="AI1994" s="7" t="str" cm="1">
        <f t="array" ref="AI1994">_xlfn.IFS(AH1994&lt;=25,"Young",AH1994&lt;=50,"Adult",AH1994&gt;50,"Old")</f>
        <v>Adult</v>
      </c>
    </row>
    <row r="1995" spans="1:35" x14ac:dyDescent="0.35">
      <c r="A1995" s="11">
        <v>2517</v>
      </c>
      <c r="B1995" s="9">
        <v>43800</v>
      </c>
      <c r="C1995" s="10">
        <f t="shared" ca="1" si="31"/>
        <v>6.4694444444444441</v>
      </c>
      <c r="D1995" s="11" t="s">
        <v>138</v>
      </c>
      <c r="E1995" s="11" t="s">
        <v>28</v>
      </c>
      <c r="F1995" s="11" t="s">
        <v>29</v>
      </c>
      <c r="G1995" s="11" t="s">
        <v>54</v>
      </c>
      <c r="H1995" s="11" t="s">
        <v>44</v>
      </c>
      <c r="I1995" s="11" t="s">
        <v>54</v>
      </c>
      <c r="J1995" s="11" t="s">
        <v>94</v>
      </c>
      <c r="K1995" s="11" t="s">
        <v>46</v>
      </c>
      <c r="L1995" s="9">
        <v>23052</v>
      </c>
      <c r="M1995" s="11" t="s">
        <v>35</v>
      </c>
      <c r="N1995" s="11" t="s">
        <v>47</v>
      </c>
      <c r="O1995" s="11" t="s">
        <v>83</v>
      </c>
      <c r="P1995" s="11" t="s">
        <v>60</v>
      </c>
      <c r="Q1995" s="11" t="s">
        <v>39</v>
      </c>
      <c r="R1995" s="11" cm="1">
        <f t="array" ref="R1995">_xlfn.IFS(Table3[[#This Row],[Performance Levels]]="Exceeds",4,Table3[[#This Row],[Performance Levels]]="Fully Meets",3,Table3[[#This Row],[Performance Levels]]="PIP",1,Table3[[#This Row],[Performance Levels]]="Needs Improvement",2)</f>
        <v>3</v>
      </c>
      <c r="S1995" s="11">
        <v>2</v>
      </c>
      <c r="T1995" s="11" t="str" cm="1">
        <f t="array" ref="T1995">_xlfn.IFS(S1995&lt;=2,"Excellent",S1995=3,"Average",S1995&lt;=5,"Poor")</f>
        <v>Excellent</v>
      </c>
      <c r="U1995" s="9">
        <v>45112</v>
      </c>
      <c r="V1995" s="11">
        <v>5</v>
      </c>
      <c r="W1995" s="11" t="str" cm="1">
        <f t="array" ref="W1995">_xlfn.IFS(S1995&lt;=2,"High",S1995=3,"Moderate",S1995&lt;=5,"Low")</f>
        <v>High</v>
      </c>
      <c r="X1995" s="11">
        <v>5</v>
      </c>
      <c r="Y1995" s="11" t="str" cm="1">
        <f t="array" ref="Y1995">_xlfn.IFS(S1995&lt;=2,"High",S1995=3,"Moderate",S1995&lt;=5,"Low")</f>
        <v>High</v>
      </c>
      <c r="Z1995" s="11">
        <v>1</v>
      </c>
      <c r="AA1995" s="11" t="str" cm="1">
        <f t="array" ref="AA1995">_xlfn.IFS(S1995&lt;=2,"High",S1995=3,"Moderate",S1995&lt;=5,"Low")</f>
        <v>High</v>
      </c>
      <c r="AB1995" s="9">
        <v>45017</v>
      </c>
      <c r="AC1995" s="11" t="s">
        <v>67</v>
      </c>
      <c r="AD1995" s="11" t="s">
        <v>41</v>
      </c>
      <c r="AE1995" s="11" t="s">
        <v>51</v>
      </c>
      <c r="AF1995" s="11">
        <v>5</v>
      </c>
      <c r="AG1995" s="12">
        <v>826.65</v>
      </c>
      <c r="AH1995" s="11">
        <v>56</v>
      </c>
      <c r="AI1995" s="11" t="str" cm="1">
        <f t="array" ref="AI1995">_xlfn.IFS(AH1995&lt;=25,"Young",AH1995&lt;=50,"Adult",AH1995&gt;50,"Old")</f>
        <v>Old</v>
      </c>
    </row>
    <row r="1996" spans="1:35" x14ac:dyDescent="0.35">
      <c r="A1996" s="7">
        <v>2518</v>
      </c>
      <c r="B1996" s="5">
        <v>44255</v>
      </c>
      <c r="C1996" s="6">
        <f t="shared" ca="1" si="31"/>
        <v>5.2222222222222223</v>
      </c>
      <c r="D1996" s="7" t="s">
        <v>138</v>
      </c>
      <c r="E1996" s="7" t="s">
        <v>84</v>
      </c>
      <c r="F1996" s="7" t="s">
        <v>29</v>
      </c>
      <c r="G1996" s="7" t="s">
        <v>54</v>
      </c>
      <c r="H1996" s="7" t="s">
        <v>44</v>
      </c>
      <c r="I1996" s="7" t="s">
        <v>54</v>
      </c>
      <c r="J1996" s="7" t="s">
        <v>94</v>
      </c>
      <c r="K1996" s="7" t="s">
        <v>100</v>
      </c>
      <c r="L1996" s="5">
        <v>23371</v>
      </c>
      <c r="M1996" s="7" t="s">
        <v>35</v>
      </c>
      <c r="N1996" s="7" t="s">
        <v>47</v>
      </c>
      <c r="O1996" s="7" t="s">
        <v>37</v>
      </c>
      <c r="P1996" s="7" t="s">
        <v>38</v>
      </c>
      <c r="Q1996" s="7" t="s">
        <v>39</v>
      </c>
      <c r="R1996" s="7" cm="1">
        <f t="array" ref="R1996">_xlfn.IFS(Table3[[#This Row],[Performance Levels]]="Exceeds",4,Table3[[#This Row],[Performance Levels]]="Fully Meets",3,Table3[[#This Row],[Performance Levels]]="PIP",1,Table3[[#This Row],[Performance Levels]]="Needs Improvement",2)</f>
        <v>3</v>
      </c>
      <c r="S1996" s="7">
        <v>4</v>
      </c>
      <c r="T1996" s="7" t="str" cm="1">
        <f t="array" ref="T1996">_xlfn.IFS(S1996&lt;=2,"Excellent",S1996=3,"Average",S1996&lt;=5,"Poor")</f>
        <v>Poor</v>
      </c>
      <c r="U1996" s="5">
        <v>44923</v>
      </c>
      <c r="V1996" s="7">
        <v>4</v>
      </c>
      <c r="W1996" s="7" t="str" cm="1">
        <f t="array" ref="W1996">_xlfn.IFS(S1996&lt;=2,"High",S1996=3,"Moderate",S1996&lt;=5,"Low")</f>
        <v>Low</v>
      </c>
      <c r="X1996" s="7">
        <v>2</v>
      </c>
      <c r="Y1996" s="7" t="str" cm="1">
        <f t="array" ref="Y1996">_xlfn.IFS(S1996&lt;=2,"High",S1996=3,"Moderate",S1996&lt;=5,"Low")</f>
        <v>Low</v>
      </c>
      <c r="Z1996" s="7">
        <v>1</v>
      </c>
      <c r="AA1996" s="7" t="str" cm="1">
        <f t="array" ref="AA1996">_xlfn.IFS(S1996&lt;=2,"High",S1996=3,"Moderate",S1996&lt;=5,"Low")</f>
        <v>Low</v>
      </c>
      <c r="AB1996" s="5">
        <v>44863</v>
      </c>
      <c r="AC1996" s="7" t="s">
        <v>49</v>
      </c>
      <c r="AD1996" s="7" t="s">
        <v>41</v>
      </c>
      <c r="AE1996" s="7" t="s">
        <v>62</v>
      </c>
      <c r="AF1996" s="7">
        <v>4</v>
      </c>
      <c r="AG1996" s="8">
        <v>732.18</v>
      </c>
      <c r="AH1996" s="7">
        <v>58</v>
      </c>
      <c r="AI1996" s="7" t="str" cm="1">
        <f t="array" ref="AI1996">_xlfn.IFS(AH1996&lt;=25,"Young",AH1996&lt;=50,"Adult",AH1996&gt;50,"Old")</f>
        <v>Old</v>
      </c>
    </row>
    <row r="1997" spans="1:35" x14ac:dyDescent="0.35">
      <c r="A1997" s="11">
        <v>2519</v>
      </c>
      <c r="B1997" s="9">
        <v>44513</v>
      </c>
      <c r="C1997" s="10">
        <f t="shared" ca="1" si="31"/>
        <v>4.5194444444444448</v>
      </c>
      <c r="D1997" s="11" t="s">
        <v>127</v>
      </c>
      <c r="E1997" s="11" t="s">
        <v>80</v>
      </c>
      <c r="F1997" s="11" t="s">
        <v>29</v>
      </c>
      <c r="G1997" s="11" t="s">
        <v>45</v>
      </c>
      <c r="H1997" s="11" t="s">
        <v>44</v>
      </c>
      <c r="I1997" s="11" t="s">
        <v>45</v>
      </c>
      <c r="J1997" s="11" t="s">
        <v>128</v>
      </c>
      <c r="K1997" s="11" t="s">
        <v>88</v>
      </c>
      <c r="L1997" s="9">
        <v>23145</v>
      </c>
      <c r="M1997" s="11" t="s">
        <v>35</v>
      </c>
      <c r="N1997" s="11" t="s">
        <v>36</v>
      </c>
      <c r="O1997" s="11" t="s">
        <v>37</v>
      </c>
      <c r="P1997" s="11" t="s">
        <v>66</v>
      </c>
      <c r="Q1997" s="11" t="s">
        <v>39</v>
      </c>
      <c r="R1997" s="11" cm="1">
        <f t="array" ref="R1997">_xlfn.IFS(Table3[[#This Row],[Performance Levels]]="Exceeds",4,Table3[[#This Row],[Performance Levels]]="Fully Meets",3,Table3[[#This Row],[Performance Levels]]="PIP",1,Table3[[#This Row],[Performance Levels]]="Needs Improvement",2)</f>
        <v>3</v>
      </c>
      <c r="S1997" s="11">
        <v>4</v>
      </c>
      <c r="T1997" s="11" t="str" cm="1">
        <f t="array" ref="T1997">_xlfn.IFS(S1997&lt;=2,"Excellent",S1997=3,"Average",S1997&lt;=5,"Poor")</f>
        <v>Poor</v>
      </c>
      <c r="U1997" s="9">
        <v>44807</v>
      </c>
      <c r="V1997" s="11">
        <v>3</v>
      </c>
      <c r="W1997" s="11" t="str" cm="1">
        <f t="array" ref="W1997">_xlfn.IFS(S1997&lt;=2,"High",S1997=3,"Moderate",S1997&lt;=5,"Low")</f>
        <v>Low</v>
      </c>
      <c r="X1997" s="11">
        <v>5</v>
      </c>
      <c r="Y1997" s="11" t="str" cm="1">
        <f t="array" ref="Y1997">_xlfn.IFS(S1997&lt;=2,"High",S1997=3,"Moderate",S1997&lt;=5,"Low")</f>
        <v>Low</v>
      </c>
      <c r="Z1997" s="11">
        <v>5</v>
      </c>
      <c r="AA1997" s="11" t="str" cm="1">
        <f t="array" ref="AA1997">_xlfn.IFS(S1997&lt;=2,"High",S1997=3,"Moderate",S1997&lt;=5,"Low")</f>
        <v>Low</v>
      </c>
      <c r="AB1997" s="9">
        <v>44965</v>
      </c>
      <c r="AC1997" s="11" t="s">
        <v>67</v>
      </c>
      <c r="AD1997" s="11" t="s">
        <v>50</v>
      </c>
      <c r="AE1997" s="11" t="s">
        <v>42</v>
      </c>
      <c r="AF1997" s="11">
        <v>2</v>
      </c>
      <c r="AG1997" s="12">
        <v>564.38</v>
      </c>
      <c r="AH1997" s="11">
        <v>58</v>
      </c>
      <c r="AI1997" s="11" t="str" cm="1">
        <f t="array" ref="AI1997">_xlfn.IFS(AH1997&lt;=25,"Young",AH1997&lt;=50,"Adult",AH1997&gt;50,"Old")</f>
        <v>Old</v>
      </c>
    </row>
    <row r="1998" spans="1:35" x14ac:dyDescent="0.35">
      <c r="A1998" s="7">
        <v>2520</v>
      </c>
      <c r="B1998" s="5">
        <v>44101</v>
      </c>
      <c r="C1998" s="6">
        <f t="shared" ca="1" si="31"/>
        <v>5.6472222222222221</v>
      </c>
      <c r="D1998" s="7" t="s">
        <v>127</v>
      </c>
      <c r="E1998" s="7" t="s">
        <v>53</v>
      </c>
      <c r="F1998" s="7" t="s">
        <v>29</v>
      </c>
      <c r="G1998" s="7" t="s">
        <v>45</v>
      </c>
      <c r="H1998" s="7" t="s">
        <v>31</v>
      </c>
      <c r="I1998" s="7" t="s">
        <v>45</v>
      </c>
      <c r="J1998" s="7" t="s">
        <v>128</v>
      </c>
      <c r="K1998" s="7" t="s">
        <v>95</v>
      </c>
      <c r="L1998" s="5">
        <v>54226</v>
      </c>
      <c r="M1998" s="7" t="s">
        <v>35</v>
      </c>
      <c r="N1998" s="7" t="s">
        <v>47</v>
      </c>
      <c r="O1998" s="7" t="s">
        <v>83</v>
      </c>
      <c r="P1998" s="7" t="s">
        <v>76</v>
      </c>
      <c r="Q1998" s="7" t="s">
        <v>39</v>
      </c>
      <c r="R1998" s="7" cm="1">
        <f t="array" ref="R1998">_xlfn.IFS(Table3[[#This Row],[Performance Levels]]="Exceeds",4,Table3[[#This Row],[Performance Levels]]="Fully Meets",3,Table3[[#This Row],[Performance Levels]]="PIP",1,Table3[[#This Row],[Performance Levels]]="Needs Improvement",2)</f>
        <v>3</v>
      </c>
      <c r="S1998" s="7">
        <v>1</v>
      </c>
      <c r="T1998" s="7" t="str" cm="1">
        <f t="array" ref="T1998">_xlfn.IFS(S1998&lt;=2,"Excellent",S1998=3,"Average",S1998&lt;=5,"Poor")</f>
        <v>Excellent</v>
      </c>
      <c r="U1998" s="5">
        <v>44963</v>
      </c>
      <c r="V1998" s="7">
        <v>2</v>
      </c>
      <c r="W1998" s="7" t="str" cm="1">
        <f t="array" ref="W1998">_xlfn.IFS(S1998&lt;=2,"High",S1998=3,"Moderate",S1998&lt;=5,"Low")</f>
        <v>High</v>
      </c>
      <c r="X1998" s="7">
        <v>1</v>
      </c>
      <c r="Y1998" s="7" t="str" cm="1">
        <f t="array" ref="Y1998">_xlfn.IFS(S1998&lt;=2,"High",S1998=3,"Moderate",S1998&lt;=5,"Low")</f>
        <v>High</v>
      </c>
      <c r="Z1998" s="7">
        <v>1</v>
      </c>
      <c r="AA1998" s="7" t="str" cm="1">
        <f t="array" ref="AA1998">_xlfn.IFS(S1998&lt;=2,"High",S1998=3,"Moderate",S1998&lt;=5,"Low")</f>
        <v>High</v>
      </c>
      <c r="AB1998" s="5">
        <v>44964</v>
      </c>
      <c r="AC1998" s="7" t="s">
        <v>49</v>
      </c>
      <c r="AD1998" s="7" t="s">
        <v>41</v>
      </c>
      <c r="AE1998" s="7" t="s">
        <v>51</v>
      </c>
      <c r="AF1998" s="7">
        <v>2</v>
      </c>
      <c r="AG1998" s="8">
        <v>512.02</v>
      </c>
      <c r="AH1998" s="7">
        <v>72</v>
      </c>
      <c r="AI1998" s="7" t="str" cm="1">
        <f t="array" ref="AI1998">_xlfn.IFS(AH1998&lt;=25,"Young",AH1998&lt;=50,"Adult",AH1998&gt;50,"Old")</f>
        <v>Old</v>
      </c>
    </row>
    <row r="1999" spans="1:35" x14ac:dyDescent="0.35">
      <c r="A1999" s="11">
        <v>2521</v>
      </c>
      <c r="B1999" s="9">
        <v>44807</v>
      </c>
      <c r="C1999" s="10">
        <f t="shared" ca="1" si="31"/>
        <v>3.713888888888889</v>
      </c>
      <c r="D1999" s="11" t="s">
        <v>127</v>
      </c>
      <c r="E1999" s="11" t="s">
        <v>68</v>
      </c>
      <c r="F1999" s="11" t="s">
        <v>29</v>
      </c>
      <c r="G1999" s="11" t="s">
        <v>30</v>
      </c>
      <c r="H1999" s="11" t="s">
        <v>31</v>
      </c>
      <c r="I1999" s="11" t="s">
        <v>32</v>
      </c>
      <c r="J1999" s="11" t="s">
        <v>128</v>
      </c>
      <c r="K1999" s="11" t="s">
        <v>78</v>
      </c>
      <c r="L1999" s="9">
        <v>19960</v>
      </c>
      <c r="M1999" s="11" t="s">
        <v>35</v>
      </c>
      <c r="N1999" s="11" t="s">
        <v>47</v>
      </c>
      <c r="O1999" s="11" t="s">
        <v>37</v>
      </c>
      <c r="P1999" s="11" t="s">
        <v>76</v>
      </c>
      <c r="Q1999" s="11" t="s">
        <v>39</v>
      </c>
      <c r="R1999" s="11" cm="1">
        <f t="array" ref="R1999">_xlfn.IFS(Table3[[#This Row],[Performance Levels]]="Exceeds",4,Table3[[#This Row],[Performance Levels]]="Fully Meets",3,Table3[[#This Row],[Performance Levels]]="PIP",1,Table3[[#This Row],[Performance Levels]]="Needs Improvement",2)</f>
        <v>3</v>
      </c>
      <c r="S1999" s="11">
        <v>1</v>
      </c>
      <c r="T1999" s="11" t="str" cm="1">
        <f t="array" ref="T1999">_xlfn.IFS(S1999&lt;=2,"Excellent",S1999=3,"Average",S1999&lt;=5,"Poor")</f>
        <v>Excellent</v>
      </c>
      <c r="U1999" s="9">
        <v>45084</v>
      </c>
      <c r="V1999" s="11">
        <v>4</v>
      </c>
      <c r="W1999" s="11" t="str" cm="1">
        <f t="array" ref="W1999">_xlfn.IFS(S1999&lt;=2,"High",S1999=3,"Moderate",S1999&lt;=5,"Low")</f>
        <v>High</v>
      </c>
      <c r="X1999" s="11">
        <v>4</v>
      </c>
      <c r="Y1999" s="11" t="str" cm="1">
        <f t="array" ref="Y1999">_xlfn.IFS(S1999&lt;=2,"High",S1999=3,"Moderate",S1999&lt;=5,"Low")</f>
        <v>High</v>
      </c>
      <c r="Z1999" s="11">
        <v>4</v>
      </c>
      <c r="AA1999" s="11" t="str" cm="1">
        <f t="array" ref="AA1999">_xlfn.IFS(S1999&lt;=2,"High",S1999=3,"Moderate",S1999&lt;=5,"Low")</f>
        <v>High</v>
      </c>
      <c r="AB1999" s="9">
        <v>44883</v>
      </c>
      <c r="AC1999" s="11" t="s">
        <v>61</v>
      </c>
      <c r="AD1999" s="11" t="s">
        <v>41</v>
      </c>
      <c r="AE1999" s="11" t="s">
        <v>62</v>
      </c>
      <c r="AF1999" s="11">
        <v>1</v>
      </c>
      <c r="AG1999" s="12">
        <v>599.41</v>
      </c>
      <c r="AH1999" s="11">
        <v>68</v>
      </c>
      <c r="AI1999" s="11" t="str" cm="1">
        <f t="array" ref="AI1999">_xlfn.IFS(AH1999&lt;=25,"Young",AH1999&lt;=50,"Adult",AH1999&gt;50,"Old")</f>
        <v>Old</v>
      </c>
    </row>
    <row r="2000" spans="1:35" x14ac:dyDescent="0.35">
      <c r="A2000" s="7">
        <v>2522</v>
      </c>
      <c r="B2000" s="5">
        <v>44113</v>
      </c>
      <c r="C2000" s="6">
        <f t="shared" ca="1" si="31"/>
        <v>5.6138888888888889</v>
      </c>
      <c r="D2000" s="7" t="s">
        <v>144</v>
      </c>
      <c r="E2000" s="7" t="s">
        <v>53</v>
      </c>
      <c r="F2000" s="7" t="s">
        <v>29</v>
      </c>
      <c r="G2000" s="7" t="s">
        <v>54</v>
      </c>
      <c r="H2000" s="7" t="s">
        <v>31</v>
      </c>
      <c r="I2000" s="7" t="s">
        <v>32</v>
      </c>
      <c r="J2000" s="7" t="s">
        <v>94</v>
      </c>
      <c r="K2000" s="7" t="s">
        <v>69</v>
      </c>
      <c r="L2000" s="5">
        <v>54444</v>
      </c>
      <c r="M2000" s="7" t="s">
        <v>35</v>
      </c>
      <c r="N2000" s="7" t="s">
        <v>47</v>
      </c>
      <c r="O2000" s="7" t="s">
        <v>59</v>
      </c>
      <c r="P2000" s="7" t="s">
        <v>66</v>
      </c>
      <c r="Q2000" s="7" t="s">
        <v>39</v>
      </c>
      <c r="R2000" s="7" cm="1">
        <f t="array" ref="R2000">_xlfn.IFS(Table3[[#This Row],[Performance Levels]]="Exceeds",4,Table3[[#This Row],[Performance Levels]]="Fully Meets",3,Table3[[#This Row],[Performance Levels]]="PIP",1,Table3[[#This Row],[Performance Levels]]="Needs Improvement",2)</f>
        <v>3</v>
      </c>
      <c r="S2000" s="7">
        <v>4</v>
      </c>
      <c r="T2000" s="7" t="str" cm="1">
        <f t="array" ref="T2000">_xlfn.IFS(S2000&lt;=2,"Excellent",S2000=3,"Average",S2000&lt;=5,"Poor")</f>
        <v>Poor</v>
      </c>
      <c r="U2000" s="5">
        <v>44786</v>
      </c>
      <c r="V2000" s="7">
        <v>3</v>
      </c>
      <c r="W2000" s="7" t="str" cm="1">
        <f t="array" ref="W2000">_xlfn.IFS(S2000&lt;=2,"High",S2000=3,"Moderate",S2000&lt;=5,"Low")</f>
        <v>Low</v>
      </c>
      <c r="X2000" s="7">
        <v>3</v>
      </c>
      <c r="Y2000" s="7" t="str" cm="1">
        <f t="array" ref="Y2000">_xlfn.IFS(S2000&lt;=2,"High",S2000=3,"Moderate",S2000&lt;=5,"Low")</f>
        <v>Low</v>
      </c>
      <c r="Z2000" s="7">
        <v>2</v>
      </c>
      <c r="AA2000" s="7" t="str" cm="1">
        <f t="array" ref="AA2000">_xlfn.IFS(S2000&lt;=2,"High",S2000=3,"Moderate",S2000&lt;=5,"Low")</f>
        <v>Low</v>
      </c>
      <c r="AB2000" s="5">
        <v>45107</v>
      </c>
      <c r="AC2000" s="7" t="s">
        <v>91</v>
      </c>
      <c r="AD2000" s="7" t="s">
        <v>41</v>
      </c>
      <c r="AE2000" s="7" t="s">
        <v>72</v>
      </c>
      <c r="AF2000" s="7">
        <v>4</v>
      </c>
      <c r="AG2000" s="8">
        <v>839.04</v>
      </c>
      <c r="AH2000" s="7">
        <v>71</v>
      </c>
      <c r="AI2000" s="7" t="str" cm="1">
        <f t="array" ref="AI2000">_xlfn.IFS(AH2000&lt;=25,"Young",AH2000&lt;=50,"Adult",AH2000&gt;50,"Old")</f>
        <v>Old</v>
      </c>
    </row>
    <row r="2001" spans="1:35" x14ac:dyDescent="0.35">
      <c r="A2001" s="11">
        <v>2523</v>
      </c>
      <c r="B2001" s="9">
        <v>44506</v>
      </c>
      <c r="C2001" s="10">
        <f t="shared" ca="1" si="31"/>
        <v>4.5388888888888888</v>
      </c>
      <c r="D2001" s="11" t="s">
        <v>149</v>
      </c>
      <c r="E2001" s="11" t="s">
        <v>68</v>
      </c>
      <c r="F2001" s="11" t="s">
        <v>29</v>
      </c>
      <c r="G2001" s="11" t="s">
        <v>54</v>
      </c>
      <c r="H2001" s="11" t="s">
        <v>44</v>
      </c>
      <c r="I2001" s="11" t="s">
        <v>32</v>
      </c>
      <c r="J2001" s="11" t="s">
        <v>94</v>
      </c>
      <c r="K2001" s="11" t="s">
        <v>64</v>
      </c>
      <c r="L2001" s="9">
        <v>25819</v>
      </c>
      <c r="M2001" s="11" t="s">
        <v>35</v>
      </c>
      <c r="N2001" s="11" t="s">
        <v>47</v>
      </c>
      <c r="O2001" s="11" t="s">
        <v>48</v>
      </c>
      <c r="P2001" s="11" t="s">
        <v>60</v>
      </c>
      <c r="Q2001" s="11" t="s">
        <v>39</v>
      </c>
      <c r="R2001" s="11" cm="1">
        <f t="array" ref="R2001">_xlfn.IFS(Table3[[#This Row],[Performance Levels]]="Exceeds",4,Table3[[#This Row],[Performance Levels]]="Fully Meets",3,Table3[[#This Row],[Performance Levels]]="PIP",1,Table3[[#This Row],[Performance Levels]]="Needs Improvement",2)</f>
        <v>3</v>
      </c>
      <c r="S2001" s="11">
        <v>5</v>
      </c>
      <c r="T2001" s="11" t="str" cm="1">
        <f t="array" ref="T2001">_xlfn.IFS(S2001&lt;=2,"Excellent",S2001=3,"Average",S2001&lt;=5,"Poor")</f>
        <v>Poor</v>
      </c>
      <c r="U2001" s="9">
        <v>44974</v>
      </c>
      <c r="V2001" s="11">
        <v>1</v>
      </c>
      <c r="W2001" s="11" t="str" cm="1">
        <f t="array" ref="W2001">_xlfn.IFS(S2001&lt;=2,"High",S2001=3,"Moderate",S2001&lt;=5,"Low")</f>
        <v>Low</v>
      </c>
      <c r="X2001" s="11">
        <v>1</v>
      </c>
      <c r="Y2001" s="11" t="str" cm="1">
        <f t="array" ref="Y2001">_xlfn.IFS(S2001&lt;=2,"High",S2001=3,"Moderate",S2001&lt;=5,"Low")</f>
        <v>Low</v>
      </c>
      <c r="Z2001" s="11">
        <v>3</v>
      </c>
      <c r="AA2001" s="11" t="str" cm="1">
        <f t="array" ref="AA2001">_xlfn.IFS(S2001&lt;=2,"High",S2001=3,"Moderate",S2001&lt;=5,"Low")</f>
        <v>Low</v>
      </c>
      <c r="AB2001" s="9">
        <v>45105</v>
      </c>
      <c r="AC2001" s="11" t="s">
        <v>49</v>
      </c>
      <c r="AD2001" s="11" t="s">
        <v>50</v>
      </c>
      <c r="AE2001" s="11" t="s">
        <v>51</v>
      </c>
      <c r="AF2001" s="11">
        <v>4</v>
      </c>
      <c r="AG2001" s="12">
        <v>391.4</v>
      </c>
      <c r="AH2001" s="11">
        <v>51</v>
      </c>
      <c r="AI2001" s="11" t="str" cm="1">
        <f t="array" ref="AI2001">_xlfn.IFS(AH2001&lt;=25,"Young",AH2001&lt;=50,"Adult",AH2001&gt;50,"Old")</f>
        <v>Old</v>
      </c>
    </row>
    <row r="2002" spans="1:35" x14ac:dyDescent="0.35">
      <c r="A2002" s="7">
        <v>2524</v>
      </c>
      <c r="B2002" s="5">
        <v>45101</v>
      </c>
      <c r="C2002" s="6">
        <f t="shared" ca="1" si="31"/>
        <v>2.9055555555555554</v>
      </c>
      <c r="D2002" s="7" t="s">
        <v>145</v>
      </c>
      <c r="E2002" s="7" t="s">
        <v>28</v>
      </c>
      <c r="F2002" s="7" t="s">
        <v>29</v>
      </c>
      <c r="G2002" s="7" t="s">
        <v>30</v>
      </c>
      <c r="H2002" s="7" t="s">
        <v>44</v>
      </c>
      <c r="I2002" s="7" t="s">
        <v>45</v>
      </c>
      <c r="J2002" s="7" t="s">
        <v>94</v>
      </c>
      <c r="K2002" s="7" t="s">
        <v>34</v>
      </c>
      <c r="L2002" s="5">
        <v>25279</v>
      </c>
      <c r="M2002" s="7" t="s">
        <v>35</v>
      </c>
      <c r="N2002" s="7" t="s">
        <v>47</v>
      </c>
      <c r="O2002" s="7" t="s">
        <v>71</v>
      </c>
      <c r="P2002" s="7" t="s">
        <v>66</v>
      </c>
      <c r="Q2002" s="7" t="s">
        <v>39</v>
      </c>
      <c r="R2002" s="7" cm="1">
        <f t="array" ref="R2002">_xlfn.IFS(Table3[[#This Row],[Performance Levels]]="Exceeds",4,Table3[[#This Row],[Performance Levels]]="Fully Meets",3,Table3[[#This Row],[Performance Levels]]="PIP",1,Table3[[#This Row],[Performance Levels]]="Needs Improvement",2)</f>
        <v>3</v>
      </c>
      <c r="S2002" s="7">
        <v>1</v>
      </c>
      <c r="T2002" s="7" t="str" cm="1">
        <f t="array" ref="T2002">_xlfn.IFS(S2002&lt;=2,"Excellent",S2002=3,"Average",S2002&lt;=5,"Poor")</f>
        <v>Excellent</v>
      </c>
      <c r="U2002" s="5">
        <v>45117</v>
      </c>
      <c r="V2002" s="7">
        <v>3</v>
      </c>
      <c r="W2002" s="7" t="str" cm="1">
        <f t="array" ref="W2002">_xlfn.IFS(S2002&lt;=2,"High",S2002=3,"Moderate",S2002&lt;=5,"Low")</f>
        <v>High</v>
      </c>
      <c r="X2002" s="7">
        <v>3</v>
      </c>
      <c r="Y2002" s="7" t="str" cm="1">
        <f t="array" ref="Y2002">_xlfn.IFS(S2002&lt;=2,"High",S2002=3,"Moderate",S2002&lt;=5,"Low")</f>
        <v>High</v>
      </c>
      <c r="Z2002" s="7">
        <v>4</v>
      </c>
      <c r="AA2002" s="7" t="str" cm="1">
        <f t="array" ref="AA2002">_xlfn.IFS(S2002&lt;=2,"High",S2002=3,"Moderate",S2002&lt;=5,"Low")</f>
        <v>High</v>
      </c>
      <c r="AB2002" s="5">
        <v>44849</v>
      </c>
      <c r="AC2002" s="7" t="s">
        <v>40</v>
      </c>
      <c r="AD2002" s="7" t="s">
        <v>41</v>
      </c>
      <c r="AE2002" s="7" t="s">
        <v>51</v>
      </c>
      <c r="AF2002" s="7">
        <v>1</v>
      </c>
      <c r="AG2002" s="8">
        <v>569.5</v>
      </c>
      <c r="AH2002" s="7">
        <v>54</v>
      </c>
      <c r="AI2002" s="7" t="str" cm="1">
        <f t="array" ref="AI2002">_xlfn.IFS(AH2002&lt;=25,"Young",AH2002&lt;=50,"Adult",AH2002&gt;50,"Old")</f>
        <v>Old</v>
      </c>
    </row>
    <row r="2003" spans="1:35" x14ac:dyDescent="0.35">
      <c r="A2003" s="11">
        <v>2525</v>
      </c>
      <c r="B2003" s="9">
        <v>44454</v>
      </c>
      <c r="C2003" s="10">
        <f t="shared" ca="1" si="31"/>
        <v>4.6805555555555554</v>
      </c>
      <c r="D2003" s="11" t="s">
        <v>147</v>
      </c>
      <c r="E2003" s="11" t="s">
        <v>84</v>
      </c>
      <c r="F2003" s="11" t="s">
        <v>29</v>
      </c>
      <c r="G2003" s="11" t="s">
        <v>54</v>
      </c>
      <c r="H2003" s="11" t="s">
        <v>55</v>
      </c>
      <c r="I2003" s="11" t="s">
        <v>54</v>
      </c>
      <c r="J2003" s="11" t="s">
        <v>56</v>
      </c>
      <c r="K2003" s="11" t="s">
        <v>64</v>
      </c>
      <c r="L2003" s="9">
        <v>19031</v>
      </c>
      <c r="M2003" s="11" t="s">
        <v>35</v>
      </c>
      <c r="N2003" s="11" t="s">
        <v>47</v>
      </c>
      <c r="O2003" s="11" t="s">
        <v>59</v>
      </c>
      <c r="P2003" s="11" t="s">
        <v>66</v>
      </c>
      <c r="Q2003" s="11" t="s">
        <v>39</v>
      </c>
      <c r="R2003" s="11" cm="1">
        <f t="array" ref="R2003">_xlfn.IFS(Table3[[#This Row],[Performance Levels]]="Exceeds",4,Table3[[#This Row],[Performance Levels]]="Fully Meets",3,Table3[[#This Row],[Performance Levels]]="PIP",1,Table3[[#This Row],[Performance Levels]]="Needs Improvement",2)</f>
        <v>3</v>
      </c>
      <c r="S2003" s="11">
        <v>2</v>
      </c>
      <c r="T2003" s="11" t="str" cm="1">
        <f t="array" ref="T2003">_xlfn.IFS(S2003&lt;=2,"Excellent",S2003=3,"Average",S2003&lt;=5,"Poor")</f>
        <v>Excellent</v>
      </c>
      <c r="U2003" s="9">
        <v>45130</v>
      </c>
      <c r="V2003" s="11">
        <v>2</v>
      </c>
      <c r="W2003" s="11" t="str" cm="1">
        <f t="array" ref="W2003">_xlfn.IFS(S2003&lt;=2,"High",S2003=3,"Moderate",S2003&lt;=5,"Low")</f>
        <v>High</v>
      </c>
      <c r="X2003" s="11">
        <v>5</v>
      </c>
      <c r="Y2003" s="11" t="str" cm="1">
        <f t="array" ref="Y2003">_xlfn.IFS(S2003&lt;=2,"High",S2003=3,"Moderate",S2003&lt;=5,"Low")</f>
        <v>High</v>
      </c>
      <c r="Z2003" s="11">
        <v>1</v>
      </c>
      <c r="AA2003" s="11" t="str" cm="1">
        <f t="array" ref="AA2003">_xlfn.IFS(S2003&lt;=2,"High",S2003=3,"Moderate",S2003&lt;=5,"Low")</f>
        <v>High</v>
      </c>
      <c r="AB2003" s="9">
        <v>45040</v>
      </c>
      <c r="AC2003" s="11" t="s">
        <v>40</v>
      </c>
      <c r="AD2003" s="11" t="s">
        <v>50</v>
      </c>
      <c r="AE2003" s="11" t="s">
        <v>51</v>
      </c>
      <c r="AF2003" s="11">
        <v>3</v>
      </c>
      <c r="AG2003" s="12">
        <v>450.81</v>
      </c>
      <c r="AH2003" s="11">
        <v>69</v>
      </c>
      <c r="AI2003" s="11" t="str" cm="1">
        <f t="array" ref="AI2003">_xlfn.IFS(AH2003&lt;=25,"Young",AH2003&lt;=50,"Adult",AH2003&gt;50,"Old")</f>
        <v>Old</v>
      </c>
    </row>
    <row r="2004" spans="1:35" x14ac:dyDescent="0.35">
      <c r="A2004" s="7">
        <v>2526</v>
      </c>
      <c r="B2004" s="5">
        <v>44848</v>
      </c>
      <c r="C2004" s="6">
        <f t="shared" ca="1" si="31"/>
        <v>3.6</v>
      </c>
      <c r="D2004" s="7" t="s">
        <v>138</v>
      </c>
      <c r="E2004" s="7" t="s">
        <v>80</v>
      </c>
      <c r="F2004" s="7" t="s">
        <v>29</v>
      </c>
      <c r="G2004" s="7" t="s">
        <v>30</v>
      </c>
      <c r="H2004" s="7" t="s">
        <v>31</v>
      </c>
      <c r="I2004" s="7" t="s">
        <v>45</v>
      </c>
      <c r="J2004" s="7" t="s">
        <v>94</v>
      </c>
      <c r="K2004" s="7" t="s">
        <v>78</v>
      </c>
      <c r="L2004" s="5">
        <v>23464</v>
      </c>
      <c r="M2004" s="7" t="s">
        <v>35</v>
      </c>
      <c r="N2004" s="7" t="s">
        <v>36</v>
      </c>
      <c r="O2004" s="7" t="s">
        <v>59</v>
      </c>
      <c r="P2004" s="7" t="s">
        <v>60</v>
      </c>
      <c r="Q2004" s="7" t="s">
        <v>39</v>
      </c>
      <c r="R2004" s="7" cm="1">
        <f t="array" ref="R2004">_xlfn.IFS(Table3[[#This Row],[Performance Levels]]="Exceeds",4,Table3[[#This Row],[Performance Levels]]="Fully Meets",3,Table3[[#This Row],[Performance Levels]]="PIP",1,Table3[[#This Row],[Performance Levels]]="Needs Improvement",2)</f>
        <v>3</v>
      </c>
      <c r="S2004" s="7">
        <v>1</v>
      </c>
      <c r="T2004" s="7" t="str" cm="1">
        <f t="array" ref="T2004">_xlfn.IFS(S2004&lt;=2,"Excellent",S2004=3,"Average",S2004&lt;=5,"Poor")</f>
        <v>Excellent</v>
      </c>
      <c r="U2004" s="5">
        <v>44856</v>
      </c>
      <c r="V2004" s="7">
        <v>1</v>
      </c>
      <c r="W2004" s="7" t="str" cm="1">
        <f t="array" ref="W2004">_xlfn.IFS(S2004&lt;=2,"High",S2004=3,"Moderate",S2004&lt;=5,"Low")</f>
        <v>High</v>
      </c>
      <c r="X2004" s="7">
        <v>1</v>
      </c>
      <c r="Y2004" s="7" t="str" cm="1">
        <f t="array" ref="Y2004">_xlfn.IFS(S2004&lt;=2,"High",S2004=3,"Moderate",S2004&lt;=5,"Low")</f>
        <v>High</v>
      </c>
      <c r="Z2004" s="7">
        <v>1</v>
      </c>
      <c r="AA2004" s="7" t="str" cm="1">
        <f t="array" ref="AA2004">_xlfn.IFS(S2004&lt;=2,"High",S2004=3,"Moderate",S2004&lt;=5,"Low")</f>
        <v>High</v>
      </c>
      <c r="AB2004" s="5">
        <v>45100</v>
      </c>
      <c r="AC2004" s="7" t="s">
        <v>67</v>
      </c>
      <c r="AD2004" s="7" t="s">
        <v>41</v>
      </c>
      <c r="AE2004" s="7" t="s">
        <v>72</v>
      </c>
      <c r="AF2004" s="7">
        <v>2</v>
      </c>
      <c r="AG2004" s="8">
        <v>265.45999999999998</v>
      </c>
      <c r="AH2004" s="7">
        <v>58</v>
      </c>
      <c r="AI2004" s="7" t="str" cm="1">
        <f t="array" ref="AI2004">_xlfn.IFS(AH2004&lt;=25,"Young",AH2004&lt;=50,"Adult",AH2004&gt;50,"Old")</f>
        <v>Old</v>
      </c>
    </row>
    <row r="2005" spans="1:35" x14ac:dyDescent="0.35">
      <c r="A2005" s="11">
        <v>2527</v>
      </c>
      <c r="B2005" s="9">
        <v>43668</v>
      </c>
      <c r="C2005" s="10">
        <f t="shared" ca="1" si="31"/>
        <v>6.8277777777777775</v>
      </c>
      <c r="D2005" s="11" t="s">
        <v>138</v>
      </c>
      <c r="E2005" s="11" t="s">
        <v>53</v>
      </c>
      <c r="F2005" s="11" t="s">
        <v>29</v>
      </c>
      <c r="G2005" s="11" t="s">
        <v>54</v>
      </c>
      <c r="H2005" s="11" t="s">
        <v>44</v>
      </c>
      <c r="I2005" s="11" t="s">
        <v>32</v>
      </c>
      <c r="J2005" s="11" t="s">
        <v>94</v>
      </c>
      <c r="K2005" s="11" t="s">
        <v>78</v>
      </c>
      <c r="L2005" s="9">
        <v>33403</v>
      </c>
      <c r="M2005" s="11" t="s">
        <v>35</v>
      </c>
      <c r="N2005" s="11" t="s">
        <v>47</v>
      </c>
      <c r="O2005" s="11" t="s">
        <v>83</v>
      </c>
      <c r="P2005" s="11" t="s">
        <v>66</v>
      </c>
      <c r="Q2005" s="11" t="s">
        <v>39</v>
      </c>
      <c r="R2005" s="11" cm="1">
        <f t="array" ref="R2005">_xlfn.IFS(Table3[[#This Row],[Performance Levels]]="Exceeds",4,Table3[[#This Row],[Performance Levels]]="Fully Meets",3,Table3[[#This Row],[Performance Levels]]="PIP",1,Table3[[#This Row],[Performance Levels]]="Needs Improvement",2)</f>
        <v>3</v>
      </c>
      <c r="S2005" s="11">
        <v>2</v>
      </c>
      <c r="T2005" s="11" t="str" cm="1">
        <f t="array" ref="T2005">_xlfn.IFS(S2005&lt;=2,"Excellent",S2005=3,"Average",S2005&lt;=5,"Poor")</f>
        <v>Excellent</v>
      </c>
      <c r="U2005" s="9">
        <v>44862</v>
      </c>
      <c r="V2005" s="11">
        <v>3</v>
      </c>
      <c r="W2005" s="11" t="str" cm="1">
        <f t="array" ref="W2005">_xlfn.IFS(S2005&lt;=2,"High",S2005=3,"Moderate",S2005&lt;=5,"Low")</f>
        <v>High</v>
      </c>
      <c r="X2005" s="11">
        <v>4</v>
      </c>
      <c r="Y2005" s="11" t="str" cm="1">
        <f t="array" ref="Y2005">_xlfn.IFS(S2005&lt;=2,"High",S2005=3,"Moderate",S2005&lt;=5,"Low")</f>
        <v>High</v>
      </c>
      <c r="Z2005" s="11">
        <v>5</v>
      </c>
      <c r="AA2005" s="11" t="str" cm="1">
        <f t="array" ref="AA2005">_xlfn.IFS(S2005&lt;=2,"High",S2005=3,"Moderate",S2005&lt;=5,"Low")</f>
        <v>High</v>
      </c>
      <c r="AB2005" s="9">
        <v>44889</v>
      </c>
      <c r="AC2005" s="11" t="s">
        <v>67</v>
      </c>
      <c r="AD2005" s="11" t="s">
        <v>41</v>
      </c>
      <c r="AE2005" s="11" t="s">
        <v>72</v>
      </c>
      <c r="AF2005" s="11">
        <v>2</v>
      </c>
      <c r="AG2005" s="12">
        <v>462.98</v>
      </c>
      <c r="AH2005" s="11">
        <v>28</v>
      </c>
      <c r="AI2005" s="11" t="str" cm="1">
        <f t="array" ref="AI2005">_xlfn.IFS(AH2005&lt;=25,"Young",AH2005&lt;=50,"Adult",AH2005&gt;50,"Old")</f>
        <v>Adult</v>
      </c>
    </row>
    <row r="2006" spans="1:35" x14ac:dyDescent="0.35">
      <c r="A2006" s="7">
        <v>2528</v>
      </c>
      <c r="B2006" s="5">
        <v>45005</v>
      </c>
      <c r="C2006" s="6">
        <f t="shared" ca="1" si="31"/>
        <v>3.1666666666666665</v>
      </c>
      <c r="D2006" s="7" t="s">
        <v>138</v>
      </c>
      <c r="E2006" s="7" t="s">
        <v>93</v>
      </c>
      <c r="F2006" s="7" t="s">
        <v>29</v>
      </c>
      <c r="G2006" s="7" t="s">
        <v>45</v>
      </c>
      <c r="H2006" s="7" t="s">
        <v>31</v>
      </c>
      <c r="I2006" s="7" t="s">
        <v>45</v>
      </c>
      <c r="J2006" s="7" t="s">
        <v>94</v>
      </c>
      <c r="K2006" s="7" t="s">
        <v>95</v>
      </c>
      <c r="L2006" s="5">
        <v>31207</v>
      </c>
      <c r="M2006" s="7" t="s">
        <v>35</v>
      </c>
      <c r="N2006" s="7" t="s">
        <v>47</v>
      </c>
      <c r="O2006" s="7" t="s">
        <v>37</v>
      </c>
      <c r="P2006" s="7" t="s">
        <v>66</v>
      </c>
      <c r="Q2006" s="7" t="s">
        <v>39</v>
      </c>
      <c r="R2006" s="7" cm="1">
        <f t="array" ref="R2006">_xlfn.IFS(Table3[[#This Row],[Performance Levels]]="Exceeds",4,Table3[[#This Row],[Performance Levels]]="Fully Meets",3,Table3[[#This Row],[Performance Levels]]="PIP",1,Table3[[#This Row],[Performance Levels]]="Needs Improvement",2)</f>
        <v>3</v>
      </c>
      <c r="S2006" s="7">
        <v>1</v>
      </c>
      <c r="T2006" s="7" t="str" cm="1">
        <f t="array" ref="T2006">_xlfn.IFS(S2006&lt;=2,"Excellent",S2006=3,"Average",S2006&lt;=5,"Poor")</f>
        <v>Excellent</v>
      </c>
      <c r="U2006" s="5">
        <v>45117</v>
      </c>
      <c r="V2006" s="7">
        <v>2</v>
      </c>
      <c r="W2006" s="7" t="str" cm="1">
        <f t="array" ref="W2006">_xlfn.IFS(S2006&lt;=2,"High",S2006=3,"Moderate",S2006&lt;=5,"Low")</f>
        <v>High</v>
      </c>
      <c r="X2006" s="7">
        <v>4</v>
      </c>
      <c r="Y2006" s="7" t="str" cm="1">
        <f t="array" ref="Y2006">_xlfn.IFS(S2006&lt;=2,"High",S2006=3,"Moderate",S2006&lt;=5,"Low")</f>
        <v>High</v>
      </c>
      <c r="Z2006" s="7">
        <v>2</v>
      </c>
      <c r="AA2006" s="7" t="str" cm="1">
        <f t="array" ref="AA2006">_xlfn.IFS(S2006&lt;=2,"High",S2006=3,"Moderate",S2006&lt;=5,"Low")</f>
        <v>High</v>
      </c>
      <c r="AB2006" s="5">
        <v>45132</v>
      </c>
      <c r="AC2006" s="7" t="s">
        <v>91</v>
      </c>
      <c r="AD2006" s="7" t="s">
        <v>41</v>
      </c>
      <c r="AE2006" s="7" t="s">
        <v>72</v>
      </c>
      <c r="AF2006" s="7">
        <v>3</v>
      </c>
      <c r="AG2006" s="8">
        <v>760.34</v>
      </c>
      <c r="AH2006" s="7">
        <v>38</v>
      </c>
      <c r="AI2006" s="7" t="str" cm="1">
        <f t="array" ref="AI2006">_xlfn.IFS(AH2006&lt;=25,"Young",AH2006&lt;=50,"Adult",AH2006&gt;50,"Old")</f>
        <v>Adult</v>
      </c>
    </row>
    <row r="2007" spans="1:35" x14ac:dyDescent="0.35">
      <c r="A2007" s="11">
        <v>2529</v>
      </c>
      <c r="B2007" s="9">
        <v>44683</v>
      </c>
      <c r="C2007" s="10">
        <f t="shared" ca="1" si="31"/>
        <v>4.05</v>
      </c>
      <c r="D2007" s="11" t="s">
        <v>127</v>
      </c>
      <c r="E2007" s="11" t="s">
        <v>80</v>
      </c>
      <c r="F2007" s="11" t="s">
        <v>29</v>
      </c>
      <c r="G2007" s="11" t="s">
        <v>54</v>
      </c>
      <c r="H2007" s="11" t="s">
        <v>55</v>
      </c>
      <c r="I2007" s="11" t="s">
        <v>45</v>
      </c>
      <c r="J2007" s="11" t="s">
        <v>128</v>
      </c>
      <c r="K2007" s="11" t="s">
        <v>110</v>
      </c>
      <c r="L2007" s="9">
        <v>19496</v>
      </c>
      <c r="M2007" s="11" t="s">
        <v>35</v>
      </c>
      <c r="N2007" s="11" t="s">
        <v>36</v>
      </c>
      <c r="O2007" s="11" t="s">
        <v>59</v>
      </c>
      <c r="P2007" s="11" t="s">
        <v>60</v>
      </c>
      <c r="Q2007" s="11" t="s">
        <v>39</v>
      </c>
      <c r="R2007" s="11" cm="1">
        <f t="array" ref="R2007">_xlfn.IFS(Table3[[#This Row],[Performance Levels]]="Exceeds",4,Table3[[#This Row],[Performance Levels]]="Fully Meets",3,Table3[[#This Row],[Performance Levels]]="PIP",1,Table3[[#This Row],[Performance Levels]]="Needs Improvement",2)</f>
        <v>3</v>
      </c>
      <c r="S2007" s="11">
        <v>2</v>
      </c>
      <c r="T2007" s="11" t="str" cm="1">
        <f t="array" ref="T2007">_xlfn.IFS(S2007&lt;=2,"Excellent",S2007=3,"Average",S2007&lt;=5,"Poor")</f>
        <v>Excellent</v>
      </c>
      <c r="U2007" s="9">
        <v>44903</v>
      </c>
      <c r="V2007" s="11">
        <v>4</v>
      </c>
      <c r="W2007" s="11" t="str" cm="1">
        <f t="array" ref="W2007">_xlfn.IFS(S2007&lt;=2,"High",S2007=3,"Moderate",S2007&lt;=5,"Low")</f>
        <v>High</v>
      </c>
      <c r="X2007" s="11">
        <v>5</v>
      </c>
      <c r="Y2007" s="11" t="str" cm="1">
        <f t="array" ref="Y2007">_xlfn.IFS(S2007&lt;=2,"High",S2007=3,"Moderate",S2007&lt;=5,"Low")</f>
        <v>High</v>
      </c>
      <c r="Z2007" s="11">
        <v>1</v>
      </c>
      <c r="AA2007" s="11" t="str" cm="1">
        <f t="array" ref="AA2007">_xlfn.IFS(S2007&lt;=2,"High",S2007=3,"Moderate",S2007&lt;=5,"Low")</f>
        <v>High</v>
      </c>
      <c r="AB2007" s="9">
        <v>44850</v>
      </c>
      <c r="AC2007" s="11" t="s">
        <v>91</v>
      </c>
      <c r="AD2007" s="11" t="s">
        <v>50</v>
      </c>
      <c r="AE2007" s="11" t="s">
        <v>42</v>
      </c>
      <c r="AF2007" s="11">
        <v>1</v>
      </c>
      <c r="AG2007" s="12">
        <v>383.84</v>
      </c>
      <c r="AH2007" s="11">
        <v>69</v>
      </c>
      <c r="AI2007" s="11" t="str" cm="1">
        <f t="array" ref="AI2007">_xlfn.IFS(AH2007&lt;=25,"Young",AH2007&lt;=50,"Adult",AH2007&gt;50,"Old")</f>
        <v>Old</v>
      </c>
    </row>
    <row r="2008" spans="1:35" x14ac:dyDescent="0.35">
      <c r="A2008" s="7">
        <v>2530</v>
      </c>
      <c r="B2008" s="5">
        <v>44854</v>
      </c>
      <c r="C2008" s="6">
        <f t="shared" ca="1" si="31"/>
        <v>3.5833333333333335</v>
      </c>
      <c r="D2008" s="7" t="s">
        <v>127</v>
      </c>
      <c r="E2008" s="7" t="s">
        <v>53</v>
      </c>
      <c r="F2008" s="7" t="s">
        <v>29</v>
      </c>
      <c r="G2008" s="7" t="s">
        <v>45</v>
      </c>
      <c r="H2008" s="7" t="s">
        <v>31</v>
      </c>
      <c r="I2008" s="7" t="s">
        <v>32</v>
      </c>
      <c r="J2008" s="7" t="s">
        <v>128</v>
      </c>
      <c r="K2008" s="7" t="s">
        <v>104</v>
      </c>
      <c r="L2008" s="5">
        <v>29322</v>
      </c>
      <c r="M2008" s="7" t="s">
        <v>35</v>
      </c>
      <c r="N2008" s="7" t="s">
        <v>47</v>
      </c>
      <c r="O2008" s="7" t="s">
        <v>37</v>
      </c>
      <c r="P2008" s="7" t="s">
        <v>76</v>
      </c>
      <c r="Q2008" s="7" t="s">
        <v>39</v>
      </c>
      <c r="R2008" s="7" cm="1">
        <f t="array" ref="R2008">_xlfn.IFS(Table3[[#This Row],[Performance Levels]]="Exceeds",4,Table3[[#This Row],[Performance Levels]]="Fully Meets",3,Table3[[#This Row],[Performance Levels]]="PIP",1,Table3[[#This Row],[Performance Levels]]="Needs Improvement",2)</f>
        <v>3</v>
      </c>
      <c r="S2008" s="7">
        <v>2</v>
      </c>
      <c r="T2008" s="7" t="str" cm="1">
        <f t="array" ref="T2008">_xlfn.IFS(S2008&lt;=2,"Excellent",S2008=3,"Average",S2008&lt;=5,"Poor")</f>
        <v>Excellent</v>
      </c>
      <c r="U2008" s="5">
        <v>45125</v>
      </c>
      <c r="V2008" s="7">
        <v>4</v>
      </c>
      <c r="W2008" s="7" t="str" cm="1">
        <f t="array" ref="W2008">_xlfn.IFS(S2008&lt;=2,"High",S2008=3,"Moderate",S2008&lt;=5,"Low")</f>
        <v>High</v>
      </c>
      <c r="X2008" s="7">
        <v>1</v>
      </c>
      <c r="Y2008" s="7" t="str" cm="1">
        <f t="array" ref="Y2008">_xlfn.IFS(S2008&lt;=2,"High",S2008=3,"Moderate",S2008&lt;=5,"Low")</f>
        <v>High</v>
      </c>
      <c r="Z2008" s="7">
        <v>1</v>
      </c>
      <c r="AA2008" s="7" t="str" cm="1">
        <f t="array" ref="AA2008">_xlfn.IFS(S2008&lt;=2,"High",S2008=3,"Moderate",S2008&lt;=5,"Low")</f>
        <v>High</v>
      </c>
      <c r="AB2008" s="5">
        <v>44906</v>
      </c>
      <c r="AC2008" s="7" t="s">
        <v>67</v>
      </c>
      <c r="AD2008" s="7" t="s">
        <v>50</v>
      </c>
      <c r="AE2008" s="7" t="s">
        <v>42</v>
      </c>
      <c r="AF2008" s="7">
        <v>4</v>
      </c>
      <c r="AG2008" s="8">
        <v>723.57</v>
      </c>
      <c r="AH2008" s="7">
        <v>42</v>
      </c>
      <c r="AI2008" s="7" t="str" cm="1">
        <f t="array" ref="AI2008">_xlfn.IFS(AH2008&lt;=25,"Young",AH2008&lt;=50,"Adult",AH2008&gt;50,"Old")</f>
        <v>Adult</v>
      </c>
    </row>
    <row r="2009" spans="1:35" x14ac:dyDescent="0.35">
      <c r="A2009" s="11">
        <v>2531</v>
      </c>
      <c r="B2009" s="9">
        <v>45131</v>
      </c>
      <c r="C2009" s="10">
        <f t="shared" ca="1" si="31"/>
        <v>2.8222222222222224</v>
      </c>
      <c r="D2009" s="11" t="s">
        <v>127</v>
      </c>
      <c r="E2009" s="11" t="s">
        <v>68</v>
      </c>
      <c r="F2009" s="11" t="s">
        <v>29</v>
      </c>
      <c r="G2009" s="11" t="s">
        <v>45</v>
      </c>
      <c r="H2009" s="11" t="s">
        <v>55</v>
      </c>
      <c r="I2009" s="11" t="s">
        <v>54</v>
      </c>
      <c r="J2009" s="11" t="s">
        <v>128</v>
      </c>
      <c r="K2009" s="11" t="s">
        <v>81</v>
      </c>
      <c r="L2009" s="9">
        <v>18769</v>
      </c>
      <c r="M2009" s="11" t="s">
        <v>35</v>
      </c>
      <c r="N2009" s="11" t="s">
        <v>47</v>
      </c>
      <c r="O2009" s="11" t="s">
        <v>71</v>
      </c>
      <c r="P2009" s="11" t="s">
        <v>38</v>
      </c>
      <c r="Q2009" s="11" t="s">
        <v>39</v>
      </c>
      <c r="R2009" s="11" cm="1">
        <f t="array" ref="R2009">_xlfn.IFS(Table3[[#This Row],[Performance Levels]]="Exceeds",4,Table3[[#This Row],[Performance Levels]]="Fully Meets",3,Table3[[#This Row],[Performance Levels]]="PIP",1,Table3[[#This Row],[Performance Levels]]="Needs Improvement",2)</f>
        <v>3</v>
      </c>
      <c r="S2009" s="11">
        <v>2</v>
      </c>
      <c r="T2009" s="11" t="str" cm="1">
        <f t="array" ref="T2009">_xlfn.IFS(S2009&lt;=2,"Excellent",S2009=3,"Average",S2009&lt;=5,"Poor")</f>
        <v>Excellent</v>
      </c>
      <c r="U2009" s="9">
        <v>44801</v>
      </c>
      <c r="V2009" s="11">
        <v>2</v>
      </c>
      <c r="W2009" s="11" t="str" cm="1">
        <f t="array" ref="W2009">_xlfn.IFS(S2009&lt;=2,"High",S2009=3,"Moderate",S2009&lt;=5,"Low")</f>
        <v>High</v>
      </c>
      <c r="X2009" s="11">
        <v>5</v>
      </c>
      <c r="Y2009" s="11" t="str" cm="1">
        <f t="array" ref="Y2009">_xlfn.IFS(S2009&lt;=2,"High",S2009=3,"Moderate",S2009&lt;=5,"Low")</f>
        <v>High</v>
      </c>
      <c r="Z2009" s="11">
        <v>4</v>
      </c>
      <c r="AA2009" s="11" t="str" cm="1">
        <f t="array" ref="AA2009">_xlfn.IFS(S2009&lt;=2,"High",S2009=3,"Moderate",S2009&lt;=5,"Low")</f>
        <v>High</v>
      </c>
      <c r="AB2009" s="9">
        <v>44866</v>
      </c>
      <c r="AC2009" s="11" t="s">
        <v>91</v>
      </c>
      <c r="AD2009" s="11" t="s">
        <v>41</v>
      </c>
      <c r="AE2009" s="11" t="s">
        <v>51</v>
      </c>
      <c r="AF2009" s="11">
        <v>1</v>
      </c>
      <c r="AG2009" s="12">
        <v>725.34</v>
      </c>
      <c r="AH2009" s="11">
        <v>72</v>
      </c>
      <c r="AI2009" s="11" t="str" cm="1">
        <f t="array" ref="AI2009">_xlfn.IFS(AH2009&lt;=25,"Young",AH2009&lt;=50,"Adult",AH2009&gt;50,"Old")</f>
        <v>Old</v>
      </c>
    </row>
    <row r="2010" spans="1:35" x14ac:dyDescent="0.35">
      <c r="A2010" s="7">
        <v>2532</v>
      </c>
      <c r="B2010" s="5">
        <v>44030</v>
      </c>
      <c r="C2010" s="6">
        <f t="shared" ca="1" si="31"/>
        <v>5.8388888888888886</v>
      </c>
      <c r="D2010" s="7" t="s">
        <v>144</v>
      </c>
      <c r="E2010" s="7" t="s">
        <v>80</v>
      </c>
      <c r="F2010" s="7" t="s">
        <v>29</v>
      </c>
      <c r="G2010" s="7" t="s">
        <v>30</v>
      </c>
      <c r="H2010" s="7" t="s">
        <v>44</v>
      </c>
      <c r="I2010" s="7" t="s">
        <v>45</v>
      </c>
      <c r="J2010" s="7" t="s">
        <v>94</v>
      </c>
      <c r="K2010" s="7" t="s">
        <v>64</v>
      </c>
      <c r="L2010" s="5">
        <v>26546</v>
      </c>
      <c r="M2010" s="7" t="s">
        <v>35</v>
      </c>
      <c r="N2010" s="7" t="s">
        <v>47</v>
      </c>
      <c r="O2010" s="7" t="s">
        <v>59</v>
      </c>
      <c r="P2010" s="7" t="s">
        <v>38</v>
      </c>
      <c r="Q2010" s="7" t="s">
        <v>39</v>
      </c>
      <c r="R2010" s="7" cm="1">
        <f t="array" ref="R2010">_xlfn.IFS(Table3[[#This Row],[Performance Levels]]="Exceeds",4,Table3[[#This Row],[Performance Levels]]="Fully Meets",3,Table3[[#This Row],[Performance Levels]]="PIP",1,Table3[[#This Row],[Performance Levels]]="Needs Improvement",2)</f>
        <v>3</v>
      </c>
      <c r="S2010" s="7">
        <v>4</v>
      </c>
      <c r="T2010" s="7" t="str" cm="1">
        <f t="array" ref="T2010">_xlfn.IFS(S2010&lt;=2,"Excellent",S2010=3,"Average",S2010&lt;=5,"Poor")</f>
        <v>Poor</v>
      </c>
      <c r="U2010" s="5">
        <v>45011</v>
      </c>
      <c r="V2010" s="7">
        <v>1</v>
      </c>
      <c r="W2010" s="7" t="str" cm="1">
        <f t="array" ref="W2010">_xlfn.IFS(S2010&lt;=2,"High",S2010=3,"Moderate",S2010&lt;=5,"Low")</f>
        <v>Low</v>
      </c>
      <c r="X2010" s="7">
        <v>1</v>
      </c>
      <c r="Y2010" s="7" t="str" cm="1">
        <f t="array" ref="Y2010">_xlfn.IFS(S2010&lt;=2,"High",S2010=3,"Moderate",S2010&lt;=5,"Low")</f>
        <v>Low</v>
      </c>
      <c r="Z2010" s="7">
        <v>4</v>
      </c>
      <c r="AA2010" s="7" t="str" cm="1">
        <f t="array" ref="AA2010">_xlfn.IFS(S2010&lt;=2,"High",S2010=3,"Moderate",S2010&lt;=5,"Low")</f>
        <v>Low</v>
      </c>
      <c r="AB2010" s="5">
        <v>45064</v>
      </c>
      <c r="AC2010" s="7" t="s">
        <v>40</v>
      </c>
      <c r="AD2010" s="7" t="s">
        <v>41</v>
      </c>
      <c r="AE2010" s="7" t="s">
        <v>51</v>
      </c>
      <c r="AF2010" s="7">
        <v>2</v>
      </c>
      <c r="AG2010" s="8">
        <v>119.48</v>
      </c>
      <c r="AH2010" s="7">
        <v>48</v>
      </c>
      <c r="AI2010" s="7" t="str" cm="1">
        <f t="array" ref="AI2010">_xlfn.IFS(AH2010&lt;=25,"Young",AH2010&lt;=50,"Adult",AH2010&gt;50,"Old")</f>
        <v>Adult</v>
      </c>
    </row>
    <row r="2011" spans="1:35" x14ac:dyDescent="0.35">
      <c r="A2011" s="11">
        <v>2533</v>
      </c>
      <c r="B2011" s="9">
        <v>44321</v>
      </c>
      <c r="C2011" s="10">
        <f t="shared" ca="1" si="31"/>
        <v>5.041666666666667</v>
      </c>
      <c r="D2011" s="11" t="s">
        <v>144</v>
      </c>
      <c r="E2011" s="11" t="s">
        <v>53</v>
      </c>
      <c r="F2011" s="11" t="s">
        <v>29</v>
      </c>
      <c r="G2011" s="11" t="s">
        <v>54</v>
      </c>
      <c r="H2011" s="11" t="s">
        <v>44</v>
      </c>
      <c r="I2011" s="11" t="s">
        <v>32</v>
      </c>
      <c r="J2011" s="11" t="s">
        <v>94</v>
      </c>
      <c r="K2011" s="11" t="s">
        <v>69</v>
      </c>
      <c r="L2011" s="9">
        <v>24271</v>
      </c>
      <c r="M2011" s="11" t="s">
        <v>35</v>
      </c>
      <c r="N2011" s="11" t="s">
        <v>47</v>
      </c>
      <c r="O2011" s="11" t="s">
        <v>37</v>
      </c>
      <c r="P2011" s="11" t="s">
        <v>76</v>
      </c>
      <c r="Q2011" s="11" t="s">
        <v>39</v>
      </c>
      <c r="R2011" s="11" cm="1">
        <f t="array" ref="R2011">_xlfn.IFS(Table3[[#This Row],[Performance Levels]]="Exceeds",4,Table3[[#This Row],[Performance Levels]]="Fully Meets",3,Table3[[#This Row],[Performance Levels]]="PIP",1,Table3[[#This Row],[Performance Levels]]="Needs Improvement",2)</f>
        <v>3</v>
      </c>
      <c r="S2011" s="11">
        <v>1</v>
      </c>
      <c r="T2011" s="11" t="str" cm="1">
        <f t="array" ref="T2011">_xlfn.IFS(S2011&lt;=2,"Excellent",S2011=3,"Average",S2011&lt;=5,"Poor")</f>
        <v>Excellent</v>
      </c>
      <c r="U2011" s="9">
        <v>44793</v>
      </c>
      <c r="V2011" s="11">
        <v>1</v>
      </c>
      <c r="W2011" s="11" t="str" cm="1">
        <f t="array" ref="W2011">_xlfn.IFS(S2011&lt;=2,"High",S2011=3,"Moderate",S2011&lt;=5,"Low")</f>
        <v>High</v>
      </c>
      <c r="X2011" s="11">
        <v>1</v>
      </c>
      <c r="Y2011" s="11" t="str" cm="1">
        <f t="array" ref="Y2011">_xlfn.IFS(S2011&lt;=2,"High",S2011=3,"Moderate",S2011&lt;=5,"Low")</f>
        <v>High</v>
      </c>
      <c r="Z2011" s="11">
        <v>3</v>
      </c>
      <c r="AA2011" s="11" t="str" cm="1">
        <f t="array" ref="AA2011">_xlfn.IFS(S2011&lt;=2,"High",S2011=3,"Moderate",S2011&lt;=5,"Low")</f>
        <v>High</v>
      </c>
      <c r="AB2011" s="9">
        <v>45129</v>
      </c>
      <c r="AC2011" s="11" t="s">
        <v>91</v>
      </c>
      <c r="AD2011" s="11" t="s">
        <v>50</v>
      </c>
      <c r="AE2011" s="11" t="s">
        <v>62</v>
      </c>
      <c r="AF2011" s="11">
        <v>1</v>
      </c>
      <c r="AG2011" s="12">
        <v>226.93</v>
      </c>
      <c r="AH2011" s="11">
        <v>55</v>
      </c>
      <c r="AI2011" s="11" t="str" cm="1">
        <f t="array" ref="AI2011">_xlfn.IFS(AH2011&lt;=25,"Young",AH2011&lt;=50,"Adult",AH2011&gt;50,"Old")</f>
        <v>Old</v>
      </c>
    </row>
    <row r="2012" spans="1:35" x14ac:dyDescent="0.35">
      <c r="A2012" s="7">
        <v>2534</v>
      </c>
      <c r="B2012" s="5">
        <v>43570</v>
      </c>
      <c r="C2012" s="6">
        <f t="shared" ca="1" si="31"/>
        <v>7.0972222222222223</v>
      </c>
      <c r="D2012" s="7" t="s">
        <v>149</v>
      </c>
      <c r="E2012" s="7" t="s">
        <v>68</v>
      </c>
      <c r="F2012" s="7" t="s">
        <v>29</v>
      </c>
      <c r="G2012" s="7" t="s">
        <v>45</v>
      </c>
      <c r="H2012" s="7" t="s">
        <v>55</v>
      </c>
      <c r="I2012" s="7" t="s">
        <v>32</v>
      </c>
      <c r="J2012" s="7" t="s">
        <v>94</v>
      </c>
      <c r="K2012" s="7" t="s">
        <v>95</v>
      </c>
      <c r="L2012" s="5">
        <v>22102</v>
      </c>
      <c r="M2012" s="7" t="s">
        <v>35</v>
      </c>
      <c r="N2012" s="7" t="s">
        <v>47</v>
      </c>
      <c r="O2012" s="7" t="s">
        <v>59</v>
      </c>
      <c r="P2012" s="7" t="s">
        <v>76</v>
      </c>
      <c r="Q2012" s="7" t="s">
        <v>39</v>
      </c>
      <c r="R2012" s="7" cm="1">
        <f t="array" ref="R2012">_xlfn.IFS(Table3[[#This Row],[Performance Levels]]="Exceeds",4,Table3[[#This Row],[Performance Levels]]="Fully Meets",3,Table3[[#This Row],[Performance Levels]]="PIP",1,Table3[[#This Row],[Performance Levels]]="Needs Improvement",2)</f>
        <v>3</v>
      </c>
      <c r="S2012" s="7">
        <v>1</v>
      </c>
      <c r="T2012" s="7" t="str" cm="1">
        <f t="array" ref="T2012">_xlfn.IFS(S2012&lt;=2,"Excellent",S2012=3,"Average",S2012&lt;=5,"Poor")</f>
        <v>Excellent</v>
      </c>
      <c r="U2012" s="5">
        <v>44849</v>
      </c>
      <c r="V2012" s="7">
        <v>2</v>
      </c>
      <c r="W2012" s="7" t="str" cm="1">
        <f t="array" ref="W2012">_xlfn.IFS(S2012&lt;=2,"High",S2012=3,"Moderate",S2012&lt;=5,"Low")</f>
        <v>High</v>
      </c>
      <c r="X2012" s="7">
        <v>2</v>
      </c>
      <c r="Y2012" s="7" t="str" cm="1">
        <f t="array" ref="Y2012">_xlfn.IFS(S2012&lt;=2,"High",S2012=3,"Moderate",S2012&lt;=5,"Low")</f>
        <v>High</v>
      </c>
      <c r="Z2012" s="7">
        <v>5</v>
      </c>
      <c r="AA2012" s="7" t="str" cm="1">
        <f t="array" ref="AA2012">_xlfn.IFS(S2012&lt;=2,"High",S2012=3,"Moderate",S2012&lt;=5,"Low")</f>
        <v>High</v>
      </c>
      <c r="AB2012" s="5">
        <v>44795</v>
      </c>
      <c r="AC2012" s="7" t="s">
        <v>40</v>
      </c>
      <c r="AD2012" s="7" t="s">
        <v>41</v>
      </c>
      <c r="AE2012" s="7" t="s">
        <v>72</v>
      </c>
      <c r="AF2012" s="7">
        <v>3</v>
      </c>
      <c r="AG2012" s="8">
        <v>739.85</v>
      </c>
      <c r="AH2012" s="7">
        <v>59</v>
      </c>
      <c r="AI2012" s="7" t="str" cm="1">
        <f t="array" ref="AI2012">_xlfn.IFS(AH2012&lt;=25,"Young",AH2012&lt;=50,"Adult",AH2012&gt;50,"Old")</f>
        <v>Old</v>
      </c>
    </row>
    <row r="2013" spans="1:35" x14ac:dyDescent="0.35">
      <c r="A2013" s="11">
        <v>2535</v>
      </c>
      <c r="B2013" s="9">
        <v>44067</v>
      </c>
      <c r="C2013" s="10">
        <f t="shared" ca="1" si="31"/>
        <v>5.7388888888888889</v>
      </c>
      <c r="D2013" s="11" t="s">
        <v>145</v>
      </c>
      <c r="E2013" s="11" t="s">
        <v>28</v>
      </c>
      <c r="F2013" s="11" t="s">
        <v>29</v>
      </c>
      <c r="G2013" s="11" t="s">
        <v>30</v>
      </c>
      <c r="H2013" s="11" t="s">
        <v>55</v>
      </c>
      <c r="I2013" s="11" t="s">
        <v>45</v>
      </c>
      <c r="J2013" s="11" t="s">
        <v>56</v>
      </c>
      <c r="K2013" s="11" t="s">
        <v>69</v>
      </c>
      <c r="L2013" s="9">
        <v>28755</v>
      </c>
      <c r="M2013" s="11" t="s">
        <v>35</v>
      </c>
      <c r="N2013" s="11" t="s">
        <v>47</v>
      </c>
      <c r="O2013" s="11" t="s">
        <v>59</v>
      </c>
      <c r="P2013" s="11" t="s">
        <v>60</v>
      </c>
      <c r="Q2013" s="11" t="s">
        <v>39</v>
      </c>
      <c r="R2013" s="11" cm="1">
        <f t="array" ref="R2013">_xlfn.IFS(Table3[[#This Row],[Performance Levels]]="Exceeds",4,Table3[[#This Row],[Performance Levels]]="Fully Meets",3,Table3[[#This Row],[Performance Levels]]="PIP",1,Table3[[#This Row],[Performance Levels]]="Needs Improvement",2)</f>
        <v>3</v>
      </c>
      <c r="S2013" s="11">
        <v>2</v>
      </c>
      <c r="T2013" s="11" t="str" cm="1">
        <f t="array" ref="T2013">_xlfn.IFS(S2013&lt;=2,"Excellent",S2013=3,"Average",S2013&lt;=5,"Poor")</f>
        <v>Excellent</v>
      </c>
      <c r="U2013" s="9">
        <v>44779</v>
      </c>
      <c r="V2013" s="11">
        <v>2</v>
      </c>
      <c r="W2013" s="11" t="str" cm="1">
        <f t="array" ref="W2013">_xlfn.IFS(S2013&lt;=2,"High",S2013=3,"Moderate",S2013&lt;=5,"Low")</f>
        <v>High</v>
      </c>
      <c r="X2013" s="11">
        <v>5</v>
      </c>
      <c r="Y2013" s="11" t="str" cm="1">
        <f t="array" ref="Y2013">_xlfn.IFS(S2013&lt;=2,"High",S2013=3,"Moderate",S2013&lt;=5,"Low")</f>
        <v>High</v>
      </c>
      <c r="Z2013" s="11">
        <v>2</v>
      </c>
      <c r="AA2013" s="11" t="str" cm="1">
        <f t="array" ref="AA2013">_xlfn.IFS(S2013&lt;=2,"High",S2013=3,"Moderate",S2013&lt;=5,"Low")</f>
        <v>High</v>
      </c>
      <c r="AB2013" s="9">
        <v>44836</v>
      </c>
      <c r="AC2013" s="11" t="s">
        <v>61</v>
      </c>
      <c r="AD2013" s="11" t="s">
        <v>41</v>
      </c>
      <c r="AE2013" s="11" t="s">
        <v>51</v>
      </c>
      <c r="AF2013" s="11">
        <v>2</v>
      </c>
      <c r="AG2013" s="12">
        <v>369.68</v>
      </c>
      <c r="AH2013" s="11">
        <v>42</v>
      </c>
      <c r="AI2013" s="11" t="str" cm="1">
        <f t="array" ref="AI2013">_xlfn.IFS(AH2013&lt;=25,"Young",AH2013&lt;=50,"Adult",AH2013&gt;50,"Old")</f>
        <v>Adult</v>
      </c>
    </row>
    <row r="2014" spans="1:35" x14ac:dyDescent="0.35">
      <c r="A2014" s="7">
        <v>2536</v>
      </c>
      <c r="B2014" s="5">
        <v>44926</v>
      </c>
      <c r="C2014" s="6">
        <f t="shared" ca="1" si="31"/>
        <v>3.3888888888888888</v>
      </c>
      <c r="D2014" s="7" t="s">
        <v>147</v>
      </c>
      <c r="E2014" s="7" t="s">
        <v>84</v>
      </c>
      <c r="F2014" s="7" t="s">
        <v>29</v>
      </c>
      <c r="G2014" s="7" t="s">
        <v>30</v>
      </c>
      <c r="H2014" s="7" t="s">
        <v>31</v>
      </c>
      <c r="I2014" s="7" t="s">
        <v>32</v>
      </c>
      <c r="J2014" s="7" t="s">
        <v>56</v>
      </c>
      <c r="K2014" s="7" t="s">
        <v>69</v>
      </c>
      <c r="L2014" s="5">
        <v>18662</v>
      </c>
      <c r="M2014" s="7" t="s">
        <v>35</v>
      </c>
      <c r="N2014" s="7" t="s">
        <v>47</v>
      </c>
      <c r="O2014" s="7" t="s">
        <v>48</v>
      </c>
      <c r="P2014" s="7" t="s">
        <v>66</v>
      </c>
      <c r="Q2014" s="7" t="s">
        <v>39</v>
      </c>
      <c r="R2014" s="7" cm="1">
        <f t="array" ref="R2014">_xlfn.IFS(Table3[[#This Row],[Performance Levels]]="Exceeds",4,Table3[[#This Row],[Performance Levels]]="Fully Meets",3,Table3[[#This Row],[Performance Levels]]="PIP",1,Table3[[#This Row],[Performance Levels]]="Needs Improvement",2)</f>
        <v>3</v>
      </c>
      <c r="S2014" s="7">
        <v>2</v>
      </c>
      <c r="T2014" s="7" t="str" cm="1">
        <f t="array" ref="T2014">_xlfn.IFS(S2014&lt;=2,"Excellent",S2014=3,"Average",S2014&lt;=5,"Poor")</f>
        <v>Excellent</v>
      </c>
      <c r="U2014" s="5">
        <v>44911</v>
      </c>
      <c r="V2014" s="7">
        <v>2</v>
      </c>
      <c r="W2014" s="7" t="str" cm="1">
        <f t="array" ref="W2014">_xlfn.IFS(S2014&lt;=2,"High",S2014=3,"Moderate",S2014&lt;=5,"Low")</f>
        <v>High</v>
      </c>
      <c r="X2014" s="7">
        <v>1</v>
      </c>
      <c r="Y2014" s="7" t="str" cm="1">
        <f t="array" ref="Y2014">_xlfn.IFS(S2014&lt;=2,"High",S2014=3,"Moderate",S2014&lt;=5,"Low")</f>
        <v>High</v>
      </c>
      <c r="Z2014" s="7">
        <v>2</v>
      </c>
      <c r="AA2014" s="7" t="str" cm="1">
        <f t="array" ref="AA2014">_xlfn.IFS(S2014&lt;=2,"High",S2014=3,"Moderate",S2014&lt;=5,"Low")</f>
        <v>High</v>
      </c>
      <c r="AB2014" s="5">
        <v>44799</v>
      </c>
      <c r="AC2014" s="7" t="s">
        <v>40</v>
      </c>
      <c r="AD2014" s="7" t="s">
        <v>50</v>
      </c>
      <c r="AE2014" s="7" t="s">
        <v>62</v>
      </c>
      <c r="AF2014" s="7">
        <v>1</v>
      </c>
      <c r="AG2014" s="8">
        <v>243.63</v>
      </c>
      <c r="AH2014" s="7">
        <v>71</v>
      </c>
      <c r="AI2014" s="7" t="str" cm="1">
        <f t="array" ref="AI2014">_xlfn.IFS(AH2014&lt;=25,"Young",AH2014&lt;=50,"Adult",AH2014&gt;50,"Old")</f>
        <v>Old</v>
      </c>
    </row>
    <row r="2015" spans="1:35" x14ac:dyDescent="0.35">
      <c r="A2015" s="11">
        <v>2537</v>
      </c>
      <c r="B2015" s="9">
        <v>44822</v>
      </c>
      <c r="C2015" s="10">
        <f t="shared" ca="1" si="31"/>
        <v>3.6722222222222221</v>
      </c>
      <c r="D2015" s="11" t="s">
        <v>138</v>
      </c>
      <c r="E2015" s="11" t="s">
        <v>53</v>
      </c>
      <c r="F2015" s="11" t="s">
        <v>29</v>
      </c>
      <c r="G2015" s="11" t="s">
        <v>54</v>
      </c>
      <c r="H2015" s="11" t="s">
        <v>44</v>
      </c>
      <c r="I2015" s="11" t="s">
        <v>54</v>
      </c>
      <c r="J2015" s="11" t="s">
        <v>94</v>
      </c>
      <c r="K2015" s="11" t="s">
        <v>69</v>
      </c>
      <c r="L2015" s="9">
        <v>18833</v>
      </c>
      <c r="M2015" s="11" t="s">
        <v>35</v>
      </c>
      <c r="N2015" s="11" t="s">
        <v>36</v>
      </c>
      <c r="O2015" s="11" t="s">
        <v>37</v>
      </c>
      <c r="P2015" s="11" t="s">
        <v>60</v>
      </c>
      <c r="Q2015" s="11" t="s">
        <v>39</v>
      </c>
      <c r="R2015" s="11" cm="1">
        <f t="array" ref="R2015">_xlfn.IFS(Table3[[#This Row],[Performance Levels]]="Exceeds",4,Table3[[#This Row],[Performance Levels]]="Fully Meets",3,Table3[[#This Row],[Performance Levels]]="PIP",1,Table3[[#This Row],[Performance Levels]]="Needs Improvement",2)</f>
        <v>3</v>
      </c>
      <c r="S2015" s="11">
        <v>2</v>
      </c>
      <c r="T2015" s="11" t="str" cm="1">
        <f t="array" ref="T2015">_xlfn.IFS(S2015&lt;=2,"Excellent",S2015=3,"Average",S2015&lt;=5,"Poor")</f>
        <v>Excellent</v>
      </c>
      <c r="U2015" s="9">
        <v>45133</v>
      </c>
      <c r="V2015" s="11">
        <v>4</v>
      </c>
      <c r="W2015" s="11" t="str" cm="1">
        <f t="array" ref="W2015">_xlfn.IFS(S2015&lt;=2,"High",S2015=3,"Moderate",S2015&lt;=5,"Low")</f>
        <v>High</v>
      </c>
      <c r="X2015" s="11">
        <v>5</v>
      </c>
      <c r="Y2015" s="11" t="str" cm="1">
        <f t="array" ref="Y2015">_xlfn.IFS(S2015&lt;=2,"High",S2015=3,"Moderate",S2015&lt;=5,"Low")</f>
        <v>High</v>
      </c>
      <c r="Z2015" s="11">
        <v>4</v>
      </c>
      <c r="AA2015" s="11" t="str" cm="1">
        <f t="array" ref="AA2015">_xlfn.IFS(S2015&lt;=2,"High",S2015=3,"Moderate",S2015&lt;=5,"Low")</f>
        <v>High</v>
      </c>
      <c r="AB2015" s="9">
        <v>45004</v>
      </c>
      <c r="AC2015" s="11" t="s">
        <v>61</v>
      </c>
      <c r="AD2015" s="11" t="s">
        <v>50</v>
      </c>
      <c r="AE2015" s="11" t="s">
        <v>42</v>
      </c>
      <c r="AF2015" s="11">
        <v>5</v>
      </c>
      <c r="AG2015" s="12">
        <v>475.8</v>
      </c>
      <c r="AH2015" s="11">
        <v>71</v>
      </c>
      <c r="AI2015" s="11" t="str" cm="1">
        <f t="array" ref="AI2015">_xlfn.IFS(AH2015&lt;=25,"Young",AH2015&lt;=50,"Adult",AH2015&gt;50,"Old")</f>
        <v>Old</v>
      </c>
    </row>
    <row r="2016" spans="1:35" x14ac:dyDescent="0.35">
      <c r="A2016" s="7">
        <v>2538</v>
      </c>
      <c r="B2016" s="5">
        <v>43722</v>
      </c>
      <c r="C2016" s="6">
        <f t="shared" ca="1" si="31"/>
        <v>6.6833333333333336</v>
      </c>
      <c r="D2016" s="7" t="s">
        <v>138</v>
      </c>
      <c r="E2016" s="7" t="s">
        <v>68</v>
      </c>
      <c r="F2016" s="7" t="s">
        <v>29</v>
      </c>
      <c r="G2016" s="7" t="s">
        <v>54</v>
      </c>
      <c r="H2016" s="7" t="s">
        <v>31</v>
      </c>
      <c r="I2016" s="7" t="s">
        <v>45</v>
      </c>
      <c r="J2016" s="7" t="s">
        <v>94</v>
      </c>
      <c r="K2016" s="7" t="s">
        <v>100</v>
      </c>
      <c r="L2016" s="5">
        <v>31462</v>
      </c>
      <c r="M2016" s="7" t="s">
        <v>35</v>
      </c>
      <c r="N2016" s="7" t="s">
        <v>36</v>
      </c>
      <c r="O2016" s="7" t="s">
        <v>48</v>
      </c>
      <c r="P2016" s="7" t="s">
        <v>60</v>
      </c>
      <c r="Q2016" s="7" t="s">
        <v>39</v>
      </c>
      <c r="R2016" s="7" cm="1">
        <f t="array" ref="R2016">_xlfn.IFS(Table3[[#This Row],[Performance Levels]]="Exceeds",4,Table3[[#This Row],[Performance Levels]]="Fully Meets",3,Table3[[#This Row],[Performance Levels]]="PIP",1,Table3[[#This Row],[Performance Levels]]="Needs Improvement",2)</f>
        <v>3</v>
      </c>
      <c r="S2016" s="7">
        <v>5</v>
      </c>
      <c r="T2016" s="7" t="str" cm="1">
        <f t="array" ref="T2016">_xlfn.IFS(S2016&lt;=2,"Excellent",S2016=3,"Average",S2016&lt;=5,"Poor")</f>
        <v>Poor</v>
      </c>
      <c r="U2016" s="5">
        <v>44836</v>
      </c>
      <c r="V2016" s="7">
        <v>5</v>
      </c>
      <c r="W2016" s="7" t="str" cm="1">
        <f t="array" ref="W2016">_xlfn.IFS(S2016&lt;=2,"High",S2016=3,"Moderate",S2016&lt;=5,"Low")</f>
        <v>Low</v>
      </c>
      <c r="X2016" s="7">
        <v>4</v>
      </c>
      <c r="Y2016" s="7" t="str" cm="1">
        <f t="array" ref="Y2016">_xlfn.IFS(S2016&lt;=2,"High",S2016=3,"Moderate",S2016&lt;=5,"Low")</f>
        <v>Low</v>
      </c>
      <c r="Z2016" s="7">
        <v>5</v>
      </c>
      <c r="AA2016" s="7" t="str" cm="1">
        <f t="array" ref="AA2016">_xlfn.IFS(S2016&lt;=2,"High",S2016=3,"Moderate",S2016&lt;=5,"Low")</f>
        <v>Low</v>
      </c>
      <c r="AB2016" s="5">
        <v>45022</v>
      </c>
      <c r="AC2016" s="7" t="s">
        <v>40</v>
      </c>
      <c r="AD2016" s="7" t="s">
        <v>50</v>
      </c>
      <c r="AE2016" s="7" t="s">
        <v>72</v>
      </c>
      <c r="AF2016" s="7">
        <v>3</v>
      </c>
      <c r="AG2016" s="8">
        <v>418.25</v>
      </c>
      <c r="AH2016" s="7">
        <v>33</v>
      </c>
      <c r="AI2016" s="7" t="str" cm="1">
        <f t="array" ref="AI2016">_xlfn.IFS(AH2016&lt;=25,"Young",AH2016&lt;=50,"Adult",AH2016&gt;50,"Old")</f>
        <v>Adult</v>
      </c>
    </row>
    <row r="2017" spans="1:35" x14ac:dyDescent="0.35">
      <c r="A2017" s="11">
        <v>2539</v>
      </c>
      <c r="B2017" s="9">
        <v>43543</v>
      </c>
      <c r="C2017" s="10">
        <f t="shared" ca="1" si="31"/>
        <v>7.1694444444444443</v>
      </c>
      <c r="D2017" s="11" t="s">
        <v>138</v>
      </c>
      <c r="E2017" s="11" t="s">
        <v>28</v>
      </c>
      <c r="F2017" s="11" t="s">
        <v>29</v>
      </c>
      <c r="G2017" s="11" t="s">
        <v>45</v>
      </c>
      <c r="H2017" s="11" t="s">
        <v>55</v>
      </c>
      <c r="I2017" s="11" t="s">
        <v>32</v>
      </c>
      <c r="J2017" s="11" t="s">
        <v>94</v>
      </c>
      <c r="K2017" s="11" t="s">
        <v>100</v>
      </c>
      <c r="L2017" s="9">
        <v>19636</v>
      </c>
      <c r="M2017" s="11" t="s">
        <v>35</v>
      </c>
      <c r="N2017" s="11" t="s">
        <v>47</v>
      </c>
      <c r="O2017" s="11" t="s">
        <v>71</v>
      </c>
      <c r="P2017" s="11" t="s">
        <v>66</v>
      </c>
      <c r="Q2017" s="11" t="s">
        <v>39</v>
      </c>
      <c r="R2017" s="11" cm="1">
        <f t="array" ref="R2017">_xlfn.IFS(Table3[[#This Row],[Performance Levels]]="Exceeds",4,Table3[[#This Row],[Performance Levels]]="Fully Meets",3,Table3[[#This Row],[Performance Levels]]="PIP",1,Table3[[#This Row],[Performance Levels]]="Needs Improvement",2)</f>
        <v>3</v>
      </c>
      <c r="S2017" s="11">
        <v>2</v>
      </c>
      <c r="T2017" s="11" t="str" cm="1">
        <f t="array" ref="T2017">_xlfn.IFS(S2017&lt;=2,"Excellent",S2017=3,"Average",S2017&lt;=5,"Poor")</f>
        <v>Excellent</v>
      </c>
      <c r="U2017" s="9">
        <v>44903</v>
      </c>
      <c r="V2017" s="11">
        <v>4</v>
      </c>
      <c r="W2017" s="11" t="str" cm="1">
        <f t="array" ref="W2017">_xlfn.IFS(S2017&lt;=2,"High",S2017=3,"Moderate",S2017&lt;=5,"Low")</f>
        <v>High</v>
      </c>
      <c r="X2017" s="11">
        <v>2</v>
      </c>
      <c r="Y2017" s="11" t="str" cm="1">
        <f t="array" ref="Y2017">_xlfn.IFS(S2017&lt;=2,"High",S2017=3,"Moderate",S2017&lt;=5,"Low")</f>
        <v>High</v>
      </c>
      <c r="Z2017" s="11">
        <v>3</v>
      </c>
      <c r="AA2017" s="11" t="str" cm="1">
        <f t="array" ref="AA2017">_xlfn.IFS(S2017&lt;=2,"High",S2017=3,"Moderate",S2017&lt;=5,"Low")</f>
        <v>High</v>
      </c>
      <c r="AB2017" s="9">
        <v>44875</v>
      </c>
      <c r="AC2017" s="11" t="s">
        <v>91</v>
      </c>
      <c r="AD2017" s="11" t="s">
        <v>41</v>
      </c>
      <c r="AE2017" s="11" t="s">
        <v>72</v>
      </c>
      <c r="AF2017" s="11">
        <v>4</v>
      </c>
      <c r="AG2017" s="12">
        <v>703.84</v>
      </c>
      <c r="AH2017" s="11">
        <v>66</v>
      </c>
      <c r="AI2017" s="11" t="str" cm="1">
        <f t="array" ref="AI2017">_xlfn.IFS(AH2017&lt;=25,"Young",AH2017&lt;=50,"Adult",AH2017&gt;50,"Old")</f>
        <v>Old</v>
      </c>
    </row>
    <row r="2018" spans="1:35" x14ac:dyDescent="0.35">
      <c r="A2018" s="7">
        <v>2540</v>
      </c>
      <c r="B2018" s="5">
        <v>44852</v>
      </c>
      <c r="C2018" s="6">
        <f t="shared" ca="1" si="31"/>
        <v>3.588888888888889</v>
      </c>
      <c r="D2018" s="7" t="s">
        <v>126</v>
      </c>
      <c r="E2018" s="7" t="s">
        <v>28</v>
      </c>
      <c r="F2018" s="7" t="s">
        <v>29</v>
      </c>
      <c r="G2018" s="7" t="s">
        <v>30</v>
      </c>
      <c r="H2018" s="7" t="s">
        <v>55</v>
      </c>
      <c r="I2018" s="7" t="s">
        <v>45</v>
      </c>
      <c r="J2018" s="7" t="s">
        <v>128</v>
      </c>
      <c r="K2018" s="7" t="s">
        <v>34</v>
      </c>
      <c r="L2018" s="5">
        <v>34572</v>
      </c>
      <c r="M2018" s="7" t="s">
        <v>35</v>
      </c>
      <c r="N2018" s="7" t="s">
        <v>36</v>
      </c>
      <c r="O2018" s="7" t="s">
        <v>71</v>
      </c>
      <c r="P2018" s="7" t="s">
        <v>76</v>
      </c>
      <c r="Q2018" s="7" t="s">
        <v>39</v>
      </c>
      <c r="R2018" s="7" cm="1">
        <f t="array" ref="R2018">_xlfn.IFS(Table3[[#This Row],[Performance Levels]]="Exceeds",4,Table3[[#This Row],[Performance Levels]]="Fully Meets",3,Table3[[#This Row],[Performance Levels]]="PIP",1,Table3[[#This Row],[Performance Levels]]="Needs Improvement",2)</f>
        <v>3</v>
      </c>
      <c r="S2018" s="7">
        <v>4</v>
      </c>
      <c r="T2018" s="7" t="str" cm="1">
        <f t="array" ref="T2018">_xlfn.IFS(S2018&lt;=2,"Excellent",S2018=3,"Average",S2018&lt;=5,"Poor")</f>
        <v>Poor</v>
      </c>
      <c r="U2018" s="5">
        <v>45032</v>
      </c>
      <c r="V2018" s="7">
        <v>3</v>
      </c>
      <c r="W2018" s="7" t="str" cm="1">
        <f t="array" ref="W2018">_xlfn.IFS(S2018&lt;=2,"High",S2018=3,"Moderate",S2018&lt;=5,"Low")</f>
        <v>Low</v>
      </c>
      <c r="X2018" s="7">
        <v>4</v>
      </c>
      <c r="Y2018" s="7" t="str" cm="1">
        <f t="array" ref="Y2018">_xlfn.IFS(S2018&lt;=2,"High",S2018=3,"Moderate",S2018&lt;=5,"Low")</f>
        <v>Low</v>
      </c>
      <c r="Z2018" s="7">
        <v>4</v>
      </c>
      <c r="AA2018" s="7" t="str" cm="1">
        <f t="array" ref="AA2018">_xlfn.IFS(S2018&lt;=2,"High",S2018=3,"Moderate",S2018&lt;=5,"Low")</f>
        <v>Low</v>
      </c>
      <c r="AB2018" s="5">
        <v>44846</v>
      </c>
      <c r="AC2018" s="7" t="s">
        <v>61</v>
      </c>
      <c r="AD2018" s="7" t="s">
        <v>41</v>
      </c>
      <c r="AE2018" s="7" t="s">
        <v>42</v>
      </c>
      <c r="AF2018" s="7">
        <v>2</v>
      </c>
      <c r="AG2018" s="8">
        <v>602.26</v>
      </c>
      <c r="AH2018" s="7">
        <v>28</v>
      </c>
      <c r="AI2018" s="7" t="str" cm="1">
        <f t="array" ref="AI2018">_xlfn.IFS(AH2018&lt;=25,"Young",AH2018&lt;=50,"Adult",AH2018&gt;50,"Old")</f>
        <v>Adult</v>
      </c>
    </row>
    <row r="2019" spans="1:35" x14ac:dyDescent="0.35">
      <c r="A2019" s="11">
        <v>2541</v>
      </c>
      <c r="B2019" s="9">
        <v>44773</v>
      </c>
      <c r="C2019" s="10">
        <f t="shared" ca="1" si="31"/>
        <v>3.8055555555555554</v>
      </c>
      <c r="D2019" s="11" t="s">
        <v>127</v>
      </c>
      <c r="E2019" s="11" t="s">
        <v>43</v>
      </c>
      <c r="F2019" s="11" t="s">
        <v>29</v>
      </c>
      <c r="G2019" s="11" t="s">
        <v>54</v>
      </c>
      <c r="H2019" s="11" t="s">
        <v>55</v>
      </c>
      <c r="I2019" s="11" t="s">
        <v>32</v>
      </c>
      <c r="J2019" s="11" t="s">
        <v>128</v>
      </c>
      <c r="K2019" s="11" t="s">
        <v>78</v>
      </c>
      <c r="L2019" s="9">
        <v>26673</v>
      </c>
      <c r="M2019" s="11" t="s">
        <v>35</v>
      </c>
      <c r="N2019" s="11" t="s">
        <v>36</v>
      </c>
      <c r="O2019" s="11" t="s">
        <v>59</v>
      </c>
      <c r="P2019" s="11" t="s">
        <v>66</v>
      </c>
      <c r="Q2019" s="11" t="s">
        <v>39</v>
      </c>
      <c r="R2019" s="11" cm="1">
        <f t="array" ref="R2019">_xlfn.IFS(Table3[[#This Row],[Performance Levels]]="Exceeds",4,Table3[[#This Row],[Performance Levels]]="Fully Meets",3,Table3[[#This Row],[Performance Levels]]="PIP",1,Table3[[#This Row],[Performance Levels]]="Needs Improvement",2)</f>
        <v>3</v>
      </c>
      <c r="S2019" s="11">
        <v>1</v>
      </c>
      <c r="T2019" s="11" t="str" cm="1">
        <f t="array" ref="T2019">_xlfn.IFS(S2019&lt;=2,"Excellent",S2019=3,"Average",S2019&lt;=5,"Poor")</f>
        <v>Excellent</v>
      </c>
      <c r="U2019" s="9">
        <v>45129</v>
      </c>
      <c r="V2019" s="11">
        <v>3</v>
      </c>
      <c r="W2019" s="11" t="str" cm="1">
        <f t="array" ref="W2019">_xlfn.IFS(S2019&lt;=2,"High",S2019=3,"Moderate",S2019&lt;=5,"Low")</f>
        <v>High</v>
      </c>
      <c r="X2019" s="11">
        <v>4</v>
      </c>
      <c r="Y2019" s="11" t="str" cm="1">
        <f t="array" ref="Y2019">_xlfn.IFS(S2019&lt;=2,"High",S2019=3,"Moderate",S2019&lt;=5,"Low")</f>
        <v>High</v>
      </c>
      <c r="Z2019" s="11">
        <v>3</v>
      </c>
      <c r="AA2019" s="11" t="str" cm="1">
        <f t="array" ref="AA2019">_xlfn.IFS(S2019&lt;=2,"High",S2019=3,"Moderate",S2019&lt;=5,"Low")</f>
        <v>High</v>
      </c>
      <c r="AB2019" s="9">
        <v>44784</v>
      </c>
      <c r="AC2019" s="11" t="s">
        <v>91</v>
      </c>
      <c r="AD2019" s="11" t="s">
        <v>41</v>
      </c>
      <c r="AE2019" s="11" t="s">
        <v>72</v>
      </c>
      <c r="AF2019" s="11">
        <v>2</v>
      </c>
      <c r="AG2019" s="12">
        <v>517.83000000000004</v>
      </c>
      <c r="AH2019" s="11">
        <v>49</v>
      </c>
      <c r="AI2019" s="11" t="str" cm="1">
        <f t="array" ref="AI2019">_xlfn.IFS(AH2019&lt;=25,"Young",AH2019&lt;=50,"Adult",AH2019&gt;50,"Old")</f>
        <v>Adult</v>
      </c>
    </row>
    <row r="2020" spans="1:35" x14ac:dyDescent="0.35">
      <c r="A2020" s="7">
        <v>2542</v>
      </c>
      <c r="B2020" s="5">
        <v>44991</v>
      </c>
      <c r="C2020" s="6">
        <f t="shared" ca="1" si="31"/>
        <v>3.2055555555555557</v>
      </c>
      <c r="D2020" s="7" t="s">
        <v>127</v>
      </c>
      <c r="E2020" s="7" t="s">
        <v>86</v>
      </c>
      <c r="F2020" s="7" t="s">
        <v>29</v>
      </c>
      <c r="G2020" s="7" t="s">
        <v>45</v>
      </c>
      <c r="H2020" s="7" t="s">
        <v>44</v>
      </c>
      <c r="I2020" s="7" t="s">
        <v>45</v>
      </c>
      <c r="J2020" s="7" t="s">
        <v>128</v>
      </c>
      <c r="K2020" s="7" t="s">
        <v>78</v>
      </c>
      <c r="L2020" s="5">
        <v>21794</v>
      </c>
      <c r="M2020" s="7" t="s">
        <v>35</v>
      </c>
      <c r="N2020" s="7" t="s">
        <v>47</v>
      </c>
      <c r="O2020" s="7" t="s">
        <v>71</v>
      </c>
      <c r="P2020" s="7" t="s">
        <v>60</v>
      </c>
      <c r="Q2020" s="7" t="s">
        <v>39</v>
      </c>
      <c r="R2020" s="7" cm="1">
        <f t="array" ref="R2020">_xlfn.IFS(Table3[[#This Row],[Performance Levels]]="Exceeds",4,Table3[[#This Row],[Performance Levels]]="Fully Meets",3,Table3[[#This Row],[Performance Levels]]="PIP",1,Table3[[#This Row],[Performance Levels]]="Needs Improvement",2)</f>
        <v>3</v>
      </c>
      <c r="S2020" s="7">
        <v>4</v>
      </c>
      <c r="T2020" s="7" t="str" cm="1">
        <f t="array" ref="T2020">_xlfn.IFS(S2020&lt;=2,"Excellent",S2020=3,"Average",S2020&lt;=5,"Poor")</f>
        <v>Poor</v>
      </c>
      <c r="U2020" s="5">
        <v>44825</v>
      </c>
      <c r="V2020" s="7">
        <v>2</v>
      </c>
      <c r="W2020" s="7" t="str" cm="1">
        <f t="array" ref="W2020">_xlfn.IFS(S2020&lt;=2,"High",S2020=3,"Moderate",S2020&lt;=5,"Low")</f>
        <v>Low</v>
      </c>
      <c r="X2020" s="7">
        <v>1</v>
      </c>
      <c r="Y2020" s="7" t="str" cm="1">
        <f t="array" ref="Y2020">_xlfn.IFS(S2020&lt;=2,"High",S2020=3,"Moderate",S2020&lt;=5,"Low")</f>
        <v>Low</v>
      </c>
      <c r="Z2020" s="7">
        <v>3</v>
      </c>
      <c r="AA2020" s="7" t="str" cm="1">
        <f t="array" ref="AA2020">_xlfn.IFS(S2020&lt;=2,"High",S2020=3,"Moderate",S2020&lt;=5,"Low")</f>
        <v>Low</v>
      </c>
      <c r="AB2020" s="5">
        <v>44794</v>
      </c>
      <c r="AC2020" s="7" t="s">
        <v>91</v>
      </c>
      <c r="AD2020" s="7" t="s">
        <v>50</v>
      </c>
      <c r="AE2020" s="7" t="s">
        <v>62</v>
      </c>
      <c r="AF2020" s="7">
        <v>5</v>
      </c>
      <c r="AG2020" s="8">
        <v>605.99</v>
      </c>
      <c r="AH2020" s="7">
        <v>64</v>
      </c>
      <c r="AI2020" s="7" t="str" cm="1">
        <f t="array" ref="AI2020">_xlfn.IFS(AH2020&lt;=25,"Young",AH2020&lt;=50,"Adult",AH2020&gt;50,"Old")</f>
        <v>Old</v>
      </c>
    </row>
    <row r="2021" spans="1:35" x14ac:dyDescent="0.35">
      <c r="A2021" s="11">
        <v>2543</v>
      </c>
      <c r="B2021" s="9">
        <v>43495</v>
      </c>
      <c r="C2021" s="10">
        <f t="shared" ca="1" si="31"/>
        <v>7.3055555555555554</v>
      </c>
      <c r="D2021" s="11" t="s">
        <v>127</v>
      </c>
      <c r="E2021" s="11" t="s">
        <v>80</v>
      </c>
      <c r="F2021" s="11" t="s">
        <v>107</v>
      </c>
      <c r="G2021" s="11" t="s">
        <v>54</v>
      </c>
      <c r="H2021" s="11" t="s">
        <v>44</v>
      </c>
      <c r="I2021" s="11" t="s">
        <v>54</v>
      </c>
      <c r="J2021" s="11" t="s">
        <v>128</v>
      </c>
      <c r="K2021" s="11" t="s">
        <v>64</v>
      </c>
      <c r="L2021" s="9">
        <v>33597</v>
      </c>
      <c r="M2021" s="11" t="s">
        <v>35</v>
      </c>
      <c r="N2021" s="11" t="s">
        <v>47</v>
      </c>
      <c r="O2021" s="11" t="s">
        <v>37</v>
      </c>
      <c r="P2021" s="11" t="s">
        <v>76</v>
      </c>
      <c r="Q2021" s="11" t="s">
        <v>39</v>
      </c>
      <c r="R2021" s="11" cm="1">
        <f t="array" ref="R2021">_xlfn.IFS(Table3[[#This Row],[Performance Levels]]="Exceeds",4,Table3[[#This Row],[Performance Levels]]="Fully Meets",3,Table3[[#This Row],[Performance Levels]]="PIP",1,Table3[[#This Row],[Performance Levels]]="Needs Improvement",2)</f>
        <v>3</v>
      </c>
      <c r="S2021" s="11">
        <v>2</v>
      </c>
      <c r="T2021" s="11" t="str" cm="1">
        <f t="array" ref="T2021">_xlfn.IFS(S2021&lt;=2,"Excellent",S2021=3,"Average",S2021&lt;=5,"Poor")</f>
        <v>Excellent</v>
      </c>
      <c r="U2021" s="9">
        <v>45113</v>
      </c>
      <c r="V2021" s="11">
        <v>3</v>
      </c>
      <c r="W2021" s="11" t="str" cm="1">
        <f t="array" ref="W2021">_xlfn.IFS(S2021&lt;=2,"High",S2021=3,"Moderate",S2021&lt;=5,"Low")</f>
        <v>High</v>
      </c>
      <c r="X2021" s="11">
        <v>4</v>
      </c>
      <c r="Y2021" s="11" t="str" cm="1">
        <f t="array" ref="Y2021">_xlfn.IFS(S2021&lt;=2,"High",S2021=3,"Moderate",S2021&lt;=5,"Low")</f>
        <v>High</v>
      </c>
      <c r="Z2021" s="11">
        <v>3</v>
      </c>
      <c r="AA2021" s="11" t="str" cm="1">
        <f t="array" ref="AA2021">_xlfn.IFS(S2021&lt;=2,"High",S2021=3,"Moderate",S2021&lt;=5,"Low")</f>
        <v>High</v>
      </c>
      <c r="AB2021" s="9">
        <v>44808</v>
      </c>
      <c r="AC2021" s="11" t="s">
        <v>91</v>
      </c>
      <c r="AD2021" s="11" t="s">
        <v>41</v>
      </c>
      <c r="AE2021" s="11" t="s">
        <v>72</v>
      </c>
      <c r="AF2021" s="11">
        <v>1</v>
      </c>
      <c r="AG2021" s="12">
        <v>100.45</v>
      </c>
      <c r="AH2021" s="11">
        <v>28</v>
      </c>
      <c r="AI2021" s="11" t="str" cm="1">
        <f t="array" ref="AI2021">_xlfn.IFS(AH2021&lt;=25,"Young",AH2021&lt;=50,"Adult",AH2021&gt;50,"Old")</f>
        <v>Adult</v>
      </c>
    </row>
    <row r="2022" spans="1:35" x14ac:dyDescent="0.35">
      <c r="A2022" s="7">
        <v>2544</v>
      </c>
      <c r="B2022" s="5">
        <v>45068</v>
      </c>
      <c r="C2022" s="6">
        <f t="shared" ca="1" si="31"/>
        <v>2.9944444444444445</v>
      </c>
      <c r="D2022" s="7" t="s">
        <v>144</v>
      </c>
      <c r="E2022" s="7" t="s">
        <v>84</v>
      </c>
      <c r="F2022" s="7" t="s">
        <v>29</v>
      </c>
      <c r="G2022" s="7" t="s">
        <v>54</v>
      </c>
      <c r="H2022" s="7" t="s">
        <v>31</v>
      </c>
      <c r="I2022" s="7" t="s">
        <v>32</v>
      </c>
      <c r="J2022" s="7" t="s">
        <v>94</v>
      </c>
      <c r="K2022" s="7" t="s">
        <v>88</v>
      </c>
      <c r="L2022" s="5">
        <v>53431</v>
      </c>
      <c r="M2022" s="7" t="s">
        <v>35</v>
      </c>
      <c r="N2022" s="7" t="s">
        <v>47</v>
      </c>
      <c r="O2022" s="7" t="s">
        <v>37</v>
      </c>
      <c r="P2022" s="7" t="s">
        <v>66</v>
      </c>
      <c r="Q2022" s="7" t="s">
        <v>39</v>
      </c>
      <c r="R2022" s="7" cm="1">
        <f t="array" ref="R2022">_xlfn.IFS(Table3[[#This Row],[Performance Levels]]="Exceeds",4,Table3[[#This Row],[Performance Levels]]="Fully Meets",3,Table3[[#This Row],[Performance Levels]]="PIP",1,Table3[[#This Row],[Performance Levels]]="Needs Improvement",2)</f>
        <v>3</v>
      </c>
      <c r="S2022" s="7">
        <v>1</v>
      </c>
      <c r="T2022" s="7" t="str" cm="1">
        <f t="array" ref="T2022">_xlfn.IFS(S2022&lt;=2,"Excellent",S2022=3,"Average",S2022&lt;=5,"Poor")</f>
        <v>Excellent</v>
      </c>
      <c r="U2022" s="5">
        <v>45114</v>
      </c>
      <c r="V2022" s="7">
        <v>2</v>
      </c>
      <c r="W2022" s="7" t="str" cm="1">
        <f t="array" ref="W2022">_xlfn.IFS(S2022&lt;=2,"High",S2022=3,"Moderate",S2022&lt;=5,"Low")</f>
        <v>High</v>
      </c>
      <c r="X2022" s="7">
        <v>3</v>
      </c>
      <c r="Y2022" s="7" t="str" cm="1">
        <f t="array" ref="Y2022">_xlfn.IFS(S2022&lt;=2,"High",S2022=3,"Moderate",S2022&lt;=5,"Low")</f>
        <v>High</v>
      </c>
      <c r="Z2022" s="7">
        <v>2</v>
      </c>
      <c r="AA2022" s="7" t="str" cm="1">
        <f t="array" ref="AA2022">_xlfn.IFS(S2022&lt;=2,"High",S2022=3,"Moderate",S2022&lt;=5,"Low")</f>
        <v>High</v>
      </c>
      <c r="AB2022" s="5">
        <v>44953</v>
      </c>
      <c r="AC2022" s="7" t="s">
        <v>91</v>
      </c>
      <c r="AD2022" s="7" t="s">
        <v>41</v>
      </c>
      <c r="AE2022" s="7" t="s">
        <v>62</v>
      </c>
      <c r="AF2022" s="7">
        <v>2</v>
      </c>
      <c r="AG2022" s="8">
        <v>767.56</v>
      </c>
      <c r="AH2022" s="7">
        <v>77</v>
      </c>
      <c r="AI2022" s="7" t="str" cm="1">
        <f t="array" ref="AI2022">_xlfn.IFS(AH2022&lt;=25,"Young",AH2022&lt;=50,"Adult",AH2022&gt;50,"Old")</f>
        <v>Old</v>
      </c>
    </row>
    <row r="2023" spans="1:35" x14ac:dyDescent="0.35">
      <c r="A2023" s="11">
        <v>2545</v>
      </c>
      <c r="B2023" s="9">
        <v>43456</v>
      </c>
      <c r="C2023" s="10">
        <f t="shared" ca="1" si="31"/>
        <v>7.4111111111111114</v>
      </c>
      <c r="D2023" s="11" t="s">
        <v>144</v>
      </c>
      <c r="E2023" s="11" t="s">
        <v>93</v>
      </c>
      <c r="F2023" s="11" t="s">
        <v>29</v>
      </c>
      <c r="G2023" s="11" t="s">
        <v>30</v>
      </c>
      <c r="H2023" s="11" t="s">
        <v>55</v>
      </c>
      <c r="I2023" s="11" t="s">
        <v>54</v>
      </c>
      <c r="J2023" s="11" t="s">
        <v>94</v>
      </c>
      <c r="K2023" s="11" t="s">
        <v>95</v>
      </c>
      <c r="L2023" s="9">
        <v>18909</v>
      </c>
      <c r="M2023" s="11" t="s">
        <v>35</v>
      </c>
      <c r="N2023" s="11" t="s">
        <v>47</v>
      </c>
      <c r="O2023" s="11" t="s">
        <v>48</v>
      </c>
      <c r="P2023" s="11" t="s">
        <v>38</v>
      </c>
      <c r="Q2023" s="11" t="s">
        <v>39</v>
      </c>
      <c r="R2023" s="11" cm="1">
        <f t="array" ref="R2023">_xlfn.IFS(Table3[[#This Row],[Performance Levels]]="Exceeds",4,Table3[[#This Row],[Performance Levels]]="Fully Meets",3,Table3[[#This Row],[Performance Levels]]="PIP",1,Table3[[#This Row],[Performance Levels]]="Needs Improvement",2)</f>
        <v>3</v>
      </c>
      <c r="S2023" s="11">
        <v>4</v>
      </c>
      <c r="T2023" s="11" t="str" cm="1">
        <f t="array" ref="T2023">_xlfn.IFS(S2023&lt;=2,"Excellent",S2023=3,"Average",S2023&lt;=5,"Poor")</f>
        <v>Poor</v>
      </c>
      <c r="U2023" s="9">
        <v>44969</v>
      </c>
      <c r="V2023" s="11">
        <v>3</v>
      </c>
      <c r="W2023" s="11" t="str" cm="1">
        <f t="array" ref="W2023">_xlfn.IFS(S2023&lt;=2,"High",S2023=3,"Moderate",S2023&lt;=5,"Low")</f>
        <v>Low</v>
      </c>
      <c r="X2023" s="11">
        <v>2</v>
      </c>
      <c r="Y2023" s="11" t="str" cm="1">
        <f t="array" ref="Y2023">_xlfn.IFS(S2023&lt;=2,"High",S2023=3,"Moderate",S2023&lt;=5,"Low")</f>
        <v>Low</v>
      </c>
      <c r="Z2023" s="11">
        <v>3</v>
      </c>
      <c r="AA2023" s="11" t="str" cm="1">
        <f t="array" ref="AA2023">_xlfn.IFS(S2023&lt;=2,"High",S2023=3,"Moderate",S2023&lt;=5,"Low")</f>
        <v>Low</v>
      </c>
      <c r="AB2023" s="9">
        <v>45104</v>
      </c>
      <c r="AC2023" s="11" t="s">
        <v>40</v>
      </c>
      <c r="AD2023" s="11" t="s">
        <v>41</v>
      </c>
      <c r="AE2023" s="11" t="s">
        <v>62</v>
      </c>
      <c r="AF2023" s="11">
        <v>1</v>
      </c>
      <c r="AG2023" s="12">
        <v>352.45</v>
      </c>
      <c r="AH2023" s="11">
        <v>67</v>
      </c>
      <c r="AI2023" s="11" t="str" cm="1">
        <f t="array" ref="AI2023">_xlfn.IFS(AH2023&lt;=25,"Young",AH2023&lt;=50,"Adult",AH2023&gt;50,"Old")</f>
        <v>Old</v>
      </c>
    </row>
    <row r="2024" spans="1:35" x14ac:dyDescent="0.35">
      <c r="A2024" s="7">
        <v>2546</v>
      </c>
      <c r="B2024" s="5">
        <v>44873</v>
      </c>
      <c r="C2024" s="6">
        <f t="shared" ca="1" si="31"/>
        <v>3.5333333333333332</v>
      </c>
      <c r="D2024" s="7" t="s">
        <v>149</v>
      </c>
      <c r="E2024" s="7" t="s">
        <v>53</v>
      </c>
      <c r="F2024" s="7" t="s">
        <v>29</v>
      </c>
      <c r="G2024" s="7" t="s">
        <v>45</v>
      </c>
      <c r="H2024" s="7" t="s">
        <v>44</v>
      </c>
      <c r="I2024" s="7" t="s">
        <v>45</v>
      </c>
      <c r="J2024" s="7" t="s">
        <v>94</v>
      </c>
      <c r="K2024" s="7" t="s">
        <v>34</v>
      </c>
      <c r="L2024" s="5">
        <v>32918</v>
      </c>
      <c r="M2024" s="7" t="s">
        <v>35</v>
      </c>
      <c r="N2024" s="7" t="s">
        <v>47</v>
      </c>
      <c r="O2024" s="7" t="s">
        <v>59</v>
      </c>
      <c r="P2024" s="7" t="s">
        <v>66</v>
      </c>
      <c r="Q2024" s="7" t="s">
        <v>39</v>
      </c>
      <c r="R2024" s="7" cm="1">
        <f t="array" ref="R2024">_xlfn.IFS(Table3[[#This Row],[Performance Levels]]="Exceeds",4,Table3[[#This Row],[Performance Levels]]="Fully Meets",3,Table3[[#This Row],[Performance Levels]]="PIP",1,Table3[[#This Row],[Performance Levels]]="Needs Improvement",2)</f>
        <v>3</v>
      </c>
      <c r="S2024" s="7">
        <v>4</v>
      </c>
      <c r="T2024" s="7" t="str" cm="1">
        <f t="array" ref="T2024">_xlfn.IFS(S2024&lt;=2,"Excellent",S2024=3,"Average",S2024&lt;=5,"Poor")</f>
        <v>Poor</v>
      </c>
      <c r="U2024" s="5">
        <v>44871</v>
      </c>
      <c r="V2024" s="7">
        <v>4</v>
      </c>
      <c r="W2024" s="7" t="str" cm="1">
        <f t="array" ref="W2024">_xlfn.IFS(S2024&lt;=2,"High",S2024=3,"Moderate",S2024&lt;=5,"Low")</f>
        <v>Low</v>
      </c>
      <c r="X2024" s="7">
        <v>4</v>
      </c>
      <c r="Y2024" s="7" t="str" cm="1">
        <f t="array" ref="Y2024">_xlfn.IFS(S2024&lt;=2,"High",S2024=3,"Moderate",S2024&lt;=5,"Low")</f>
        <v>Low</v>
      </c>
      <c r="Z2024" s="7">
        <v>5</v>
      </c>
      <c r="AA2024" s="7" t="str" cm="1">
        <f t="array" ref="AA2024">_xlfn.IFS(S2024&lt;=2,"High",S2024=3,"Moderate",S2024&lt;=5,"Low")</f>
        <v>Low</v>
      </c>
      <c r="AB2024" s="5">
        <v>45068</v>
      </c>
      <c r="AC2024" s="7" t="s">
        <v>49</v>
      </c>
      <c r="AD2024" s="7" t="s">
        <v>41</v>
      </c>
      <c r="AE2024" s="7" t="s">
        <v>62</v>
      </c>
      <c r="AF2024" s="7">
        <v>3</v>
      </c>
      <c r="AG2024" s="8">
        <v>463.57</v>
      </c>
      <c r="AH2024" s="7">
        <v>32</v>
      </c>
      <c r="AI2024" s="7" t="str" cm="1">
        <f t="array" ref="AI2024">_xlfn.IFS(AH2024&lt;=25,"Young",AH2024&lt;=50,"Adult",AH2024&gt;50,"Old")</f>
        <v>Adult</v>
      </c>
    </row>
    <row r="2025" spans="1:35" x14ac:dyDescent="0.35">
      <c r="A2025" s="11">
        <v>2547</v>
      </c>
      <c r="B2025" s="9">
        <v>44380</v>
      </c>
      <c r="C2025" s="10">
        <f t="shared" ca="1" si="31"/>
        <v>4.8805555555555555</v>
      </c>
      <c r="D2025" s="11" t="s">
        <v>145</v>
      </c>
      <c r="E2025" s="11" t="s">
        <v>80</v>
      </c>
      <c r="F2025" s="11" t="s">
        <v>29</v>
      </c>
      <c r="G2025" s="11" t="s">
        <v>54</v>
      </c>
      <c r="H2025" s="11" t="s">
        <v>44</v>
      </c>
      <c r="I2025" s="11" t="s">
        <v>32</v>
      </c>
      <c r="J2025" s="11" t="s">
        <v>56</v>
      </c>
      <c r="K2025" s="11" t="s">
        <v>64</v>
      </c>
      <c r="L2025" s="9">
        <v>25764</v>
      </c>
      <c r="M2025" s="11" t="s">
        <v>35</v>
      </c>
      <c r="N2025" s="11" t="s">
        <v>47</v>
      </c>
      <c r="O2025" s="11" t="s">
        <v>48</v>
      </c>
      <c r="P2025" s="11" t="s">
        <v>38</v>
      </c>
      <c r="Q2025" s="11" t="s">
        <v>39</v>
      </c>
      <c r="R2025" s="11" cm="1">
        <f t="array" ref="R2025">_xlfn.IFS(Table3[[#This Row],[Performance Levels]]="Exceeds",4,Table3[[#This Row],[Performance Levels]]="Fully Meets",3,Table3[[#This Row],[Performance Levels]]="PIP",1,Table3[[#This Row],[Performance Levels]]="Needs Improvement",2)</f>
        <v>3</v>
      </c>
      <c r="S2025" s="11">
        <v>4</v>
      </c>
      <c r="T2025" s="11" t="str" cm="1">
        <f t="array" ref="T2025">_xlfn.IFS(S2025&lt;=2,"Excellent",S2025=3,"Average",S2025&lt;=5,"Poor")</f>
        <v>Poor</v>
      </c>
      <c r="U2025" s="9">
        <v>45072</v>
      </c>
      <c r="V2025" s="11">
        <v>2</v>
      </c>
      <c r="W2025" s="11" t="str" cm="1">
        <f t="array" ref="W2025">_xlfn.IFS(S2025&lt;=2,"High",S2025=3,"Moderate",S2025&lt;=5,"Low")</f>
        <v>Low</v>
      </c>
      <c r="X2025" s="11">
        <v>5</v>
      </c>
      <c r="Y2025" s="11" t="str" cm="1">
        <f t="array" ref="Y2025">_xlfn.IFS(S2025&lt;=2,"High",S2025=3,"Moderate",S2025&lt;=5,"Low")</f>
        <v>Low</v>
      </c>
      <c r="Z2025" s="11">
        <v>1</v>
      </c>
      <c r="AA2025" s="11" t="str" cm="1">
        <f t="array" ref="AA2025">_xlfn.IFS(S2025&lt;=2,"High",S2025=3,"Moderate",S2025&lt;=5,"Low")</f>
        <v>Low</v>
      </c>
      <c r="AB2025" s="9">
        <v>44811</v>
      </c>
      <c r="AC2025" s="11" t="s">
        <v>40</v>
      </c>
      <c r="AD2025" s="11" t="s">
        <v>41</v>
      </c>
      <c r="AE2025" s="11" t="s">
        <v>62</v>
      </c>
      <c r="AF2025" s="11">
        <v>4</v>
      </c>
      <c r="AG2025" s="12">
        <v>372.08</v>
      </c>
      <c r="AH2025" s="11">
        <v>51</v>
      </c>
      <c r="AI2025" s="11" t="str" cm="1">
        <f t="array" ref="AI2025">_xlfn.IFS(AH2025&lt;=25,"Young",AH2025&lt;=50,"Adult",AH2025&gt;50,"Old")</f>
        <v>Old</v>
      </c>
    </row>
    <row r="2026" spans="1:35" x14ac:dyDescent="0.35">
      <c r="A2026" s="7">
        <v>2548</v>
      </c>
      <c r="B2026" s="5">
        <v>43418</v>
      </c>
      <c r="C2026" s="6">
        <f t="shared" ca="1" si="31"/>
        <v>7.5166666666666666</v>
      </c>
      <c r="D2026" s="7" t="s">
        <v>138</v>
      </c>
      <c r="E2026" s="7" t="s">
        <v>93</v>
      </c>
      <c r="F2026" s="7" t="s">
        <v>29</v>
      </c>
      <c r="G2026" s="7" t="s">
        <v>30</v>
      </c>
      <c r="H2026" s="7" t="s">
        <v>44</v>
      </c>
      <c r="I2026" s="7" t="s">
        <v>32</v>
      </c>
      <c r="J2026" s="7" t="s">
        <v>94</v>
      </c>
      <c r="K2026" s="7" t="s">
        <v>57</v>
      </c>
      <c r="L2026" s="5">
        <v>19771</v>
      </c>
      <c r="M2026" s="7" t="s">
        <v>35</v>
      </c>
      <c r="N2026" s="7" t="s">
        <v>36</v>
      </c>
      <c r="O2026" s="7" t="s">
        <v>59</v>
      </c>
      <c r="P2026" s="7" t="s">
        <v>76</v>
      </c>
      <c r="Q2026" s="7" t="s">
        <v>39</v>
      </c>
      <c r="R2026" s="7" cm="1">
        <f t="array" ref="R2026">_xlfn.IFS(Table3[[#This Row],[Performance Levels]]="Exceeds",4,Table3[[#This Row],[Performance Levels]]="Fully Meets",3,Table3[[#This Row],[Performance Levels]]="PIP",1,Table3[[#This Row],[Performance Levels]]="Needs Improvement",2)</f>
        <v>3</v>
      </c>
      <c r="S2026" s="7">
        <v>1</v>
      </c>
      <c r="T2026" s="7" t="str" cm="1">
        <f t="array" ref="T2026">_xlfn.IFS(S2026&lt;=2,"Excellent",S2026=3,"Average",S2026&lt;=5,"Poor")</f>
        <v>Excellent</v>
      </c>
      <c r="U2026" s="5">
        <v>44780</v>
      </c>
      <c r="V2026" s="7">
        <v>2</v>
      </c>
      <c r="W2026" s="7" t="str" cm="1">
        <f t="array" ref="W2026">_xlfn.IFS(S2026&lt;=2,"High",S2026=3,"Moderate",S2026&lt;=5,"Low")</f>
        <v>High</v>
      </c>
      <c r="X2026" s="7">
        <v>5</v>
      </c>
      <c r="Y2026" s="7" t="str" cm="1">
        <f t="array" ref="Y2026">_xlfn.IFS(S2026&lt;=2,"High",S2026=3,"Moderate",S2026&lt;=5,"Low")</f>
        <v>High</v>
      </c>
      <c r="Z2026" s="7">
        <v>3</v>
      </c>
      <c r="AA2026" s="7" t="str" cm="1">
        <f t="array" ref="AA2026">_xlfn.IFS(S2026&lt;=2,"High",S2026=3,"Moderate",S2026&lt;=5,"Low")</f>
        <v>High</v>
      </c>
      <c r="AB2026" s="5">
        <v>44940</v>
      </c>
      <c r="AC2026" s="7" t="s">
        <v>61</v>
      </c>
      <c r="AD2026" s="7" t="s">
        <v>50</v>
      </c>
      <c r="AE2026" s="7" t="s">
        <v>42</v>
      </c>
      <c r="AF2026" s="7">
        <v>3</v>
      </c>
      <c r="AG2026" s="8">
        <v>670.58</v>
      </c>
      <c r="AH2026" s="7">
        <v>64</v>
      </c>
      <c r="AI2026" s="7" t="str" cm="1">
        <f t="array" ref="AI2026">_xlfn.IFS(AH2026&lt;=25,"Young",AH2026&lt;=50,"Adult",AH2026&gt;50,"Old")</f>
        <v>Old</v>
      </c>
    </row>
    <row r="2027" spans="1:35" x14ac:dyDescent="0.35">
      <c r="A2027" s="11">
        <v>2549</v>
      </c>
      <c r="B2027" s="9">
        <v>44457</v>
      </c>
      <c r="C2027" s="10">
        <f t="shared" ca="1" si="31"/>
        <v>4.6722222222222225</v>
      </c>
      <c r="D2027" s="11" t="s">
        <v>138</v>
      </c>
      <c r="E2027" s="11" t="s">
        <v>53</v>
      </c>
      <c r="F2027" s="11" t="s">
        <v>29</v>
      </c>
      <c r="G2027" s="11" t="s">
        <v>30</v>
      </c>
      <c r="H2027" s="11" t="s">
        <v>44</v>
      </c>
      <c r="I2027" s="11" t="s">
        <v>45</v>
      </c>
      <c r="J2027" s="11" t="s">
        <v>94</v>
      </c>
      <c r="K2027" s="11" t="s">
        <v>69</v>
      </c>
      <c r="L2027" s="9">
        <v>23196</v>
      </c>
      <c r="M2027" s="11" t="s">
        <v>35</v>
      </c>
      <c r="N2027" s="11" t="s">
        <v>36</v>
      </c>
      <c r="O2027" s="11" t="s">
        <v>37</v>
      </c>
      <c r="P2027" s="11" t="s">
        <v>76</v>
      </c>
      <c r="Q2027" s="11" t="s">
        <v>39</v>
      </c>
      <c r="R2027" s="11" cm="1">
        <f t="array" ref="R2027">_xlfn.IFS(Table3[[#This Row],[Performance Levels]]="Exceeds",4,Table3[[#This Row],[Performance Levels]]="Fully Meets",3,Table3[[#This Row],[Performance Levels]]="PIP",1,Table3[[#This Row],[Performance Levels]]="Needs Improvement",2)</f>
        <v>3</v>
      </c>
      <c r="S2027" s="11">
        <v>5</v>
      </c>
      <c r="T2027" s="11" t="str" cm="1">
        <f t="array" ref="T2027">_xlfn.IFS(S2027&lt;=2,"Excellent",S2027=3,"Average",S2027&lt;=5,"Poor")</f>
        <v>Poor</v>
      </c>
      <c r="U2027" s="9">
        <v>44944</v>
      </c>
      <c r="V2027" s="11">
        <v>4</v>
      </c>
      <c r="W2027" s="11" t="str" cm="1">
        <f t="array" ref="W2027">_xlfn.IFS(S2027&lt;=2,"High",S2027=3,"Moderate",S2027&lt;=5,"Low")</f>
        <v>Low</v>
      </c>
      <c r="X2027" s="11">
        <v>3</v>
      </c>
      <c r="Y2027" s="11" t="str" cm="1">
        <f t="array" ref="Y2027">_xlfn.IFS(S2027&lt;=2,"High",S2027=3,"Moderate",S2027&lt;=5,"Low")</f>
        <v>Low</v>
      </c>
      <c r="Z2027" s="11">
        <v>5</v>
      </c>
      <c r="AA2027" s="11" t="str" cm="1">
        <f t="array" ref="AA2027">_xlfn.IFS(S2027&lt;=2,"High",S2027=3,"Moderate",S2027&lt;=5,"Low")</f>
        <v>Low</v>
      </c>
      <c r="AB2027" s="9">
        <v>44913</v>
      </c>
      <c r="AC2027" s="11" t="s">
        <v>61</v>
      </c>
      <c r="AD2027" s="11" t="s">
        <v>41</v>
      </c>
      <c r="AE2027" s="11" t="s">
        <v>72</v>
      </c>
      <c r="AF2027" s="11">
        <v>2</v>
      </c>
      <c r="AG2027" s="12">
        <v>399.97</v>
      </c>
      <c r="AH2027" s="11">
        <v>58</v>
      </c>
      <c r="AI2027" s="11" t="str" cm="1">
        <f t="array" ref="AI2027">_xlfn.IFS(AH2027&lt;=25,"Young",AH2027&lt;=50,"Adult",AH2027&gt;50,"Old")</f>
        <v>Old</v>
      </c>
    </row>
    <row r="2028" spans="1:35" x14ac:dyDescent="0.35">
      <c r="A2028" s="7">
        <v>2550</v>
      </c>
      <c r="B2028" s="5">
        <v>44154</v>
      </c>
      <c r="C2028" s="6">
        <f t="shared" ca="1" si="31"/>
        <v>5.5027777777777782</v>
      </c>
      <c r="D2028" s="7" t="s">
        <v>126</v>
      </c>
      <c r="E2028" s="7" t="s">
        <v>73</v>
      </c>
      <c r="F2028" s="7" t="s">
        <v>29</v>
      </c>
      <c r="G2028" s="7" t="s">
        <v>30</v>
      </c>
      <c r="H2028" s="7" t="s">
        <v>44</v>
      </c>
      <c r="I2028" s="7" t="s">
        <v>45</v>
      </c>
      <c r="J2028" s="7" t="s">
        <v>128</v>
      </c>
      <c r="K2028" s="7" t="s">
        <v>64</v>
      </c>
      <c r="L2028" s="5">
        <v>19109</v>
      </c>
      <c r="M2028" s="7" t="s">
        <v>35</v>
      </c>
      <c r="N2028" s="7" t="s">
        <v>36</v>
      </c>
      <c r="O2028" s="7" t="s">
        <v>37</v>
      </c>
      <c r="P2028" s="7" t="s">
        <v>38</v>
      </c>
      <c r="Q2028" s="7" t="s">
        <v>39</v>
      </c>
      <c r="R2028" s="7" cm="1">
        <f t="array" ref="R2028">_xlfn.IFS(Table3[[#This Row],[Performance Levels]]="Exceeds",4,Table3[[#This Row],[Performance Levels]]="Fully Meets",3,Table3[[#This Row],[Performance Levels]]="PIP",1,Table3[[#This Row],[Performance Levels]]="Needs Improvement",2)</f>
        <v>3</v>
      </c>
      <c r="S2028" s="7">
        <v>5</v>
      </c>
      <c r="T2028" s="7" t="str" cm="1">
        <f t="array" ref="T2028">_xlfn.IFS(S2028&lt;=2,"Excellent",S2028=3,"Average",S2028&lt;=5,"Poor")</f>
        <v>Poor</v>
      </c>
      <c r="U2028" s="5">
        <v>44927</v>
      </c>
      <c r="V2028" s="7">
        <v>3</v>
      </c>
      <c r="W2028" s="7" t="str" cm="1">
        <f t="array" ref="W2028">_xlfn.IFS(S2028&lt;=2,"High",S2028=3,"Moderate",S2028&lt;=5,"Low")</f>
        <v>Low</v>
      </c>
      <c r="X2028" s="7">
        <v>1</v>
      </c>
      <c r="Y2028" s="7" t="str" cm="1">
        <f t="array" ref="Y2028">_xlfn.IFS(S2028&lt;=2,"High",S2028=3,"Moderate",S2028&lt;=5,"Low")</f>
        <v>Low</v>
      </c>
      <c r="Z2028" s="7">
        <v>1</v>
      </c>
      <c r="AA2028" s="7" t="str" cm="1">
        <f t="array" ref="AA2028">_xlfn.IFS(S2028&lt;=2,"High",S2028=3,"Moderate",S2028&lt;=5,"Low")</f>
        <v>Low</v>
      </c>
      <c r="AB2028" s="5">
        <v>44843</v>
      </c>
      <c r="AC2028" s="7" t="s">
        <v>61</v>
      </c>
      <c r="AD2028" s="7" t="s">
        <v>41</v>
      </c>
      <c r="AE2028" s="7" t="s">
        <v>51</v>
      </c>
      <c r="AF2028" s="7">
        <v>5</v>
      </c>
      <c r="AG2028" s="8">
        <v>997.89</v>
      </c>
      <c r="AH2028" s="7">
        <v>68</v>
      </c>
      <c r="AI2028" s="7" t="str" cm="1">
        <f t="array" ref="AI2028">_xlfn.IFS(AH2028&lt;=25,"Young",AH2028&lt;=50,"Adult",AH2028&gt;50,"Old")</f>
        <v>Old</v>
      </c>
    </row>
    <row r="2029" spans="1:35" x14ac:dyDescent="0.35">
      <c r="A2029" s="11">
        <v>2551</v>
      </c>
      <c r="B2029" s="9">
        <v>45050</v>
      </c>
      <c r="C2029" s="10">
        <f t="shared" ca="1" si="31"/>
        <v>3.0444444444444443</v>
      </c>
      <c r="D2029" s="11" t="s">
        <v>127</v>
      </c>
      <c r="E2029" s="11" t="s">
        <v>80</v>
      </c>
      <c r="F2029" s="11" t="s">
        <v>29</v>
      </c>
      <c r="G2029" s="11" t="s">
        <v>54</v>
      </c>
      <c r="H2029" s="11" t="s">
        <v>55</v>
      </c>
      <c r="I2029" s="11" t="s">
        <v>32</v>
      </c>
      <c r="J2029" s="11" t="s">
        <v>128</v>
      </c>
      <c r="K2029" s="11" t="s">
        <v>64</v>
      </c>
      <c r="L2029" s="9">
        <v>32275</v>
      </c>
      <c r="M2029" s="11" t="s">
        <v>35</v>
      </c>
      <c r="N2029" s="11" t="s">
        <v>36</v>
      </c>
      <c r="O2029" s="11" t="s">
        <v>59</v>
      </c>
      <c r="P2029" s="11" t="s">
        <v>38</v>
      </c>
      <c r="Q2029" s="11" t="s">
        <v>39</v>
      </c>
      <c r="R2029" s="11" cm="1">
        <f t="array" ref="R2029">_xlfn.IFS(Table3[[#This Row],[Performance Levels]]="Exceeds",4,Table3[[#This Row],[Performance Levels]]="Fully Meets",3,Table3[[#This Row],[Performance Levels]]="PIP",1,Table3[[#This Row],[Performance Levels]]="Needs Improvement",2)</f>
        <v>3</v>
      </c>
      <c r="S2029" s="11">
        <v>1</v>
      </c>
      <c r="T2029" s="11" t="str" cm="1">
        <f t="array" ref="T2029">_xlfn.IFS(S2029&lt;=2,"Excellent",S2029=3,"Average",S2029&lt;=5,"Poor")</f>
        <v>Excellent</v>
      </c>
      <c r="U2029" s="9">
        <v>44807</v>
      </c>
      <c r="V2029" s="11">
        <v>4</v>
      </c>
      <c r="W2029" s="11" t="str" cm="1">
        <f t="array" ref="W2029">_xlfn.IFS(S2029&lt;=2,"High",S2029=3,"Moderate",S2029&lt;=5,"Low")</f>
        <v>High</v>
      </c>
      <c r="X2029" s="11">
        <v>2</v>
      </c>
      <c r="Y2029" s="11" t="str" cm="1">
        <f t="array" ref="Y2029">_xlfn.IFS(S2029&lt;=2,"High",S2029=3,"Moderate",S2029&lt;=5,"Low")</f>
        <v>High</v>
      </c>
      <c r="Z2029" s="11">
        <v>2</v>
      </c>
      <c r="AA2029" s="11" t="str" cm="1">
        <f t="array" ref="AA2029">_xlfn.IFS(S2029&lt;=2,"High",S2029=3,"Moderate",S2029&lt;=5,"Low")</f>
        <v>High</v>
      </c>
      <c r="AB2029" s="9">
        <v>45140</v>
      </c>
      <c r="AC2029" s="11" t="s">
        <v>91</v>
      </c>
      <c r="AD2029" s="11" t="s">
        <v>41</v>
      </c>
      <c r="AE2029" s="11" t="s">
        <v>62</v>
      </c>
      <c r="AF2029" s="11">
        <v>2</v>
      </c>
      <c r="AG2029" s="12">
        <v>985</v>
      </c>
      <c r="AH2029" s="11">
        <v>35</v>
      </c>
      <c r="AI2029" s="11" t="str" cm="1">
        <f t="array" ref="AI2029">_xlfn.IFS(AH2029&lt;=25,"Young",AH2029&lt;=50,"Adult",AH2029&gt;50,"Old")</f>
        <v>Adult</v>
      </c>
    </row>
    <row r="2030" spans="1:35" x14ac:dyDescent="0.35">
      <c r="A2030" s="7">
        <v>2552</v>
      </c>
      <c r="B2030" s="5">
        <v>44947</v>
      </c>
      <c r="C2030" s="6">
        <f t="shared" ca="1" si="31"/>
        <v>3.3305555555555557</v>
      </c>
      <c r="D2030" s="7" t="s">
        <v>127</v>
      </c>
      <c r="E2030" s="7" t="s">
        <v>53</v>
      </c>
      <c r="F2030" s="7" t="s">
        <v>29</v>
      </c>
      <c r="G2030" s="7" t="s">
        <v>54</v>
      </c>
      <c r="H2030" s="7" t="s">
        <v>55</v>
      </c>
      <c r="I2030" s="7" t="s">
        <v>32</v>
      </c>
      <c r="J2030" s="7" t="s">
        <v>128</v>
      </c>
      <c r="K2030" s="7" t="s">
        <v>95</v>
      </c>
      <c r="L2030" s="5">
        <v>20031</v>
      </c>
      <c r="M2030" s="7" t="s">
        <v>35</v>
      </c>
      <c r="N2030" s="7" t="s">
        <v>47</v>
      </c>
      <c r="O2030" s="7" t="s">
        <v>37</v>
      </c>
      <c r="P2030" s="7" t="s">
        <v>60</v>
      </c>
      <c r="Q2030" s="7" t="s">
        <v>39</v>
      </c>
      <c r="R2030" s="7" cm="1">
        <f t="array" ref="R2030">_xlfn.IFS(Table3[[#This Row],[Performance Levels]]="Exceeds",4,Table3[[#This Row],[Performance Levels]]="Fully Meets",3,Table3[[#This Row],[Performance Levels]]="PIP",1,Table3[[#This Row],[Performance Levels]]="Needs Improvement",2)</f>
        <v>3</v>
      </c>
      <c r="S2030" s="7">
        <v>5</v>
      </c>
      <c r="T2030" s="7" t="str" cm="1">
        <f t="array" ref="T2030">_xlfn.IFS(S2030&lt;=2,"Excellent",S2030=3,"Average",S2030&lt;=5,"Poor")</f>
        <v>Poor</v>
      </c>
      <c r="U2030" s="5">
        <v>44853</v>
      </c>
      <c r="V2030" s="7">
        <v>3</v>
      </c>
      <c r="W2030" s="7" t="str" cm="1">
        <f t="array" ref="W2030">_xlfn.IFS(S2030&lt;=2,"High",S2030=3,"Moderate",S2030&lt;=5,"Low")</f>
        <v>Low</v>
      </c>
      <c r="X2030" s="7">
        <v>2</v>
      </c>
      <c r="Y2030" s="7" t="str" cm="1">
        <f t="array" ref="Y2030">_xlfn.IFS(S2030&lt;=2,"High",S2030=3,"Moderate",S2030&lt;=5,"Low")</f>
        <v>Low</v>
      </c>
      <c r="Z2030" s="7">
        <v>3</v>
      </c>
      <c r="AA2030" s="7" t="str" cm="1">
        <f t="array" ref="AA2030">_xlfn.IFS(S2030&lt;=2,"High",S2030=3,"Moderate",S2030&lt;=5,"Low")</f>
        <v>Low</v>
      </c>
      <c r="AB2030" s="5">
        <v>44825</v>
      </c>
      <c r="AC2030" s="7" t="s">
        <v>49</v>
      </c>
      <c r="AD2030" s="7" t="s">
        <v>41</v>
      </c>
      <c r="AE2030" s="7" t="s">
        <v>62</v>
      </c>
      <c r="AF2030" s="7">
        <v>5</v>
      </c>
      <c r="AG2030" s="8">
        <v>573.47</v>
      </c>
      <c r="AH2030" s="7">
        <v>69</v>
      </c>
      <c r="AI2030" s="7" t="str" cm="1">
        <f t="array" ref="AI2030">_xlfn.IFS(AH2030&lt;=25,"Young",AH2030&lt;=50,"Adult",AH2030&gt;50,"Old")</f>
        <v>Old</v>
      </c>
    </row>
    <row r="2031" spans="1:35" x14ac:dyDescent="0.35">
      <c r="A2031" s="11">
        <v>2553</v>
      </c>
      <c r="B2031" s="9">
        <v>44792</v>
      </c>
      <c r="C2031" s="10">
        <f t="shared" ca="1" si="31"/>
        <v>3.7527777777777778</v>
      </c>
      <c r="D2031" s="11" t="s">
        <v>144</v>
      </c>
      <c r="E2031" s="11" t="s">
        <v>80</v>
      </c>
      <c r="F2031" s="11" t="s">
        <v>29</v>
      </c>
      <c r="G2031" s="11" t="s">
        <v>30</v>
      </c>
      <c r="H2031" s="11" t="s">
        <v>55</v>
      </c>
      <c r="I2031" s="11" t="s">
        <v>45</v>
      </c>
      <c r="J2031" s="11" t="s">
        <v>94</v>
      </c>
      <c r="K2031" s="11" t="s">
        <v>46</v>
      </c>
      <c r="L2031" s="9">
        <v>26946</v>
      </c>
      <c r="M2031" s="11" t="s">
        <v>35</v>
      </c>
      <c r="N2031" s="11" t="s">
        <v>47</v>
      </c>
      <c r="O2031" s="11" t="s">
        <v>59</v>
      </c>
      <c r="P2031" s="11" t="s">
        <v>76</v>
      </c>
      <c r="Q2031" s="11" t="s">
        <v>39</v>
      </c>
      <c r="R2031" s="11" cm="1">
        <f t="array" ref="R2031">_xlfn.IFS(Table3[[#This Row],[Performance Levels]]="Exceeds",4,Table3[[#This Row],[Performance Levels]]="Fully Meets",3,Table3[[#This Row],[Performance Levels]]="PIP",1,Table3[[#This Row],[Performance Levels]]="Needs Improvement",2)</f>
        <v>3</v>
      </c>
      <c r="S2031" s="11">
        <v>2</v>
      </c>
      <c r="T2031" s="11" t="str" cm="1">
        <f t="array" ref="T2031">_xlfn.IFS(S2031&lt;=2,"Excellent",S2031=3,"Average",S2031&lt;=5,"Poor")</f>
        <v>Excellent</v>
      </c>
      <c r="U2031" s="9">
        <v>44850</v>
      </c>
      <c r="V2031" s="11">
        <v>2</v>
      </c>
      <c r="W2031" s="11" t="str" cm="1">
        <f t="array" ref="W2031">_xlfn.IFS(S2031&lt;=2,"High",S2031=3,"Moderate",S2031&lt;=5,"Low")</f>
        <v>High</v>
      </c>
      <c r="X2031" s="11">
        <v>2</v>
      </c>
      <c r="Y2031" s="11" t="str" cm="1">
        <f t="array" ref="Y2031">_xlfn.IFS(S2031&lt;=2,"High",S2031=3,"Moderate",S2031&lt;=5,"Low")</f>
        <v>High</v>
      </c>
      <c r="Z2031" s="11">
        <v>2</v>
      </c>
      <c r="AA2031" s="11" t="str" cm="1">
        <f t="array" ref="AA2031">_xlfn.IFS(S2031&lt;=2,"High",S2031=3,"Moderate",S2031&lt;=5,"Low")</f>
        <v>High</v>
      </c>
      <c r="AB2031" s="9">
        <v>44837</v>
      </c>
      <c r="AC2031" s="11" t="s">
        <v>61</v>
      </c>
      <c r="AD2031" s="11" t="s">
        <v>50</v>
      </c>
      <c r="AE2031" s="11" t="s">
        <v>42</v>
      </c>
      <c r="AF2031" s="11">
        <v>2</v>
      </c>
      <c r="AG2031" s="12">
        <v>414.08</v>
      </c>
      <c r="AH2031" s="11">
        <v>49</v>
      </c>
      <c r="AI2031" s="11" t="str" cm="1">
        <f t="array" ref="AI2031">_xlfn.IFS(AH2031&lt;=25,"Young",AH2031&lt;=50,"Adult",AH2031&gt;50,"Old")</f>
        <v>Adult</v>
      </c>
    </row>
    <row r="2032" spans="1:35" x14ac:dyDescent="0.35">
      <c r="A2032" s="7">
        <v>2554</v>
      </c>
      <c r="B2032" s="5">
        <v>44760</v>
      </c>
      <c r="C2032" s="6">
        <f t="shared" ca="1" si="31"/>
        <v>3.838888888888889</v>
      </c>
      <c r="D2032" s="7" t="s">
        <v>144</v>
      </c>
      <c r="E2032" s="7" t="s">
        <v>53</v>
      </c>
      <c r="F2032" s="7" t="s">
        <v>29</v>
      </c>
      <c r="G2032" s="7" t="s">
        <v>45</v>
      </c>
      <c r="H2032" s="7" t="s">
        <v>44</v>
      </c>
      <c r="I2032" s="7" t="s">
        <v>54</v>
      </c>
      <c r="J2032" s="7" t="s">
        <v>94</v>
      </c>
      <c r="K2032" s="7" t="s">
        <v>74</v>
      </c>
      <c r="L2032" s="5">
        <v>33514</v>
      </c>
      <c r="M2032" s="7" t="s">
        <v>35</v>
      </c>
      <c r="N2032" s="7" t="s">
        <v>47</v>
      </c>
      <c r="O2032" s="7" t="s">
        <v>48</v>
      </c>
      <c r="P2032" s="7" t="s">
        <v>38</v>
      </c>
      <c r="Q2032" s="7" t="s">
        <v>39</v>
      </c>
      <c r="R2032" s="7" cm="1">
        <f t="array" ref="R2032">_xlfn.IFS(Table3[[#This Row],[Performance Levels]]="Exceeds",4,Table3[[#This Row],[Performance Levels]]="Fully Meets",3,Table3[[#This Row],[Performance Levels]]="PIP",1,Table3[[#This Row],[Performance Levels]]="Needs Improvement",2)</f>
        <v>3</v>
      </c>
      <c r="S2032" s="7">
        <v>1</v>
      </c>
      <c r="T2032" s="7" t="str" cm="1">
        <f t="array" ref="T2032">_xlfn.IFS(S2032&lt;=2,"Excellent",S2032=3,"Average",S2032&lt;=5,"Poor")</f>
        <v>Excellent</v>
      </c>
      <c r="U2032" s="5">
        <v>44924</v>
      </c>
      <c r="V2032" s="7">
        <v>5</v>
      </c>
      <c r="W2032" s="7" t="str" cm="1">
        <f t="array" ref="W2032">_xlfn.IFS(S2032&lt;=2,"High",S2032=3,"Moderate",S2032&lt;=5,"Low")</f>
        <v>High</v>
      </c>
      <c r="X2032" s="7">
        <v>1</v>
      </c>
      <c r="Y2032" s="7" t="str" cm="1">
        <f t="array" ref="Y2032">_xlfn.IFS(S2032&lt;=2,"High",S2032=3,"Moderate",S2032&lt;=5,"Low")</f>
        <v>High</v>
      </c>
      <c r="Z2032" s="7">
        <v>4</v>
      </c>
      <c r="AA2032" s="7" t="str" cm="1">
        <f t="array" ref="AA2032">_xlfn.IFS(S2032&lt;=2,"High",S2032=3,"Moderate",S2032&lt;=5,"Low")</f>
        <v>High</v>
      </c>
      <c r="AB2032" s="5">
        <v>45136</v>
      </c>
      <c r="AC2032" s="7" t="s">
        <v>91</v>
      </c>
      <c r="AD2032" s="7" t="s">
        <v>50</v>
      </c>
      <c r="AE2032" s="7" t="s">
        <v>62</v>
      </c>
      <c r="AF2032" s="7">
        <v>5</v>
      </c>
      <c r="AG2032" s="8">
        <v>889.09</v>
      </c>
      <c r="AH2032" s="7">
        <v>31</v>
      </c>
      <c r="AI2032" s="7" t="str" cm="1">
        <f t="array" ref="AI2032">_xlfn.IFS(AH2032&lt;=25,"Young",AH2032&lt;=50,"Adult",AH2032&gt;50,"Old")</f>
        <v>Adult</v>
      </c>
    </row>
    <row r="2033" spans="1:35" x14ac:dyDescent="0.35">
      <c r="A2033" s="11">
        <v>2555</v>
      </c>
      <c r="B2033" s="9">
        <v>43691</v>
      </c>
      <c r="C2033" s="10">
        <f t="shared" ca="1" si="31"/>
        <v>6.7666666666666666</v>
      </c>
      <c r="D2033" s="11" t="s">
        <v>149</v>
      </c>
      <c r="E2033" s="11" t="s">
        <v>68</v>
      </c>
      <c r="F2033" s="11" t="s">
        <v>29</v>
      </c>
      <c r="G2033" s="11" t="s">
        <v>54</v>
      </c>
      <c r="H2033" s="11" t="s">
        <v>44</v>
      </c>
      <c r="I2033" s="11" t="s">
        <v>32</v>
      </c>
      <c r="J2033" s="11" t="s">
        <v>94</v>
      </c>
      <c r="K2033" s="11" t="s">
        <v>102</v>
      </c>
      <c r="L2033" s="9">
        <v>20754</v>
      </c>
      <c r="M2033" s="11" t="s">
        <v>35</v>
      </c>
      <c r="N2033" s="11" t="s">
        <v>47</v>
      </c>
      <c r="O2033" s="11" t="s">
        <v>59</v>
      </c>
      <c r="P2033" s="11" t="s">
        <v>38</v>
      </c>
      <c r="Q2033" s="11" t="s">
        <v>39</v>
      </c>
      <c r="R2033" s="11" cm="1">
        <f t="array" ref="R2033">_xlfn.IFS(Table3[[#This Row],[Performance Levels]]="Exceeds",4,Table3[[#This Row],[Performance Levels]]="Fully Meets",3,Table3[[#This Row],[Performance Levels]]="PIP",1,Table3[[#This Row],[Performance Levels]]="Needs Improvement",2)</f>
        <v>3</v>
      </c>
      <c r="S2033" s="11">
        <v>2</v>
      </c>
      <c r="T2033" s="11" t="str" cm="1">
        <f t="array" ref="T2033">_xlfn.IFS(S2033&lt;=2,"Excellent",S2033=3,"Average",S2033&lt;=5,"Poor")</f>
        <v>Excellent</v>
      </c>
      <c r="U2033" s="9">
        <v>45060</v>
      </c>
      <c r="V2033" s="11">
        <v>5</v>
      </c>
      <c r="W2033" s="11" t="str" cm="1">
        <f t="array" ref="W2033">_xlfn.IFS(S2033&lt;=2,"High",S2033=3,"Moderate",S2033&lt;=5,"Low")</f>
        <v>High</v>
      </c>
      <c r="X2033" s="11">
        <v>1</v>
      </c>
      <c r="Y2033" s="11" t="str" cm="1">
        <f t="array" ref="Y2033">_xlfn.IFS(S2033&lt;=2,"High",S2033=3,"Moderate",S2033&lt;=5,"Low")</f>
        <v>High</v>
      </c>
      <c r="Z2033" s="11">
        <v>4</v>
      </c>
      <c r="AA2033" s="11" t="str" cm="1">
        <f t="array" ref="AA2033">_xlfn.IFS(S2033&lt;=2,"High",S2033=3,"Moderate",S2033&lt;=5,"Low")</f>
        <v>High</v>
      </c>
      <c r="AB2033" s="9">
        <v>44944</v>
      </c>
      <c r="AC2033" s="11" t="s">
        <v>67</v>
      </c>
      <c r="AD2033" s="11" t="s">
        <v>41</v>
      </c>
      <c r="AE2033" s="11" t="s">
        <v>72</v>
      </c>
      <c r="AF2033" s="11">
        <v>3</v>
      </c>
      <c r="AG2033" s="12">
        <v>650.08000000000004</v>
      </c>
      <c r="AH2033" s="11">
        <v>63</v>
      </c>
      <c r="AI2033" s="11" t="str" cm="1">
        <f t="array" ref="AI2033">_xlfn.IFS(AH2033&lt;=25,"Young",AH2033&lt;=50,"Adult",AH2033&gt;50,"Old")</f>
        <v>Old</v>
      </c>
    </row>
    <row r="2034" spans="1:35" x14ac:dyDescent="0.35">
      <c r="A2034" s="7">
        <v>2556</v>
      </c>
      <c r="B2034" s="5">
        <v>44175</v>
      </c>
      <c r="C2034" s="6">
        <f t="shared" ca="1" si="31"/>
        <v>5.4444444444444446</v>
      </c>
      <c r="D2034" s="7" t="s">
        <v>145</v>
      </c>
      <c r="E2034" s="7" t="s">
        <v>28</v>
      </c>
      <c r="F2034" s="7" t="s">
        <v>29</v>
      </c>
      <c r="G2034" s="7" t="s">
        <v>45</v>
      </c>
      <c r="H2034" s="7" t="s">
        <v>44</v>
      </c>
      <c r="I2034" s="7" t="s">
        <v>54</v>
      </c>
      <c r="J2034" s="7" t="s">
        <v>56</v>
      </c>
      <c r="K2034" s="7" t="s">
        <v>98</v>
      </c>
      <c r="L2034" s="5">
        <v>35180</v>
      </c>
      <c r="M2034" s="7" t="s">
        <v>35</v>
      </c>
      <c r="N2034" s="7" t="s">
        <v>47</v>
      </c>
      <c r="O2034" s="7" t="s">
        <v>37</v>
      </c>
      <c r="P2034" s="7" t="s">
        <v>66</v>
      </c>
      <c r="Q2034" s="7" t="s">
        <v>39</v>
      </c>
      <c r="R2034" s="7" cm="1">
        <f t="array" ref="R2034">_xlfn.IFS(Table3[[#This Row],[Performance Levels]]="Exceeds",4,Table3[[#This Row],[Performance Levels]]="Fully Meets",3,Table3[[#This Row],[Performance Levels]]="PIP",1,Table3[[#This Row],[Performance Levels]]="Needs Improvement",2)</f>
        <v>3</v>
      </c>
      <c r="S2034" s="7">
        <v>2</v>
      </c>
      <c r="T2034" s="7" t="str" cm="1">
        <f t="array" ref="T2034">_xlfn.IFS(S2034&lt;=2,"Excellent",S2034=3,"Average",S2034&lt;=5,"Poor")</f>
        <v>Excellent</v>
      </c>
      <c r="U2034" s="5">
        <v>44958</v>
      </c>
      <c r="V2034" s="7">
        <v>4</v>
      </c>
      <c r="W2034" s="7" t="str" cm="1">
        <f t="array" ref="W2034">_xlfn.IFS(S2034&lt;=2,"High",S2034=3,"Moderate",S2034&lt;=5,"Low")</f>
        <v>High</v>
      </c>
      <c r="X2034" s="7">
        <v>1</v>
      </c>
      <c r="Y2034" s="7" t="str" cm="1">
        <f t="array" ref="Y2034">_xlfn.IFS(S2034&lt;=2,"High",S2034=3,"Moderate",S2034&lt;=5,"Low")</f>
        <v>High</v>
      </c>
      <c r="Z2034" s="7">
        <v>3</v>
      </c>
      <c r="AA2034" s="7" t="str" cm="1">
        <f t="array" ref="AA2034">_xlfn.IFS(S2034&lt;=2,"High",S2034=3,"Moderate",S2034&lt;=5,"Low")</f>
        <v>High</v>
      </c>
      <c r="AB2034" s="5">
        <v>44792</v>
      </c>
      <c r="AC2034" s="7" t="s">
        <v>49</v>
      </c>
      <c r="AD2034" s="7" t="s">
        <v>41</v>
      </c>
      <c r="AE2034" s="7" t="s">
        <v>72</v>
      </c>
      <c r="AF2034" s="7">
        <v>5</v>
      </c>
      <c r="AG2034" s="8">
        <v>283.57</v>
      </c>
      <c r="AH2034" s="7">
        <v>24</v>
      </c>
      <c r="AI2034" s="7" t="str" cm="1">
        <f t="array" ref="AI2034">_xlfn.IFS(AH2034&lt;=25,"Young",AH2034&lt;=50,"Adult",AH2034&gt;50,"Old")</f>
        <v>Young</v>
      </c>
    </row>
    <row r="2035" spans="1:35" x14ac:dyDescent="0.35">
      <c r="A2035" s="11">
        <v>2557</v>
      </c>
      <c r="B2035" s="9">
        <v>43728</v>
      </c>
      <c r="C2035" s="10">
        <f t="shared" ca="1" si="31"/>
        <v>6.666666666666667</v>
      </c>
      <c r="D2035" s="11" t="s">
        <v>138</v>
      </c>
      <c r="E2035" s="11" t="s">
        <v>86</v>
      </c>
      <c r="F2035" s="11" t="s">
        <v>29</v>
      </c>
      <c r="G2035" s="11" t="s">
        <v>54</v>
      </c>
      <c r="H2035" s="11" t="s">
        <v>55</v>
      </c>
      <c r="I2035" s="11" t="s">
        <v>32</v>
      </c>
      <c r="J2035" s="11" t="s">
        <v>94</v>
      </c>
      <c r="K2035" s="11" t="s">
        <v>78</v>
      </c>
      <c r="L2035" s="9">
        <v>23545</v>
      </c>
      <c r="M2035" s="11" t="s">
        <v>35</v>
      </c>
      <c r="N2035" s="11" t="s">
        <v>36</v>
      </c>
      <c r="O2035" s="11" t="s">
        <v>71</v>
      </c>
      <c r="P2035" s="11" t="s">
        <v>66</v>
      </c>
      <c r="Q2035" s="11" t="s">
        <v>39</v>
      </c>
      <c r="R2035" s="11" cm="1">
        <f t="array" ref="R2035">_xlfn.IFS(Table3[[#This Row],[Performance Levels]]="Exceeds",4,Table3[[#This Row],[Performance Levels]]="Fully Meets",3,Table3[[#This Row],[Performance Levels]]="PIP",1,Table3[[#This Row],[Performance Levels]]="Needs Improvement",2)</f>
        <v>3</v>
      </c>
      <c r="S2035" s="11">
        <v>2</v>
      </c>
      <c r="T2035" s="11" t="str" cm="1">
        <f t="array" ref="T2035">_xlfn.IFS(S2035&lt;=2,"Excellent",S2035=3,"Average",S2035&lt;=5,"Poor")</f>
        <v>Excellent</v>
      </c>
      <c r="U2035" s="9">
        <v>44808</v>
      </c>
      <c r="V2035" s="11">
        <v>1</v>
      </c>
      <c r="W2035" s="11" t="str" cm="1">
        <f t="array" ref="W2035">_xlfn.IFS(S2035&lt;=2,"High",S2035=3,"Moderate",S2035&lt;=5,"Low")</f>
        <v>High</v>
      </c>
      <c r="X2035" s="11">
        <v>3</v>
      </c>
      <c r="Y2035" s="11" t="str" cm="1">
        <f t="array" ref="Y2035">_xlfn.IFS(S2035&lt;=2,"High",S2035=3,"Moderate",S2035&lt;=5,"Low")</f>
        <v>High</v>
      </c>
      <c r="Z2035" s="11">
        <v>1</v>
      </c>
      <c r="AA2035" s="11" t="str" cm="1">
        <f t="array" ref="AA2035">_xlfn.IFS(S2035&lt;=2,"High",S2035=3,"Moderate",S2035&lt;=5,"Low")</f>
        <v>High</v>
      </c>
      <c r="AB2035" s="9">
        <v>44793</v>
      </c>
      <c r="AC2035" s="11" t="s">
        <v>67</v>
      </c>
      <c r="AD2035" s="11" t="s">
        <v>41</v>
      </c>
      <c r="AE2035" s="11" t="s">
        <v>62</v>
      </c>
      <c r="AF2035" s="11">
        <v>1</v>
      </c>
      <c r="AG2035" s="12">
        <v>908.5</v>
      </c>
      <c r="AH2035" s="11">
        <v>55</v>
      </c>
      <c r="AI2035" s="11" t="str" cm="1">
        <f t="array" ref="AI2035">_xlfn.IFS(AH2035&lt;=25,"Young",AH2035&lt;=50,"Adult",AH2035&gt;50,"Old")</f>
        <v>Old</v>
      </c>
    </row>
    <row r="2036" spans="1:35" x14ac:dyDescent="0.35">
      <c r="A2036" s="7">
        <v>2558</v>
      </c>
      <c r="B2036" s="5">
        <v>44519</v>
      </c>
      <c r="C2036" s="6">
        <f t="shared" ca="1" si="31"/>
        <v>4.5027777777777782</v>
      </c>
      <c r="D2036" s="7" t="s">
        <v>126</v>
      </c>
      <c r="E2036" s="7" t="s">
        <v>73</v>
      </c>
      <c r="F2036" s="7" t="s">
        <v>29</v>
      </c>
      <c r="G2036" s="7" t="s">
        <v>54</v>
      </c>
      <c r="H2036" s="7" t="s">
        <v>55</v>
      </c>
      <c r="I2036" s="7" t="s">
        <v>54</v>
      </c>
      <c r="J2036" s="7" t="s">
        <v>128</v>
      </c>
      <c r="K2036" s="7" t="s">
        <v>69</v>
      </c>
      <c r="L2036" s="5">
        <v>24071</v>
      </c>
      <c r="M2036" s="7" t="s">
        <v>35</v>
      </c>
      <c r="N2036" s="7" t="s">
        <v>36</v>
      </c>
      <c r="O2036" s="7" t="s">
        <v>83</v>
      </c>
      <c r="P2036" s="7" t="s">
        <v>38</v>
      </c>
      <c r="Q2036" s="7" t="s">
        <v>39</v>
      </c>
      <c r="R2036" s="7" cm="1">
        <f t="array" ref="R2036">_xlfn.IFS(Table3[[#This Row],[Performance Levels]]="Exceeds",4,Table3[[#This Row],[Performance Levels]]="Fully Meets",3,Table3[[#This Row],[Performance Levels]]="PIP",1,Table3[[#This Row],[Performance Levels]]="Needs Improvement",2)</f>
        <v>3</v>
      </c>
      <c r="S2036" s="7">
        <v>4</v>
      </c>
      <c r="T2036" s="7" t="str" cm="1">
        <f t="array" ref="T2036">_xlfn.IFS(S2036&lt;=2,"Excellent",S2036=3,"Average",S2036&lt;=5,"Poor")</f>
        <v>Poor</v>
      </c>
      <c r="U2036" s="5">
        <v>44910</v>
      </c>
      <c r="V2036" s="7">
        <v>2</v>
      </c>
      <c r="W2036" s="7" t="str" cm="1">
        <f t="array" ref="W2036">_xlfn.IFS(S2036&lt;=2,"High",S2036=3,"Moderate",S2036&lt;=5,"Low")</f>
        <v>Low</v>
      </c>
      <c r="X2036" s="7">
        <v>4</v>
      </c>
      <c r="Y2036" s="7" t="str" cm="1">
        <f t="array" ref="Y2036">_xlfn.IFS(S2036&lt;=2,"High",S2036=3,"Moderate",S2036&lt;=5,"Low")</f>
        <v>Low</v>
      </c>
      <c r="Z2036" s="7">
        <v>5</v>
      </c>
      <c r="AA2036" s="7" t="str" cm="1">
        <f t="array" ref="AA2036">_xlfn.IFS(S2036&lt;=2,"High",S2036=3,"Moderate",S2036&lt;=5,"Low")</f>
        <v>Low</v>
      </c>
      <c r="AB2036" s="5">
        <v>44872</v>
      </c>
      <c r="AC2036" s="7" t="s">
        <v>67</v>
      </c>
      <c r="AD2036" s="7" t="s">
        <v>41</v>
      </c>
      <c r="AE2036" s="7" t="s">
        <v>42</v>
      </c>
      <c r="AF2036" s="7">
        <v>2</v>
      </c>
      <c r="AG2036" s="8">
        <v>900.85</v>
      </c>
      <c r="AH2036" s="7">
        <v>56</v>
      </c>
      <c r="AI2036" s="7" t="str" cm="1">
        <f t="array" ref="AI2036">_xlfn.IFS(AH2036&lt;=25,"Young",AH2036&lt;=50,"Adult",AH2036&gt;50,"Old")</f>
        <v>Old</v>
      </c>
    </row>
    <row r="2037" spans="1:35" x14ac:dyDescent="0.35">
      <c r="A2037" s="11">
        <v>2559</v>
      </c>
      <c r="B2037" s="9">
        <v>44680</v>
      </c>
      <c r="C2037" s="10">
        <f t="shared" ca="1" si="31"/>
        <v>4.0583333333333336</v>
      </c>
      <c r="D2037" s="11" t="s">
        <v>127</v>
      </c>
      <c r="E2037" s="11" t="s">
        <v>80</v>
      </c>
      <c r="F2037" s="11" t="s">
        <v>29</v>
      </c>
      <c r="G2037" s="11" t="s">
        <v>45</v>
      </c>
      <c r="H2037" s="11" t="s">
        <v>55</v>
      </c>
      <c r="I2037" s="11" t="s">
        <v>54</v>
      </c>
      <c r="J2037" s="11" t="s">
        <v>128</v>
      </c>
      <c r="K2037" s="11" t="s">
        <v>69</v>
      </c>
      <c r="L2037" s="9">
        <v>21147</v>
      </c>
      <c r="M2037" s="11" t="s">
        <v>35</v>
      </c>
      <c r="N2037" s="11" t="s">
        <v>47</v>
      </c>
      <c r="O2037" s="11" t="s">
        <v>37</v>
      </c>
      <c r="P2037" s="11" t="s">
        <v>38</v>
      </c>
      <c r="Q2037" s="11" t="s">
        <v>39</v>
      </c>
      <c r="R2037" s="11" cm="1">
        <f t="array" ref="R2037">_xlfn.IFS(Table3[[#This Row],[Performance Levels]]="Exceeds",4,Table3[[#This Row],[Performance Levels]]="Fully Meets",3,Table3[[#This Row],[Performance Levels]]="PIP",1,Table3[[#This Row],[Performance Levels]]="Needs Improvement",2)</f>
        <v>3</v>
      </c>
      <c r="S2037" s="11">
        <v>1</v>
      </c>
      <c r="T2037" s="11" t="str" cm="1">
        <f t="array" ref="T2037">_xlfn.IFS(S2037&lt;=2,"Excellent",S2037=3,"Average",S2037&lt;=5,"Poor")</f>
        <v>Excellent</v>
      </c>
      <c r="U2037" s="9">
        <v>45117</v>
      </c>
      <c r="V2037" s="11">
        <v>3</v>
      </c>
      <c r="W2037" s="11" t="str" cm="1">
        <f t="array" ref="W2037">_xlfn.IFS(S2037&lt;=2,"High",S2037=3,"Moderate",S2037&lt;=5,"Low")</f>
        <v>High</v>
      </c>
      <c r="X2037" s="11">
        <v>5</v>
      </c>
      <c r="Y2037" s="11" t="str" cm="1">
        <f t="array" ref="Y2037">_xlfn.IFS(S2037&lt;=2,"High",S2037=3,"Moderate",S2037&lt;=5,"Low")</f>
        <v>High</v>
      </c>
      <c r="Z2037" s="11">
        <v>3</v>
      </c>
      <c r="AA2037" s="11" t="str" cm="1">
        <f t="array" ref="AA2037">_xlfn.IFS(S2037&lt;=2,"High",S2037=3,"Moderate",S2037&lt;=5,"Low")</f>
        <v>High</v>
      </c>
      <c r="AB2037" s="9">
        <v>44823</v>
      </c>
      <c r="AC2037" s="11" t="s">
        <v>91</v>
      </c>
      <c r="AD2037" s="11" t="s">
        <v>50</v>
      </c>
      <c r="AE2037" s="11" t="s">
        <v>72</v>
      </c>
      <c r="AF2037" s="11">
        <v>3</v>
      </c>
      <c r="AG2037" s="12">
        <v>449.84</v>
      </c>
      <c r="AH2037" s="11">
        <v>65</v>
      </c>
      <c r="AI2037" s="11" t="str" cm="1">
        <f t="array" ref="AI2037">_xlfn.IFS(AH2037&lt;=25,"Young",AH2037&lt;=50,"Adult",AH2037&gt;50,"Old")</f>
        <v>Old</v>
      </c>
    </row>
    <row r="2038" spans="1:35" x14ac:dyDescent="0.35">
      <c r="A2038" s="7">
        <v>2560</v>
      </c>
      <c r="B2038" s="5">
        <v>44377</v>
      </c>
      <c r="C2038" s="6">
        <f t="shared" ca="1" si="31"/>
        <v>4.8888888888888893</v>
      </c>
      <c r="D2038" s="7" t="s">
        <v>143</v>
      </c>
      <c r="E2038" s="7" t="s">
        <v>73</v>
      </c>
      <c r="F2038" s="7" t="s">
        <v>29</v>
      </c>
      <c r="G2038" s="7" t="s">
        <v>45</v>
      </c>
      <c r="H2038" s="7" t="s">
        <v>44</v>
      </c>
      <c r="I2038" s="7" t="s">
        <v>45</v>
      </c>
      <c r="J2038" s="7" t="s">
        <v>94</v>
      </c>
      <c r="K2038" s="7" t="s">
        <v>69</v>
      </c>
      <c r="L2038" s="5">
        <v>28130</v>
      </c>
      <c r="M2038" s="7" t="s">
        <v>35</v>
      </c>
      <c r="N2038" s="7" t="s">
        <v>47</v>
      </c>
      <c r="O2038" s="7" t="s">
        <v>71</v>
      </c>
      <c r="P2038" s="7" t="s">
        <v>38</v>
      </c>
      <c r="Q2038" s="7" t="s">
        <v>39</v>
      </c>
      <c r="R2038" s="7" cm="1">
        <f t="array" ref="R2038">_xlfn.IFS(Table3[[#This Row],[Performance Levels]]="Exceeds",4,Table3[[#This Row],[Performance Levels]]="Fully Meets",3,Table3[[#This Row],[Performance Levels]]="PIP",1,Table3[[#This Row],[Performance Levels]]="Needs Improvement",2)</f>
        <v>3</v>
      </c>
      <c r="S2038" s="7">
        <v>4</v>
      </c>
      <c r="T2038" s="7" t="str" cm="1">
        <f t="array" ref="T2038">_xlfn.IFS(S2038&lt;=2,"Excellent",S2038=3,"Average",S2038&lt;=5,"Poor")</f>
        <v>Poor</v>
      </c>
      <c r="U2038" s="5">
        <v>44853</v>
      </c>
      <c r="V2038" s="7">
        <v>5</v>
      </c>
      <c r="W2038" s="7" t="str" cm="1">
        <f t="array" ref="W2038">_xlfn.IFS(S2038&lt;=2,"High",S2038=3,"Moderate",S2038&lt;=5,"Low")</f>
        <v>Low</v>
      </c>
      <c r="X2038" s="7">
        <v>1</v>
      </c>
      <c r="Y2038" s="7" t="str" cm="1">
        <f t="array" ref="Y2038">_xlfn.IFS(S2038&lt;=2,"High",S2038=3,"Moderate",S2038&lt;=5,"Low")</f>
        <v>Low</v>
      </c>
      <c r="Z2038" s="7">
        <v>5</v>
      </c>
      <c r="AA2038" s="7" t="str" cm="1">
        <f t="array" ref="AA2038">_xlfn.IFS(S2038&lt;=2,"High",S2038=3,"Moderate",S2038&lt;=5,"Low")</f>
        <v>Low</v>
      </c>
      <c r="AB2038" s="5">
        <v>45141</v>
      </c>
      <c r="AC2038" s="7" t="s">
        <v>91</v>
      </c>
      <c r="AD2038" s="7" t="s">
        <v>50</v>
      </c>
      <c r="AE2038" s="7" t="s">
        <v>42</v>
      </c>
      <c r="AF2038" s="7">
        <v>5</v>
      </c>
      <c r="AG2038" s="8">
        <v>981.9</v>
      </c>
      <c r="AH2038" s="7">
        <v>44</v>
      </c>
      <c r="AI2038" s="7" t="str" cm="1">
        <f t="array" ref="AI2038">_xlfn.IFS(AH2038&lt;=25,"Young",AH2038&lt;=50,"Adult",AH2038&gt;50,"Old")</f>
        <v>Adult</v>
      </c>
    </row>
    <row r="2039" spans="1:35" x14ac:dyDescent="0.35">
      <c r="A2039" s="11">
        <v>2561</v>
      </c>
      <c r="B2039" s="9">
        <v>44392</v>
      </c>
      <c r="C2039" s="10">
        <f t="shared" ca="1" si="31"/>
        <v>4.8472222222222223</v>
      </c>
      <c r="D2039" s="11" t="s">
        <v>144</v>
      </c>
      <c r="E2039" s="11" t="s">
        <v>80</v>
      </c>
      <c r="F2039" s="11" t="s">
        <v>29</v>
      </c>
      <c r="G2039" s="11" t="s">
        <v>30</v>
      </c>
      <c r="H2039" s="11" t="s">
        <v>55</v>
      </c>
      <c r="I2039" s="11" t="s">
        <v>32</v>
      </c>
      <c r="J2039" s="11" t="s">
        <v>94</v>
      </c>
      <c r="K2039" s="11" t="s">
        <v>64</v>
      </c>
      <c r="L2039" s="9">
        <v>20617</v>
      </c>
      <c r="M2039" s="11" t="s">
        <v>35</v>
      </c>
      <c r="N2039" s="11" t="s">
        <v>47</v>
      </c>
      <c r="O2039" s="11" t="s">
        <v>48</v>
      </c>
      <c r="P2039" s="11" t="s">
        <v>66</v>
      </c>
      <c r="Q2039" s="11" t="s">
        <v>39</v>
      </c>
      <c r="R2039" s="11" cm="1">
        <f t="array" ref="R2039">_xlfn.IFS(Table3[[#This Row],[Performance Levels]]="Exceeds",4,Table3[[#This Row],[Performance Levels]]="Fully Meets",3,Table3[[#This Row],[Performance Levels]]="PIP",1,Table3[[#This Row],[Performance Levels]]="Needs Improvement",2)</f>
        <v>3</v>
      </c>
      <c r="S2039" s="11">
        <v>2</v>
      </c>
      <c r="T2039" s="11" t="str" cm="1">
        <f t="array" ref="T2039">_xlfn.IFS(S2039&lt;=2,"Excellent",S2039=3,"Average",S2039&lt;=5,"Poor")</f>
        <v>Excellent</v>
      </c>
      <c r="U2039" s="9">
        <v>45031</v>
      </c>
      <c r="V2039" s="11">
        <v>3</v>
      </c>
      <c r="W2039" s="11" t="str" cm="1">
        <f t="array" ref="W2039">_xlfn.IFS(S2039&lt;=2,"High",S2039=3,"Moderate",S2039&lt;=5,"Low")</f>
        <v>High</v>
      </c>
      <c r="X2039" s="11">
        <v>5</v>
      </c>
      <c r="Y2039" s="11" t="str" cm="1">
        <f t="array" ref="Y2039">_xlfn.IFS(S2039&lt;=2,"High",S2039=3,"Moderate",S2039&lt;=5,"Low")</f>
        <v>High</v>
      </c>
      <c r="Z2039" s="11">
        <v>4</v>
      </c>
      <c r="AA2039" s="11" t="str" cm="1">
        <f t="array" ref="AA2039">_xlfn.IFS(S2039&lt;=2,"High",S2039=3,"Moderate",S2039&lt;=5,"Low")</f>
        <v>High</v>
      </c>
      <c r="AB2039" s="9">
        <v>44914</v>
      </c>
      <c r="AC2039" s="11" t="s">
        <v>67</v>
      </c>
      <c r="AD2039" s="11" t="s">
        <v>50</v>
      </c>
      <c r="AE2039" s="11" t="s">
        <v>42</v>
      </c>
      <c r="AF2039" s="11">
        <v>4</v>
      </c>
      <c r="AG2039" s="12">
        <v>289.37</v>
      </c>
      <c r="AH2039" s="11">
        <v>65</v>
      </c>
      <c r="AI2039" s="11" t="str" cm="1">
        <f t="array" ref="AI2039">_xlfn.IFS(AH2039&lt;=25,"Young",AH2039&lt;=50,"Adult",AH2039&gt;50,"Old")</f>
        <v>Old</v>
      </c>
    </row>
    <row r="2040" spans="1:35" x14ac:dyDescent="0.35">
      <c r="A2040" s="7">
        <v>2562</v>
      </c>
      <c r="B2040" s="5">
        <v>44298</v>
      </c>
      <c r="C2040" s="6">
        <f t="shared" ca="1" si="31"/>
        <v>5.1055555555555552</v>
      </c>
      <c r="D2040" s="7" t="s">
        <v>144</v>
      </c>
      <c r="E2040" s="7" t="s">
        <v>53</v>
      </c>
      <c r="F2040" s="7" t="s">
        <v>29</v>
      </c>
      <c r="G2040" s="7" t="s">
        <v>30</v>
      </c>
      <c r="H2040" s="7" t="s">
        <v>55</v>
      </c>
      <c r="I2040" s="7" t="s">
        <v>54</v>
      </c>
      <c r="J2040" s="7" t="s">
        <v>94</v>
      </c>
      <c r="K2040" s="7" t="s">
        <v>69</v>
      </c>
      <c r="L2040" s="5">
        <v>24794</v>
      </c>
      <c r="M2040" s="7" t="s">
        <v>35</v>
      </c>
      <c r="N2040" s="7" t="s">
        <v>47</v>
      </c>
      <c r="O2040" s="7" t="s">
        <v>59</v>
      </c>
      <c r="P2040" s="7" t="s">
        <v>66</v>
      </c>
      <c r="Q2040" s="7" t="s">
        <v>39</v>
      </c>
      <c r="R2040" s="7" cm="1">
        <f t="array" ref="R2040">_xlfn.IFS(Table3[[#This Row],[Performance Levels]]="Exceeds",4,Table3[[#This Row],[Performance Levels]]="Fully Meets",3,Table3[[#This Row],[Performance Levels]]="PIP",1,Table3[[#This Row],[Performance Levels]]="Needs Improvement",2)</f>
        <v>3</v>
      </c>
      <c r="S2040" s="7">
        <v>4</v>
      </c>
      <c r="T2040" s="7" t="str" cm="1">
        <f t="array" ref="T2040">_xlfn.IFS(S2040&lt;=2,"Excellent",S2040=3,"Average",S2040&lt;=5,"Poor")</f>
        <v>Poor</v>
      </c>
      <c r="U2040" s="5">
        <v>45033</v>
      </c>
      <c r="V2040" s="7">
        <v>1</v>
      </c>
      <c r="W2040" s="7" t="str" cm="1">
        <f t="array" ref="W2040">_xlfn.IFS(S2040&lt;=2,"High",S2040=3,"Moderate",S2040&lt;=5,"Low")</f>
        <v>Low</v>
      </c>
      <c r="X2040" s="7">
        <v>4</v>
      </c>
      <c r="Y2040" s="7" t="str" cm="1">
        <f t="array" ref="Y2040">_xlfn.IFS(S2040&lt;=2,"High",S2040=3,"Moderate",S2040&lt;=5,"Low")</f>
        <v>Low</v>
      </c>
      <c r="Z2040" s="7">
        <v>3</v>
      </c>
      <c r="AA2040" s="7" t="str" cm="1">
        <f t="array" ref="AA2040">_xlfn.IFS(S2040&lt;=2,"High",S2040=3,"Moderate",S2040&lt;=5,"Low")</f>
        <v>Low</v>
      </c>
      <c r="AB2040" s="5">
        <v>45116</v>
      </c>
      <c r="AC2040" s="7" t="s">
        <v>49</v>
      </c>
      <c r="AD2040" s="7" t="s">
        <v>41</v>
      </c>
      <c r="AE2040" s="7" t="s">
        <v>42</v>
      </c>
      <c r="AF2040" s="7">
        <v>1</v>
      </c>
      <c r="AG2040" s="8">
        <v>657.23</v>
      </c>
      <c r="AH2040" s="7">
        <v>54</v>
      </c>
      <c r="AI2040" s="7" t="str" cm="1">
        <f t="array" ref="AI2040">_xlfn.IFS(AH2040&lt;=25,"Young",AH2040&lt;=50,"Adult",AH2040&gt;50,"Old")</f>
        <v>Old</v>
      </c>
    </row>
    <row r="2041" spans="1:35" x14ac:dyDescent="0.35">
      <c r="A2041" s="11">
        <v>2563</v>
      </c>
      <c r="B2041" s="9">
        <v>44173</v>
      </c>
      <c r="C2041" s="10">
        <f t="shared" ca="1" si="31"/>
        <v>5.45</v>
      </c>
      <c r="D2041" s="11" t="s">
        <v>149</v>
      </c>
      <c r="E2041" s="11" t="s">
        <v>68</v>
      </c>
      <c r="F2041" s="11" t="s">
        <v>29</v>
      </c>
      <c r="G2041" s="11" t="s">
        <v>30</v>
      </c>
      <c r="H2041" s="11" t="s">
        <v>55</v>
      </c>
      <c r="I2041" s="11" t="s">
        <v>32</v>
      </c>
      <c r="J2041" s="11" t="s">
        <v>94</v>
      </c>
      <c r="K2041" s="11" t="s">
        <v>96</v>
      </c>
      <c r="L2041" s="9">
        <v>19680</v>
      </c>
      <c r="M2041" s="11" t="s">
        <v>35</v>
      </c>
      <c r="N2041" s="11" t="s">
        <v>47</v>
      </c>
      <c r="O2041" s="11" t="s">
        <v>59</v>
      </c>
      <c r="P2041" s="11" t="s">
        <v>38</v>
      </c>
      <c r="Q2041" s="11" t="s">
        <v>39</v>
      </c>
      <c r="R2041" s="11" cm="1">
        <f t="array" ref="R2041">_xlfn.IFS(Table3[[#This Row],[Performance Levels]]="Exceeds",4,Table3[[#This Row],[Performance Levels]]="Fully Meets",3,Table3[[#This Row],[Performance Levels]]="PIP",1,Table3[[#This Row],[Performance Levels]]="Needs Improvement",2)</f>
        <v>3</v>
      </c>
      <c r="S2041" s="11">
        <v>2</v>
      </c>
      <c r="T2041" s="11" t="str" cm="1">
        <f t="array" ref="T2041">_xlfn.IFS(S2041&lt;=2,"Excellent",S2041=3,"Average",S2041&lt;=5,"Poor")</f>
        <v>Excellent</v>
      </c>
      <c r="U2041" s="9">
        <v>44828</v>
      </c>
      <c r="V2041" s="11">
        <v>2</v>
      </c>
      <c r="W2041" s="11" t="str" cm="1">
        <f t="array" ref="W2041">_xlfn.IFS(S2041&lt;=2,"High",S2041=3,"Moderate",S2041&lt;=5,"Low")</f>
        <v>High</v>
      </c>
      <c r="X2041" s="11">
        <v>2</v>
      </c>
      <c r="Y2041" s="11" t="str" cm="1">
        <f t="array" ref="Y2041">_xlfn.IFS(S2041&lt;=2,"High",S2041=3,"Moderate",S2041&lt;=5,"Low")</f>
        <v>High</v>
      </c>
      <c r="Z2041" s="11">
        <v>4</v>
      </c>
      <c r="AA2041" s="11" t="str" cm="1">
        <f t="array" ref="AA2041">_xlfn.IFS(S2041&lt;=2,"High",S2041=3,"Moderate",S2041&lt;=5,"Low")</f>
        <v>High</v>
      </c>
      <c r="AB2041" s="9">
        <v>45141</v>
      </c>
      <c r="AC2041" s="11" t="s">
        <v>49</v>
      </c>
      <c r="AD2041" s="11" t="s">
        <v>50</v>
      </c>
      <c r="AE2041" s="11" t="s">
        <v>72</v>
      </c>
      <c r="AF2041" s="11">
        <v>5</v>
      </c>
      <c r="AG2041" s="12">
        <v>416.37</v>
      </c>
      <c r="AH2041" s="11">
        <v>67</v>
      </c>
      <c r="AI2041" s="11" t="str" cm="1">
        <f t="array" ref="AI2041">_xlfn.IFS(AH2041&lt;=25,"Young",AH2041&lt;=50,"Adult",AH2041&gt;50,"Old")</f>
        <v>Old</v>
      </c>
    </row>
    <row r="2042" spans="1:35" x14ac:dyDescent="0.35">
      <c r="A2042" s="7">
        <v>2564</v>
      </c>
      <c r="B2042" s="5">
        <v>43769</v>
      </c>
      <c r="C2042" s="6">
        <f t="shared" ca="1" si="31"/>
        <v>6.5555555555555554</v>
      </c>
      <c r="D2042" s="7" t="s">
        <v>145</v>
      </c>
      <c r="E2042" s="7" t="s">
        <v>28</v>
      </c>
      <c r="F2042" s="7" t="s">
        <v>29</v>
      </c>
      <c r="G2042" s="7" t="s">
        <v>30</v>
      </c>
      <c r="H2042" s="7" t="s">
        <v>55</v>
      </c>
      <c r="I2042" s="7" t="s">
        <v>54</v>
      </c>
      <c r="J2042" s="7" t="s">
        <v>56</v>
      </c>
      <c r="K2042" s="7" t="s">
        <v>64</v>
      </c>
      <c r="L2042" s="5">
        <v>34891</v>
      </c>
      <c r="M2042" s="7" t="s">
        <v>35</v>
      </c>
      <c r="N2042" s="7" t="s">
        <v>47</v>
      </c>
      <c r="O2042" s="7" t="s">
        <v>48</v>
      </c>
      <c r="P2042" s="7" t="s">
        <v>66</v>
      </c>
      <c r="Q2042" s="7" t="s">
        <v>39</v>
      </c>
      <c r="R2042" s="7" cm="1">
        <f t="array" ref="R2042">_xlfn.IFS(Table3[[#This Row],[Performance Levels]]="Exceeds",4,Table3[[#This Row],[Performance Levels]]="Fully Meets",3,Table3[[#This Row],[Performance Levels]]="PIP",1,Table3[[#This Row],[Performance Levels]]="Needs Improvement",2)</f>
        <v>3</v>
      </c>
      <c r="S2042" s="7">
        <v>1</v>
      </c>
      <c r="T2042" s="7" t="str" cm="1">
        <f t="array" ref="T2042">_xlfn.IFS(S2042&lt;=2,"Excellent",S2042=3,"Average",S2042&lt;=5,"Poor")</f>
        <v>Excellent</v>
      </c>
      <c r="U2042" s="5">
        <v>44906</v>
      </c>
      <c r="V2042" s="7">
        <v>1</v>
      </c>
      <c r="W2042" s="7" t="str" cm="1">
        <f t="array" ref="W2042">_xlfn.IFS(S2042&lt;=2,"High",S2042=3,"Moderate",S2042&lt;=5,"Low")</f>
        <v>High</v>
      </c>
      <c r="X2042" s="7">
        <v>4</v>
      </c>
      <c r="Y2042" s="7" t="str" cm="1">
        <f t="array" ref="Y2042">_xlfn.IFS(S2042&lt;=2,"High",S2042=3,"Moderate",S2042&lt;=5,"Low")</f>
        <v>High</v>
      </c>
      <c r="Z2042" s="7">
        <v>4</v>
      </c>
      <c r="AA2042" s="7" t="str" cm="1">
        <f t="array" ref="AA2042">_xlfn.IFS(S2042&lt;=2,"High",S2042=3,"Moderate",S2042&lt;=5,"Low")</f>
        <v>High</v>
      </c>
      <c r="AB2042" s="5">
        <v>45125</v>
      </c>
      <c r="AC2042" s="7" t="s">
        <v>40</v>
      </c>
      <c r="AD2042" s="7" t="s">
        <v>41</v>
      </c>
      <c r="AE2042" s="7" t="s">
        <v>62</v>
      </c>
      <c r="AF2042" s="7">
        <v>4</v>
      </c>
      <c r="AG2042" s="8">
        <v>624.9</v>
      </c>
      <c r="AH2042" s="7">
        <v>24</v>
      </c>
      <c r="AI2042" s="7" t="str" cm="1">
        <f t="array" ref="AI2042">_xlfn.IFS(AH2042&lt;=25,"Young",AH2042&lt;=50,"Adult",AH2042&gt;50,"Old")</f>
        <v>Young</v>
      </c>
    </row>
    <row r="2043" spans="1:35" x14ac:dyDescent="0.35">
      <c r="A2043" s="11">
        <v>2565</v>
      </c>
      <c r="B2043" s="9">
        <v>43852</v>
      </c>
      <c r="C2043" s="10">
        <f t="shared" ca="1" si="31"/>
        <v>6.3277777777777775</v>
      </c>
      <c r="D2043" s="11" t="s">
        <v>138</v>
      </c>
      <c r="E2043" s="11" t="s">
        <v>53</v>
      </c>
      <c r="F2043" s="11" t="s">
        <v>29</v>
      </c>
      <c r="G2043" s="11" t="s">
        <v>30</v>
      </c>
      <c r="H2043" s="11" t="s">
        <v>31</v>
      </c>
      <c r="I2043" s="11" t="s">
        <v>32</v>
      </c>
      <c r="J2043" s="11" t="s">
        <v>94</v>
      </c>
      <c r="K2043" s="11" t="s">
        <v>69</v>
      </c>
      <c r="L2043" s="9">
        <v>31365</v>
      </c>
      <c r="M2043" s="11" t="s">
        <v>35</v>
      </c>
      <c r="N2043" s="11" t="s">
        <v>36</v>
      </c>
      <c r="O2043" s="11" t="s">
        <v>37</v>
      </c>
      <c r="P2043" s="11" t="s">
        <v>66</v>
      </c>
      <c r="Q2043" s="11" t="s">
        <v>39</v>
      </c>
      <c r="R2043" s="11" cm="1">
        <f t="array" ref="R2043">_xlfn.IFS(Table3[[#This Row],[Performance Levels]]="Exceeds",4,Table3[[#This Row],[Performance Levels]]="Fully Meets",3,Table3[[#This Row],[Performance Levels]]="PIP",1,Table3[[#This Row],[Performance Levels]]="Needs Improvement",2)</f>
        <v>3</v>
      </c>
      <c r="S2043" s="11">
        <v>2</v>
      </c>
      <c r="T2043" s="11" t="str" cm="1">
        <f t="array" ref="T2043">_xlfn.IFS(S2043&lt;=2,"Excellent",S2043=3,"Average",S2043&lt;=5,"Poor")</f>
        <v>Excellent</v>
      </c>
      <c r="U2043" s="9">
        <v>44790</v>
      </c>
      <c r="V2043" s="11">
        <v>2</v>
      </c>
      <c r="W2043" s="11" t="str" cm="1">
        <f t="array" ref="W2043">_xlfn.IFS(S2043&lt;=2,"High",S2043=3,"Moderate",S2043&lt;=5,"Low")</f>
        <v>High</v>
      </c>
      <c r="X2043" s="11">
        <v>5</v>
      </c>
      <c r="Y2043" s="11" t="str" cm="1">
        <f t="array" ref="Y2043">_xlfn.IFS(S2043&lt;=2,"High",S2043=3,"Moderate",S2043&lt;=5,"Low")</f>
        <v>High</v>
      </c>
      <c r="Z2043" s="11">
        <v>4</v>
      </c>
      <c r="AA2043" s="11" t="str" cm="1">
        <f t="array" ref="AA2043">_xlfn.IFS(S2043&lt;=2,"High",S2043=3,"Moderate",S2043&lt;=5,"Low")</f>
        <v>High</v>
      </c>
      <c r="AB2043" s="9">
        <v>44815</v>
      </c>
      <c r="AC2043" s="11" t="s">
        <v>91</v>
      </c>
      <c r="AD2043" s="11" t="s">
        <v>41</v>
      </c>
      <c r="AE2043" s="11" t="s">
        <v>72</v>
      </c>
      <c r="AF2043" s="11">
        <v>2</v>
      </c>
      <c r="AG2043" s="12">
        <v>559.05999999999995</v>
      </c>
      <c r="AH2043" s="11">
        <v>35</v>
      </c>
      <c r="AI2043" s="11" t="str" cm="1">
        <f t="array" ref="AI2043">_xlfn.IFS(AH2043&lt;=25,"Young",AH2043&lt;=50,"Adult",AH2043&gt;50,"Old")</f>
        <v>Adult</v>
      </c>
    </row>
    <row r="2044" spans="1:35" x14ac:dyDescent="0.35">
      <c r="A2044" s="7">
        <v>2566</v>
      </c>
      <c r="B2044" s="5">
        <v>44824</v>
      </c>
      <c r="C2044" s="6">
        <f t="shared" ca="1" si="31"/>
        <v>3.6666666666666665</v>
      </c>
      <c r="D2044" s="7" t="s">
        <v>126</v>
      </c>
      <c r="E2044" s="7" t="s">
        <v>28</v>
      </c>
      <c r="F2044" s="7" t="s">
        <v>29</v>
      </c>
      <c r="G2044" s="7" t="s">
        <v>54</v>
      </c>
      <c r="H2044" s="7" t="s">
        <v>55</v>
      </c>
      <c r="I2044" s="7" t="s">
        <v>54</v>
      </c>
      <c r="J2044" s="7" t="s">
        <v>128</v>
      </c>
      <c r="K2044" s="7" t="s">
        <v>64</v>
      </c>
      <c r="L2044" s="5">
        <v>24380</v>
      </c>
      <c r="M2044" s="7" t="s">
        <v>35</v>
      </c>
      <c r="N2044" s="7" t="s">
        <v>47</v>
      </c>
      <c r="O2044" s="7" t="s">
        <v>59</v>
      </c>
      <c r="P2044" s="7" t="s">
        <v>66</v>
      </c>
      <c r="Q2044" s="7" t="s">
        <v>39</v>
      </c>
      <c r="R2044" s="7" cm="1">
        <f t="array" ref="R2044">_xlfn.IFS(Table3[[#This Row],[Performance Levels]]="Exceeds",4,Table3[[#This Row],[Performance Levels]]="Fully Meets",3,Table3[[#This Row],[Performance Levels]]="PIP",1,Table3[[#This Row],[Performance Levels]]="Needs Improvement",2)</f>
        <v>3</v>
      </c>
      <c r="S2044" s="7">
        <v>2</v>
      </c>
      <c r="T2044" s="7" t="str" cm="1">
        <f t="array" ref="T2044">_xlfn.IFS(S2044&lt;=2,"Excellent",S2044=3,"Average",S2044&lt;=5,"Poor")</f>
        <v>Excellent</v>
      </c>
      <c r="U2044" s="5">
        <v>45065</v>
      </c>
      <c r="V2044" s="7">
        <v>3</v>
      </c>
      <c r="W2044" s="7" t="str" cm="1">
        <f t="array" ref="W2044">_xlfn.IFS(S2044&lt;=2,"High",S2044=3,"Moderate",S2044&lt;=5,"Low")</f>
        <v>High</v>
      </c>
      <c r="X2044" s="7">
        <v>2</v>
      </c>
      <c r="Y2044" s="7" t="str" cm="1">
        <f t="array" ref="Y2044">_xlfn.IFS(S2044&lt;=2,"High",S2044=3,"Moderate",S2044&lt;=5,"Low")</f>
        <v>High</v>
      </c>
      <c r="Z2044" s="7">
        <v>2</v>
      </c>
      <c r="AA2044" s="7" t="str" cm="1">
        <f t="array" ref="AA2044">_xlfn.IFS(S2044&lt;=2,"High",S2044=3,"Moderate",S2044&lt;=5,"Low")</f>
        <v>High</v>
      </c>
      <c r="AB2044" s="5">
        <v>45136</v>
      </c>
      <c r="AC2044" s="7" t="s">
        <v>61</v>
      </c>
      <c r="AD2044" s="7" t="s">
        <v>50</v>
      </c>
      <c r="AE2044" s="7" t="s">
        <v>51</v>
      </c>
      <c r="AF2044" s="7">
        <v>5</v>
      </c>
      <c r="AG2044" s="8">
        <v>327.37</v>
      </c>
      <c r="AH2044" s="7">
        <v>56</v>
      </c>
      <c r="AI2044" s="7" t="str" cm="1">
        <f t="array" ref="AI2044">_xlfn.IFS(AH2044&lt;=25,"Young",AH2044&lt;=50,"Adult",AH2044&gt;50,"Old")</f>
        <v>Old</v>
      </c>
    </row>
    <row r="2045" spans="1:35" x14ac:dyDescent="0.35">
      <c r="A2045" s="11">
        <v>2567</v>
      </c>
      <c r="B2045" s="9">
        <v>44917</v>
      </c>
      <c r="C2045" s="10">
        <f t="shared" ca="1" si="31"/>
        <v>3.411111111111111</v>
      </c>
      <c r="D2045" s="11" t="s">
        <v>143</v>
      </c>
      <c r="E2045" s="11" t="s">
        <v>28</v>
      </c>
      <c r="F2045" s="11" t="s">
        <v>29</v>
      </c>
      <c r="G2045" s="11" t="s">
        <v>54</v>
      </c>
      <c r="H2045" s="11" t="s">
        <v>55</v>
      </c>
      <c r="I2045" s="11" t="s">
        <v>45</v>
      </c>
      <c r="J2045" s="11" t="s">
        <v>94</v>
      </c>
      <c r="K2045" s="11" t="s">
        <v>69</v>
      </c>
      <c r="L2045" s="9">
        <v>21838</v>
      </c>
      <c r="M2045" s="11" t="s">
        <v>35</v>
      </c>
      <c r="N2045" s="11" t="s">
        <v>47</v>
      </c>
      <c r="O2045" s="11" t="s">
        <v>71</v>
      </c>
      <c r="P2045" s="11" t="s">
        <v>38</v>
      </c>
      <c r="Q2045" s="11" t="s">
        <v>39</v>
      </c>
      <c r="R2045" s="11" cm="1">
        <f t="array" ref="R2045">_xlfn.IFS(Table3[[#This Row],[Performance Levels]]="Exceeds",4,Table3[[#This Row],[Performance Levels]]="Fully Meets",3,Table3[[#This Row],[Performance Levels]]="PIP",1,Table3[[#This Row],[Performance Levels]]="Needs Improvement",2)</f>
        <v>3</v>
      </c>
      <c r="S2045" s="11">
        <v>5</v>
      </c>
      <c r="T2045" s="11" t="str" cm="1">
        <f t="array" ref="T2045">_xlfn.IFS(S2045&lt;=2,"Excellent",S2045=3,"Average",S2045&lt;=5,"Poor")</f>
        <v>Poor</v>
      </c>
      <c r="U2045" s="9">
        <v>44790</v>
      </c>
      <c r="V2045" s="11">
        <v>4</v>
      </c>
      <c r="W2045" s="11" t="str" cm="1">
        <f t="array" ref="W2045">_xlfn.IFS(S2045&lt;=2,"High",S2045=3,"Moderate",S2045&lt;=5,"Low")</f>
        <v>Low</v>
      </c>
      <c r="X2045" s="11">
        <v>3</v>
      </c>
      <c r="Y2045" s="11" t="str" cm="1">
        <f t="array" ref="Y2045">_xlfn.IFS(S2045&lt;=2,"High",S2045=3,"Moderate",S2045&lt;=5,"Low")</f>
        <v>Low</v>
      </c>
      <c r="Z2045" s="11">
        <v>5</v>
      </c>
      <c r="AA2045" s="11" t="str" cm="1">
        <f t="array" ref="AA2045">_xlfn.IFS(S2045&lt;=2,"High",S2045=3,"Moderate",S2045&lt;=5,"Low")</f>
        <v>Low</v>
      </c>
      <c r="AB2045" s="9">
        <v>44858</v>
      </c>
      <c r="AC2045" s="11" t="s">
        <v>91</v>
      </c>
      <c r="AD2045" s="11" t="s">
        <v>41</v>
      </c>
      <c r="AE2045" s="11" t="s">
        <v>42</v>
      </c>
      <c r="AF2045" s="11">
        <v>2</v>
      </c>
      <c r="AG2045" s="12">
        <v>660.4</v>
      </c>
      <c r="AH2045" s="11">
        <v>63</v>
      </c>
      <c r="AI2045" s="11" t="str" cm="1">
        <f t="array" ref="AI2045">_xlfn.IFS(AH2045&lt;=25,"Young",AH2045&lt;=50,"Adult",AH2045&gt;50,"Old")</f>
        <v>Old</v>
      </c>
    </row>
    <row r="2046" spans="1:35" x14ac:dyDescent="0.35">
      <c r="A2046" s="7">
        <v>2568</v>
      </c>
      <c r="B2046" s="5">
        <v>43536</v>
      </c>
      <c r="C2046" s="6">
        <f t="shared" ca="1" si="31"/>
        <v>7.1888888888888891</v>
      </c>
      <c r="D2046" s="7" t="s">
        <v>144</v>
      </c>
      <c r="E2046" s="7" t="s">
        <v>43</v>
      </c>
      <c r="F2046" s="7" t="s">
        <v>29</v>
      </c>
      <c r="G2046" s="7" t="s">
        <v>54</v>
      </c>
      <c r="H2046" s="7" t="s">
        <v>31</v>
      </c>
      <c r="I2046" s="7" t="s">
        <v>54</v>
      </c>
      <c r="J2046" s="7" t="s">
        <v>94</v>
      </c>
      <c r="K2046" s="7" t="s">
        <v>46</v>
      </c>
      <c r="L2046" s="5">
        <v>32990</v>
      </c>
      <c r="M2046" s="7" t="s">
        <v>35</v>
      </c>
      <c r="N2046" s="7" t="s">
        <v>47</v>
      </c>
      <c r="O2046" s="7" t="s">
        <v>83</v>
      </c>
      <c r="P2046" s="7" t="s">
        <v>38</v>
      </c>
      <c r="Q2046" s="7" t="s">
        <v>39</v>
      </c>
      <c r="R2046" s="7" cm="1">
        <f t="array" ref="R2046">_xlfn.IFS(Table3[[#This Row],[Performance Levels]]="Exceeds",4,Table3[[#This Row],[Performance Levels]]="Fully Meets",3,Table3[[#This Row],[Performance Levels]]="PIP",1,Table3[[#This Row],[Performance Levels]]="Needs Improvement",2)</f>
        <v>3</v>
      </c>
      <c r="S2046" s="7">
        <v>4</v>
      </c>
      <c r="T2046" s="7" t="str" cm="1">
        <f t="array" ref="T2046">_xlfn.IFS(S2046&lt;=2,"Excellent",S2046=3,"Average",S2046&lt;=5,"Poor")</f>
        <v>Poor</v>
      </c>
      <c r="U2046" s="5">
        <v>45099</v>
      </c>
      <c r="V2046" s="7">
        <v>3</v>
      </c>
      <c r="W2046" s="7" t="str" cm="1">
        <f t="array" ref="W2046">_xlfn.IFS(S2046&lt;=2,"High",S2046=3,"Moderate",S2046&lt;=5,"Low")</f>
        <v>Low</v>
      </c>
      <c r="X2046" s="7">
        <v>5</v>
      </c>
      <c r="Y2046" s="7" t="str" cm="1">
        <f t="array" ref="Y2046">_xlfn.IFS(S2046&lt;=2,"High",S2046=3,"Moderate",S2046&lt;=5,"Low")</f>
        <v>Low</v>
      </c>
      <c r="Z2046" s="7">
        <v>2</v>
      </c>
      <c r="AA2046" s="7" t="str" cm="1">
        <f t="array" ref="AA2046">_xlfn.IFS(S2046&lt;=2,"High",S2046=3,"Moderate",S2046&lt;=5,"Low")</f>
        <v>Low</v>
      </c>
      <c r="AB2046" s="5">
        <v>44910</v>
      </c>
      <c r="AC2046" s="7" t="s">
        <v>40</v>
      </c>
      <c r="AD2046" s="7" t="s">
        <v>50</v>
      </c>
      <c r="AE2046" s="7" t="s">
        <v>72</v>
      </c>
      <c r="AF2046" s="7">
        <v>5</v>
      </c>
      <c r="AG2046" s="8">
        <v>477.46</v>
      </c>
      <c r="AH2046" s="7">
        <v>29</v>
      </c>
      <c r="AI2046" s="7" t="str" cm="1">
        <f t="array" ref="AI2046">_xlfn.IFS(AH2046&lt;=25,"Young",AH2046&lt;=50,"Adult",AH2046&gt;50,"Old")</f>
        <v>Adult</v>
      </c>
    </row>
    <row r="2047" spans="1:35" x14ac:dyDescent="0.35">
      <c r="A2047" s="11">
        <v>2569</v>
      </c>
      <c r="B2047" s="9">
        <v>44476</v>
      </c>
      <c r="C2047" s="10">
        <f t="shared" ca="1" si="31"/>
        <v>4.6194444444444445</v>
      </c>
      <c r="D2047" s="11" t="s">
        <v>144</v>
      </c>
      <c r="E2047" s="11" t="s">
        <v>86</v>
      </c>
      <c r="F2047" s="11" t="s">
        <v>29</v>
      </c>
      <c r="G2047" s="11" t="s">
        <v>54</v>
      </c>
      <c r="H2047" s="11" t="s">
        <v>31</v>
      </c>
      <c r="I2047" s="11" t="s">
        <v>32</v>
      </c>
      <c r="J2047" s="11" t="s">
        <v>94</v>
      </c>
      <c r="K2047" s="11" t="s">
        <v>64</v>
      </c>
      <c r="L2047" s="9">
        <v>34786</v>
      </c>
      <c r="M2047" s="11" t="s">
        <v>35</v>
      </c>
      <c r="N2047" s="11" t="s">
        <v>47</v>
      </c>
      <c r="O2047" s="11" t="s">
        <v>71</v>
      </c>
      <c r="P2047" s="11" t="s">
        <v>60</v>
      </c>
      <c r="Q2047" s="11" t="s">
        <v>39</v>
      </c>
      <c r="R2047" s="11" cm="1">
        <f t="array" ref="R2047">_xlfn.IFS(Table3[[#This Row],[Performance Levels]]="Exceeds",4,Table3[[#This Row],[Performance Levels]]="Fully Meets",3,Table3[[#This Row],[Performance Levels]]="PIP",1,Table3[[#This Row],[Performance Levels]]="Needs Improvement",2)</f>
        <v>3</v>
      </c>
      <c r="S2047" s="11">
        <v>2</v>
      </c>
      <c r="T2047" s="11" t="str" cm="1">
        <f t="array" ref="T2047">_xlfn.IFS(S2047&lt;=2,"Excellent",S2047=3,"Average",S2047&lt;=5,"Poor")</f>
        <v>Excellent</v>
      </c>
      <c r="U2047" s="9">
        <v>45074</v>
      </c>
      <c r="V2047" s="11">
        <v>3</v>
      </c>
      <c r="W2047" s="11" t="str" cm="1">
        <f t="array" ref="W2047">_xlfn.IFS(S2047&lt;=2,"High",S2047=3,"Moderate",S2047&lt;=5,"Low")</f>
        <v>High</v>
      </c>
      <c r="X2047" s="11">
        <v>4</v>
      </c>
      <c r="Y2047" s="11" t="str" cm="1">
        <f t="array" ref="Y2047">_xlfn.IFS(S2047&lt;=2,"High",S2047=3,"Moderate",S2047&lt;=5,"Low")</f>
        <v>High</v>
      </c>
      <c r="Z2047" s="11">
        <v>3</v>
      </c>
      <c r="AA2047" s="11" t="str" cm="1">
        <f t="array" ref="AA2047">_xlfn.IFS(S2047&lt;=2,"High",S2047=3,"Moderate",S2047&lt;=5,"Low")</f>
        <v>High</v>
      </c>
      <c r="AB2047" s="9">
        <v>44941</v>
      </c>
      <c r="AC2047" s="11" t="s">
        <v>61</v>
      </c>
      <c r="AD2047" s="11" t="s">
        <v>41</v>
      </c>
      <c r="AE2047" s="11" t="s">
        <v>62</v>
      </c>
      <c r="AF2047" s="11">
        <v>2</v>
      </c>
      <c r="AG2047" s="12">
        <v>694.21</v>
      </c>
      <c r="AH2047" s="11">
        <v>26</v>
      </c>
      <c r="AI2047" s="11" t="str" cm="1">
        <f t="array" ref="AI2047">_xlfn.IFS(AH2047&lt;=25,"Young",AH2047&lt;=50,"Adult",AH2047&gt;50,"Old")</f>
        <v>Adult</v>
      </c>
    </row>
    <row r="2048" spans="1:35" x14ac:dyDescent="0.35">
      <c r="A2048" s="7">
        <v>2570</v>
      </c>
      <c r="B2048" s="5">
        <v>43632</v>
      </c>
      <c r="C2048" s="6">
        <f t="shared" ca="1" si="31"/>
        <v>6.927777777777778</v>
      </c>
      <c r="D2048" s="7" t="s">
        <v>149</v>
      </c>
      <c r="E2048" s="7" t="s">
        <v>80</v>
      </c>
      <c r="F2048" s="7" t="s">
        <v>29</v>
      </c>
      <c r="G2048" s="7" t="s">
        <v>30</v>
      </c>
      <c r="H2048" s="7" t="s">
        <v>44</v>
      </c>
      <c r="I2048" s="7" t="s">
        <v>54</v>
      </c>
      <c r="J2048" s="7" t="s">
        <v>94</v>
      </c>
      <c r="K2048" s="7" t="s">
        <v>69</v>
      </c>
      <c r="L2048" s="5">
        <v>33560</v>
      </c>
      <c r="M2048" s="7" t="s">
        <v>35</v>
      </c>
      <c r="N2048" s="7" t="s">
        <v>47</v>
      </c>
      <c r="O2048" s="7" t="s">
        <v>71</v>
      </c>
      <c r="P2048" s="7" t="s">
        <v>60</v>
      </c>
      <c r="Q2048" s="7" t="s">
        <v>39</v>
      </c>
      <c r="R2048" s="7" cm="1">
        <f t="array" ref="R2048">_xlfn.IFS(Table3[[#This Row],[Performance Levels]]="Exceeds",4,Table3[[#This Row],[Performance Levels]]="Fully Meets",3,Table3[[#This Row],[Performance Levels]]="PIP",1,Table3[[#This Row],[Performance Levels]]="Needs Improvement",2)</f>
        <v>3</v>
      </c>
      <c r="S2048" s="7">
        <v>4</v>
      </c>
      <c r="T2048" s="7" t="str" cm="1">
        <f t="array" ref="T2048">_xlfn.IFS(S2048&lt;=2,"Excellent",S2048=3,"Average",S2048&lt;=5,"Poor")</f>
        <v>Poor</v>
      </c>
      <c r="U2048" s="5">
        <v>45031</v>
      </c>
      <c r="V2048" s="7">
        <v>3</v>
      </c>
      <c r="W2048" s="7" t="str" cm="1">
        <f t="array" ref="W2048">_xlfn.IFS(S2048&lt;=2,"High",S2048=3,"Moderate",S2048&lt;=5,"Low")</f>
        <v>Low</v>
      </c>
      <c r="X2048" s="7">
        <v>3</v>
      </c>
      <c r="Y2048" s="7" t="str" cm="1">
        <f t="array" ref="Y2048">_xlfn.IFS(S2048&lt;=2,"High",S2048=3,"Moderate",S2048&lt;=5,"Low")</f>
        <v>Low</v>
      </c>
      <c r="Z2048" s="7">
        <v>1</v>
      </c>
      <c r="AA2048" s="7" t="str" cm="1">
        <f t="array" ref="AA2048">_xlfn.IFS(S2048&lt;=2,"High",S2048=3,"Moderate",S2048&lt;=5,"Low")</f>
        <v>Low</v>
      </c>
      <c r="AB2048" s="5">
        <v>45069</v>
      </c>
      <c r="AC2048" s="7" t="s">
        <v>49</v>
      </c>
      <c r="AD2048" s="7" t="s">
        <v>41</v>
      </c>
      <c r="AE2048" s="7" t="s">
        <v>51</v>
      </c>
      <c r="AF2048" s="7">
        <v>2</v>
      </c>
      <c r="AG2048" s="8">
        <v>737.84</v>
      </c>
      <c r="AH2048" s="7">
        <v>28</v>
      </c>
      <c r="AI2048" s="7" t="str" cm="1">
        <f t="array" ref="AI2048">_xlfn.IFS(AH2048&lt;=25,"Young",AH2048&lt;=50,"Adult",AH2048&gt;50,"Old")</f>
        <v>Adult</v>
      </c>
    </row>
    <row r="2049" spans="1:35" x14ac:dyDescent="0.35">
      <c r="A2049" s="11">
        <v>2571</v>
      </c>
      <c r="B2049" s="9">
        <v>44272</v>
      </c>
      <c r="C2049" s="10">
        <f t="shared" ca="1" si="31"/>
        <v>5.1749999999999998</v>
      </c>
      <c r="D2049" s="11" t="s">
        <v>124</v>
      </c>
      <c r="E2049" s="11" t="s">
        <v>84</v>
      </c>
      <c r="F2049" s="11" t="s">
        <v>29</v>
      </c>
      <c r="G2049" s="11" t="s">
        <v>45</v>
      </c>
      <c r="H2049" s="11" t="s">
        <v>44</v>
      </c>
      <c r="I2049" s="11" t="s">
        <v>54</v>
      </c>
      <c r="J2049" s="11" t="s">
        <v>94</v>
      </c>
      <c r="K2049" s="11" t="s">
        <v>69</v>
      </c>
      <c r="L2049" s="9">
        <v>32550</v>
      </c>
      <c r="M2049" s="11" t="s">
        <v>35</v>
      </c>
      <c r="N2049" s="11" t="s">
        <v>36</v>
      </c>
      <c r="O2049" s="11" t="s">
        <v>83</v>
      </c>
      <c r="P2049" s="11" t="s">
        <v>76</v>
      </c>
      <c r="Q2049" s="11" t="s">
        <v>39</v>
      </c>
      <c r="R2049" s="11" cm="1">
        <f t="array" ref="R2049">_xlfn.IFS(Table3[[#This Row],[Performance Levels]]="Exceeds",4,Table3[[#This Row],[Performance Levels]]="Fully Meets",3,Table3[[#This Row],[Performance Levels]]="PIP",1,Table3[[#This Row],[Performance Levels]]="Needs Improvement",2)</f>
        <v>3</v>
      </c>
      <c r="S2049" s="11">
        <v>2</v>
      </c>
      <c r="T2049" s="11" t="str" cm="1">
        <f t="array" ref="T2049">_xlfn.IFS(S2049&lt;=2,"Excellent",S2049=3,"Average",S2049&lt;=5,"Poor")</f>
        <v>Excellent</v>
      </c>
      <c r="U2049" s="9">
        <v>45096</v>
      </c>
      <c r="V2049" s="11">
        <v>3</v>
      </c>
      <c r="W2049" s="11" t="str" cm="1">
        <f t="array" ref="W2049">_xlfn.IFS(S2049&lt;=2,"High",S2049=3,"Moderate",S2049&lt;=5,"Low")</f>
        <v>High</v>
      </c>
      <c r="X2049" s="11">
        <v>3</v>
      </c>
      <c r="Y2049" s="11" t="str" cm="1">
        <f t="array" ref="Y2049">_xlfn.IFS(S2049&lt;=2,"High",S2049=3,"Moderate",S2049&lt;=5,"Low")</f>
        <v>High</v>
      </c>
      <c r="Z2049" s="11">
        <v>5</v>
      </c>
      <c r="AA2049" s="11" t="str" cm="1">
        <f t="array" ref="AA2049">_xlfn.IFS(S2049&lt;=2,"High",S2049=3,"Moderate",S2049&lt;=5,"Low")</f>
        <v>High</v>
      </c>
      <c r="AB2049" s="9">
        <v>44788</v>
      </c>
      <c r="AC2049" s="11" t="s">
        <v>67</v>
      </c>
      <c r="AD2049" s="11" t="s">
        <v>41</v>
      </c>
      <c r="AE2049" s="11" t="s">
        <v>42</v>
      </c>
      <c r="AF2049" s="11">
        <v>2</v>
      </c>
      <c r="AG2049" s="12">
        <v>919.95</v>
      </c>
      <c r="AH2049" s="11">
        <v>32</v>
      </c>
      <c r="AI2049" s="11" t="str" cm="1">
        <f t="array" ref="AI2049">_xlfn.IFS(AH2049&lt;=25,"Young",AH2049&lt;=50,"Adult",AH2049&gt;50,"Old")</f>
        <v>Adult</v>
      </c>
    </row>
    <row r="2050" spans="1:35" x14ac:dyDescent="0.35">
      <c r="A2050" s="7">
        <v>2572</v>
      </c>
      <c r="B2050" s="5">
        <v>44780</v>
      </c>
      <c r="C2050" s="6">
        <f t="shared" ca="1" si="31"/>
        <v>3.786111111111111</v>
      </c>
      <c r="D2050" s="7" t="s">
        <v>138</v>
      </c>
      <c r="E2050" s="7" t="s">
        <v>93</v>
      </c>
      <c r="F2050" s="7" t="s">
        <v>29</v>
      </c>
      <c r="G2050" s="7" t="s">
        <v>30</v>
      </c>
      <c r="H2050" s="7" t="s">
        <v>44</v>
      </c>
      <c r="I2050" s="7" t="s">
        <v>32</v>
      </c>
      <c r="J2050" s="7" t="s">
        <v>94</v>
      </c>
      <c r="K2050" s="7" t="s">
        <v>78</v>
      </c>
      <c r="L2050" s="5">
        <v>34474</v>
      </c>
      <c r="M2050" s="7" t="s">
        <v>35</v>
      </c>
      <c r="N2050" s="7" t="s">
        <v>47</v>
      </c>
      <c r="O2050" s="7" t="s">
        <v>83</v>
      </c>
      <c r="P2050" s="7" t="s">
        <v>38</v>
      </c>
      <c r="Q2050" s="7" t="s">
        <v>39</v>
      </c>
      <c r="R2050" s="7" cm="1">
        <f t="array" ref="R2050">_xlfn.IFS(Table3[[#This Row],[Performance Levels]]="Exceeds",4,Table3[[#This Row],[Performance Levels]]="Fully Meets",3,Table3[[#This Row],[Performance Levels]]="PIP",1,Table3[[#This Row],[Performance Levels]]="Needs Improvement",2)</f>
        <v>3</v>
      </c>
      <c r="S2050" s="7">
        <v>4</v>
      </c>
      <c r="T2050" s="7" t="str" cm="1">
        <f t="array" ref="T2050">_xlfn.IFS(S2050&lt;=2,"Excellent",S2050=3,"Average",S2050&lt;=5,"Poor")</f>
        <v>Poor</v>
      </c>
      <c r="U2050" s="5">
        <v>44853</v>
      </c>
      <c r="V2050" s="7">
        <v>1</v>
      </c>
      <c r="W2050" s="7" t="str" cm="1">
        <f t="array" ref="W2050">_xlfn.IFS(S2050&lt;=2,"High",S2050=3,"Moderate",S2050&lt;=5,"Low")</f>
        <v>Low</v>
      </c>
      <c r="X2050" s="7">
        <v>1</v>
      </c>
      <c r="Y2050" s="7" t="str" cm="1">
        <f t="array" ref="Y2050">_xlfn.IFS(S2050&lt;=2,"High",S2050=3,"Moderate",S2050&lt;=5,"Low")</f>
        <v>Low</v>
      </c>
      <c r="Z2050" s="7">
        <v>2</v>
      </c>
      <c r="AA2050" s="7" t="str" cm="1">
        <f t="array" ref="AA2050">_xlfn.IFS(S2050&lt;=2,"High",S2050=3,"Moderate",S2050&lt;=5,"Low")</f>
        <v>Low</v>
      </c>
      <c r="AB2050" s="5">
        <v>44806</v>
      </c>
      <c r="AC2050" s="7" t="s">
        <v>67</v>
      </c>
      <c r="AD2050" s="7" t="s">
        <v>41</v>
      </c>
      <c r="AE2050" s="7" t="s">
        <v>62</v>
      </c>
      <c r="AF2050" s="7">
        <v>5</v>
      </c>
      <c r="AG2050" s="8">
        <v>797.82</v>
      </c>
      <c r="AH2050" s="7">
        <v>28</v>
      </c>
      <c r="AI2050" s="7" t="str" cm="1">
        <f t="array" ref="AI2050">_xlfn.IFS(AH2050&lt;=25,"Young",AH2050&lt;=50,"Adult",AH2050&gt;50,"Old")</f>
        <v>Adult</v>
      </c>
    </row>
    <row r="2051" spans="1:35" x14ac:dyDescent="0.35">
      <c r="A2051" s="11">
        <v>2573</v>
      </c>
      <c r="B2051" s="9">
        <v>43847</v>
      </c>
      <c r="C2051" s="10">
        <f t="shared" ref="C2051:C2114" ca="1" si="32">YEARFRAC(B2051,TODAY())</f>
        <v>6.3416666666666668</v>
      </c>
      <c r="D2051" s="11" t="s">
        <v>52</v>
      </c>
      <c r="E2051" s="11" t="s">
        <v>80</v>
      </c>
      <c r="F2051" s="11" t="s">
        <v>107</v>
      </c>
      <c r="G2051" s="11" t="s">
        <v>30</v>
      </c>
      <c r="H2051" s="11" t="s">
        <v>44</v>
      </c>
      <c r="I2051" s="11" t="s">
        <v>32</v>
      </c>
      <c r="J2051" s="11" t="s">
        <v>56</v>
      </c>
      <c r="K2051" s="11" t="s">
        <v>69</v>
      </c>
      <c r="L2051" s="9">
        <v>31779</v>
      </c>
      <c r="M2051" s="11" t="s">
        <v>150</v>
      </c>
      <c r="N2051" s="11" t="s">
        <v>36</v>
      </c>
      <c r="O2051" s="11" t="s">
        <v>71</v>
      </c>
      <c r="P2051" s="11" t="s">
        <v>76</v>
      </c>
      <c r="Q2051" s="11" t="s">
        <v>39</v>
      </c>
      <c r="R2051" s="11" cm="1">
        <f t="array" ref="R2051">_xlfn.IFS(Table3[[#This Row],[Performance Levels]]="Exceeds",4,Table3[[#This Row],[Performance Levels]]="Fully Meets",3,Table3[[#This Row],[Performance Levels]]="PIP",1,Table3[[#This Row],[Performance Levels]]="Needs Improvement",2)</f>
        <v>3</v>
      </c>
      <c r="S2051" s="11">
        <v>4</v>
      </c>
      <c r="T2051" s="11" t="str" cm="1">
        <f t="array" ref="T2051">_xlfn.IFS(S2051&lt;=2,"Excellent",S2051=3,"Average",S2051&lt;=5,"Poor")</f>
        <v>Poor</v>
      </c>
      <c r="U2051" s="9">
        <v>45040</v>
      </c>
      <c r="V2051" s="11">
        <v>1</v>
      </c>
      <c r="W2051" s="11" t="str" cm="1">
        <f t="array" ref="W2051">_xlfn.IFS(S2051&lt;=2,"High",S2051=3,"Moderate",S2051&lt;=5,"Low")</f>
        <v>Low</v>
      </c>
      <c r="X2051" s="11">
        <v>4</v>
      </c>
      <c r="Y2051" s="11" t="str" cm="1">
        <f t="array" ref="Y2051">_xlfn.IFS(S2051&lt;=2,"High",S2051=3,"Moderate",S2051&lt;=5,"Low")</f>
        <v>Low</v>
      </c>
      <c r="Z2051" s="11">
        <v>3</v>
      </c>
      <c r="AA2051" s="11" t="str" cm="1">
        <f t="array" ref="AA2051">_xlfn.IFS(S2051&lt;=2,"High",S2051=3,"Moderate",S2051&lt;=5,"Low")</f>
        <v>Low</v>
      </c>
      <c r="AB2051" s="9">
        <v>44831</v>
      </c>
      <c r="AC2051" s="11" t="s">
        <v>49</v>
      </c>
      <c r="AD2051" s="11" t="s">
        <v>41</v>
      </c>
      <c r="AE2051" s="11" t="s">
        <v>72</v>
      </c>
      <c r="AF2051" s="11">
        <v>2</v>
      </c>
      <c r="AG2051" s="12">
        <v>806.47</v>
      </c>
      <c r="AH2051" s="11">
        <v>33</v>
      </c>
      <c r="AI2051" s="11" t="str" cm="1">
        <f t="array" ref="AI2051">_xlfn.IFS(AH2051&lt;=25,"Young",AH2051&lt;=50,"Adult",AH2051&gt;50,"Old")</f>
        <v>Adult</v>
      </c>
    </row>
    <row r="2052" spans="1:35" x14ac:dyDescent="0.35">
      <c r="A2052" s="7">
        <v>2574</v>
      </c>
      <c r="B2052" s="5">
        <v>44723</v>
      </c>
      <c r="C2052" s="6">
        <f t="shared" ca="1" si="32"/>
        <v>3.9416666666666669</v>
      </c>
      <c r="D2052" s="7" t="s">
        <v>52</v>
      </c>
      <c r="E2052" s="7" t="s">
        <v>43</v>
      </c>
      <c r="F2052" s="7" t="s">
        <v>29</v>
      </c>
      <c r="G2052" s="7" t="s">
        <v>54</v>
      </c>
      <c r="H2052" s="7" t="s">
        <v>31</v>
      </c>
      <c r="I2052" s="7" t="s">
        <v>54</v>
      </c>
      <c r="J2052" s="7" t="s">
        <v>56</v>
      </c>
      <c r="K2052" s="7" t="s">
        <v>108</v>
      </c>
      <c r="L2052" s="5">
        <v>26255</v>
      </c>
      <c r="M2052" s="7" t="s">
        <v>151</v>
      </c>
      <c r="N2052" s="7" t="s">
        <v>47</v>
      </c>
      <c r="O2052" s="7" t="s">
        <v>48</v>
      </c>
      <c r="P2052" s="7" t="s">
        <v>38</v>
      </c>
      <c r="Q2052" s="7" t="s">
        <v>39</v>
      </c>
      <c r="R2052" s="7" cm="1">
        <f t="array" ref="R2052">_xlfn.IFS(Table3[[#This Row],[Performance Levels]]="Exceeds",4,Table3[[#This Row],[Performance Levels]]="Fully Meets",3,Table3[[#This Row],[Performance Levels]]="PIP",1,Table3[[#This Row],[Performance Levels]]="Needs Improvement",2)</f>
        <v>3</v>
      </c>
      <c r="S2052" s="7">
        <v>2</v>
      </c>
      <c r="T2052" s="7" t="str" cm="1">
        <f t="array" ref="T2052">_xlfn.IFS(S2052&lt;=2,"Excellent",S2052=3,"Average",S2052&lt;=5,"Poor")</f>
        <v>Excellent</v>
      </c>
      <c r="U2052" s="5">
        <v>45005</v>
      </c>
      <c r="V2052" s="7">
        <v>3</v>
      </c>
      <c r="W2052" s="7" t="str" cm="1">
        <f t="array" ref="W2052">_xlfn.IFS(S2052&lt;=2,"High",S2052=3,"Moderate",S2052&lt;=5,"Low")</f>
        <v>High</v>
      </c>
      <c r="X2052" s="7">
        <v>1</v>
      </c>
      <c r="Y2052" s="7" t="str" cm="1">
        <f t="array" ref="Y2052">_xlfn.IFS(S2052&lt;=2,"High",S2052=3,"Moderate",S2052&lt;=5,"Low")</f>
        <v>High</v>
      </c>
      <c r="Z2052" s="7">
        <v>4</v>
      </c>
      <c r="AA2052" s="7" t="str" cm="1">
        <f t="array" ref="AA2052">_xlfn.IFS(S2052&lt;=2,"High",S2052=3,"Moderate",S2052&lt;=5,"Low")</f>
        <v>High</v>
      </c>
      <c r="AB2052" s="5">
        <v>45125</v>
      </c>
      <c r="AC2052" s="7" t="s">
        <v>67</v>
      </c>
      <c r="AD2052" s="7" t="s">
        <v>50</v>
      </c>
      <c r="AE2052" s="7" t="s">
        <v>42</v>
      </c>
      <c r="AF2052" s="7">
        <v>1</v>
      </c>
      <c r="AG2052" s="8">
        <v>376.59</v>
      </c>
      <c r="AH2052" s="7">
        <v>51</v>
      </c>
      <c r="AI2052" s="7" t="str" cm="1">
        <f t="array" ref="AI2052">_xlfn.IFS(AH2052&lt;=25,"Young",AH2052&lt;=50,"Adult",AH2052&gt;50,"Old")</f>
        <v>Old</v>
      </c>
    </row>
    <row r="2053" spans="1:35" x14ac:dyDescent="0.35">
      <c r="A2053" s="11">
        <v>2575</v>
      </c>
      <c r="B2053" s="9">
        <v>44258</v>
      </c>
      <c r="C2053" s="10">
        <f t="shared" ca="1" si="32"/>
        <v>5.2138888888888886</v>
      </c>
      <c r="D2053" s="11" t="s">
        <v>52</v>
      </c>
      <c r="E2053" s="11" t="s">
        <v>93</v>
      </c>
      <c r="F2053" s="11" t="s">
        <v>29</v>
      </c>
      <c r="G2053" s="11" t="s">
        <v>30</v>
      </c>
      <c r="H2053" s="11" t="s">
        <v>31</v>
      </c>
      <c r="I2053" s="11" t="s">
        <v>32</v>
      </c>
      <c r="J2053" s="11" t="s">
        <v>56</v>
      </c>
      <c r="K2053" s="11" t="s">
        <v>88</v>
      </c>
      <c r="L2053" s="9">
        <v>18800</v>
      </c>
      <c r="M2053" s="11" t="s">
        <v>152</v>
      </c>
      <c r="N2053" s="11" t="s">
        <v>47</v>
      </c>
      <c r="O2053" s="11" t="s">
        <v>59</v>
      </c>
      <c r="P2053" s="11" t="s">
        <v>38</v>
      </c>
      <c r="Q2053" s="11" t="s">
        <v>39</v>
      </c>
      <c r="R2053" s="11" cm="1">
        <f t="array" ref="R2053">_xlfn.IFS(Table3[[#This Row],[Performance Levels]]="Exceeds",4,Table3[[#This Row],[Performance Levels]]="Fully Meets",3,Table3[[#This Row],[Performance Levels]]="PIP",1,Table3[[#This Row],[Performance Levels]]="Needs Improvement",2)</f>
        <v>3</v>
      </c>
      <c r="S2053" s="11">
        <v>4</v>
      </c>
      <c r="T2053" s="11" t="str" cm="1">
        <f t="array" ref="T2053">_xlfn.IFS(S2053&lt;=2,"Excellent",S2053=3,"Average",S2053&lt;=5,"Poor")</f>
        <v>Poor</v>
      </c>
      <c r="U2053" s="9">
        <v>45072</v>
      </c>
      <c r="V2053" s="11">
        <v>4</v>
      </c>
      <c r="W2053" s="11" t="str" cm="1">
        <f t="array" ref="W2053">_xlfn.IFS(S2053&lt;=2,"High",S2053=3,"Moderate",S2053&lt;=5,"Low")</f>
        <v>Low</v>
      </c>
      <c r="X2053" s="11">
        <v>3</v>
      </c>
      <c r="Y2053" s="11" t="str" cm="1">
        <f t="array" ref="Y2053">_xlfn.IFS(S2053&lt;=2,"High",S2053=3,"Moderate",S2053&lt;=5,"Low")</f>
        <v>Low</v>
      </c>
      <c r="Z2053" s="11">
        <v>4</v>
      </c>
      <c r="AA2053" s="11" t="str" cm="1">
        <f t="array" ref="AA2053">_xlfn.IFS(S2053&lt;=2,"High",S2053=3,"Moderate",S2053&lt;=5,"Low")</f>
        <v>Low</v>
      </c>
      <c r="AB2053" s="9">
        <v>44983</v>
      </c>
      <c r="AC2053" s="11" t="s">
        <v>91</v>
      </c>
      <c r="AD2053" s="11" t="s">
        <v>41</v>
      </c>
      <c r="AE2053" s="11" t="s">
        <v>51</v>
      </c>
      <c r="AF2053" s="11">
        <v>2</v>
      </c>
      <c r="AG2053" s="12">
        <v>157.16999999999999</v>
      </c>
      <c r="AH2053" s="11">
        <v>70</v>
      </c>
      <c r="AI2053" s="11" t="str" cm="1">
        <f t="array" ref="AI2053">_xlfn.IFS(AH2053&lt;=25,"Young",AH2053&lt;=50,"Adult",AH2053&gt;50,"Old")</f>
        <v>Old</v>
      </c>
    </row>
    <row r="2054" spans="1:35" x14ac:dyDescent="0.35">
      <c r="A2054" s="7">
        <v>2576</v>
      </c>
      <c r="B2054" s="5">
        <v>43937</v>
      </c>
      <c r="C2054" s="6">
        <f t="shared" ca="1" si="32"/>
        <v>6.0944444444444441</v>
      </c>
      <c r="D2054" s="7" t="s">
        <v>52</v>
      </c>
      <c r="E2054" s="7" t="s">
        <v>28</v>
      </c>
      <c r="F2054" s="7" t="s">
        <v>29</v>
      </c>
      <c r="G2054" s="7" t="s">
        <v>30</v>
      </c>
      <c r="H2054" s="7" t="s">
        <v>55</v>
      </c>
      <c r="I2054" s="7" t="s">
        <v>45</v>
      </c>
      <c r="J2054" s="7" t="s">
        <v>56</v>
      </c>
      <c r="K2054" s="7" t="s">
        <v>57</v>
      </c>
      <c r="L2054" s="5">
        <v>25564</v>
      </c>
      <c r="M2054" s="7" t="s">
        <v>153</v>
      </c>
      <c r="N2054" s="7" t="s">
        <v>36</v>
      </c>
      <c r="O2054" s="7" t="s">
        <v>83</v>
      </c>
      <c r="P2054" s="7" t="s">
        <v>38</v>
      </c>
      <c r="Q2054" s="7" t="s">
        <v>39</v>
      </c>
      <c r="R2054" s="7" cm="1">
        <f t="array" ref="R2054">_xlfn.IFS(Table3[[#This Row],[Performance Levels]]="Exceeds",4,Table3[[#This Row],[Performance Levels]]="Fully Meets",3,Table3[[#This Row],[Performance Levels]]="PIP",1,Table3[[#This Row],[Performance Levels]]="Needs Improvement",2)</f>
        <v>3</v>
      </c>
      <c r="S2054" s="7">
        <v>1</v>
      </c>
      <c r="T2054" s="7" t="str" cm="1">
        <f t="array" ref="T2054">_xlfn.IFS(S2054&lt;=2,"Excellent",S2054=3,"Average",S2054&lt;=5,"Poor")</f>
        <v>Excellent</v>
      </c>
      <c r="U2054" s="5">
        <v>44884</v>
      </c>
      <c r="V2054" s="7">
        <v>2</v>
      </c>
      <c r="W2054" s="7" t="str" cm="1">
        <f t="array" ref="W2054">_xlfn.IFS(S2054&lt;=2,"High",S2054=3,"Moderate",S2054&lt;=5,"Low")</f>
        <v>High</v>
      </c>
      <c r="X2054" s="7">
        <v>4</v>
      </c>
      <c r="Y2054" s="7" t="str" cm="1">
        <f t="array" ref="Y2054">_xlfn.IFS(S2054&lt;=2,"High",S2054=3,"Moderate",S2054&lt;=5,"Low")</f>
        <v>High</v>
      </c>
      <c r="Z2054" s="7">
        <v>1</v>
      </c>
      <c r="AA2054" s="7" t="str" cm="1">
        <f t="array" ref="AA2054">_xlfn.IFS(S2054&lt;=2,"High",S2054=3,"Moderate",S2054&lt;=5,"Low")</f>
        <v>High</v>
      </c>
      <c r="AB2054" s="5">
        <v>44980</v>
      </c>
      <c r="AC2054" s="7" t="s">
        <v>40</v>
      </c>
      <c r="AD2054" s="7" t="s">
        <v>50</v>
      </c>
      <c r="AE2054" s="7" t="s">
        <v>51</v>
      </c>
      <c r="AF2054" s="7">
        <v>2</v>
      </c>
      <c r="AG2054" s="8">
        <v>608.82000000000005</v>
      </c>
      <c r="AH2054" s="7">
        <v>51</v>
      </c>
      <c r="AI2054" s="7" t="str" cm="1">
        <f t="array" ref="AI2054">_xlfn.IFS(AH2054&lt;=25,"Young",AH2054&lt;=50,"Adult",AH2054&gt;50,"Old")</f>
        <v>Old</v>
      </c>
    </row>
    <row r="2055" spans="1:35" x14ac:dyDescent="0.35">
      <c r="A2055" s="11">
        <v>2577</v>
      </c>
      <c r="B2055" s="9">
        <v>44826</v>
      </c>
      <c r="C2055" s="10">
        <f t="shared" ca="1" si="32"/>
        <v>3.661111111111111</v>
      </c>
      <c r="D2055" s="11" t="s">
        <v>52</v>
      </c>
      <c r="E2055" s="11" t="s">
        <v>93</v>
      </c>
      <c r="F2055" s="11" t="s">
        <v>29</v>
      </c>
      <c r="G2055" s="11" t="s">
        <v>54</v>
      </c>
      <c r="H2055" s="11" t="s">
        <v>44</v>
      </c>
      <c r="I2055" s="11" t="s">
        <v>32</v>
      </c>
      <c r="J2055" s="11" t="s">
        <v>56</v>
      </c>
      <c r="K2055" s="11" t="s">
        <v>100</v>
      </c>
      <c r="L2055" s="9">
        <v>23220</v>
      </c>
      <c r="M2055" s="11" t="s">
        <v>154</v>
      </c>
      <c r="N2055" s="11" t="s">
        <v>36</v>
      </c>
      <c r="O2055" s="11" t="s">
        <v>59</v>
      </c>
      <c r="P2055" s="11" t="s">
        <v>66</v>
      </c>
      <c r="Q2055" s="11" t="s">
        <v>39</v>
      </c>
      <c r="R2055" s="11" cm="1">
        <f t="array" ref="R2055">_xlfn.IFS(Table3[[#This Row],[Performance Levels]]="Exceeds",4,Table3[[#This Row],[Performance Levels]]="Fully Meets",3,Table3[[#This Row],[Performance Levels]]="PIP",1,Table3[[#This Row],[Performance Levels]]="Needs Improvement",2)</f>
        <v>3</v>
      </c>
      <c r="S2055" s="11">
        <v>2</v>
      </c>
      <c r="T2055" s="11" t="str" cm="1">
        <f t="array" ref="T2055">_xlfn.IFS(S2055&lt;=2,"Excellent",S2055=3,"Average",S2055&lt;=5,"Poor")</f>
        <v>Excellent</v>
      </c>
      <c r="U2055" s="9">
        <v>44822</v>
      </c>
      <c r="V2055" s="11">
        <v>5</v>
      </c>
      <c r="W2055" s="11" t="str" cm="1">
        <f t="array" ref="W2055">_xlfn.IFS(S2055&lt;=2,"High",S2055=3,"Moderate",S2055&lt;=5,"Low")</f>
        <v>High</v>
      </c>
      <c r="X2055" s="11">
        <v>2</v>
      </c>
      <c r="Y2055" s="11" t="str" cm="1">
        <f t="array" ref="Y2055">_xlfn.IFS(S2055&lt;=2,"High",S2055=3,"Moderate",S2055&lt;=5,"Low")</f>
        <v>High</v>
      </c>
      <c r="Z2055" s="11">
        <v>4</v>
      </c>
      <c r="AA2055" s="11" t="str" cm="1">
        <f t="array" ref="AA2055">_xlfn.IFS(S2055&lt;=2,"High",S2055=3,"Moderate",S2055&lt;=5,"Low")</f>
        <v>High</v>
      </c>
      <c r="AB2055" s="9">
        <v>45111</v>
      </c>
      <c r="AC2055" s="11" t="s">
        <v>91</v>
      </c>
      <c r="AD2055" s="11" t="s">
        <v>41</v>
      </c>
      <c r="AE2055" s="11" t="s">
        <v>42</v>
      </c>
      <c r="AF2055" s="11">
        <v>5</v>
      </c>
      <c r="AG2055" s="12">
        <v>928.48</v>
      </c>
      <c r="AH2055" s="11">
        <v>59</v>
      </c>
      <c r="AI2055" s="11" t="str" cm="1">
        <f t="array" ref="AI2055">_xlfn.IFS(AH2055&lt;=25,"Young",AH2055&lt;=50,"Adult",AH2055&gt;50,"Old")</f>
        <v>Old</v>
      </c>
    </row>
    <row r="2056" spans="1:35" x14ac:dyDescent="0.35">
      <c r="A2056" s="7">
        <v>2578</v>
      </c>
      <c r="B2056" s="5">
        <v>45076</v>
      </c>
      <c r="C2056" s="6">
        <f t="shared" ca="1" si="32"/>
        <v>2.9722222222222223</v>
      </c>
      <c r="D2056" s="7" t="s">
        <v>52</v>
      </c>
      <c r="E2056" s="7" t="s">
        <v>86</v>
      </c>
      <c r="F2056" s="7" t="s">
        <v>29</v>
      </c>
      <c r="G2056" s="7" t="s">
        <v>45</v>
      </c>
      <c r="H2056" s="7" t="s">
        <v>44</v>
      </c>
      <c r="I2056" s="7" t="s">
        <v>54</v>
      </c>
      <c r="J2056" s="7" t="s">
        <v>56</v>
      </c>
      <c r="K2056" s="7" t="s">
        <v>99</v>
      </c>
      <c r="L2056" s="5">
        <v>35092</v>
      </c>
      <c r="M2056" s="7" t="s">
        <v>140</v>
      </c>
      <c r="N2056" s="7" t="s">
        <v>36</v>
      </c>
      <c r="O2056" s="7" t="s">
        <v>71</v>
      </c>
      <c r="P2056" s="7" t="s">
        <v>60</v>
      </c>
      <c r="Q2056" s="7" t="s">
        <v>39</v>
      </c>
      <c r="R2056" s="7" cm="1">
        <f t="array" ref="R2056">_xlfn.IFS(Table3[[#This Row],[Performance Levels]]="Exceeds",4,Table3[[#This Row],[Performance Levels]]="Fully Meets",3,Table3[[#This Row],[Performance Levels]]="PIP",1,Table3[[#This Row],[Performance Levels]]="Needs Improvement",2)</f>
        <v>3</v>
      </c>
      <c r="S2056" s="7">
        <v>5</v>
      </c>
      <c r="T2056" s="7" t="str" cm="1">
        <f t="array" ref="T2056">_xlfn.IFS(S2056&lt;=2,"Excellent",S2056=3,"Average",S2056&lt;=5,"Poor")</f>
        <v>Poor</v>
      </c>
      <c r="U2056" s="5">
        <v>45094</v>
      </c>
      <c r="V2056" s="7">
        <v>4</v>
      </c>
      <c r="W2056" s="7" t="str" cm="1">
        <f t="array" ref="W2056">_xlfn.IFS(S2056&lt;=2,"High",S2056=3,"Moderate",S2056&lt;=5,"Low")</f>
        <v>Low</v>
      </c>
      <c r="X2056" s="7">
        <v>5</v>
      </c>
      <c r="Y2056" s="7" t="str" cm="1">
        <f t="array" ref="Y2056">_xlfn.IFS(S2056&lt;=2,"High",S2056=3,"Moderate",S2056&lt;=5,"Low")</f>
        <v>Low</v>
      </c>
      <c r="Z2056" s="7">
        <v>3</v>
      </c>
      <c r="AA2056" s="7" t="str" cm="1">
        <f t="array" ref="AA2056">_xlfn.IFS(S2056&lt;=2,"High",S2056=3,"Moderate",S2056&lt;=5,"Low")</f>
        <v>Low</v>
      </c>
      <c r="AB2056" s="5">
        <v>44844</v>
      </c>
      <c r="AC2056" s="7" t="s">
        <v>49</v>
      </c>
      <c r="AD2056" s="7" t="s">
        <v>50</v>
      </c>
      <c r="AE2056" s="7" t="s">
        <v>51</v>
      </c>
      <c r="AF2056" s="7">
        <v>1</v>
      </c>
      <c r="AG2056" s="8">
        <v>812.01</v>
      </c>
      <c r="AH2056" s="7">
        <v>27</v>
      </c>
      <c r="AI2056" s="7" t="str" cm="1">
        <f t="array" ref="AI2056">_xlfn.IFS(AH2056&lt;=25,"Young",AH2056&lt;=50,"Adult",AH2056&gt;50,"Old")</f>
        <v>Adult</v>
      </c>
    </row>
    <row r="2057" spans="1:35" x14ac:dyDescent="0.35">
      <c r="A2057" s="11">
        <v>2579</v>
      </c>
      <c r="B2057" s="9">
        <v>44210</v>
      </c>
      <c r="C2057" s="10">
        <f t="shared" ca="1" si="32"/>
        <v>5.35</v>
      </c>
      <c r="D2057" s="11" t="s">
        <v>52</v>
      </c>
      <c r="E2057" s="11" t="s">
        <v>86</v>
      </c>
      <c r="F2057" s="11" t="s">
        <v>29</v>
      </c>
      <c r="G2057" s="11" t="s">
        <v>54</v>
      </c>
      <c r="H2057" s="11" t="s">
        <v>31</v>
      </c>
      <c r="I2057" s="11" t="s">
        <v>54</v>
      </c>
      <c r="J2057" s="11" t="s">
        <v>56</v>
      </c>
      <c r="K2057" s="11" t="s">
        <v>74</v>
      </c>
      <c r="L2057" s="9">
        <v>28305</v>
      </c>
      <c r="M2057" s="11" t="s">
        <v>155</v>
      </c>
      <c r="N2057" s="11" t="s">
        <v>36</v>
      </c>
      <c r="O2057" s="11" t="s">
        <v>37</v>
      </c>
      <c r="P2057" s="11" t="s">
        <v>66</v>
      </c>
      <c r="Q2057" s="11" t="s">
        <v>39</v>
      </c>
      <c r="R2057" s="11" cm="1">
        <f t="array" ref="R2057">_xlfn.IFS(Table3[[#This Row],[Performance Levels]]="Exceeds",4,Table3[[#This Row],[Performance Levels]]="Fully Meets",3,Table3[[#This Row],[Performance Levels]]="PIP",1,Table3[[#This Row],[Performance Levels]]="Needs Improvement",2)</f>
        <v>3</v>
      </c>
      <c r="S2057" s="11">
        <v>2</v>
      </c>
      <c r="T2057" s="11" t="str" cm="1">
        <f t="array" ref="T2057">_xlfn.IFS(S2057&lt;=2,"Excellent",S2057=3,"Average",S2057&lt;=5,"Poor")</f>
        <v>Excellent</v>
      </c>
      <c r="U2057" s="9">
        <v>45143</v>
      </c>
      <c r="V2057" s="11">
        <v>3</v>
      </c>
      <c r="W2057" s="11" t="str" cm="1">
        <f t="array" ref="W2057">_xlfn.IFS(S2057&lt;=2,"High",S2057=3,"Moderate",S2057&lt;=5,"Low")</f>
        <v>High</v>
      </c>
      <c r="X2057" s="11">
        <v>4</v>
      </c>
      <c r="Y2057" s="11" t="str" cm="1">
        <f t="array" ref="Y2057">_xlfn.IFS(S2057&lt;=2,"High",S2057=3,"Moderate",S2057&lt;=5,"Low")</f>
        <v>High</v>
      </c>
      <c r="Z2057" s="11">
        <v>4</v>
      </c>
      <c r="AA2057" s="11" t="str" cm="1">
        <f t="array" ref="AA2057">_xlfn.IFS(S2057&lt;=2,"High",S2057=3,"Moderate",S2057&lt;=5,"Low")</f>
        <v>High</v>
      </c>
      <c r="AB2057" s="9">
        <v>44836</v>
      </c>
      <c r="AC2057" s="11" t="s">
        <v>61</v>
      </c>
      <c r="AD2057" s="11" t="s">
        <v>50</v>
      </c>
      <c r="AE2057" s="11" t="s">
        <v>51</v>
      </c>
      <c r="AF2057" s="11">
        <v>4</v>
      </c>
      <c r="AG2057" s="12">
        <v>941.61</v>
      </c>
      <c r="AH2057" s="11">
        <v>44</v>
      </c>
      <c r="AI2057" s="11" t="str" cm="1">
        <f t="array" ref="AI2057">_xlfn.IFS(AH2057&lt;=25,"Young",AH2057&lt;=50,"Adult",AH2057&gt;50,"Old")</f>
        <v>Adult</v>
      </c>
    </row>
    <row r="2058" spans="1:35" x14ac:dyDescent="0.35">
      <c r="A2058" s="7">
        <v>2580</v>
      </c>
      <c r="B2058" s="5">
        <v>43950</v>
      </c>
      <c r="C2058" s="6">
        <f t="shared" ca="1" si="32"/>
        <v>6.0583333333333336</v>
      </c>
      <c r="D2058" s="7" t="s">
        <v>52</v>
      </c>
      <c r="E2058" s="7" t="s">
        <v>68</v>
      </c>
      <c r="F2058" s="7" t="s">
        <v>29</v>
      </c>
      <c r="G2058" s="7" t="s">
        <v>54</v>
      </c>
      <c r="H2058" s="7" t="s">
        <v>44</v>
      </c>
      <c r="I2058" s="7" t="s">
        <v>45</v>
      </c>
      <c r="J2058" s="7" t="s">
        <v>56</v>
      </c>
      <c r="K2058" s="7" t="s">
        <v>34</v>
      </c>
      <c r="L2058" s="5">
        <v>19821</v>
      </c>
      <c r="M2058" s="7" t="s">
        <v>156</v>
      </c>
      <c r="N2058" s="7" t="s">
        <v>47</v>
      </c>
      <c r="O2058" s="7" t="s">
        <v>37</v>
      </c>
      <c r="P2058" s="7" t="s">
        <v>60</v>
      </c>
      <c r="Q2058" s="7" t="s">
        <v>39</v>
      </c>
      <c r="R2058" s="7" cm="1">
        <f t="array" ref="R2058">_xlfn.IFS(Table3[[#This Row],[Performance Levels]]="Exceeds",4,Table3[[#This Row],[Performance Levels]]="Fully Meets",3,Table3[[#This Row],[Performance Levels]]="PIP",1,Table3[[#This Row],[Performance Levels]]="Needs Improvement",2)</f>
        <v>3</v>
      </c>
      <c r="S2058" s="7">
        <v>2</v>
      </c>
      <c r="T2058" s="7" t="str" cm="1">
        <f t="array" ref="T2058">_xlfn.IFS(S2058&lt;=2,"Excellent",S2058=3,"Average",S2058&lt;=5,"Poor")</f>
        <v>Excellent</v>
      </c>
      <c r="U2058" s="5">
        <v>44862</v>
      </c>
      <c r="V2058" s="7">
        <v>1</v>
      </c>
      <c r="W2058" s="7" t="str" cm="1">
        <f t="array" ref="W2058">_xlfn.IFS(S2058&lt;=2,"High",S2058=3,"Moderate",S2058&lt;=5,"Low")</f>
        <v>High</v>
      </c>
      <c r="X2058" s="7">
        <v>2</v>
      </c>
      <c r="Y2058" s="7" t="str" cm="1">
        <f t="array" ref="Y2058">_xlfn.IFS(S2058&lt;=2,"High",S2058=3,"Moderate",S2058&lt;=5,"Low")</f>
        <v>High</v>
      </c>
      <c r="Z2058" s="7">
        <v>4</v>
      </c>
      <c r="AA2058" s="7" t="str" cm="1">
        <f t="array" ref="AA2058">_xlfn.IFS(S2058&lt;=2,"High",S2058=3,"Moderate",S2058&lt;=5,"Low")</f>
        <v>High</v>
      </c>
      <c r="AB2058" s="5">
        <v>44992</v>
      </c>
      <c r="AC2058" s="7" t="s">
        <v>91</v>
      </c>
      <c r="AD2058" s="7" t="s">
        <v>41</v>
      </c>
      <c r="AE2058" s="7" t="s">
        <v>51</v>
      </c>
      <c r="AF2058" s="7">
        <v>1</v>
      </c>
      <c r="AG2058" s="8">
        <v>227.13</v>
      </c>
      <c r="AH2058" s="7">
        <v>66</v>
      </c>
      <c r="AI2058" s="7" t="str" cm="1">
        <f t="array" ref="AI2058">_xlfn.IFS(AH2058&lt;=25,"Young",AH2058&lt;=50,"Adult",AH2058&gt;50,"Old")</f>
        <v>Old</v>
      </c>
    </row>
    <row r="2059" spans="1:35" x14ac:dyDescent="0.35">
      <c r="A2059" s="11">
        <v>2581</v>
      </c>
      <c r="B2059" s="9">
        <v>44384</v>
      </c>
      <c r="C2059" s="10">
        <f t="shared" ca="1" si="32"/>
        <v>4.8694444444444445</v>
      </c>
      <c r="D2059" s="11" t="s">
        <v>52</v>
      </c>
      <c r="E2059" s="11" t="s">
        <v>86</v>
      </c>
      <c r="F2059" s="11" t="s">
        <v>29</v>
      </c>
      <c r="G2059" s="11" t="s">
        <v>54</v>
      </c>
      <c r="H2059" s="11" t="s">
        <v>44</v>
      </c>
      <c r="I2059" s="11" t="s">
        <v>54</v>
      </c>
      <c r="J2059" s="11" t="s">
        <v>56</v>
      </c>
      <c r="K2059" s="11" t="s">
        <v>69</v>
      </c>
      <c r="L2059" s="9">
        <v>25884</v>
      </c>
      <c r="M2059" s="11" t="s">
        <v>157</v>
      </c>
      <c r="N2059" s="11" t="s">
        <v>47</v>
      </c>
      <c r="O2059" s="11" t="s">
        <v>59</v>
      </c>
      <c r="P2059" s="11" t="s">
        <v>76</v>
      </c>
      <c r="Q2059" s="11" t="s">
        <v>39</v>
      </c>
      <c r="R2059" s="11" cm="1">
        <f t="array" ref="R2059">_xlfn.IFS(Table3[[#This Row],[Performance Levels]]="Exceeds",4,Table3[[#This Row],[Performance Levels]]="Fully Meets",3,Table3[[#This Row],[Performance Levels]]="PIP",1,Table3[[#This Row],[Performance Levels]]="Needs Improvement",2)</f>
        <v>3</v>
      </c>
      <c r="S2059" s="11">
        <v>1</v>
      </c>
      <c r="T2059" s="11" t="str" cm="1">
        <f t="array" ref="T2059">_xlfn.IFS(S2059&lt;=2,"Excellent",S2059=3,"Average",S2059&lt;=5,"Poor")</f>
        <v>Excellent</v>
      </c>
      <c r="U2059" s="9">
        <v>44977</v>
      </c>
      <c r="V2059" s="11">
        <v>2</v>
      </c>
      <c r="W2059" s="11" t="str" cm="1">
        <f t="array" ref="W2059">_xlfn.IFS(S2059&lt;=2,"High",S2059=3,"Moderate",S2059&lt;=5,"Low")</f>
        <v>High</v>
      </c>
      <c r="X2059" s="11">
        <v>3</v>
      </c>
      <c r="Y2059" s="11" t="str" cm="1">
        <f t="array" ref="Y2059">_xlfn.IFS(S2059&lt;=2,"High",S2059=3,"Moderate",S2059&lt;=5,"Low")</f>
        <v>High</v>
      </c>
      <c r="Z2059" s="11">
        <v>4</v>
      </c>
      <c r="AA2059" s="11" t="str" cm="1">
        <f t="array" ref="AA2059">_xlfn.IFS(S2059&lt;=2,"High",S2059=3,"Moderate",S2059&lt;=5,"Low")</f>
        <v>High</v>
      </c>
      <c r="AB2059" s="9">
        <v>45059</v>
      </c>
      <c r="AC2059" s="11" t="s">
        <v>61</v>
      </c>
      <c r="AD2059" s="11" t="s">
        <v>50</v>
      </c>
      <c r="AE2059" s="11" t="s">
        <v>72</v>
      </c>
      <c r="AF2059" s="11">
        <v>1</v>
      </c>
      <c r="AG2059" s="12">
        <v>257.39999999999998</v>
      </c>
      <c r="AH2059" s="11">
        <v>51</v>
      </c>
      <c r="AI2059" s="11" t="str" cm="1">
        <f t="array" ref="AI2059">_xlfn.IFS(AH2059&lt;=25,"Young",AH2059&lt;=50,"Adult",AH2059&gt;50,"Old")</f>
        <v>Old</v>
      </c>
    </row>
    <row r="2060" spans="1:35" x14ac:dyDescent="0.35">
      <c r="A2060" s="7">
        <v>2582</v>
      </c>
      <c r="B2060" s="5">
        <v>44040</v>
      </c>
      <c r="C2060" s="6">
        <f t="shared" ca="1" si="32"/>
        <v>5.8111111111111109</v>
      </c>
      <c r="D2060" s="7" t="s">
        <v>52</v>
      </c>
      <c r="E2060" s="7" t="s">
        <v>86</v>
      </c>
      <c r="F2060" s="7" t="s">
        <v>29</v>
      </c>
      <c r="G2060" s="7" t="s">
        <v>45</v>
      </c>
      <c r="H2060" s="7" t="s">
        <v>31</v>
      </c>
      <c r="I2060" s="7" t="s">
        <v>32</v>
      </c>
      <c r="J2060" s="7" t="s">
        <v>56</v>
      </c>
      <c r="K2060" s="7" t="s">
        <v>100</v>
      </c>
      <c r="L2060" s="5">
        <v>33847</v>
      </c>
      <c r="M2060" s="7" t="s">
        <v>158</v>
      </c>
      <c r="N2060" s="7" t="s">
        <v>36</v>
      </c>
      <c r="O2060" s="7" t="s">
        <v>48</v>
      </c>
      <c r="P2060" s="7" t="s">
        <v>60</v>
      </c>
      <c r="Q2060" s="7" t="s">
        <v>39</v>
      </c>
      <c r="R2060" s="7" cm="1">
        <f t="array" ref="R2060">_xlfn.IFS(Table3[[#This Row],[Performance Levels]]="Exceeds",4,Table3[[#This Row],[Performance Levels]]="Fully Meets",3,Table3[[#This Row],[Performance Levels]]="PIP",1,Table3[[#This Row],[Performance Levels]]="Needs Improvement",2)</f>
        <v>3</v>
      </c>
      <c r="S2060" s="7">
        <v>1</v>
      </c>
      <c r="T2060" s="7" t="str" cm="1">
        <f t="array" ref="T2060">_xlfn.IFS(S2060&lt;=2,"Excellent",S2060=3,"Average",S2060&lt;=5,"Poor")</f>
        <v>Excellent</v>
      </c>
      <c r="U2060" s="5">
        <v>44824</v>
      </c>
      <c r="V2060" s="7">
        <v>3</v>
      </c>
      <c r="W2060" s="7" t="str" cm="1">
        <f t="array" ref="W2060">_xlfn.IFS(S2060&lt;=2,"High",S2060=3,"Moderate",S2060&lt;=5,"Low")</f>
        <v>High</v>
      </c>
      <c r="X2060" s="7">
        <v>2</v>
      </c>
      <c r="Y2060" s="7" t="str" cm="1">
        <f t="array" ref="Y2060">_xlfn.IFS(S2060&lt;=2,"High",S2060=3,"Moderate",S2060&lt;=5,"Low")</f>
        <v>High</v>
      </c>
      <c r="Z2060" s="7">
        <v>5</v>
      </c>
      <c r="AA2060" s="7" t="str" cm="1">
        <f t="array" ref="AA2060">_xlfn.IFS(S2060&lt;=2,"High",S2060=3,"Moderate",S2060&lt;=5,"Low")</f>
        <v>High</v>
      </c>
      <c r="AB2060" s="5">
        <v>45002</v>
      </c>
      <c r="AC2060" s="7" t="s">
        <v>40</v>
      </c>
      <c r="AD2060" s="7" t="s">
        <v>41</v>
      </c>
      <c r="AE2060" s="7" t="s">
        <v>51</v>
      </c>
      <c r="AF2060" s="7">
        <v>2</v>
      </c>
      <c r="AG2060" s="8">
        <v>360.65</v>
      </c>
      <c r="AH2060" s="7">
        <v>28</v>
      </c>
      <c r="AI2060" s="7" t="str" cm="1">
        <f t="array" ref="AI2060">_xlfn.IFS(AH2060&lt;=25,"Young",AH2060&lt;=50,"Adult",AH2060&gt;50,"Old")</f>
        <v>Adult</v>
      </c>
    </row>
    <row r="2061" spans="1:35" x14ac:dyDescent="0.35">
      <c r="A2061" s="11">
        <v>2583</v>
      </c>
      <c r="B2061" s="9">
        <v>44090</v>
      </c>
      <c r="C2061" s="10">
        <f t="shared" ca="1" si="32"/>
        <v>5.677777777777778</v>
      </c>
      <c r="D2061" s="11" t="s">
        <v>52</v>
      </c>
      <c r="E2061" s="11" t="s">
        <v>93</v>
      </c>
      <c r="F2061" s="11" t="s">
        <v>29</v>
      </c>
      <c r="G2061" s="11" t="s">
        <v>30</v>
      </c>
      <c r="H2061" s="11" t="s">
        <v>55</v>
      </c>
      <c r="I2061" s="11" t="s">
        <v>32</v>
      </c>
      <c r="J2061" s="11" t="s">
        <v>56</v>
      </c>
      <c r="K2061" s="11" t="s">
        <v>78</v>
      </c>
      <c r="L2061" s="9">
        <v>35124</v>
      </c>
      <c r="M2061" s="11" t="s">
        <v>159</v>
      </c>
      <c r="N2061" s="11" t="s">
        <v>47</v>
      </c>
      <c r="O2061" s="11" t="s">
        <v>71</v>
      </c>
      <c r="P2061" s="11" t="s">
        <v>66</v>
      </c>
      <c r="Q2061" s="11" t="s">
        <v>39</v>
      </c>
      <c r="R2061" s="11" cm="1">
        <f t="array" ref="R2061">_xlfn.IFS(Table3[[#This Row],[Performance Levels]]="Exceeds",4,Table3[[#This Row],[Performance Levels]]="Fully Meets",3,Table3[[#This Row],[Performance Levels]]="PIP",1,Table3[[#This Row],[Performance Levels]]="Needs Improvement",2)</f>
        <v>3</v>
      </c>
      <c r="S2061" s="11">
        <v>5</v>
      </c>
      <c r="T2061" s="11" t="str" cm="1">
        <f t="array" ref="T2061">_xlfn.IFS(S2061&lt;=2,"Excellent",S2061=3,"Average",S2061&lt;=5,"Poor")</f>
        <v>Poor</v>
      </c>
      <c r="U2061" s="9">
        <v>45066</v>
      </c>
      <c r="V2061" s="11">
        <v>5</v>
      </c>
      <c r="W2061" s="11" t="str" cm="1">
        <f t="array" ref="W2061">_xlfn.IFS(S2061&lt;=2,"High",S2061=3,"Moderate",S2061&lt;=5,"Low")</f>
        <v>Low</v>
      </c>
      <c r="X2061" s="11">
        <v>5</v>
      </c>
      <c r="Y2061" s="11" t="str" cm="1">
        <f t="array" ref="Y2061">_xlfn.IFS(S2061&lt;=2,"High",S2061=3,"Moderate",S2061&lt;=5,"Low")</f>
        <v>Low</v>
      </c>
      <c r="Z2061" s="11">
        <v>3</v>
      </c>
      <c r="AA2061" s="11" t="str" cm="1">
        <f t="array" ref="AA2061">_xlfn.IFS(S2061&lt;=2,"High",S2061=3,"Moderate",S2061&lt;=5,"Low")</f>
        <v>Low</v>
      </c>
      <c r="AB2061" s="9">
        <v>45071</v>
      </c>
      <c r="AC2061" s="11" t="s">
        <v>49</v>
      </c>
      <c r="AD2061" s="11" t="s">
        <v>50</v>
      </c>
      <c r="AE2061" s="11" t="s">
        <v>62</v>
      </c>
      <c r="AF2061" s="11">
        <v>5</v>
      </c>
      <c r="AG2061" s="12">
        <v>892.97</v>
      </c>
      <c r="AH2061" s="11">
        <v>24</v>
      </c>
      <c r="AI2061" s="11" t="str" cm="1">
        <f t="array" ref="AI2061">_xlfn.IFS(AH2061&lt;=25,"Young",AH2061&lt;=50,"Adult",AH2061&gt;50,"Old")</f>
        <v>Young</v>
      </c>
    </row>
    <row r="2062" spans="1:35" x14ac:dyDescent="0.35">
      <c r="A2062" s="7">
        <v>2584</v>
      </c>
      <c r="B2062" s="5">
        <v>45039</v>
      </c>
      <c r="C2062" s="6">
        <f t="shared" ca="1" si="32"/>
        <v>3.0750000000000002</v>
      </c>
      <c r="D2062" s="7" t="s">
        <v>52</v>
      </c>
      <c r="E2062" s="7" t="s">
        <v>63</v>
      </c>
      <c r="F2062" s="7" t="s">
        <v>29</v>
      </c>
      <c r="G2062" s="7" t="s">
        <v>45</v>
      </c>
      <c r="H2062" s="7" t="s">
        <v>31</v>
      </c>
      <c r="I2062" s="7" t="s">
        <v>45</v>
      </c>
      <c r="J2062" s="7" t="s">
        <v>56</v>
      </c>
      <c r="K2062" s="7" t="s">
        <v>78</v>
      </c>
      <c r="L2062" s="5">
        <v>20725</v>
      </c>
      <c r="M2062" s="7" t="s">
        <v>160</v>
      </c>
      <c r="N2062" s="7" t="s">
        <v>47</v>
      </c>
      <c r="O2062" s="7" t="s">
        <v>37</v>
      </c>
      <c r="P2062" s="7" t="s">
        <v>60</v>
      </c>
      <c r="Q2062" s="7" t="s">
        <v>39</v>
      </c>
      <c r="R2062" s="7" cm="1">
        <f t="array" ref="R2062">_xlfn.IFS(Table3[[#This Row],[Performance Levels]]="Exceeds",4,Table3[[#This Row],[Performance Levels]]="Fully Meets",3,Table3[[#This Row],[Performance Levels]]="PIP",1,Table3[[#This Row],[Performance Levels]]="Needs Improvement",2)</f>
        <v>3</v>
      </c>
      <c r="S2062" s="7">
        <v>4</v>
      </c>
      <c r="T2062" s="7" t="str" cm="1">
        <f t="array" ref="T2062">_xlfn.IFS(S2062&lt;=2,"Excellent",S2062=3,"Average",S2062&lt;=5,"Poor")</f>
        <v>Poor</v>
      </c>
      <c r="U2062" s="5">
        <v>45127</v>
      </c>
      <c r="V2062" s="7">
        <v>4</v>
      </c>
      <c r="W2062" s="7" t="str" cm="1">
        <f t="array" ref="W2062">_xlfn.IFS(S2062&lt;=2,"High",S2062=3,"Moderate",S2062&lt;=5,"Low")</f>
        <v>Low</v>
      </c>
      <c r="X2062" s="7">
        <v>4</v>
      </c>
      <c r="Y2062" s="7" t="str" cm="1">
        <f t="array" ref="Y2062">_xlfn.IFS(S2062&lt;=2,"High",S2062=3,"Moderate",S2062&lt;=5,"Low")</f>
        <v>Low</v>
      </c>
      <c r="Z2062" s="7">
        <v>5</v>
      </c>
      <c r="AA2062" s="7" t="str" cm="1">
        <f t="array" ref="AA2062">_xlfn.IFS(S2062&lt;=2,"High",S2062=3,"Moderate",S2062&lt;=5,"Low")</f>
        <v>Low</v>
      </c>
      <c r="AB2062" s="5">
        <v>45001</v>
      </c>
      <c r="AC2062" s="7" t="s">
        <v>67</v>
      </c>
      <c r="AD2062" s="7" t="s">
        <v>41</v>
      </c>
      <c r="AE2062" s="7" t="s">
        <v>51</v>
      </c>
      <c r="AF2062" s="7">
        <v>4</v>
      </c>
      <c r="AG2062" s="8">
        <v>746.93</v>
      </c>
      <c r="AH2062" s="7">
        <v>67</v>
      </c>
      <c r="AI2062" s="7" t="str" cm="1">
        <f t="array" ref="AI2062">_xlfn.IFS(AH2062&lt;=25,"Young",AH2062&lt;=50,"Adult",AH2062&gt;50,"Old")</f>
        <v>Old</v>
      </c>
    </row>
    <row r="2063" spans="1:35" x14ac:dyDescent="0.35">
      <c r="A2063" s="11">
        <v>2585</v>
      </c>
      <c r="B2063" s="9">
        <v>44351</v>
      </c>
      <c r="C2063" s="10">
        <f t="shared" ca="1" si="32"/>
        <v>4.9611111111111112</v>
      </c>
      <c r="D2063" s="11" t="s">
        <v>52</v>
      </c>
      <c r="E2063" s="11" t="s">
        <v>93</v>
      </c>
      <c r="F2063" s="11" t="s">
        <v>29</v>
      </c>
      <c r="G2063" s="11" t="s">
        <v>30</v>
      </c>
      <c r="H2063" s="11" t="s">
        <v>44</v>
      </c>
      <c r="I2063" s="11" t="s">
        <v>32</v>
      </c>
      <c r="J2063" s="11" t="s">
        <v>56</v>
      </c>
      <c r="K2063" s="11" t="s">
        <v>64</v>
      </c>
      <c r="L2063" s="9">
        <v>37032</v>
      </c>
      <c r="M2063" s="11" t="s">
        <v>161</v>
      </c>
      <c r="N2063" s="11" t="s">
        <v>47</v>
      </c>
      <c r="O2063" s="11" t="s">
        <v>83</v>
      </c>
      <c r="P2063" s="11" t="s">
        <v>76</v>
      </c>
      <c r="Q2063" s="11" t="s">
        <v>39</v>
      </c>
      <c r="R2063" s="11" cm="1">
        <f t="array" ref="R2063">_xlfn.IFS(Table3[[#This Row],[Performance Levels]]="Exceeds",4,Table3[[#This Row],[Performance Levels]]="Fully Meets",3,Table3[[#This Row],[Performance Levels]]="PIP",1,Table3[[#This Row],[Performance Levels]]="Needs Improvement",2)</f>
        <v>3</v>
      </c>
      <c r="S2063" s="11">
        <v>2</v>
      </c>
      <c r="T2063" s="11" t="str" cm="1">
        <f t="array" ref="T2063">_xlfn.IFS(S2063&lt;=2,"Excellent",S2063=3,"Average",S2063&lt;=5,"Poor")</f>
        <v>Excellent</v>
      </c>
      <c r="U2063" s="9">
        <v>45049</v>
      </c>
      <c r="V2063" s="11">
        <v>5</v>
      </c>
      <c r="W2063" s="11" t="str" cm="1">
        <f t="array" ref="W2063">_xlfn.IFS(S2063&lt;=2,"High",S2063=3,"Moderate",S2063&lt;=5,"Low")</f>
        <v>High</v>
      </c>
      <c r="X2063" s="11">
        <v>1</v>
      </c>
      <c r="Y2063" s="11" t="str" cm="1">
        <f t="array" ref="Y2063">_xlfn.IFS(S2063&lt;=2,"High",S2063=3,"Moderate",S2063&lt;=5,"Low")</f>
        <v>High</v>
      </c>
      <c r="Z2063" s="11">
        <v>4</v>
      </c>
      <c r="AA2063" s="11" t="str" cm="1">
        <f t="array" ref="AA2063">_xlfn.IFS(S2063&lt;=2,"High",S2063=3,"Moderate",S2063&lt;=5,"Low")</f>
        <v>High</v>
      </c>
      <c r="AB2063" s="9">
        <v>44975</v>
      </c>
      <c r="AC2063" s="11" t="s">
        <v>49</v>
      </c>
      <c r="AD2063" s="11" t="s">
        <v>50</v>
      </c>
      <c r="AE2063" s="11" t="s">
        <v>51</v>
      </c>
      <c r="AF2063" s="11">
        <v>1</v>
      </c>
      <c r="AG2063" s="12">
        <v>909.6</v>
      </c>
      <c r="AH2063" s="11">
        <v>20</v>
      </c>
      <c r="AI2063" s="11" t="str" cm="1">
        <f t="array" ref="AI2063">_xlfn.IFS(AH2063&lt;=25,"Young",AH2063&lt;=50,"Adult",AH2063&gt;50,"Old")</f>
        <v>Young</v>
      </c>
    </row>
    <row r="2064" spans="1:35" x14ac:dyDescent="0.35">
      <c r="A2064" s="7">
        <v>2586</v>
      </c>
      <c r="B2064" s="5">
        <v>43936</v>
      </c>
      <c r="C2064" s="6">
        <f t="shared" ca="1" si="32"/>
        <v>6.0972222222222223</v>
      </c>
      <c r="D2064" s="7" t="s">
        <v>52</v>
      </c>
      <c r="E2064" s="7" t="s">
        <v>28</v>
      </c>
      <c r="F2064" s="7" t="s">
        <v>29</v>
      </c>
      <c r="G2064" s="7" t="s">
        <v>54</v>
      </c>
      <c r="H2064" s="7" t="s">
        <v>55</v>
      </c>
      <c r="I2064" s="7" t="s">
        <v>32</v>
      </c>
      <c r="J2064" s="7" t="s">
        <v>56</v>
      </c>
      <c r="K2064" s="7" t="s">
        <v>69</v>
      </c>
      <c r="L2064" s="5">
        <v>29336</v>
      </c>
      <c r="M2064" s="7" t="s">
        <v>162</v>
      </c>
      <c r="N2064" s="7" t="s">
        <v>47</v>
      </c>
      <c r="O2064" s="7" t="s">
        <v>83</v>
      </c>
      <c r="P2064" s="7" t="s">
        <v>76</v>
      </c>
      <c r="Q2064" s="7" t="s">
        <v>39</v>
      </c>
      <c r="R2064" s="7" cm="1">
        <f t="array" ref="R2064">_xlfn.IFS(Table3[[#This Row],[Performance Levels]]="Exceeds",4,Table3[[#This Row],[Performance Levels]]="Fully Meets",3,Table3[[#This Row],[Performance Levels]]="PIP",1,Table3[[#This Row],[Performance Levels]]="Needs Improvement",2)</f>
        <v>3</v>
      </c>
      <c r="S2064" s="7">
        <v>4</v>
      </c>
      <c r="T2064" s="7" t="str" cm="1">
        <f t="array" ref="T2064">_xlfn.IFS(S2064&lt;=2,"Excellent",S2064=3,"Average",S2064&lt;=5,"Poor")</f>
        <v>Poor</v>
      </c>
      <c r="U2064" s="5">
        <v>44869</v>
      </c>
      <c r="V2064" s="7">
        <v>2</v>
      </c>
      <c r="W2064" s="7" t="str" cm="1">
        <f t="array" ref="W2064">_xlfn.IFS(S2064&lt;=2,"High",S2064=3,"Moderate",S2064&lt;=5,"Low")</f>
        <v>Low</v>
      </c>
      <c r="X2064" s="7">
        <v>4</v>
      </c>
      <c r="Y2064" s="7" t="str" cm="1">
        <f t="array" ref="Y2064">_xlfn.IFS(S2064&lt;=2,"High",S2064=3,"Moderate",S2064&lt;=5,"Low")</f>
        <v>Low</v>
      </c>
      <c r="Z2064" s="7">
        <v>2</v>
      </c>
      <c r="AA2064" s="7" t="str" cm="1">
        <f t="array" ref="AA2064">_xlfn.IFS(S2064&lt;=2,"High",S2064=3,"Moderate",S2064&lt;=5,"Low")</f>
        <v>Low</v>
      </c>
      <c r="AB2064" s="5">
        <v>44778</v>
      </c>
      <c r="AC2064" s="7" t="s">
        <v>49</v>
      </c>
      <c r="AD2064" s="7" t="s">
        <v>41</v>
      </c>
      <c r="AE2064" s="7" t="s">
        <v>62</v>
      </c>
      <c r="AF2064" s="7">
        <v>5</v>
      </c>
      <c r="AG2064" s="8">
        <v>222.04</v>
      </c>
      <c r="AH2064" s="7">
        <v>40</v>
      </c>
      <c r="AI2064" s="7" t="str" cm="1">
        <f t="array" ref="AI2064">_xlfn.IFS(AH2064&lt;=25,"Young",AH2064&lt;=50,"Adult",AH2064&gt;50,"Old")</f>
        <v>Adult</v>
      </c>
    </row>
    <row r="2065" spans="1:35" x14ac:dyDescent="0.35">
      <c r="A2065" s="11">
        <v>2587</v>
      </c>
      <c r="B2065" s="9">
        <v>43712</v>
      </c>
      <c r="C2065" s="10">
        <f t="shared" ca="1" si="32"/>
        <v>6.7111111111111112</v>
      </c>
      <c r="D2065" s="11" t="s">
        <v>52</v>
      </c>
      <c r="E2065" s="11" t="s">
        <v>80</v>
      </c>
      <c r="F2065" s="11" t="s">
        <v>29</v>
      </c>
      <c r="G2065" s="11" t="s">
        <v>54</v>
      </c>
      <c r="H2065" s="11" t="s">
        <v>44</v>
      </c>
      <c r="I2065" s="11" t="s">
        <v>45</v>
      </c>
      <c r="J2065" s="11" t="s">
        <v>56</v>
      </c>
      <c r="K2065" s="11" t="s">
        <v>69</v>
      </c>
      <c r="L2065" s="9">
        <v>36738</v>
      </c>
      <c r="M2065" s="11" t="s">
        <v>35</v>
      </c>
      <c r="N2065" s="11" t="s">
        <v>47</v>
      </c>
      <c r="O2065" s="11" t="s">
        <v>59</v>
      </c>
      <c r="P2065" s="11" t="s">
        <v>38</v>
      </c>
      <c r="Q2065" s="11" t="s">
        <v>39</v>
      </c>
      <c r="R2065" s="11" cm="1">
        <f t="array" ref="R2065">_xlfn.IFS(Table3[[#This Row],[Performance Levels]]="Exceeds",4,Table3[[#This Row],[Performance Levels]]="Fully Meets",3,Table3[[#This Row],[Performance Levels]]="PIP",1,Table3[[#This Row],[Performance Levels]]="Needs Improvement",2)</f>
        <v>3</v>
      </c>
      <c r="S2065" s="11">
        <v>5</v>
      </c>
      <c r="T2065" s="11" t="str" cm="1">
        <f t="array" ref="T2065">_xlfn.IFS(S2065&lt;=2,"Excellent",S2065=3,"Average",S2065&lt;=5,"Poor")</f>
        <v>Poor</v>
      </c>
      <c r="U2065" s="9">
        <v>44889</v>
      </c>
      <c r="V2065" s="11">
        <v>4</v>
      </c>
      <c r="W2065" s="11" t="str" cm="1">
        <f t="array" ref="W2065">_xlfn.IFS(S2065&lt;=2,"High",S2065=3,"Moderate",S2065&lt;=5,"Low")</f>
        <v>Low</v>
      </c>
      <c r="X2065" s="11">
        <v>4</v>
      </c>
      <c r="Y2065" s="11" t="str" cm="1">
        <f t="array" ref="Y2065">_xlfn.IFS(S2065&lt;=2,"High",S2065=3,"Moderate",S2065&lt;=5,"Low")</f>
        <v>Low</v>
      </c>
      <c r="Z2065" s="11">
        <v>4</v>
      </c>
      <c r="AA2065" s="11" t="str" cm="1">
        <f t="array" ref="AA2065">_xlfn.IFS(S2065&lt;=2,"High",S2065=3,"Moderate",S2065&lt;=5,"Low")</f>
        <v>Low</v>
      </c>
      <c r="AB2065" s="9">
        <v>44953</v>
      </c>
      <c r="AC2065" s="11" t="s">
        <v>61</v>
      </c>
      <c r="AD2065" s="11" t="s">
        <v>41</v>
      </c>
      <c r="AE2065" s="11" t="s">
        <v>42</v>
      </c>
      <c r="AF2065" s="11">
        <v>3</v>
      </c>
      <c r="AG2065" s="12">
        <v>583.69000000000005</v>
      </c>
      <c r="AH2065" s="11">
        <v>19</v>
      </c>
      <c r="AI2065" s="11" t="str" cm="1">
        <f t="array" ref="AI2065">_xlfn.IFS(AH2065&lt;=25,"Young",AH2065&lt;=50,"Adult",AH2065&gt;50,"Old")</f>
        <v>Young</v>
      </c>
    </row>
    <row r="2066" spans="1:35" x14ac:dyDescent="0.35">
      <c r="A2066" s="7">
        <v>2588</v>
      </c>
      <c r="B2066" s="5">
        <v>44061</v>
      </c>
      <c r="C2066" s="6">
        <f t="shared" ca="1" si="32"/>
        <v>5.7555555555555555</v>
      </c>
      <c r="D2066" s="7" t="s">
        <v>52</v>
      </c>
      <c r="E2066" s="7" t="s">
        <v>53</v>
      </c>
      <c r="F2066" s="7" t="s">
        <v>29</v>
      </c>
      <c r="G2066" s="7" t="s">
        <v>54</v>
      </c>
      <c r="H2066" s="7" t="s">
        <v>31</v>
      </c>
      <c r="I2066" s="7" t="s">
        <v>54</v>
      </c>
      <c r="J2066" s="7" t="s">
        <v>56</v>
      </c>
      <c r="K2066" s="7" t="s">
        <v>69</v>
      </c>
      <c r="L2066" s="5">
        <v>32348</v>
      </c>
      <c r="M2066" s="7" t="s">
        <v>35</v>
      </c>
      <c r="N2066" s="7" t="s">
        <v>47</v>
      </c>
      <c r="O2066" s="7" t="s">
        <v>59</v>
      </c>
      <c r="P2066" s="7" t="s">
        <v>60</v>
      </c>
      <c r="Q2066" s="7" t="s">
        <v>39</v>
      </c>
      <c r="R2066" s="7" cm="1">
        <f t="array" ref="R2066">_xlfn.IFS(Table3[[#This Row],[Performance Levels]]="Exceeds",4,Table3[[#This Row],[Performance Levels]]="Fully Meets",3,Table3[[#This Row],[Performance Levels]]="PIP",1,Table3[[#This Row],[Performance Levels]]="Needs Improvement",2)</f>
        <v>3</v>
      </c>
      <c r="S2066" s="7">
        <v>5</v>
      </c>
      <c r="T2066" s="7" t="str" cm="1">
        <f t="array" ref="T2066">_xlfn.IFS(S2066&lt;=2,"Excellent",S2066=3,"Average",S2066&lt;=5,"Poor")</f>
        <v>Poor</v>
      </c>
      <c r="U2066" s="5">
        <v>44907</v>
      </c>
      <c r="V2066" s="7">
        <v>5</v>
      </c>
      <c r="W2066" s="7" t="str" cm="1">
        <f t="array" ref="W2066">_xlfn.IFS(S2066&lt;=2,"High",S2066=3,"Moderate",S2066&lt;=5,"Low")</f>
        <v>Low</v>
      </c>
      <c r="X2066" s="7">
        <v>1</v>
      </c>
      <c r="Y2066" s="7" t="str" cm="1">
        <f t="array" ref="Y2066">_xlfn.IFS(S2066&lt;=2,"High",S2066=3,"Moderate",S2066&lt;=5,"Low")</f>
        <v>Low</v>
      </c>
      <c r="Z2066" s="7">
        <v>5</v>
      </c>
      <c r="AA2066" s="7" t="str" cm="1">
        <f t="array" ref="AA2066">_xlfn.IFS(S2066&lt;=2,"High",S2066=3,"Moderate",S2066&lt;=5,"Low")</f>
        <v>Low</v>
      </c>
      <c r="AB2066" s="5">
        <v>45116</v>
      </c>
      <c r="AC2066" s="7" t="s">
        <v>91</v>
      </c>
      <c r="AD2066" s="7" t="s">
        <v>41</v>
      </c>
      <c r="AE2066" s="7" t="s">
        <v>72</v>
      </c>
      <c r="AF2066" s="7">
        <v>3</v>
      </c>
      <c r="AG2066" s="8">
        <v>856.44</v>
      </c>
      <c r="AH2066" s="7">
        <v>32</v>
      </c>
      <c r="AI2066" s="7" t="str" cm="1">
        <f t="array" ref="AI2066">_xlfn.IFS(AH2066&lt;=25,"Young",AH2066&lt;=50,"Adult",AH2066&gt;50,"Old")</f>
        <v>Adult</v>
      </c>
    </row>
    <row r="2067" spans="1:35" x14ac:dyDescent="0.35">
      <c r="A2067" s="11">
        <v>2589</v>
      </c>
      <c r="B2067" s="9">
        <v>44170</v>
      </c>
      <c r="C2067" s="10">
        <f t="shared" ca="1" si="32"/>
        <v>5.458333333333333</v>
      </c>
      <c r="D2067" s="11" t="s">
        <v>52</v>
      </c>
      <c r="E2067" s="11" t="s">
        <v>68</v>
      </c>
      <c r="F2067" s="11" t="s">
        <v>29</v>
      </c>
      <c r="G2067" s="11" t="s">
        <v>30</v>
      </c>
      <c r="H2067" s="11" t="s">
        <v>44</v>
      </c>
      <c r="I2067" s="11" t="s">
        <v>32</v>
      </c>
      <c r="J2067" s="11" t="s">
        <v>56</v>
      </c>
      <c r="K2067" s="11" t="s">
        <v>96</v>
      </c>
      <c r="L2067" s="9">
        <v>18623</v>
      </c>
      <c r="M2067" s="11" t="s">
        <v>155</v>
      </c>
      <c r="N2067" s="11" t="s">
        <v>47</v>
      </c>
      <c r="O2067" s="11" t="s">
        <v>83</v>
      </c>
      <c r="P2067" s="11" t="s">
        <v>60</v>
      </c>
      <c r="Q2067" s="11" t="s">
        <v>39</v>
      </c>
      <c r="R2067" s="11" cm="1">
        <f t="array" ref="R2067">_xlfn.IFS(Table3[[#This Row],[Performance Levels]]="Exceeds",4,Table3[[#This Row],[Performance Levels]]="Fully Meets",3,Table3[[#This Row],[Performance Levels]]="PIP",1,Table3[[#This Row],[Performance Levels]]="Needs Improvement",2)</f>
        <v>3</v>
      </c>
      <c r="S2067" s="11">
        <v>5</v>
      </c>
      <c r="T2067" s="11" t="str" cm="1">
        <f t="array" ref="T2067">_xlfn.IFS(S2067&lt;=2,"Excellent",S2067=3,"Average",S2067&lt;=5,"Poor")</f>
        <v>Poor</v>
      </c>
      <c r="U2067" s="9">
        <v>44890</v>
      </c>
      <c r="V2067" s="11">
        <v>2</v>
      </c>
      <c r="W2067" s="11" t="str" cm="1">
        <f t="array" ref="W2067">_xlfn.IFS(S2067&lt;=2,"High",S2067=3,"Moderate",S2067&lt;=5,"Low")</f>
        <v>Low</v>
      </c>
      <c r="X2067" s="11">
        <v>5</v>
      </c>
      <c r="Y2067" s="11" t="str" cm="1">
        <f t="array" ref="Y2067">_xlfn.IFS(S2067&lt;=2,"High",S2067=3,"Moderate",S2067&lt;=5,"Low")</f>
        <v>Low</v>
      </c>
      <c r="Z2067" s="11">
        <v>1</v>
      </c>
      <c r="AA2067" s="11" t="str" cm="1">
        <f t="array" ref="AA2067">_xlfn.IFS(S2067&lt;=2,"High",S2067=3,"Moderate",S2067&lt;=5,"Low")</f>
        <v>Low</v>
      </c>
      <c r="AB2067" s="9">
        <v>45019</v>
      </c>
      <c r="AC2067" s="11" t="s">
        <v>91</v>
      </c>
      <c r="AD2067" s="11" t="s">
        <v>50</v>
      </c>
      <c r="AE2067" s="11" t="s">
        <v>62</v>
      </c>
      <c r="AF2067" s="11">
        <v>4</v>
      </c>
      <c r="AG2067" s="12">
        <v>919.1</v>
      </c>
      <c r="AH2067" s="11">
        <v>70</v>
      </c>
      <c r="AI2067" s="11" t="str" cm="1">
        <f t="array" ref="AI2067">_xlfn.IFS(AH2067&lt;=25,"Young",AH2067&lt;=50,"Adult",AH2067&gt;50,"Old")</f>
        <v>Old</v>
      </c>
    </row>
    <row r="2068" spans="1:35" x14ac:dyDescent="0.35">
      <c r="A2068" s="7">
        <v>2590</v>
      </c>
      <c r="B2068" s="5">
        <v>44939</v>
      </c>
      <c r="C2068" s="6">
        <f t="shared" ca="1" si="32"/>
        <v>3.3527777777777779</v>
      </c>
      <c r="D2068" s="7" t="s">
        <v>52</v>
      </c>
      <c r="E2068" s="7" t="s">
        <v>28</v>
      </c>
      <c r="F2068" s="7" t="s">
        <v>29</v>
      </c>
      <c r="G2068" s="7" t="s">
        <v>45</v>
      </c>
      <c r="H2068" s="7" t="s">
        <v>44</v>
      </c>
      <c r="I2068" s="7" t="s">
        <v>54</v>
      </c>
      <c r="J2068" s="7" t="s">
        <v>56</v>
      </c>
      <c r="K2068" s="7" t="s">
        <v>78</v>
      </c>
      <c r="L2068" s="5">
        <v>35833</v>
      </c>
      <c r="M2068" s="7" t="s">
        <v>155</v>
      </c>
      <c r="N2068" s="7" t="s">
        <v>47</v>
      </c>
      <c r="O2068" s="7" t="s">
        <v>83</v>
      </c>
      <c r="P2068" s="7" t="s">
        <v>66</v>
      </c>
      <c r="Q2068" s="7" t="s">
        <v>39</v>
      </c>
      <c r="R2068" s="7" cm="1">
        <f t="array" ref="R2068">_xlfn.IFS(Table3[[#This Row],[Performance Levels]]="Exceeds",4,Table3[[#This Row],[Performance Levels]]="Fully Meets",3,Table3[[#This Row],[Performance Levels]]="PIP",1,Table3[[#This Row],[Performance Levels]]="Needs Improvement",2)</f>
        <v>3</v>
      </c>
      <c r="S2068" s="7">
        <v>5</v>
      </c>
      <c r="T2068" s="7" t="str" cm="1">
        <f t="array" ref="T2068">_xlfn.IFS(S2068&lt;=2,"Excellent",S2068=3,"Average",S2068&lt;=5,"Poor")</f>
        <v>Poor</v>
      </c>
      <c r="U2068" s="5">
        <v>44801</v>
      </c>
      <c r="V2068" s="7">
        <v>1</v>
      </c>
      <c r="W2068" s="7" t="str" cm="1">
        <f t="array" ref="W2068">_xlfn.IFS(S2068&lt;=2,"High",S2068=3,"Moderate",S2068&lt;=5,"Low")</f>
        <v>Low</v>
      </c>
      <c r="X2068" s="7">
        <v>1</v>
      </c>
      <c r="Y2068" s="7" t="str" cm="1">
        <f t="array" ref="Y2068">_xlfn.IFS(S2068&lt;=2,"High",S2068=3,"Moderate",S2068&lt;=5,"Low")</f>
        <v>Low</v>
      </c>
      <c r="Z2068" s="7">
        <v>4</v>
      </c>
      <c r="AA2068" s="7" t="str" cm="1">
        <f t="array" ref="AA2068">_xlfn.IFS(S2068&lt;=2,"High",S2068=3,"Moderate",S2068&lt;=5,"Low")</f>
        <v>Low</v>
      </c>
      <c r="AB2068" s="5">
        <v>45091</v>
      </c>
      <c r="AC2068" s="7" t="s">
        <v>40</v>
      </c>
      <c r="AD2068" s="7" t="s">
        <v>50</v>
      </c>
      <c r="AE2068" s="7" t="s">
        <v>51</v>
      </c>
      <c r="AF2068" s="7">
        <v>3</v>
      </c>
      <c r="AG2068" s="8">
        <v>606.76</v>
      </c>
      <c r="AH2068" s="7">
        <v>25</v>
      </c>
      <c r="AI2068" s="7" t="str" cm="1">
        <f t="array" ref="AI2068">_xlfn.IFS(AH2068&lt;=25,"Young",AH2068&lt;=50,"Adult",AH2068&gt;50,"Old")</f>
        <v>Young</v>
      </c>
    </row>
    <row r="2069" spans="1:35" x14ac:dyDescent="0.35">
      <c r="A2069" s="11">
        <v>2591</v>
      </c>
      <c r="B2069" s="9">
        <v>43725</v>
      </c>
      <c r="C2069" s="10">
        <f t="shared" ca="1" si="32"/>
        <v>6.6749999999999998</v>
      </c>
      <c r="D2069" s="11" t="s">
        <v>52</v>
      </c>
      <c r="E2069" s="11" t="s">
        <v>84</v>
      </c>
      <c r="F2069" s="11" t="s">
        <v>29</v>
      </c>
      <c r="G2069" s="11" t="s">
        <v>54</v>
      </c>
      <c r="H2069" s="11" t="s">
        <v>55</v>
      </c>
      <c r="I2069" s="11" t="s">
        <v>54</v>
      </c>
      <c r="J2069" s="11" t="s">
        <v>56</v>
      </c>
      <c r="K2069" s="11" t="s">
        <v>64</v>
      </c>
      <c r="L2069" s="9">
        <v>34189</v>
      </c>
      <c r="M2069" s="11" t="s">
        <v>155</v>
      </c>
      <c r="N2069" s="11" t="s">
        <v>47</v>
      </c>
      <c r="O2069" s="11" t="s">
        <v>83</v>
      </c>
      <c r="P2069" s="11" t="s">
        <v>60</v>
      </c>
      <c r="Q2069" s="11" t="s">
        <v>39</v>
      </c>
      <c r="R2069" s="11" cm="1">
        <f t="array" ref="R2069">_xlfn.IFS(Table3[[#This Row],[Performance Levels]]="Exceeds",4,Table3[[#This Row],[Performance Levels]]="Fully Meets",3,Table3[[#This Row],[Performance Levels]]="PIP",1,Table3[[#This Row],[Performance Levels]]="Needs Improvement",2)</f>
        <v>3</v>
      </c>
      <c r="S2069" s="11">
        <v>4</v>
      </c>
      <c r="T2069" s="11" t="str" cm="1">
        <f t="array" ref="T2069">_xlfn.IFS(S2069&lt;=2,"Excellent",S2069=3,"Average",S2069&lt;=5,"Poor")</f>
        <v>Poor</v>
      </c>
      <c r="U2069" s="9">
        <v>45135</v>
      </c>
      <c r="V2069" s="11">
        <v>4</v>
      </c>
      <c r="W2069" s="11" t="str" cm="1">
        <f t="array" ref="W2069">_xlfn.IFS(S2069&lt;=2,"High",S2069=3,"Moderate",S2069&lt;=5,"Low")</f>
        <v>Low</v>
      </c>
      <c r="X2069" s="11">
        <v>5</v>
      </c>
      <c r="Y2069" s="11" t="str" cm="1">
        <f t="array" ref="Y2069">_xlfn.IFS(S2069&lt;=2,"High",S2069=3,"Moderate",S2069&lt;=5,"Low")</f>
        <v>Low</v>
      </c>
      <c r="Z2069" s="11">
        <v>5</v>
      </c>
      <c r="AA2069" s="11" t="str" cm="1">
        <f t="array" ref="AA2069">_xlfn.IFS(S2069&lt;=2,"High",S2069=3,"Moderate",S2069&lt;=5,"Low")</f>
        <v>Low</v>
      </c>
      <c r="AB2069" s="9">
        <v>44840</v>
      </c>
      <c r="AC2069" s="11" t="s">
        <v>49</v>
      </c>
      <c r="AD2069" s="11" t="s">
        <v>41</v>
      </c>
      <c r="AE2069" s="11" t="s">
        <v>62</v>
      </c>
      <c r="AF2069" s="11">
        <v>2</v>
      </c>
      <c r="AG2069" s="12">
        <v>745.31</v>
      </c>
      <c r="AH2069" s="11">
        <v>26</v>
      </c>
      <c r="AI2069" s="11" t="str" cm="1">
        <f t="array" ref="AI2069">_xlfn.IFS(AH2069&lt;=25,"Young",AH2069&lt;=50,"Adult",AH2069&gt;50,"Old")</f>
        <v>Adult</v>
      </c>
    </row>
    <row r="2070" spans="1:35" x14ac:dyDescent="0.35">
      <c r="A2070" s="7">
        <v>2592</v>
      </c>
      <c r="B2070" s="5">
        <v>44119</v>
      </c>
      <c r="C2070" s="6">
        <f t="shared" ca="1" si="32"/>
        <v>5.5972222222222223</v>
      </c>
      <c r="D2070" s="7" t="s">
        <v>52</v>
      </c>
      <c r="E2070" s="7" t="s">
        <v>43</v>
      </c>
      <c r="F2070" s="7" t="s">
        <v>29</v>
      </c>
      <c r="G2070" s="7" t="s">
        <v>30</v>
      </c>
      <c r="H2070" s="7" t="s">
        <v>55</v>
      </c>
      <c r="I2070" s="7" t="s">
        <v>45</v>
      </c>
      <c r="J2070" s="7" t="s">
        <v>56</v>
      </c>
      <c r="K2070" s="7" t="s">
        <v>69</v>
      </c>
      <c r="L2070" s="5">
        <v>54586</v>
      </c>
      <c r="M2070" s="7" t="s">
        <v>161</v>
      </c>
      <c r="N2070" s="7" t="s">
        <v>47</v>
      </c>
      <c r="O2070" s="7" t="s">
        <v>83</v>
      </c>
      <c r="P2070" s="7" t="s">
        <v>60</v>
      </c>
      <c r="Q2070" s="7" t="s">
        <v>39</v>
      </c>
      <c r="R2070" s="7" cm="1">
        <f t="array" ref="R2070">_xlfn.IFS(Table3[[#This Row],[Performance Levels]]="Exceeds",4,Table3[[#This Row],[Performance Levels]]="Fully Meets",3,Table3[[#This Row],[Performance Levels]]="PIP",1,Table3[[#This Row],[Performance Levels]]="Needs Improvement",2)</f>
        <v>3</v>
      </c>
      <c r="S2070" s="7">
        <v>2</v>
      </c>
      <c r="T2070" s="7" t="str" cm="1">
        <f t="array" ref="T2070">_xlfn.IFS(S2070&lt;=2,"Excellent",S2070=3,"Average",S2070&lt;=5,"Poor")</f>
        <v>Excellent</v>
      </c>
      <c r="U2070" s="5">
        <v>45104</v>
      </c>
      <c r="V2070" s="7">
        <v>5</v>
      </c>
      <c r="W2070" s="7" t="str" cm="1">
        <f t="array" ref="W2070">_xlfn.IFS(S2070&lt;=2,"High",S2070=3,"Moderate",S2070&lt;=5,"Low")</f>
        <v>High</v>
      </c>
      <c r="X2070" s="7">
        <v>1</v>
      </c>
      <c r="Y2070" s="7" t="str" cm="1">
        <f t="array" ref="Y2070">_xlfn.IFS(S2070&lt;=2,"High",S2070=3,"Moderate",S2070&lt;=5,"Low")</f>
        <v>High</v>
      </c>
      <c r="Z2070" s="7">
        <v>2</v>
      </c>
      <c r="AA2070" s="7" t="str" cm="1">
        <f t="array" ref="AA2070">_xlfn.IFS(S2070&lt;=2,"High",S2070=3,"Moderate",S2070&lt;=5,"Low")</f>
        <v>High</v>
      </c>
      <c r="AB2070" s="5">
        <v>44967</v>
      </c>
      <c r="AC2070" s="7" t="s">
        <v>67</v>
      </c>
      <c r="AD2070" s="7" t="s">
        <v>41</v>
      </c>
      <c r="AE2070" s="7" t="s">
        <v>51</v>
      </c>
      <c r="AF2070" s="7">
        <v>3</v>
      </c>
      <c r="AG2070" s="8">
        <v>240.57</v>
      </c>
      <c r="AH2070" s="7">
        <v>71</v>
      </c>
      <c r="AI2070" s="7" t="str" cm="1">
        <f t="array" ref="AI2070">_xlfn.IFS(AH2070&lt;=25,"Young",AH2070&lt;=50,"Adult",AH2070&gt;50,"Old")</f>
        <v>Old</v>
      </c>
    </row>
    <row r="2071" spans="1:35" x14ac:dyDescent="0.35">
      <c r="A2071" s="11">
        <v>2593</v>
      </c>
      <c r="B2071" s="9">
        <v>43435</v>
      </c>
      <c r="C2071" s="10">
        <f t="shared" ca="1" si="32"/>
        <v>7.4694444444444441</v>
      </c>
      <c r="D2071" s="11" t="s">
        <v>52</v>
      </c>
      <c r="E2071" s="11" t="s">
        <v>86</v>
      </c>
      <c r="F2071" s="11" t="s">
        <v>29</v>
      </c>
      <c r="G2071" s="11" t="s">
        <v>30</v>
      </c>
      <c r="H2071" s="11" t="s">
        <v>44</v>
      </c>
      <c r="I2071" s="11" t="s">
        <v>32</v>
      </c>
      <c r="J2071" s="11" t="s">
        <v>56</v>
      </c>
      <c r="K2071" s="11" t="s">
        <v>64</v>
      </c>
      <c r="L2071" s="9">
        <v>26337</v>
      </c>
      <c r="M2071" s="11" t="s">
        <v>161</v>
      </c>
      <c r="N2071" s="11" t="s">
        <v>47</v>
      </c>
      <c r="O2071" s="11" t="s">
        <v>59</v>
      </c>
      <c r="P2071" s="11" t="s">
        <v>38</v>
      </c>
      <c r="Q2071" s="11" t="s">
        <v>39</v>
      </c>
      <c r="R2071" s="11" cm="1">
        <f t="array" ref="R2071">_xlfn.IFS(Table3[[#This Row],[Performance Levels]]="Exceeds",4,Table3[[#This Row],[Performance Levels]]="Fully Meets",3,Table3[[#This Row],[Performance Levels]]="PIP",1,Table3[[#This Row],[Performance Levels]]="Needs Improvement",2)</f>
        <v>3</v>
      </c>
      <c r="S2071" s="11">
        <v>1</v>
      </c>
      <c r="T2071" s="11" t="str" cm="1">
        <f t="array" ref="T2071">_xlfn.IFS(S2071&lt;=2,"Excellent",S2071=3,"Average",S2071&lt;=5,"Poor")</f>
        <v>Excellent</v>
      </c>
      <c r="U2071" s="9">
        <v>45020</v>
      </c>
      <c r="V2071" s="11">
        <v>3</v>
      </c>
      <c r="W2071" s="11" t="str" cm="1">
        <f t="array" ref="W2071">_xlfn.IFS(S2071&lt;=2,"High",S2071=3,"Moderate",S2071&lt;=5,"Low")</f>
        <v>High</v>
      </c>
      <c r="X2071" s="11">
        <v>1</v>
      </c>
      <c r="Y2071" s="11" t="str" cm="1">
        <f t="array" ref="Y2071">_xlfn.IFS(S2071&lt;=2,"High",S2071=3,"Moderate",S2071&lt;=5,"Low")</f>
        <v>High</v>
      </c>
      <c r="Z2071" s="11">
        <v>2</v>
      </c>
      <c r="AA2071" s="11" t="str" cm="1">
        <f t="array" ref="AA2071">_xlfn.IFS(S2071&lt;=2,"High",S2071=3,"Moderate",S2071&lt;=5,"Low")</f>
        <v>High</v>
      </c>
      <c r="AB2071" s="9">
        <v>44789</v>
      </c>
      <c r="AC2071" s="11" t="s">
        <v>91</v>
      </c>
      <c r="AD2071" s="11" t="s">
        <v>41</v>
      </c>
      <c r="AE2071" s="11" t="s">
        <v>42</v>
      </c>
      <c r="AF2071" s="11">
        <v>3</v>
      </c>
      <c r="AG2071" s="12">
        <v>659.82</v>
      </c>
      <c r="AH2071" s="11">
        <v>46</v>
      </c>
      <c r="AI2071" s="11" t="str" cm="1">
        <f t="array" ref="AI2071">_xlfn.IFS(AH2071&lt;=25,"Young",AH2071&lt;=50,"Adult",AH2071&gt;50,"Old")</f>
        <v>Adult</v>
      </c>
    </row>
    <row r="2072" spans="1:35" x14ac:dyDescent="0.35">
      <c r="A2072" s="7">
        <v>2594</v>
      </c>
      <c r="B2072" s="5">
        <v>45131</v>
      </c>
      <c r="C2072" s="6">
        <f t="shared" ca="1" si="32"/>
        <v>2.8222222222222224</v>
      </c>
      <c r="D2072" s="7" t="s">
        <v>52</v>
      </c>
      <c r="E2072" s="7" t="s">
        <v>63</v>
      </c>
      <c r="F2072" s="7" t="s">
        <v>29</v>
      </c>
      <c r="G2072" s="7" t="s">
        <v>45</v>
      </c>
      <c r="H2072" s="7" t="s">
        <v>31</v>
      </c>
      <c r="I2072" s="7" t="s">
        <v>32</v>
      </c>
      <c r="J2072" s="7" t="s">
        <v>56</v>
      </c>
      <c r="K2072" s="7" t="s">
        <v>96</v>
      </c>
      <c r="L2072" s="5">
        <v>20541</v>
      </c>
      <c r="M2072" s="7" t="s">
        <v>161</v>
      </c>
      <c r="N2072" s="7" t="s">
        <v>47</v>
      </c>
      <c r="O2072" s="7" t="s">
        <v>59</v>
      </c>
      <c r="P2072" s="7" t="s">
        <v>76</v>
      </c>
      <c r="Q2072" s="7" t="s">
        <v>39</v>
      </c>
      <c r="R2072" s="7" cm="1">
        <f t="array" ref="R2072">_xlfn.IFS(Table3[[#This Row],[Performance Levels]]="Exceeds",4,Table3[[#This Row],[Performance Levels]]="Fully Meets",3,Table3[[#This Row],[Performance Levels]]="PIP",1,Table3[[#This Row],[Performance Levels]]="Needs Improvement",2)</f>
        <v>3</v>
      </c>
      <c r="S2072" s="7">
        <v>1</v>
      </c>
      <c r="T2072" s="7" t="str" cm="1">
        <f t="array" ref="T2072">_xlfn.IFS(S2072&lt;=2,"Excellent",S2072=3,"Average",S2072&lt;=5,"Poor")</f>
        <v>Excellent</v>
      </c>
      <c r="U2072" s="5">
        <v>44899</v>
      </c>
      <c r="V2072" s="7">
        <v>1</v>
      </c>
      <c r="W2072" s="7" t="str" cm="1">
        <f t="array" ref="W2072">_xlfn.IFS(S2072&lt;=2,"High",S2072=3,"Moderate",S2072&lt;=5,"Low")</f>
        <v>High</v>
      </c>
      <c r="X2072" s="7">
        <v>5</v>
      </c>
      <c r="Y2072" s="7" t="str" cm="1">
        <f t="array" ref="Y2072">_xlfn.IFS(S2072&lt;=2,"High",S2072=3,"Moderate",S2072&lt;=5,"Low")</f>
        <v>High</v>
      </c>
      <c r="Z2072" s="7">
        <v>3</v>
      </c>
      <c r="AA2072" s="7" t="str" cm="1">
        <f t="array" ref="AA2072">_xlfn.IFS(S2072&lt;=2,"High",S2072=3,"Moderate",S2072&lt;=5,"Low")</f>
        <v>High</v>
      </c>
      <c r="AB2072" s="5">
        <v>44896</v>
      </c>
      <c r="AC2072" s="7" t="s">
        <v>91</v>
      </c>
      <c r="AD2072" s="7" t="s">
        <v>41</v>
      </c>
      <c r="AE2072" s="7" t="s">
        <v>42</v>
      </c>
      <c r="AF2072" s="7">
        <v>3</v>
      </c>
      <c r="AG2072" s="8">
        <v>273.94</v>
      </c>
      <c r="AH2072" s="7">
        <v>67</v>
      </c>
      <c r="AI2072" s="7" t="str" cm="1">
        <f t="array" ref="AI2072">_xlfn.IFS(AH2072&lt;=25,"Young",AH2072&lt;=50,"Adult",AH2072&gt;50,"Old")</f>
        <v>Old</v>
      </c>
    </row>
    <row r="2073" spans="1:35" x14ac:dyDescent="0.35">
      <c r="A2073" s="11">
        <v>2595</v>
      </c>
      <c r="B2073" s="9">
        <v>43746</v>
      </c>
      <c r="C2073" s="10">
        <f t="shared" ca="1" si="32"/>
        <v>6.6166666666666663</v>
      </c>
      <c r="D2073" s="11" t="s">
        <v>52</v>
      </c>
      <c r="E2073" s="11" t="s">
        <v>93</v>
      </c>
      <c r="F2073" s="11" t="s">
        <v>29</v>
      </c>
      <c r="G2073" s="11" t="s">
        <v>45</v>
      </c>
      <c r="H2073" s="11" t="s">
        <v>44</v>
      </c>
      <c r="I2073" s="11" t="s">
        <v>54</v>
      </c>
      <c r="J2073" s="11" t="s">
        <v>56</v>
      </c>
      <c r="K2073" s="11" t="s">
        <v>46</v>
      </c>
      <c r="L2073" s="9">
        <v>35879</v>
      </c>
      <c r="M2073" s="11" t="s">
        <v>161</v>
      </c>
      <c r="N2073" s="11" t="s">
        <v>47</v>
      </c>
      <c r="O2073" s="11" t="s">
        <v>83</v>
      </c>
      <c r="P2073" s="11" t="s">
        <v>76</v>
      </c>
      <c r="Q2073" s="11" t="s">
        <v>39</v>
      </c>
      <c r="R2073" s="11" cm="1">
        <f t="array" ref="R2073">_xlfn.IFS(Table3[[#This Row],[Performance Levels]]="Exceeds",4,Table3[[#This Row],[Performance Levels]]="Fully Meets",3,Table3[[#This Row],[Performance Levels]]="PIP",1,Table3[[#This Row],[Performance Levels]]="Needs Improvement",2)</f>
        <v>3</v>
      </c>
      <c r="S2073" s="11">
        <v>4</v>
      </c>
      <c r="T2073" s="11" t="str" cm="1">
        <f t="array" ref="T2073">_xlfn.IFS(S2073&lt;=2,"Excellent",S2073=3,"Average",S2073&lt;=5,"Poor")</f>
        <v>Poor</v>
      </c>
      <c r="U2073" s="9">
        <v>44913</v>
      </c>
      <c r="V2073" s="11">
        <v>3</v>
      </c>
      <c r="W2073" s="11" t="str" cm="1">
        <f t="array" ref="W2073">_xlfn.IFS(S2073&lt;=2,"High",S2073=3,"Moderate",S2073&lt;=5,"Low")</f>
        <v>Low</v>
      </c>
      <c r="X2073" s="11">
        <v>5</v>
      </c>
      <c r="Y2073" s="11" t="str" cm="1">
        <f t="array" ref="Y2073">_xlfn.IFS(S2073&lt;=2,"High",S2073=3,"Moderate",S2073&lt;=5,"Low")</f>
        <v>Low</v>
      </c>
      <c r="Z2073" s="11">
        <v>4</v>
      </c>
      <c r="AA2073" s="11" t="str" cm="1">
        <f t="array" ref="AA2073">_xlfn.IFS(S2073&lt;=2,"High",S2073=3,"Moderate",S2073&lt;=5,"Low")</f>
        <v>Low</v>
      </c>
      <c r="AB2073" s="9">
        <v>44785</v>
      </c>
      <c r="AC2073" s="11" t="s">
        <v>49</v>
      </c>
      <c r="AD2073" s="11" t="s">
        <v>50</v>
      </c>
      <c r="AE2073" s="11" t="s">
        <v>42</v>
      </c>
      <c r="AF2073" s="11">
        <v>4</v>
      </c>
      <c r="AG2073" s="12">
        <v>920.91</v>
      </c>
      <c r="AH2073" s="11">
        <v>21</v>
      </c>
      <c r="AI2073" s="11" t="str" cm="1">
        <f t="array" ref="AI2073">_xlfn.IFS(AH2073&lt;=25,"Young",AH2073&lt;=50,"Adult",AH2073&gt;50,"Old")</f>
        <v>Young</v>
      </c>
    </row>
    <row r="2074" spans="1:35" x14ac:dyDescent="0.35">
      <c r="A2074" s="7">
        <v>2596</v>
      </c>
      <c r="B2074" s="5">
        <v>44485</v>
      </c>
      <c r="C2074" s="6">
        <f t="shared" ca="1" si="32"/>
        <v>4.5944444444444441</v>
      </c>
      <c r="D2074" s="7" t="s">
        <v>52</v>
      </c>
      <c r="E2074" s="7" t="s">
        <v>73</v>
      </c>
      <c r="F2074" s="7" t="s">
        <v>29</v>
      </c>
      <c r="G2074" s="7" t="s">
        <v>30</v>
      </c>
      <c r="H2074" s="7" t="s">
        <v>44</v>
      </c>
      <c r="I2074" s="7" t="s">
        <v>54</v>
      </c>
      <c r="J2074" s="7" t="s">
        <v>56</v>
      </c>
      <c r="K2074" s="7" t="s">
        <v>148</v>
      </c>
      <c r="L2074" s="5">
        <v>28265</v>
      </c>
      <c r="M2074" s="7" t="s">
        <v>152</v>
      </c>
      <c r="N2074" s="7" t="s">
        <v>47</v>
      </c>
      <c r="O2074" s="7" t="s">
        <v>71</v>
      </c>
      <c r="P2074" s="7" t="s">
        <v>76</v>
      </c>
      <c r="Q2074" s="7" t="s">
        <v>39</v>
      </c>
      <c r="R2074" s="7" cm="1">
        <f t="array" ref="R2074">_xlfn.IFS(Table3[[#This Row],[Performance Levels]]="Exceeds",4,Table3[[#This Row],[Performance Levels]]="Fully Meets",3,Table3[[#This Row],[Performance Levels]]="PIP",1,Table3[[#This Row],[Performance Levels]]="Needs Improvement",2)</f>
        <v>3</v>
      </c>
      <c r="S2074" s="7">
        <v>2</v>
      </c>
      <c r="T2074" s="7" t="str" cm="1">
        <f t="array" ref="T2074">_xlfn.IFS(S2074&lt;=2,"Excellent",S2074=3,"Average",S2074&lt;=5,"Poor")</f>
        <v>Excellent</v>
      </c>
      <c r="U2074" s="5">
        <v>45083</v>
      </c>
      <c r="V2074" s="7">
        <v>4</v>
      </c>
      <c r="W2074" s="7" t="str" cm="1">
        <f t="array" ref="W2074">_xlfn.IFS(S2074&lt;=2,"High",S2074=3,"Moderate",S2074&lt;=5,"Low")</f>
        <v>High</v>
      </c>
      <c r="X2074" s="7">
        <v>1</v>
      </c>
      <c r="Y2074" s="7" t="str" cm="1">
        <f t="array" ref="Y2074">_xlfn.IFS(S2074&lt;=2,"High",S2074=3,"Moderate",S2074&lt;=5,"Low")</f>
        <v>High</v>
      </c>
      <c r="Z2074" s="7">
        <v>2</v>
      </c>
      <c r="AA2074" s="7" t="str" cm="1">
        <f t="array" ref="AA2074">_xlfn.IFS(S2074&lt;=2,"High",S2074=3,"Moderate",S2074&lt;=5,"Low")</f>
        <v>High</v>
      </c>
      <c r="AB2074" s="5">
        <v>44979</v>
      </c>
      <c r="AC2074" s="7" t="s">
        <v>91</v>
      </c>
      <c r="AD2074" s="7" t="s">
        <v>50</v>
      </c>
      <c r="AE2074" s="7" t="s">
        <v>51</v>
      </c>
      <c r="AF2074" s="7">
        <v>2</v>
      </c>
      <c r="AG2074" s="8">
        <v>114.28</v>
      </c>
      <c r="AH2074" s="7">
        <v>44</v>
      </c>
      <c r="AI2074" s="7" t="str" cm="1">
        <f t="array" ref="AI2074">_xlfn.IFS(AH2074&lt;=25,"Young",AH2074&lt;=50,"Adult",AH2074&gt;50,"Old")</f>
        <v>Adult</v>
      </c>
    </row>
    <row r="2075" spans="1:35" x14ac:dyDescent="0.35">
      <c r="A2075" s="11">
        <v>2597</v>
      </c>
      <c r="B2075" s="9">
        <v>43924</v>
      </c>
      <c r="C2075" s="10">
        <f t="shared" ca="1" si="32"/>
        <v>6.1305555555555555</v>
      </c>
      <c r="D2075" s="11" t="s">
        <v>52</v>
      </c>
      <c r="E2075" s="11" t="s">
        <v>80</v>
      </c>
      <c r="F2075" s="11" t="s">
        <v>29</v>
      </c>
      <c r="G2075" s="11" t="s">
        <v>30</v>
      </c>
      <c r="H2075" s="11" t="s">
        <v>44</v>
      </c>
      <c r="I2075" s="11" t="s">
        <v>54</v>
      </c>
      <c r="J2075" s="11" t="s">
        <v>56</v>
      </c>
      <c r="K2075" s="11" t="s">
        <v>69</v>
      </c>
      <c r="L2075" s="9">
        <v>52865</v>
      </c>
      <c r="M2075" s="11" t="s">
        <v>152</v>
      </c>
      <c r="N2075" s="11" t="s">
        <v>47</v>
      </c>
      <c r="O2075" s="11" t="s">
        <v>83</v>
      </c>
      <c r="P2075" s="11" t="s">
        <v>76</v>
      </c>
      <c r="Q2075" s="11" t="s">
        <v>39</v>
      </c>
      <c r="R2075" s="11" cm="1">
        <f t="array" ref="R2075">_xlfn.IFS(Table3[[#This Row],[Performance Levels]]="Exceeds",4,Table3[[#This Row],[Performance Levels]]="Fully Meets",3,Table3[[#This Row],[Performance Levels]]="PIP",1,Table3[[#This Row],[Performance Levels]]="Needs Improvement",2)</f>
        <v>3</v>
      </c>
      <c r="S2075" s="11">
        <v>2</v>
      </c>
      <c r="T2075" s="11" t="str" cm="1">
        <f t="array" ref="T2075">_xlfn.IFS(S2075&lt;=2,"Excellent",S2075=3,"Average",S2075&lt;=5,"Poor")</f>
        <v>Excellent</v>
      </c>
      <c r="U2075" s="9">
        <v>45054</v>
      </c>
      <c r="V2075" s="11">
        <v>4</v>
      </c>
      <c r="W2075" s="11" t="str" cm="1">
        <f t="array" ref="W2075">_xlfn.IFS(S2075&lt;=2,"High",S2075=3,"Moderate",S2075&lt;=5,"Low")</f>
        <v>High</v>
      </c>
      <c r="X2075" s="11">
        <v>5</v>
      </c>
      <c r="Y2075" s="11" t="str" cm="1">
        <f t="array" ref="Y2075">_xlfn.IFS(S2075&lt;=2,"High",S2075=3,"Moderate",S2075&lt;=5,"Low")</f>
        <v>High</v>
      </c>
      <c r="Z2075" s="11">
        <v>4</v>
      </c>
      <c r="AA2075" s="11" t="str" cm="1">
        <f t="array" ref="AA2075">_xlfn.IFS(S2075&lt;=2,"High",S2075=3,"Moderate",S2075&lt;=5,"Low")</f>
        <v>High</v>
      </c>
      <c r="AB2075" s="9">
        <v>44856</v>
      </c>
      <c r="AC2075" s="11" t="s">
        <v>91</v>
      </c>
      <c r="AD2075" s="11" t="s">
        <v>50</v>
      </c>
      <c r="AE2075" s="11" t="s">
        <v>72</v>
      </c>
      <c r="AF2075" s="11">
        <v>3</v>
      </c>
      <c r="AG2075" s="12">
        <v>242.28</v>
      </c>
      <c r="AH2075" s="11">
        <v>76</v>
      </c>
      <c r="AI2075" s="11" t="str" cm="1">
        <f t="array" ref="AI2075">_xlfn.IFS(AH2075&lt;=25,"Young",AH2075&lt;=50,"Adult",AH2075&gt;50,"Old")</f>
        <v>Old</v>
      </c>
    </row>
    <row r="2076" spans="1:35" x14ac:dyDescent="0.35">
      <c r="A2076" s="7">
        <v>2598</v>
      </c>
      <c r="B2076" s="5">
        <v>43838</v>
      </c>
      <c r="C2076" s="6">
        <f t="shared" ca="1" si="32"/>
        <v>6.3666666666666663</v>
      </c>
      <c r="D2076" s="7" t="s">
        <v>52</v>
      </c>
      <c r="E2076" s="7" t="s">
        <v>53</v>
      </c>
      <c r="F2076" s="7" t="s">
        <v>29</v>
      </c>
      <c r="G2076" s="7" t="s">
        <v>45</v>
      </c>
      <c r="H2076" s="7" t="s">
        <v>44</v>
      </c>
      <c r="I2076" s="7" t="s">
        <v>32</v>
      </c>
      <c r="J2076" s="7" t="s">
        <v>56</v>
      </c>
      <c r="K2076" s="7" t="s">
        <v>64</v>
      </c>
      <c r="L2076" s="5">
        <v>23625</v>
      </c>
      <c r="M2076" s="7" t="s">
        <v>152</v>
      </c>
      <c r="N2076" s="7" t="s">
        <v>47</v>
      </c>
      <c r="O2076" s="7" t="s">
        <v>83</v>
      </c>
      <c r="P2076" s="7" t="s">
        <v>76</v>
      </c>
      <c r="Q2076" s="7" t="s">
        <v>39</v>
      </c>
      <c r="R2076" s="7" cm="1">
        <f t="array" ref="R2076">_xlfn.IFS(Table3[[#This Row],[Performance Levels]]="Exceeds",4,Table3[[#This Row],[Performance Levels]]="Fully Meets",3,Table3[[#This Row],[Performance Levels]]="PIP",1,Table3[[#This Row],[Performance Levels]]="Needs Improvement",2)</f>
        <v>3</v>
      </c>
      <c r="S2076" s="7">
        <v>4</v>
      </c>
      <c r="T2076" s="7" t="str" cm="1">
        <f t="array" ref="T2076">_xlfn.IFS(S2076&lt;=2,"Excellent",S2076=3,"Average",S2076&lt;=5,"Poor")</f>
        <v>Poor</v>
      </c>
      <c r="U2076" s="5">
        <v>45067</v>
      </c>
      <c r="V2076" s="7">
        <v>5</v>
      </c>
      <c r="W2076" s="7" t="str" cm="1">
        <f t="array" ref="W2076">_xlfn.IFS(S2076&lt;=2,"High",S2076=3,"Moderate",S2076&lt;=5,"Low")</f>
        <v>Low</v>
      </c>
      <c r="X2076" s="7">
        <v>3</v>
      </c>
      <c r="Y2076" s="7" t="str" cm="1">
        <f t="array" ref="Y2076">_xlfn.IFS(S2076&lt;=2,"High",S2076=3,"Moderate",S2076&lt;=5,"Low")</f>
        <v>Low</v>
      </c>
      <c r="Z2076" s="7">
        <v>2</v>
      </c>
      <c r="AA2076" s="7" t="str" cm="1">
        <f t="array" ref="AA2076">_xlfn.IFS(S2076&lt;=2,"High",S2076=3,"Moderate",S2076&lt;=5,"Low")</f>
        <v>Low</v>
      </c>
      <c r="AB2076" s="5">
        <v>44909</v>
      </c>
      <c r="AC2076" s="7" t="s">
        <v>49</v>
      </c>
      <c r="AD2076" s="7" t="s">
        <v>50</v>
      </c>
      <c r="AE2076" s="7" t="s">
        <v>62</v>
      </c>
      <c r="AF2076" s="7">
        <v>3</v>
      </c>
      <c r="AG2076" s="8">
        <v>420.06</v>
      </c>
      <c r="AH2076" s="7">
        <v>56</v>
      </c>
      <c r="AI2076" s="7" t="str" cm="1">
        <f t="array" ref="AI2076">_xlfn.IFS(AH2076&lt;=25,"Young",AH2076&lt;=50,"Adult",AH2076&gt;50,"Old")</f>
        <v>Old</v>
      </c>
    </row>
    <row r="2077" spans="1:35" x14ac:dyDescent="0.35">
      <c r="A2077" s="11">
        <v>2599</v>
      </c>
      <c r="B2077" s="9">
        <v>44647</v>
      </c>
      <c r="C2077" s="10">
        <f t="shared" ca="1" si="32"/>
        <v>4.1472222222222221</v>
      </c>
      <c r="D2077" s="11" t="s">
        <v>136</v>
      </c>
      <c r="E2077" s="11" t="s">
        <v>68</v>
      </c>
      <c r="F2077" s="11" t="s">
        <v>29</v>
      </c>
      <c r="G2077" s="11" t="s">
        <v>30</v>
      </c>
      <c r="H2077" s="11" t="s">
        <v>44</v>
      </c>
      <c r="I2077" s="11" t="s">
        <v>32</v>
      </c>
      <c r="J2077" s="11" t="s">
        <v>56</v>
      </c>
      <c r="K2077" s="11" t="s">
        <v>104</v>
      </c>
      <c r="L2077" s="9">
        <v>52058</v>
      </c>
      <c r="M2077" s="11" t="s">
        <v>152</v>
      </c>
      <c r="N2077" s="11" t="s">
        <v>36</v>
      </c>
      <c r="O2077" s="11" t="s">
        <v>71</v>
      </c>
      <c r="P2077" s="11" t="s">
        <v>38</v>
      </c>
      <c r="Q2077" s="11" t="s">
        <v>39</v>
      </c>
      <c r="R2077" s="11" cm="1">
        <f t="array" ref="R2077">_xlfn.IFS(Table3[[#This Row],[Performance Levels]]="Exceeds",4,Table3[[#This Row],[Performance Levels]]="Fully Meets",3,Table3[[#This Row],[Performance Levels]]="PIP",1,Table3[[#This Row],[Performance Levels]]="Needs Improvement",2)</f>
        <v>3</v>
      </c>
      <c r="S2077" s="11">
        <v>2</v>
      </c>
      <c r="T2077" s="11" t="str" cm="1">
        <f t="array" ref="T2077">_xlfn.IFS(S2077&lt;=2,"Excellent",S2077=3,"Average",S2077&lt;=5,"Poor")</f>
        <v>Excellent</v>
      </c>
      <c r="U2077" s="9">
        <v>45016</v>
      </c>
      <c r="V2077" s="11">
        <v>1</v>
      </c>
      <c r="W2077" s="11" t="str" cm="1">
        <f t="array" ref="W2077">_xlfn.IFS(S2077&lt;=2,"High",S2077=3,"Moderate",S2077&lt;=5,"Low")</f>
        <v>High</v>
      </c>
      <c r="X2077" s="11">
        <v>4</v>
      </c>
      <c r="Y2077" s="11" t="str" cm="1">
        <f t="array" ref="Y2077">_xlfn.IFS(S2077&lt;=2,"High",S2077=3,"Moderate",S2077&lt;=5,"Low")</f>
        <v>High</v>
      </c>
      <c r="Z2077" s="11">
        <v>2</v>
      </c>
      <c r="AA2077" s="11" t="str" cm="1">
        <f t="array" ref="AA2077">_xlfn.IFS(S2077&lt;=2,"High",S2077=3,"Moderate",S2077&lt;=5,"Low")</f>
        <v>High</v>
      </c>
      <c r="AB2077" s="9">
        <v>44970</v>
      </c>
      <c r="AC2077" s="11" t="s">
        <v>49</v>
      </c>
      <c r="AD2077" s="11" t="s">
        <v>50</v>
      </c>
      <c r="AE2077" s="11" t="s">
        <v>42</v>
      </c>
      <c r="AF2077" s="11">
        <v>2</v>
      </c>
      <c r="AG2077" s="12">
        <v>288.93</v>
      </c>
      <c r="AH2077" s="11">
        <v>80</v>
      </c>
      <c r="AI2077" s="11" t="str" cm="1">
        <f t="array" ref="AI2077">_xlfn.IFS(AH2077&lt;=25,"Young",AH2077&lt;=50,"Adult",AH2077&gt;50,"Old")</f>
        <v>Old</v>
      </c>
    </row>
    <row r="2078" spans="1:35" x14ac:dyDescent="0.35">
      <c r="A2078" s="7">
        <v>2600</v>
      </c>
      <c r="B2078" s="5">
        <v>43361</v>
      </c>
      <c r="C2078" s="6">
        <f t="shared" ca="1" si="32"/>
        <v>7.6722222222222225</v>
      </c>
      <c r="D2078" s="7" t="s">
        <v>136</v>
      </c>
      <c r="E2078" s="7" t="s">
        <v>28</v>
      </c>
      <c r="F2078" s="7" t="s">
        <v>29</v>
      </c>
      <c r="G2078" s="7" t="s">
        <v>54</v>
      </c>
      <c r="H2078" s="7" t="s">
        <v>31</v>
      </c>
      <c r="I2078" s="7" t="s">
        <v>32</v>
      </c>
      <c r="J2078" s="7" t="s">
        <v>56</v>
      </c>
      <c r="K2078" s="7" t="s">
        <v>46</v>
      </c>
      <c r="L2078" s="5">
        <v>23758</v>
      </c>
      <c r="M2078" s="7" t="s">
        <v>154</v>
      </c>
      <c r="N2078" s="7" t="s">
        <v>36</v>
      </c>
      <c r="O2078" s="7" t="s">
        <v>83</v>
      </c>
      <c r="P2078" s="7" t="s">
        <v>38</v>
      </c>
      <c r="Q2078" s="7" t="s">
        <v>39</v>
      </c>
      <c r="R2078" s="7" cm="1">
        <f t="array" ref="R2078">_xlfn.IFS(Table3[[#This Row],[Performance Levels]]="Exceeds",4,Table3[[#This Row],[Performance Levels]]="Fully Meets",3,Table3[[#This Row],[Performance Levels]]="PIP",1,Table3[[#This Row],[Performance Levels]]="Needs Improvement",2)</f>
        <v>3</v>
      </c>
      <c r="S2078" s="7">
        <v>2</v>
      </c>
      <c r="T2078" s="7" t="str" cm="1">
        <f t="array" ref="T2078">_xlfn.IFS(S2078&lt;=2,"Excellent",S2078=3,"Average",S2078&lt;=5,"Poor")</f>
        <v>Excellent</v>
      </c>
      <c r="U2078" s="5">
        <v>44832</v>
      </c>
      <c r="V2078" s="7">
        <v>5</v>
      </c>
      <c r="W2078" s="7" t="str" cm="1">
        <f t="array" ref="W2078">_xlfn.IFS(S2078&lt;=2,"High",S2078=3,"Moderate",S2078&lt;=5,"Low")</f>
        <v>High</v>
      </c>
      <c r="X2078" s="7">
        <v>2</v>
      </c>
      <c r="Y2078" s="7" t="str" cm="1">
        <f t="array" ref="Y2078">_xlfn.IFS(S2078&lt;=2,"High",S2078=3,"Moderate",S2078&lt;=5,"Low")</f>
        <v>High</v>
      </c>
      <c r="Z2078" s="7">
        <v>4</v>
      </c>
      <c r="AA2078" s="7" t="str" cm="1">
        <f t="array" ref="AA2078">_xlfn.IFS(S2078&lt;=2,"High",S2078=3,"Moderate",S2078&lt;=5,"Low")</f>
        <v>High</v>
      </c>
      <c r="AB2078" s="5">
        <v>45060</v>
      </c>
      <c r="AC2078" s="7" t="s">
        <v>61</v>
      </c>
      <c r="AD2078" s="7" t="s">
        <v>41</v>
      </c>
      <c r="AE2078" s="7" t="s">
        <v>62</v>
      </c>
      <c r="AF2078" s="7">
        <v>3</v>
      </c>
      <c r="AG2078" s="8">
        <v>637.45000000000005</v>
      </c>
      <c r="AH2078" s="7">
        <v>53</v>
      </c>
      <c r="AI2078" s="7" t="str" cm="1">
        <f t="array" ref="AI2078">_xlfn.IFS(AH2078&lt;=25,"Young",AH2078&lt;=50,"Adult",AH2078&gt;50,"Old")</f>
        <v>Old</v>
      </c>
    </row>
    <row r="2079" spans="1:35" x14ac:dyDescent="0.35">
      <c r="A2079" s="11">
        <v>2601</v>
      </c>
      <c r="B2079" s="9">
        <v>43798</v>
      </c>
      <c r="C2079" s="10">
        <f t="shared" ca="1" si="32"/>
        <v>6.4749999999999996</v>
      </c>
      <c r="D2079" s="11" t="s">
        <v>136</v>
      </c>
      <c r="E2079" s="11" t="s">
        <v>84</v>
      </c>
      <c r="F2079" s="11" t="s">
        <v>29</v>
      </c>
      <c r="G2079" s="11" t="s">
        <v>54</v>
      </c>
      <c r="H2079" s="11" t="s">
        <v>31</v>
      </c>
      <c r="I2079" s="11" t="s">
        <v>45</v>
      </c>
      <c r="J2079" s="11" t="s">
        <v>56</v>
      </c>
      <c r="K2079" s="11" t="s">
        <v>64</v>
      </c>
      <c r="L2079" s="9">
        <v>36952</v>
      </c>
      <c r="M2079" s="11" t="s">
        <v>154</v>
      </c>
      <c r="N2079" s="11" t="s">
        <v>36</v>
      </c>
      <c r="O2079" s="11" t="s">
        <v>48</v>
      </c>
      <c r="P2079" s="11" t="s">
        <v>38</v>
      </c>
      <c r="Q2079" s="11" t="s">
        <v>39</v>
      </c>
      <c r="R2079" s="11" cm="1">
        <f t="array" ref="R2079">_xlfn.IFS(Table3[[#This Row],[Performance Levels]]="Exceeds",4,Table3[[#This Row],[Performance Levels]]="Fully Meets",3,Table3[[#This Row],[Performance Levels]]="PIP",1,Table3[[#This Row],[Performance Levels]]="Needs Improvement",2)</f>
        <v>3</v>
      </c>
      <c r="S2079" s="11">
        <v>1</v>
      </c>
      <c r="T2079" s="11" t="str" cm="1">
        <f t="array" ref="T2079">_xlfn.IFS(S2079&lt;=2,"Excellent",S2079=3,"Average",S2079&lt;=5,"Poor")</f>
        <v>Excellent</v>
      </c>
      <c r="U2079" s="9">
        <v>44840</v>
      </c>
      <c r="V2079" s="11">
        <v>3</v>
      </c>
      <c r="W2079" s="11" t="str" cm="1">
        <f t="array" ref="W2079">_xlfn.IFS(S2079&lt;=2,"High",S2079=3,"Moderate",S2079&lt;=5,"Low")</f>
        <v>High</v>
      </c>
      <c r="X2079" s="11">
        <v>5</v>
      </c>
      <c r="Y2079" s="11" t="str" cm="1">
        <f t="array" ref="Y2079">_xlfn.IFS(S2079&lt;=2,"High",S2079=3,"Moderate",S2079&lt;=5,"Low")</f>
        <v>High</v>
      </c>
      <c r="Z2079" s="11">
        <v>5</v>
      </c>
      <c r="AA2079" s="11" t="str" cm="1">
        <f t="array" ref="AA2079">_xlfn.IFS(S2079&lt;=2,"High",S2079=3,"Moderate",S2079&lt;=5,"Low")</f>
        <v>High</v>
      </c>
      <c r="AB2079" s="9">
        <v>45106</v>
      </c>
      <c r="AC2079" s="11" t="s">
        <v>91</v>
      </c>
      <c r="AD2079" s="11" t="s">
        <v>50</v>
      </c>
      <c r="AE2079" s="11" t="s">
        <v>42</v>
      </c>
      <c r="AF2079" s="11">
        <v>5</v>
      </c>
      <c r="AG2079" s="12">
        <v>944.24</v>
      </c>
      <c r="AH2079" s="11">
        <v>18</v>
      </c>
      <c r="AI2079" s="11" t="str" cm="1">
        <f t="array" ref="AI2079">_xlfn.IFS(AH2079&lt;=25,"Young",AH2079&lt;=50,"Adult",AH2079&gt;50,"Old")</f>
        <v>Young</v>
      </c>
    </row>
    <row r="2080" spans="1:35" x14ac:dyDescent="0.35">
      <c r="A2080" s="7">
        <v>2602</v>
      </c>
      <c r="B2080" s="5">
        <v>43571</v>
      </c>
      <c r="C2080" s="6">
        <f t="shared" ca="1" si="32"/>
        <v>7.0944444444444441</v>
      </c>
      <c r="D2080" s="7" t="s">
        <v>137</v>
      </c>
      <c r="E2080" s="7" t="s">
        <v>43</v>
      </c>
      <c r="F2080" s="7" t="s">
        <v>29</v>
      </c>
      <c r="G2080" s="7" t="s">
        <v>54</v>
      </c>
      <c r="H2080" s="7" t="s">
        <v>31</v>
      </c>
      <c r="I2080" s="7" t="s">
        <v>54</v>
      </c>
      <c r="J2080" s="7" t="s">
        <v>131</v>
      </c>
      <c r="K2080" s="7" t="s">
        <v>100</v>
      </c>
      <c r="L2080" s="5">
        <v>30170</v>
      </c>
      <c r="M2080" s="7" t="s">
        <v>35</v>
      </c>
      <c r="N2080" s="7" t="s">
        <v>36</v>
      </c>
      <c r="O2080" s="7" t="s">
        <v>59</v>
      </c>
      <c r="P2080" s="7" t="s">
        <v>38</v>
      </c>
      <c r="Q2080" s="7" t="s">
        <v>39</v>
      </c>
      <c r="R2080" s="7" cm="1">
        <f t="array" ref="R2080">_xlfn.IFS(Table3[[#This Row],[Performance Levels]]="Exceeds",4,Table3[[#This Row],[Performance Levels]]="Fully Meets",3,Table3[[#This Row],[Performance Levels]]="PIP",1,Table3[[#This Row],[Performance Levels]]="Needs Improvement",2)</f>
        <v>3</v>
      </c>
      <c r="S2080" s="7">
        <v>2</v>
      </c>
      <c r="T2080" s="7" t="str" cm="1">
        <f t="array" ref="T2080">_xlfn.IFS(S2080&lt;=2,"Excellent",S2080=3,"Average",S2080&lt;=5,"Poor")</f>
        <v>Excellent</v>
      </c>
      <c r="U2080" s="5">
        <v>44967</v>
      </c>
      <c r="V2080" s="7">
        <v>5</v>
      </c>
      <c r="W2080" s="7" t="str" cm="1">
        <f t="array" ref="W2080">_xlfn.IFS(S2080&lt;=2,"High",S2080=3,"Moderate",S2080&lt;=5,"Low")</f>
        <v>High</v>
      </c>
      <c r="X2080" s="7">
        <v>5</v>
      </c>
      <c r="Y2080" s="7" t="str" cm="1">
        <f t="array" ref="Y2080">_xlfn.IFS(S2080&lt;=2,"High",S2080=3,"Moderate",S2080&lt;=5,"Low")</f>
        <v>High</v>
      </c>
      <c r="Z2080" s="7">
        <v>2</v>
      </c>
      <c r="AA2080" s="7" t="str" cm="1">
        <f t="array" ref="AA2080">_xlfn.IFS(S2080&lt;=2,"High",S2080=3,"Moderate",S2080&lt;=5,"Low")</f>
        <v>High</v>
      </c>
      <c r="AB2080" s="5">
        <v>44920</v>
      </c>
      <c r="AC2080" s="7" t="s">
        <v>40</v>
      </c>
      <c r="AD2080" s="7" t="s">
        <v>41</v>
      </c>
      <c r="AE2080" s="7" t="s">
        <v>42</v>
      </c>
      <c r="AF2080" s="7">
        <v>4</v>
      </c>
      <c r="AG2080" s="8">
        <v>364.41</v>
      </c>
      <c r="AH2080" s="7">
        <v>37</v>
      </c>
      <c r="AI2080" s="7" t="str" cm="1">
        <f t="array" ref="AI2080">_xlfn.IFS(AH2080&lt;=25,"Young",AH2080&lt;=50,"Adult",AH2080&gt;50,"Old")</f>
        <v>Adult</v>
      </c>
    </row>
    <row r="2081" spans="1:35" x14ac:dyDescent="0.35">
      <c r="A2081" s="11">
        <v>2603</v>
      </c>
      <c r="B2081" s="9">
        <v>43529</v>
      </c>
      <c r="C2081" s="10">
        <f t="shared" ca="1" si="32"/>
        <v>7.208333333333333</v>
      </c>
      <c r="D2081" s="11" t="s">
        <v>52</v>
      </c>
      <c r="E2081" s="11" t="s">
        <v>80</v>
      </c>
      <c r="F2081" s="11" t="s">
        <v>29</v>
      </c>
      <c r="G2081" s="11" t="s">
        <v>45</v>
      </c>
      <c r="H2081" s="11" t="s">
        <v>44</v>
      </c>
      <c r="I2081" s="11" t="s">
        <v>54</v>
      </c>
      <c r="J2081" s="11" t="s">
        <v>56</v>
      </c>
      <c r="K2081" s="11" t="s">
        <v>88</v>
      </c>
      <c r="L2081" s="9">
        <v>36319</v>
      </c>
      <c r="M2081" s="11" t="s">
        <v>35</v>
      </c>
      <c r="N2081" s="11" t="s">
        <v>47</v>
      </c>
      <c r="O2081" s="11" t="s">
        <v>59</v>
      </c>
      <c r="P2081" s="11" t="s">
        <v>76</v>
      </c>
      <c r="Q2081" s="11" t="s">
        <v>39</v>
      </c>
      <c r="R2081" s="11" cm="1">
        <f t="array" ref="R2081">_xlfn.IFS(Table3[[#This Row],[Performance Levels]]="Exceeds",4,Table3[[#This Row],[Performance Levels]]="Fully Meets",3,Table3[[#This Row],[Performance Levels]]="PIP",1,Table3[[#This Row],[Performance Levels]]="Needs Improvement",2)</f>
        <v>3</v>
      </c>
      <c r="S2081" s="11">
        <v>2</v>
      </c>
      <c r="T2081" s="11" t="str" cm="1">
        <f t="array" ref="T2081">_xlfn.IFS(S2081&lt;=2,"Excellent",S2081=3,"Average",S2081&lt;=5,"Poor")</f>
        <v>Excellent</v>
      </c>
      <c r="U2081" s="9">
        <v>44899</v>
      </c>
      <c r="V2081" s="11">
        <v>4</v>
      </c>
      <c r="W2081" s="11" t="str" cm="1">
        <f t="array" ref="W2081">_xlfn.IFS(S2081&lt;=2,"High",S2081=3,"Moderate",S2081&lt;=5,"Low")</f>
        <v>High</v>
      </c>
      <c r="X2081" s="11">
        <v>1</v>
      </c>
      <c r="Y2081" s="11" t="str" cm="1">
        <f t="array" ref="Y2081">_xlfn.IFS(S2081&lt;=2,"High",S2081=3,"Moderate",S2081&lt;=5,"Low")</f>
        <v>High</v>
      </c>
      <c r="Z2081" s="11">
        <v>4</v>
      </c>
      <c r="AA2081" s="11" t="str" cm="1">
        <f t="array" ref="AA2081">_xlfn.IFS(S2081&lt;=2,"High",S2081=3,"Moderate",S2081&lt;=5,"Low")</f>
        <v>High</v>
      </c>
      <c r="AB2081" s="9">
        <v>44854</v>
      </c>
      <c r="AC2081" s="11" t="s">
        <v>91</v>
      </c>
      <c r="AD2081" s="11" t="s">
        <v>41</v>
      </c>
      <c r="AE2081" s="11" t="s">
        <v>72</v>
      </c>
      <c r="AF2081" s="11">
        <v>5</v>
      </c>
      <c r="AG2081" s="12">
        <v>605.84</v>
      </c>
      <c r="AH2081" s="11">
        <v>20</v>
      </c>
      <c r="AI2081" s="11" t="str" cm="1">
        <f t="array" ref="AI2081">_xlfn.IFS(AH2081&lt;=25,"Young",AH2081&lt;=50,"Adult",AH2081&gt;50,"Old")</f>
        <v>Young</v>
      </c>
    </row>
    <row r="2082" spans="1:35" x14ac:dyDescent="0.35">
      <c r="A2082" s="7">
        <v>2604</v>
      </c>
      <c r="B2082" s="5">
        <v>43454</v>
      </c>
      <c r="C2082" s="6">
        <f t="shared" ca="1" si="32"/>
        <v>7.416666666666667</v>
      </c>
      <c r="D2082" s="7" t="s">
        <v>52</v>
      </c>
      <c r="E2082" s="7" t="s">
        <v>53</v>
      </c>
      <c r="F2082" s="7" t="s">
        <v>29</v>
      </c>
      <c r="G2082" s="7" t="s">
        <v>30</v>
      </c>
      <c r="H2082" s="7" t="s">
        <v>31</v>
      </c>
      <c r="I2082" s="7" t="s">
        <v>54</v>
      </c>
      <c r="J2082" s="7" t="s">
        <v>56</v>
      </c>
      <c r="K2082" s="7" t="s">
        <v>46</v>
      </c>
      <c r="L2082" s="5">
        <v>31846</v>
      </c>
      <c r="M2082" s="7" t="s">
        <v>35</v>
      </c>
      <c r="N2082" s="7" t="s">
        <v>47</v>
      </c>
      <c r="O2082" s="7" t="s">
        <v>59</v>
      </c>
      <c r="P2082" s="7" t="s">
        <v>76</v>
      </c>
      <c r="Q2082" s="7" t="s">
        <v>39</v>
      </c>
      <c r="R2082" s="7" cm="1">
        <f t="array" ref="R2082">_xlfn.IFS(Table3[[#This Row],[Performance Levels]]="Exceeds",4,Table3[[#This Row],[Performance Levels]]="Fully Meets",3,Table3[[#This Row],[Performance Levels]]="PIP",1,Table3[[#This Row],[Performance Levels]]="Needs Improvement",2)</f>
        <v>3</v>
      </c>
      <c r="S2082" s="7">
        <v>5</v>
      </c>
      <c r="T2082" s="7" t="str" cm="1">
        <f t="array" ref="T2082">_xlfn.IFS(S2082&lt;=2,"Excellent",S2082=3,"Average",S2082&lt;=5,"Poor")</f>
        <v>Poor</v>
      </c>
      <c r="U2082" s="5">
        <v>44949</v>
      </c>
      <c r="V2082" s="7">
        <v>1</v>
      </c>
      <c r="W2082" s="7" t="str" cm="1">
        <f t="array" ref="W2082">_xlfn.IFS(S2082&lt;=2,"High",S2082=3,"Moderate",S2082&lt;=5,"Low")</f>
        <v>Low</v>
      </c>
      <c r="X2082" s="7">
        <v>1</v>
      </c>
      <c r="Y2082" s="7" t="str" cm="1">
        <f t="array" ref="Y2082">_xlfn.IFS(S2082&lt;=2,"High",S2082=3,"Moderate",S2082&lt;=5,"Low")</f>
        <v>Low</v>
      </c>
      <c r="Z2082" s="7">
        <v>2</v>
      </c>
      <c r="AA2082" s="7" t="str" cm="1">
        <f t="array" ref="AA2082">_xlfn.IFS(S2082&lt;=2,"High",S2082=3,"Moderate",S2082&lt;=5,"Low")</f>
        <v>Low</v>
      </c>
      <c r="AB2082" s="5">
        <v>44866</v>
      </c>
      <c r="AC2082" s="7" t="s">
        <v>40</v>
      </c>
      <c r="AD2082" s="7" t="s">
        <v>41</v>
      </c>
      <c r="AE2082" s="7" t="s">
        <v>42</v>
      </c>
      <c r="AF2082" s="7">
        <v>5</v>
      </c>
      <c r="AG2082" s="8">
        <v>990.59</v>
      </c>
      <c r="AH2082" s="7">
        <v>31</v>
      </c>
      <c r="AI2082" s="7" t="str" cm="1">
        <f t="array" ref="AI2082">_xlfn.IFS(AH2082&lt;=25,"Young",AH2082&lt;=50,"Adult",AH2082&gt;50,"Old")</f>
        <v>Adult</v>
      </c>
    </row>
    <row r="2083" spans="1:35" x14ac:dyDescent="0.35">
      <c r="A2083" s="11">
        <v>2605</v>
      </c>
      <c r="B2083" s="9">
        <v>44263</v>
      </c>
      <c r="C2083" s="10">
        <f t="shared" ca="1" si="32"/>
        <v>5.2</v>
      </c>
      <c r="D2083" s="11" t="s">
        <v>52</v>
      </c>
      <c r="E2083" s="11" t="s">
        <v>68</v>
      </c>
      <c r="F2083" s="11" t="s">
        <v>29</v>
      </c>
      <c r="G2083" s="11" t="s">
        <v>54</v>
      </c>
      <c r="H2083" s="11" t="s">
        <v>31</v>
      </c>
      <c r="I2083" s="11" t="s">
        <v>45</v>
      </c>
      <c r="J2083" s="11" t="s">
        <v>56</v>
      </c>
      <c r="K2083" s="11" t="s">
        <v>100</v>
      </c>
      <c r="L2083" s="9">
        <v>25061</v>
      </c>
      <c r="M2083" s="11" t="s">
        <v>155</v>
      </c>
      <c r="N2083" s="11" t="s">
        <v>47</v>
      </c>
      <c r="O2083" s="11" t="s">
        <v>71</v>
      </c>
      <c r="P2083" s="11" t="s">
        <v>66</v>
      </c>
      <c r="Q2083" s="11" t="s">
        <v>39</v>
      </c>
      <c r="R2083" s="11" cm="1">
        <f t="array" ref="R2083">_xlfn.IFS(Table3[[#This Row],[Performance Levels]]="Exceeds",4,Table3[[#This Row],[Performance Levels]]="Fully Meets",3,Table3[[#This Row],[Performance Levels]]="PIP",1,Table3[[#This Row],[Performance Levels]]="Needs Improvement",2)</f>
        <v>3</v>
      </c>
      <c r="S2083" s="11">
        <v>4</v>
      </c>
      <c r="T2083" s="11" t="str" cm="1">
        <f t="array" ref="T2083">_xlfn.IFS(S2083&lt;=2,"Excellent",S2083=3,"Average",S2083&lt;=5,"Poor")</f>
        <v>Poor</v>
      </c>
      <c r="U2083" s="9">
        <v>44982</v>
      </c>
      <c r="V2083" s="11">
        <v>3</v>
      </c>
      <c r="W2083" s="11" t="str" cm="1">
        <f t="array" ref="W2083">_xlfn.IFS(S2083&lt;=2,"High",S2083=3,"Moderate",S2083&lt;=5,"Low")</f>
        <v>Low</v>
      </c>
      <c r="X2083" s="11">
        <v>4</v>
      </c>
      <c r="Y2083" s="11" t="str" cm="1">
        <f t="array" ref="Y2083">_xlfn.IFS(S2083&lt;=2,"High",S2083=3,"Moderate",S2083&lt;=5,"Low")</f>
        <v>Low</v>
      </c>
      <c r="Z2083" s="11">
        <v>3</v>
      </c>
      <c r="AA2083" s="11" t="str" cm="1">
        <f t="array" ref="AA2083">_xlfn.IFS(S2083&lt;=2,"High",S2083=3,"Moderate",S2083&lt;=5,"Low")</f>
        <v>Low</v>
      </c>
      <c r="AB2083" s="9">
        <v>44879</v>
      </c>
      <c r="AC2083" s="11" t="s">
        <v>61</v>
      </c>
      <c r="AD2083" s="11" t="s">
        <v>50</v>
      </c>
      <c r="AE2083" s="11" t="s">
        <v>62</v>
      </c>
      <c r="AF2083" s="11">
        <v>4</v>
      </c>
      <c r="AG2083" s="12">
        <v>549.19000000000005</v>
      </c>
      <c r="AH2083" s="11">
        <v>53</v>
      </c>
      <c r="AI2083" s="11" t="str" cm="1">
        <f t="array" ref="AI2083">_xlfn.IFS(AH2083&lt;=25,"Young",AH2083&lt;=50,"Adult",AH2083&gt;50,"Old")</f>
        <v>Old</v>
      </c>
    </row>
    <row r="2084" spans="1:35" x14ac:dyDescent="0.35">
      <c r="A2084" s="7">
        <v>2606</v>
      </c>
      <c r="B2084" s="5">
        <v>44127</v>
      </c>
      <c r="C2084" s="6">
        <f t="shared" ca="1" si="32"/>
        <v>5.5750000000000002</v>
      </c>
      <c r="D2084" s="7" t="s">
        <v>52</v>
      </c>
      <c r="E2084" s="7" t="s">
        <v>28</v>
      </c>
      <c r="F2084" s="7" t="s">
        <v>29</v>
      </c>
      <c r="G2084" s="7" t="s">
        <v>54</v>
      </c>
      <c r="H2084" s="7" t="s">
        <v>31</v>
      </c>
      <c r="I2084" s="7" t="s">
        <v>45</v>
      </c>
      <c r="J2084" s="7" t="s">
        <v>56</v>
      </c>
      <c r="K2084" s="7" t="s">
        <v>95</v>
      </c>
      <c r="L2084" s="5">
        <v>18842</v>
      </c>
      <c r="M2084" s="7" t="s">
        <v>155</v>
      </c>
      <c r="N2084" s="7" t="s">
        <v>47</v>
      </c>
      <c r="O2084" s="7" t="s">
        <v>37</v>
      </c>
      <c r="P2084" s="7" t="s">
        <v>60</v>
      </c>
      <c r="Q2084" s="7" t="s">
        <v>39</v>
      </c>
      <c r="R2084" s="7" cm="1">
        <f t="array" ref="R2084">_xlfn.IFS(Table3[[#This Row],[Performance Levels]]="Exceeds",4,Table3[[#This Row],[Performance Levels]]="Fully Meets",3,Table3[[#This Row],[Performance Levels]]="PIP",1,Table3[[#This Row],[Performance Levels]]="Needs Improvement",2)</f>
        <v>3</v>
      </c>
      <c r="S2084" s="7">
        <v>2</v>
      </c>
      <c r="T2084" s="7" t="str" cm="1">
        <f t="array" ref="T2084">_xlfn.IFS(S2084&lt;=2,"Excellent",S2084=3,"Average",S2084&lt;=5,"Poor")</f>
        <v>Excellent</v>
      </c>
      <c r="U2084" s="5">
        <v>44918</v>
      </c>
      <c r="V2084" s="7">
        <v>1</v>
      </c>
      <c r="W2084" s="7" t="str" cm="1">
        <f t="array" ref="W2084">_xlfn.IFS(S2084&lt;=2,"High",S2084=3,"Moderate",S2084&lt;=5,"Low")</f>
        <v>High</v>
      </c>
      <c r="X2084" s="7">
        <v>5</v>
      </c>
      <c r="Y2084" s="7" t="str" cm="1">
        <f t="array" ref="Y2084">_xlfn.IFS(S2084&lt;=2,"High",S2084=3,"Moderate",S2084&lt;=5,"Low")</f>
        <v>High</v>
      </c>
      <c r="Z2084" s="7">
        <v>1</v>
      </c>
      <c r="AA2084" s="7" t="str" cm="1">
        <f t="array" ref="AA2084">_xlfn.IFS(S2084&lt;=2,"High",S2084=3,"Moderate",S2084&lt;=5,"Low")</f>
        <v>High</v>
      </c>
      <c r="AB2084" s="5">
        <v>44880</v>
      </c>
      <c r="AC2084" s="7" t="s">
        <v>40</v>
      </c>
      <c r="AD2084" s="7" t="s">
        <v>50</v>
      </c>
      <c r="AE2084" s="7" t="s">
        <v>51</v>
      </c>
      <c r="AF2084" s="7">
        <v>1</v>
      </c>
      <c r="AG2084" s="8">
        <v>587.34</v>
      </c>
      <c r="AH2084" s="7">
        <v>69</v>
      </c>
      <c r="AI2084" s="7" t="str" cm="1">
        <f t="array" ref="AI2084">_xlfn.IFS(AH2084&lt;=25,"Young",AH2084&lt;=50,"Adult",AH2084&gt;50,"Old")</f>
        <v>Old</v>
      </c>
    </row>
    <row r="2085" spans="1:35" x14ac:dyDescent="0.35">
      <c r="A2085" s="11">
        <v>2607</v>
      </c>
      <c r="B2085" s="9">
        <v>43553</v>
      </c>
      <c r="C2085" s="10">
        <f t="shared" ca="1" si="32"/>
        <v>7.1416666666666666</v>
      </c>
      <c r="D2085" s="11" t="s">
        <v>52</v>
      </c>
      <c r="E2085" s="11" t="s">
        <v>84</v>
      </c>
      <c r="F2085" s="11" t="s">
        <v>29</v>
      </c>
      <c r="G2085" s="11" t="s">
        <v>30</v>
      </c>
      <c r="H2085" s="11" t="s">
        <v>55</v>
      </c>
      <c r="I2085" s="11" t="s">
        <v>45</v>
      </c>
      <c r="J2085" s="11" t="s">
        <v>56</v>
      </c>
      <c r="K2085" s="11" t="s">
        <v>96</v>
      </c>
      <c r="L2085" s="9">
        <v>28047</v>
      </c>
      <c r="M2085" s="11" t="s">
        <v>157</v>
      </c>
      <c r="N2085" s="11" t="s">
        <v>47</v>
      </c>
      <c r="O2085" s="11" t="s">
        <v>37</v>
      </c>
      <c r="P2085" s="11" t="s">
        <v>66</v>
      </c>
      <c r="Q2085" s="11" t="s">
        <v>39</v>
      </c>
      <c r="R2085" s="11" cm="1">
        <f t="array" ref="R2085">_xlfn.IFS(Table3[[#This Row],[Performance Levels]]="Exceeds",4,Table3[[#This Row],[Performance Levels]]="Fully Meets",3,Table3[[#This Row],[Performance Levels]]="PIP",1,Table3[[#This Row],[Performance Levels]]="Needs Improvement",2)</f>
        <v>3</v>
      </c>
      <c r="S2085" s="11">
        <v>2</v>
      </c>
      <c r="T2085" s="11" t="str" cm="1">
        <f t="array" ref="T2085">_xlfn.IFS(S2085&lt;=2,"Excellent",S2085=3,"Average",S2085&lt;=5,"Poor")</f>
        <v>Excellent</v>
      </c>
      <c r="U2085" s="9">
        <v>44983</v>
      </c>
      <c r="V2085" s="11">
        <v>3</v>
      </c>
      <c r="W2085" s="11" t="str" cm="1">
        <f t="array" ref="W2085">_xlfn.IFS(S2085&lt;=2,"High",S2085=3,"Moderate",S2085&lt;=5,"Low")</f>
        <v>High</v>
      </c>
      <c r="X2085" s="11">
        <v>1</v>
      </c>
      <c r="Y2085" s="11" t="str" cm="1">
        <f t="array" ref="Y2085">_xlfn.IFS(S2085&lt;=2,"High",S2085=3,"Moderate",S2085&lt;=5,"Low")</f>
        <v>High</v>
      </c>
      <c r="Z2085" s="11">
        <v>2</v>
      </c>
      <c r="AA2085" s="11" t="str" cm="1">
        <f t="array" ref="AA2085">_xlfn.IFS(S2085&lt;=2,"High",S2085=3,"Moderate",S2085&lt;=5,"Low")</f>
        <v>High</v>
      </c>
      <c r="AB2085" s="9">
        <v>44921</v>
      </c>
      <c r="AC2085" s="11" t="s">
        <v>67</v>
      </c>
      <c r="AD2085" s="11" t="s">
        <v>50</v>
      </c>
      <c r="AE2085" s="11" t="s">
        <v>62</v>
      </c>
      <c r="AF2085" s="11">
        <v>3</v>
      </c>
      <c r="AG2085" s="12">
        <v>918.96</v>
      </c>
      <c r="AH2085" s="11">
        <v>43</v>
      </c>
      <c r="AI2085" s="11" t="str" cm="1">
        <f t="array" ref="AI2085">_xlfn.IFS(AH2085&lt;=25,"Young",AH2085&lt;=50,"Adult",AH2085&gt;50,"Old")</f>
        <v>Adult</v>
      </c>
    </row>
    <row r="2086" spans="1:35" x14ac:dyDescent="0.35">
      <c r="A2086" s="7">
        <v>2608</v>
      </c>
      <c r="B2086" s="5">
        <v>44129</v>
      </c>
      <c r="C2086" s="6">
        <f t="shared" ca="1" si="32"/>
        <v>5.5694444444444446</v>
      </c>
      <c r="D2086" s="7" t="s">
        <v>52</v>
      </c>
      <c r="E2086" s="7" t="s">
        <v>43</v>
      </c>
      <c r="F2086" s="7" t="s">
        <v>29</v>
      </c>
      <c r="G2086" s="7" t="s">
        <v>30</v>
      </c>
      <c r="H2086" s="7" t="s">
        <v>44</v>
      </c>
      <c r="I2086" s="7" t="s">
        <v>54</v>
      </c>
      <c r="J2086" s="7" t="s">
        <v>56</v>
      </c>
      <c r="K2086" s="7" t="s">
        <v>69</v>
      </c>
      <c r="L2086" s="5">
        <v>28460</v>
      </c>
      <c r="M2086" s="7" t="s">
        <v>161</v>
      </c>
      <c r="N2086" s="7" t="s">
        <v>47</v>
      </c>
      <c r="O2086" s="7" t="s">
        <v>83</v>
      </c>
      <c r="P2086" s="7" t="s">
        <v>66</v>
      </c>
      <c r="Q2086" s="7" t="s">
        <v>39</v>
      </c>
      <c r="R2086" s="7" cm="1">
        <f t="array" ref="R2086">_xlfn.IFS(Table3[[#This Row],[Performance Levels]]="Exceeds",4,Table3[[#This Row],[Performance Levels]]="Fully Meets",3,Table3[[#This Row],[Performance Levels]]="PIP",1,Table3[[#This Row],[Performance Levels]]="Needs Improvement",2)</f>
        <v>3</v>
      </c>
      <c r="S2086" s="7">
        <v>4</v>
      </c>
      <c r="T2086" s="7" t="str" cm="1">
        <f t="array" ref="T2086">_xlfn.IFS(S2086&lt;=2,"Excellent",S2086=3,"Average",S2086&lt;=5,"Poor")</f>
        <v>Poor</v>
      </c>
      <c r="U2086" s="5">
        <v>44780</v>
      </c>
      <c r="V2086" s="7">
        <v>1</v>
      </c>
      <c r="W2086" s="7" t="str" cm="1">
        <f t="array" ref="W2086">_xlfn.IFS(S2086&lt;=2,"High",S2086=3,"Moderate",S2086&lt;=5,"Low")</f>
        <v>Low</v>
      </c>
      <c r="X2086" s="7">
        <v>4</v>
      </c>
      <c r="Y2086" s="7" t="str" cm="1">
        <f t="array" ref="Y2086">_xlfn.IFS(S2086&lt;=2,"High",S2086=3,"Moderate",S2086&lt;=5,"Low")</f>
        <v>Low</v>
      </c>
      <c r="Z2086" s="7">
        <v>5</v>
      </c>
      <c r="AA2086" s="7" t="str" cm="1">
        <f t="array" ref="AA2086">_xlfn.IFS(S2086&lt;=2,"High",S2086=3,"Moderate",S2086&lt;=5,"Low")</f>
        <v>Low</v>
      </c>
      <c r="AB2086" s="5">
        <v>44947</v>
      </c>
      <c r="AC2086" s="7" t="s">
        <v>61</v>
      </c>
      <c r="AD2086" s="7" t="s">
        <v>41</v>
      </c>
      <c r="AE2086" s="7" t="s">
        <v>51</v>
      </c>
      <c r="AF2086" s="7">
        <v>2</v>
      </c>
      <c r="AG2086" s="8">
        <v>525.41</v>
      </c>
      <c r="AH2086" s="7">
        <v>43</v>
      </c>
      <c r="AI2086" s="7" t="str" cm="1">
        <f t="array" ref="AI2086">_xlfn.IFS(AH2086&lt;=25,"Young",AH2086&lt;=50,"Adult",AH2086&gt;50,"Old")</f>
        <v>Adult</v>
      </c>
    </row>
    <row r="2087" spans="1:35" x14ac:dyDescent="0.35">
      <c r="A2087" s="11">
        <v>2609</v>
      </c>
      <c r="B2087" s="9">
        <v>43805</v>
      </c>
      <c r="C2087" s="10">
        <f t="shared" ca="1" si="32"/>
        <v>6.4555555555555557</v>
      </c>
      <c r="D2087" s="11" t="s">
        <v>52</v>
      </c>
      <c r="E2087" s="11" t="s">
        <v>86</v>
      </c>
      <c r="F2087" s="11" t="s">
        <v>29</v>
      </c>
      <c r="G2087" s="11" t="s">
        <v>45</v>
      </c>
      <c r="H2087" s="11" t="s">
        <v>55</v>
      </c>
      <c r="I2087" s="11" t="s">
        <v>32</v>
      </c>
      <c r="J2087" s="11" t="s">
        <v>56</v>
      </c>
      <c r="K2087" s="11" t="s">
        <v>57</v>
      </c>
      <c r="L2087" s="9">
        <v>26158</v>
      </c>
      <c r="M2087" s="11" t="s">
        <v>161</v>
      </c>
      <c r="N2087" s="11" t="s">
        <v>47</v>
      </c>
      <c r="O2087" s="11" t="s">
        <v>83</v>
      </c>
      <c r="P2087" s="11" t="s">
        <v>38</v>
      </c>
      <c r="Q2087" s="11" t="s">
        <v>39</v>
      </c>
      <c r="R2087" s="11" cm="1">
        <f t="array" ref="R2087">_xlfn.IFS(Table3[[#This Row],[Performance Levels]]="Exceeds",4,Table3[[#This Row],[Performance Levels]]="Fully Meets",3,Table3[[#This Row],[Performance Levels]]="PIP",1,Table3[[#This Row],[Performance Levels]]="Needs Improvement",2)</f>
        <v>3</v>
      </c>
      <c r="S2087" s="11">
        <v>2</v>
      </c>
      <c r="T2087" s="11" t="str" cm="1">
        <f t="array" ref="T2087">_xlfn.IFS(S2087&lt;=2,"Excellent",S2087=3,"Average",S2087&lt;=5,"Poor")</f>
        <v>Excellent</v>
      </c>
      <c r="U2087" s="9">
        <v>45045</v>
      </c>
      <c r="V2087" s="11">
        <v>3</v>
      </c>
      <c r="W2087" s="11" t="str" cm="1">
        <f t="array" ref="W2087">_xlfn.IFS(S2087&lt;=2,"High",S2087=3,"Moderate",S2087&lt;=5,"Low")</f>
        <v>High</v>
      </c>
      <c r="X2087" s="11">
        <v>3</v>
      </c>
      <c r="Y2087" s="11" t="str" cm="1">
        <f t="array" ref="Y2087">_xlfn.IFS(S2087&lt;=2,"High",S2087=3,"Moderate",S2087&lt;=5,"Low")</f>
        <v>High</v>
      </c>
      <c r="Z2087" s="11">
        <v>4</v>
      </c>
      <c r="AA2087" s="11" t="str" cm="1">
        <f t="array" ref="AA2087">_xlfn.IFS(S2087&lt;=2,"High",S2087=3,"Moderate",S2087&lt;=5,"Low")</f>
        <v>High</v>
      </c>
      <c r="AB2087" s="9">
        <v>44808</v>
      </c>
      <c r="AC2087" s="11" t="s">
        <v>91</v>
      </c>
      <c r="AD2087" s="11" t="s">
        <v>50</v>
      </c>
      <c r="AE2087" s="11" t="s">
        <v>72</v>
      </c>
      <c r="AF2087" s="11">
        <v>1</v>
      </c>
      <c r="AG2087" s="12">
        <v>484.08</v>
      </c>
      <c r="AH2087" s="11">
        <v>48</v>
      </c>
      <c r="AI2087" s="11" t="str" cm="1">
        <f t="array" ref="AI2087">_xlfn.IFS(AH2087&lt;=25,"Young",AH2087&lt;=50,"Adult",AH2087&gt;50,"Old")</f>
        <v>Adult</v>
      </c>
    </row>
    <row r="2088" spans="1:35" x14ac:dyDescent="0.35">
      <c r="A2088" s="7">
        <v>2610</v>
      </c>
      <c r="B2088" s="5">
        <v>44827</v>
      </c>
      <c r="C2088" s="6">
        <f t="shared" ca="1" si="32"/>
        <v>3.6583333333333332</v>
      </c>
      <c r="D2088" s="7" t="s">
        <v>52</v>
      </c>
      <c r="E2088" s="7" t="s">
        <v>63</v>
      </c>
      <c r="F2088" s="7" t="s">
        <v>29</v>
      </c>
      <c r="G2088" s="7" t="s">
        <v>54</v>
      </c>
      <c r="H2088" s="7" t="s">
        <v>55</v>
      </c>
      <c r="I2088" s="7" t="s">
        <v>54</v>
      </c>
      <c r="J2088" s="7" t="s">
        <v>56</v>
      </c>
      <c r="K2088" s="7" t="s">
        <v>64</v>
      </c>
      <c r="L2088" s="5">
        <v>54056</v>
      </c>
      <c r="M2088" s="7" t="s">
        <v>161</v>
      </c>
      <c r="N2088" s="7" t="s">
        <v>47</v>
      </c>
      <c r="O2088" s="7" t="s">
        <v>37</v>
      </c>
      <c r="P2088" s="7" t="s">
        <v>38</v>
      </c>
      <c r="Q2088" s="7" t="s">
        <v>39</v>
      </c>
      <c r="R2088" s="7" cm="1">
        <f t="array" ref="R2088">_xlfn.IFS(Table3[[#This Row],[Performance Levels]]="Exceeds",4,Table3[[#This Row],[Performance Levels]]="Fully Meets",3,Table3[[#This Row],[Performance Levels]]="PIP",1,Table3[[#This Row],[Performance Levels]]="Needs Improvement",2)</f>
        <v>3</v>
      </c>
      <c r="S2088" s="7">
        <v>2</v>
      </c>
      <c r="T2088" s="7" t="str" cm="1">
        <f t="array" ref="T2088">_xlfn.IFS(S2088&lt;=2,"Excellent",S2088=3,"Average",S2088&lt;=5,"Poor")</f>
        <v>Excellent</v>
      </c>
      <c r="U2088" s="5">
        <v>44869</v>
      </c>
      <c r="V2088" s="7">
        <v>5</v>
      </c>
      <c r="W2088" s="7" t="str" cm="1">
        <f t="array" ref="W2088">_xlfn.IFS(S2088&lt;=2,"High",S2088=3,"Moderate",S2088&lt;=5,"Low")</f>
        <v>High</v>
      </c>
      <c r="X2088" s="7">
        <v>1</v>
      </c>
      <c r="Y2088" s="7" t="str" cm="1">
        <f t="array" ref="Y2088">_xlfn.IFS(S2088&lt;=2,"High",S2088=3,"Moderate",S2088&lt;=5,"Low")</f>
        <v>High</v>
      </c>
      <c r="Z2088" s="7">
        <v>2</v>
      </c>
      <c r="AA2088" s="7" t="str" cm="1">
        <f t="array" ref="AA2088">_xlfn.IFS(S2088&lt;=2,"High",S2088=3,"Moderate",S2088&lt;=5,"Low")</f>
        <v>High</v>
      </c>
      <c r="AB2088" s="5">
        <v>45102</v>
      </c>
      <c r="AC2088" s="7" t="s">
        <v>49</v>
      </c>
      <c r="AD2088" s="7" t="s">
        <v>50</v>
      </c>
      <c r="AE2088" s="7" t="s">
        <v>72</v>
      </c>
      <c r="AF2088" s="7">
        <v>5</v>
      </c>
      <c r="AG2088" s="8">
        <v>184.63</v>
      </c>
      <c r="AH2088" s="7">
        <v>75</v>
      </c>
      <c r="AI2088" s="7" t="str" cm="1">
        <f t="array" ref="AI2088">_xlfn.IFS(AH2088&lt;=25,"Young",AH2088&lt;=50,"Adult",AH2088&gt;50,"Old")</f>
        <v>Old</v>
      </c>
    </row>
    <row r="2089" spans="1:35" x14ac:dyDescent="0.35">
      <c r="A2089" s="11">
        <v>2611</v>
      </c>
      <c r="B2089" s="9">
        <v>43825</v>
      </c>
      <c r="C2089" s="10">
        <f t="shared" ca="1" si="32"/>
        <v>6.4</v>
      </c>
      <c r="D2089" s="11" t="s">
        <v>52</v>
      </c>
      <c r="E2089" s="11" t="s">
        <v>93</v>
      </c>
      <c r="F2089" s="11" t="s">
        <v>29</v>
      </c>
      <c r="G2089" s="11" t="s">
        <v>45</v>
      </c>
      <c r="H2089" s="11" t="s">
        <v>44</v>
      </c>
      <c r="I2089" s="11" t="s">
        <v>32</v>
      </c>
      <c r="J2089" s="11" t="s">
        <v>56</v>
      </c>
      <c r="K2089" s="11" t="s">
        <v>100</v>
      </c>
      <c r="L2089" s="9">
        <v>20720</v>
      </c>
      <c r="M2089" s="11" t="s">
        <v>161</v>
      </c>
      <c r="N2089" s="11" t="s">
        <v>47</v>
      </c>
      <c r="O2089" s="11" t="s">
        <v>71</v>
      </c>
      <c r="P2089" s="11" t="s">
        <v>38</v>
      </c>
      <c r="Q2089" s="11" t="s">
        <v>39</v>
      </c>
      <c r="R2089" s="11" cm="1">
        <f t="array" ref="R2089">_xlfn.IFS(Table3[[#This Row],[Performance Levels]]="Exceeds",4,Table3[[#This Row],[Performance Levels]]="Fully Meets",3,Table3[[#This Row],[Performance Levels]]="PIP",1,Table3[[#This Row],[Performance Levels]]="Needs Improvement",2)</f>
        <v>3</v>
      </c>
      <c r="S2089" s="11">
        <v>2</v>
      </c>
      <c r="T2089" s="11" t="str" cm="1">
        <f t="array" ref="T2089">_xlfn.IFS(S2089&lt;=2,"Excellent",S2089=3,"Average",S2089&lt;=5,"Poor")</f>
        <v>Excellent</v>
      </c>
      <c r="U2089" s="9">
        <v>45102</v>
      </c>
      <c r="V2089" s="11">
        <v>5</v>
      </c>
      <c r="W2089" s="11" t="str" cm="1">
        <f t="array" ref="W2089">_xlfn.IFS(S2089&lt;=2,"High",S2089=3,"Moderate",S2089&lt;=5,"Low")</f>
        <v>High</v>
      </c>
      <c r="X2089" s="11">
        <v>3</v>
      </c>
      <c r="Y2089" s="11" t="str" cm="1">
        <f t="array" ref="Y2089">_xlfn.IFS(S2089&lt;=2,"High",S2089=3,"Moderate",S2089&lt;=5,"Low")</f>
        <v>High</v>
      </c>
      <c r="Z2089" s="11">
        <v>1</v>
      </c>
      <c r="AA2089" s="11" t="str" cm="1">
        <f t="array" ref="AA2089">_xlfn.IFS(S2089&lt;=2,"High",S2089=3,"Moderate",S2089&lt;=5,"Low")</f>
        <v>High</v>
      </c>
      <c r="AB2089" s="9">
        <v>44863</v>
      </c>
      <c r="AC2089" s="11" t="s">
        <v>49</v>
      </c>
      <c r="AD2089" s="11" t="s">
        <v>41</v>
      </c>
      <c r="AE2089" s="11" t="s">
        <v>42</v>
      </c>
      <c r="AF2089" s="11">
        <v>3</v>
      </c>
      <c r="AG2089" s="12">
        <v>793.77</v>
      </c>
      <c r="AH2089" s="11">
        <v>63</v>
      </c>
      <c r="AI2089" s="11" t="str" cm="1">
        <f t="array" ref="AI2089">_xlfn.IFS(AH2089&lt;=25,"Young",AH2089&lt;=50,"Adult",AH2089&gt;50,"Old")</f>
        <v>Old</v>
      </c>
    </row>
    <row r="2090" spans="1:35" x14ac:dyDescent="0.35">
      <c r="A2090" s="7">
        <v>2612</v>
      </c>
      <c r="B2090" s="5">
        <v>43339</v>
      </c>
      <c r="C2090" s="6">
        <f t="shared" ca="1" si="32"/>
        <v>7.7305555555555552</v>
      </c>
      <c r="D2090" s="7" t="s">
        <v>52</v>
      </c>
      <c r="E2090" s="7" t="s">
        <v>73</v>
      </c>
      <c r="F2090" s="7" t="s">
        <v>29</v>
      </c>
      <c r="G2090" s="7" t="s">
        <v>45</v>
      </c>
      <c r="H2090" s="7" t="s">
        <v>55</v>
      </c>
      <c r="I2090" s="7" t="s">
        <v>45</v>
      </c>
      <c r="J2090" s="7" t="s">
        <v>56</v>
      </c>
      <c r="K2090" s="7" t="s">
        <v>69</v>
      </c>
      <c r="L2090" s="5">
        <v>23193</v>
      </c>
      <c r="M2090" s="7" t="s">
        <v>152</v>
      </c>
      <c r="N2090" s="7" t="s">
        <v>47</v>
      </c>
      <c r="O2090" s="7" t="s">
        <v>37</v>
      </c>
      <c r="P2090" s="7" t="s">
        <v>66</v>
      </c>
      <c r="Q2090" s="7" t="s">
        <v>39</v>
      </c>
      <c r="R2090" s="7" cm="1">
        <f t="array" ref="R2090">_xlfn.IFS(Table3[[#This Row],[Performance Levels]]="Exceeds",4,Table3[[#This Row],[Performance Levels]]="Fully Meets",3,Table3[[#This Row],[Performance Levels]]="PIP",1,Table3[[#This Row],[Performance Levels]]="Needs Improvement",2)</f>
        <v>3</v>
      </c>
      <c r="S2090" s="7">
        <v>4</v>
      </c>
      <c r="T2090" s="7" t="str" cm="1">
        <f t="array" ref="T2090">_xlfn.IFS(S2090&lt;=2,"Excellent",S2090=3,"Average",S2090&lt;=5,"Poor")</f>
        <v>Poor</v>
      </c>
      <c r="U2090" s="5">
        <v>45011</v>
      </c>
      <c r="V2090" s="7">
        <v>2</v>
      </c>
      <c r="W2090" s="7" t="str" cm="1">
        <f t="array" ref="W2090">_xlfn.IFS(S2090&lt;=2,"High",S2090=3,"Moderate",S2090&lt;=5,"Low")</f>
        <v>Low</v>
      </c>
      <c r="X2090" s="7">
        <v>2</v>
      </c>
      <c r="Y2090" s="7" t="str" cm="1">
        <f t="array" ref="Y2090">_xlfn.IFS(S2090&lt;=2,"High",S2090=3,"Moderate",S2090&lt;=5,"Low")</f>
        <v>Low</v>
      </c>
      <c r="Z2090" s="7">
        <v>5</v>
      </c>
      <c r="AA2090" s="7" t="str" cm="1">
        <f t="array" ref="AA2090">_xlfn.IFS(S2090&lt;=2,"High",S2090=3,"Moderate",S2090&lt;=5,"Low")</f>
        <v>Low</v>
      </c>
      <c r="AB2090" s="5">
        <v>45039</v>
      </c>
      <c r="AC2090" s="7" t="s">
        <v>49</v>
      </c>
      <c r="AD2090" s="7" t="s">
        <v>41</v>
      </c>
      <c r="AE2090" s="7" t="s">
        <v>62</v>
      </c>
      <c r="AF2090" s="7">
        <v>3</v>
      </c>
      <c r="AG2090" s="8">
        <v>301.02</v>
      </c>
      <c r="AH2090" s="7">
        <v>55</v>
      </c>
      <c r="AI2090" s="7" t="str" cm="1">
        <f t="array" ref="AI2090">_xlfn.IFS(AH2090&lt;=25,"Young",AH2090&lt;=50,"Adult",AH2090&gt;50,"Old")</f>
        <v>Old</v>
      </c>
    </row>
    <row r="2091" spans="1:35" x14ac:dyDescent="0.35">
      <c r="A2091" s="11">
        <v>2613</v>
      </c>
      <c r="B2091" s="9">
        <v>44907</v>
      </c>
      <c r="C2091" s="10">
        <f t="shared" ca="1" si="32"/>
        <v>3.4388888888888891</v>
      </c>
      <c r="D2091" s="11" t="s">
        <v>52</v>
      </c>
      <c r="E2091" s="11" t="s">
        <v>80</v>
      </c>
      <c r="F2091" s="11" t="s">
        <v>29</v>
      </c>
      <c r="G2091" s="11" t="s">
        <v>45</v>
      </c>
      <c r="H2091" s="11" t="s">
        <v>55</v>
      </c>
      <c r="I2091" s="11" t="s">
        <v>54</v>
      </c>
      <c r="J2091" s="11" t="s">
        <v>56</v>
      </c>
      <c r="K2091" s="11" t="s">
        <v>98</v>
      </c>
      <c r="L2091" s="9">
        <v>52794</v>
      </c>
      <c r="M2091" s="11" t="s">
        <v>152</v>
      </c>
      <c r="N2091" s="11" t="s">
        <v>47</v>
      </c>
      <c r="O2091" s="11" t="s">
        <v>71</v>
      </c>
      <c r="P2091" s="11" t="s">
        <v>60</v>
      </c>
      <c r="Q2091" s="11" t="s">
        <v>39</v>
      </c>
      <c r="R2091" s="11" cm="1">
        <f t="array" ref="R2091">_xlfn.IFS(Table3[[#This Row],[Performance Levels]]="Exceeds",4,Table3[[#This Row],[Performance Levels]]="Fully Meets",3,Table3[[#This Row],[Performance Levels]]="PIP",1,Table3[[#This Row],[Performance Levels]]="Needs Improvement",2)</f>
        <v>3</v>
      </c>
      <c r="S2091" s="11">
        <v>5</v>
      </c>
      <c r="T2091" s="11" t="str" cm="1">
        <f t="array" ref="T2091">_xlfn.IFS(S2091&lt;=2,"Excellent",S2091=3,"Average",S2091&lt;=5,"Poor")</f>
        <v>Poor</v>
      </c>
      <c r="U2091" s="9">
        <v>44989</v>
      </c>
      <c r="V2091" s="11">
        <v>2</v>
      </c>
      <c r="W2091" s="11" t="str" cm="1">
        <f t="array" ref="W2091">_xlfn.IFS(S2091&lt;=2,"High",S2091=3,"Moderate",S2091&lt;=5,"Low")</f>
        <v>Low</v>
      </c>
      <c r="X2091" s="11">
        <v>1</v>
      </c>
      <c r="Y2091" s="11" t="str" cm="1">
        <f t="array" ref="Y2091">_xlfn.IFS(S2091&lt;=2,"High",S2091=3,"Moderate",S2091&lt;=5,"Low")</f>
        <v>Low</v>
      </c>
      <c r="Z2091" s="11">
        <v>2</v>
      </c>
      <c r="AA2091" s="11" t="str" cm="1">
        <f t="array" ref="AA2091">_xlfn.IFS(S2091&lt;=2,"High",S2091=3,"Moderate",S2091&lt;=5,"Low")</f>
        <v>Low</v>
      </c>
      <c r="AB2091" s="9">
        <v>44862</v>
      </c>
      <c r="AC2091" s="11" t="s">
        <v>40</v>
      </c>
      <c r="AD2091" s="11" t="s">
        <v>41</v>
      </c>
      <c r="AE2091" s="11" t="s">
        <v>42</v>
      </c>
      <c r="AF2091" s="11">
        <v>3</v>
      </c>
      <c r="AG2091" s="12">
        <v>253.86</v>
      </c>
      <c r="AH2091" s="11">
        <v>78</v>
      </c>
      <c r="AI2091" s="11" t="str" cm="1">
        <f t="array" ref="AI2091">_xlfn.IFS(AH2091&lt;=25,"Young",AH2091&lt;=50,"Adult",AH2091&gt;50,"Old")</f>
        <v>Old</v>
      </c>
    </row>
    <row r="2092" spans="1:35" x14ac:dyDescent="0.35">
      <c r="A2092" s="7">
        <v>2614</v>
      </c>
      <c r="B2092" s="5">
        <v>44329</v>
      </c>
      <c r="C2092" s="6">
        <f t="shared" ca="1" si="32"/>
        <v>5.0194444444444448</v>
      </c>
      <c r="D2092" s="7" t="s">
        <v>52</v>
      </c>
      <c r="E2092" s="7" t="s">
        <v>53</v>
      </c>
      <c r="F2092" s="7" t="s">
        <v>29</v>
      </c>
      <c r="G2092" s="7" t="s">
        <v>45</v>
      </c>
      <c r="H2092" s="7" t="s">
        <v>44</v>
      </c>
      <c r="I2092" s="7" t="s">
        <v>54</v>
      </c>
      <c r="J2092" s="7" t="s">
        <v>56</v>
      </c>
      <c r="K2092" s="7" t="s">
        <v>69</v>
      </c>
      <c r="L2092" s="5">
        <v>31850</v>
      </c>
      <c r="M2092" s="7" t="s">
        <v>152</v>
      </c>
      <c r="N2092" s="7" t="s">
        <v>47</v>
      </c>
      <c r="O2092" s="7" t="s">
        <v>71</v>
      </c>
      <c r="P2092" s="7" t="s">
        <v>76</v>
      </c>
      <c r="Q2092" s="7" t="s">
        <v>39</v>
      </c>
      <c r="R2092" s="7" cm="1">
        <f t="array" ref="R2092">_xlfn.IFS(Table3[[#This Row],[Performance Levels]]="Exceeds",4,Table3[[#This Row],[Performance Levels]]="Fully Meets",3,Table3[[#This Row],[Performance Levels]]="PIP",1,Table3[[#This Row],[Performance Levels]]="Needs Improvement",2)</f>
        <v>3</v>
      </c>
      <c r="S2092" s="7">
        <v>5</v>
      </c>
      <c r="T2092" s="7" t="str" cm="1">
        <f t="array" ref="T2092">_xlfn.IFS(S2092&lt;=2,"Excellent",S2092=3,"Average",S2092&lt;=5,"Poor")</f>
        <v>Poor</v>
      </c>
      <c r="U2092" s="5">
        <v>44884</v>
      </c>
      <c r="V2092" s="7">
        <v>5</v>
      </c>
      <c r="W2092" s="7" t="str" cm="1">
        <f t="array" ref="W2092">_xlfn.IFS(S2092&lt;=2,"High",S2092=3,"Moderate",S2092&lt;=5,"Low")</f>
        <v>Low</v>
      </c>
      <c r="X2092" s="7">
        <v>1</v>
      </c>
      <c r="Y2092" s="7" t="str" cm="1">
        <f t="array" ref="Y2092">_xlfn.IFS(S2092&lt;=2,"High",S2092=3,"Moderate",S2092&lt;=5,"Low")</f>
        <v>Low</v>
      </c>
      <c r="Z2092" s="7">
        <v>1</v>
      </c>
      <c r="AA2092" s="7" t="str" cm="1">
        <f t="array" ref="AA2092">_xlfn.IFS(S2092&lt;=2,"High",S2092=3,"Moderate",S2092&lt;=5,"Low")</f>
        <v>Low</v>
      </c>
      <c r="AB2092" s="5">
        <v>44874</v>
      </c>
      <c r="AC2092" s="7" t="s">
        <v>61</v>
      </c>
      <c r="AD2092" s="7" t="s">
        <v>50</v>
      </c>
      <c r="AE2092" s="7" t="s">
        <v>62</v>
      </c>
      <c r="AF2092" s="7">
        <v>2</v>
      </c>
      <c r="AG2092" s="8">
        <v>468.59</v>
      </c>
      <c r="AH2092" s="7">
        <v>34</v>
      </c>
      <c r="AI2092" s="7" t="str" cm="1">
        <f t="array" ref="AI2092">_xlfn.IFS(AH2092&lt;=25,"Young",AH2092&lt;=50,"Adult",AH2092&gt;50,"Old")</f>
        <v>Adult</v>
      </c>
    </row>
    <row r="2093" spans="1:35" x14ac:dyDescent="0.35">
      <c r="A2093" s="11">
        <v>2615</v>
      </c>
      <c r="B2093" s="9">
        <v>44286</v>
      </c>
      <c r="C2093" s="10">
        <f t="shared" ca="1" si="32"/>
        <v>5.1388888888888893</v>
      </c>
      <c r="D2093" s="11" t="s">
        <v>136</v>
      </c>
      <c r="E2093" s="11" t="s">
        <v>68</v>
      </c>
      <c r="F2093" s="11" t="s">
        <v>29</v>
      </c>
      <c r="G2093" s="11" t="s">
        <v>30</v>
      </c>
      <c r="H2093" s="11" t="s">
        <v>55</v>
      </c>
      <c r="I2093" s="11" t="s">
        <v>45</v>
      </c>
      <c r="J2093" s="11" t="s">
        <v>56</v>
      </c>
      <c r="K2093" s="11" t="s">
        <v>34</v>
      </c>
      <c r="L2093" s="9">
        <v>22791</v>
      </c>
      <c r="M2093" s="11" t="s">
        <v>154</v>
      </c>
      <c r="N2093" s="11" t="s">
        <v>36</v>
      </c>
      <c r="O2093" s="11" t="s">
        <v>71</v>
      </c>
      <c r="P2093" s="11" t="s">
        <v>60</v>
      </c>
      <c r="Q2093" s="11" t="s">
        <v>39</v>
      </c>
      <c r="R2093" s="11" cm="1">
        <f t="array" ref="R2093">_xlfn.IFS(Table3[[#This Row],[Performance Levels]]="Exceeds",4,Table3[[#This Row],[Performance Levels]]="Fully Meets",3,Table3[[#This Row],[Performance Levels]]="PIP",1,Table3[[#This Row],[Performance Levels]]="Needs Improvement",2)</f>
        <v>3</v>
      </c>
      <c r="S2093" s="11">
        <v>4</v>
      </c>
      <c r="T2093" s="11" t="str" cm="1">
        <f t="array" ref="T2093">_xlfn.IFS(S2093&lt;=2,"Excellent",S2093=3,"Average",S2093&lt;=5,"Poor")</f>
        <v>Poor</v>
      </c>
      <c r="U2093" s="9">
        <v>44900</v>
      </c>
      <c r="V2093" s="11">
        <v>5</v>
      </c>
      <c r="W2093" s="11" t="str" cm="1">
        <f t="array" ref="W2093">_xlfn.IFS(S2093&lt;=2,"High",S2093=3,"Moderate",S2093&lt;=5,"Low")</f>
        <v>Low</v>
      </c>
      <c r="X2093" s="11">
        <v>1</v>
      </c>
      <c r="Y2093" s="11" t="str" cm="1">
        <f t="array" ref="Y2093">_xlfn.IFS(S2093&lt;=2,"High",S2093=3,"Moderate",S2093&lt;=5,"Low")</f>
        <v>Low</v>
      </c>
      <c r="Z2093" s="11">
        <v>3</v>
      </c>
      <c r="AA2093" s="11" t="str" cm="1">
        <f t="array" ref="AA2093">_xlfn.IFS(S2093&lt;=2,"High",S2093=3,"Moderate",S2093&lt;=5,"Low")</f>
        <v>Low</v>
      </c>
      <c r="AB2093" s="9">
        <v>44995</v>
      </c>
      <c r="AC2093" s="11" t="s">
        <v>40</v>
      </c>
      <c r="AD2093" s="11" t="s">
        <v>41</v>
      </c>
      <c r="AE2093" s="11" t="s">
        <v>62</v>
      </c>
      <c r="AF2093" s="11">
        <v>5</v>
      </c>
      <c r="AG2093" s="12">
        <v>689.87</v>
      </c>
      <c r="AH2093" s="11">
        <v>59</v>
      </c>
      <c r="AI2093" s="11" t="str" cm="1">
        <f t="array" ref="AI2093">_xlfn.IFS(AH2093&lt;=25,"Young",AH2093&lt;=50,"Adult",AH2093&gt;50,"Old")</f>
        <v>Old</v>
      </c>
    </row>
    <row r="2094" spans="1:35" x14ac:dyDescent="0.35">
      <c r="A2094" s="7">
        <v>2616</v>
      </c>
      <c r="B2094" s="5">
        <v>43691</v>
      </c>
      <c r="C2094" s="6">
        <f t="shared" ca="1" si="32"/>
        <v>6.7666666666666666</v>
      </c>
      <c r="D2094" s="7" t="s">
        <v>136</v>
      </c>
      <c r="E2094" s="7" t="s">
        <v>28</v>
      </c>
      <c r="F2094" s="7" t="s">
        <v>29</v>
      </c>
      <c r="G2094" s="7" t="s">
        <v>54</v>
      </c>
      <c r="H2094" s="7" t="s">
        <v>44</v>
      </c>
      <c r="I2094" s="7" t="s">
        <v>45</v>
      </c>
      <c r="J2094" s="7" t="s">
        <v>56</v>
      </c>
      <c r="K2094" s="7" t="s">
        <v>78</v>
      </c>
      <c r="L2094" s="5">
        <v>26651</v>
      </c>
      <c r="M2094" s="7" t="s">
        <v>154</v>
      </c>
      <c r="N2094" s="7" t="s">
        <v>36</v>
      </c>
      <c r="O2094" s="7" t="s">
        <v>71</v>
      </c>
      <c r="P2094" s="7" t="s">
        <v>66</v>
      </c>
      <c r="Q2094" s="7" t="s">
        <v>39</v>
      </c>
      <c r="R2094" s="7" cm="1">
        <f t="array" ref="R2094">_xlfn.IFS(Table3[[#This Row],[Performance Levels]]="Exceeds",4,Table3[[#This Row],[Performance Levels]]="Fully Meets",3,Table3[[#This Row],[Performance Levels]]="PIP",1,Table3[[#This Row],[Performance Levels]]="Needs Improvement",2)</f>
        <v>3</v>
      </c>
      <c r="S2094" s="7">
        <v>1</v>
      </c>
      <c r="T2094" s="7" t="str" cm="1">
        <f t="array" ref="T2094">_xlfn.IFS(S2094&lt;=2,"Excellent",S2094=3,"Average",S2094&lt;=5,"Poor")</f>
        <v>Excellent</v>
      </c>
      <c r="U2094" s="5">
        <v>44816</v>
      </c>
      <c r="V2094" s="7">
        <v>3</v>
      </c>
      <c r="W2094" s="7" t="str" cm="1">
        <f t="array" ref="W2094">_xlfn.IFS(S2094&lt;=2,"High",S2094=3,"Moderate",S2094&lt;=5,"Low")</f>
        <v>High</v>
      </c>
      <c r="X2094" s="7">
        <v>1</v>
      </c>
      <c r="Y2094" s="7" t="str" cm="1">
        <f t="array" ref="Y2094">_xlfn.IFS(S2094&lt;=2,"High",S2094=3,"Moderate",S2094&lt;=5,"Low")</f>
        <v>High</v>
      </c>
      <c r="Z2094" s="7">
        <v>3</v>
      </c>
      <c r="AA2094" s="7" t="str" cm="1">
        <f t="array" ref="AA2094">_xlfn.IFS(S2094&lt;=2,"High",S2094=3,"Moderate",S2094&lt;=5,"Low")</f>
        <v>High</v>
      </c>
      <c r="AB2094" s="5">
        <v>45032</v>
      </c>
      <c r="AC2094" s="7" t="s">
        <v>49</v>
      </c>
      <c r="AD2094" s="7" t="s">
        <v>50</v>
      </c>
      <c r="AE2094" s="7" t="s">
        <v>42</v>
      </c>
      <c r="AF2094" s="7">
        <v>5</v>
      </c>
      <c r="AG2094" s="8">
        <v>428.33</v>
      </c>
      <c r="AH2094" s="7">
        <v>47</v>
      </c>
      <c r="AI2094" s="7" t="str" cm="1">
        <f t="array" ref="AI2094">_xlfn.IFS(AH2094&lt;=25,"Young",AH2094&lt;=50,"Adult",AH2094&gt;50,"Old")</f>
        <v>Adult</v>
      </c>
    </row>
    <row r="2095" spans="1:35" x14ac:dyDescent="0.35">
      <c r="A2095" s="11">
        <v>2617</v>
      </c>
      <c r="B2095" s="9">
        <v>44045</v>
      </c>
      <c r="C2095" s="10">
        <f t="shared" ca="1" si="32"/>
        <v>5.8</v>
      </c>
      <c r="D2095" s="11" t="s">
        <v>136</v>
      </c>
      <c r="E2095" s="11" t="s">
        <v>84</v>
      </c>
      <c r="F2095" s="11" t="s">
        <v>29</v>
      </c>
      <c r="G2095" s="11" t="s">
        <v>54</v>
      </c>
      <c r="H2095" s="11" t="s">
        <v>31</v>
      </c>
      <c r="I2095" s="11" t="s">
        <v>54</v>
      </c>
      <c r="J2095" s="11" t="s">
        <v>56</v>
      </c>
      <c r="K2095" s="11" t="s">
        <v>101</v>
      </c>
      <c r="L2095" s="9">
        <v>34815</v>
      </c>
      <c r="M2095" s="11" t="s">
        <v>154</v>
      </c>
      <c r="N2095" s="11" t="s">
        <v>36</v>
      </c>
      <c r="O2095" s="11" t="s">
        <v>48</v>
      </c>
      <c r="P2095" s="11" t="s">
        <v>60</v>
      </c>
      <c r="Q2095" s="11" t="s">
        <v>39</v>
      </c>
      <c r="R2095" s="11" cm="1">
        <f t="array" ref="R2095">_xlfn.IFS(Table3[[#This Row],[Performance Levels]]="Exceeds",4,Table3[[#This Row],[Performance Levels]]="Fully Meets",3,Table3[[#This Row],[Performance Levels]]="PIP",1,Table3[[#This Row],[Performance Levels]]="Needs Improvement",2)</f>
        <v>3</v>
      </c>
      <c r="S2095" s="11">
        <v>4</v>
      </c>
      <c r="T2095" s="11" t="str" cm="1">
        <f t="array" ref="T2095">_xlfn.IFS(S2095&lt;=2,"Excellent",S2095=3,"Average",S2095&lt;=5,"Poor")</f>
        <v>Poor</v>
      </c>
      <c r="U2095" s="9">
        <v>44918</v>
      </c>
      <c r="V2095" s="11">
        <v>4</v>
      </c>
      <c r="W2095" s="11" t="str" cm="1">
        <f t="array" ref="W2095">_xlfn.IFS(S2095&lt;=2,"High",S2095=3,"Moderate",S2095&lt;=5,"Low")</f>
        <v>Low</v>
      </c>
      <c r="X2095" s="11">
        <v>4</v>
      </c>
      <c r="Y2095" s="11" t="str" cm="1">
        <f t="array" ref="Y2095">_xlfn.IFS(S2095&lt;=2,"High",S2095=3,"Moderate",S2095&lt;=5,"Low")</f>
        <v>Low</v>
      </c>
      <c r="Z2095" s="11">
        <v>2</v>
      </c>
      <c r="AA2095" s="11" t="str" cm="1">
        <f t="array" ref="AA2095">_xlfn.IFS(S2095&lt;=2,"High",S2095=3,"Moderate",S2095&lt;=5,"Low")</f>
        <v>Low</v>
      </c>
      <c r="AB2095" s="9">
        <v>45131</v>
      </c>
      <c r="AC2095" s="11" t="s">
        <v>61</v>
      </c>
      <c r="AD2095" s="11" t="s">
        <v>50</v>
      </c>
      <c r="AE2095" s="11" t="s">
        <v>62</v>
      </c>
      <c r="AF2095" s="11">
        <v>2</v>
      </c>
      <c r="AG2095" s="12">
        <v>806.47</v>
      </c>
      <c r="AH2095" s="11">
        <v>25</v>
      </c>
      <c r="AI2095" s="11" t="str" cm="1">
        <f t="array" ref="AI2095">_xlfn.IFS(AH2095&lt;=25,"Young",AH2095&lt;=50,"Adult",AH2095&gt;50,"Old")</f>
        <v>Young</v>
      </c>
    </row>
    <row r="2096" spans="1:35" x14ac:dyDescent="0.35">
      <c r="A2096" s="7">
        <v>2618</v>
      </c>
      <c r="B2096" s="5">
        <v>43620</v>
      </c>
      <c r="C2096" s="6">
        <f t="shared" ca="1" si="32"/>
        <v>6.9611111111111112</v>
      </c>
      <c r="D2096" s="7" t="s">
        <v>137</v>
      </c>
      <c r="E2096" s="7" t="s">
        <v>43</v>
      </c>
      <c r="F2096" s="7" t="s">
        <v>29</v>
      </c>
      <c r="G2096" s="7" t="s">
        <v>45</v>
      </c>
      <c r="H2096" s="7" t="s">
        <v>44</v>
      </c>
      <c r="I2096" s="7" t="s">
        <v>54</v>
      </c>
      <c r="J2096" s="7" t="s">
        <v>131</v>
      </c>
      <c r="K2096" s="7" t="s">
        <v>100</v>
      </c>
      <c r="L2096" s="5">
        <v>34658</v>
      </c>
      <c r="M2096" s="7" t="s">
        <v>35</v>
      </c>
      <c r="N2096" s="7" t="s">
        <v>36</v>
      </c>
      <c r="O2096" s="7" t="s">
        <v>37</v>
      </c>
      <c r="P2096" s="7" t="s">
        <v>66</v>
      </c>
      <c r="Q2096" s="7" t="s">
        <v>39</v>
      </c>
      <c r="R2096" s="7" cm="1">
        <f t="array" ref="R2096">_xlfn.IFS(Table3[[#This Row],[Performance Levels]]="Exceeds",4,Table3[[#This Row],[Performance Levels]]="Fully Meets",3,Table3[[#This Row],[Performance Levels]]="PIP",1,Table3[[#This Row],[Performance Levels]]="Needs Improvement",2)</f>
        <v>3</v>
      </c>
      <c r="S2096" s="7">
        <v>4</v>
      </c>
      <c r="T2096" s="7" t="str" cm="1">
        <f t="array" ref="T2096">_xlfn.IFS(S2096&lt;=2,"Excellent",S2096=3,"Average",S2096&lt;=5,"Poor")</f>
        <v>Poor</v>
      </c>
      <c r="U2096" s="5">
        <v>45139</v>
      </c>
      <c r="V2096" s="7">
        <v>5</v>
      </c>
      <c r="W2096" s="7" t="str" cm="1">
        <f t="array" ref="W2096">_xlfn.IFS(S2096&lt;=2,"High",S2096=3,"Moderate",S2096&lt;=5,"Low")</f>
        <v>Low</v>
      </c>
      <c r="X2096" s="7">
        <v>3</v>
      </c>
      <c r="Y2096" s="7" t="str" cm="1">
        <f t="array" ref="Y2096">_xlfn.IFS(S2096&lt;=2,"High",S2096=3,"Moderate",S2096&lt;=5,"Low")</f>
        <v>Low</v>
      </c>
      <c r="Z2096" s="7">
        <v>3</v>
      </c>
      <c r="AA2096" s="7" t="str" cm="1">
        <f t="array" ref="AA2096">_xlfn.IFS(S2096&lt;=2,"High",S2096=3,"Moderate",S2096&lt;=5,"Low")</f>
        <v>Low</v>
      </c>
      <c r="AB2096" s="5">
        <v>44949</v>
      </c>
      <c r="AC2096" s="7" t="s">
        <v>91</v>
      </c>
      <c r="AD2096" s="7" t="s">
        <v>41</v>
      </c>
      <c r="AE2096" s="7" t="s">
        <v>72</v>
      </c>
      <c r="AF2096" s="7">
        <v>3</v>
      </c>
      <c r="AG2096" s="8">
        <v>399.63</v>
      </c>
      <c r="AH2096" s="7">
        <v>25</v>
      </c>
      <c r="AI2096" s="7" t="str" cm="1">
        <f t="array" ref="AI2096">_xlfn.IFS(AH2096&lt;=25,"Young",AH2096&lt;=50,"Adult",AH2096&gt;50,"Old")</f>
        <v>Young</v>
      </c>
    </row>
    <row r="2097" spans="1:35" x14ac:dyDescent="0.35">
      <c r="A2097" s="11">
        <v>2619</v>
      </c>
      <c r="B2097" s="9">
        <v>43999</v>
      </c>
      <c r="C2097" s="10">
        <f t="shared" ca="1" si="32"/>
        <v>5.9249999999999998</v>
      </c>
      <c r="D2097" s="11" t="s">
        <v>52</v>
      </c>
      <c r="E2097" s="11" t="s">
        <v>73</v>
      </c>
      <c r="F2097" s="11" t="s">
        <v>29</v>
      </c>
      <c r="G2097" s="11" t="s">
        <v>30</v>
      </c>
      <c r="H2097" s="11" t="s">
        <v>44</v>
      </c>
      <c r="I2097" s="11" t="s">
        <v>32</v>
      </c>
      <c r="J2097" s="11" t="s">
        <v>56</v>
      </c>
      <c r="K2097" s="11" t="s">
        <v>69</v>
      </c>
      <c r="L2097" s="9">
        <v>53423</v>
      </c>
      <c r="M2097" s="11" t="s">
        <v>35</v>
      </c>
      <c r="N2097" s="11" t="s">
        <v>47</v>
      </c>
      <c r="O2097" s="11" t="s">
        <v>48</v>
      </c>
      <c r="P2097" s="11" t="s">
        <v>76</v>
      </c>
      <c r="Q2097" s="11" t="s">
        <v>39</v>
      </c>
      <c r="R2097" s="11" cm="1">
        <f t="array" ref="R2097">_xlfn.IFS(Table3[[#This Row],[Performance Levels]]="Exceeds",4,Table3[[#This Row],[Performance Levels]]="Fully Meets",3,Table3[[#This Row],[Performance Levels]]="PIP",1,Table3[[#This Row],[Performance Levels]]="Needs Improvement",2)</f>
        <v>3</v>
      </c>
      <c r="S2097" s="11">
        <v>5</v>
      </c>
      <c r="T2097" s="11" t="str" cm="1">
        <f t="array" ref="T2097">_xlfn.IFS(S2097&lt;=2,"Excellent",S2097=3,"Average",S2097&lt;=5,"Poor")</f>
        <v>Poor</v>
      </c>
      <c r="U2097" s="9">
        <v>45006</v>
      </c>
      <c r="V2097" s="11">
        <v>1</v>
      </c>
      <c r="W2097" s="11" t="str" cm="1">
        <f t="array" ref="W2097">_xlfn.IFS(S2097&lt;=2,"High",S2097=3,"Moderate",S2097&lt;=5,"Low")</f>
        <v>Low</v>
      </c>
      <c r="X2097" s="11">
        <v>2</v>
      </c>
      <c r="Y2097" s="11" t="str" cm="1">
        <f t="array" ref="Y2097">_xlfn.IFS(S2097&lt;=2,"High",S2097=3,"Moderate",S2097&lt;=5,"Low")</f>
        <v>Low</v>
      </c>
      <c r="Z2097" s="11">
        <v>1</v>
      </c>
      <c r="AA2097" s="11" t="str" cm="1">
        <f t="array" ref="AA2097">_xlfn.IFS(S2097&lt;=2,"High",S2097=3,"Moderate",S2097&lt;=5,"Low")</f>
        <v>Low</v>
      </c>
      <c r="AB2097" s="9">
        <v>44925</v>
      </c>
      <c r="AC2097" s="11" t="s">
        <v>67</v>
      </c>
      <c r="AD2097" s="11" t="s">
        <v>41</v>
      </c>
      <c r="AE2097" s="11" t="s">
        <v>62</v>
      </c>
      <c r="AF2097" s="11">
        <v>3</v>
      </c>
      <c r="AG2097" s="12">
        <v>440.24</v>
      </c>
      <c r="AH2097" s="11">
        <v>74</v>
      </c>
      <c r="AI2097" s="11" t="str" cm="1">
        <f t="array" ref="AI2097">_xlfn.IFS(AH2097&lt;=25,"Young",AH2097&lt;=50,"Adult",AH2097&gt;50,"Old")</f>
        <v>Old</v>
      </c>
    </row>
    <row r="2098" spans="1:35" x14ac:dyDescent="0.35">
      <c r="A2098" s="7">
        <v>2620</v>
      </c>
      <c r="B2098" s="5">
        <v>44259</v>
      </c>
      <c r="C2098" s="6">
        <f t="shared" ca="1" si="32"/>
        <v>5.2111111111111112</v>
      </c>
      <c r="D2098" s="7" t="s">
        <v>52</v>
      </c>
      <c r="E2098" s="7" t="s">
        <v>80</v>
      </c>
      <c r="F2098" s="7" t="s">
        <v>29</v>
      </c>
      <c r="G2098" s="7" t="s">
        <v>54</v>
      </c>
      <c r="H2098" s="7" t="s">
        <v>55</v>
      </c>
      <c r="I2098" s="7" t="s">
        <v>54</v>
      </c>
      <c r="J2098" s="7" t="s">
        <v>56</v>
      </c>
      <c r="K2098" s="7" t="s">
        <v>64</v>
      </c>
      <c r="L2098" s="5">
        <v>26939</v>
      </c>
      <c r="M2098" s="7" t="s">
        <v>35</v>
      </c>
      <c r="N2098" s="7" t="s">
        <v>47</v>
      </c>
      <c r="O2098" s="7" t="s">
        <v>83</v>
      </c>
      <c r="P2098" s="7" t="s">
        <v>66</v>
      </c>
      <c r="Q2098" s="7" t="s">
        <v>39</v>
      </c>
      <c r="R2098" s="7" cm="1">
        <f t="array" ref="R2098">_xlfn.IFS(Table3[[#This Row],[Performance Levels]]="Exceeds",4,Table3[[#This Row],[Performance Levels]]="Fully Meets",3,Table3[[#This Row],[Performance Levels]]="PIP",1,Table3[[#This Row],[Performance Levels]]="Needs Improvement",2)</f>
        <v>3</v>
      </c>
      <c r="S2098" s="7">
        <v>1</v>
      </c>
      <c r="T2098" s="7" t="str" cm="1">
        <f t="array" ref="T2098">_xlfn.IFS(S2098&lt;=2,"Excellent",S2098=3,"Average",S2098&lt;=5,"Poor")</f>
        <v>Excellent</v>
      </c>
      <c r="U2098" s="5">
        <v>44961</v>
      </c>
      <c r="V2098" s="7">
        <v>4</v>
      </c>
      <c r="W2098" s="7" t="str" cm="1">
        <f t="array" ref="W2098">_xlfn.IFS(S2098&lt;=2,"High",S2098=3,"Moderate",S2098&lt;=5,"Low")</f>
        <v>High</v>
      </c>
      <c r="X2098" s="7">
        <v>3</v>
      </c>
      <c r="Y2098" s="7" t="str" cm="1">
        <f t="array" ref="Y2098">_xlfn.IFS(S2098&lt;=2,"High",S2098=3,"Moderate",S2098&lt;=5,"Low")</f>
        <v>High</v>
      </c>
      <c r="Z2098" s="7">
        <v>4</v>
      </c>
      <c r="AA2098" s="7" t="str" cm="1">
        <f t="array" ref="AA2098">_xlfn.IFS(S2098&lt;=2,"High",S2098=3,"Moderate",S2098&lt;=5,"Low")</f>
        <v>High</v>
      </c>
      <c r="AB2098" s="5">
        <v>44950</v>
      </c>
      <c r="AC2098" s="7" t="s">
        <v>91</v>
      </c>
      <c r="AD2098" s="7" t="s">
        <v>50</v>
      </c>
      <c r="AE2098" s="7" t="s">
        <v>72</v>
      </c>
      <c r="AF2098" s="7">
        <v>1</v>
      </c>
      <c r="AG2098" s="8">
        <v>485.2</v>
      </c>
      <c r="AH2098" s="7">
        <v>48</v>
      </c>
      <c r="AI2098" s="7" t="str" cm="1">
        <f t="array" ref="AI2098">_xlfn.IFS(AH2098&lt;=25,"Young",AH2098&lt;=50,"Adult",AH2098&gt;50,"Old")</f>
        <v>Adult</v>
      </c>
    </row>
    <row r="2099" spans="1:35" x14ac:dyDescent="0.35">
      <c r="A2099" s="11">
        <v>2621</v>
      </c>
      <c r="B2099" s="9">
        <v>43357</v>
      </c>
      <c r="C2099" s="10">
        <f t="shared" ca="1" si="32"/>
        <v>7.6833333333333336</v>
      </c>
      <c r="D2099" s="11" t="s">
        <v>52</v>
      </c>
      <c r="E2099" s="11" t="s">
        <v>53</v>
      </c>
      <c r="F2099" s="11" t="s">
        <v>29</v>
      </c>
      <c r="G2099" s="11" t="s">
        <v>45</v>
      </c>
      <c r="H2099" s="11" t="s">
        <v>55</v>
      </c>
      <c r="I2099" s="11" t="s">
        <v>32</v>
      </c>
      <c r="J2099" s="11" t="s">
        <v>56</v>
      </c>
      <c r="K2099" s="11" t="s">
        <v>109</v>
      </c>
      <c r="L2099" s="9">
        <v>52084</v>
      </c>
      <c r="M2099" s="11" t="s">
        <v>155</v>
      </c>
      <c r="N2099" s="11" t="s">
        <v>47</v>
      </c>
      <c r="O2099" s="11" t="s">
        <v>37</v>
      </c>
      <c r="P2099" s="11" t="s">
        <v>60</v>
      </c>
      <c r="Q2099" s="11" t="s">
        <v>39</v>
      </c>
      <c r="R2099" s="11" cm="1">
        <f t="array" ref="R2099">_xlfn.IFS(Table3[[#This Row],[Performance Levels]]="Exceeds",4,Table3[[#This Row],[Performance Levels]]="Fully Meets",3,Table3[[#This Row],[Performance Levels]]="PIP",1,Table3[[#This Row],[Performance Levels]]="Needs Improvement",2)</f>
        <v>3</v>
      </c>
      <c r="S2099" s="11">
        <v>2</v>
      </c>
      <c r="T2099" s="11" t="str" cm="1">
        <f t="array" ref="T2099">_xlfn.IFS(S2099&lt;=2,"Excellent",S2099=3,"Average",S2099&lt;=5,"Poor")</f>
        <v>Excellent</v>
      </c>
      <c r="U2099" s="9">
        <v>44928</v>
      </c>
      <c r="V2099" s="11">
        <v>3</v>
      </c>
      <c r="W2099" s="11" t="str" cm="1">
        <f t="array" ref="W2099">_xlfn.IFS(S2099&lt;=2,"High",S2099=3,"Moderate",S2099&lt;=5,"Low")</f>
        <v>High</v>
      </c>
      <c r="X2099" s="11">
        <v>5</v>
      </c>
      <c r="Y2099" s="11" t="str" cm="1">
        <f t="array" ref="Y2099">_xlfn.IFS(S2099&lt;=2,"High",S2099=3,"Moderate",S2099&lt;=5,"Low")</f>
        <v>High</v>
      </c>
      <c r="Z2099" s="11">
        <v>4</v>
      </c>
      <c r="AA2099" s="11" t="str" cm="1">
        <f t="array" ref="AA2099">_xlfn.IFS(S2099&lt;=2,"High",S2099=3,"Moderate",S2099&lt;=5,"Low")</f>
        <v>High</v>
      </c>
      <c r="AB2099" s="9">
        <v>44988</v>
      </c>
      <c r="AC2099" s="11" t="s">
        <v>61</v>
      </c>
      <c r="AD2099" s="11" t="s">
        <v>41</v>
      </c>
      <c r="AE2099" s="11" t="s">
        <v>51</v>
      </c>
      <c r="AF2099" s="11">
        <v>2</v>
      </c>
      <c r="AG2099" s="12">
        <v>451.56</v>
      </c>
      <c r="AH2099" s="11">
        <v>76</v>
      </c>
      <c r="AI2099" s="11" t="str" cm="1">
        <f t="array" ref="AI2099">_xlfn.IFS(AH2099&lt;=25,"Young",AH2099&lt;=50,"Adult",AH2099&gt;50,"Old")</f>
        <v>Old</v>
      </c>
    </row>
    <row r="2100" spans="1:35" x14ac:dyDescent="0.35">
      <c r="A2100" s="7">
        <v>2622</v>
      </c>
      <c r="B2100" s="5">
        <v>44032</v>
      </c>
      <c r="C2100" s="6">
        <f t="shared" ca="1" si="32"/>
        <v>5.833333333333333</v>
      </c>
      <c r="D2100" s="7" t="s">
        <v>52</v>
      </c>
      <c r="E2100" s="7" t="s">
        <v>68</v>
      </c>
      <c r="F2100" s="7" t="s">
        <v>29</v>
      </c>
      <c r="G2100" s="7" t="s">
        <v>30</v>
      </c>
      <c r="H2100" s="7" t="s">
        <v>55</v>
      </c>
      <c r="I2100" s="7" t="s">
        <v>54</v>
      </c>
      <c r="J2100" s="7" t="s">
        <v>56</v>
      </c>
      <c r="K2100" s="7" t="s">
        <v>81</v>
      </c>
      <c r="L2100" s="5">
        <v>33511</v>
      </c>
      <c r="M2100" s="7" t="s">
        <v>155</v>
      </c>
      <c r="N2100" s="7" t="s">
        <v>47</v>
      </c>
      <c r="O2100" s="7" t="s">
        <v>83</v>
      </c>
      <c r="P2100" s="7" t="s">
        <v>38</v>
      </c>
      <c r="Q2100" s="7" t="s">
        <v>39</v>
      </c>
      <c r="R2100" s="7" cm="1">
        <f t="array" ref="R2100">_xlfn.IFS(Table3[[#This Row],[Performance Levels]]="Exceeds",4,Table3[[#This Row],[Performance Levels]]="Fully Meets",3,Table3[[#This Row],[Performance Levels]]="PIP",1,Table3[[#This Row],[Performance Levels]]="Needs Improvement",2)</f>
        <v>3</v>
      </c>
      <c r="S2100" s="7">
        <v>4</v>
      </c>
      <c r="T2100" s="7" t="str" cm="1">
        <f t="array" ref="T2100">_xlfn.IFS(S2100&lt;=2,"Excellent",S2100=3,"Average",S2100&lt;=5,"Poor")</f>
        <v>Poor</v>
      </c>
      <c r="U2100" s="5">
        <v>44840</v>
      </c>
      <c r="V2100" s="7">
        <v>3</v>
      </c>
      <c r="W2100" s="7" t="str" cm="1">
        <f t="array" ref="W2100">_xlfn.IFS(S2100&lt;=2,"High",S2100=3,"Moderate",S2100&lt;=5,"Low")</f>
        <v>Low</v>
      </c>
      <c r="X2100" s="7">
        <v>5</v>
      </c>
      <c r="Y2100" s="7" t="str" cm="1">
        <f t="array" ref="Y2100">_xlfn.IFS(S2100&lt;=2,"High",S2100=3,"Moderate",S2100&lt;=5,"Low")</f>
        <v>Low</v>
      </c>
      <c r="Z2100" s="7">
        <v>1</v>
      </c>
      <c r="AA2100" s="7" t="str" cm="1">
        <f t="array" ref="AA2100">_xlfn.IFS(S2100&lt;=2,"High",S2100=3,"Moderate",S2100&lt;=5,"Low")</f>
        <v>Low</v>
      </c>
      <c r="AB2100" s="5">
        <v>44903</v>
      </c>
      <c r="AC2100" s="7" t="s">
        <v>40</v>
      </c>
      <c r="AD2100" s="7" t="s">
        <v>50</v>
      </c>
      <c r="AE2100" s="7" t="s">
        <v>72</v>
      </c>
      <c r="AF2100" s="7">
        <v>5</v>
      </c>
      <c r="AG2100" s="8">
        <v>159.37</v>
      </c>
      <c r="AH2100" s="7">
        <v>29</v>
      </c>
      <c r="AI2100" s="7" t="str" cm="1">
        <f t="array" ref="AI2100">_xlfn.IFS(AH2100&lt;=25,"Young",AH2100&lt;=50,"Adult",AH2100&gt;50,"Old")</f>
        <v>Adult</v>
      </c>
    </row>
    <row r="2101" spans="1:35" x14ac:dyDescent="0.35">
      <c r="A2101" s="11">
        <v>2623</v>
      </c>
      <c r="B2101" s="9">
        <v>43972</v>
      </c>
      <c r="C2101" s="10">
        <f t="shared" ca="1" si="32"/>
        <v>5.9972222222222218</v>
      </c>
      <c r="D2101" s="11" t="s">
        <v>52</v>
      </c>
      <c r="E2101" s="11" t="s">
        <v>28</v>
      </c>
      <c r="F2101" s="11" t="s">
        <v>29</v>
      </c>
      <c r="G2101" s="11" t="s">
        <v>30</v>
      </c>
      <c r="H2101" s="11" t="s">
        <v>31</v>
      </c>
      <c r="I2101" s="11" t="s">
        <v>54</v>
      </c>
      <c r="J2101" s="11" t="s">
        <v>56</v>
      </c>
      <c r="K2101" s="11" t="s">
        <v>69</v>
      </c>
      <c r="L2101" s="9">
        <v>19553</v>
      </c>
      <c r="M2101" s="11" t="s">
        <v>155</v>
      </c>
      <c r="N2101" s="11" t="s">
        <v>47</v>
      </c>
      <c r="O2101" s="11" t="s">
        <v>83</v>
      </c>
      <c r="P2101" s="11" t="s">
        <v>76</v>
      </c>
      <c r="Q2101" s="11" t="s">
        <v>39</v>
      </c>
      <c r="R2101" s="11" cm="1">
        <f t="array" ref="R2101">_xlfn.IFS(Table3[[#This Row],[Performance Levels]]="Exceeds",4,Table3[[#This Row],[Performance Levels]]="Fully Meets",3,Table3[[#This Row],[Performance Levels]]="PIP",1,Table3[[#This Row],[Performance Levels]]="Needs Improvement",2)</f>
        <v>3</v>
      </c>
      <c r="S2101" s="11">
        <v>2</v>
      </c>
      <c r="T2101" s="11" t="str" cm="1">
        <f t="array" ref="T2101">_xlfn.IFS(S2101&lt;=2,"Excellent",S2101=3,"Average",S2101&lt;=5,"Poor")</f>
        <v>Excellent</v>
      </c>
      <c r="U2101" s="9">
        <v>44875</v>
      </c>
      <c r="V2101" s="11">
        <v>2</v>
      </c>
      <c r="W2101" s="11" t="str" cm="1">
        <f t="array" ref="W2101">_xlfn.IFS(S2101&lt;=2,"High",S2101=3,"Moderate",S2101&lt;=5,"Low")</f>
        <v>High</v>
      </c>
      <c r="X2101" s="11">
        <v>5</v>
      </c>
      <c r="Y2101" s="11" t="str" cm="1">
        <f t="array" ref="Y2101">_xlfn.IFS(S2101&lt;=2,"High",S2101=3,"Moderate",S2101&lt;=5,"Low")</f>
        <v>High</v>
      </c>
      <c r="Z2101" s="11">
        <v>3</v>
      </c>
      <c r="AA2101" s="11" t="str" cm="1">
        <f t="array" ref="AA2101">_xlfn.IFS(S2101&lt;=2,"High",S2101=3,"Moderate",S2101&lt;=5,"Low")</f>
        <v>High</v>
      </c>
      <c r="AB2101" s="9">
        <v>44801</v>
      </c>
      <c r="AC2101" s="11" t="s">
        <v>40</v>
      </c>
      <c r="AD2101" s="11" t="s">
        <v>41</v>
      </c>
      <c r="AE2101" s="11" t="s">
        <v>51</v>
      </c>
      <c r="AF2101" s="11">
        <v>4</v>
      </c>
      <c r="AG2101" s="12">
        <v>310.27999999999997</v>
      </c>
      <c r="AH2101" s="11">
        <v>67</v>
      </c>
      <c r="AI2101" s="11" t="str" cm="1">
        <f t="array" ref="AI2101">_xlfn.IFS(AH2101&lt;=25,"Young",AH2101&lt;=50,"Adult",AH2101&gt;50,"Old")</f>
        <v>Old</v>
      </c>
    </row>
    <row r="2102" spans="1:35" x14ac:dyDescent="0.35">
      <c r="A2102" s="7">
        <v>2624</v>
      </c>
      <c r="B2102" s="5">
        <v>45088</v>
      </c>
      <c r="C2102" s="6">
        <f t="shared" ca="1" si="32"/>
        <v>2.9416666666666669</v>
      </c>
      <c r="D2102" s="7" t="s">
        <v>52</v>
      </c>
      <c r="E2102" s="7" t="s">
        <v>84</v>
      </c>
      <c r="F2102" s="7" t="s">
        <v>29</v>
      </c>
      <c r="G2102" s="7" t="s">
        <v>45</v>
      </c>
      <c r="H2102" s="7" t="s">
        <v>31</v>
      </c>
      <c r="I2102" s="7" t="s">
        <v>32</v>
      </c>
      <c r="J2102" s="7" t="s">
        <v>56</v>
      </c>
      <c r="K2102" s="7" t="s">
        <v>100</v>
      </c>
      <c r="L2102" s="5">
        <v>30885</v>
      </c>
      <c r="M2102" s="7" t="s">
        <v>157</v>
      </c>
      <c r="N2102" s="7" t="s">
        <v>47</v>
      </c>
      <c r="O2102" s="7" t="s">
        <v>59</v>
      </c>
      <c r="P2102" s="7" t="s">
        <v>60</v>
      </c>
      <c r="Q2102" s="7" t="s">
        <v>39</v>
      </c>
      <c r="R2102" s="7" cm="1">
        <f t="array" ref="R2102">_xlfn.IFS(Table3[[#This Row],[Performance Levels]]="Exceeds",4,Table3[[#This Row],[Performance Levels]]="Fully Meets",3,Table3[[#This Row],[Performance Levels]]="PIP",1,Table3[[#This Row],[Performance Levels]]="Needs Improvement",2)</f>
        <v>3</v>
      </c>
      <c r="S2102" s="7">
        <v>2</v>
      </c>
      <c r="T2102" s="7" t="str" cm="1">
        <f t="array" ref="T2102">_xlfn.IFS(S2102&lt;=2,"Excellent",S2102=3,"Average",S2102&lt;=5,"Poor")</f>
        <v>Excellent</v>
      </c>
      <c r="U2102" s="5">
        <v>44950</v>
      </c>
      <c r="V2102" s="7">
        <v>1</v>
      </c>
      <c r="W2102" s="7" t="str" cm="1">
        <f t="array" ref="W2102">_xlfn.IFS(S2102&lt;=2,"High",S2102=3,"Moderate",S2102&lt;=5,"Low")</f>
        <v>High</v>
      </c>
      <c r="X2102" s="7">
        <v>4</v>
      </c>
      <c r="Y2102" s="7" t="str" cm="1">
        <f t="array" ref="Y2102">_xlfn.IFS(S2102&lt;=2,"High",S2102=3,"Moderate",S2102&lt;=5,"Low")</f>
        <v>High</v>
      </c>
      <c r="Z2102" s="7">
        <v>3</v>
      </c>
      <c r="AA2102" s="7" t="str" cm="1">
        <f t="array" ref="AA2102">_xlfn.IFS(S2102&lt;=2,"High",S2102=3,"Moderate",S2102&lt;=5,"Low")</f>
        <v>High</v>
      </c>
      <c r="AB2102" s="5">
        <v>44869</v>
      </c>
      <c r="AC2102" s="7" t="s">
        <v>49</v>
      </c>
      <c r="AD2102" s="7" t="s">
        <v>41</v>
      </c>
      <c r="AE2102" s="7" t="s">
        <v>51</v>
      </c>
      <c r="AF2102" s="7">
        <v>2</v>
      </c>
      <c r="AG2102" s="8">
        <v>227.91</v>
      </c>
      <c r="AH2102" s="7">
        <v>39</v>
      </c>
      <c r="AI2102" s="7" t="str" cm="1">
        <f t="array" ref="AI2102">_xlfn.IFS(AH2102&lt;=25,"Young",AH2102&lt;=50,"Adult",AH2102&gt;50,"Old")</f>
        <v>Adult</v>
      </c>
    </row>
    <row r="2103" spans="1:35" x14ac:dyDescent="0.35">
      <c r="A2103" s="11">
        <v>2625</v>
      </c>
      <c r="B2103" s="9">
        <v>44892</v>
      </c>
      <c r="C2103" s="10">
        <f t="shared" ca="1" si="32"/>
        <v>3.4805555555555556</v>
      </c>
      <c r="D2103" s="11" t="s">
        <v>52</v>
      </c>
      <c r="E2103" s="11" t="s">
        <v>43</v>
      </c>
      <c r="F2103" s="11" t="s">
        <v>29</v>
      </c>
      <c r="G2103" s="11" t="s">
        <v>54</v>
      </c>
      <c r="H2103" s="11" t="s">
        <v>55</v>
      </c>
      <c r="I2103" s="11" t="s">
        <v>54</v>
      </c>
      <c r="J2103" s="11" t="s">
        <v>56</v>
      </c>
      <c r="K2103" s="11" t="s">
        <v>88</v>
      </c>
      <c r="L2103" s="9">
        <v>52544</v>
      </c>
      <c r="M2103" s="11" t="s">
        <v>161</v>
      </c>
      <c r="N2103" s="11" t="s">
        <v>47</v>
      </c>
      <c r="O2103" s="11" t="s">
        <v>83</v>
      </c>
      <c r="P2103" s="11" t="s">
        <v>76</v>
      </c>
      <c r="Q2103" s="11" t="s">
        <v>39</v>
      </c>
      <c r="R2103" s="11" cm="1">
        <f t="array" ref="R2103">_xlfn.IFS(Table3[[#This Row],[Performance Levels]]="Exceeds",4,Table3[[#This Row],[Performance Levels]]="Fully Meets",3,Table3[[#This Row],[Performance Levels]]="PIP",1,Table3[[#This Row],[Performance Levels]]="Needs Improvement",2)</f>
        <v>3</v>
      </c>
      <c r="S2103" s="11">
        <v>2</v>
      </c>
      <c r="T2103" s="11" t="str" cm="1">
        <f t="array" ref="T2103">_xlfn.IFS(S2103&lt;=2,"Excellent",S2103=3,"Average",S2103&lt;=5,"Poor")</f>
        <v>Excellent</v>
      </c>
      <c r="U2103" s="9">
        <v>44845</v>
      </c>
      <c r="V2103" s="11">
        <v>5</v>
      </c>
      <c r="W2103" s="11" t="str" cm="1">
        <f t="array" ref="W2103">_xlfn.IFS(S2103&lt;=2,"High",S2103=3,"Moderate",S2103&lt;=5,"Low")</f>
        <v>High</v>
      </c>
      <c r="X2103" s="11">
        <v>5</v>
      </c>
      <c r="Y2103" s="11" t="str" cm="1">
        <f t="array" ref="Y2103">_xlfn.IFS(S2103&lt;=2,"High",S2103=3,"Moderate",S2103&lt;=5,"Low")</f>
        <v>High</v>
      </c>
      <c r="Z2103" s="11">
        <v>3</v>
      </c>
      <c r="AA2103" s="11" t="str" cm="1">
        <f t="array" ref="AA2103">_xlfn.IFS(S2103&lt;=2,"High",S2103=3,"Moderate",S2103&lt;=5,"Low")</f>
        <v>High</v>
      </c>
      <c r="AB2103" s="9">
        <v>44835</v>
      </c>
      <c r="AC2103" s="11" t="s">
        <v>67</v>
      </c>
      <c r="AD2103" s="11" t="s">
        <v>41</v>
      </c>
      <c r="AE2103" s="11" t="s">
        <v>42</v>
      </c>
      <c r="AF2103" s="11">
        <v>3</v>
      </c>
      <c r="AG2103" s="12">
        <v>379.25</v>
      </c>
      <c r="AH2103" s="11">
        <v>79</v>
      </c>
      <c r="AI2103" s="11" t="str" cm="1">
        <f t="array" ref="AI2103">_xlfn.IFS(AH2103&lt;=25,"Young",AH2103&lt;=50,"Adult",AH2103&gt;50,"Old")</f>
        <v>Old</v>
      </c>
    </row>
    <row r="2104" spans="1:35" x14ac:dyDescent="0.35">
      <c r="A2104" s="7">
        <v>2626</v>
      </c>
      <c r="B2104" s="5">
        <v>43892</v>
      </c>
      <c r="C2104" s="6">
        <f t="shared" ca="1" si="32"/>
        <v>6.2166666666666668</v>
      </c>
      <c r="D2104" s="7" t="s">
        <v>52</v>
      </c>
      <c r="E2104" s="7" t="s">
        <v>86</v>
      </c>
      <c r="F2104" s="7" t="s">
        <v>29</v>
      </c>
      <c r="G2104" s="7" t="s">
        <v>54</v>
      </c>
      <c r="H2104" s="7" t="s">
        <v>31</v>
      </c>
      <c r="I2104" s="7" t="s">
        <v>32</v>
      </c>
      <c r="J2104" s="7" t="s">
        <v>56</v>
      </c>
      <c r="K2104" s="7" t="s">
        <v>95</v>
      </c>
      <c r="L2104" s="5">
        <v>28007</v>
      </c>
      <c r="M2104" s="7" t="s">
        <v>161</v>
      </c>
      <c r="N2104" s="7" t="s">
        <v>47</v>
      </c>
      <c r="O2104" s="7" t="s">
        <v>83</v>
      </c>
      <c r="P2104" s="7" t="s">
        <v>38</v>
      </c>
      <c r="Q2104" s="7" t="s">
        <v>39</v>
      </c>
      <c r="R2104" s="7" cm="1">
        <f t="array" ref="R2104">_xlfn.IFS(Table3[[#This Row],[Performance Levels]]="Exceeds",4,Table3[[#This Row],[Performance Levels]]="Fully Meets",3,Table3[[#This Row],[Performance Levels]]="PIP",1,Table3[[#This Row],[Performance Levels]]="Needs Improvement",2)</f>
        <v>3</v>
      </c>
      <c r="S2104" s="7">
        <v>4</v>
      </c>
      <c r="T2104" s="7" t="str" cm="1">
        <f t="array" ref="T2104">_xlfn.IFS(S2104&lt;=2,"Excellent",S2104=3,"Average",S2104&lt;=5,"Poor")</f>
        <v>Poor</v>
      </c>
      <c r="U2104" s="5">
        <v>44857</v>
      </c>
      <c r="V2104" s="7">
        <v>1</v>
      </c>
      <c r="W2104" s="7" t="str" cm="1">
        <f t="array" ref="W2104">_xlfn.IFS(S2104&lt;=2,"High",S2104=3,"Moderate",S2104&lt;=5,"Low")</f>
        <v>Low</v>
      </c>
      <c r="X2104" s="7">
        <v>4</v>
      </c>
      <c r="Y2104" s="7" t="str" cm="1">
        <f t="array" ref="Y2104">_xlfn.IFS(S2104&lt;=2,"High",S2104=3,"Moderate",S2104&lt;=5,"Low")</f>
        <v>Low</v>
      </c>
      <c r="Z2104" s="7">
        <v>2</v>
      </c>
      <c r="AA2104" s="7" t="str" cm="1">
        <f t="array" ref="AA2104">_xlfn.IFS(S2104&lt;=2,"High",S2104=3,"Moderate",S2104&lt;=5,"Low")</f>
        <v>Low</v>
      </c>
      <c r="AB2104" s="5">
        <v>44931</v>
      </c>
      <c r="AC2104" s="7" t="s">
        <v>67</v>
      </c>
      <c r="AD2104" s="7" t="s">
        <v>41</v>
      </c>
      <c r="AE2104" s="7" t="s">
        <v>51</v>
      </c>
      <c r="AF2104" s="7">
        <v>3</v>
      </c>
      <c r="AG2104" s="8">
        <v>197.3</v>
      </c>
      <c r="AH2104" s="7">
        <v>44</v>
      </c>
      <c r="AI2104" s="7" t="str" cm="1">
        <f t="array" ref="AI2104">_xlfn.IFS(AH2104&lt;=25,"Young",AH2104&lt;=50,"Adult",AH2104&gt;50,"Old")</f>
        <v>Adult</v>
      </c>
    </row>
    <row r="2105" spans="1:35" x14ac:dyDescent="0.35">
      <c r="A2105" s="11">
        <v>2627</v>
      </c>
      <c r="B2105" s="9">
        <v>44955</v>
      </c>
      <c r="C2105" s="10">
        <f t="shared" ca="1" si="32"/>
        <v>3.3083333333333331</v>
      </c>
      <c r="D2105" s="11" t="s">
        <v>52</v>
      </c>
      <c r="E2105" s="11" t="s">
        <v>63</v>
      </c>
      <c r="F2105" s="11" t="s">
        <v>29</v>
      </c>
      <c r="G2105" s="11" t="s">
        <v>54</v>
      </c>
      <c r="H2105" s="11" t="s">
        <v>31</v>
      </c>
      <c r="I2105" s="11" t="s">
        <v>45</v>
      </c>
      <c r="J2105" s="11" t="s">
        <v>56</v>
      </c>
      <c r="K2105" s="11" t="s">
        <v>100</v>
      </c>
      <c r="L2105" s="9">
        <v>33019</v>
      </c>
      <c r="M2105" s="11" t="s">
        <v>161</v>
      </c>
      <c r="N2105" s="11" t="s">
        <v>47</v>
      </c>
      <c r="O2105" s="11" t="s">
        <v>59</v>
      </c>
      <c r="P2105" s="11" t="s">
        <v>76</v>
      </c>
      <c r="Q2105" s="11" t="s">
        <v>39</v>
      </c>
      <c r="R2105" s="11" cm="1">
        <f t="array" ref="R2105">_xlfn.IFS(Table3[[#This Row],[Performance Levels]]="Exceeds",4,Table3[[#This Row],[Performance Levels]]="Fully Meets",3,Table3[[#This Row],[Performance Levels]]="PIP",1,Table3[[#This Row],[Performance Levels]]="Needs Improvement",2)</f>
        <v>3</v>
      </c>
      <c r="S2105" s="11">
        <v>4</v>
      </c>
      <c r="T2105" s="11" t="str" cm="1">
        <f t="array" ref="T2105">_xlfn.IFS(S2105&lt;=2,"Excellent",S2105=3,"Average",S2105&lt;=5,"Poor")</f>
        <v>Poor</v>
      </c>
      <c r="U2105" s="9">
        <v>44788</v>
      </c>
      <c r="V2105" s="11">
        <v>5</v>
      </c>
      <c r="W2105" s="11" t="str" cm="1">
        <f t="array" ref="W2105">_xlfn.IFS(S2105&lt;=2,"High",S2105=3,"Moderate",S2105&lt;=5,"Low")</f>
        <v>Low</v>
      </c>
      <c r="X2105" s="11">
        <v>3</v>
      </c>
      <c r="Y2105" s="11" t="str" cm="1">
        <f t="array" ref="Y2105">_xlfn.IFS(S2105&lt;=2,"High",S2105=3,"Moderate",S2105&lt;=5,"Low")</f>
        <v>Low</v>
      </c>
      <c r="Z2105" s="11">
        <v>3</v>
      </c>
      <c r="AA2105" s="11" t="str" cm="1">
        <f t="array" ref="AA2105">_xlfn.IFS(S2105&lt;=2,"High",S2105=3,"Moderate",S2105&lt;=5,"Low")</f>
        <v>Low</v>
      </c>
      <c r="AB2105" s="9">
        <v>44791</v>
      </c>
      <c r="AC2105" s="11" t="s">
        <v>49</v>
      </c>
      <c r="AD2105" s="11" t="s">
        <v>41</v>
      </c>
      <c r="AE2105" s="11" t="s">
        <v>62</v>
      </c>
      <c r="AF2105" s="11">
        <v>4</v>
      </c>
      <c r="AG2105" s="12">
        <v>862.64</v>
      </c>
      <c r="AH2105" s="11">
        <v>33</v>
      </c>
      <c r="AI2105" s="11" t="str" cm="1">
        <f t="array" ref="AI2105">_xlfn.IFS(AH2105&lt;=25,"Young",AH2105&lt;=50,"Adult",AH2105&gt;50,"Old")</f>
        <v>Adult</v>
      </c>
    </row>
    <row r="2106" spans="1:35" x14ac:dyDescent="0.35">
      <c r="A2106" s="7">
        <v>2628</v>
      </c>
      <c r="B2106" s="5">
        <v>44537</v>
      </c>
      <c r="C2106" s="6">
        <f t="shared" ca="1" si="32"/>
        <v>4.4527777777777775</v>
      </c>
      <c r="D2106" s="7" t="s">
        <v>52</v>
      </c>
      <c r="E2106" s="7" t="s">
        <v>68</v>
      </c>
      <c r="F2106" s="7" t="s">
        <v>29</v>
      </c>
      <c r="G2106" s="7" t="s">
        <v>45</v>
      </c>
      <c r="H2106" s="7" t="s">
        <v>44</v>
      </c>
      <c r="I2106" s="7" t="s">
        <v>32</v>
      </c>
      <c r="J2106" s="7" t="s">
        <v>56</v>
      </c>
      <c r="K2106" s="7" t="s">
        <v>117</v>
      </c>
      <c r="L2106" s="5">
        <v>33561</v>
      </c>
      <c r="M2106" s="7" t="s">
        <v>161</v>
      </c>
      <c r="N2106" s="7" t="s">
        <v>47</v>
      </c>
      <c r="O2106" s="7" t="s">
        <v>48</v>
      </c>
      <c r="P2106" s="7" t="s">
        <v>76</v>
      </c>
      <c r="Q2106" s="7" t="s">
        <v>39</v>
      </c>
      <c r="R2106" s="7" cm="1">
        <f t="array" ref="R2106">_xlfn.IFS(Table3[[#This Row],[Performance Levels]]="Exceeds",4,Table3[[#This Row],[Performance Levels]]="Fully Meets",3,Table3[[#This Row],[Performance Levels]]="PIP",1,Table3[[#This Row],[Performance Levels]]="Needs Improvement",2)</f>
        <v>3</v>
      </c>
      <c r="S2106" s="7">
        <v>2</v>
      </c>
      <c r="T2106" s="7" t="str" cm="1">
        <f t="array" ref="T2106">_xlfn.IFS(S2106&lt;=2,"Excellent",S2106=3,"Average",S2106&lt;=5,"Poor")</f>
        <v>Excellent</v>
      </c>
      <c r="U2106" s="5">
        <v>44901</v>
      </c>
      <c r="V2106" s="7">
        <v>5</v>
      </c>
      <c r="W2106" s="7" t="str" cm="1">
        <f t="array" ref="W2106">_xlfn.IFS(S2106&lt;=2,"High",S2106=3,"Moderate",S2106&lt;=5,"Low")</f>
        <v>High</v>
      </c>
      <c r="X2106" s="7">
        <v>4</v>
      </c>
      <c r="Y2106" s="7" t="str" cm="1">
        <f t="array" ref="Y2106">_xlfn.IFS(S2106&lt;=2,"High",S2106=3,"Moderate",S2106&lt;=5,"Low")</f>
        <v>High</v>
      </c>
      <c r="Z2106" s="7">
        <v>2</v>
      </c>
      <c r="AA2106" s="7" t="str" cm="1">
        <f t="array" ref="AA2106">_xlfn.IFS(S2106&lt;=2,"High",S2106=3,"Moderate",S2106&lt;=5,"Low")</f>
        <v>High</v>
      </c>
      <c r="AB2106" s="5">
        <v>44809</v>
      </c>
      <c r="AC2106" s="7" t="s">
        <v>67</v>
      </c>
      <c r="AD2106" s="7" t="s">
        <v>41</v>
      </c>
      <c r="AE2106" s="7" t="s">
        <v>72</v>
      </c>
      <c r="AF2106" s="7">
        <v>1</v>
      </c>
      <c r="AG2106" s="8">
        <v>896.12</v>
      </c>
      <c r="AH2106" s="7">
        <v>30</v>
      </c>
      <c r="AI2106" s="7" t="str" cm="1">
        <f t="array" ref="AI2106">_xlfn.IFS(AH2106&lt;=25,"Young",AH2106&lt;=50,"Adult",AH2106&gt;50,"Old")</f>
        <v>Adult</v>
      </c>
    </row>
    <row r="2107" spans="1:35" x14ac:dyDescent="0.35">
      <c r="A2107" s="11">
        <v>2629</v>
      </c>
      <c r="B2107" s="9">
        <v>45004</v>
      </c>
      <c r="C2107" s="10">
        <f t="shared" ca="1" si="32"/>
        <v>3.1694444444444443</v>
      </c>
      <c r="D2107" s="11" t="s">
        <v>52</v>
      </c>
      <c r="E2107" s="11" t="s">
        <v>28</v>
      </c>
      <c r="F2107" s="11" t="s">
        <v>29</v>
      </c>
      <c r="G2107" s="11" t="s">
        <v>30</v>
      </c>
      <c r="H2107" s="11" t="s">
        <v>55</v>
      </c>
      <c r="I2107" s="11" t="s">
        <v>32</v>
      </c>
      <c r="J2107" s="11" t="s">
        <v>56</v>
      </c>
      <c r="K2107" s="11" t="s">
        <v>110</v>
      </c>
      <c r="L2107" s="9">
        <v>27429</v>
      </c>
      <c r="M2107" s="11" t="s">
        <v>152</v>
      </c>
      <c r="N2107" s="11" t="s">
        <v>47</v>
      </c>
      <c r="O2107" s="11" t="s">
        <v>37</v>
      </c>
      <c r="P2107" s="11" t="s">
        <v>60</v>
      </c>
      <c r="Q2107" s="11" t="s">
        <v>39</v>
      </c>
      <c r="R2107" s="11" cm="1">
        <f t="array" ref="R2107">_xlfn.IFS(Table3[[#This Row],[Performance Levels]]="Exceeds",4,Table3[[#This Row],[Performance Levels]]="Fully Meets",3,Table3[[#This Row],[Performance Levels]]="PIP",1,Table3[[#This Row],[Performance Levels]]="Needs Improvement",2)</f>
        <v>3</v>
      </c>
      <c r="S2107" s="11">
        <v>1</v>
      </c>
      <c r="T2107" s="11" t="str" cm="1">
        <f t="array" ref="T2107">_xlfn.IFS(S2107&lt;=2,"Excellent",S2107=3,"Average",S2107&lt;=5,"Poor")</f>
        <v>Excellent</v>
      </c>
      <c r="U2107" s="9">
        <v>44858</v>
      </c>
      <c r="V2107" s="11">
        <v>1</v>
      </c>
      <c r="W2107" s="11" t="str" cm="1">
        <f t="array" ref="W2107">_xlfn.IFS(S2107&lt;=2,"High",S2107=3,"Moderate",S2107&lt;=5,"Low")</f>
        <v>High</v>
      </c>
      <c r="X2107" s="11">
        <v>5</v>
      </c>
      <c r="Y2107" s="11" t="str" cm="1">
        <f t="array" ref="Y2107">_xlfn.IFS(S2107&lt;=2,"High",S2107=3,"Moderate",S2107&lt;=5,"Low")</f>
        <v>High</v>
      </c>
      <c r="Z2107" s="11">
        <v>4</v>
      </c>
      <c r="AA2107" s="11" t="str" cm="1">
        <f t="array" ref="AA2107">_xlfn.IFS(S2107&lt;=2,"High",S2107=3,"Moderate",S2107&lt;=5,"Low")</f>
        <v>High</v>
      </c>
      <c r="AB2107" s="9">
        <v>44931</v>
      </c>
      <c r="AC2107" s="11" t="s">
        <v>91</v>
      </c>
      <c r="AD2107" s="11" t="s">
        <v>50</v>
      </c>
      <c r="AE2107" s="11" t="s">
        <v>62</v>
      </c>
      <c r="AF2107" s="11">
        <v>4</v>
      </c>
      <c r="AG2107" s="12">
        <v>750.65</v>
      </c>
      <c r="AH2107" s="11">
        <v>48</v>
      </c>
      <c r="AI2107" s="11" t="str" cm="1">
        <f t="array" ref="AI2107">_xlfn.IFS(AH2107&lt;=25,"Young",AH2107&lt;=50,"Adult",AH2107&gt;50,"Old")</f>
        <v>Adult</v>
      </c>
    </row>
    <row r="2108" spans="1:35" x14ac:dyDescent="0.35">
      <c r="A2108" s="7">
        <v>2630</v>
      </c>
      <c r="B2108" s="5">
        <v>44722</v>
      </c>
      <c r="C2108" s="6">
        <f t="shared" ca="1" si="32"/>
        <v>3.9444444444444446</v>
      </c>
      <c r="D2108" s="7" t="s">
        <v>52</v>
      </c>
      <c r="E2108" s="7" t="s">
        <v>43</v>
      </c>
      <c r="F2108" s="7" t="s">
        <v>29</v>
      </c>
      <c r="G2108" s="7" t="s">
        <v>45</v>
      </c>
      <c r="H2108" s="7" t="s">
        <v>55</v>
      </c>
      <c r="I2108" s="7" t="s">
        <v>54</v>
      </c>
      <c r="J2108" s="7" t="s">
        <v>56</v>
      </c>
      <c r="K2108" s="7" t="s">
        <v>69</v>
      </c>
      <c r="L2108" s="5">
        <v>34642</v>
      </c>
      <c r="M2108" s="7" t="s">
        <v>152</v>
      </c>
      <c r="N2108" s="7" t="s">
        <v>47</v>
      </c>
      <c r="O2108" s="7" t="s">
        <v>83</v>
      </c>
      <c r="P2108" s="7" t="s">
        <v>38</v>
      </c>
      <c r="Q2108" s="7" t="s">
        <v>39</v>
      </c>
      <c r="R2108" s="7" cm="1">
        <f t="array" ref="R2108">_xlfn.IFS(Table3[[#This Row],[Performance Levels]]="Exceeds",4,Table3[[#This Row],[Performance Levels]]="Fully Meets",3,Table3[[#This Row],[Performance Levels]]="PIP",1,Table3[[#This Row],[Performance Levels]]="Needs Improvement",2)</f>
        <v>3</v>
      </c>
      <c r="S2108" s="7">
        <v>5</v>
      </c>
      <c r="T2108" s="7" t="str" cm="1">
        <f t="array" ref="T2108">_xlfn.IFS(S2108&lt;=2,"Excellent",S2108=3,"Average",S2108&lt;=5,"Poor")</f>
        <v>Poor</v>
      </c>
      <c r="U2108" s="5">
        <v>44808</v>
      </c>
      <c r="V2108" s="7">
        <v>1</v>
      </c>
      <c r="W2108" s="7" t="str" cm="1">
        <f t="array" ref="W2108">_xlfn.IFS(S2108&lt;=2,"High",S2108=3,"Moderate",S2108&lt;=5,"Low")</f>
        <v>Low</v>
      </c>
      <c r="X2108" s="7">
        <v>5</v>
      </c>
      <c r="Y2108" s="7" t="str" cm="1">
        <f t="array" ref="Y2108">_xlfn.IFS(S2108&lt;=2,"High",S2108=3,"Moderate",S2108&lt;=5,"Low")</f>
        <v>Low</v>
      </c>
      <c r="Z2108" s="7">
        <v>4</v>
      </c>
      <c r="AA2108" s="7" t="str" cm="1">
        <f t="array" ref="AA2108">_xlfn.IFS(S2108&lt;=2,"High",S2108=3,"Moderate",S2108&lt;=5,"Low")</f>
        <v>Low</v>
      </c>
      <c r="AB2108" s="5">
        <v>44811</v>
      </c>
      <c r="AC2108" s="7" t="s">
        <v>67</v>
      </c>
      <c r="AD2108" s="7" t="s">
        <v>50</v>
      </c>
      <c r="AE2108" s="7" t="s">
        <v>51</v>
      </c>
      <c r="AF2108" s="7">
        <v>4</v>
      </c>
      <c r="AG2108" s="8">
        <v>424.19</v>
      </c>
      <c r="AH2108" s="7">
        <v>28</v>
      </c>
      <c r="AI2108" s="7" t="str" cm="1">
        <f t="array" ref="AI2108">_xlfn.IFS(AH2108&lt;=25,"Young",AH2108&lt;=50,"Adult",AH2108&gt;50,"Old")</f>
        <v>Adult</v>
      </c>
    </row>
    <row r="2109" spans="1:35" x14ac:dyDescent="0.35">
      <c r="A2109" s="11">
        <v>2631</v>
      </c>
      <c r="B2109" s="9">
        <v>44258</v>
      </c>
      <c r="C2109" s="10">
        <f t="shared" ca="1" si="32"/>
        <v>5.2138888888888886</v>
      </c>
      <c r="D2109" s="11" t="s">
        <v>52</v>
      </c>
      <c r="E2109" s="11" t="s">
        <v>86</v>
      </c>
      <c r="F2109" s="11" t="s">
        <v>29</v>
      </c>
      <c r="G2109" s="11" t="s">
        <v>54</v>
      </c>
      <c r="H2109" s="11" t="s">
        <v>31</v>
      </c>
      <c r="I2109" s="11" t="s">
        <v>54</v>
      </c>
      <c r="J2109" s="11" t="s">
        <v>56</v>
      </c>
      <c r="K2109" s="11" t="s">
        <v>101</v>
      </c>
      <c r="L2109" s="9">
        <v>35894</v>
      </c>
      <c r="M2109" s="11" t="s">
        <v>152</v>
      </c>
      <c r="N2109" s="11" t="s">
        <v>36</v>
      </c>
      <c r="O2109" s="11" t="s">
        <v>71</v>
      </c>
      <c r="P2109" s="11" t="s">
        <v>38</v>
      </c>
      <c r="Q2109" s="11" t="s">
        <v>39</v>
      </c>
      <c r="R2109" s="11" cm="1">
        <f t="array" ref="R2109">_xlfn.IFS(Table3[[#This Row],[Performance Levels]]="Exceeds",4,Table3[[#This Row],[Performance Levels]]="Fully Meets",3,Table3[[#This Row],[Performance Levels]]="PIP",1,Table3[[#This Row],[Performance Levels]]="Needs Improvement",2)</f>
        <v>3</v>
      </c>
      <c r="S2109" s="11">
        <v>2</v>
      </c>
      <c r="T2109" s="11" t="str" cm="1">
        <f t="array" ref="T2109">_xlfn.IFS(S2109&lt;=2,"Excellent",S2109=3,"Average",S2109&lt;=5,"Poor")</f>
        <v>Excellent</v>
      </c>
      <c r="U2109" s="9">
        <v>44934</v>
      </c>
      <c r="V2109" s="11">
        <v>5</v>
      </c>
      <c r="W2109" s="11" t="str" cm="1">
        <f t="array" ref="W2109">_xlfn.IFS(S2109&lt;=2,"High",S2109=3,"Moderate",S2109&lt;=5,"Low")</f>
        <v>High</v>
      </c>
      <c r="X2109" s="11">
        <v>1</v>
      </c>
      <c r="Y2109" s="11" t="str" cm="1">
        <f t="array" ref="Y2109">_xlfn.IFS(S2109&lt;=2,"High",S2109=3,"Moderate",S2109&lt;=5,"Low")</f>
        <v>High</v>
      </c>
      <c r="Z2109" s="11">
        <v>4</v>
      </c>
      <c r="AA2109" s="11" t="str" cm="1">
        <f t="array" ref="AA2109">_xlfn.IFS(S2109&lt;=2,"High",S2109=3,"Moderate",S2109&lt;=5,"Low")</f>
        <v>High</v>
      </c>
      <c r="AB2109" s="9">
        <v>44845</v>
      </c>
      <c r="AC2109" s="11" t="s">
        <v>49</v>
      </c>
      <c r="AD2109" s="11" t="s">
        <v>50</v>
      </c>
      <c r="AE2109" s="11" t="s">
        <v>51</v>
      </c>
      <c r="AF2109" s="11">
        <v>4</v>
      </c>
      <c r="AG2109" s="12">
        <v>775.32</v>
      </c>
      <c r="AH2109" s="11">
        <v>23</v>
      </c>
      <c r="AI2109" s="11" t="str" cm="1">
        <f t="array" ref="AI2109">_xlfn.IFS(AH2109&lt;=25,"Young",AH2109&lt;=50,"Adult",AH2109&gt;50,"Old")</f>
        <v>Young</v>
      </c>
    </row>
    <row r="2110" spans="1:35" x14ac:dyDescent="0.35">
      <c r="A2110" s="7">
        <v>2632</v>
      </c>
      <c r="B2110" s="5">
        <v>44626</v>
      </c>
      <c r="C2110" s="6">
        <f t="shared" ca="1" si="32"/>
        <v>4.2055555555555557</v>
      </c>
      <c r="D2110" s="7" t="s">
        <v>136</v>
      </c>
      <c r="E2110" s="7" t="s">
        <v>80</v>
      </c>
      <c r="F2110" s="7" t="s">
        <v>29</v>
      </c>
      <c r="G2110" s="7" t="s">
        <v>30</v>
      </c>
      <c r="H2110" s="7" t="s">
        <v>31</v>
      </c>
      <c r="I2110" s="7" t="s">
        <v>45</v>
      </c>
      <c r="J2110" s="7" t="s">
        <v>56</v>
      </c>
      <c r="K2110" s="7" t="s">
        <v>69</v>
      </c>
      <c r="L2110" s="5">
        <v>27687</v>
      </c>
      <c r="M2110" s="7" t="s">
        <v>154</v>
      </c>
      <c r="N2110" s="7" t="s">
        <v>36</v>
      </c>
      <c r="O2110" s="7" t="s">
        <v>48</v>
      </c>
      <c r="P2110" s="7" t="s">
        <v>76</v>
      </c>
      <c r="Q2110" s="7" t="s">
        <v>39</v>
      </c>
      <c r="R2110" s="7" cm="1">
        <f t="array" ref="R2110">_xlfn.IFS(Table3[[#This Row],[Performance Levels]]="Exceeds",4,Table3[[#This Row],[Performance Levels]]="Fully Meets",3,Table3[[#This Row],[Performance Levels]]="PIP",1,Table3[[#This Row],[Performance Levels]]="Needs Improvement",2)</f>
        <v>3</v>
      </c>
      <c r="S2110" s="7">
        <v>4</v>
      </c>
      <c r="T2110" s="7" t="str" cm="1">
        <f t="array" ref="T2110">_xlfn.IFS(S2110&lt;=2,"Excellent",S2110=3,"Average",S2110&lt;=5,"Poor")</f>
        <v>Poor</v>
      </c>
      <c r="U2110" s="5">
        <v>45114</v>
      </c>
      <c r="V2110" s="7">
        <v>1</v>
      </c>
      <c r="W2110" s="7" t="str" cm="1">
        <f t="array" ref="W2110">_xlfn.IFS(S2110&lt;=2,"High",S2110=3,"Moderate",S2110&lt;=5,"Low")</f>
        <v>Low</v>
      </c>
      <c r="X2110" s="7">
        <v>4</v>
      </c>
      <c r="Y2110" s="7" t="str" cm="1">
        <f t="array" ref="Y2110">_xlfn.IFS(S2110&lt;=2,"High",S2110=3,"Moderate",S2110&lt;=5,"Low")</f>
        <v>Low</v>
      </c>
      <c r="Z2110" s="7">
        <v>2</v>
      </c>
      <c r="AA2110" s="7" t="str" cm="1">
        <f t="array" ref="AA2110">_xlfn.IFS(S2110&lt;=2,"High",S2110=3,"Moderate",S2110&lt;=5,"Low")</f>
        <v>Low</v>
      </c>
      <c r="AB2110" s="5">
        <v>45035</v>
      </c>
      <c r="AC2110" s="7" t="s">
        <v>49</v>
      </c>
      <c r="AD2110" s="7" t="s">
        <v>50</v>
      </c>
      <c r="AE2110" s="7" t="s">
        <v>51</v>
      </c>
      <c r="AF2110" s="7">
        <v>2</v>
      </c>
      <c r="AG2110" s="8">
        <v>209.47</v>
      </c>
      <c r="AH2110" s="7">
        <v>47</v>
      </c>
      <c r="AI2110" s="7" t="str" cm="1">
        <f t="array" ref="AI2110">_xlfn.IFS(AH2110&lt;=25,"Young",AH2110&lt;=50,"Adult",AH2110&gt;50,"Old")</f>
        <v>Adult</v>
      </c>
    </row>
    <row r="2111" spans="1:35" x14ac:dyDescent="0.35">
      <c r="A2111" s="11">
        <v>2633</v>
      </c>
      <c r="B2111" s="9">
        <v>44781</v>
      </c>
      <c r="C2111" s="10">
        <f t="shared" ca="1" si="32"/>
        <v>3.7833333333333332</v>
      </c>
      <c r="D2111" s="11" t="s">
        <v>136</v>
      </c>
      <c r="E2111" s="11" t="s">
        <v>53</v>
      </c>
      <c r="F2111" s="11" t="s">
        <v>29</v>
      </c>
      <c r="G2111" s="11" t="s">
        <v>45</v>
      </c>
      <c r="H2111" s="11" t="s">
        <v>31</v>
      </c>
      <c r="I2111" s="11" t="s">
        <v>54</v>
      </c>
      <c r="J2111" s="11" t="s">
        <v>56</v>
      </c>
      <c r="K2111" s="11" t="s">
        <v>95</v>
      </c>
      <c r="L2111" s="9">
        <v>31299</v>
      </c>
      <c r="M2111" s="11" t="s">
        <v>154</v>
      </c>
      <c r="N2111" s="11" t="s">
        <v>36</v>
      </c>
      <c r="O2111" s="11" t="s">
        <v>37</v>
      </c>
      <c r="P2111" s="11" t="s">
        <v>60</v>
      </c>
      <c r="Q2111" s="11" t="s">
        <v>39</v>
      </c>
      <c r="R2111" s="11" cm="1">
        <f t="array" ref="R2111">_xlfn.IFS(Table3[[#This Row],[Performance Levels]]="Exceeds",4,Table3[[#This Row],[Performance Levels]]="Fully Meets",3,Table3[[#This Row],[Performance Levels]]="PIP",1,Table3[[#This Row],[Performance Levels]]="Needs Improvement",2)</f>
        <v>3</v>
      </c>
      <c r="S2111" s="11">
        <v>5</v>
      </c>
      <c r="T2111" s="11" t="str" cm="1">
        <f t="array" ref="T2111">_xlfn.IFS(S2111&lt;=2,"Excellent",S2111=3,"Average",S2111&lt;=5,"Poor")</f>
        <v>Poor</v>
      </c>
      <c r="U2111" s="9">
        <v>45108</v>
      </c>
      <c r="V2111" s="11">
        <v>5</v>
      </c>
      <c r="W2111" s="11" t="str" cm="1">
        <f t="array" ref="W2111">_xlfn.IFS(S2111&lt;=2,"High",S2111=3,"Moderate",S2111&lt;=5,"Low")</f>
        <v>Low</v>
      </c>
      <c r="X2111" s="11">
        <v>2</v>
      </c>
      <c r="Y2111" s="11" t="str" cm="1">
        <f t="array" ref="Y2111">_xlfn.IFS(S2111&lt;=2,"High",S2111=3,"Moderate",S2111&lt;=5,"Low")</f>
        <v>Low</v>
      </c>
      <c r="Z2111" s="11">
        <v>3</v>
      </c>
      <c r="AA2111" s="11" t="str" cm="1">
        <f t="array" ref="AA2111">_xlfn.IFS(S2111&lt;=2,"High",S2111=3,"Moderate",S2111&lt;=5,"Low")</f>
        <v>Low</v>
      </c>
      <c r="AB2111" s="9">
        <v>44966</v>
      </c>
      <c r="AC2111" s="11" t="s">
        <v>61</v>
      </c>
      <c r="AD2111" s="11" t="s">
        <v>41</v>
      </c>
      <c r="AE2111" s="11" t="s">
        <v>62</v>
      </c>
      <c r="AF2111" s="11">
        <v>2</v>
      </c>
      <c r="AG2111" s="12">
        <v>859.39</v>
      </c>
      <c r="AH2111" s="11">
        <v>37</v>
      </c>
      <c r="AI2111" s="11" t="str" cm="1">
        <f t="array" ref="AI2111">_xlfn.IFS(AH2111&lt;=25,"Young",AH2111&lt;=50,"Adult",AH2111&gt;50,"Old")</f>
        <v>Adult</v>
      </c>
    </row>
    <row r="2112" spans="1:35" x14ac:dyDescent="0.35">
      <c r="A2112" s="7">
        <v>2634</v>
      </c>
      <c r="B2112" s="5">
        <v>44997</v>
      </c>
      <c r="C2112" s="6">
        <f t="shared" ca="1" si="32"/>
        <v>3.1888888888888891</v>
      </c>
      <c r="D2112" s="7" t="s">
        <v>136</v>
      </c>
      <c r="E2112" s="7" t="s">
        <v>93</v>
      </c>
      <c r="F2112" s="7" t="s">
        <v>29</v>
      </c>
      <c r="G2112" s="7" t="s">
        <v>45</v>
      </c>
      <c r="H2112" s="7" t="s">
        <v>55</v>
      </c>
      <c r="I2112" s="7" t="s">
        <v>32</v>
      </c>
      <c r="J2112" s="7" t="s">
        <v>56</v>
      </c>
      <c r="K2112" s="7" t="s">
        <v>69</v>
      </c>
      <c r="L2112" s="5">
        <v>52278</v>
      </c>
      <c r="M2112" s="7" t="s">
        <v>154</v>
      </c>
      <c r="N2112" s="7" t="s">
        <v>36</v>
      </c>
      <c r="O2112" s="7" t="s">
        <v>83</v>
      </c>
      <c r="P2112" s="7" t="s">
        <v>60</v>
      </c>
      <c r="Q2112" s="7" t="s">
        <v>39</v>
      </c>
      <c r="R2112" s="7" cm="1">
        <f t="array" ref="R2112">_xlfn.IFS(Table3[[#This Row],[Performance Levels]]="Exceeds",4,Table3[[#This Row],[Performance Levels]]="Fully Meets",3,Table3[[#This Row],[Performance Levels]]="PIP",1,Table3[[#This Row],[Performance Levels]]="Needs Improvement",2)</f>
        <v>3</v>
      </c>
      <c r="S2112" s="7">
        <v>4</v>
      </c>
      <c r="T2112" s="7" t="str" cm="1">
        <f t="array" ref="T2112">_xlfn.IFS(S2112&lt;=2,"Excellent",S2112=3,"Average",S2112&lt;=5,"Poor")</f>
        <v>Poor</v>
      </c>
      <c r="U2112" s="5">
        <v>44907</v>
      </c>
      <c r="V2112" s="7">
        <v>3</v>
      </c>
      <c r="W2112" s="7" t="str" cm="1">
        <f t="array" ref="W2112">_xlfn.IFS(S2112&lt;=2,"High",S2112=3,"Moderate",S2112&lt;=5,"Low")</f>
        <v>Low</v>
      </c>
      <c r="X2112" s="7">
        <v>5</v>
      </c>
      <c r="Y2112" s="7" t="str" cm="1">
        <f t="array" ref="Y2112">_xlfn.IFS(S2112&lt;=2,"High",S2112=3,"Moderate",S2112&lt;=5,"Low")</f>
        <v>Low</v>
      </c>
      <c r="Z2112" s="7">
        <v>3</v>
      </c>
      <c r="AA2112" s="7" t="str" cm="1">
        <f t="array" ref="AA2112">_xlfn.IFS(S2112&lt;=2,"High",S2112=3,"Moderate",S2112&lt;=5,"Low")</f>
        <v>Low</v>
      </c>
      <c r="AB2112" s="5">
        <v>45072</v>
      </c>
      <c r="AC2112" s="7" t="s">
        <v>61</v>
      </c>
      <c r="AD2112" s="7" t="s">
        <v>50</v>
      </c>
      <c r="AE2112" s="7" t="s">
        <v>62</v>
      </c>
      <c r="AF2112" s="7">
        <v>1</v>
      </c>
      <c r="AG2112" s="8">
        <v>532.85</v>
      </c>
      <c r="AH2112" s="7">
        <v>80</v>
      </c>
      <c r="AI2112" s="7" t="str" cm="1">
        <f t="array" ref="AI2112">_xlfn.IFS(AH2112&lt;=25,"Young",AH2112&lt;=50,"Adult",AH2112&gt;50,"Old")</f>
        <v>Old</v>
      </c>
    </row>
    <row r="2113" spans="1:35" x14ac:dyDescent="0.35">
      <c r="A2113" s="11">
        <v>2635</v>
      </c>
      <c r="B2113" s="9">
        <v>43586</v>
      </c>
      <c r="C2113" s="10">
        <f t="shared" ca="1" si="32"/>
        <v>7.052777777777778</v>
      </c>
      <c r="D2113" s="11" t="s">
        <v>137</v>
      </c>
      <c r="E2113" s="11" t="s">
        <v>84</v>
      </c>
      <c r="F2113" s="11" t="s">
        <v>29</v>
      </c>
      <c r="G2113" s="11" t="s">
        <v>54</v>
      </c>
      <c r="H2113" s="11" t="s">
        <v>55</v>
      </c>
      <c r="I2113" s="11" t="s">
        <v>32</v>
      </c>
      <c r="J2113" s="11" t="s">
        <v>131</v>
      </c>
      <c r="K2113" s="11" t="s">
        <v>64</v>
      </c>
      <c r="L2113" s="9">
        <v>21027</v>
      </c>
      <c r="M2113" s="11" t="s">
        <v>35</v>
      </c>
      <c r="N2113" s="11" t="s">
        <v>36</v>
      </c>
      <c r="O2113" s="11" t="s">
        <v>83</v>
      </c>
      <c r="P2113" s="11" t="s">
        <v>76</v>
      </c>
      <c r="Q2113" s="11" t="s">
        <v>39</v>
      </c>
      <c r="R2113" s="11" cm="1">
        <f t="array" ref="R2113">_xlfn.IFS(Table3[[#This Row],[Performance Levels]]="Exceeds",4,Table3[[#This Row],[Performance Levels]]="Fully Meets",3,Table3[[#This Row],[Performance Levels]]="PIP",1,Table3[[#This Row],[Performance Levels]]="Needs Improvement",2)</f>
        <v>3</v>
      </c>
      <c r="S2113" s="11">
        <v>1</v>
      </c>
      <c r="T2113" s="11" t="str" cm="1">
        <f t="array" ref="T2113">_xlfn.IFS(S2113&lt;=2,"Excellent",S2113=3,"Average",S2113&lt;=5,"Poor")</f>
        <v>Excellent</v>
      </c>
      <c r="U2113" s="9">
        <v>45098</v>
      </c>
      <c r="V2113" s="11">
        <v>3</v>
      </c>
      <c r="W2113" s="11" t="str" cm="1">
        <f t="array" ref="W2113">_xlfn.IFS(S2113&lt;=2,"High",S2113=3,"Moderate",S2113&lt;=5,"Low")</f>
        <v>High</v>
      </c>
      <c r="X2113" s="11">
        <v>1</v>
      </c>
      <c r="Y2113" s="11" t="str" cm="1">
        <f t="array" ref="Y2113">_xlfn.IFS(S2113&lt;=2,"High",S2113=3,"Moderate",S2113&lt;=5,"Low")</f>
        <v>High</v>
      </c>
      <c r="Z2113" s="11">
        <v>3</v>
      </c>
      <c r="AA2113" s="11" t="str" cm="1">
        <f t="array" ref="AA2113">_xlfn.IFS(S2113&lt;=2,"High",S2113=3,"Moderate",S2113&lt;=5,"Low")</f>
        <v>High</v>
      </c>
      <c r="AB2113" s="9">
        <v>44960</v>
      </c>
      <c r="AC2113" s="11" t="s">
        <v>91</v>
      </c>
      <c r="AD2113" s="11" t="s">
        <v>50</v>
      </c>
      <c r="AE2113" s="11" t="s">
        <v>72</v>
      </c>
      <c r="AF2113" s="11">
        <v>2</v>
      </c>
      <c r="AG2113" s="12">
        <v>136.6</v>
      </c>
      <c r="AH2113" s="11">
        <v>62</v>
      </c>
      <c r="AI2113" s="11" t="str" cm="1">
        <f t="array" ref="AI2113">_xlfn.IFS(AH2113&lt;=25,"Young",AH2113&lt;=50,"Adult",AH2113&gt;50,"Old")</f>
        <v>Old</v>
      </c>
    </row>
    <row r="2114" spans="1:35" x14ac:dyDescent="0.35">
      <c r="A2114" s="7">
        <v>2636</v>
      </c>
      <c r="B2114" s="5">
        <v>43356</v>
      </c>
      <c r="C2114" s="6">
        <f t="shared" ca="1" si="32"/>
        <v>7.6861111111111109</v>
      </c>
      <c r="D2114" s="7" t="s">
        <v>52</v>
      </c>
      <c r="E2114" s="7" t="s">
        <v>93</v>
      </c>
      <c r="F2114" s="7" t="s">
        <v>29</v>
      </c>
      <c r="G2114" s="7" t="s">
        <v>54</v>
      </c>
      <c r="H2114" s="7" t="s">
        <v>55</v>
      </c>
      <c r="I2114" s="7" t="s">
        <v>32</v>
      </c>
      <c r="J2114" s="7" t="s">
        <v>56</v>
      </c>
      <c r="K2114" s="7" t="s">
        <v>74</v>
      </c>
      <c r="L2114" s="5">
        <v>25892</v>
      </c>
      <c r="M2114" s="7" t="s">
        <v>35</v>
      </c>
      <c r="N2114" s="7" t="s">
        <v>47</v>
      </c>
      <c r="O2114" s="7" t="s">
        <v>83</v>
      </c>
      <c r="P2114" s="7" t="s">
        <v>66</v>
      </c>
      <c r="Q2114" s="7" t="s">
        <v>39</v>
      </c>
      <c r="R2114" s="7" cm="1">
        <f t="array" ref="R2114">_xlfn.IFS(Table3[[#This Row],[Performance Levels]]="Exceeds",4,Table3[[#This Row],[Performance Levels]]="Fully Meets",3,Table3[[#This Row],[Performance Levels]]="PIP",1,Table3[[#This Row],[Performance Levels]]="Needs Improvement",2)</f>
        <v>3</v>
      </c>
      <c r="S2114" s="7">
        <v>5</v>
      </c>
      <c r="T2114" s="7" t="str" cm="1">
        <f t="array" ref="T2114">_xlfn.IFS(S2114&lt;=2,"Excellent",S2114=3,"Average",S2114&lt;=5,"Poor")</f>
        <v>Poor</v>
      </c>
      <c r="U2114" s="5">
        <v>44915</v>
      </c>
      <c r="V2114" s="7">
        <v>5</v>
      </c>
      <c r="W2114" s="7" t="str" cm="1">
        <f t="array" ref="W2114">_xlfn.IFS(S2114&lt;=2,"High",S2114=3,"Moderate",S2114&lt;=5,"Low")</f>
        <v>Low</v>
      </c>
      <c r="X2114" s="7">
        <v>3</v>
      </c>
      <c r="Y2114" s="7" t="str" cm="1">
        <f t="array" ref="Y2114">_xlfn.IFS(S2114&lt;=2,"High",S2114=3,"Moderate",S2114&lt;=5,"Low")</f>
        <v>Low</v>
      </c>
      <c r="Z2114" s="7">
        <v>3</v>
      </c>
      <c r="AA2114" s="7" t="str" cm="1">
        <f t="array" ref="AA2114">_xlfn.IFS(S2114&lt;=2,"High",S2114=3,"Moderate",S2114&lt;=5,"Low")</f>
        <v>Low</v>
      </c>
      <c r="AB2114" s="5">
        <v>45121</v>
      </c>
      <c r="AC2114" s="7" t="s">
        <v>91</v>
      </c>
      <c r="AD2114" s="7" t="s">
        <v>41</v>
      </c>
      <c r="AE2114" s="7" t="s">
        <v>72</v>
      </c>
      <c r="AF2114" s="7">
        <v>4</v>
      </c>
      <c r="AG2114" s="8">
        <v>483.54</v>
      </c>
      <c r="AH2114" s="7">
        <v>48</v>
      </c>
      <c r="AI2114" s="7" t="str" cm="1">
        <f t="array" ref="AI2114">_xlfn.IFS(AH2114&lt;=25,"Young",AH2114&lt;=50,"Adult",AH2114&gt;50,"Old")</f>
        <v>Adult</v>
      </c>
    </row>
    <row r="2115" spans="1:35" x14ac:dyDescent="0.35">
      <c r="A2115" s="11">
        <v>2637</v>
      </c>
      <c r="B2115" s="9">
        <v>44881</v>
      </c>
      <c r="C2115" s="10">
        <f t="shared" ref="C2115:C2178" ca="1" si="33">YEARFRAC(B2115,TODAY())</f>
        <v>3.5111111111111111</v>
      </c>
      <c r="D2115" s="11" t="s">
        <v>52</v>
      </c>
      <c r="E2115" s="11" t="s">
        <v>73</v>
      </c>
      <c r="F2115" s="11" t="s">
        <v>29</v>
      </c>
      <c r="G2115" s="11" t="s">
        <v>30</v>
      </c>
      <c r="H2115" s="11" t="s">
        <v>44</v>
      </c>
      <c r="I2115" s="11" t="s">
        <v>32</v>
      </c>
      <c r="J2115" s="11" t="s">
        <v>56</v>
      </c>
      <c r="K2115" s="11" t="s">
        <v>95</v>
      </c>
      <c r="L2115" s="9">
        <v>24749</v>
      </c>
      <c r="M2115" s="11" t="s">
        <v>35</v>
      </c>
      <c r="N2115" s="11" t="s">
        <v>47</v>
      </c>
      <c r="O2115" s="11" t="s">
        <v>83</v>
      </c>
      <c r="P2115" s="11" t="s">
        <v>76</v>
      </c>
      <c r="Q2115" s="11" t="s">
        <v>39</v>
      </c>
      <c r="R2115" s="11" cm="1">
        <f t="array" ref="R2115">_xlfn.IFS(Table3[[#This Row],[Performance Levels]]="Exceeds",4,Table3[[#This Row],[Performance Levels]]="Fully Meets",3,Table3[[#This Row],[Performance Levels]]="PIP",1,Table3[[#This Row],[Performance Levels]]="Needs Improvement",2)</f>
        <v>3</v>
      </c>
      <c r="S2115" s="11">
        <v>5</v>
      </c>
      <c r="T2115" s="11" t="str" cm="1">
        <f t="array" ref="T2115">_xlfn.IFS(S2115&lt;=2,"Excellent",S2115=3,"Average",S2115&lt;=5,"Poor")</f>
        <v>Poor</v>
      </c>
      <c r="U2115" s="9">
        <v>45104</v>
      </c>
      <c r="V2115" s="11">
        <v>2</v>
      </c>
      <c r="W2115" s="11" t="str" cm="1">
        <f t="array" ref="W2115">_xlfn.IFS(S2115&lt;=2,"High",S2115=3,"Moderate",S2115&lt;=5,"Low")</f>
        <v>Low</v>
      </c>
      <c r="X2115" s="11">
        <v>2</v>
      </c>
      <c r="Y2115" s="11" t="str" cm="1">
        <f t="array" ref="Y2115">_xlfn.IFS(S2115&lt;=2,"High",S2115=3,"Moderate",S2115&lt;=5,"Low")</f>
        <v>Low</v>
      </c>
      <c r="Z2115" s="11">
        <v>2</v>
      </c>
      <c r="AA2115" s="11" t="str" cm="1">
        <f t="array" ref="AA2115">_xlfn.IFS(S2115&lt;=2,"High",S2115=3,"Moderate",S2115&lt;=5,"Low")</f>
        <v>Low</v>
      </c>
      <c r="AB2115" s="9">
        <v>45040</v>
      </c>
      <c r="AC2115" s="11" t="s">
        <v>91</v>
      </c>
      <c r="AD2115" s="11" t="s">
        <v>41</v>
      </c>
      <c r="AE2115" s="11" t="s">
        <v>62</v>
      </c>
      <c r="AF2115" s="11">
        <v>1</v>
      </c>
      <c r="AG2115" s="12">
        <v>709.79</v>
      </c>
      <c r="AH2115" s="11">
        <v>55</v>
      </c>
      <c r="AI2115" s="11" t="str" cm="1">
        <f t="array" ref="AI2115">_xlfn.IFS(AH2115&lt;=25,"Young",AH2115&lt;=50,"Adult",AH2115&gt;50,"Old")</f>
        <v>Old</v>
      </c>
    </row>
    <row r="2116" spans="1:35" x14ac:dyDescent="0.35">
      <c r="A2116" s="7">
        <v>2638</v>
      </c>
      <c r="B2116" s="5">
        <v>44520</v>
      </c>
      <c r="C2116" s="6">
        <f t="shared" ca="1" si="33"/>
        <v>4.5</v>
      </c>
      <c r="D2116" s="7" t="s">
        <v>52</v>
      </c>
      <c r="E2116" s="7" t="s">
        <v>80</v>
      </c>
      <c r="F2116" s="7" t="s">
        <v>29</v>
      </c>
      <c r="G2116" s="7" t="s">
        <v>30</v>
      </c>
      <c r="H2116" s="7" t="s">
        <v>55</v>
      </c>
      <c r="I2116" s="7" t="s">
        <v>54</v>
      </c>
      <c r="J2116" s="7" t="s">
        <v>56</v>
      </c>
      <c r="K2116" s="7" t="s">
        <v>101</v>
      </c>
      <c r="L2116" s="5">
        <v>20830</v>
      </c>
      <c r="M2116" s="7" t="s">
        <v>155</v>
      </c>
      <c r="N2116" s="7" t="s">
        <v>47</v>
      </c>
      <c r="O2116" s="7" t="s">
        <v>83</v>
      </c>
      <c r="P2116" s="7" t="s">
        <v>76</v>
      </c>
      <c r="Q2116" s="7" t="s">
        <v>39</v>
      </c>
      <c r="R2116" s="7" cm="1">
        <f t="array" ref="R2116">_xlfn.IFS(Table3[[#This Row],[Performance Levels]]="Exceeds",4,Table3[[#This Row],[Performance Levels]]="Fully Meets",3,Table3[[#This Row],[Performance Levels]]="PIP",1,Table3[[#This Row],[Performance Levels]]="Needs Improvement",2)</f>
        <v>3</v>
      </c>
      <c r="S2116" s="7">
        <v>2</v>
      </c>
      <c r="T2116" s="7" t="str" cm="1">
        <f t="array" ref="T2116">_xlfn.IFS(S2116&lt;=2,"Excellent",S2116=3,"Average",S2116&lt;=5,"Poor")</f>
        <v>Excellent</v>
      </c>
      <c r="U2116" s="5">
        <v>45044</v>
      </c>
      <c r="V2116" s="7">
        <v>1</v>
      </c>
      <c r="W2116" s="7" t="str" cm="1">
        <f t="array" ref="W2116">_xlfn.IFS(S2116&lt;=2,"High",S2116=3,"Moderate",S2116&lt;=5,"Low")</f>
        <v>High</v>
      </c>
      <c r="X2116" s="7">
        <v>2</v>
      </c>
      <c r="Y2116" s="7" t="str" cm="1">
        <f t="array" ref="Y2116">_xlfn.IFS(S2116&lt;=2,"High",S2116=3,"Moderate",S2116&lt;=5,"Low")</f>
        <v>High</v>
      </c>
      <c r="Z2116" s="7">
        <v>2</v>
      </c>
      <c r="AA2116" s="7" t="str" cm="1">
        <f t="array" ref="AA2116">_xlfn.IFS(S2116&lt;=2,"High",S2116=3,"Moderate",S2116&lt;=5,"Low")</f>
        <v>High</v>
      </c>
      <c r="AB2116" s="5">
        <v>45074</v>
      </c>
      <c r="AC2116" s="7" t="s">
        <v>67</v>
      </c>
      <c r="AD2116" s="7" t="s">
        <v>50</v>
      </c>
      <c r="AE2116" s="7" t="s">
        <v>72</v>
      </c>
      <c r="AF2116" s="7">
        <v>2</v>
      </c>
      <c r="AG2116" s="8">
        <v>152.85</v>
      </c>
      <c r="AH2116" s="7">
        <v>64</v>
      </c>
      <c r="AI2116" s="7" t="str" cm="1">
        <f t="array" ref="AI2116">_xlfn.IFS(AH2116&lt;=25,"Young",AH2116&lt;=50,"Adult",AH2116&gt;50,"Old")</f>
        <v>Old</v>
      </c>
    </row>
    <row r="2117" spans="1:35" x14ac:dyDescent="0.35">
      <c r="A2117" s="11">
        <v>2639</v>
      </c>
      <c r="B2117" s="9">
        <v>44103</v>
      </c>
      <c r="C2117" s="10">
        <f t="shared" ca="1" si="33"/>
        <v>5.6416666666666666</v>
      </c>
      <c r="D2117" s="11" t="s">
        <v>52</v>
      </c>
      <c r="E2117" s="11" t="s">
        <v>53</v>
      </c>
      <c r="F2117" s="11" t="s">
        <v>29</v>
      </c>
      <c r="G2117" s="11" t="s">
        <v>45</v>
      </c>
      <c r="H2117" s="11" t="s">
        <v>31</v>
      </c>
      <c r="I2117" s="11" t="s">
        <v>32</v>
      </c>
      <c r="J2117" s="11" t="s">
        <v>56</v>
      </c>
      <c r="K2117" s="11" t="s">
        <v>95</v>
      </c>
      <c r="L2117" s="9">
        <v>27659</v>
      </c>
      <c r="M2117" s="11" t="s">
        <v>155</v>
      </c>
      <c r="N2117" s="11" t="s">
        <v>47</v>
      </c>
      <c r="O2117" s="11" t="s">
        <v>83</v>
      </c>
      <c r="P2117" s="11" t="s">
        <v>66</v>
      </c>
      <c r="Q2117" s="11" t="s">
        <v>39</v>
      </c>
      <c r="R2117" s="11" cm="1">
        <f t="array" ref="R2117">_xlfn.IFS(Table3[[#This Row],[Performance Levels]]="Exceeds",4,Table3[[#This Row],[Performance Levels]]="Fully Meets",3,Table3[[#This Row],[Performance Levels]]="PIP",1,Table3[[#This Row],[Performance Levels]]="Needs Improvement",2)</f>
        <v>3</v>
      </c>
      <c r="S2117" s="11">
        <v>2</v>
      </c>
      <c r="T2117" s="11" t="str" cm="1">
        <f t="array" ref="T2117">_xlfn.IFS(S2117&lt;=2,"Excellent",S2117=3,"Average",S2117&lt;=5,"Poor")</f>
        <v>Excellent</v>
      </c>
      <c r="U2117" s="9">
        <v>44957</v>
      </c>
      <c r="V2117" s="11">
        <v>1</v>
      </c>
      <c r="W2117" s="11" t="str" cm="1">
        <f t="array" ref="W2117">_xlfn.IFS(S2117&lt;=2,"High",S2117=3,"Moderate",S2117&lt;=5,"Low")</f>
        <v>High</v>
      </c>
      <c r="X2117" s="11">
        <v>3</v>
      </c>
      <c r="Y2117" s="11" t="str" cm="1">
        <f t="array" ref="Y2117">_xlfn.IFS(S2117&lt;=2,"High",S2117=3,"Moderate",S2117&lt;=5,"Low")</f>
        <v>High</v>
      </c>
      <c r="Z2117" s="11">
        <v>3</v>
      </c>
      <c r="AA2117" s="11" t="str" cm="1">
        <f t="array" ref="AA2117">_xlfn.IFS(S2117&lt;=2,"High",S2117=3,"Moderate",S2117&lt;=5,"Low")</f>
        <v>High</v>
      </c>
      <c r="AB2117" s="9">
        <v>44976</v>
      </c>
      <c r="AC2117" s="11" t="s">
        <v>61</v>
      </c>
      <c r="AD2117" s="11" t="s">
        <v>41</v>
      </c>
      <c r="AE2117" s="11" t="s">
        <v>62</v>
      </c>
      <c r="AF2117" s="11">
        <v>4</v>
      </c>
      <c r="AG2117" s="12">
        <v>977.29</v>
      </c>
      <c r="AH2117" s="11">
        <v>45</v>
      </c>
      <c r="AI2117" s="11" t="str" cm="1">
        <f t="array" ref="AI2117">_xlfn.IFS(AH2117&lt;=25,"Young",AH2117&lt;=50,"Adult",AH2117&gt;50,"Old")</f>
        <v>Adult</v>
      </c>
    </row>
    <row r="2118" spans="1:35" x14ac:dyDescent="0.35">
      <c r="A2118" s="7">
        <v>2640</v>
      </c>
      <c r="B2118" s="5">
        <v>44436</v>
      </c>
      <c r="C2118" s="6">
        <f t="shared" ca="1" si="33"/>
        <v>4.7277777777777779</v>
      </c>
      <c r="D2118" s="7" t="s">
        <v>52</v>
      </c>
      <c r="E2118" s="7" t="s">
        <v>68</v>
      </c>
      <c r="F2118" s="7" t="s">
        <v>29</v>
      </c>
      <c r="G2118" s="7" t="s">
        <v>30</v>
      </c>
      <c r="H2118" s="7" t="s">
        <v>55</v>
      </c>
      <c r="I2118" s="7" t="s">
        <v>54</v>
      </c>
      <c r="J2118" s="7" t="s">
        <v>56</v>
      </c>
      <c r="K2118" s="7" t="s">
        <v>100</v>
      </c>
      <c r="L2118" s="5">
        <v>22956</v>
      </c>
      <c r="M2118" s="7" t="s">
        <v>155</v>
      </c>
      <c r="N2118" s="7" t="s">
        <v>47</v>
      </c>
      <c r="O2118" s="7" t="s">
        <v>71</v>
      </c>
      <c r="P2118" s="7" t="s">
        <v>60</v>
      </c>
      <c r="Q2118" s="7" t="s">
        <v>39</v>
      </c>
      <c r="R2118" s="7" cm="1">
        <f t="array" ref="R2118">_xlfn.IFS(Table3[[#This Row],[Performance Levels]]="Exceeds",4,Table3[[#This Row],[Performance Levels]]="Fully Meets",3,Table3[[#This Row],[Performance Levels]]="PIP",1,Table3[[#This Row],[Performance Levels]]="Needs Improvement",2)</f>
        <v>3</v>
      </c>
      <c r="S2118" s="7">
        <v>4</v>
      </c>
      <c r="T2118" s="7" t="str" cm="1">
        <f t="array" ref="T2118">_xlfn.IFS(S2118&lt;=2,"Excellent",S2118=3,"Average",S2118&lt;=5,"Poor")</f>
        <v>Poor</v>
      </c>
      <c r="U2118" s="5">
        <v>45124</v>
      </c>
      <c r="V2118" s="7">
        <v>1</v>
      </c>
      <c r="W2118" s="7" t="str" cm="1">
        <f t="array" ref="W2118">_xlfn.IFS(S2118&lt;=2,"High",S2118=3,"Moderate",S2118&lt;=5,"Low")</f>
        <v>Low</v>
      </c>
      <c r="X2118" s="7">
        <v>5</v>
      </c>
      <c r="Y2118" s="7" t="str" cm="1">
        <f t="array" ref="Y2118">_xlfn.IFS(S2118&lt;=2,"High",S2118=3,"Moderate",S2118&lt;=5,"Low")</f>
        <v>Low</v>
      </c>
      <c r="Z2118" s="7">
        <v>2</v>
      </c>
      <c r="AA2118" s="7" t="str" cm="1">
        <f t="array" ref="AA2118">_xlfn.IFS(S2118&lt;=2,"High",S2118=3,"Moderate",S2118&lt;=5,"Low")</f>
        <v>Low</v>
      </c>
      <c r="AB2118" s="5">
        <v>44977</v>
      </c>
      <c r="AC2118" s="7" t="s">
        <v>61</v>
      </c>
      <c r="AD2118" s="7" t="s">
        <v>41</v>
      </c>
      <c r="AE2118" s="7" t="s">
        <v>42</v>
      </c>
      <c r="AF2118" s="7">
        <v>4</v>
      </c>
      <c r="AG2118" s="8">
        <v>237.14</v>
      </c>
      <c r="AH2118" s="7">
        <v>59</v>
      </c>
      <c r="AI2118" s="7" t="str" cm="1">
        <f t="array" ref="AI2118">_xlfn.IFS(AH2118&lt;=25,"Young",AH2118&lt;=50,"Adult",AH2118&gt;50,"Old")</f>
        <v>Old</v>
      </c>
    </row>
    <row r="2119" spans="1:35" x14ac:dyDescent="0.35">
      <c r="A2119" s="11">
        <v>2641</v>
      </c>
      <c r="B2119" s="9">
        <v>44314</v>
      </c>
      <c r="C2119" s="10">
        <f t="shared" ca="1" si="33"/>
        <v>5.0611111111111109</v>
      </c>
      <c r="D2119" s="11" t="s">
        <v>52</v>
      </c>
      <c r="E2119" s="11" t="s">
        <v>28</v>
      </c>
      <c r="F2119" s="11" t="s">
        <v>29</v>
      </c>
      <c r="G2119" s="11" t="s">
        <v>54</v>
      </c>
      <c r="H2119" s="11" t="s">
        <v>44</v>
      </c>
      <c r="I2119" s="11" t="s">
        <v>54</v>
      </c>
      <c r="J2119" s="11" t="s">
        <v>56</v>
      </c>
      <c r="K2119" s="11" t="s">
        <v>46</v>
      </c>
      <c r="L2119" s="9">
        <v>27595</v>
      </c>
      <c r="M2119" s="11" t="s">
        <v>155</v>
      </c>
      <c r="N2119" s="11" t="s">
        <v>47</v>
      </c>
      <c r="O2119" s="11" t="s">
        <v>83</v>
      </c>
      <c r="P2119" s="11" t="s">
        <v>66</v>
      </c>
      <c r="Q2119" s="11" t="s">
        <v>39</v>
      </c>
      <c r="R2119" s="11" cm="1">
        <f t="array" ref="R2119">_xlfn.IFS(Table3[[#This Row],[Performance Levels]]="Exceeds",4,Table3[[#This Row],[Performance Levels]]="Fully Meets",3,Table3[[#This Row],[Performance Levels]]="PIP",1,Table3[[#This Row],[Performance Levels]]="Needs Improvement",2)</f>
        <v>3</v>
      </c>
      <c r="S2119" s="11">
        <v>2</v>
      </c>
      <c r="T2119" s="11" t="str" cm="1">
        <f t="array" ref="T2119">_xlfn.IFS(S2119&lt;=2,"Excellent",S2119=3,"Average",S2119&lt;=5,"Poor")</f>
        <v>Excellent</v>
      </c>
      <c r="U2119" s="9">
        <v>44890</v>
      </c>
      <c r="V2119" s="11">
        <v>2</v>
      </c>
      <c r="W2119" s="11" t="str" cm="1">
        <f t="array" ref="W2119">_xlfn.IFS(S2119&lt;=2,"High",S2119=3,"Moderate",S2119&lt;=5,"Low")</f>
        <v>High</v>
      </c>
      <c r="X2119" s="11">
        <v>3</v>
      </c>
      <c r="Y2119" s="11" t="str" cm="1">
        <f t="array" ref="Y2119">_xlfn.IFS(S2119&lt;=2,"High",S2119=3,"Moderate",S2119&lt;=5,"Low")</f>
        <v>High</v>
      </c>
      <c r="Z2119" s="11">
        <v>5</v>
      </c>
      <c r="AA2119" s="11" t="str" cm="1">
        <f t="array" ref="AA2119">_xlfn.IFS(S2119&lt;=2,"High",S2119=3,"Moderate",S2119&lt;=5,"Low")</f>
        <v>High</v>
      </c>
      <c r="AB2119" s="9">
        <v>44798</v>
      </c>
      <c r="AC2119" s="11" t="s">
        <v>67</v>
      </c>
      <c r="AD2119" s="11" t="s">
        <v>41</v>
      </c>
      <c r="AE2119" s="11" t="s">
        <v>72</v>
      </c>
      <c r="AF2119" s="11">
        <v>5</v>
      </c>
      <c r="AG2119" s="12">
        <v>637.84</v>
      </c>
      <c r="AH2119" s="11">
        <v>46</v>
      </c>
      <c r="AI2119" s="11" t="str" cm="1">
        <f t="array" ref="AI2119">_xlfn.IFS(AH2119&lt;=25,"Young",AH2119&lt;=50,"Adult",AH2119&gt;50,"Old")</f>
        <v>Adult</v>
      </c>
    </row>
    <row r="2120" spans="1:35" x14ac:dyDescent="0.35">
      <c r="A2120" s="7">
        <v>2642</v>
      </c>
      <c r="B2120" s="5">
        <v>44727</v>
      </c>
      <c r="C2120" s="6">
        <f t="shared" ca="1" si="33"/>
        <v>3.9305555555555554</v>
      </c>
      <c r="D2120" s="7" t="s">
        <v>52</v>
      </c>
      <c r="E2120" s="7" t="s">
        <v>84</v>
      </c>
      <c r="F2120" s="7" t="s">
        <v>29</v>
      </c>
      <c r="G2120" s="7" t="s">
        <v>54</v>
      </c>
      <c r="H2120" s="7" t="s">
        <v>31</v>
      </c>
      <c r="I2120" s="7" t="s">
        <v>54</v>
      </c>
      <c r="J2120" s="7" t="s">
        <v>56</v>
      </c>
      <c r="K2120" s="7" t="s">
        <v>69</v>
      </c>
      <c r="L2120" s="5">
        <v>18792</v>
      </c>
      <c r="M2120" s="7" t="s">
        <v>157</v>
      </c>
      <c r="N2120" s="7" t="s">
        <v>47</v>
      </c>
      <c r="O2120" s="7" t="s">
        <v>83</v>
      </c>
      <c r="P2120" s="7" t="s">
        <v>76</v>
      </c>
      <c r="Q2120" s="7" t="s">
        <v>39</v>
      </c>
      <c r="R2120" s="7" cm="1">
        <f t="array" ref="R2120">_xlfn.IFS(Table3[[#This Row],[Performance Levels]]="Exceeds",4,Table3[[#This Row],[Performance Levels]]="Fully Meets",3,Table3[[#This Row],[Performance Levels]]="PIP",1,Table3[[#This Row],[Performance Levels]]="Needs Improvement",2)</f>
        <v>3</v>
      </c>
      <c r="S2120" s="7">
        <v>4</v>
      </c>
      <c r="T2120" s="7" t="str" cm="1">
        <f t="array" ref="T2120">_xlfn.IFS(S2120&lt;=2,"Excellent",S2120=3,"Average",S2120&lt;=5,"Poor")</f>
        <v>Poor</v>
      </c>
      <c r="U2120" s="5">
        <v>44904</v>
      </c>
      <c r="V2120" s="7">
        <v>2</v>
      </c>
      <c r="W2120" s="7" t="str" cm="1">
        <f t="array" ref="W2120">_xlfn.IFS(S2120&lt;=2,"High",S2120=3,"Moderate",S2120&lt;=5,"Low")</f>
        <v>Low</v>
      </c>
      <c r="X2120" s="7">
        <v>3</v>
      </c>
      <c r="Y2120" s="7" t="str" cm="1">
        <f t="array" ref="Y2120">_xlfn.IFS(S2120&lt;=2,"High",S2120=3,"Moderate",S2120&lt;=5,"Low")</f>
        <v>Low</v>
      </c>
      <c r="Z2120" s="7">
        <v>1</v>
      </c>
      <c r="AA2120" s="7" t="str" cm="1">
        <f t="array" ref="AA2120">_xlfn.IFS(S2120&lt;=2,"High",S2120=3,"Moderate",S2120&lt;=5,"Low")</f>
        <v>Low</v>
      </c>
      <c r="AB2120" s="5">
        <v>45108</v>
      </c>
      <c r="AC2120" s="7" t="s">
        <v>61</v>
      </c>
      <c r="AD2120" s="7" t="s">
        <v>41</v>
      </c>
      <c r="AE2120" s="7" t="s">
        <v>62</v>
      </c>
      <c r="AF2120" s="7">
        <v>1</v>
      </c>
      <c r="AG2120" s="8">
        <v>889.73</v>
      </c>
      <c r="AH2120" s="7">
        <v>71</v>
      </c>
      <c r="AI2120" s="7" t="str" cm="1">
        <f t="array" ref="AI2120">_xlfn.IFS(AH2120&lt;=25,"Young",AH2120&lt;=50,"Adult",AH2120&gt;50,"Old")</f>
        <v>Old</v>
      </c>
    </row>
    <row r="2121" spans="1:35" x14ac:dyDescent="0.35">
      <c r="A2121" s="11">
        <v>2643</v>
      </c>
      <c r="B2121" s="9">
        <v>44666</v>
      </c>
      <c r="C2121" s="10">
        <f t="shared" ca="1" si="33"/>
        <v>4.0972222222222223</v>
      </c>
      <c r="D2121" s="11" t="s">
        <v>52</v>
      </c>
      <c r="E2121" s="11" t="s">
        <v>43</v>
      </c>
      <c r="F2121" s="11" t="s">
        <v>29</v>
      </c>
      <c r="G2121" s="11" t="s">
        <v>54</v>
      </c>
      <c r="H2121" s="11" t="s">
        <v>44</v>
      </c>
      <c r="I2121" s="11" t="s">
        <v>32</v>
      </c>
      <c r="J2121" s="11" t="s">
        <v>56</v>
      </c>
      <c r="K2121" s="11" t="s">
        <v>100</v>
      </c>
      <c r="L2121" s="9">
        <v>24465</v>
      </c>
      <c r="M2121" s="11" t="s">
        <v>161</v>
      </c>
      <c r="N2121" s="11" t="s">
        <v>47</v>
      </c>
      <c r="O2121" s="11" t="s">
        <v>71</v>
      </c>
      <c r="P2121" s="11" t="s">
        <v>76</v>
      </c>
      <c r="Q2121" s="11" t="s">
        <v>39</v>
      </c>
      <c r="R2121" s="11" cm="1">
        <f t="array" ref="R2121">_xlfn.IFS(Table3[[#This Row],[Performance Levels]]="Exceeds",4,Table3[[#This Row],[Performance Levels]]="Fully Meets",3,Table3[[#This Row],[Performance Levels]]="PIP",1,Table3[[#This Row],[Performance Levels]]="Needs Improvement",2)</f>
        <v>3</v>
      </c>
      <c r="S2121" s="11">
        <v>5</v>
      </c>
      <c r="T2121" s="11" t="str" cm="1">
        <f t="array" ref="T2121">_xlfn.IFS(S2121&lt;=2,"Excellent",S2121=3,"Average",S2121&lt;=5,"Poor")</f>
        <v>Poor</v>
      </c>
      <c r="U2121" s="9">
        <v>45047</v>
      </c>
      <c r="V2121" s="11">
        <v>4</v>
      </c>
      <c r="W2121" s="11" t="str" cm="1">
        <f t="array" ref="W2121">_xlfn.IFS(S2121&lt;=2,"High",S2121=3,"Moderate",S2121&lt;=5,"Low")</f>
        <v>Low</v>
      </c>
      <c r="X2121" s="11">
        <v>3</v>
      </c>
      <c r="Y2121" s="11" t="str" cm="1">
        <f t="array" ref="Y2121">_xlfn.IFS(S2121&lt;=2,"High",S2121=3,"Moderate",S2121&lt;=5,"Low")</f>
        <v>Low</v>
      </c>
      <c r="Z2121" s="11">
        <v>5</v>
      </c>
      <c r="AA2121" s="11" t="str" cm="1">
        <f t="array" ref="AA2121">_xlfn.IFS(S2121&lt;=2,"High",S2121=3,"Moderate",S2121&lt;=5,"Low")</f>
        <v>Low</v>
      </c>
      <c r="AB2121" s="9">
        <v>45092</v>
      </c>
      <c r="AC2121" s="11" t="s">
        <v>61</v>
      </c>
      <c r="AD2121" s="11" t="s">
        <v>41</v>
      </c>
      <c r="AE2121" s="11" t="s">
        <v>42</v>
      </c>
      <c r="AF2121" s="11">
        <v>2</v>
      </c>
      <c r="AG2121" s="12">
        <v>357.94</v>
      </c>
      <c r="AH2121" s="11">
        <v>56</v>
      </c>
      <c r="AI2121" s="11" t="str" cm="1">
        <f t="array" ref="AI2121">_xlfn.IFS(AH2121&lt;=25,"Young",AH2121&lt;=50,"Adult",AH2121&gt;50,"Old")</f>
        <v>Old</v>
      </c>
    </row>
    <row r="2122" spans="1:35" x14ac:dyDescent="0.35">
      <c r="A2122" s="7">
        <v>2644</v>
      </c>
      <c r="B2122" s="5">
        <v>44031</v>
      </c>
      <c r="C2122" s="6">
        <f t="shared" ca="1" si="33"/>
        <v>5.8361111111111112</v>
      </c>
      <c r="D2122" s="7" t="s">
        <v>52</v>
      </c>
      <c r="E2122" s="7" t="s">
        <v>86</v>
      </c>
      <c r="F2122" s="7" t="s">
        <v>29</v>
      </c>
      <c r="G2122" s="7" t="s">
        <v>54</v>
      </c>
      <c r="H2122" s="7" t="s">
        <v>31</v>
      </c>
      <c r="I2122" s="7" t="s">
        <v>45</v>
      </c>
      <c r="J2122" s="7" t="s">
        <v>56</v>
      </c>
      <c r="K2122" s="7" t="s">
        <v>46</v>
      </c>
      <c r="L2122" s="5">
        <v>36183</v>
      </c>
      <c r="M2122" s="7" t="s">
        <v>161</v>
      </c>
      <c r="N2122" s="7" t="s">
        <v>47</v>
      </c>
      <c r="O2122" s="7" t="s">
        <v>59</v>
      </c>
      <c r="P2122" s="7" t="s">
        <v>60</v>
      </c>
      <c r="Q2122" s="7" t="s">
        <v>39</v>
      </c>
      <c r="R2122" s="7" cm="1">
        <f t="array" ref="R2122">_xlfn.IFS(Table3[[#This Row],[Performance Levels]]="Exceeds",4,Table3[[#This Row],[Performance Levels]]="Fully Meets",3,Table3[[#This Row],[Performance Levels]]="PIP",1,Table3[[#This Row],[Performance Levels]]="Needs Improvement",2)</f>
        <v>3</v>
      </c>
      <c r="S2122" s="7">
        <v>5</v>
      </c>
      <c r="T2122" s="7" t="str" cm="1">
        <f t="array" ref="T2122">_xlfn.IFS(S2122&lt;=2,"Excellent",S2122=3,"Average",S2122&lt;=5,"Poor")</f>
        <v>Poor</v>
      </c>
      <c r="U2122" s="5">
        <v>44887</v>
      </c>
      <c r="V2122" s="7">
        <v>4</v>
      </c>
      <c r="W2122" s="7" t="str" cm="1">
        <f t="array" ref="W2122">_xlfn.IFS(S2122&lt;=2,"High",S2122=3,"Moderate",S2122&lt;=5,"Low")</f>
        <v>Low</v>
      </c>
      <c r="X2122" s="7">
        <v>1</v>
      </c>
      <c r="Y2122" s="7" t="str" cm="1">
        <f t="array" ref="Y2122">_xlfn.IFS(S2122&lt;=2,"High",S2122=3,"Moderate",S2122&lt;=5,"Low")</f>
        <v>Low</v>
      </c>
      <c r="Z2122" s="7">
        <v>2</v>
      </c>
      <c r="AA2122" s="7" t="str" cm="1">
        <f t="array" ref="AA2122">_xlfn.IFS(S2122&lt;=2,"High",S2122=3,"Moderate",S2122&lt;=5,"Low")</f>
        <v>Low</v>
      </c>
      <c r="AB2122" s="5">
        <v>45017</v>
      </c>
      <c r="AC2122" s="7" t="s">
        <v>49</v>
      </c>
      <c r="AD2122" s="7" t="s">
        <v>41</v>
      </c>
      <c r="AE2122" s="7" t="s">
        <v>51</v>
      </c>
      <c r="AF2122" s="7">
        <v>1</v>
      </c>
      <c r="AG2122" s="8">
        <v>150.96</v>
      </c>
      <c r="AH2122" s="7">
        <v>21</v>
      </c>
      <c r="AI2122" s="7" t="str" cm="1">
        <f t="array" ref="AI2122">_xlfn.IFS(AH2122&lt;=25,"Young",AH2122&lt;=50,"Adult",AH2122&gt;50,"Old")</f>
        <v>Young</v>
      </c>
    </row>
    <row r="2123" spans="1:35" x14ac:dyDescent="0.35">
      <c r="A2123" s="11">
        <v>2645</v>
      </c>
      <c r="B2123" s="9">
        <v>44014</v>
      </c>
      <c r="C2123" s="10">
        <f t="shared" ca="1" si="33"/>
        <v>5.8833333333333337</v>
      </c>
      <c r="D2123" s="11" t="s">
        <v>52</v>
      </c>
      <c r="E2123" s="11" t="s">
        <v>63</v>
      </c>
      <c r="F2123" s="11" t="s">
        <v>29</v>
      </c>
      <c r="G2123" s="11" t="s">
        <v>30</v>
      </c>
      <c r="H2123" s="11" t="s">
        <v>31</v>
      </c>
      <c r="I2123" s="11" t="s">
        <v>32</v>
      </c>
      <c r="J2123" s="11" t="s">
        <v>56</v>
      </c>
      <c r="K2123" s="11" t="s">
        <v>100</v>
      </c>
      <c r="L2123" s="9">
        <v>53870</v>
      </c>
      <c r="M2123" s="11" t="s">
        <v>161</v>
      </c>
      <c r="N2123" s="11" t="s">
        <v>47</v>
      </c>
      <c r="O2123" s="11" t="s">
        <v>83</v>
      </c>
      <c r="P2123" s="11" t="s">
        <v>66</v>
      </c>
      <c r="Q2123" s="11" t="s">
        <v>39</v>
      </c>
      <c r="R2123" s="11" cm="1">
        <f t="array" ref="R2123">_xlfn.IFS(Table3[[#This Row],[Performance Levels]]="Exceeds",4,Table3[[#This Row],[Performance Levels]]="Fully Meets",3,Table3[[#This Row],[Performance Levels]]="PIP",1,Table3[[#This Row],[Performance Levels]]="Needs Improvement",2)</f>
        <v>3</v>
      </c>
      <c r="S2123" s="11">
        <v>4</v>
      </c>
      <c r="T2123" s="11" t="str" cm="1">
        <f t="array" ref="T2123">_xlfn.IFS(S2123&lt;=2,"Excellent",S2123=3,"Average",S2123&lt;=5,"Poor")</f>
        <v>Poor</v>
      </c>
      <c r="U2123" s="9">
        <v>44859</v>
      </c>
      <c r="V2123" s="11">
        <v>4</v>
      </c>
      <c r="W2123" s="11" t="str" cm="1">
        <f t="array" ref="W2123">_xlfn.IFS(S2123&lt;=2,"High",S2123=3,"Moderate",S2123&lt;=5,"Low")</f>
        <v>Low</v>
      </c>
      <c r="X2123" s="11">
        <v>3</v>
      </c>
      <c r="Y2123" s="11" t="str" cm="1">
        <f t="array" ref="Y2123">_xlfn.IFS(S2123&lt;=2,"High",S2123=3,"Moderate",S2123&lt;=5,"Low")</f>
        <v>Low</v>
      </c>
      <c r="Z2123" s="11">
        <v>5</v>
      </c>
      <c r="AA2123" s="11" t="str" cm="1">
        <f t="array" ref="AA2123">_xlfn.IFS(S2123&lt;=2,"High",S2123=3,"Moderate",S2123&lt;=5,"Low")</f>
        <v>Low</v>
      </c>
      <c r="AB2123" s="9">
        <v>44867</v>
      </c>
      <c r="AC2123" s="11" t="s">
        <v>67</v>
      </c>
      <c r="AD2123" s="11" t="s">
        <v>41</v>
      </c>
      <c r="AE2123" s="11" t="s">
        <v>62</v>
      </c>
      <c r="AF2123" s="11">
        <v>2</v>
      </c>
      <c r="AG2123" s="12">
        <v>933.2</v>
      </c>
      <c r="AH2123" s="11">
        <v>73</v>
      </c>
      <c r="AI2123" s="11" t="str" cm="1">
        <f t="array" ref="AI2123">_xlfn.IFS(AH2123&lt;=25,"Young",AH2123&lt;=50,"Adult",AH2123&gt;50,"Old")</f>
        <v>Old</v>
      </c>
    </row>
    <row r="2124" spans="1:35" x14ac:dyDescent="0.35">
      <c r="A2124" s="7">
        <v>2646</v>
      </c>
      <c r="B2124" s="5">
        <v>43681</v>
      </c>
      <c r="C2124" s="6">
        <f t="shared" ca="1" si="33"/>
        <v>6.7944444444444443</v>
      </c>
      <c r="D2124" s="7" t="s">
        <v>52</v>
      </c>
      <c r="E2124" s="7" t="s">
        <v>93</v>
      </c>
      <c r="F2124" s="7" t="s">
        <v>29</v>
      </c>
      <c r="G2124" s="7" t="s">
        <v>30</v>
      </c>
      <c r="H2124" s="7" t="s">
        <v>44</v>
      </c>
      <c r="I2124" s="7" t="s">
        <v>45</v>
      </c>
      <c r="J2124" s="7" t="s">
        <v>56</v>
      </c>
      <c r="K2124" s="7" t="s">
        <v>95</v>
      </c>
      <c r="L2124" s="5">
        <v>37059</v>
      </c>
      <c r="M2124" s="7" t="s">
        <v>152</v>
      </c>
      <c r="N2124" s="7" t="s">
        <v>47</v>
      </c>
      <c r="O2124" s="7" t="s">
        <v>71</v>
      </c>
      <c r="P2124" s="7" t="s">
        <v>38</v>
      </c>
      <c r="Q2124" s="7" t="s">
        <v>39</v>
      </c>
      <c r="R2124" s="7" cm="1">
        <f t="array" ref="R2124">_xlfn.IFS(Table3[[#This Row],[Performance Levels]]="Exceeds",4,Table3[[#This Row],[Performance Levels]]="Fully Meets",3,Table3[[#This Row],[Performance Levels]]="PIP",1,Table3[[#This Row],[Performance Levels]]="Needs Improvement",2)</f>
        <v>3</v>
      </c>
      <c r="S2124" s="7">
        <v>1</v>
      </c>
      <c r="T2124" s="7" t="str" cm="1">
        <f t="array" ref="T2124">_xlfn.IFS(S2124&lt;=2,"Excellent",S2124=3,"Average",S2124&lt;=5,"Poor")</f>
        <v>Excellent</v>
      </c>
      <c r="U2124" s="5">
        <v>44909</v>
      </c>
      <c r="V2124" s="7">
        <v>4</v>
      </c>
      <c r="W2124" s="7" t="str" cm="1">
        <f t="array" ref="W2124">_xlfn.IFS(S2124&lt;=2,"High",S2124=3,"Moderate",S2124&lt;=5,"Low")</f>
        <v>High</v>
      </c>
      <c r="X2124" s="7">
        <v>2</v>
      </c>
      <c r="Y2124" s="7" t="str" cm="1">
        <f t="array" ref="Y2124">_xlfn.IFS(S2124&lt;=2,"High",S2124=3,"Moderate",S2124&lt;=5,"Low")</f>
        <v>High</v>
      </c>
      <c r="Z2124" s="7">
        <v>2</v>
      </c>
      <c r="AA2124" s="7" t="str" cm="1">
        <f t="array" ref="AA2124">_xlfn.IFS(S2124&lt;=2,"High",S2124=3,"Moderate",S2124&lt;=5,"Low")</f>
        <v>High</v>
      </c>
      <c r="AB2124" s="5">
        <v>45122</v>
      </c>
      <c r="AC2124" s="7" t="s">
        <v>61</v>
      </c>
      <c r="AD2124" s="7" t="s">
        <v>50</v>
      </c>
      <c r="AE2124" s="7" t="s">
        <v>42</v>
      </c>
      <c r="AF2124" s="7">
        <v>3</v>
      </c>
      <c r="AG2124" s="8">
        <v>378.6</v>
      </c>
      <c r="AH2124" s="7">
        <v>18</v>
      </c>
      <c r="AI2124" s="7" t="str" cm="1">
        <f t="array" ref="AI2124">_xlfn.IFS(AH2124&lt;=25,"Young",AH2124&lt;=50,"Adult",AH2124&gt;50,"Old")</f>
        <v>Young</v>
      </c>
    </row>
    <row r="2125" spans="1:35" x14ac:dyDescent="0.35">
      <c r="A2125" s="11">
        <v>2647</v>
      </c>
      <c r="B2125" s="9">
        <v>43474</v>
      </c>
      <c r="C2125" s="10">
        <f t="shared" ca="1" si="33"/>
        <v>7.3638888888888889</v>
      </c>
      <c r="D2125" s="11" t="s">
        <v>52</v>
      </c>
      <c r="E2125" s="11" t="s">
        <v>73</v>
      </c>
      <c r="F2125" s="11" t="s">
        <v>29</v>
      </c>
      <c r="G2125" s="11" t="s">
        <v>30</v>
      </c>
      <c r="H2125" s="11" t="s">
        <v>44</v>
      </c>
      <c r="I2125" s="11" t="s">
        <v>32</v>
      </c>
      <c r="J2125" s="11" t="s">
        <v>56</v>
      </c>
      <c r="K2125" s="11" t="s">
        <v>95</v>
      </c>
      <c r="L2125" s="9">
        <v>18570</v>
      </c>
      <c r="M2125" s="11" t="s">
        <v>152</v>
      </c>
      <c r="N2125" s="11" t="s">
        <v>47</v>
      </c>
      <c r="O2125" s="11" t="s">
        <v>48</v>
      </c>
      <c r="P2125" s="11" t="s">
        <v>60</v>
      </c>
      <c r="Q2125" s="11" t="s">
        <v>39</v>
      </c>
      <c r="R2125" s="11" cm="1">
        <f t="array" ref="R2125">_xlfn.IFS(Table3[[#This Row],[Performance Levels]]="Exceeds",4,Table3[[#This Row],[Performance Levels]]="Fully Meets",3,Table3[[#This Row],[Performance Levels]]="PIP",1,Table3[[#This Row],[Performance Levels]]="Needs Improvement",2)</f>
        <v>3</v>
      </c>
      <c r="S2125" s="11">
        <v>5</v>
      </c>
      <c r="T2125" s="11" t="str" cm="1">
        <f t="array" ref="T2125">_xlfn.IFS(S2125&lt;=2,"Excellent",S2125=3,"Average",S2125&lt;=5,"Poor")</f>
        <v>Poor</v>
      </c>
      <c r="U2125" s="9">
        <v>44796</v>
      </c>
      <c r="V2125" s="11">
        <v>5</v>
      </c>
      <c r="W2125" s="11" t="str" cm="1">
        <f t="array" ref="W2125">_xlfn.IFS(S2125&lt;=2,"High",S2125=3,"Moderate",S2125&lt;=5,"Low")</f>
        <v>Low</v>
      </c>
      <c r="X2125" s="11">
        <v>5</v>
      </c>
      <c r="Y2125" s="11" t="str" cm="1">
        <f t="array" ref="Y2125">_xlfn.IFS(S2125&lt;=2,"High",S2125=3,"Moderate",S2125&lt;=5,"Low")</f>
        <v>Low</v>
      </c>
      <c r="Z2125" s="11">
        <v>3</v>
      </c>
      <c r="AA2125" s="11" t="str" cm="1">
        <f t="array" ref="AA2125">_xlfn.IFS(S2125&lt;=2,"High",S2125=3,"Moderate",S2125&lt;=5,"Low")</f>
        <v>Low</v>
      </c>
      <c r="AB2125" s="9">
        <v>44954</v>
      </c>
      <c r="AC2125" s="11" t="s">
        <v>61</v>
      </c>
      <c r="AD2125" s="11" t="s">
        <v>41</v>
      </c>
      <c r="AE2125" s="11" t="s">
        <v>62</v>
      </c>
      <c r="AF2125" s="11">
        <v>5</v>
      </c>
      <c r="AG2125" s="12">
        <v>162.93</v>
      </c>
      <c r="AH2125" s="11">
        <v>69</v>
      </c>
      <c r="AI2125" s="11" t="str" cm="1">
        <f t="array" ref="AI2125">_xlfn.IFS(AH2125&lt;=25,"Young",AH2125&lt;=50,"Adult",AH2125&gt;50,"Old")</f>
        <v>Old</v>
      </c>
    </row>
    <row r="2126" spans="1:35" x14ac:dyDescent="0.35">
      <c r="A2126" s="7">
        <v>2648</v>
      </c>
      <c r="B2126" s="5">
        <v>44835</v>
      </c>
      <c r="C2126" s="6">
        <f t="shared" ca="1" si="33"/>
        <v>3.6361111111111111</v>
      </c>
      <c r="D2126" s="7" t="s">
        <v>52</v>
      </c>
      <c r="E2126" s="7" t="s">
        <v>80</v>
      </c>
      <c r="F2126" s="7" t="s">
        <v>29</v>
      </c>
      <c r="G2126" s="7" t="s">
        <v>45</v>
      </c>
      <c r="H2126" s="7" t="s">
        <v>44</v>
      </c>
      <c r="I2126" s="7" t="s">
        <v>45</v>
      </c>
      <c r="J2126" s="7" t="s">
        <v>56</v>
      </c>
      <c r="K2126" s="7" t="s">
        <v>96</v>
      </c>
      <c r="L2126" s="5">
        <v>34520</v>
      </c>
      <c r="M2126" s="7" t="s">
        <v>152</v>
      </c>
      <c r="N2126" s="7" t="s">
        <v>47</v>
      </c>
      <c r="O2126" s="7" t="s">
        <v>59</v>
      </c>
      <c r="P2126" s="7" t="s">
        <v>66</v>
      </c>
      <c r="Q2126" s="7" t="s">
        <v>39</v>
      </c>
      <c r="R2126" s="7" cm="1">
        <f t="array" ref="R2126">_xlfn.IFS(Table3[[#This Row],[Performance Levels]]="Exceeds",4,Table3[[#This Row],[Performance Levels]]="Fully Meets",3,Table3[[#This Row],[Performance Levels]]="PIP",1,Table3[[#This Row],[Performance Levels]]="Needs Improvement",2)</f>
        <v>3</v>
      </c>
      <c r="S2126" s="7">
        <v>2</v>
      </c>
      <c r="T2126" s="7" t="str" cm="1">
        <f t="array" ref="T2126">_xlfn.IFS(S2126&lt;=2,"Excellent",S2126=3,"Average",S2126&lt;=5,"Poor")</f>
        <v>Excellent</v>
      </c>
      <c r="U2126" s="5">
        <v>45038</v>
      </c>
      <c r="V2126" s="7">
        <v>4</v>
      </c>
      <c r="W2126" s="7" t="str" cm="1">
        <f t="array" ref="W2126">_xlfn.IFS(S2126&lt;=2,"High",S2126=3,"Moderate",S2126&lt;=5,"Low")</f>
        <v>High</v>
      </c>
      <c r="X2126" s="7">
        <v>2</v>
      </c>
      <c r="Y2126" s="7" t="str" cm="1">
        <f t="array" ref="Y2126">_xlfn.IFS(S2126&lt;=2,"High",S2126=3,"Moderate",S2126&lt;=5,"Low")</f>
        <v>High</v>
      </c>
      <c r="Z2126" s="7">
        <v>1</v>
      </c>
      <c r="AA2126" s="7" t="str" cm="1">
        <f t="array" ref="AA2126">_xlfn.IFS(S2126&lt;=2,"High",S2126=3,"Moderate",S2126&lt;=5,"Low")</f>
        <v>High</v>
      </c>
      <c r="AB2126" s="5">
        <v>44992</v>
      </c>
      <c r="AC2126" s="7" t="s">
        <v>61</v>
      </c>
      <c r="AD2126" s="7" t="s">
        <v>50</v>
      </c>
      <c r="AE2126" s="7" t="s">
        <v>51</v>
      </c>
      <c r="AF2126" s="7">
        <v>3</v>
      </c>
      <c r="AG2126" s="8">
        <v>294.91000000000003</v>
      </c>
      <c r="AH2126" s="7">
        <v>28</v>
      </c>
      <c r="AI2126" s="7" t="str" cm="1">
        <f t="array" ref="AI2126">_xlfn.IFS(AH2126&lt;=25,"Young",AH2126&lt;=50,"Adult",AH2126&gt;50,"Old")</f>
        <v>Adult</v>
      </c>
    </row>
    <row r="2127" spans="1:35" x14ac:dyDescent="0.35">
      <c r="A2127" s="11">
        <v>2649</v>
      </c>
      <c r="B2127" s="9">
        <v>44102</v>
      </c>
      <c r="C2127" s="10">
        <f t="shared" ca="1" si="33"/>
        <v>5.6444444444444448</v>
      </c>
      <c r="D2127" s="11" t="s">
        <v>52</v>
      </c>
      <c r="E2127" s="11" t="s">
        <v>53</v>
      </c>
      <c r="F2127" s="11" t="s">
        <v>29</v>
      </c>
      <c r="G2127" s="11" t="s">
        <v>45</v>
      </c>
      <c r="H2127" s="11" t="s">
        <v>44</v>
      </c>
      <c r="I2127" s="11" t="s">
        <v>54</v>
      </c>
      <c r="J2127" s="11" t="s">
        <v>56</v>
      </c>
      <c r="K2127" s="11" t="s">
        <v>95</v>
      </c>
      <c r="L2127" s="9">
        <v>26744</v>
      </c>
      <c r="M2127" s="11" t="s">
        <v>159</v>
      </c>
      <c r="N2127" s="11" t="s">
        <v>36</v>
      </c>
      <c r="O2127" s="11" t="s">
        <v>37</v>
      </c>
      <c r="P2127" s="11" t="s">
        <v>38</v>
      </c>
      <c r="Q2127" s="11" t="s">
        <v>39</v>
      </c>
      <c r="R2127" s="11" cm="1">
        <f t="array" ref="R2127">_xlfn.IFS(Table3[[#This Row],[Performance Levels]]="Exceeds",4,Table3[[#This Row],[Performance Levels]]="Fully Meets",3,Table3[[#This Row],[Performance Levels]]="PIP",1,Table3[[#This Row],[Performance Levels]]="Needs Improvement",2)</f>
        <v>3</v>
      </c>
      <c r="S2127" s="11">
        <v>4</v>
      </c>
      <c r="T2127" s="11" t="str" cm="1">
        <f t="array" ref="T2127">_xlfn.IFS(S2127&lt;=2,"Excellent",S2127=3,"Average",S2127&lt;=5,"Poor")</f>
        <v>Poor</v>
      </c>
      <c r="U2127" s="9">
        <v>44921</v>
      </c>
      <c r="V2127" s="11">
        <v>4</v>
      </c>
      <c r="W2127" s="11" t="str" cm="1">
        <f t="array" ref="W2127">_xlfn.IFS(S2127&lt;=2,"High",S2127=3,"Moderate",S2127&lt;=5,"Low")</f>
        <v>Low</v>
      </c>
      <c r="X2127" s="11">
        <v>4</v>
      </c>
      <c r="Y2127" s="11" t="str" cm="1">
        <f t="array" ref="Y2127">_xlfn.IFS(S2127&lt;=2,"High",S2127=3,"Moderate",S2127&lt;=5,"Low")</f>
        <v>Low</v>
      </c>
      <c r="Z2127" s="11">
        <v>1</v>
      </c>
      <c r="AA2127" s="11" t="str" cm="1">
        <f t="array" ref="AA2127">_xlfn.IFS(S2127&lt;=2,"High",S2127=3,"Moderate",S2127&lt;=5,"Low")</f>
        <v>Low</v>
      </c>
      <c r="AB2127" s="9">
        <v>44829</v>
      </c>
      <c r="AC2127" s="11" t="s">
        <v>91</v>
      </c>
      <c r="AD2127" s="11" t="s">
        <v>41</v>
      </c>
      <c r="AE2127" s="11" t="s">
        <v>72</v>
      </c>
      <c r="AF2127" s="11">
        <v>1</v>
      </c>
      <c r="AG2127" s="12">
        <v>836.76</v>
      </c>
      <c r="AH2127" s="11">
        <v>47</v>
      </c>
      <c r="AI2127" s="11" t="str" cm="1">
        <f t="array" ref="AI2127">_xlfn.IFS(AH2127&lt;=25,"Young",AH2127&lt;=50,"Adult",AH2127&gt;50,"Old")</f>
        <v>Adult</v>
      </c>
    </row>
    <row r="2128" spans="1:35" x14ac:dyDescent="0.35">
      <c r="A2128" s="7">
        <v>2650</v>
      </c>
      <c r="B2128" s="5">
        <v>43419</v>
      </c>
      <c r="C2128" s="6">
        <f t="shared" ca="1" si="33"/>
        <v>7.5138888888888893</v>
      </c>
      <c r="D2128" s="7" t="s">
        <v>136</v>
      </c>
      <c r="E2128" s="7" t="s">
        <v>68</v>
      </c>
      <c r="F2128" s="7" t="s">
        <v>29</v>
      </c>
      <c r="G2128" s="7" t="s">
        <v>45</v>
      </c>
      <c r="H2128" s="7" t="s">
        <v>55</v>
      </c>
      <c r="I2128" s="7" t="s">
        <v>54</v>
      </c>
      <c r="J2128" s="7" t="s">
        <v>56</v>
      </c>
      <c r="K2128" s="7" t="s">
        <v>95</v>
      </c>
      <c r="L2128" s="5">
        <v>23604</v>
      </c>
      <c r="M2128" s="7" t="s">
        <v>154</v>
      </c>
      <c r="N2128" s="7" t="s">
        <v>36</v>
      </c>
      <c r="O2128" s="7" t="s">
        <v>71</v>
      </c>
      <c r="P2128" s="7" t="s">
        <v>60</v>
      </c>
      <c r="Q2128" s="7" t="s">
        <v>39</v>
      </c>
      <c r="R2128" s="7" cm="1">
        <f t="array" ref="R2128">_xlfn.IFS(Table3[[#This Row],[Performance Levels]]="Exceeds",4,Table3[[#This Row],[Performance Levels]]="Fully Meets",3,Table3[[#This Row],[Performance Levels]]="PIP",1,Table3[[#This Row],[Performance Levels]]="Needs Improvement",2)</f>
        <v>3</v>
      </c>
      <c r="S2128" s="7">
        <v>1</v>
      </c>
      <c r="T2128" s="7" t="str" cm="1">
        <f t="array" ref="T2128">_xlfn.IFS(S2128&lt;=2,"Excellent",S2128=3,"Average",S2128&lt;=5,"Poor")</f>
        <v>Excellent</v>
      </c>
      <c r="U2128" s="5">
        <v>45009</v>
      </c>
      <c r="V2128" s="7">
        <v>1</v>
      </c>
      <c r="W2128" s="7" t="str" cm="1">
        <f t="array" ref="W2128">_xlfn.IFS(S2128&lt;=2,"High",S2128=3,"Moderate",S2128&lt;=5,"Low")</f>
        <v>High</v>
      </c>
      <c r="X2128" s="7">
        <v>1</v>
      </c>
      <c r="Y2128" s="7" t="str" cm="1">
        <f t="array" ref="Y2128">_xlfn.IFS(S2128&lt;=2,"High",S2128=3,"Moderate",S2128&lt;=5,"Low")</f>
        <v>High</v>
      </c>
      <c r="Z2128" s="7">
        <v>1</v>
      </c>
      <c r="AA2128" s="7" t="str" cm="1">
        <f t="array" ref="AA2128">_xlfn.IFS(S2128&lt;=2,"High",S2128=3,"Moderate",S2128&lt;=5,"Low")</f>
        <v>High</v>
      </c>
      <c r="AB2128" s="5">
        <v>44802</v>
      </c>
      <c r="AC2128" s="7" t="s">
        <v>91</v>
      </c>
      <c r="AD2128" s="7" t="s">
        <v>41</v>
      </c>
      <c r="AE2128" s="7" t="s">
        <v>72</v>
      </c>
      <c r="AF2128" s="7">
        <v>1</v>
      </c>
      <c r="AG2128" s="8">
        <v>136.22999999999999</v>
      </c>
      <c r="AH2128" s="7">
        <v>54</v>
      </c>
      <c r="AI2128" s="7" t="str" cm="1">
        <f t="array" ref="AI2128">_xlfn.IFS(AH2128&lt;=25,"Young",AH2128&lt;=50,"Adult",AH2128&gt;50,"Old")</f>
        <v>Old</v>
      </c>
    </row>
    <row r="2129" spans="1:35" x14ac:dyDescent="0.35">
      <c r="A2129" s="11">
        <v>2651</v>
      </c>
      <c r="B2129" s="9">
        <v>44159</v>
      </c>
      <c r="C2129" s="10">
        <f t="shared" ca="1" si="33"/>
        <v>5.4888888888888889</v>
      </c>
      <c r="D2129" s="11" t="s">
        <v>136</v>
      </c>
      <c r="E2129" s="11" t="s">
        <v>28</v>
      </c>
      <c r="F2129" s="11" t="s">
        <v>29</v>
      </c>
      <c r="G2129" s="11" t="s">
        <v>30</v>
      </c>
      <c r="H2129" s="11" t="s">
        <v>31</v>
      </c>
      <c r="I2129" s="11" t="s">
        <v>54</v>
      </c>
      <c r="J2129" s="11" t="s">
        <v>56</v>
      </c>
      <c r="K2129" s="11" t="s">
        <v>95</v>
      </c>
      <c r="L2129" s="9">
        <v>33665</v>
      </c>
      <c r="M2129" s="11" t="s">
        <v>154</v>
      </c>
      <c r="N2129" s="11" t="s">
        <v>36</v>
      </c>
      <c r="O2129" s="11" t="s">
        <v>48</v>
      </c>
      <c r="P2129" s="11" t="s">
        <v>76</v>
      </c>
      <c r="Q2129" s="11" t="s">
        <v>39</v>
      </c>
      <c r="R2129" s="11" cm="1">
        <f t="array" ref="R2129">_xlfn.IFS(Table3[[#This Row],[Performance Levels]]="Exceeds",4,Table3[[#This Row],[Performance Levels]]="Fully Meets",3,Table3[[#This Row],[Performance Levels]]="PIP",1,Table3[[#This Row],[Performance Levels]]="Needs Improvement",2)</f>
        <v>3</v>
      </c>
      <c r="S2129" s="11">
        <v>2</v>
      </c>
      <c r="T2129" s="11" t="str" cm="1">
        <f t="array" ref="T2129">_xlfn.IFS(S2129&lt;=2,"Excellent",S2129=3,"Average",S2129&lt;=5,"Poor")</f>
        <v>Excellent</v>
      </c>
      <c r="U2129" s="9">
        <v>45077</v>
      </c>
      <c r="V2129" s="11">
        <v>1</v>
      </c>
      <c r="W2129" s="11" t="str" cm="1">
        <f t="array" ref="W2129">_xlfn.IFS(S2129&lt;=2,"High",S2129=3,"Moderate",S2129&lt;=5,"Low")</f>
        <v>High</v>
      </c>
      <c r="X2129" s="11">
        <v>3</v>
      </c>
      <c r="Y2129" s="11" t="str" cm="1">
        <f t="array" ref="Y2129">_xlfn.IFS(S2129&lt;=2,"High",S2129=3,"Moderate",S2129&lt;=5,"Low")</f>
        <v>High</v>
      </c>
      <c r="Z2129" s="11">
        <v>2</v>
      </c>
      <c r="AA2129" s="11" t="str" cm="1">
        <f t="array" ref="AA2129">_xlfn.IFS(S2129&lt;=2,"High",S2129=3,"Moderate",S2129&lt;=5,"Low")</f>
        <v>High</v>
      </c>
      <c r="AB2129" s="9">
        <v>45089</v>
      </c>
      <c r="AC2129" s="11" t="s">
        <v>49</v>
      </c>
      <c r="AD2129" s="11" t="s">
        <v>50</v>
      </c>
      <c r="AE2129" s="11" t="s">
        <v>62</v>
      </c>
      <c r="AF2129" s="11">
        <v>3</v>
      </c>
      <c r="AG2129" s="12">
        <v>236.69</v>
      </c>
      <c r="AH2129" s="11">
        <v>28</v>
      </c>
      <c r="AI2129" s="11" t="str" cm="1">
        <f t="array" ref="AI2129">_xlfn.IFS(AH2129&lt;=25,"Young",AH2129&lt;=50,"Adult",AH2129&gt;50,"Old")</f>
        <v>Adult</v>
      </c>
    </row>
    <row r="2130" spans="1:35" x14ac:dyDescent="0.35">
      <c r="A2130" s="7">
        <v>2652</v>
      </c>
      <c r="B2130" s="5">
        <v>45116</v>
      </c>
      <c r="C2130" s="6">
        <f t="shared" ca="1" si="33"/>
        <v>2.8638888888888889</v>
      </c>
      <c r="D2130" s="7" t="s">
        <v>136</v>
      </c>
      <c r="E2130" s="7" t="s">
        <v>84</v>
      </c>
      <c r="F2130" s="7" t="s">
        <v>29</v>
      </c>
      <c r="G2130" s="7" t="s">
        <v>30</v>
      </c>
      <c r="H2130" s="7" t="s">
        <v>31</v>
      </c>
      <c r="I2130" s="7" t="s">
        <v>32</v>
      </c>
      <c r="J2130" s="7" t="s">
        <v>56</v>
      </c>
      <c r="K2130" s="7" t="s">
        <v>57</v>
      </c>
      <c r="L2130" s="5">
        <v>19791</v>
      </c>
      <c r="M2130" s="7" t="s">
        <v>35</v>
      </c>
      <c r="N2130" s="7" t="s">
        <v>36</v>
      </c>
      <c r="O2130" s="7" t="s">
        <v>59</v>
      </c>
      <c r="P2130" s="7" t="s">
        <v>38</v>
      </c>
      <c r="Q2130" s="7" t="s">
        <v>39</v>
      </c>
      <c r="R2130" s="7" cm="1">
        <f t="array" ref="R2130">_xlfn.IFS(Table3[[#This Row],[Performance Levels]]="Exceeds",4,Table3[[#This Row],[Performance Levels]]="Fully Meets",3,Table3[[#This Row],[Performance Levels]]="PIP",1,Table3[[#This Row],[Performance Levels]]="Needs Improvement",2)</f>
        <v>3</v>
      </c>
      <c r="S2130" s="7">
        <v>4</v>
      </c>
      <c r="T2130" s="7" t="str" cm="1">
        <f t="array" ref="T2130">_xlfn.IFS(S2130&lt;=2,"Excellent",S2130=3,"Average",S2130&lt;=5,"Poor")</f>
        <v>Poor</v>
      </c>
      <c r="U2130" s="5">
        <v>44876</v>
      </c>
      <c r="V2130" s="7">
        <v>1</v>
      </c>
      <c r="W2130" s="7" t="str" cm="1">
        <f t="array" ref="W2130">_xlfn.IFS(S2130&lt;=2,"High",S2130=3,"Moderate",S2130&lt;=5,"Low")</f>
        <v>Low</v>
      </c>
      <c r="X2130" s="7">
        <v>4</v>
      </c>
      <c r="Y2130" s="7" t="str" cm="1">
        <f t="array" ref="Y2130">_xlfn.IFS(S2130&lt;=2,"High",S2130=3,"Moderate",S2130&lt;=5,"Low")</f>
        <v>Low</v>
      </c>
      <c r="Z2130" s="7">
        <v>2</v>
      </c>
      <c r="AA2130" s="7" t="str" cm="1">
        <f t="array" ref="AA2130">_xlfn.IFS(S2130&lt;=2,"High",S2130=3,"Moderate",S2130&lt;=5,"Low")</f>
        <v>Low</v>
      </c>
      <c r="AB2130" s="5">
        <v>44857</v>
      </c>
      <c r="AC2130" s="7" t="s">
        <v>49</v>
      </c>
      <c r="AD2130" s="7" t="s">
        <v>50</v>
      </c>
      <c r="AE2130" s="7" t="s">
        <v>51</v>
      </c>
      <c r="AF2130" s="7">
        <v>1</v>
      </c>
      <c r="AG2130" s="8">
        <v>424.44</v>
      </c>
      <c r="AH2130" s="7">
        <v>69</v>
      </c>
      <c r="AI2130" s="7" t="str" cm="1">
        <f t="array" ref="AI2130">_xlfn.IFS(AH2130&lt;=25,"Young",AH2130&lt;=50,"Adult",AH2130&gt;50,"Old")</f>
        <v>Old</v>
      </c>
    </row>
    <row r="2131" spans="1:35" x14ac:dyDescent="0.35">
      <c r="A2131" s="11">
        <v>2653</v>
      </c>
      <c r="B2131" s="9">
        <v>45036</v>
      </c>
      <c r="C2131" s="10">
        <f t="shared" ca="1" si="33"/>
        <v>3.0833333333333335</v>
      </c>
      <c r="D2131" s="11" t="s">
        <v>52</v>
      </c>
      <c r="E2131" s="11" t="s">
        <v>93</v>
      </c>
      <c r="F2131" s="11" t="s">
        <v>29</v>
      </c>
      <c r="G2131" s="11" t="s">
        <v>54</v>
      </c>
      <c r="H2131" s="11" t="s">
        <v>31</v>
      </c>
      <c r="I2131" s="11" t="s">
        <v>45</v>
      </c>
      <c r="J2131" s="11" t="s">
        <v>56</v>
      </c>
      <c r="K2131" s="11" t="s">
        <v>100</v>
      </c>
      <c r="L2131" s="9">
        <v>52708</v>
      </c>
      <c r="M2131" s="11" t="s">
        <v>35</v>
      </c>
      <c r="N2131" s="11" t="s">
        <v>47</v>
      </c>
      <c r="O2131" s="11" t="s">
        <v>37</v>
      </c>
      <c r="P2131" s="11" t="s">
        <v>38</v>
      </c>
      <c r="Q2131" s="11" t="s">
        <v>39</v>
      </c>
      <c r="R2131" s="11" cm="1">
        <f t="array" ref="R2131">_xlfn.IFS(Table3[[#This Row],[Performance Levels]]="Exceeds",4,Table3[[#This Row],[Performance Levels]]="Fully Meets",3,Table3[[#This Row],[Performance Levels]]="PIP",1,Table3[[#This Row],[Performance Levels]]="Needs Improvement",2)</f>
        <v>3</v>
      </c>
      <c r="S2131" s="11">
        <v>1</v>
      </c>
      <c r="T2131" s="11" t="str" cm="1">
        <f t="array" ref="T2131">_xlfn.IFS(S2131&lt;=2,"Excellent",S2131=3,"Average",S2131&lt;=5,"Poor")</f>
        <v>Excellent</v>
      </c>
      <c r="U2131" s="9">
        <v>44980</v>
      </c>
      <c r="V2131" s="11">
        <v>4</v>
      </c>
      <c r="W2131" s="11" t="str" cm="1">
        <f t="array" ref="W2131">_xlfn.IFS(S2131&lt;=2,"High",S2131=3,"Moderate",S2131&lt;=5,"Low")</f>
        <v>High</v>
      </c>
      <c r="X2131" s="11">
        <v>5</v>
      </c>
      <c r="Y2131" s="11" t="str" cm="1">
        <f t="array" ref="Y2131">_xlfn.IFS(S2131&lt;=2,"High",S2131=3,"Moderate",S2131&lt;=5,"Low")</f>
        <v>High</v>
      </c>
      <c r="Z2131" s="11">
        <v>3</v>
      </c>
      <c r="AA2131" s="11" t="str" cm="1">
        <f t="array" ref="AA2131">_xlfn.IFS(S2131&lt;=2,"High",S2131=3,"Moderate",S2131&lt;=5,"Low")</f>
        <v>High</v>
      </c>
      <c r="AB2131" s="9">
        <v>44950</v>
      </c>
      <c r="AC2131" s="11" t="s">
        <v>67</v>
      </c>
      <c r="AD2131" s="11" t="s">
        <v>41</v>
      </c>
      <c r="AE2131" s="11" t="s">
        <v>51</v>
      </c>
      <c r="AF2131" s="11">
        <v>3</v>
      </c>
      <c r="AG2131" s="12">
        <v>139.71</v>
      </c>
      <c r="AH2131" s="11">
        <v>79</v>
      </c>
      <c r="AI2131" s="11" t="str" cm="1">
        <f t="array" ref="AI2131">_xlfn.IFS(AH2131&lt;=25,"Young",AH2131&lt;=50,"Adult",AH2131&gt;50,"Old")</f>
        <v>Old</v>
      </c>
    </row>
    <row r="2132" spans="1:35" x14ac:dyDescent="0.35">
      <c r="A2132" s="7">
        <v>2654</v>
      </c>
      <c r="B2132" s="5">
        <v>43699</v>
      </c>
      <c r="C2132" s="6">
        <f t="shared" ca="1" si="33"/>
        <v>6.7444444444444445</v>
      </c>
      <c r="D2132" s="7" t="s">
        <v>52</v>
      </c>
      <c r="E2132" s="7" t="s">
        <v>73</v>
      </c>
      <c r="F2132" s="7" t="s">
        <v>29</v>
      </c>
      <c r="G2132" s="7" t="s">
        <v>54</v>
      </c>
      <c r="H2132" s="7" t="s">
        <v>31</v>
      </c>
      <c r="I2132" s="7" t="s">
        <v>32</v>
      </c>
      <c r="J2132" s="7" t="s">
        <v>56</v>
      </c>
      <c r="K2132" s="7" t="s">
        <v>64</v>
      </c>
      <c r="L2132" s="5">
        <v>20279</v>
      </c>
      <c r="M2132" s="7" t="s">
        <v>35</v>
      </c>
      <c r="N2132" s="7" t="s">
        <v>47</v>
      </c>
      <c r="O2132" s="7" t="s">
        <v>71</v>
      </c>
      <c r="P2132" s="7" t="s">
        <v>76</v>
      </c>
      <c r="Q2132" s="7" t="s">
        <v>39</v>
      </c>
      <c r="R2132" s="7" cm="1">
        <f t="array" ref="R2132">_xlfn.IFS(Table3[[#This Row],[Performance Levels]]="Exceeds",4,Table3[[#This Row],[Performance Levels]]="Fully Meets",3,Table3[[#This Row],[Performance Levels]]="PIP",1,Table3[[#This Row],[Performance Levels]]="Needs Improvement",2)</f>
        <v>3</v>
      </c>
      <c r="S2132" s="7">
        <v>4</v>
      </c>
      <c r="T2132" s="7" t="str" cm="1">
        <f t="array" ref="T2132">_xlfn.IFS(S2132&lt;=2,"Excellent",S2132=3,"Average",S2132&lt;=5,"Poor")</f>
        <v>Poor</v>
      </c>
      <c r="U2132" s="5">
        <v>44992</v>
      </c>
      <c r="V2132" s="7">
        <v>4</v>
      </c>
      <c r="W2132" s="7" t="str" cm="1">
        <f t="array" ref="W2132">_xlfn.IFS(S2132&lt;=2,"High",S2132=3,"Moderate",S2132&lt;=5,"Low")</f>
        <v>Low</v>
      </c>
      <c r="X2132" s="7">
        <v>1</v>
      </c>
      <c r="Y2132" s="7" t="str" cm="1">
        <f t="array" ref="Y2132">_xlfn.IFS(S2132&lt;=2,"High",S2132=3,"Moderate",S2132&lt;=5,"Low")</f>
        <v>Low</v>
      </c>
      <c r="Z2132" s="7">
        <v>3</v>
      </c>
      <c r="AA2132" s="7" t="str" cm="1">
        <f t="array" ref="AA2132">_xlfn.IFS(S2132&lt;=2,"High",S2132=3,"Moderate",S2132&lt;=5,"Low")</f>
        <v>Low</v>
      </c>
      <c r="AB2132" s="5">
        <v>45003</v>
      </c>
      <c r="AC2132" s="7" t="s">
        <v>91</v>
      </c>
      <c r="AD2132" s="7" t="s">
        <v>50</v>
      </c>
      <c r="AE2132" s="7" t="s">
        <v>72</v>
      </c>
      <c r="AF2132" s="7">
        <v>3</v>
      </c>
      <c r="AG2132" s="8">
        <v>428.13</v>
      </c>
      <c r="AH2132" s="7">
        <v>64</v>
      </c>
      <c r="AI2132" s="7" t="str" cm="1">
        <f t="array" ref="AI2132">_xlfn.IFS(AH2132&lt;=25,"Young",AH2132&lt;=50,"Adult",AH2132&gt;50,"Old")</f>
        <v>Old</v>
      </c>
    </row>
    <row r="2133" spans="1:35" x14ac:dyDescent="0.35">
      <c r="A2133" s="11">
        <v>2655</v>
      </c>
      <c r="B2133" s="9">
        <v>44775</v>
      </c>
      <c r="C2133" s="10">
        <f t="shared" ca="1" si="33"/>
        <v>3.8</v>
      </c>
      <c r="D2133" s="11" t="s">
        <v>52</v>
      </c>
      <c r="E2133" s="11" t="s">
        <v>80</v>
      </c>
      <c r="F2133" s="11" t="s">
        <v>29</v>
      </c>
      <c r="G2133" s="11" t="s">
        <v>30</v>
      </c>
      <c r="H2133" s="11" t="s">
        <v>44</v>
      </c>
      <c r="I2133" s="11" t="s">
        <v>45</v>
      </c>
      <c r="J2133" s="11" t="s">
        <v>56</v>
      </c>
      <c r="K2133" s="11" t="s">
        <v>64</v>
      </c>
      <c r="L2133" s="9">
        <v>23689</v>
      </c>
      <c r="M2133" s="11" t="s">
        <v>155</v>
      </c>
      <c r="N2133" s="11" t="s">
        <v>47</v>
      </c>
      <c r="O2133" s="11" t="s">
        <v>71</v>
      </c>
      <c r="P2133" s="11" t="s">
        <v>76</v>
      </c>
      <c r="Q2133" s="11" t="s">
        <v>39</v>
      </c>
      <c r="R2133" s="11" cm="1">
        <f t="array" ref="R2133">_xlfn.IFS(Table3[[#This Row],[Performance Levels]]="Exceeds",4,Table3[[#This Row],[Performance Levels]]="Fully Meets",3,Table3[[#This Row],[Performance Levels]]="PIP",1,Table3[[#This Row],[Performance Levels]]="Needs Improvement",2)</f>
        <v>3</v>
      </c>
      <c r="S2133" s="11">
        <v>2</v>
      </c>
      <c r="T2133" s="11" t="str" cm="1">
        <f t="array" ref="T2133">_xlfn.IFS(S2133&lt;=2,"Excellent",S2133=3,"Average",S2133&lt;=5,"Poor")</f>
        <v>Excellent</v>
      </c>
      <c r="U2133" s="9">
        <v>44802</v>
      </c>
      <c r="V2133" s="11">
        <v>2</v>
      </c>
      <c r="W2133" s="11" t="str" cm="1">
        <f t="array" ref="W2133">_xlfn.IFS(S2133&lt;=2,"High",S2133=3,"Moderate",S2133&lt;=5,"Low")</f>
        <v>High</v>
      </c>
      <c r="X2133" s="11">
        <v>5</v>
      </c>
      <c r="Y2133" s="11" t="str" cm="1">
        <f t="array" ref="Y2133">_xlfn.IFS(S2133&lt;=2,"High",S2133=3,"Moderate",S2133&lt;=5,"Low")</f>
        <v>High</v>
      </c>
      <c r="Z2133" s="11">
        <v>5</v>
      </c>
      <c r="AA2133" s="11" t="str" cm="1">
        <f t="array" ref="AA2133">_xlfn.IFS(S2133&lt;=2,"High",S2133=3,"Moderate",S2133&lt;=5,"Low")</f>
        <v>High</v>
      </c>
      <c r="AB2133" s="9">
        <v>45077</v>
      </c>
      <c r="AC2133" s="11" t="s">
        <v>61</v>
      </c>
      <c r="AD2133" s="11" t="s">
        <v>50</v>
      </c>
      <c r="AE2133" s="11" t="s">
        <v>51</v>
      </c>
      <c r="AF2133" s="11">
        <v>3</v>
      </c>
      <c r="AG2133" s="12">
        <v>972.66</v>
      </c>
      <c r="AH2133" s="11">
        <v>58</v>
      </c>
      <c r="AI2133" s="11" t="str" cm="1">
        <f t="array" ref="AI2133">_xlfn.IFS(AH2133&lt;=25,"Young",AH2133&lt;=50,"Adult",AH2133&gt;50,"Old")</f>
        <v>Old</v>
      </c>
    </row>
    <row r="2134" spans="1:35" x14ac:dyDescent="0.35">
      <c r="A2134" s="7">
        <v>2656</v>
      </c>
      <c r="B2134" s="5">
        <v>43404</v>
      </c>
      <c r="C2134" s="6">
        <f t="shared" ca="1" si="33"/>
        <v>7.5555555555555554</v>
      </c>
      <c r="D2134" s="7" t="s">
        <v>52</v>
      </c>
      <c r="E2134" s="7" t="s">
        <v>53</v>
      </c>
      <c r="F2134" s="7" t="s">
        <v>29</v>
      </c>
      <c r="G2134" s="7" t="s">
        <v>45</v>
      </c>
      <c r="H2134" s="7" t="s">
        <v>55</v>
      </c>
      <c r="I2134" s="7" t="s">
        <v>45</v>
      </c>
      <c r="J2134" s="7" t="s">
        <v>56</v>
      </c>
      <c r="K2134" s="7" t="s">
        <v>46</v>
      </c>
      <c r="L2134" s="5">
        <v>20861</v>
      </c>
      <c r="M2134" s="7" t="s">
        <v>155</v>
      </c>
      <c r="N2134" s="7" t="s">
        <v>47</v>
      </c>
      <c r="O2134" s="7" t="s">
        <v>48</v>
      </c>
      <c r="P2134" s="7" t="s">
        <v>60</v>
      </c>
      <c r="Q2134" s="7" t="s">
        <v>39</v>
      </c>
      <c r="R2134" s="7" cm="1">
        <f t="array" ref="R2134">_xlfn.IFS(Table3[[#This Row],[Performance Levels]]="Exceeds",4,Table3[[#This Row],[Performance Levels]]="Fully Meets",3,Table3[[#This Row],[Performance Levels]]="PIP",1,Table3[[#This Row],[Performance Levels]]="Needs Improvement",2)</f>
        <v>3</v>
      </c>
      <c r="S2134" s="7">
        <v>4</v>
      </c>
      <c r="T2134" s="7" t="str" cm="1">
        <f t="array" ref="T2134">_xlfn.IFS(S2134&lt;=2,"Excellent",S2134=3,"Average",S2134&lt;=5,"Poor")</f>
        <v>Poor</v>
      </c>
      <c r="U2134" s="5">
        <v>45000</v>
      </c>
      <c r="V2134" s="7">
        <v>5</v>
      </c>
      <c r="W2134" s="7" t="str" cm="1">
        <f t="array" ref="W2134">_xlfn.IFS(S2134&lt;=2,"High",S2134=3,"Moderate",S2134&lt;=5,"Low")</f>
        <v>Low</v>
      </c>
      <c r="X2134" s="7">
        <v>4</v>
      </c>
      <c r="Y2134" s="7" t="str" cm="1">
        <f t="array" ref="Y2134">_xlfn.IFS(S2134&lt;=2,"High",S2134=3,"Moderate",S2134&lt;=5,"Low")</f>
        <v>Low</v>
      </c>
      <c r="Z2134" s="7">
        <v>3</v>
      </c>
      <c r="AA2134" s="7" t="str" cm="1">
        <f t="array" ref="AA2134">_xlfn.IFS(S2134&lt;=2,"High",S2134=3,"Moderate",S2134&lt;=5,"Low")</f>
        <v>Low</v>
      </c>
      <c r="AB2134" s="5">
        <v>44982</v>
      </c>
      <c r="AC2134" s="7" t="s">
        <v>91</v>
      </c>
      <c r="AD2134" s="7" t="s">
        <v>50</v>
      </c>
      <c r="AE2134" s="7" t="s">
        <v>42</v>
      </c>
      <c r="AF2134" s="7">
        <v>1</v>
      </c>
      <c r="AG2134" s="8">
        <v>877.57</v>
      </c>
      <c r="AH2134" s="7">
        <v>61</v>
      </c>
      <c r="AI2134" s="7" t="str" cm="1">
        <f t="array" ref="AI2134">_xlfn.IFS(AH2134&lt;=25,"Young",AH2134&lt;=50,"Adult",AH2134&gt;50,"Old")</f>
        <v>Old</v>
      </c>
    </row>
    <row r="2135" spans="1:35" x14ac:dyDescent="0.35">
      <c r="A2135" s="11">
        <v>2657</v>
      </c>
      <c r="B2135" s="9">
        <v>44523</v>
      </c>
      <c r="C2135" s="10">
        <f t="shared" ca="1" si="33"/>
        <v>4.4916666666666663</v>
      </c>
      <c r="D2135" s="11" t="s">
        <v>52</v>
      </c>
      <c r="E2135" s="11" t="s">
        <v>68</v>
      </c>
      <c r="F2135" s="11" t="s">
        <v>29</v>
      </c>
      <c r="G2135" s="11" t="s">
        <v>30</v>
      </c>
      <c r="H2135" s="11" t="s">
        <v>55</v>
      </c>
      <c r="I2135" s="11" t="s">
        <v>32</v>
      </c>
      <c r="J2135" s="11" t="s">
        <v>56</v>
      </c>
      <c r="K2135" s="11" t="s">
        <v>133</v>
      </c>
      <c r="L2135" s="9">
        <v>34856</v>
      </c>
      <c r="M2135" s="11" t="s">
        <v>155</v>
      </c>
      <c r="N2135" s="11" t="s">
        <v>47</v>
      </c>
      <c r="O2135" s="11" t="s">
        <v>37</v>
      </c>
      <c r="P2135" s="11" t="s">
        <v>38</v>
      </c>
      <c r="Q2135" s="11" t="s">
        <v>39</v>
      </c>
      <c r="R2135" s="11" cm="1">
        <f t="array" ref="R2135">_xlfn.IFS(Table3[[#This Row],[Performance Levels]]="Exceeds",4,Table3[[#This Row],[Performance Levels]]="Fully Meets",3,Table3[[#This Row],[Performance Levels]]="PIP",1,Table3[[#This Row],[Performance Levels]]="Needs Improvement",2)</f>
        <v>3</v>
      </c>
      <c r="S2135" s="11">
        <v>2</v>
      </c>
      <c r="T2135" s="11" t="str" cm="1">
        <f t="array" ref="T2135">_xlfn.IFS(S2135&lt;=2,"Excellent",S2135=3,"Average",S2135&lt;=5,"Poor")</f>
        <v>Excellent</v>
      </c>
      <c r="U2135" s="9">
        <v>44989</v>
      </c>
      <c r="V2135" s="11">
        <v>4</v>
      </c>
      <c r="W2135" s="11" t="str" cm="1">
        <f t="array" ref="W2135">_xlfn.IFS(S2135&lt;=2,"High",S2135=3,"Moderate",S2135&lt;=5,"Low")</f>
        <v>High</v>
      </c>
      <c r="X2135" s="11">
        <v>3</v>
      </c>
      <c r="Y2135" s="11" t="str" cm="1">
        <f t="array" ref="Y2135">_xlfn.IFS(S2135&lt;=2,"High",S2135=3,"Moderate",S2135&lt;=5,"Low")</f>
        <v>High</v>
      </c>
      <c r="Z2135" s="11">
        <v>3</v>
      </c>
      <c r="AA2135" s="11" t="str" cm="1">
        <f t="array" ref="AA2135">_xlfn.IFS(S2135&lt;=2,"High",S2135=3,"Moderate",S2135&lt;=5,"Low")</f>
        <v>High</v>
      </c>
      <c r="AB2135" s="9">
        <v>45054</v>
      </c>
      <c r="AC2135" s="11" t="s">
        <v>61</v>
      </c>
      <c r="AD2135" s="11" t="s">
        <v>50</v>
      </c>
      <c r="AE2135" s="11" t="s">
        <v>42</v>
      </c>
      <c r="AF2135" s="11">
        <v>3</v>
      </c>
      <c r="AG2135" s="12">
        <v>751.13</v>
      </c>
      <c r="AH2135" s="11">
        <v>26</v>
      </c>
      <c r="AI2135" s="11" t="str" cm="1">
        <f t="array" ref="AI2135">_xlfn.IFS(AH2135&lt;=25,"Young",AH2135&lt;=50,"Adult",AH2135&gt;50,"Old")</f>
        <v>Adult</v>
      </c>
    </row>
    <row r="2136" spans="1:35" x14ac:dyDescent="0.35">
      <c r="A2136" s="7">
        <v>2658</v>
      </c>
      <c r="B2136" s="5">
        <v>45108</v>
      </c>
      <c r="C2136" s="6">
        <f t="shared" ca="1" si="33"/>
        <v>2.8861111111111111</v>
      </c>
      <c r="D2136" s="7" t="s">
        <v>52</v>
      </c>
      <c r="E2136" s="7" t="s">
        <v>28</v>
      </c>
      <c r="F2136" s="7" t="s">
        <v>29</v>
      </c>
      <c r="G2136" s="7" t="s">
        <v>54</v>
      </c>
      <c r="H2136" s="7" t="s">
        <v>44</v>
      </c>
      <c r="I2136" s="7" t="s">
        <v>32</v>
      </c>
      <c r="J2136" s="7" t="s">
        <v>56</v>
      </c>
      <c r="K2136" s="7" t="s">
        <v>78</v>
      </c>
      <c r="L2136" s="5">
        <v>22003</v>
      </c>
      <c r="M2136" s="7" t="s">
        <v>155</v>
      </c>
      <c r="N2136" s="7" t="s">
        <v>47</v>
      </c>
      <c r="O2136" s="7" t="s">
        <v>71</v>
      </c>
      <c r="P2136" s="7" t="s">
        <v>66</v>
      </c>
      <c r="Q2136" s="7" t="s">
        <v>39</v>
      </c>
      <c r="R2136" s="7" cm="1">
        <f t="array" ref="R2136">_xlfn.IFS(Table3[[#This Row],[Performance Levels]]="Exceeds",4,Table3[[#This Row],[Performance Levels]]="Fully Meets",3,Table3[[#This Row],[Performance Levels]]="PIP",1,Table3[[#This Row],[Performance Levels]]="Needs Improvement",2)</f>
        <v>3</v>
      </c>
      <c r="S2136" s="7">
        <v>2</v>
      </c>
      <c r="T2136" s="7" t="str" cm="1">
        <f t="array" ref="T2136">_xlfn.IFS(S2136&lt;=2,"Excellent",S2136=3,"Average",S2136&lt;=5,"Poor")</f>
        <v>Excellent</v>
      </c>
      <c r="U2136" s="5">
        <v>44856</v>
      </c>
      <c r="V2136" s="7">
        <v>3</v>
      </c>
      <c r="W2136" s="7" t="str" cm="1">
        <f t="array" ref="W2136">_xlfn.IFS(S2136&lt;=2,"High",S2136=3,"Moderate",S2136&lt;=5,"Low")</f>
        <v>High</v>
      </c>
      <c r="X2136" s="7">
        <v>1</v>
      </c>
      <c r="Y2136" s="7" t="str" cm="1">
        <f t="array" ref="Y2136">_xlfn.IFS(S2136&lt;=2,"High",S2136=3,"Moderate",S2136&lt;=5,"Low")</f>
        <v>High</v>
      </c>
      <c r="Z2136" s="7">
        <v>1</v>
      </c>
      <c r="AA2136" s="7" t="str" cm="1">
        <f t="array" ref="AA2136">_xlfn.IFS(S2136&lt;=2,"High",S2136=3,"Moderate",S2136&lt;=5,"Low")</f>
        <v>High</v>
      </c>
      <c r="AB2136" s="5">
        <v>45106</v>
      </c>
      <c r="AC2136" s="7" t="s">
        <v>67</v>
      </c>
      <c r="AD2136" s="7" t="s">
        <v>50</v>
      </c>
      <c r="AE2136" s="7" t="s">
        <v>72</v>
      </c>
      <c r="AF2136" s="7">
        <v>1</v>
      </c>
      <c r="AG2136" s="8">
        <v>471.89</v>
      </c>
      <c r="AH2136" s="7">
        <v>63</v>
      </c>
      <c r="AI2136" s="7" t="str" cm="1">
        <f t="array" ref="AI2136">_xlfn.IFS(AH2136&lt;=25,"Young",AH2136&lt;=50,"Adult",AH2136&gt;50,"Old")</f>
        <v>Old</v>
      </c>
    </row>
    <row r="2137" spans="1:35" x14ac:dyDescent="0.35">
      <c r="A2137" s="11">
        <v>2659</v>
      </c>
      <c r="B2137" s="9">
        <v>44760</v>
      </c>
      <c r="C2137" s="10">
        <f t="shared" ca="1" si="33"/>
        <v>3.838888888888889</v>
      </c>
      <c r="D2137" s="11" t="s">
        <v>52</v>
      </c>
      <c r="E2137" s="11" t="s">
        <v>84</v>
      </c>
      <c r="F2137" s="11" t="s">
        <v>29</v>
      </c>
      <c r="G2137" s="11" t="s">
        <v>45</v>
      </c>
      <c r="H2137" s="11" t="s">
        <v>55</v>
      </c>
      <c r="I2137" s="11" t="s">
        <v>32</v>
      </c>
      <c r="J2137" s="11" t="s">
        <v>56</v>
      </c>
      <c r="K2137" s="11" t="s">
        <v>64</v>
      </c>
      <c r="L2137" s="9">
        <v>33067</v>
      </c>
      <c r="M2137" s="11" t="s">
        <v>157</v>
      </c>
      <c r="N2137" s="11" t="s">
        <v>47</v>
      </c>
      <c r="O2137" s="11" t="s">
        <v>71</v>
      </c>
      <c r="P2137" s="11" t="s">
        <v>60</v>
      </c>
      <c r="Q2137" s="11" t="s">
        <v>39</v>
      </c>
      <c r="R2137" s="11" cm="1">
        <f t="array" ref="R2137">_xlfn.IFS(Table3[[#This Row],[Performance Levels]]="Exceeds",4,Table3[[#This Row],[Performance Levels]]="Fully Meets",3,Table3[[#This Row],[Performance Levels]]="PIP",1,Table3[[#This Row],[Performance Levels]]="Needs Improvement",2)</f>
        <v>3</v>
      </c>
      <c r="S2137" s="11">
        <v>2</v>
      </c>
      <c r="T2137" s="11" t="str" cm="1">
        <f t="array" ref="T2137">_xlfn.IFS(S2137&lt;=2,"Excellent",S2137=3,"Average",S2137&lt;=5,"Poor")</f>
        <v>Excellent</v>
      </c>
      <c r="U2137" s="9">
        <v>45068</v>
      </c>
      <c r="V2137" s="11">
        <v>5</v>
      </c>
      <c r="W2137" s="11" t="str" cm="1">
        <f t="array" ref="W2137">_xlfn.IFS(S2137&lt;=2,"High",S2137=3,"Moderate",S2137&lt;=5,"Low")</f>
        <v>High</v>
      </c>
      <c r="X2137" s="11">
        <v>3</v>
      </c>
      <c r="Y2137" s="11" t="str" cm="1">
        <f t="array" ref="Y2137">_xlfn.IFS(S2137&lt;=2,"High",S2137=3,"Moderate",S2137&lt;=5,"Low")</f>
        <v>High</v>
      </c>
      <c r="Z2137" s="11">
        <v>2</v>
      </c>
      <c r="AA2137" s="11" t="str" cm="1">
        <f t="array" ref="AA2137">_xlfn.IFS(S2137&lt;=2,"High",S2137=3,"Moderate",S2137&lt;=5,"Low")</f>
        <v>High</v>
      </c>
      <c r="AB2137" s="9">
        <v>44803</v>
      </c>
      <c r="AC2137" s="11" t="s">
        <v>49</v>
      </c>
      <c r="AD2137" s="11" t="s">
        <v>50</v>
      </c>
      <c r="AE2137" s="11" t="s">
        <v>42</v>
      </c>
      <c r="AF2137" s="11">
        <v>3</v>
      </c>
      <c r="AG2137" s="12">
        <v>957.63</v>
      </c>
      <c r="AH2137" s="11">
        <v>32</v>
      </c>
      <c r="AI2137" s="11" t="str" cm="1">
        <f t="array" ref="AI2137">_xlfn.IFS(AH2137&lt;=25,"Young",AH2137&lt;=50,"Adult",AH2137&gt;50,"Old")</f>
        <v>Adult</v>
      </c>
    </row>
    <row r="2138" spans="1:35" x14ac:dyDescent="0.35">
      <c r="A2138" s="7">
        <v>2660</v>
      </c>
      <c r="B2138" s="5">
        <v>43686</v>
      </c>
      <c r="C2138" s="6">
        <f t="shared" ca="1" si="33"/>
        <v>6.7805555555555559</v>
      </c>
      <c r="D2138" s="7" t="s">
        <v>52</v>
      </c>
      <c r="E2138" s="7" t="s">
        <v>43</v>
      </c>
      <c r="F2138" s="7" t="s">
        <v>29</v>
      </c>
      <c r="G2138" s="7" t="s">
        <v>45</v>
      </c>
      <c r="H2138" s="7" t="s">
        <v>31</v>
      </c>
      <c r="I2138" s="7" t="s">
        <v>45</v>
      </c>
      <c r="J2138" s="7" t="s">
        <v>56</v>
      </c>
      <c r="K2138" s="7" t="s">
        <v>99</v>
      </c>
      <c r="L2138" s="5">
        <v>21850</v>
      </c>
      <c r="M2138" s="7" t="s">
        <v>161</v>
      </c>
      <c r="N2138" s="7" t="s">
        <v>47</v>
      </c>
      <c r="O2138" s="7" t="s">
        <v>83</v>
      </c>
      <c r="P2138" s="7" t="s">
        <v>76</v>
      </c>
      <c r="Q2138" s="7" t="s">
        <v>39</v>
      </c>
      <c r="R2138" s="7" cm="1">
        <f t="array" ref="R2138">_xlfn.IFS(Table3[[#This Row],[Performance Levels]]="Exceeds",4,Table3[[#This Row],[Performance Levels]]="Fully Meets",3,Table3[[#This Row],[Performance Levels]]="PIP",1,Table3[[#This Row],[Performance Levels]]="Needs Improvement",2)</f>
        <v>3</v>
      </c>
      <c r="S2138" s="7">
        <v>4</v>
      </c>
      <c r="T2138" s="7" t="str" cm="1">
        <f t="array" ref="T2138">_xlfn.IFS(S2138&lt;=2,"Excellent",S2138=3,"Average",S2138&lt;=5,"Poor")</f>
        <v>Poor</v>
      </c>
      <c r="U2138" s="5">
        <v>44796</v>
      </c>
      <c r="V2138" s="7">
        <v>5</v>
      </c>
      <c r="W2138" s="7" t="str" cm="1">
        <f t="array" ref="W2138">_xlfn.IFS(S2138&lt;=2,"High",S2138=3,"Moderate",S2138&lt;=5,"Low")</f>
        <v>Low</v>
      </c>
      <c r="X2138" s="7">
        <v>1</v>
      </c>
      <c r="Y2138" s="7" t="str" cm="1">
        <f t="array" ref="Y2138">_xlfn.IFS(S2138&lt;=2,"High",S2138=3,"Moderate",S2138&lt;=5,"Low")</f>
        <v>Low</v>
      </c>
      <c r="Z2138" s="7">
        <v>1</v>
      </c>
      <c r="AA2138" s="7" t="str" cm="1">
        <f t="array" ref="AA2138">_xlfn.IFS(S2138&lt;=2,"High",S2138=3,"Moderate",S2138&lt;=5,"Low")</f>
        <v>Low</v>
      </c>
      <c r="AB2138" s="5">
        <v>44811</v>
      </c>
      <c r="AC2138" s="7" t="s">
        <v>61</v>
      </c>
      <c r="AD2138" s="7" t="s">
        <v>50</v>
      </c>
      <c r="AE2138" s="7" t="s">
        <v>72</v>
      </c>
      <c r="AF2138" s="7">
        <v>1</v>
      </c>
      <c r="AG2138" s="8">
        <v>788.33</v>
      </c>
      <c r="AH2138" s="7">
        <v>60</v>
      </c>
      <c r="AI2138" s="7" t="str" cm="1">
        <f t="array" ref="AI2138">_xlfn.IFS(AH2138&lt;=25,"Young",AH2138&lt;=50,"Adult",AH2138&gt;50,"Old")</f>
        <v>Old</v>
      </c>
    </row>
    <row r="2139" spans="1:35" x14ac:dyDescent="0.35">
      <c r="A2139" s="11">
        <v>2661</v>
      </c>
      <c r="B2139" s="9">
        <v>44383</v>
      </c>
      <c r="C2139" s="10">
        <f t="shared" ca="1" si="33"/>
        <v>4.8722222222222218</v>
      </c>
      <c r="D2139" s="11" t="s">
        <v>52</v>
      </c>
      <c r="E2139" s="11" t="s">
        <v>86</v>
      </c>
      <c r="F2139" s="11" t="s">
        <v>29</v>
      </c>
      <c r="G2139" s="11" t="s">
        <v>45</v>
      </c>
      <c r="H2139" s="11" t="s">
        <v>44</v>
      </c>
      <c r="I2139" s="11" t="s">
        <v>32</v>
      </c>
      <c r="J2139" s="11" t="s">
        <v>56</v>
      </c>
      <c r="K2139" s="11" t="s">
        <v>78</v>
      </c>
      <c r="L2139" s="9">
        <v>25791</v>
      </c>
      <c r="M2139" s="11" t="s">
        <v>161</v>
      </c>
      <c r="N2139" s="11" t="s">
        <v>47</v>
      </c>
      <c r="O2139" s="11" t="s">
        <v>71</v>
      </c>
      <c r="P2139" s="11" t="s">
        <v>66</v>
      </c>
      <c r="Q2139" s="11" t="s">
        <v>39</v>
      </c>
      <c r="R2139" s="11" cm="1">
        <f t="array" ref="R2139">_xlfn.IFS(Table3[[#This Row],[Performance Levels]]="Exceeds",4,Table3[[#This Row],[Performance Levels]]="Fully Meets",3,Table3[[#This Row],[Performance Levels]]="PIP",1,Table3[[#This Row],[Performance Levels]]="Needs Improvement",2)</f>
        <v>3</v>
      </c>
      <c r="S2139" s="11">
        <v>2</v>
      </c>
      <c r="T2139" s="11" t="str" cm="1">
        <f t="array" ref="T2139">_xlfn.IFS(S2139&lt;=2,"Excellent",S2139=3,"Average",S2139&lt;=5,"Poor")</f>
        <v>Excellent</v>
      </c>
      <c r="U2139" s="9">
        <v>44982</v>
      </c>
      <c r="V2139" s="11">
        <v>3</v>
      </c>
      <c r="W2139" s="11" t="str" cm="1">
        <f t="array" ref="W2139">_xlfn.IFS(S2139&lt;=2,"High",S2139=3,"Moderate",S2139&lt;=5,"Low")</f>
        <v>High</v>
      </c>
      <c r="X2139" s="11">
        <v>3</v>
      </c>
      <c r="Y2139" s="11" t="str" cm="1">
        <f t="array" ref="Y2139">_xlfn.IFS(S2139&lt;=2,"High",S2139=3,"Moderate",S2139&lt;=5,"Low")</f>
        <v>High</v>
      </c>
      <c r="Z2139" s="11">
        <v>2</v>
      </c>
      <c r="AA2139" s="11" t="str" cm="1">
        <f t="array" ref="AA2139">_xlfn.IFS(S2139&lt;=2,"High",S2139=3,"Moderate",S2139&lt;=5,"Low")</f>
        <v>High</v>
      </c>
      <c r="AB2139" s="9">
        <v>44938</v>
      </c>
      <c r="AC2139" s="11" t="s">
        <v>91</v>
      </c>
      <c r="AD2139" s="11" t="s">
        <v>41</v>
      </c>
      <c r="AE2139" s="11" t="s">
        <v>62</v>
      </c>
      <c r="AF2139" s="11">
        <v>4</v>
      </c>
      <c r="AG2139" s="12">
        <v>220.32</v>
      </c>
      <c r="AH2139" s="11">
        <v>51</v>
      </c>
      <c r="AI2139" s="11" t="str" cm="1">
        <f t="array" ref="AI2139">_xlfn.IFS(AH2139&lt;=25,"Young",AH2139&lt;=50,"Adult",AH2139&gt;50,"Old")</f>
        <v>Old</v>
      </c>
    </row>
    <row r="2140" spans="1:35" x14ac:dyDescent="0.35">
      <c r="A2140" s="7">
        <v>2662</v>
      </c>
      <c r="B2140" s="5">
        <v>44229</v>
      </c>
      <c r="C2140" s="6">
        <f t="shared" ca="1" si="33"/>
        <v>5.3</v>
      </c>
      <c r="D2140" s="7" t="s">
        <v>52</v>
      </c>
      <c r="E2140" s="7" t="s">
        <v>63</v>
      </c>
      <c r="F2140" s="7" t="s">
        <v>29</v>
      </c>
      <c r="G2140" s="7" t="s">
        <v>30</v>
      </c>
      <c r="H2140" s="7" t="s">
        <v>44</v>
      </c>
      <c r="I2140" s="7" t="s">
        <v>45</v>
      </c>
      <c r="J2140" s="7" t="s">
        <v>56</v>
      </c>
      <c r="K2140" s="7" t="s">
        <v>64</v>
      </c>
      <c r="L2140" s="5">
        <v>53217</v>
      </c>
      <c r="M2140" s="7" t="s">
        <v>152</v>
      </c>
      <c r="N2140" s="7" t="s">
        <v>47</v>
      </c>
      <c r="O2140" s="7" t="s">
        <v>83</v>
      </c>
      <c r="P2140" s="7" t="s">
        <v>60</v>
      </c>
      <c r="Q2140" s="7" t="s">
        <v>39</v>
      </c>
      <c r="R2140" s="7" cm="1">
        <f t="array" ref="R2140">_xlfn.IFS(Table3[[#This Row],[Performance Levels]]="Exceeds",4,Table3[[#This Row],[Performance Levels]]="Fully Meets",3,Table3[[#This Row],[Performance Levels]]="PIP",1,Table3[[#This Row],[Performance Levels]]="Needs Improvement",2)</f>
        <v>3</v>
      </c>
      <c r="S2140" s="7">
        <v>2</v>
      </c>
      <c r="T2140" s="7" t="str" cm="1">
        <f t="array" ref="T2140">_xlfn.IFS(S2140&lt;=2,"Excellent",S2140=3,"Average",S2140&lt;=5,"Poor")</f>
        <v>Excellent</v>
      </c>
      <c r="U2140" s="5">
        <v>45115</v>
      </c>
      <c r="V2140" s="7">
        <v>4</v>
      </c>
      <c r="W2140" s="7" t="str" cm="1">
        <f t="array" ref="W2140">_xlfn.IFS(S2140&lt;=2,"High",S2140=3,"Moderate",S2140&lt;=5,"Low")</f>
        <v>High</v>
      </c>
      <c r="X2140" s="7">
        <v>1</v>
      </c>
      <c r="Y2140" s="7" t="str" cm="1">
        <f t="array" ref="Y2140">_xlfn.IFS(S2140&lt;=2,"High",S2140=3,"Moderate",S2140&lt;=5,"Low")</f>
        <v>High</v>
      </c>
      <c r="Z2140" s="7">
        <v>1</v>
      </c>
      <c r="AA2140" s="7" t="str" cm="1">
        <f t="array" ref="AA2140">_xlfn.IFS(S2140&lt;=2,"High",S2140=3,"Moderate",S2140&lt;=5,"Low")</f>
        <v>High</v>
      </c>
      <c r="AB2140" s="5">
        <v>44995</v>
      </c>
      <c r="AC2140" s="7" t="s">
        <v>61</v>
      </c>
      <c r="AD2140" s="7" t="s">
        <v>50</v>
      </c>
      <c r="AE2140" s="7" t="s">
        <v>62</v>
      </c>
      <c r="AF2140" s="7">
        <v>5</v>
      </c>
      <c r="AG2140" s="8">
        <v>406.1</v>
      </c>
      <c r="AH2140" s="7">
        <v>76</v>
      </c>
      <c r="AI2140" s="7" t="str" cm="1">
        <f t="array" ref="AI2140">_xlfn.IFS(AH2140&lt;=25,"Young",AH2140&lt;=50,"Adult",AH2140&gt;50,"Old")</f>
        <v>Old</v>
      </c>
    </row>
    <row r="2141" spans="1:35" x14ac:dyDescent="0.35">
      <c r="A2141" s="11">
        <v>2663</v>
      </c>
      <c r="B2141" s="9">
        <v>44932</v>
      </c>
      <c r="C2141" s="10">
        <f t="shared" ca="1" si="33"/>
        <v>3.3722222222222222</v>
      </c>
      <c r="D2141" s="11" t="s">
        <v>52</v>
      </c>
      <c r="E2141" s="11" t="s">
        <v>93</v>
      </c>
      <c r="F2141" s="11" t="s">
        <v>29</v>
      </c>
      <c r="G2141" s="11" t="s">
        <v>45</v>
      </c>
      <c r="H2141" s="11" t="s">
        <v>55</v>
      </c>
      <c r="I2141" s="11" t="s">
        <v>45</v>
      </c>
      <c r="J2141" s="11" t="s">
        <v>56</v>
      </c>
      <c r="K2141" s="11" t="s">
        <v>88</v>
      </c>
      <c r="L2141" s="9">
        <v>26135</v>
      </c>
      <c r="M2141" s="11" t="s">
        <v>152</v>
      </c>
      <c r="N2141" s="11" t="s">
        <v>47</v>
      </c>
      <c r="O2141" s="11" t="s">
        <v>48</v>
      </c>
      <c r="P2141" s="11" t="s">
        <v>76</v>
      </c>
      <c r="Q2141" s="11" t="s">
        <v>39</v>
      </c>
      <c r="R2141" s="11" cm="1">
        <f t="array" ref="R2141">_xlfn.IFS(Table3[[#This Row],[Performance Levels]]="Exceeds",4,Table3[[#This Row],[Performance Levels]]="Fully Meets",3,Table3[[#This Row],[Performance Levels]]="PIP",1,Table3[[#This Row],[Performance Levels]]="Needs Improvement",2)</f>
        <v>3</v>
      </c>
      <c r="S2141" s="11">
        <v>5</v>
      </c>
      <c r="T2141" s="11" t="str" cm="1">
        <f t="array" ref="T2141">_xlfn.IFS(S2141&lt;=2,"Excellent",S2141=3,"Average",S2141&lt;=5,"Poor")</f>
        <v>Poor</v>
      </c>
      <c r="U2141" s="9">
        <v>44780</v>
      </c>
      <c r="V2141" s="11">
        <v>3</v>
      </c>
      <c r="W2141" s="11" t="str" cm="1">
        <f t="array" ref="W2141">_xlfn.IFS(S2141&lt;=2,"High",S2141=3,"Moderate",S2141&lt;=5,"Low")</f>
        <v>Low</v>
      </c>
      <c r="X2141" s="11">
        <v>4</v>
      </c>
      <c r="Y2141" s="11" t="str" cm="1">
        <f t="array" ref="Y2141">_xlfn.IFS(S2141&lt;=2,"High",S2141=3,"Moderate",S2141&lt;=5,"Low")</f>
        <v>Low</v>
      </c>
      <c r="Z2141" s="11">
        <v>1</v>
      </c>
      <c r="AA2141" s="11" t="str" cm="1">
        <f t="array" ref="AA2141">_xlfn.IFS(S2141&lt;=2,"High",S2141=3,"Moderate",S2141&lt;=5,"Low")</f>
        <v>Low</v>
      </c>
      <c r="AB2141" s="9">
        <v>44912</v>
      </c>
      <c r="AC2141" s="11" t="s">
        <v>49</v>
      </c>
      <c r="AD2141" s="11" t="s">
        <v>50</v>
      </c>
      <c r="AE2141" s="11" t="s">
        <v>72</v>
      </c>
      <c r="AF2141" s="11">
        <v>4</v>
      </c>
      <c r="AG2141" s="12">
        <v>819.64</v>
      </c>
      <c r="AH2141" s="11">
        <v>52</v>
      </c>
      <c r="AI2141" s="11" t="str" cm="1">
        <f t="array" ref="AI2141">_xlfn.IFS(AH2141&lt;=25,"Young",AH2141&lt;=50,"Adult",AH2141&gt;50,"Old")</f>
        <v>Old</v>
      </c>
    </row>
    <row r="2142" spans="1:35" x14ac:dyDescent="0.35">
      <c r="A2142" s="7">
        <v>2664</v>
      </c>
      <c r="B2142" s="5">
        <v>44513</v>
      </c>
      <c r="C2142" s="6">
        <f t="shared" ca="1" si="33"/>
        <v>4.5194444444444448</v>
      </c>
      <c r="D2142" s="7" t="s">
        <v>52</v>
      </c>
      <c r="E2142" s="7" t="s">
        <v>73</v>
      </c>
      <c r="F2142" s="7" t="s">
        <v>29</v>
      </c>
      <c r="G2142" s="7" t="s">
        <v>54</v>
      </c>
      <c r="H2142" s="7" t="s">
        <v>31</v>
      </c>
      <c r="I2142" s="7" t="s">
        <v>54</v>
      </c>
      <c r="J2142" s="7" t="s">
        <v>56</v>
      </c>
      <c r="K2142" s="7" t="s">
        <v>95</v>
      </c>
      <c r="L2142" s="5">
        <v>22457</v>
      </c>
      <c r="M2142" s="7" t="s">
        <v>152</v>
      </c>
      <c r="N2142" s="7" t="s">
        <v>47</v>
      </c>
      <c r="O2142" s="7" t="s">
        <v>48</v>
      </c>
      <c r="P2142" s="7" t="s">
        <v>76</v>
      </c>
      <c r="Q2142" s="7" t="s">
        <v>39</v>
      </c>
      <c r="R2142" s="7" cm="1">
        <f t="array" ref="R2142">_xlfn.IFS(Table3[[#This Row],[Performance Levels]]="Exceeds",4,Table3[[#This Row],[Performance Levels]]="Fully Meets",3,Table3[[#This Row],[Performance Levels]]="PIP",1,Table3[[#This Row],[Performance Levels]]="Needs Improvement",2)</f>
        <v>3</v>
      </c>
      <c r="S2142" s="7">
        <v>1</v>
      </c>
      <c r="T2142" s="7" t="str" cm="1">
        <f t="array" ref="T2142">_xlfn.IFS(S2142&lt;=2,"Excellent",S2142=3,"Average",S2142&lt;=5,"Poor")</f>
        <v>Excellent</v>
      </c>
      <c r="U2142" s="5">
        <v>45090</v>
      </c>
      <c r="V2142" s="7">
        <v>5</v>
      </c>
      <c r="W2142" s="7" t="str" cm="1">
        <f t="array" ref="W2142">_xlfn.IFS(S2142&lt;=2,"High",S2142=3,"Moderate",S2142&lt;=5,"Low")</f>
        <v>High</v>
      </c>
      <c r="X2142" s="7">
        <v>2</v>
      </c>
      <c r="Y2142" s="7" t="str" cm="1">
        <f t="array" ref="Y2142">_xlfn.IFS(S2142&lt;=2,"High",S2142=3,"Moderate",S2142&lt;=5,"Low")</f>
        <v>High</v>
      </c>
      <c r="Z2142" s="7">
        <v>2</v>
      </c>
      <c r="AA2142" s="7" t="str" cm="1">
        <f t="array" ref="AA2142">_xlfn.IFS(S2142&lt;=2,"High",S2142=3,"Moderate",S2142&lt;=5,"Low")</f>
        <v>High</v>
      </c>
      <c r="AB2142" s="5">
        <v>44817</v>
      </c>
      <c r="AC2142" s="7" t="s">
        <v>61</v>
      </c>
      <c r="AD2142" s="7" t="s">
        <v>50</v>
      </c>
      <c r="AE2142" s="7" t="s">
        <v>51</v>
      </c>
      <c r="AF2142" s="7">
        <v>3</v>
      </c>
      <c r="AG2142" s="8">
        <v>355.84</v>
      </c>
      <c r="AH2142" s="7">
        <v>60</v>
      </c>
      <c r="AI2142" s="7" t="str" cm="1">
        <f t="array" ref="AI2142">_xlfn.IFS(AH2142&lt;=25,"Young",AH2142&lt;=50,"Adult",AH2142&gt;50,"Old")</f>
        <v>Old</v>
      </c>
    </row>
    <row r="2143" spans="1:35" x14ac:dyDescent="0.35">
      <c r="A2143" s="11">
        <v>2665</v>
      </c>
      <c r="B2143" s="9">
        <v>43905</v>
      </c>
      <c r="C2143" s="10">
        <f t="shared" ca="1" si="33"/>
        <v>6.1805555555555554</v>
      </c>
      <c r="D2143" s="11" t="s">
        <v>52</v>
      </c>
      <c r="E2143" s="11" t="s">
        <v>80</v>
      </c>
      <c r="F2143" s="11" t="s">
        <v>29</v>
      </c>
      <c r="G2143" s="11" t="s">
        <v>30</v>
      </c>
      <c r="H2143" s="11" t="s">
        <v>44</v>
      </c>
      <c r="I2143" s="11" t="s">
        <v>45</v>
      </c>
      <c r="J2143" s="11" t="s">
        <v>56</v>
      </c>
      <c r="K2143" s="11" t="s">
        <v>88</v>
      </c>
      <c r="L2143" s="9">
        <v>33433</v>
      </c>
      <c r="M2143" s="11" t="s">
        <v>159</v>
      </c>
      <c r="N2143" s="11" t="s">
        <v>47</v>
      </c>
      <c r="O2143" s="11" t="s">
        <v>48</v>
      </c>
      <c r="P2143" s="11" t="s">
        <v>66</v>
      </c>
      <c r="Q2143" s="11" t="s">
        <v>39</v>
      </c>
      <c r="R2143" s="11" cm="1">
        <f t="array" ref="R2143">_xlfn.IFS(Table3[[#This Row],[Performance Levels]]="Exceeds",4,Table3[[#This Row],[Performance Levels]]="Fully Meets",3,Table3[[#This Row],[Performance Levels]]="PIP",1,Table3[[#This Row],[Performance Levels]]="Needs Improvement",2)</f>
        <v>3</v>
      </c>
      <c r="S2143" s="11">
        <v>4</v>
      </c>
      <c r="T2143" s="11" t="str" cm="1">
        <f t="array" ref="T2143">_xlfn.IFS(S2143&lt;=2,"Excellent",S2143=3,"Average",S2143&lt;=5,"Poor")</f>
        <v>Poor</v>
      </c>
      <c r="U2143" s="9">
        <v>44839</v>
      </c>
      <c r="V2143" s="11">
        <v>1</v>
      </c>
      <c r="W2143" s="11" t="str" cm="1">
        <f t="array" ref="W2143">_xlfn.IFS(S2143&lt;=2,"High",S2143=3,"Moderate",S2143&lt;=5,"Low")</f>
        <v>Low</v>
      </c>
      <c r="X2143" s="11">
        <v>5</v>
      </c>
      <c r="Y2143" s="11" t="str" cm="1">
        <f t="array" ref="Y2143">_xlfn.IFS(S2143&lt;=2,"High",S2143=3,"Moderate",S2143&lt;=5,"Low")</f>
        <v>Low</v>
      </c>
      <c r="Z2143" s="11">
        <v>5</v>
      </c>
      <c r="AA2143" s="11" t="str" cm="1">
        <f t="array" ref="AA2143">_xlfn.IFS(S2143&lt;=2,"High",S2143=3,"Moderate",S2143&lt;=5,"Low")</f>
        <v>Low</v>
      </c>
      <c r="AB2143" s="9">
        <v>44807</v>
      </c>
      <c r="AC2143" s="11" t="s">
        <v>91</v>
      </c>
      <c r="AD2143" s="11" t="s">
        <v>41</v>
      </c>
      <c r="AE2143" s="11" t="s">
        <v>62</v>
      </c>
      <c r="AF2143" s="11">
        <v>4</v>
      </c>
      <c r="AG2143" s="12">
        <v>786.38</v>
      </c>
      <c r="AH2143" s="11">
        <v>29</v>
      </c>
      <c r="AI2143" s="11" t="str" cm="1">
        <f t="array" ref="AI2143">_xlfn.IFS(AH2143&lt;=25,"Young",AH2143&lt;=50,"Adult",AH2143&gt;50,"Old")</f>
        <v>Adult</v>
      </c>
    </row>
    <row r="2144" spans="1:35" x14ac:dyDescent="0.35">
      <c r="A2144" s="7">
        <v>2666</v>
      </c>
      <c r="B2144" s="5">
        <v>43411</v>
      </c>
      <c r="C2144" s="6">
        <f t="shared" ca="1" si="33"/>
        <v>7.5361111111111114</v>
      </c>
      <c r="D2144" s="7" t="s">
        <v>52</v>
      </c>
      <c r="E2144" s="7" t="s">
        <v>53</v>
      </c>
      <c r="F2144" s="7" t="s">
        <v>29</v>
      </c>
      <c r="G2144" s="7" t="s">
        <v>45</v>
      </c>
      <c r="H2144" s="7" t="s">
        <v>31</v>
      </c>
      <c r="I2144" s="7" t="s">
        <v>54</v>
      </c>
      <c r="J2144" s="7" t="s">
        <v>56</v>
      </c>
      <c r="K2144" s="7" t="s">
        <v>104</v>
      </c>
      <c r="L2144" s="5">
        <v>53346</v>
      </c>
      <c r="M2144" s="7" t="s">
        <v>154</v>
      </c>
      <c r="N2144" s="7" t="s">
        <v>36</v>
      </c>
      <c r="O2144" s="7" t="s">
        <v>59</v>
      </c>
      <c r="P2144" s="7" t="s">
        <v>60</v>
      </c>
      <c r="Q2144" s="7" t="s">
        <v>39</v>
      </c>
      <c r="R2144" s="7" cm="1">
        <f t="array" ref="R2144">_xlfn.IFS(Table3[[#This Row],[Performance Levels]]="Exceeds",4,Table3[[#This Row],[Performance Levels]]="Fully Meets",3,Table3[[#This Row],[Performance Levels]]="PIP",1,Table3[[#This Row],[Performance Levels]]="Needs Improvement",2)</f>
        <v>3</v>
      </c>
      <c r="S2144" s="7">
        <v>4</v>
      </c>
      <c r="T2144" s="7" t="str" cm="1">
        <f t="array" ref="T2144">_xlfn.IFS(S2144&lt;=2,"Excellent",S2144=3,"Average",S2144&lt;=5,"Poor")</f>
        <v>Poor</v>
      </c>
      <c r="U2144" s="5">
        <v>45070</v>
      </c>
      <c r="V2144" s="7">
        <v>5</v>
      </c>
      <c r="W2144" s="7" t="str" cm="1">
        <f t="array" ref="W2144">_xlfn.IFS(S2144&lt;=2,"High",S2144=3,"Moderate",S2144&lt;=5,"Low")</f>
        <v>Low</v>
      </c>
      <c r="X2144" s="7">
        <v>5</v>
      </c>
      <c r="Y2144" s="7" t="str" cm="1">
        <f t="array" ref="Y2144">_xlfn.IFS(S2144&lt;=2,"High",S2144=3,"Moderate",S2144&lt;=5,"Low")</f>
        <v>Low</v>
      </c>
      <c r="Z2144" s="7">
        <v>3</v>
      </c>
      <c r="AA2144" s="7" t="str" cm="1">
        <f t="array" ref="AA2144">_xlfn.IFS(S2144&lt;=2,"High",S2144=3,"Moderate",S2144&lt;=5,"Low")</f>
        <v>Low</v>
      </c>
      <c r="AB2144" s="5">
        <v>44959</v>
      </c>
      <c r="AC2144" s="7" t="s">
        <v>61</v>
      </c>
      <c r="AD2144" s="7" t="s">
        <v>41</v>
      </c>
      <c r="AE2144" s="7" t="s">
        <v>42</v>
      </c>
      <c r="AF2144" s="7">
        <v>2</v>
      </c>
      <c r="AG2144" s="8">
        <v>460.62</v>
      </c>
      <c r="AH2144" s="7">
        <v>72</v>
      </c>
      <c r="AI2144" s="7" t="str" cm="1">
        <f t="array" ref="AI2144">_xlfn.IFS(AH2144&lt;=25,"Young",AH2144&lt;=50,"Adult",AH2144&gt;50,"Old")</f>
        <v>Old</v>
      </c>
    </row>
    <row r="2145" spans="1:35" x14ac:dyDescent="0.35">
      <c r="A2145" s="11">
        <v>2667</v>
      </c>
      <c r="B2145" s="9">
        <v>43741</v>
      </c>
      <c r="C2145" s="10">
        <f t="shared" ca="1" si="33"/>
        <v>6.6305555555555555</v>
      </c>
      <c r="D2145" s="11" t="s">
        <v>136</v>
      </c>
      <c r="E2145" s="11" t="s">
        <v>68</v>
      </c>
      <c r="F2145" s="11" t="s">
        <v>29</v>
      </c>
      <c r="G2145" s="11" t="s">
        <v>54</v>
      </c>
      <c r="H2145" s="11" t="s">
        <v>55</v>
      </c>
      <c r="I2145" s="11" t="s">
        <v>45</v>
      </c>
      <c r="J2145" s="11" t="s">
        <v>56</v>
      </c>
      <c r="K2145" s="11" t="s">
        <v>108</v>
      </c>
      <c r="L2145" s="9">
        <v>24023</v>
      </c>
      <c r="M2145" s="11" t="s">
        <v>154</v>
      </c>
      <c r="N2145" s="11" t="s">
        <v>36</v>
      </c>
      <c r="O2145" s="11" t="s">
        <v>59</v>
      </c>
      <c r="P2145" s="11" t="s">
        <v>38</v>
      </c>
      <c r="Q2145" s="11" t="s">
        <v>39</v>
      </c>
      <c r="R2145" s="11" cm="1">
        <f t="array" ref="R2145">_xlfn.IFS(Table3[[#This Row],[Performance Levels]]="Exceeds",4,Table3[[#This Row],[Performance Levels]]="Fully Meets",3,Table3[[#This Row],[Performance Levels]]="PIP",1,Table3[[#This Row],[Performance Levels]]="Needs Improvement",2)</f>
        <v>3</v>
      </c>
      <c r="S2145" s="11">
        <v>2</v>
      </c>
      <c r="T2145" s="11" t="str" cm="1">
        <f t="array" ref="T2145">_xlfn.IFS(S2145&lt;=2,"Excellent",S2145=3,"Average",S2145&lt;=5,"Poor")</f>
        <v>Excellent</v>
      </c>
      <c r="U2145" s="9">
        <v>44923</v>
      </c>
      <c r="V2145" s="11">
        <v>3</v>
      </c>
      <c r="W2145" s="11" t="str" cm="1">
        <f t="array" ref="W2145">_xlfn.IFS(S2145&lt;=2,"High",S2145=3,"Moderate",S2145&lt;=5,"Low")</f>
        <v>High</v>
      </c>
      <c r="X2145" s="11">
        <v>2</v>
      </c>
      <c r="Y2145" s="11" t="str" cm="1">
        <f t="array" ref="Y2145">_xlfn.IFS(S2145&lt;=2,"High",S2145=3,"Moderate",S2145&lt;=5,"Low")</f>
        <v>High</v>
      </c>
      <c r="Z2145" s="11">
        <v>3</v>
      </c>
      <c r="AA2145" s="11" t="str" cm="1">
        <f t="array" ref="AA2145">_xlfn.IFS(S2145&lt;=2,"High",S2145=3,"Moderate",S2145&lt;=5,"Low")</f>
        <v>High</v>
      </c>
      <c r="AB2145" s="9">
        <v>44962</v>
      </c>
      <c r="AC2145" s="11" t="s">
        <v>40</v>
      </c>
      <c r="AD2145" s="11" t="s">
        <v>50</v>
      </c>
      <c r="AE2145" s="11" t="s">
        <v>72</v>
      </c>
      <c r="AF2145" s="11">
        <v>4</v>
      </c>
      <c r="AG2145" s="12">
        <v>821.39</v>
      </c>
      <c r="AH2145" s="11">
        <v>54</v>
      </c>
      <c r="AI2145" s="11" t="str" cm="1">
        <f t="array" ref="AI2145">_xlfn.IFS(AH2145&lt;=25,"Young",AH2145&lt;=50,"Adult",AH2145&gt;50,"Old")</f>
        <v>Old</v>
      </c>
    </row>
    <row r="2146" spans="1:35" x14ac:dyDescent="0.35">
      <c r="A2146" s="7">
        <v>2668</v>
      </c>
      <c r="B2146" s="5">
        <v>44785</v>
      </c>
      <c r="C2146" s="6">
        <f t="shared" ca="1" si="33"/>
        <v>3.7722222222222221</v>
      </c>
      <c r="D2146" s="7" t="s">
        <v>136</v>
      </c>
      <c r="E2146" s="7" t="s">
        <v>28</v>
      </c>
      <c r="F2146" s="7" t="s">
        <v>29</v>
      </c>
      <c r="G2146" s="7" t="s">
        <v>30</v>
      </c>
      <c r="H2146" s="7" t="s">
        <v>31</v>
      </c>
      <c r="I2146" s="7" t="s">
        <v>45</v>
      </c>
      <c r="J2146" s="7" t="s">
        <v>56</v>
      </c>
      <c r="K2146" s="7" t="s">
        <v>64</v>
      </c>
      <c r="L2146" s="5">
        <v>28806</v>
      </c>
      <c r="M2146" s="7" t="s">
        <v>35</v>
      </c>
      <c r="N2146" s="7" t="s">
        <v>36</v>
      </c>
      <c r="O2146" s="7" t="s">
        <v>83</v>
      </c>
      <c r="P2146" s="7" t="s">
        <v>66</v>
      </c>
      <c r="Q2146" s="7" t="s">
        <v>39</v>
      </c>
      <c r="R2146" s="7" cm="1">
        <f t="array" ref="R2146">_xlfn.IFS(Table3[[#This Row],[Performance Levels]]="Exceeds",4,Table3[[#This Row],[Performance Levels]]="Fully Meets",3,Table3[[#This Row],[Performance Levels]]="PIP",1,Table3[[#This Row],[Performance Levels]]="Needs Improvement",2)</f>
        <v>3</v>
      </c>
      <c r="S2146" s="7">
        <v>2</v>
      </c>
      <c r="T2146" s="7" t="str" cm="1">
        <f t="array" ref="T2146">_xlfn.IFS(S2146&lt;=2,"Excellent",S2146=3,"Average",S2146&lt;=5,"Poor")</f>
        <v>Excellent</v>
      </c>
      <c r="U2146" s="5">
        <v>45044</v>
      </c>
      <c r="V2146" s="7">
        <v>4</v>
      </c>
      <c r="W2146" s="7" t="str" cm="1">
        <f t="array" ref="W2146">_xlfn.IFS(S2146&lt;=2,"High",S2146=3,"Moderate",S2146&lt;=5,"Low")</f>
        <v>High</v>
      </c>
      <c r="X2146" s="7">
        <v>4</v>
      </c>
      <c r="Y2146" s="7" t="str" cm="1">
        <f t="array" ref="Y2146">_xlfn.IFS(S2146&lt;=2,"High",S2146=3,"Moderate",S2146&lt;=5,"Low")</f>
        <v>High</v>
      </c>
      <c r="Z2146" s="7">
        <v>1</v>
      </c>
      <c r="AA2146" s="7" t="str" cm="1">
        <f t="array" ref="AA2146">_xlfn.IFS(S2146&lt;=2,"High",S2146=3,"Moderate",S2146&lt;=5,"Low")</f>
        <v>High</v>
      </c>
      <c r="AB2146" s="5">
        <v>44945</v>
      </c>
      <c r="AC2146" s="7" t="s">
        <v>61</v>
      </c>
      <c r="AD2146" s="7" t="s">
        <v>41</v>
      </c>
      <c r="AE2146" s="7" t="s">
        <v>72</v>
      </c>
      <c r="AF2146" s="7">
        <v>3</v>
      </c>
      <c r="AG2146" s="8">
        <v>968.31</v>
      </c>
      <c r="AH2146" s="7">
        <v>44</v>
      </c>
      <c r="AI2146" s="7" t="str" cm="1">
        <f t="array" ref="AI2146">_xlfn.IFS(AH2146&lt;=25,"Young",AH2146&lt;=50,"Adult",AH2146&gt;50,"Old")</f>
        <v>Adult</v>
      </c>
    </row>
    <row r="2147" spans="1:35" x14ac:dyDescent="0.35">
      <c r="A2147" s="11">
        <v>2669</v>
      </c>
      <c r="B2147" s="9">
        <v>43456</v>
      </c>
      <c r="C2147" s="10">
        <f t="shared" ca="1" si="33"/>
        <v>7.4111111111111114</v>
      </c>
      <c r="D2147" s="11" t="s">
        <v>136</v>
      </c>
      <c r="E2147" s="11" t="s">
        <v>84</v>
      </c>
      <c r="F2147" s="11" t="s">
        <v>29</v>
      </c>
      <c r="G2147" s="11" t="s">
        <v>45</v>
      </c>
      <c r="H2147" s="11" t="s">
        <v>31</v>
      </c>
      <c r="I2147" s="11" t="s">
        <v>54</v>
      </c>
      <c r="J2147" s="11" t="s">
        <v>56</v>
      </c>
      <c r="K2147" s="11" t="s">
        <v>69</v>
      </c>
      <c r="L2147" s="9">
        <v>19012</v>
      </c>
      <c r="M2147" s="11" t="s">
        <v>35</v>
      </c>
      <c r="N2147" s="11" t="s">
        <v>36</v>
      </c>
      <c r="O2147" s="11" t="s">
        <v>71</v>
      </c>
      <c r="P2147" s="11" t="s">
        <v>60</v>
      </c>
      <c r="Q2147" s="11" t="s">
        <v>39</v>
      </c>
      <c r="R2147" s="11" cm="1">
        <f t="array" ref="R2147">_xlfn.IFS(Table3[[#This Row],[Performance Levels]]="Exceeds",4,Table3[[#This Row],[Performance Levels]]="Fully Meets",3,Table3[[#This Row],[Performance Levels]]="PIP",1,Table3[[#This Row],[Performance Levels]]="Needs Improvement",2)</f>
        <v>3</v>
      </c>
      <c r="S2147" s="11">
        <v>1</v>
      </c>
      <c r="T2147" s="11" t="str" cm="1">
        <f t="array" ref="T2147">_xlfn.IFS(S2147&lt;=2,"Excellent",S2147=3,"Average",S2147&lt;=5,"Poor")</f>
        <v>Excellent</v>
      </c>
      <c r="U2147" s="9">
        <v>45043</v>
      </c>
      <c r="V2147" s="11">
        <v>4</v>
      </c>
      <c r="W2147" s="11" t="str" cm="1">
        <f t="array" ref="W2147">_xlfn.IFS(S2147&lt;=2,"High",S2147=3,"Moderate",S2147&lt;=5,"Low")</f>
        <v>High</v>
      </c>
      <c r="X2147" s="11">
        <v>2</v>
      </c>
      <c r="Y2147" s="11" t="str" cm="1">
        <f t="array" ref="Y2147">_xlfn.IFS(S2147&lt;=2,"High",S2147=3,"Moderate",S2147&lt;=5,"Low")</f>
        <v>High</v>
      </c>
      <c r="Z2147" s="11">
        <v>1</v>
      </c>
      <c r="AA2147" s="11" t="str" cm="1">
        <f t="array" ref="AA2147">_xlfn.IFS(S2147&lt;=2,"High",S2147=3,"Moderate",S2147&lt;=5,"Low")</f>
        <v>High</v>
      </c>
      <c r="AB2147" s="9">
        <v>45002</v>
      </c>
      <c r="AC2147" s="11" t="s">
        <v>61</v>
      </c>
      <c r="AD2147" s="11" t="s">
        <v>41</v>
      </c>
      <c r="AE2147" s="11" t="s">
        <v>62</v>
      </c>
      <c r="AF2147" s="11">
        <v>3</v>
      </c>
      <c r="AG2147" s="12">
        <v>912.22</v>
      </c>
      <c r="AH2147" s="11">
        <v>66</v>
      </c>
      <c r="AI2147" s="11" t="str" cm="1">
        <f t="array" ref="AI2147">_xlfn.IFS(AH2147&lt;=25,"Young",AH2147&lt;=50,"Adult",AH2147&gt;50,"Old")</f>
        <v>Old</v>
      </c>
    </row>
    <row r="2148" spans="1:35" x14ac:dyDescent="0.35">
      <c r="A2148" s="7">
        <v>2670</v>
      </c>
      <c r="B2148" s="5">
        <v>44282</v>
      </c>
      <c r="C2148" s="6">
        <f t="shared" ca="1" si="33"/>
        <v>5.1472222222222221</v>
      </c>
      <c r="D2148" s="7" t="s">
        <v>52</v>
      </c>
      <c r="E2148" s="7" t="s">
        <v>93</v>
      </c>
      <c r="F2148" s="7" t="s">
        <v>29</v>
      </c>
      <c r="G2148" s="7" t="s">
        <v>45</v>
      </c>
      <c r="H2148" s="7" t="s">
        <v>44</v>
      </c>
      <c r="I2148" s="7" t="s">
        <v>54</v>
      </c>
      <c r="J2148" s="7" t="s">
        <v>56</v>
      </c>
      <c r="K2148" s="7" t="s">
        <v>78</v>
      </c>
      <c r="L2148" s="5">
        <v>34399</v>
      </c>
      <c r="M2148" s="7" t="s">
        <v>35</v>
      </c>
      <c r="N2148" s="7" t="s">
        <v>47</v>
      </c>
      <c r="O2148" s="7" t="s">
        <v>59</v>
      </c>
      <c r="P2148" s="7" t="s">
        <v>38</v>
      </c>
      <c r="Q2148" s="7" t="s">
        <v>39</v>
      </c>
      <c r="R2148" s="7" cm="1">
        <f t="array" ref="R2148">_xlfn.IFS(Table3[[#This Row],[Performance Levels]]="Exceeds",4,Table3[[#This Row],[Performance Levels]]="Fully Meets",3,Table3[[#This Row],[Performance Levels]]="PIP",1,Table3[[#This Row],[Performance Levels]]="Needs Improvement",2)</f>
        <v>3</v>
      </c>
      <c r="S2148" s="7">
        <v>1</v>
      </c>
      <c r="T2148" s="7" t="str" cm="1">
        <f t="array" ref="T2148">_xlfn.IFS(S2148&lt;=2,"Excellent",S2148=3,"Average",S2148&lt;=5,"Poor")</f>
        <v>Excellent</v>
      </c>
      <c r="U2148" s="5">
        <v>45103</v>
      </c>
      <c r="V2148" s="7">
        <v>4</v>
      </c>
      <c r="W2148" s="7" t="str" cm="1">
        <f t="array" ref="W2148">_xlfn.IFS(S2148&lt;=2,"High",S2148=3,"Moderate",S2148&lt;=5,"Low")</f>
        <v>High</v>
      </c>
      <c r="X2148" s="7">
        <v>2</v>
      </c>
      <c r="Y2148" s="7" t="str" cm="1">
        <f t="array" ref="Y2148">_xlfn.IFS(S2148&lt;=2,"High",S2148=3,"Moderate",S2148&lt;=5,"Low")</f>
        <v>High</v>
      </c>
      <c r="Z2148" s="7">
        <v>1</v>
      </c>
      <c r="AA2148" s="7" t="str" cm="1">
        <f t="array" ref="AA2148">_xlfn.IFS(S2148&lt;=2,"High",S2148=3,"Moderate",S2148&lt;=5,"Low")</f>
        <v>High</v>
      </c>
      <c r="AB2148" s="5">
        <v>45105</v>
      </c>
      <c r="AC2148" s="7" t="s">
        <v>61</v>
      </c>
      <c r="AD2148" s="7" t="s">
        <v>50</v>
      </c>
      <c r="AE2148" s="7" t="s">
        <v>62</v>
      </c>
      <c r="AF2148" s="7">
        <v>4</v>
      </c>
      <c r="AG2148" s="8">
        <v>144.83000000000001</v>
      </c>
      <c r="AH2148" s="7">
        <v>27</v>
      </c>
      <c r="AI2148" s="7" t="str" cm="1">
        <f t="array" ref="AI2148">_xlfn.IFS(AH2148&lt;=25,"Young",AH2148&lt;=50,"Adult",AH2148&gt;50,"Old")</f>
        <v>Adult</v>
      </c>
    </row>
    <row r="2149" spans="1:35" x14ac:dyDescent="0.35">
      <c r="A2149" s="11">
        <v>2671</v>
      </c>
      <c r="B2149" s="9">
        <v>44760</v>
      </c>
      <c r="C2149" s="10">
        <f t="shared" ca="1" si="33"/>
        <v>3.838888888888889</v>
      </c>
      <c r="D2149" s="11" t="s">
        <v>52</v>
      </c>
      <c r="E2149" s="11" t="s">
        <v>73</v>
      </c>
      <c r="F2149" s="11" t="s">
        <v>29</v>
      </c>
      <c r="G2149" s="11" t="s">
        <v>45</v>
      </c>
      <c r="H2149" s="11" t="s">
        <v>31</v>
      </c>
      <c r="I2149" s="11" t="s">
        <v>32</v>
      </c>
      <c r="J2149" s="11" t="s">
        <v>56</v>
      </c>
      <c r="K2149" s="11" t="s">
        <v>69</v>
      </c>
      <c r="L2149" s="9">
        <v>52771</v>
      </c>
      <c r="M2149" s="11" t="s">
        <v>35</v>
      </c>
      <c r="N2149" s="11" t="s">
        <v>47</v>
      </c>
      <c r="O2149" s="11" t="s">
        <v>83</v>
      </c>
      <c r="P2149" s="11" t="s">
        <v>38</v>
      </c>
      <c r="Q2149" s="11" t="s">
        <v>39</v>
      </c>
      <c r="R2149" s="11" cm="1">
        <f t="array" ref="R2149">_xlfn.IFS(Table3[[#This Row],[Performance Levels]]="Exceeds",4,Table3[[#This Row],[Performance Levels]]="Fully Meets",3,Table3[[#This Row],[Performance Levels]]="PIP",1,Table3[[#This Row],[Performance Levels]]="Needs Improvement",2)</f>
        <v>3</v>
      </c>
      <c r="S2149" s="11">
        <v>5</v>
      </c>
      <c r="T2149" s="11" t="str" cm="1">
        <f t="array" ref="T2149">_xlfn.IFS(S2149&lt;=2,"Excellent",S2149=3,"Average",S2149&lt;=5,"Poor")</f>
        <v>Poor</v>
      </c>
      <c r="U2149" s="9">
        <v>44969</v>
      </c>
      <c r="V2149" s="11">
        <v>1</v>
      </c>
      <c r="W2149" s="11" t="str" cm="1">
        <f t="array" ref="W2149">_xlfn.IFS(S2149&lt;=2,"High",S2149=3,"Moderate",S2149&lt;=5,"Low")</f>
        <v>Low</v>
      </c>
      <c r="X2149" s="11">
        <v>2</v>
      </c>
      <c r="Y2149" s="11" t="str" cm="1">
        <f t="array" ref="Y2149">_xlfn.IFS(S2149&lt;=2,"High",S2149=3,"Moderate",S2149&lt;=5,"Low")</f>
        <v>Low</v>
      </c>
      <c r="Z2149" s="11">
        <v>5</v>
      </c>
      <c r="AA2149" s="11" t="str" cm="1">
        <f t="array" ref="AA2149">_xlfn.IFS(S2149&lt;=2,"High",S2149=3,"Moderate",S2149&lt;=5,"Low")</f>
        <v>Low</v>
      </c>
      <c r="AB2149" s="9">
        <v>44940</v>
      </c>
      <c r="AC2149" s="11" t="s">
        <v>61</v>
      </c>
      <c r="AD2149" s="11" t="s">
        <v>41</v>
      </c>
      <c r="AE2149" s="11" t="s">
        <v>72</v>
      </c>
      <c r="AF2149" s="11">
        <v>4</v>
      </c>
      <c r="AG2149" s="12">
        <v>425.59</v>
      </c>
      <c r="AH2149" s="11">
        <v>78</v>
      </c>
      <c r="AI2149" s="11" t="str" cm="1">
        <f t="array" ref="AI2149">_xlfn.IFS(AH2149&lt;=25,"Young",AH2149&lt;=50,"Adult",AH2149&gt;50,"Old")</f>
        <v>Old</v>
      </c>
    </row>
    <row r="2150" spans="1:35" x14ac:dyDescent="0.35">
      <c r="A2150" s="7">
        <v>2672</v>
      </c>
      <c r="B2150" s="5">
        <v>43930</v>
      </c>
      <c r="C2150" s="6">
        <f t="shared" ca="1" si="33"/>
        <v>6.1138888888888889</v>
      </c>
      <c r="D2150" s="7" t="s">
        <v>52</v>
      </c>
      <c r="E2150" s="7" t="s">
        <v>80</v>
      </c>
      <c r="F2150" s="7" t="s">
        <v>29</v>
      </c>
      <c r="G2150" s="7" t="s">
        <v>30</v>
      </c>
      <c r="H2150" s="7" t="s">
        <v>44</v>
      </c>
      <c r="I2150" s="7" t="s">
        <v>54</v>
      </c>
      <c r="J2150" s="7" t="s">
        <v>56</v>
      </c>
      <c r="K2150" s="7" t="s">
        <v>96</v>
      </c>
      <c r="L2150" s="5">
        <v>36364</v>
      </c>
      <c r="M2150" s="7" t="s">
        <v>155</v>
      </c>
      <c r="N2150" s="7" t="s">
        <v>47</v>
      </c>
      <c r="O2150" s="7" t="s">
        <v>83</v>
      </c>
      <c r="P2150" s="7" t="s">
        <v>66</v>
      </c>
      <c r="Q2150" s="7" t="s">
        <v>39</v>
      </c>
      <c r="R2150" s="7" cm="1">
        <f t="array" ref="R2150">_xlfn.IFS(Table3[[#This Row],[Performance Levels]]="Exceeds",4,Table3[[#This Row],[Performance Levels]]="Fully Meets",3,Table3[[#This Row],[Performance Levels]]="PIP",1,Table3[[#This Row],[Performance Levels]]="Needs Improvement",2)</f>
        <v>3</v>
      </c>
      <c r="S2150" s="7">
        <v>1</v>
      </c>
      <c r="T2150" s="7" t="str" cm="1">
        <f t="array" ref="T2150">_xlfn.IFS(S2150&lt;=2,"Excellent",S2150=3,"Average",S2150&lt;=5,"Poor")</f>
        <v>Excellent</v>
      </c>
      <c r="U2150" s="5">
        <v>45081</v>
      </c>
      <c r="V2150" s="7">
        <v>5</v>
      </c>
      <c r="W2150" s="7" t="str" cm="1">
        <f t="array" ref="W2150">_xlfn.IFS(S2150&lt;=2,"High",S2150=3,"Moderate",S2150&lt;=5,"Low")</f>
        <v>High</v>
      </c>
      <c r="X2150" s="7">
        <v>2</v>
      </c>
      <c r="Y2150" s="7" t="str" cm="1">
        <f t="array" ref="Y2150">_xlfn.IFS(S2150&lt;=2,"High",S2150=3,"Moderate",S2150&lt;=5,"Low")</f>
        <v>High</v>
      </c>
      <c r="Z2150" s="7">
        <v>2</v>
      </c>
      <c r="AA2150" s="7" t="str" cm="1">
        <f t="array" ref="AA2150">_xlfn.IFS(S2150&lt;=2,"High",S2150=3,"Moderate",S2150&lt;=5,"Low")</f>
        <v>High</v>
      </c>
      <c r="AB2150" s="5">
        <v>45125</v>
      </c>
      <c r="AC2150" s="7" t="s">
        <v>61</v>
      </c>
      <c r="AD2150" s="7" t="s">
        <v>41</v>
      </c>
      <c r="AE2150" s="7" t="s">
        <v>51</v>
      </c>
      <c r="AF2150" s="7">
        <v>2</v>
      </c>
      <c r="AG2150" s="8">
        <v>118.43</v>
      </c>
      <c r="AH2150" s="7">
        <v>21</v>
      </c>
      <c r="AI2150" s="7" t="str" cm="1">
        <f t="array" ref="AI2150">_xlfn.IFS(AH2150&lt;=25,"Young",AH2150&lt;=50,"Adult",AH2150&gt;50,"Old")</f>
        <v>Young</v>
      </c>
    </row>
    <row r="2151" spans="1:35" x14ac:dyDescent="0.35">
      <c r="A2151" s="11">
        <v>2673</v>
      </c>
      <c r="B2151" s="9">
        <v>44568</v>
      </c>
      <c r="C2151" s="10">
        <f t="shared" ca="1" si="33"/>
        <v>4.3694444444444445</v>
      </c>
      <c r="D2151" s="11" t="s">
        <v>52</v>
      </c>
      <c r="E2151" s="11" t="s">
        <v>53</v>
      </c>
      <c r="F2151" s="11" t="s">
        <v>29</v>
      </c>
      <c r="G2151" s="11" t="s">
        <v>54</v>
      </c>
      <c r="H2151" s="11" t="s">
        <v>55</v>
      </c>
      <c r="I2151" s="11" t="s">
        <v>54</v>
      </c>
      <c r="J2151" s="11" t="s">
        <v>56</v>
      </c>
      <c r="K2151" s="11" t="s">
        <v>88</v>
      </c>
      <c r="L2151" s="9">
        <v>36360</v>
      </c>
      <c r="M2151" s="11" t="s">
        <v>155</v>
      </c>
      <c r="N2151" s="11" t="s">
        <v>47</v>
      </c>
      <c r="O2151" s="11" t="s">
        <v>59</v>
      </c>
      <c r="P2151" s="11" t="s">
        <v>60</v>
      </c>
      <c r="Q2151" s="11" t="s">
        <v>39</v>
      </c>
      <c r="R2151" s="11" cm="1">
        <f t="array" ref="R2151">_xlfn.IFS(Table3[[#This Row],[Performance Levels]]="Exceeds",4,Table3[[#This Row],[Performance Levels]]="Fully Meets",3,Table3[[#This Row],[Performance Levels]]="PIP",1,Table3[[#This Row],[Performance Levels]]="Needs Improvement",2)</f>
        <v>3</v>
      </c>
      <c r="S2151" s="11">
        <v>4</v>
      </c>
      <c r="T2151" s="11" t="str" cm="1">
        <f t="array" ref="T2151">_xlfn.IFS(S2151&lt;=2,"Excellent",S2151=3,"Average",S2151&lt;=5,"Poor")</f>
        <v>Poor</v>
      </c>
      <c r="U2151" s="9">
        <v>44847</v>
      </c>
      <c r="V2151" s="11">
        <v>5</v>
      </c>
      <c r="W2151" s="11" t="str" cm="1">
        <f t="array" ref="W2151">_xlfn.IFS(S2151&lt;=2,"High",S2151=3,"Moderate",S2151&lt;=5,"Low")</f>
        <v>Low</v>
      </c>
      <c r="X2151" s="11">
        <v>1</v>
      </c>
      <c r="Y2151" s="11" t="str" cm="1">
        <f t="array" ref="Y2151">_xlfn.IFS(S2151&lt;=2,"High",S2151=3,"Moderate",S2151&lt;=5,"Low")</f>
        <v>Low</v>
      </c>
      <c r="Z2151" s="11">
        <v>1</v>
      </c>
      <c r="AA2151" s="11" t="str" cm="1">
        <f t="array" ref="AA2151">_xlfn.IFS(S2151&lt;=2,"High",S2151=3,"Moderate",S2151&lt;=5,"Low")</f>
        <v>Low</v>
      </c>
      <c r="AB2151" s="9">
        <v>45057</v>
      </c>
      <c r="AC2151" s="11" t="s">
        <v>49</v>
      </c>
      <c r="AD2151" s="11" t="s">
        <v>41</v>
      </c>
      <c r="AE2151" s="11" t="s">
        <v>51</v>
      </c>
      <c r="AF2151" s="11">
        <v>2</v>
      </c>
      <c r="AG2151" s="12">
        <v>281.27</v>
      </c>
      <c r="AH2151" s="11">
        <v>23</v>
      </c>
      <c r="AI2151" s="11" t="str" cm="1">
        <f t="array" ref="AI2151">_xlfn.IFS(AH2151&lt;=25,"Young",AH2151&lt;=50,"Adult",AH2151&gt;50,"Old")</f>
        <v>Young</v>
      </c>
    </row>
    <row r="2152" spans="1:35" x14ac:dyDescent="0.35">
      <c r="A2152" s="7">
        <v>2674</v>
      </c>
      <c r="B2152" s="5">
        <v>44757</v>
      </c>
      <c r="C2152" s="6">
        <f t="shared" ca="1" si="33"/>
        <v>3.8472222222222223</v>
      </c>
      <c r="D2152" s="7" t="s">
        <v>52</v>
      </c>
      <c r="E2152" s="7" t="s">
        <v>68</v>
      </c>
      <c r="F2152" s="7" t="s">
        <v>29</v>
      </c>
      <c r="G2152" s="7" t="s">
        <v>45</v>
      </c>
      <c r="H2152" s="7" t="s">
        <v>44</v>
      </c>
      <c r="I2152" s="7" t="s">
        <v>45</v>
      </c>
      <c r="J2152" s="7" t="s">
        <v>56</v>
      </c>
      <c r="K2152" s="7" t="s">
        <v>96</v>
      </c>
      <c r="L2152" s="5">
        <v>25188</v>
      </c>
      <c r="M2152" s="7" t="s">
        <v>155</v>
      </c>
      <c r="N2152" s="7" t="s">
        <v>47</v>
      </c>
      <c r="O2152" s="7" t="s">
        <v>37</v>
      </c>
      <c r="P2152" s="7" t="s">
        <v>38</v>
      </c>
      <c r="Q2152" s="7" t="s">
        <v>39</v>
      </c>
      <c r="R2152" s="7" cm="1">
        <f t="array" ref="R2152">_xlfn.IFS(Table3[[#This Row],[Performance Levels]]="Exceeds",4,Table3[[#This Row],[Performance Levels]]="Fully Meets",3,Table3[[#This Row],[Performance Levels]]="PIP",1,Table3[[#This Row],[Performance Levels]]="Needs Improvement",2)</f>
        <v>3</v>
      </c>
      <c r="S2152" s="7">
        <v>1</v>
      </c>
      <c r="T2152" s="7" t="str" cm="1">
        <f t="array" ref="T2152">_xlfn.IFS(S2152&lt;=2,"Excellent",S2152=3,"Average",S2152&lt;=5,"Poor")</f>
        <v>Excellent</v>
      </c>
      <c r="U2152" s="5">
        <v>44871</v>
      </c>
      <c r="V2152" s="7">
        <v>1</v>
      </c>
      <c r="W2152" s="7" t="str" cm="1">
        <f t="array" ref="W2152">_xlfn.IFS(S2152&lt;=2,"High",S2152=3,"Moderate",S2152&lt;=5,"Low")</f>
        <v>High</v>
      </c>
      <c r="X2152" s="7">
        <v>1</v>
      </c>
      <c r="Y2152" s="7" t="str" cm="1">
        <f t="array" ref="Y2152">_xlfn.IFS(S2152&lt;=2,"High",S2152=3,"Moderate",S2152&lt;=5,"Low")</f>
        <v>High</v>
      </c>
      <c r="Z2152" s="7">
        <v>4</v>
      </c>
      <c r="AA2152" s="7" t="str" cm="1">
        <f t="array" ref="AA2152">_xlfn.IFS(S2152&lt;=2,"High",S2152=3,"Moderate",S2152&lt;=5,"Low")</f>
        <v>High</v>
      </c>
      <c r="AB2152" s="5">
        <v>45021</v>
      </c>
      <c r="AC2152" s="7" t="s">
        <v>49</v>
      </c>
      <c r="AD2152" s="7" t="s">
        <v>50</v>
      </c>
      <c r="AE2152" s="7" t="s">
        <v>51</v>
      </c>
      <c r="AF2152" s="7">
        <v>5</v>
      </c>
      <c r="AG2152" s="8">
        <v>283.64999999999998</v>
      </c>
      <c r="AH2152" s="7">
        <v>54</v>
      </c>
      <c r="AI2152" s="7" t="str" cm="1">
        <f t="array" ref="AI2152">_xlfn.IFS(AH2152&lt;=25,"Young",AH2152&lt;=50,"Adult",AH2152&gt;50,"Old")</f>
        <v>Old</v>
      </c>
    </row>
    <row r="2153" spans="1:35" x14ac:dyDescent="0.35">
      <c r="A2153" s="11">
        <v>2675</v>
      </c>
      <c r="B2153" s="9">
        <v>44164</v>
      </c>
      <c r="C2153" s="10">
        <f t="shared" ca="1" si="33"/>
        <v>5.4749999999999996</v>
      </c>
      <c r="D2153" s="11" t="s">
        <v>52</v>
      </c>
      <c r="E2153" s="11" t="s">
        <v>28</v>
      </c>
      <c r="F2153" s="11" t="s">
        <v>29</v>
      </c>
      <c r="G2153" s="11" t="s">
        <v>45</v>
      </c>
      <c r="H2153" s="11" t="s">
        <v>31</v>
      </c>
      <c r="I2153" s="11" t="s">
        <v>45</v>
      </c>
      <c r="J2153" s="11" t="s">
        <v>56</v>
      </c>
      <c r="K2153" s="11" t="s">
        <v>78</v>
      </c>
      <c r="L2153" s="9">
        <v>53485</v>
      </c>
      <c r="M2153" s="11" t="s">
        <v>157</v>
      </c>
      <c r="N2153" s="11" t="s">
        <v>47</v>
      </c>
      <c r="O2153" s="11" t="s">
        <v>48</v>
      </c>
      <c r="P2153" s="11" t="s">
        <v>76</v>
      </c>
      <c r="Q2153" s="11" t="s">
        <v>39</v>
      </c>
      <c r="R2153" s="11" cm="1">
        <f t="array" ref="R2153">_xlfn.IFS(Table3[[#This Row],[Performance Levels]]="Exceeds",4,Table3[[#This Row],[Performance Levels]]="Fully Meets",3,Table3[[#This Row],[Performance Levels]]="PIP",1,Table3[[#This Row],[Performance Levels]]="Needs Improvement",2)</f>
        <v>3</v>
      </c>
      <c r="S2153" s="11">
        <v>5</v>
      </c>
      <c r="T2153" s="11" t="str" cm="1">
        <f t="array" ref="T2153">_xlfn.IFS(S2153&lt;=2,"Excellent",S2153=3,"Average",S2153&lt;=5,"Poor")</f>
        <v>Poor</v>
      </c>
      <c r="U2153" s="9">
        <v>44956</v>
      </c>
      <c r="V2153" s="11">
        <v>2</v>
      </c>
      <c r="W2153" s="11" t="str" cm="1">
        <f t="array" ref="W2153">_xlfn.IFS(S2153&lt;=2,"High",S2153=3,"Moderate",S2153&lt;=5,"Low")</f>
        <v>Low</v>
      </c>
      <c r="X2153" s="11">
        <v>4</v>
      </c>
      <c r="Y2153" s="11" t="str" cm="1">
        <f t="array" ref="Y2153">_xlfn.IFS(S2153&lt;=2,"High",S2153=3,"Moderate",S2153&lt;=5,"Low")</f>
        <v>Low</v>
      </c>
      <c r="Z2153" s="11">
        <v>4</v>
      </c>
      <c r="AA2153" s="11" t="str" cm="1">
        <f t="array" ref="AA2153">_xlfn.IFS(S2153&lt;=2,"High",S2153=3,"Moderate",S2153&lt;=5,"Low")</f>
        <v>Low</v>
      </c>
      <c r="AB2153" s="9">
        <v>44841</v>
      </c>
      <c r="AC2153" s="11" t="s">
        <v>49</v>
      </c>
      <c r="AD2153" s="11" t="s">
        <v>41</v>
      </c>
      <c r="AE2153" s="11" t="s">
        <v>62</v>
      </c>
      <c r="AF2153" s="11">
        <v>3</v>
      </c>
      <c r="AG2153" s="12">
        <v>475.75</v>
      </c>
      <c r="AH2153" s="11">
        <v>74</v>
      </c>
      <c r="AI2153" s="11" t="str" cm="1">
        <f t="array" ref="AI2153">_xlfn.IFS(AH2153&lt;=25,"Young",AH2153&lt;=50,"Adult",AH2153&gt;50,"Old")</f>
        <v>Old</v>
      </c>
    </row>
    <row r="2154" spans="1:35" x14ac:dyDescent="0.35">
      <c r="A2154" s="7">
        <v>2676</v>
      </c>
      <c r="B2154" s="5">
        <v>43544</v>
      </c>
      <c r="C2154" s="6">
        <f t="shared" ca="1" si="33"/>
        <v>7.166666666666667</v>
      </c>
      <c r="D2154" s="7" t="s">
        <v>52</v>
      </c>
      <c r="E2154" s="7" t="s">
        <v>84</v>
      </c>
      <c r="F2154" s="7" t="s">
        <v>29</v>
      </c>
      <c r="G2154" s="7" t="s">
        <v>45</v>
      </c>
      <c r="H2154" s="7" t="s">
        <v>31</v>
      </c>
      <c r="I2154" s="7" t="s">
        <v>45</v>
      </c>
      <c r="J2154" s="7" t="s">
        <v>56</v>
      </c>
      <c r="K2154" s="7" t="s">
        <v>78</v>
      </c>
      <c r="L2154" s="5">
        <v>26512</v>
      </c>
      <c r="M2154" s="7" t="s">
        <v>157</v>
      </c>
      <c r="N2154" s="7" t="s">
        <v>47</v>
      </c>
      <c r="O2154" s="7" t="s">
        <v>83</v>
      </c>
      <c r="P2154" s="7" t="s">
        <v>60</v>
      </c>
      <c r="Q2154" s="7" t="s">
        <v>39</v>
      </c>
      <c r="R2154" s="7" cm="1">
        <f t="array" ref="R2154">_xlfn.IFS(Table3[[#This Row],[Performance Levels]]="Exceeds",4,Table3[[#This Row],[Performance Levels]]="Fully Meets",3,Table3[[#This Row],[Performance Levels]]="PIP",1,Table3[[#This Row],[Performance Levels]]="Needs Improvement",2)</f>
        <v>3</v>
      </c>
      <c r="S2154" s="7">
        <v>2</v>
      </c>
      <c r="T2154" s="7" t="str" cm="1">
        <f t="array" ref="T2154">_xlfn.IFS(S2154&lt;=2,"Excellent",S2154=3,"Average",S2154&lt;=5,"Poor")</f>
        <v>Excellent</v>
      </c>
      <c r="U2154" s="5">
        <v>44850</v>
      </c>
      <c r="V2154" s="7">
        <v>4</v>
      </c>
      <c r="W2154" s="7" t="str" cm="1">
        <f t="array" ref="W2154">_xlfn.IFS(S2154&lt;=2,"High",S2154=3,"Moderate",S2154&lt;=5,"Low")</f>
        <v>High</v>
      </c>
      <c r="X2154" s="7">
        <v>3</v>
      </c>
      <c r="Y2154" s="7" t="str" cm="1">
        <f t="array" ref="Y2154">_xlfn.IFS(S2154&lt;=2,"High",S2154=3,"Moderate",S2154&lt;=5,"Low")</f>
        <v>High</v>
      </c>
      <c r="Z2154" s="7">
        <v>4</v>
      </c>
      <c r="AA2154" s="7" t="str" cm="1">
        <f t="array" ref="AA2154">_xlfn.IFS(S2154&lt;=2,"High",S2154=3,"Moderate",S2154&lt;=5,"Low")</f>
        <v>High</v>
      </c>
      <c r="AB2154" s="5">
        <v>44845</v>
      </c>
      <c r="AC2154" s="7" t="s">
        <v>40</v>
      </c>
      <c r="AD2154" s="7" t="s">
        <v>50</v>
      </c>
      <c r="AE2154" s="7" t="s">
        <v>42</v>
      </c>
      <c r="AF2154" s="7">
        <v>3</v>
      </c>
      <c r="AG2154" s="8">
        <v>188.07</v>
      </c>
      <c r="AH2154" s="7">
        <v>47</v>
      </c>
      <c r="AI2154" s="7" t="str" cm="1">
        <f t="array" ref="AI2154">_xlfn.IFS(AH2154&lt;=25,"Young",AH2154&lt;=50,"Adult",AH2154&gt;50,"Old")</f>
        <v>Adult</v>
      </c>
    </row>
    <row r="2155" spans="1:35" x14ac:dyDescent="0.35">
      <c r="A2155" s="11">
        <v>2677</v>
      </c>
      <c r="B2155" s="9">
        <v>43540</v>
      </c>
      <c r="C2155" s="10">
        <f t="shared" ca="1" si="33"/>
        <v>7.177777777777778</v>
      </c>
      <c r="D2155" s="11" t="s">
        <v>52</v>
      </c>
      <c r="E2155" s="11" t="s">
        <v>43</v>
      </c>
      <c r="F2155" s="11" t="s">
        <v>29</v>
      </c>
      <c r="G2155" s="11" t="s">
        <v>30</v>
      </c>
      <c r="H2155" s="11" t="s">
        <v>55</v>
      </c>
      <c r="I2155" s="11" t="s">
        <v>54</v>
      </c>
      <c r="J2155" s="11" t="s">
        <v>56</v>
      </c>
      <c r="K2155" s="11" t="s">
        <v>88</v>
      </c>
      <c r="L2155" s="9">
        <v>33159</v>
      </c>
      <c r="M2155" s="11" t="s">
        <v>161</v>
      </c>
      <c r="N2155" s="11" t="s">
        <v>47</v>
      </c>
      <c r="O2155" s="11" t="s">
        <v>48</v>
      </c>
      <c r="P2155" s="11" t="s">
        <v>76</v>
      </c>
      <c r="Q2155" s="11" t="s">
        <v>39</v>
      </c>
      <c r="R2155" s="11" cm="1">
        <f t="array" ref="R2155">_xlfn.IFS(Table3[[#This Row],[Performance Levels]]="Exceeds",4,Table3[[#This Row],[Performance Levels]]="Fully Meets",3,Table3[[#This Row],[Performance Levels]]="PIP",1,Table3[[#This Row],[Performance Levels]]="Needs Improvement",2)</f>
        <v>3</v>
      </c>
      <c r="S2155" s="11">
        <v>1</v>
      </c>
      <c r="T2155" s="11" t="str" cm="1">
        <f t="array" ref="T2155">_xlfn.IFS(S2155&lt;=2,"Excellent",S2155=3,"Average",S2155&lt;=5,"Poor")</f>
        <v>Excellent</v>
      </c>
      <c r="U2155" s="9">
        <v>44894</v>
      </c>
      <c r="V2155" s="11">
        <v>2</v>
      </c>
      <c r="W2155" s="11" t="str" cm="1">
        <f t="array" ref="W2155">_xlfn.IFS(S2155&lt;=2,"High",S2155=3,"Moderate",S2155&lt;=5,"Low")</f>
        <v>High</v>
      </c>
      <c r="X2155" s="11">
        <v>1</v>
      </c>
      <c r="Y2155" s="11" t="str" cm="1">
        <f t="array" ref="Y2155">_xlfn.IFS(S2155&lt;=2,"High",S2155=3,"Moderate",S2155&lt;=5,"Low")</f>
        <v>High</v>
      </c>
      <c r="Z2155" s="11">
        <v>5</v>
      </c>
      <c r="AA2155" s="11" t="str" cm="1">
        <f t="array" ref="AA2155">_xlfn.IFS(S2155&lt;=2,"High",S2155=3,"Moderate",S2155&lt;=5,"Low")</f>
        <v>High</v>
      </c>
      <c r="AB2155" s="9">
        <v>44925</v>
      </c>
      <c r="AC2155" s="11" t="s">
        <v>67</v>
      </c>
      <c r="AD2155" s="11" t="s">
        <v>50</v>
      </c>
      <c r="AE2155" s="11" t="s">
        <v>51</v>
      </c>
      <c r="AF2155" s="11">
        <v>4</v>
      </c>
      <c r="AG2155" s="12">
        <v>843.69</v>
      </c>
      <c r="AH2155" s="11">
        <v>29</v>
      </c>
      <c r="AI2155" s="11" t="str" cm="1">
        <f t="array" ref="AI2155">_xlfn.IFS(AH2155&lt;=25,"Young",AH2155&lt;=50,"Adult",AH2155&gt;50,"Old")</f>
        <v>Adult</v>
      </c>
    </row>
    <row r="2156" spans="1:35" x14ac:dyDescent="0.35">
      <c r="A2156" s="7">
        <v>2678</v>
      </c>
      <c r="B2156" s="5">
        <v>44346</v>
      </c>
      <c r="C2156" s="6">
        <f t="shared" ca="1" si="33"/>
        <v>4.9722222222222223</v>
      </c>
      <c r="D2156" s="7" t="s">
        <v>52</v>
      </c>
      <c r="E2156" s="7" t="s">
        <v>86</v>
      </c>
      <c r="F2156" s="7" t="s">
        <v>29</v>
      </c>
      <c r="G2156" s="7" t="s">
        <v>54</v>
      </c>
      <c r="H2156" s="7" t="s">
        <v>31</v>
      </c>
      <c r="I2156" s="7" t="s">
        <v>45</v>
      </c>
      <c r="J2156" s="7" t="s">
        <v>56</v>
      </c>
      <c r="K2156" s="7" t="s">
        <v>69</v>
      </c>
      <c r="L2156" s="5">
        <v>24228</v>
      </c>
      <c r="M2156" s="7" t="s">
        <v>152</v>
      </c>
      <c r="N2156" s="7" t="s">
        <v>47</v>
      </c>
      <c r="O2156" s="7" t="s">
        <v>37</v>
      </c>
      <c r="P2156" s="7" t="s">
        <v>60</v>
      </c>
      <c r="Q2156" s="7" t="s">
        <v>39</v>
      </c>
      <c r="R2156" s="7" cm="1">
        <f t="array" ref="R2156">_xlfn.IFS(Table3[[#This Row],[Performance Levels]]="Exceeds",4,Table3[[#This Row],[Performance Levels]]="Fully Meets",3,Table3[[#This Row],[Performance Levels]]="PIP",1,Table3[[#This Row],[Performance Levels]]="Needs Improvement",2)</f>
        <v>3</v>
      </c>
      <c r="S2156" s="7">
        <v>5</v>
      </c>
      <c r="T2156" s="7" t="str" cm="1">
        <f t="array" ref="T2156">_xlfn.IFS(S2156&lt;=2,"Excellent",S2156=3,"Average",S2156&lt;=5,"Poor")</f>
        <v>Poor</v>
      </c>
      <c r="U2156" s="5">
        <v>45125</v>
      </c>
      <c r="V2156" s="7">
        <v>5</v>
      </c>
      <c r="W2156" s="7" t="str" cm="1">
        <f t="array" ref="W2156">_xlfn.IFS(S2156&lt;=2,"High",S2156=3,"Moderate",S2156&lt;=5,"Low")</f>
        <v>Low</v>
      </c>
      <c r="X2156" s="7">
        <v>3</v>
      </c>
      <c r="Y2156" s="7" t="str" cm="1">
        <f t="array" ref="Y2156">_xlfn.IFS(S2156&lt;=2,"High",S2156=3,"Moderate",S2156&lt;=5,"Low")</f>
        <v>Low</v>
      </c>
      <c r="Z2156" s="7">
        <v>3</v>
      </c>
      <c r="AA2156" s="7" t="str" cm="1">
        <f t="array" ref="AA2156">_xlfn.IFS(S2156&lt;=2,"High",S2156=3,"Moderate",S2156&lt;=5,"Low")</f>
        <v>Low</v>
      </c>
      <c r="AB2156" s="5">
        <v>45022</v>
      </c>
      <c r="AC2156" s="7" t="s">
        <v>61</v>
      </c>
      <c r="AD2156" s="7" t="s">
        <v>50</v>
      </c>
      <c r="AE2156" s="7" t="s">
        <v>42</v>
      </c>
      <c r="AF2156" s="7">
        <v>3</v>
      </c>
      <c r="AG2156" s="8">
        <v>166.28</v>
      </c>
      <c r="AH2156" s="7">
        <v>55</v>
      </c>
      <c r="AI2156" s="7" t="str" cm="1">
        <f t="array" ref="AI2156">_xlfn.IFS(AH2156&lt;=25,"Young",AH2156&lt;=50,"Adult",AH2156&gt;50,"Old")</f>
        <v>Old</v>
      </c>
    </row>
    <row r="2157" spans="1:35" x14ac:dyDescent="0.35">
      <c r="A2157" s="11">
        <v>2679</v>
      </c>
      <c r="B2157" s="9">
        <v>44882</v>
      </c>
      <c r="C2157" s="10">
        <f t="shared" ca="1" si="33"/>
        <v>3.5083333333333333</v>
      </c>
      <c r="D2157" s="11" t="s">
        <v>52</v>
      </c>
      <c r="E2157" s="11" t="s">
        <v>63</v>
      </c>
      <c r="F2157" s="11" t="s">
        <v>29</v>
      </c>
      <c r="G2157" s="11" t="s">
        <v>30</v>
      </c>
      <c r="H2157" s="11" t="s">
        <v>44</v>
      </c>
      <c r="I2157" s="11" t="s">
        <v>45</v>
      </c>
      <c r="J2157" s="11" t="s">
        <v>56</v>
      </c>
      <c r="K2157" s="11" t="s">
        <v>64</v>
      </c>
      <c r="L2157" s="9">
        <v>18921</v>
      </c>
      <c r="M2157" s="11" t="s">
        <v>152</v>
      </c>
      <c r="N2157" s="11" t="s">
        <v>47</v>
      </c>
      <c r="O2157" s="11" t="s">
        <v>48</v>
      </c>
      <c r="P2157" s="11" t="s">
        <v>76</v>
      </c>
      <c r="Q2157" s="11" t="s">
        <v>39</v>
      </c>
      <c r="R2157" s="11" cm="1">
        <f t="array" ref="R2157">_xlfn.IFS(Table3[[#This Row],[Performance Levels]]="Exceeds",4,Table3[[#This Row],[Performance Levels]]="Fully Meets",3,Table3[[#This Row],[Performance Levels]]="PIP",1,Table3[[#This Row],[Performance Levels]]="Needs Improvement",2)</f>
        <v>3</v>
      </c>
      <c r="S2157" s="11">
        <v>5</v>
      </c>
      <c r="T2157" s="11" t="str" cm="1">
        <f t="array" ref="T2157">_xlfn.IFS(S2157&lt;=2,"Excellent",S2157=3,"Average",S2157&lt;=5,"Poor")</f>
        <v>Poor</v>
      </c>
      <c r="U2157" s="9">
        <v>44959</v>
      </c>
      <c r="V2157" s="11">
        <v>4</v>
      </c>
      <c r="W2157" s="11" t="str" cm="1">
        <f t="array" ref="W2157">_xlfn.IFS(S2157&lt;=2,"High",S2157=3,"Moderate",S2157&lt;=5,"Low")</f>
        <v>Low</v>
      </c>
      <c r="X2157" s="11">
        <v>4</v>
      </c>
      <c r="Y2157" s="11" t="str" cm="1">
        <f t="array" ref="Y2157">_xlfn.IFS(S2157&lt;=2,"High",S2157=3,"Moderate",S2157&lt;=5,"Low")</f>
        <v>Low</v>
      </c>
      <c r="Z2157" s="11">
        <v>1</v>
      </c>
      <c r="AA2157" s="11" t="str" cm="1">
        <f t="array" ref="AA2157">_xlfn.IFS(S2157&lt;=2,"High",S2157=3,"Moderate",S2157&lt;=5,"Low")</f>
        <v>Low</v>
      </c>
      <c r="AB2157" s="9">
        <v>44790</v>
      </c>
      <c r="AC2157" s="11" t="s">
        <v>91</v>
      </c>
      <c r="AD2157" s="11" t="s">
        <v>50</v>
      </c>
      <c r="AE2157" s="11" t="s">
        <v>62</v>
      </c>
      <c r="AF2157" s="11">
        <v>2</v>
      </c>
      <c r="AG2157" s="12">
        <v>119.62</v>
      </c>
      <c r="AH2157" s="11">
        <v>71</v>
      </c>
      <c r="AI2157" s="11" t="str" cm="1">
        <f t="array" ref="AI2157">_xlfn.IFS(AH2157&lt;=25,"Young",AH2157&lt;=50,"Adult",AH2157&gt;50,"Old")</f>
        <v>Old</v>
      </c>
    </row>
    <row r="2158" spans="1:35" x14ac:dyDescent="0.35">
      <c r="A2158" s="7">
        <v>2680</v>
      </c>
      <c r="B2158" s="5">
        <v>44190</v>
      </c>
      <c r="C2158" s="6">
        <f t="shared" ca="1" si="33"/>
        <v>5.4027777777777777</v>
      </c>
      <c r="D2158" s="7" t="s">
        <v>52</v>
      </c>
      <c r="E2158" s="7" t="s">
        <v>93</v>
      </c>
      <c r="F2158" s="7" t="s">
        <v>29</v>
      </c>
      <c r="G2158" s="7" t="s">
        <v>30</v>
      </c>
      <c r="H2158" s="7" t="s">
        <v>44</v>
      </c>
      <c r="I2158" s="7" t="s">
        <v>54</v>
      </c>
      <c r="J2158" s="7" t="s">
        <v>56</v>
      </c>
      <c r="K2158" s="7" t="s">
        <v>108</v>
      </c>
      <c r="L2158" s="5">
        <v>54081</v>
      </c>
      <c r="M2158" s="7" t="s">
        <v>152</v>
      </c>
      <c r="N2158" s="7" t="s">
        <v>47</v>
      </c>
      <c r="O2158" s="7" t="s">
        <v>71</v>
      </c>
      <c r="P2158" s="7" t="s">
        <v>60</v>
      </c>
      <c r="Q2158" s="7" t="s">
        <v>39</v>
      </c>
      <c r="R2158" s="7" cm="1">
        <f t="array" ref="R2158">_xlfn.IFS(Table3[[#This Row],[Performance Levels]]="Exceeds",4,Table3[[#This Row],[Performance Levels]]="Fully Meets",3,Table3[[#This Row],[Performance Levels]]="PIP",1,Table3[[#This Row],[Performance Levels]]="Needs Improvement",2)</f>
        <v>3</v>
      </c>
      <c r="S2158" s="7">
        <v>2</v>
      </c>
      <c r="T2158" s="7" t="str" cm="1">
        <f t="array" ref="T2158">_xlfn.IFS(S2158&lt;=2,"Excellent",S2158=3,"Average",S2158&lt;=5,"Poor")</f>
        <v>Excellent</v>
      </c>
      <c r="U2158" s="5">
        <v>44804</v>
      </c>
      <c r="V2158" s="7">
        <v>1</v>
      </c>
      <c r="W2158" s="7" t="str" cm="1">
        <f t="array" ref="W2158">_xlfn.IFS(S2158&lt;=2,"High",S2158=3,"Moderate",S2158&lt;=5,"Low")</f>
        <v>High</v>
      </c>
      <c r="X2158" s="7">
        <v>4</v>
      </c>
      <c r="Y2158" s="7" t="str" cm="1">
        <f t="array" ref="Y2158">_xlfn.IFS(S2158&lt;=2,"High",S2158=3,"Moderate",S2158&lt;=5,"Low")</f>
        <v>High</v>
      </c>
      <c r="Z2158" s="7">
        <v>4</v>
      </c>
      <c r="AA2158" s="7" t="str" cm="1">
        <f t="array" ref="AA2158">_xlfn.IFS(S2158&lt;=2,"High",S2158=3,"Moderate",S2158&lt;=5,"Low")</f>
        <v>High</v>
      </c>
      <c r="AB2158" s="5">
        <v>45057</v>
      </c>
      <c r="AC2158" s="7" t="s">
        <v>49</v>
      </c>
      <c r="AD2158" s="7" t="s">
        <v>41</v>
      </c>
      <c r="AE2158" s="7" t="s">
        <v>42</v>
      </c>
      <c r="AF2158" s="7">
        <v>2</v>
      </c>
      <c r="AG2158" s="8">
        <v>400.81</v>
      </c>
      <c r="AH2158" s="7">
        <v>72</v>
      </c>
      <c r="AI2158" s="7" t="str" cm="1">
        <f t="array" ref="AI2158">_xlfn.IFS(AH2158&lt;=25,"Young",AH2158&lt;=50,"Adult",AH2158&gt;50,"Old")</f>
        <v>Old</v>
      </c>
    </row>
    <row r="2159" spans="1:35" x14ac:dyDescent="0.35">
      <c r="A2159" s="11">
        <v>2681</v>
      </c>
      <c r="B2159" s="9">
        <v>43998</v>
      </c>
      <c r="C2159" s="10">
        <f t="shared" ca="1" si="33"/>
        <v>5.927777777777778</v>
      </c>
      <c r="D2159" s="11" t="s">
        <v>52</v>
      </c>
      <c r="E2159" s="11" t="s">
        <v>73</v>
      </c>
      <c r="F2159" s="11" t="s">
        <v>29</v>
      </c>
      <c r="G2159" s="11" t="s">
        <v>45</v>
      </c>
      <c r="H2159" s="11" t="s">
        <v>31</v>
      </c>
      <c r="I2159" s="11" t="s">
        <v>54</v>
      </c>
      <c r="J2159" s="11" t="s">
        <v>56</v>
      </c>
      <c r="K2159" s="11" t="s">
        <v>69</v>
      </c>
      <c r="L2159" s="9">
        <v>30716</v>
      </c>
      <c r="M2159" s="11" t="s">
        <v>152</v>
      </c>
      <c r="N2159" s="11" t="s">
        <v>47</v>
      </c>
      <c r="O2159" s="11" t="s">
        <v>71</v>
      </c>
      <c r="P2159" s="11" t="s">
        <v>66</v>
      </c>
      <c r="Q2159" s="11" t="s">
        <v>39</v>
      </c>
      <c r="R2159" s="11" cm="1">
        <f t="array" ref="R2159">_xlfn.IFS(Table3[[#This Row],[Performance Levels]]="Exceeds",4,Table3[[#This Row],[Performance Levels]]="Fully Meets",3,Table3[[#This Row],[Performance Levels]]="PIP",1,Table3[[#This Row],[Performance Levels]]="Needs Improvement",2)</f>
        <v>3</v>
      </c>
      <c r="S2159" s="11">
        <v>1</v>
      </c>
      <c r="T2159" s="11" t="str" cm="1">
        <f t="array" ref="T2159">_xlfn.IFS(S2159&lt;=2,"Excellent",S2159=3,"Average",S2159&lt;=5,"Poor")</f>
        <v>Excellent</v>
      </c>
      <c r="U2159" s="9">
        <v>45129</v>
      </c>
      <c r="V2159" s="11">
        <v>3</v>
      </c>
      <c r="W2159" s="11" t="str" cm="1">
        <f t="array" ref="W2159">_xlfn.IFS(S2159&lt;=2,"High",S2159=3,"Moderate",S2159&lt;=5,"Low")</f>
        <v>High</v>
      </c>
      <c r="X2159" s="11">
        <v>3</v>
      </c>
      <c r="Y2159" s="11" t="str" cm="1">
        <f t="array" ref="Y2159">_xlfn.IFS(S2159&lt;=2,"High",S2159=3,"Moderate",S2159&lt;=5,"Low")</f>
        <v>High</v>
      </c>
      <c r="Z2159" s="11">
        <v>3</v>
      </c>
      <c r="AA2159" s="11" t="str" cm="1">
        <f t="array" ref="AA2159">_xlfn.IFS(S2159&lt;=2,"High",S2159=3,"Moderate",S2159&lt;=5,"Low")</f>
        <v>High</v>
      </c>
      <c r="AB2159" s="9">
        <v>44952</v>
      </c>
      <c r="AC2159" s="11" t="s">
        <v>40</v>
      </c>
      <c r="AD2159" s="11" t="s">
        <v>41</v>
      </c>
      <c r="AE2159" s="11" t="s">
        <v>62</v>
      </c>
      <c r="AF2159" s="11">
        <v>1</v>
      </c>
      <c r="AG2159" s="12">
        <v>318.38</v>
      </c>
      <c r="AH2159" s="11">
        <v>36</v>
      </c>
      <c r="AI2159" s="11" t="str" cm="1">
        <f t="array" ref="AI2159">_xlfn.IFS(AH2159&lt;=25,"Young",AH2159&lt;=50,"Adult",AH2159&gt;50,"Old")</f>
        <v>Adult</v>
      </c>
    </row>
    <row r="2160" spans="1:35" x14ac:dyDescent="0.35">
      <c r="A2160" s="7">
        <v>2682</v>
      </c>
      <c r="B2160" s="5">
        <v>44040</v>
      </c>
      <c r="C2160" s="6">
        <f t="shared" ca="1" si="33"/>
        <v>5.8111111111111109</v>
      </c>
      <c r="D2160" s="7" t="s">
        <v>52</v>
      </c>
      <c r="E2160" s="7" t="s">
        <v>80</v>
      </c>
      <c r="F2160" s="7" t="s">
        <v>29</v>
      </c>
      <c r="G2160" s="7" t="s">
        <v>30</v>
      </c>
      <c r="H2160" s="7" t="s">
        <v>44</v>
      </c>
      <c r="I2160" s="7" t="s">
        <v>32</v>
      </c>
      <c r="J2160" s="7" t="s">
        <v>56</v>
      </c>
      <c r="K2160" s="7" t="s">
        <v>69</v>
      </c>
      <c r="L2160" s="5">
        <v>27916</v>
      </c>
      <c r="M2160" s="7" t="s">
        <v>159</v>
      </c>
      <c r="N2160" s="7" t="s">
        <v>47</v>
      </c>
      <c r="O2160" s="7" t="s">
        <v>83</v>
      </c>
      <c r="P2160" s="7" t="s">
        <v>38</v>
      </c>
      <c r="Q2160" s="7" t="s">
        <v>39</v>
      </c>
      <c r="R2160" s="7" cm="1">
        <f t="array" ref="R2160">_xlfn.IFS(Table3[[#This Row],[Performance Levels]]="Exceeds",4,Table3[[#This Row],[Performance Levels]]="Fully Meets",3,Table3[[#This Row],[Performance Levels]]="PIP",1,Table3[[#This Row],[Performance Levels]]="Needs Improvement",2)</f>
        <v>3</v>
      </c>
      <c r="S2160" s="7">
        <v>2</v>
      </c>
      <c r="T2160" s="7" t="str" cm="1">
        <f t="array" ref="T2160">_xlfn.IFS(S2160&lt;=2,"Excellent",S2160=3,"Average",S2160&lt;=5,"Poor")</f>
        <v>Excellent</v>
      </c>
      <c r="U2160" s="5">
        <v>44867</v>
      </c>
      <c r="V2160" s="7">
        <v>1</v>
      </c>
      <c r="W2160" s="7" t="str" cm="1">
        <f t="array" ref="W2160">_xlfn.IFS(S2160&lt;=2,"High",S2160=3,"Moderate",S2160&lt;=5,"Low")</f>
        <v>High</v>
      </c>
      <c r="X2160" s="7">
        <v>2</v>
      </c>
      <c r="Y2160" s="7" t="str" cm="1">
        <f t="array" ref="Y2160">_xlfn.IFS(S2160&lt;=2,"High",S2160=3,"Moderate",S2160&lt;=5,"Low")</f>
        <v>High</v>
      </c>
      <c r="Z2160" s="7">
        <v>2</v>
      </c>
      <c r="AA2160" s="7" t="str" cm="1">
        <f t="array" ref="AA2160">_xlfn.IFS(S2160&lt;=2,"High",S2160=3,"Moderate",S2160&lt;=5,"Low")</f>
        <v>High</v>
      </c>
      <c r="AB2160" s="5">
        <v>45051</v>
      </c>
      <c r="AC2160" s="7" t="s">
        <v>91</v>
      </c>
      <c r="AD2160" s="7" t="s">
        <v>50</v>
      </c>
      <c r="AE2160" s="7" t="s">
        <v>42</v>
      </c>
      <c r="AF2160" s="7">
        <v>3</v>
      </c>
      <c r="AG2160" s="8">
        <v>238.12</v>
      </c>
      <c r="AH2160" s="7">
        <v>44</v>
      </c>
      <c r="AI2160" s="7" t="str" cm="1">
        <f t="array" ref="AI2160">_xlfn.IFS(AH2160&lt;=25,"Young",AH2160&lt;=50,"Adult",AH2160&gt;50,"Old")</f>
        <v>Adult</v>
      </c>
    </row>
    <row r="2161" spans="1:35" x14ac:dyDescent="0.35">
      <c r="A2161" s="11">
        <v>2683</v>
      </c>
      <c r="B2161" s="9">
        <v>44561</v>
      </c>
      <c r="C2161" s="10">
        <f t="shared" ca="1" si="33"/>
        <v>4.3888888888888893</v>
      </c>
      <c r="D2161" s="11" t="s">
        <v>52</v>
      </c>
      <c r="E2161" s="11" t="s">
        <v>53</v>
      </c>
      <c r="F2161" s="11" t="s">
        <v>29</v>
      </c>
      <c r="G2161" s="11" t="s">
        <v>30</v>
      </c>
      <c r="H2161" s="11" t="s">
        <v>44</v>
      </c>
      <c r="I2161" s="11" t="s">
        <v>32</v>
      </c>
      <c r="J2161" s="11" t="s">
        <v>56</v>
      </c>
      <c r="K2161" s="11" t="s">
        <v>64</v>
      </c>
      <c r="L2161" s="9">
        <v>19281</v>
      </c>
      <c r="M2161" s="11" t="s">
        <v>154</v>
      </c>
      <c r="N2161" s="11" t="s">
        <v>36</v>
      </c>
      <c r="O2161" s="11" t="s">
        <v>59</v>
      </c>
      <c r="P2161" s="11" t="s">
        <v>76</v>
      </c>
      <c r="Q2161" s="11" t="s">
        <v>39</v>
      </c>
      <c r="R2161" s="11" cm="1">
        <f t="array" ref="R2161">_xlfn.IFS(Table3[[#This Row],[Performance Levels]]="Exceeds",4,Table3[[#This Row],[Performance Levels]]="Fully Meets",3,Table3[[#This Row],[Performance Levels]]="PIP",1,Table3[[#This Row],[Performance Levels]]="Needs Improvement",2)</f>
        <v>3</v>
      </c>
      <c r="S2161" s="11">
        <v>4</v>
      </c>
      <c r="T2161" s="11" t="str" cm="1">
        <f t="array" ref="T2161">_xlfn.IFS(S2161&lt;=2,"Excellent",S2161=3,"Average",S2161&lt;=5,"Poor")</f>
        <v>Poor</v>
      </c>
      <c r="U2161" s="9">
        <v>44918</v>
      </c>
      <c r="V2161" s="11">
        <v>3</v>
      </c>
      <c r="W2161" s="11" t="str" cm="1">
        <f t="array" ref="W2161">_xlfn.IFS(S2161&lt;=2,"High",S2161=3,"Moderate",S2161&lt;=5,"Low")</f>
        <v>Low</v>
      </c>
      <c r="X2161" s="11">
        <v>4</v>
      </c>
      <c r="Y2161" s="11" t="str" cm="1">
        <f t="array" ref="Y2161">_xlfn.IFS(S2161&lt;=2,"High",S2161=3,"Moderate",S2161&lt;=5,"Low")</f>
        <v>Low</v>
      </c>
      <c r="Z2161" s="11">
        <v>2</v>
      </c>
      <c r="AA2161" s="11" t="str" cm="1">
        <f t="array" ref="AA2161">_xlfn.IFS(S2161&lt;=2,"High",S2161=3,"Moderate",S2161&lt;=5,"Low")</f>
        <v>Low</v>
      </c>
      <c r="AB2161" s="9">
        <v>44799</v>
      </c>
      <c r="AC2161" s="11" t="s">
        <v>67</v>
      </c>
      <c r="AD2161" s="11" t="s">
        <v>50</v>
      </c>
      <c r="AE2161" s="11" t="s">
        <v>72</v>
      </c>
      <c r="AF2161" s="11">
        <v>2</v>
      </c>
      <c r="AG2161" s="12">
        <v>412.34</v>
      </c>
      <c r="AH2161" s="11">
        <v>69</v>
      </c>
      <c r="AI2161" s="11" t="str" cm="1">
        <f t="array" ref="AI2161">_xlfn.IFS(AH2161&lt;=25,"Young",AH2161&lt;=50,"Adult",AH2161&gt;50,"Old")</f>
        <v>Old</v>
      </c>
    </row>
    <row r="2162" spans="1:35" x14ac:dyDescent="0.35">
      <c r="A2162" s="7">
        <v>2684</v>
      </c>
      <c r="B2162" s="5">
        <v>44599</v>
      </c>
      <c r="C2162" s="6">
        <f t="shared" ca="1" si="33"/>
        <v>4.2861111111111114</v>
      </c>
      <c r="D2162" s="7" t="s">
        <v>136</v>
      </c>
      <c r="E2162" s="7" t="s">
        <v>68</v>
      </c>
      <c r="F2162" s="7" t="s">
        <v>29</v>
      </c>
      <c r="G2162" s="7" t="s">
        <v>54</v>
      </c>
      <c r="H2162" s="7" t="s">
        <v>31</v>
      </c>
      <c r="I2162" s="7" t="s">
        <v>45</v>
      </c>
      <c r="J2162" s="7" t="s">
        <v>56</v>
      </c>
      <c r="K2162" s="7" t="s">
        <v>57</v>
      </c>
      <c r="L2162" s="5">
        <v>30596</v>
      </c>
      <c r="M2162" s="7" t="s">
        <v>35</v>
      </c>
      <c r="N2162" s="7" t="s">
        <v>36</v>
      </c>
      <c r="O2162" s="7" t="s">
        <v>37</v>
      </c>
      <c r="P2162" s="7" t="s">
        <v>38</v>
      </c>
      <c r="Q2162" s="7" t="s">
        <v>39</v>
      </c>
      <c r="R2162" s="7" cm="1">
        <f t="array" ref="R2162">_xlfn.IFS(Table3[[#This Row],[Performance Levels]]="Exceeds",4,Table3[[#This Row],[Performance Levels]]="Fully Meets",3,Table3[[#This Row],[Performance Levels]]="PIP",1,Table3[[#This Row],[Performance Levels]]="Needs Improvement",2)</f>
        <v>3</v>
      </c>
      <c r="S2162" s="7">
        <v>5</v>
      </c>
      <c r="T2162" s="7" t="str" cm="1">
        <f t="array" ref="T2162">_xlfn.IFS(S2162&lt;=2,"Excellent",S2162=3,"Average",S2162&lt;=5,"Poor")</f>
        <v>Poor</v>
      </c>
      <c r="U2162" s="5">
        <v>44818</v>
      </c>
      <c r="V2162" s="7">
        <v>3</v>
      </c>
      <c r="W2162" s="7" t="str" cm="1">
        <f t="array" ref="W2162">_xlfn.IFS(S2162&lt;=2,"High",S2162=3,"Moderate",S2162&lt;=5,"Low")</f>
        <v>Low</v>
      </c>
      <c r="X2162" s="7">
        <v>4</v>
      </c>
      <c r="Y2162" s="7" t="str" cm="1">
        <f t="array" ref="Y2162">_xlfn.IFS(S2162&lt;=2,"High",S2162=3,"Moderate",S2162&lt;=5,"Low")</f>
        <v>Low</v>
      </c>
      <c r="Z2162" s="7">
        <v>2</v>
      </c>
      <c r="AA2162" s="7" t="str" cm="1">
        <f t="array" ref="AA2162">_xlfn.IFS(S2162&lt;=2,"High",S2162=3,"Moderate",S2162&lt;=5,"Low")</f>
        <v>Low</v>
      </c>
      <c r="AB2162" s="5">
        <v>44949</v>
      </c>
      <c r="AC2162" s="7" t="s">
        <v>91</v>
      </c>
      <c r="AD2162" s="7" t="s">
        <v>41</v>
      </c>
      <c r="AE2162" s="7" t="s">
        <v>72</v>
      </c>
      <c r="AF2162" s="7">
        <v>5</v>
      </c>
      <c r="AG2162" s="8">
        <v>776.58</v>
      </c>
      <c r="AH2162" s="7">
        <v>39</v>
      </c>
      <c r="AI2162" s="7" t="str" cm="1">
        <f t="array" ref="AI2162">_xlfn.IFS(AH2162&lt;=25,"Young",AH2162&lt;=50,"Adult",AH2162&gt;50,"Old")</f>
        <v>Adult</v>
      </c>
    </row>
    <row r="2163" spans="1:35" x14ac:dyDescent="0.35">
      <c r="A2163" s="11">
        <v>2685</v>
      </c>
      <c r="B2163" s="9">
        <v>44523</v>
      </c>
      <c r="C2163" s="10">
        <f t="shared" ca="1" si="33"/>
        <v>4.4916666666666663</v>
      </c>
      <c r="D2163" s="11" t="s">
        <v>136</v>
      </c>
      <c r="E2163" s="11" t="s">
        <v>28</v>
      </c>
      <c r="F2163" s="11" t="s">
        <v>29</v>
      </c>
      <c r="G2163" s="11" t="s">
        <v>54</v>
      </c>
      <c r="H2163" s="11" t="s">
        <v>55</v>
      </c>
      <c r="I2163" s="11" t="s">
        <v>32</v>
      </c>
      <c r="J2163" s="11" t="s">
        <v>56</v>
      </c>
      <c r="K2163" s="11" t="s">
        <v>57</v>
      </c>
      <c r="L2163" s="9">
        <v>23597</v>
      </c>
      <c r="M2163" s="11" t="s">
        <v>35</v>
      </c>
      <c r="N2163" s="11" t="s">
        <v>36</v>
      </c>
      <c r="O2163" s="11" t="s">
        <v>71</v>
      </c>
      <c r="P2163" s="11" t="s">
        <v>76</v>
      </c>
      <c r="Q2163" s="11" t="s">
        <v>39</v>
      </c>
      <c r="R2163" s="11" cm="1">
        <f t="array" ref="R2163">_xlfn.IFS(Table3[[#This Row],[Performance Levels]]="Exceeds",4,Table3[[#This Row],[Performance Levels]]="Fully Meets",3,Table3[[#This Row],[Performance Levels]]="PIP",1,Table3[[#This Row],[Performance Levels]]="Needs Improvement",2)</f>
        <v>3</v>
      </c>
      <c r="S2163" s="11">
        <v>2</v>
      </c>
      <c r="T2163" s="11" t="str" cm="1">
        <f t="array" ref="T2163">_xlfn.IFS(S2163&lt;=2,"Excellent",S2163=3,"Average",S2163&lt;=5,"Poor")</f>
        <v>Excellent</v>
      </c>
      <c r="U2163" s="9">
        <v>45116</v>
      </c>
      <c r="V2163" s="11">
        <v>3</v>
      </c>
      <c r="W2163" s="11" t="str" cm="1">
        <f t="array" ref="W2163">_xlfn.IFS(S2163&lt;=2,"High",S2163=3,"Moderate",S2163&lt;=5,"Low")</f>
        <v>High</v>
      </c>
      <c r="X2163" s="11">
        <v>1</v>
      </c>
      <c r="Y2163" s="11" t="str" cm="1">
        <f t="array" ref="Y2163">_xlfn.IFS(S2163&lt;=2,"High",S2163=3,"Moderate",S2163&lt;=5,"Low")</f>
        <v>High</v>
      </c>
      <c r="Z2163" s="11">
        <v>1</v>
      </c>
      <c r="AA2163" s="11" t="str" cm="1">
        <f t="array" ref="AA2163">_xlfn.IFS(S2163&lt;=2,"High",S2163=3,"Moderate",S2163&lt;=5,"Low")</f>
        <v>High</v>
      </c>
      <c r="AB2163" s="9">
        <v>44964</v>
      </c>
      <c r="AC2163" s="11" t="s">
        <v>61</v>
      </c>
      <c r="AD2163" s="11" t="s">
        <v>50</v>
      </c>
      <c r="AE2163" s="11" t="s">
        <v>72</v>
      </c>
      <c r="AF2163" s="11">
        <v>4</v>
      </c>
      <c r="AG2163" s="12">
        <v>231.34</v>
      </c>
      <c r="AH2163" s="11">
        <v>57</v>
      </c>
      <c r="AI2163" s="11" t="str" cm="1">
        <f t="array" ref="AI2163">_xlfn.IFS(AH2163&lt;=25,"Young",AH2163&lt;=50,"Adult",AH2163&gt;50,"Old")</f>
        <v>Old</v>
      </c>
    </row>
    <row r="2164" spans="1:35" x14ac:dyDescent="0.35">
      <c r="A2164" s="7">
        <v>2686</v>
      </c>
      <c r="B2164" s="5">
        <v>44423</v>
      </c>
      <c r="C2164" s="6">
        <f t="shared" ca="1" si="33"/>
        <v>4.7638888888888893</v>
      </c>
      <c r="D2164" s="7" t="s">
        <v>52</v>
      </c>
      <c r="E2164" s="7" t="s">
        <v>93</v>
      </c>
      <c r="F2164" s="7" t="s">
        <v>29</v>
      </c>
      <c r="G2164" s="7" t="s">
        <v>30</v>
      </c>
      <c r="H2164" s="7" t="s">
        <v>31</v>
      </c>
      <c r="I2164" s="7" t="s">
        <v>45</v>
      </c>
      <c r="J2164" s="7" t="s">
        <v>56</v>
      </c>
      <c r="K2164" s="7" t="s">
        <v>95</v>
      </c>
      <c r="L2164" s="5">
        <v>20218</v>
      </c>
      <c r="M2164" s="7" t="s">
        <v>35</v>
      </c>
      <c r="N2164" s="7" t="s">
        <v>47</v>
      </c>
      <c r="O2164" s="7" t="s">
        <v>59</v>
      </c>
      <c r="P2164" s="7" t="s">
        <v>60</v>
      </c>
      <c r="Q2164" s="7" t="s">
        <v>39</v>
      </c>
      <c r="R2164" s="7" cm="1">
        <f t="array" ref="R2164">_xlfn.IFS(Table3[[#This Row],[Performance Levels]]="Exceeds",4,Table3[[#This Row],[Performance Levels]]="Fully Meets",3,Table3[[#This Row],[Performance Levels]]="PIP",1,Table3[[#This Row],[Performance Levels]]="Needs Improvement",2)</f>
        <v>3</v>
      </c>
      <c r="S2164" s="7">
        <v>4</v>
      </c>
      <c r="T2164" s="7" t="str" cm="1">
        <f t="array" ref="T2164">_xlfn.IFS(S2164&lt;=2,"Excellent",S2164=3,"Average",S2164&lt;=5,"Poor")</f>
        <v>Poor</v>
      </c>
      <c r="U2164" s="5">
        <v>44949</v>
      </c>
      <c r="V2164" s="7">
        <v>5</v>
      </c>
      <c r="W2164" s="7" t="str" cm="1">
        <f t="array" ref="W2164">_xlfn.IFS(S2164&lt;=2,"High",S2164=3,"Moderate",S2164&lt;=5,"Low")</f>
        <v>Low</v>
      </c>
      <c r="X2164" s="7">
        <v>3</v>
      </c>
      <c r="Y2164" s="7" t="str" cm="1">
        <f t="array" ref="Y2164">_xlfn.IFS(S2164&lt;=2,"High",S2164=3,"Moderate",S2164&lt;=5,"Low")</f>
        <v>Low</v>
      </c>
      <c r="Z2164" s="7">
        <v>4</v>
      </c>
      <c r="AA2164" s="7" t="str" cm="1">
        <f t="array" ref="AA2164">_xlfn.IFS(S2164&lt;=2,"High",S2164=3,"Moderate",S2164&lt;=5,"Low")</f>
        <v>Low</v>
      </c>
      <c r="AB2164" s="5">
        <v>44877</v>
      </c>
      <c r="AC2164" s="7" t="s">
        <v>61</v>
      </c>
      <c r="AD2164" s="7" t="s">
        <v>50</v>
      </c>
      <c r="AE2164" s="7" t="s">
        <v>62</v>
      </c>
      <c r="AF2164" s="7">
        <v>1</v>
      </c>
      <c r="AG2164" s="8">
        <v>278.7</v>
      </c>
      <c r="AH2164" s="7">
        <v>66</v>
      </c>
      <c r="AI2164" s="7" t="str" cm="1">
        <f t="array" ref="AI2164">_xlfn.IFS(AH2164&lt;=25,"Young",AH2164&lt;=50,"Adult",AH2164&gt;50,"Old")</f>
        <v>Old</v>
      </c>
    </row>
    <row r="2165" spans="1:35" x14ac:dyDescent="0.35">
      <c r="A2165" s="11">
        <v>2687</v>
      </c>
      <c r="B2165" s="9">
        <v>44368</v>
      </c>
      <c r="C2165" s="10">
        <f t="shared" ca="1" si="33"/>
        <v>4.9138888888888888</v>
      </c>
      <c r="D2165" s="11" t="s">
        <v>52</v>
      </c>
      <c r="E2165" s="11" t="s">
        <v>73</v>
      </c>
      <c r="F2165" s="11" t="s">
        <v>29</v>
      </c>
      <c r="G2165" s="11" t="s">
        <v>45</v>
      </c>
      <c r="H2165" s="11" t="s">
        <v>44</v>
      </c>
      <c r="I2165" s="11" t="s">
        <v>54</v>
      </c>
      <c r="J2165" s="11" t="s">
        <v>56</v>
      </c>
      <c r="K2165" s="11" t="s">
        <v>78</v>
      </c>
      <c r="L2165" s="9">
        <v>53037</v>
      </c>
      <c r="M2165" s="11" t="s">
        <v>155</v>
      </c>
      <c r="N2165" s="11" t="s">
        <v>47</v>
      </c>
      <c r="O2165" s="11" t="s">
        <v>37</v>
      </c>
      <c r="P2165" s="11" t="s">
        <v>60</v>
      </c>
      <c r="Q2165" s="11" t="s">
        <v>39</v>
      </c>
      <c r="R2165" s="11" cm="1">
        <f t="array" ref="R2165">_xlfn.IFS(Table3[[#This Row],[Performance Levels]]="Exceeds",4,Table3[[#This Row],[Performance Levels]]="Fully Meets",3,Table3[[#This Row],[Performance Levels]]="PIP",1,Table3[[#This Row],[Performance Levels]]="Needs Improvement",2)</f>
        <v>3</v>
      </c>
      <c r="S2165" s="11">
        <v>2</v>
      </c>
      <c r="T2165" s="11" t="str" cm="1">
        <f t="array" ref="T2165">_xlfn.IFS(S2165&lt;=2,"Excellent",S2165=3,"Average",S2165&lt;=5,"Poor")</f>
        <v>Excellent</v>
      </c>
      <c r="U2165" s="9">
        <v>44977</v>
      </c>
      <c r="V2165" s="11">
        <v>4</v>
      </c>
      <c r="W2165" s="11" t="str" cm="1">
        <f t="array" ref="W2165">_xlfn.IFS(S2165&lt;=2,"High",S2165=3,"Moderate",S2165&lt;=5,"Low")</f>
        <v>High</v>
      </c>
      <c r="X2165" s="11">
        <v>5</v>
      </c>
      <c r="Y2165" s="11" t="str" cm="1">
        <f t="array" ref="Y2165">_xlfn.IFS(S2165&lt;=2,"High",S2165=3,"Moderate",S2165&lt;=5,"Low")</f>
        <v>High</v>
      </c>
      <c r="Z2165" s="11">
        <v>5</v>
      </c>
      <c r="AA2165" s="11" t="str" cm="1">
        <f t="array" ref="AA2165">_xlfn.IFS(S2165&lt;=2,"High",S2165=3,"Moderate",S2165&lt;=5,"Low")</f>
        <v>High</v>
      </c>
      <c r="AB2165" s="9">
        <v>45127</v>
      </c>
      <c r="AC2165" s="11" t="s">
        <v>67</v>
      </c>
      <c r="AD2165" s="11" t="s">
        <v>50</v>
      </c>
      <c r="AE2165" s="11" t="s">
        <v>51</v>
      </c>
      <c r="AF2165" s="11">
        <v>1</v>
      </c>
      <c r="AG2165" s="12">
        <v>272.22000000000003</v>
      </c>
      <c r="AH2165" s="11">
        <v>76</v>
      </c>
      <c r="AI2165" s="11" t="str" cm="1">
        <f t="array" ref="AI2165">_xlfn.IFS(AH2165&lt;=25,"Young",AH2165&lt;=50,"Adult",AH2165&gt;50,"Old")</f>
        <v>Old</v>
      </c>
    </row>
    <row r="2166" spans="1:35" x14ac:dyDescent="0.35">
      <c r="A2166" s="7">
        <v>2688</v>
      </c>
      <c r="B2166" s="5">
        <v>44240</v>
      </c>
      <c r="C2166" s="6">
        <f t="shared" ca="1" si="33"/>
        <v>5.2694444444444448</v>
      </c>
      <c r="D2166" s="7" t="s">
        <v>52</v>
      </c>
      <c r="E2166" s="7" t="s">
        <v>80</v>
      </c>
      <c r="F2166" s="7" t="s">
        <v>29</v>
      </c>
      <c r="G2166" s="7" t="s">
        <v>30</v>
      </c>
      <c r="H2166" s="7" t="s">
        <v>55</v>
      </c>
      <c r="I2166" s="7" t="s">
        <v>54</v>
      </c>
      <c r="J2166" s="7" t="s">
        <v>56</v>
      </c>
      <c r="K2166" s="7" t="s">
        <v>78</v>
      </c>
      <c r="L2166" s="5">
        <v>24512</v>
      </c>
      <c r="M2166" s="7" t="s">
        <v>155</v>
      </c>
      <c r="N2166" s="7" t="s">
        <v>47</v>
      </c>
      <c r="O2166" s="7" t="s">
        <v>71</v>
      </c>
      <c r="P2166" s="7" t="s">
        <v>66</v>
      </c>
      <c r="Q2166" s="7" t="s">
        <v>39</v>
      </c>
      <c r="R2166" s="7" cm="1">
        <f t="array" ref="R2166">_xlfn.IFS(Table3[[#This Row],[Performance Levels]]="Exceeds",4,Table3[[#This Row],[Performance Levels]]="Fully Meets",3,Table3[[#This Row],[Performance Levels]]="PIP",1,Table3[[#This Row],[Performance Levels]]="Needs Improvement",2)</f>
        <v>3</v>
      </c>
      <c r="S2166" s="7">
        <v>1</v>
      </c>
      <c r="T2166" s="7" t="str" cm="1">
        <f t="array" ref="T2166">_xlfn.IFS(S2166&lt;=2,"Excellent",S2166=3,"Average",S2166&lt;=5,"Poor")</f>
        <v>Excellent</v>
      </c>
      <c r="U2166" s="5">
        <v>44886</v>
      </c>
      <c r="V2166" s="7">
        <v>2</v>
      </c>
      <c r="W2166" s="7" t="str" cm="1">
        <f t="array" ref="W2166">_xlfn.IFS(S2166&lt;=2,"High",S2166=3,"Moderate",S2166&lt;=5,"Low")</f>
        <v>High</v>
      </c>
      <c r="X2166" s="7">
        <v>3</v>
      </c>
      <c r="Y2166" s="7" t="str" cm="1">
        <f t="array" ref="Y2166">_xlfn.IFS(S2166&lt;=2,"High",S2166=3,"Moderate",S2166&lt;=5,"Low")</f>
        <v>High</v>
      </c>
      <c r="Z2166" s="7">
        <v>3</v>
      </c>
      <c r="AA2166" s="7" t="str" cm="1">
        <f t="array" ref="AA2166">_xlfn.IFS(S2166&lt;=2,"High",S2166=3,"Moderate",S2166&lt;=5,"Low")</f>
        <v>High</v>
      </c>
      <c r="AB2166" s="5">
        <v>44883</v>
      </c>
      <c r="AC2166" s="7" t="s">
        <v>49</v>
      </c>
      <c r="AD2166" s="7" t="s">
        <v>50</v>
      </c>
      <c r="AE2166" s="7" t="s">
        <v>62</v>
      </c>
      <c r="AF2166" s="7">
        <v>2</v>
      </c>
      <c r="AG2166" s="8">
        <v>638.6</v>
      </c>
      <c r="AH2166" s="7">
        <v>54</v>
      </c>
      <c r="AI2166" s="7" t="str" cm="1">
        <f t="array" ref="AI2166">_xlfn.IFS(AH2166&lt;=25,"Young",AH2166&lt;=50,"Adult",AH2166&gt;50,"Old")</f>
        <v>Old</v>
      </c>
    </row>
    <row r="2167" spans="1:35" x14ac:dyDescent="0.35">
      <c r="A2167" s="11">
        <v>2689</v>
      </c>
      <c r="B2167" s="9">
        <v>44193</v>
      </c>
      <c r="C2167" s="10">
        <f t="shared" ca="1" si="33"/>
        <v>5.3944444444444448</v>
      </c>
      <c r="D2167" s="11" t="s">
        <v>52</v>
      </c>
      <c r="E2167" s="11" t="s">
        <v>53</v>
      </c>
      <c r="F2167" s="11" t="s">
        <v>29</v>
      </c>
      <c r="G2167" s="11" t="s">
        <v>45</v>
      </c>
      <c r="H2167" s="11" t="s">
        <v>31</v>
      </c>
      <c r="I2167" s="11" t="s">
        <v>45</v>
      </c>
      <c r="J2167" s="11" t="s">
        <v>56</v>
      </c>
      <c r="K2167" s="11" t="s">
        <v>100</v>
      </c>
      <c r="L2167" s="9">
        <v>19853</v>
      </c>
      <c r="M2167" s="11" t="s">
        <v>155</v>
      </c>
      <c r="N2167" s="11" t="s">
        <v>47</v>
      </c>
      <c r="O2167" s="11" t="s">
        <v>59</v>
      </c>
      <c r="P2167" s="11" t="s">
        <v>60</v>
      </c>
      <c r="Q2167" s="11" t="s">
        <v>39</v>
      </c>
      <c r="R2167" s="11" cm="1">
        <f t="array" ref="R2167">_xlfn.IFS(Table3[[#This Row],[Performance Levels]]="Exceeds",4,Table3[[#This Row],[Performance Levels]]="Fully Meets",3,Table3[[#This Row],[Performance Levels]]="PIP",1,Table3[[#This Row],[Performance Levels]]="Needs Improvement",2)</f>
        <v>3</v>
      </c>
      <c r="S2167" s="11">
        <v>1</v>
      </c>
      <c r="T2167" s="11" t="str" cm="1">
        <f t="array" ref="T2167">_xlfn.IFS(S2167&lt;=2,"Excellent",S2167=3,"Average",S2167&lt;=5,"Poor")</f>
        <v>Excellent</v>
      </c>
      <c r="U2167" s="9">
        <v>44840</v>
      </c>
      <c r="V2167" s="11">
        <v>2</v>
      </c>
      <c r="W2167" s="11" t="str" cm="1">
        <f t="array" ref="W2167">_xlfn.IFS(S2167&lt;=2,"High",S2167=3,"Moderate",S2167&lt;=5,"Low")</f>
        <v>High</v>
      </c>
      <c r="X2167" s="11">
        <v>1</v>
      </c>
      <c r="Y2167" s="11" t="str" cm="1">
        <f t="array" ref="Y2167">_xlfn.IFS(S2167&lt;=2,"High",S2167=3,"Moderate",S2167&lt;=5,"Low")</f>
        <v>High</v>
      </c>
      <c r="Z2167" s="11">
        <v>1</v>
      </c>
      <c r="AA2167" s="11" t="str" cm="1">
        <f t="array" ref="AA2167">_xlfn.IFS(S2167&lt;=2,"High",S2167=3,"Moderate",S2167&lt;=5,"Low")</f>
        <v>High</v>
      </c>
      <c r="AB2167" s="9">
        <v>45119</v>
      </c>
      <c r="AC2167" s="11" t="s">
        <v>61</v>
      </c>
      <c r="AD2167" s="11" t="s">
        <v>50</v>
      </c>
      <c r="AE2167" s="11" t="s">
        <v>72</v>
      </c>
      <c r="AF2167" s="11">
        <v>1</v>
      </c>
      <c r="AG2167" s="12">
        <v>812.6</v>
      </c>
      <c r="AH2167" s="11">
        <v>66</v>
      </c>
      <c r="AI2167" s="11" t="str" cm="1">
        <f t="array" ref="AI2167">_xlfn.IFS(AH2167&lt;=25,"Young",AH2167&lt;=50,"Adult",AH2167&gt;50,"Old")</f>
        <v>Old</v>
      </c>
    </row>
    <row r="2168" spans="1:35" x14ac:dyDescent="0.35">
      <c r="A2168" s="7">
        <v>2690</v>
      </c>
      <c r="B2168" s="5">
        <v>44663</v>
      </c>
      <c r="C2168" s="6">
        <f t="shared" ca="1" si="33"/>
        <v>4.1055555555555552</v>
      </c>
      <c r="D2168" s="7" t="s">
        <v>52</v>
      </c>
      <c r="E2168" s="7" t="s">
        <v>68</v>
      </c>
      <c r="F2168" s="7" t="s">
        <v>29</v>
      </c>
      <c r="G2168" s="7" t="s">
        <v>45</v>
      </c>
      <c r="H2168" s="7" t="s">
        <v>55</v>
      </c>
      <c r="I2168" s="7" t="s">
        <v>45</v>
      </c>
      <c r="J2168" s="7" t="s">
        <v>56</v>
      </c>
      <c r="K2168" s="7" t="s">
        <v>95</v>
      </c>
      <c r="L2168" s="5">
        <v>35534</v>
      </c>
      <c r="M2168" s="7" t="s">
        <v>155</v>
      </c>
      <c r="N2168" s="7" t="s">
        <v>47</v>
      </c>
      <c r="O2168" s="7" t="s">
        <v>71</v>
      </c>
      <c r="P2168" s="7" t="s">
        <v>66</v>
      </c>
      <c r="Q2168" s="7" t="s">
        <v>39</v>
      </c>
      <c r="R2168" s="7" cm="1">
        <f t="array" ref="R2168">_xlfn.IFS(Table3[[#This Row],[Performance Levels]]="Exceeds",4,Table3[[#This Row],[Performance Levels]]="Fully Meets",3,Table3[[#This Row],[Performance Levels]]="PIP",1,Table3[[#This Row],[Performance Levels]]="Needs Improvement",2)</f>
        <v>3</v>
      </c>
      <c r="S2168" s="7">
        <v>4</v>
      </c>
      <c r="T2168" s="7" t="str" cm="1">
        <f t="array" ref="T2168">_xlfn.IFS(S2168&lt;=2,"Excellent",S2168=3,"Average",S2168&lt;=5,"Poor")</f>
        <v>Poor</v>
      </c>
      <c r="U2168" s="5">
        <v>44863</v>
      </c>
      <c r="V2168" s="7">
        <v>1</v>
      </c>
      <c r="W2168" s="7" t="str" cm="1">
        <f t="array" ref="W2168">_xlfn.IFS(S2168&lt;=2,"High",S2168=3,"Moderate",S2168&lt;=5,"Low")</f>
        <v>Low</v>
      </c>
      <c r="X2168" s="7">
        <v>3</v>
      </c>
      <c r="Y2168" s="7" t="str" cm="1">
        <f t="array" ref="Y2168">_xlfn.IFS(S2168&lt;=2,"High",S2168=3,"Moderate",S2168&lt;=5,"Low")</f>
        <v>Low</v>
      </c>
      <c r="Z2168" s="7">
        <v>2</v>
      </c>
      <c r="AA2168" s="7" t="str" cm="1">
        <f t="array" ref="AA2168">_xlfn.IFS(S2168&lt;=2,"High",S2168=3,"Moderate",S2168&lt;=5,"Low")</f>
        <v>Low</v>
      </c>
      <c r="AB2168" s="5">
        <v>44980</v>
      </c>
      <c r="AC2168" s="7" t="s">
        <v>67</v>
      </c>
      <c r="AD2168" s="7" t="s">
        <v>50</v>
      </c>
      <c r="AE2168" s="7" t="s">
        <v>62</v>
      </c>
      <c r="AF2168" s="7">
        <v>1</v>
      </c>
      <c r="AG2168" s="8">
        <v>134.11000000000001</v>
      </c>
      <c r="AH2168" s="7">
        <v>25</v>
      </c>
      <c r="AI2168" s="7" t="str" cm="1">
        <f t="array" ref="AI2168">_xlfn.IFS(AH2168&lt;=25,"Young",AH2168&lt;=50,"Adult",AH2168&gt;50,"Old")</f>
        <v>Young</v>
      </c>
    </row>
    <row r="2169" spans="1:35" x14ac:dyDescent="0.35">
      <c r="A2169" s="11">
        <v>2691</v>
      </c>
      <c r="B2169" s="9">
        <v>43467</v>
      </c>
      <c r="C2169" s="10">
        <f t="shared" ca="1" si="33"/>
        <v>7.3833333333333337</v>
      </c>
      <c r="D2169" s="11" t="s">
        <v>52</v>
      </c>
      <c r="E2169" s="11" t="s">
        <v>28</v>
      </c>
      <c r="F2169" s="11" t="s">
        <v>29</v>
      </c>
      <c r="G2169" s="11" t="s">
        <v>45</v>
      </c>
      <c r="H2169" s="11" t="s">
        <v>31</v>
      </c>
      <c r="I2169" s="11" t="s">
        <v>54</v>
      </c>
      <c r="J2169" s="11" t="s">
        <v>56</v>
      </c>
      <c r="K2169" s="11" t="s">
        <v>57</v>
      </c>
      <c r="L2169" s="9">
        <v>26632</v>
      </c>
      <c r="M2169" s="11" t="s">
        <v>157</v>
      </c>
      <c r="N2169" s="11" t="s">
        <v>47</v>
      </c>
      <c r="O2169" s="11" t="s">
        <v>71</v>
      </c>
      <c r="P2169" s="11" t="s">
        <v>38</v>
      </c>
      <c r="Q2169" s="11" t="s">
        <v>39</v>
      </c>
      <c r="R2169" s="11" cm="1">
        <f t="array" ref="R2169">_xlfn.IFS(Table3[[#This Row],[Performance Levels]]="Exceeds",4,Table3[[#This Row],[Performance Levels]]="Fully Meets",3,Table3[[#This Row],[Performance Levels]]="PIP",1,Table3[[#This Row],[Performance Levels]]="Needs Improvement",2)</f>
        <v>3</v>
      </c>
      <c r="S2169" s="11">
        <v>1</v>
      </c>
      <c r="T2169" s="11" t="str" cm="1">
        <f t="array" ref="T2169">_xlfn.IFS(S2169&lt;=2,"Excellent",S2169=3,"Average",S2169&lt;=5,"Poor")</f>
        <v>Excellent</v>
      </c>
      <c r="U2169" s="9">
        <v>44916</v>
      </c>
      <c r="V2169" s="11">
        <v>4</v>
      </c>
      <c r="W2169" s="11" t="str" cm="1">
        <f t="array" ref="W2169">_xlfn.IFS(S2169&lt;=2,"High",S2169=3,"Moderate",S2169&lt;=5,"Low")</f>
        <v>High</v>
      </c>
      <c r="X2169" s="11">
        <v>1</v>
      </c>
      <c r="Y2169" s="11" t="str" cm="1">
        <f t="array" ref="Y2169">_xlfn.IFS(S2169&lt;=2,"High",S2169=3,"Moderate",S2169&lt;=5,"Low")</f>
        <v>High</v>
      </c>
      <c r="Z2169" s="11">
        <v>1</v>
      </c>
      <c r="AA2169" s="11" t="str" cm="1">
        <f t="array" ref="AA2169">_xlfn.IFS(S2169&lt;=2,"High",S2169=3,"Moderate",S2169&lt;=5,"Low")</f>
        <v>High</v>
      </c>
      <c r="AB2169" s="9">
        <v>44924</v>
      </c>
      <c r="AC2169" s="11" t="s">
        <v>61</v>
      </c>
      <c r="AD2169" s="11" t="s">
        <v>50</v>
      </c>
      <c r="AE2169" s="11" t="s">
        <v>42</v>
      </c>
      <c r="AF2169" s="11">
        <v>3</v>
      </c>
      <c r="AG2169" s="12">
        <v>934.3</v>
      </c>
      <c r="AH2169" s="11">
        <v>47</v>
      </c>
      <c r="AI2169" s="11" t="str" cm="1">
        <f t="array" ref="AI2169">_xlfn.IFS(AH2169&lt;=25,"Young",AH2169&lt;=50,"Adult",AH2169&gt;50,"Old")</f>
        <v>Adult</v>
      </c>
    </row>
    <row r="2170" spans="1:35" x14ac:dyDescent="0.35">
      <c r="A2170" s="7">
        <v>2692</v>
      </c>
      <c r="B2170" s="5">
        <v>44044</v>
      </c>
      <c r="C2170" s="6">
        <f t="shared" ca="1" si="33"/>
        <v>5.802777777777778</v>
      </c>
      <c r="D2170" s="7" t="s">
        <v>52</v>
      </c>
      <c r="E2170" s="7" t="s">
        <v>84</v>
      </c>
      <c r="F2170" s="7" t="s">
        <v>29</v>
      </c>
      <c r="G2170" s="7" t="s">
        <v>54</v>
      </c>
      <c r="H2170" s="7" t="s">
        <v>44</v>
      </c>
      <c r="I2170" s="7" t="s">
        <v>54</v>
      </c>
      <c r="J2170" s="7" t="s">
        <v>56</v>
      </c>
      <c r="K2170" s="7" t="s">
        <v>110</v>
      </c>
      <c r="L2170" s="5">
        <v>35756</v>
      </c>
      <c r="M2170" s="7" t="s">
        <v>161</v>
      </c>
      <c r="N2170" s="7" t="s">
        <v>47</v>
      </c>
      <c r="O2170" s="7" t="s">
        <v>37</v>
      </c>
      <c r="P2170" s="7" t="s">
        <v>38</v>
      </c>
      <c r="Q2170" s="7" t="s">
        <v>39</v>
      </c>
      <c r="R2170" s="7" cm="1">
        <f t="array" ref="R2170">_xlfn.IFS(Table3[[#This Row],[Performance Levels]]="Exceeds",4,Table3[[#This Row],[Performance Levels]]="Fully Meets",3,Table3[[#This Row],[Performance Levels]]="PIP",1,Table3[[#This Row],[Performance Levels]]="Needs Improvement",2)</f>
        <v>3</v>
      </c>
      <c r="S2170" s="7">
        <v>4</v>
      </c>
      <c r="T2170" s="7" t="str" cm="1">
        <f t="array" ref="T2170">_xlfn.IFS(S2170&lt;=2,"Excellent",S2170=3,"Average",S2170&lt;=5,"Poor")</f>
        <v>Poor</v>
      </c>
      <c r="U2170" s="5">
        <v>45050</v>
      </c>
      <c r="V2170" s="7">
        <v>4</v>
      </c>
      <c r="W2170" s="7" t="str" cm="1">
        <f t="array" ref="W2170">_xlfn.IFS(S2170&lt;=2,"High",S2170=3,"Moderate",S2170&lt;=5,"Low")</f>
        <v>Low</v>
      </c>
      <c r="X2170" s="7">
        <v>5</v>
      </c>
      <c r="Y2170" s="7" t="str" cm="1">
        <f t="array" ref="Y2170">_xlfn.IFS(S2170&lt;=2,"High",S2170=3,"Moderate",S2170&lt;=5,"Low")</f>
        <v>Low</v>
      </c>
      <c r="Z2170" s="7">
        <v>2</v>
      </c>
      <c r="AA2170" s="7" t="str" cm="1">
        <f t="array" ref="AA2170">_xlfn.IFS(S2170&lt;=2,"High",S2170=3,"Moderate",S2170&lt;=5,"Low")</f>
        <v>Low</v>
      </c>
      <c r="AB2170" s="5">
        <v>45076</v>
      </c>
      <c r="AC2170" s="7" t="s">
        <v>91</v>
      </c>
      <c r="AD2170" s="7" t="s">
        <v>50</v>
      </c>
      <c r="AE2170" s="7" t="s">
        <v>62</v>
      </c>
      <c r="AF2170" s="7">
        <v>1</v>
      </c>
      <c r="AG2170" s="8">
        <v>614.11</v>
      </c>
      <c r="AH2170" s="7">
        <v>23</v>
      </c>
      <c r="AI2170" s="7" t="str" cm="1">
        <f t="array" ref="AI2170">_xlfn.IFS(AH2170&lt;=25,"Young",AH2170&lt;=50,"Adult",AH2170&gt;50,"Old")</f>
        <v>Young</v>
      </c>
    </row>
    <row r="2171" spans="1:35" x14ac:dyDescent="0.35">
      <c r="A2171" s="11">
        <v>2693</v>
      </c>
      <c r="B2171" s="9">
        <v>44118</v>
      </c>
      <c r="C2171" s="10">
        <f t="shared" ca="1" si="33"/>
        <v>5.6</v>
      </c>
      <c r="D2171" s="11" t="s">
        <v>52</v>
      </c>
      <c r="E2171" s="11" t="s">
        <v>43</v>
      </c>
      <c r="F2171" s="11" t="s">
        <v>29</v>
      </c>
      <c r="G2171" s="11" t="s">
        <v>45</v>
      </c>
      <c r="H2171" s="11" t="s">
        <v>31</v>
      </c>
      <c r="I2171" s="11" t="s">
        <v>32</v>
      </c>
      <c r="J2171" s="11" t="s">
        <v>56</v>
      </c>
      <c r="K2171" s="11" t="s">
        <v>57</v>
      </c>
      <c r="L2171" s="9">
        <v>32046</v>
      </c>
      <c r="M2171" s="11" t="s">
        <v>161</v>
      </c>
      <c r="N2171" s="11" t="s">
        <v>47</v>
      </c>
      <c r="O2171" s="11" t="s">
        <v>37</v>
      </c>
      <c r="P2171" s="11" t="s">
        <v>66</v>
      </c>
      <c r="Q2171" s="11" t="s">
        <v>39</v>
      </c>
      <c r="R2171" s="11" cm="1">
        <f t="array" ref="R2171">_xlfn.IFS(Table3[[#This Row],[Performance Levels]]="Exceeds",4,Table3[[#This Row],[Performance Levels]]="Fully Meets",3,Table3[[#This Row],[Performance Levels]]="PIP",1,Table3[[#This Row],[Performance Levels]]="Needs Improvement",2)</f>
        <v>3</v>
      </c>
      <c r="S2171" s="11">
        <v>4</v>
      </c>
      <c r="T2171" s="11" t="str" cm="1">
        <f t="array" ref="T2171">_xlfn.IFS(S2171&lt;=2,"Excellent",S2171=3,"Average",S2171&lt;=5,"Poor")</f>
        <v>Poor</v>
      </c>
      <c r="U2171" s="9">
        <v>44871</v>
      </c>
      <c r="V2171" s="11">
        <v>2</v>
      </c>
      <c r="W2171" s="11" t="str" cm="1">
        <f t="array" ref="W2171">_xlfn.IFS(S2171&lt;=2,"High",S2171=3,"Moderate",S2171&lt;=5,"Low")</f>
        <v>Low</v>
      </c>
      <c r="X2171" s="11">
        <v>5</v>
      </c>
      <c r="Y2171" s="11" t="str" cm="1">
        <f t="array" ref="Y2171">_xlfn.IFS(S2171&lt;=2,"High",S2171=3,"Moderate",S2171&lt;=5,"Low")</f>
        <v>Low</v>
      </c>
      <c r="Z2171" s="11">
        <v>2</v>
      </c>
      <c r="AA2171" s="11" t="str" cm="1">
        <f t="array" ref="AA2171">_xlfn.IFS(S2171&lt;=2,"High",S2171=3,"Moderate",S2171&lt;=5,"Low")</f>
        <v>Low</v>
      </c>
      <c r="AB2171" s="9">
        <v>45062</v>
      </c>
      <c r="AC2171" s="11" t="s">
        <v>61</v>
      </c>
      <c r="AD2171" s="11" t="s">
        <v>50</v>
      </c>
      <c r="AE2171" s="11" t="s">
        <v>42</v>
      </c>
      <c r="AF2171" s="11">
        <v>2</v>
      </c>
      <c r="AG2171" s="12">
        <v>175.75</v>
      </c>
      <c r="AH2171" s="11">
        <v>33</v>
      </c>
      <c r="AI2171" s="11" t="str" cm="1">
        <f t="array" ref="AI2171">_xlfn.IFS(AH2171&lt;=25,"Young",AH2171&lt;=50,"Adult",AH2171&gt;50,"Old")</f>
        <v>Adult</v>
      </c>
    </row>
    <row r="2172" spans="1:35" x14ac:dyDescent="0.35">
      <c r="A2172" s="7">
        <v>2694</v>
      </c>
      <c r="B2172" s="5">
        <v>45072</v>
      </c>
      <c r="C2172" s="6">
        <f t="shared" ca="1" si="33"/>
        <v>2.9833333333333334</v>
      </c>
      <c r="D2172" s="7" t="s">
        <v>52</v>
      </c>
      <c r="E2172" s="7" t="s">
        <v>86</v>
      </c>
      <c r="F2172" s="7" t="s">
        <v>29</v>
      </c>
      <c r="G2172" s="7" t="s">
        <v>54</v>
      </c>
      <c r="H2172" s="7" t="s">
        <v>31</v>
      </c>
      <c r="I2172" s="7" t="s">
        <v>54</v>
      </c>
      <c r="J2172" s="7" t="s">
        <v>56</v>
      </c>
      <c r="K2172" s="7" t="s">
        <v>78</v>
      </c>
      <c r="L2172" s="5">
        <v>29570</v>
      </c>
      <c r="M2172" s="7" t="s">
        <v>152</v>
      </c>
      <c r="N2172" s="7" t="s">
        <v>47</v>
      </c>
      <c r="O2172" s="7" t="s">
        <v>71</v>
      </c>
      <c r="P2172" s="7" t="s">
        <v>38</v>
      </c>
      <c r="Q2172" s="7" t="s">
        <v>39</v>
      </c>
      <c r="R2172" s="7" cm="1">
        <f t="array" ref="R2172">_xlfn.IFS(Table3[[#This Row],[Performance Levels]]="Exceeds",4,Table3[[#This Row],[Performance Levels]]="Fully Meets",3,Table3[[#This Row],[Performance Levels]]="PIP",1,Table3[[#This Row],[Performance Levels]]="Needs Improvement",2)</f>
        <v>3</v>
      </c>
      <c r="S2172" s="7">
        <v>4</v>
      </c>
      <c r="T2172" s="7" t="str" cm="1">
        <f t="array" ref="T2172">_xlfn.IFS(S2172&lt;=2,"Excellent",S2172=3,"Average",S2172&lt;=5,"Poor")</f>
        <v>Poor</v>
      </c>
      <c r="U2172" s="5">
        <v>44924</v>
      </c>
      <c r="V2172" s="7">
        <v>3</v>
      </c>
      <c r="W2172" s="7" t="str" cm="1">
        <f t="array" ref="W2172">_xlfn.IFS(S2172&lt;=2,"High",S2172=3,"Moderate",S2172&lt;=5,"Low")</f>
        <v>Low</v>
      </c>
      <c r="X2172" s="7">
        <v>4</v>
      </c>
      <c r="Y2172" s="7" t="str" cm="1">
        <f t="array" ref="Y2172">_xlfn.IFS(S2172&lt;=2,"High",S2172=3,"Moderate",S2172&lt;=5,"Low")</f>
        <v>Low</v>
      </c>
      <c r="Z2172" s="7">
        <v>4</v>
      </c>
      <c r="AA2172" s="7" t="str" cm="1">
        <f t="array" ref="AA2172">_xlfn.IFS(S2172&lt;=2,"High",S2172=3,"Moderate",S2172&lt;=5,"Low")</f>
        <v>Low</v>
      </c>
      <c r="AB2172" s="5">
        <v>44781</v>
      </c>
      <c r="AC2172" s="7" t="s">
        <v>49</v>
      </c>
      <c r="AD2172" s="7" t="s">
        <v>50</v>
      </c>
      <c r="AE2172" s="7" t="s">
        <v>42</v>
      </c>
      <c r="AF2172" s="7">
        <v>2</v>
      </c>
      <c r="AG2172" s="8">
        <v>167.34</v>
      </c>
      <c r="AH2172" s="7">
        <v>43</v>
      </c>
      <c r="AI2172" s="7" t="str" cm="1">
        <f t="array" ref="AI2172">_xlfn.IFS(AH2172&lt;=25,"Young",AH2172&lt;=50,"Adult",AH2172&gt;50,"Old")</f>
        <v>Adult</v>
      </c>
    </row>
    <row r="2173" spans="1:35" x14ac:dyDescent="0.35">
      <c r="A2173" s="11">
        <v>2695</v>
      </c>
      <c r="B2173" s="9">
        <v>44434</v>
      </c>
      <c r="C2173" s="10">
        <f t="shared" ca="1" si="33"/>
        <v>4.7333333333333334</v>
      </c>
      <c r="D2173" s="11" t="s">
        <v>52</v>
      </c>
      <c r="E2173" s="11" t="s">
        <v>63</v>
      </c>
      <c r="F2173" s="11" t="s">
        <v>29</v>
      </c>
      <c r="G2173" s="11" t="s">
        <v>54</v>
      </c>
      <c r="H2173" s="11" t="s">
        <v>44</v>
      </c>
      <c r="I2173" s="11" t="s">
        <v>32</v>
      </c>
      <c r="J2173" s="11" t="s">
        <v>56</v>
      </c>
      <c r="K2173" s="11" t="s">
        <v>110</v>
      </c>
      <c r="L2173" s="9">
        <v>22213</v>
      </c>
      <c r="M2173" s="11" t="s">
        <v>152</v>
      </c>
      <c r="N2173" s="11" t="s">
        <v>47</v>
      </c>
      <c r="O2173" s="11" t="s">
        <v>59</v>
      </c>
      <c r="P2173" s="11" t="s">
        <v>66</v>
      </c>
      <c r="Q2173" s="11" t="s">
        <v>39</v>
      </c>
      <c r="R2173" s="11" cm="1">
        <f t="array" ref="R2173">_xlfn.IFS(Table3[[#This Row],[Performance Levels]]="Exceeds",4,Table3[[#This Row],[Performance Levels]]="Fully Meets",3,Table3[[#This Row],[Performance Levels]]="PIP",1,Table3[[#This Row],[Performance Levels]]="Needs Improvement",2)</f>
        <v>3</v>
      </c>
      <c r="S2173" s="11">
        <v>2</v>
      </c>
      <c r="T2173" s="11" t="str" cm="1">
        <f t="array" ref="T2173">_xlfn.IFS(S2173&lt;=2,"Excellent",S2173=3,"Average",S2173&lt;=5,"Poor")</f>
        <v>Excellent</v>
      </c>
      <c r="U2173" s="9">
        <v>44899</v>
      </c>
      <c r="V2173" s="11">
        <v>5</v>
      </c>
      <c r="W2173" s="11" t="str" cm="1">
        <f t="array" ref="W2173">_xlfn.IFS(S2173&lt;=2,"High",S2173=3,"Moderate",S2173&lt;=5,"Low")</f>
        <v>High</v>
      </c>
      <c r="X2173" s="11">
        <v>2</v>
      </c>
      <c r="Y2173" s="11" t="str" cm="1">
        <f t="array" ref="Y2173">_xlfn.IFS(S2173&lt;=2,"High",S2173=3,"Moderate",S2173&lt;=5,"Low")</f>
        <v>High</v>
      </c>
      <c r="Z2173" s="11">
        <v>3</v>
      </c>
      <c r="AA2173" s="11" t="str" cm="1">
        <f t="array" ref="AA2173">_xlfn.IFS(S2173&lt;=2,"High",S2173=3,"Moderate",S2173&lt;=5,"Low")</f>
        <v>High</v>
      </c>
      <c r="AB2173" s="9">
        <v>44951</v>
      </c>
      <c r="AC2173" s="11" t="s">
        <v>49</v>
      </c>
      <c r="AD2173" s="11" t="s">
        <v>50</v>
      </c>
      <c r="AE2173" s="11" t="s">
        <v>72</v>
      </c>
      <c r="AF2173" s="11">
        <v>2</v>
      </c>
      <c r="AG2173" s="12">
        <v>123.83</v>
      </c>
      <c r="AH2173" s="11">
        <v>61</v>
      </c>
      <c r="AI2173" s="11" t="str" cm="1">
        <f t="array" ref="AI2173">_xlfn.IFS(AH2173&lt;=25,"Young",AH2173&lt;=50,"Adult",AH2173&gt;50,"Old")</f>
        <v>Old</v>
      </c>
    </row>
    <row r="2174" spans="1:35" x14ac:dyDescent="0.35">
      <c r="A2174" s="7">
        <v>2696</v>
      </c>
      <c r="B2174" s="5">
        <v>44885</v>
      </c>
      <c r="C2174" s="6">
        <f t="shared" ca="1" si="33"/>
        <v>3.5</v>
      </c>
      <c r="D2174" s="7" t="s">
        <v>52</v>
      </c>
      <c r="E2174" s="7" t="s">
        <v>93</v>
      </c>
      <c r="F2174" s="7" t="s">
        <v>29</v>
      </c>
      <c r="G2174" s="7" t="s">
        <v>30</v>
      </c>
      <c r="H2174" s="7" t="s">
        <v>44</v>
      </c>
      <c r="I2174" s="7" t="s">
        <v>32</v>
      </c>
      <c r="J2174" s="7" t="s">
        <v>56</v>
      </c>
      <c r="K2174" s="7" t="s">
        <v>95</v>
      </c>
      <c r="L2174" s="5">
        <v>19427</v>
      </c>
      <c r="M2174" s="7" t="s">
        <v>152</v>
      </c>
      <c r="N2174" s="7" t="s">
        <v>47</v>
      </c>
      <c r="O2174" s="7" t="s">
        <v>59</v>
      </c>
      <c r="P2174" s="7" t="s">
        <v>66</v>
      </c>
      <c r="Q2174" s="7" t="s">
        <v>39</v>
      </c>
      <c r="R2174" s="7" cm="1">
        <f t="array" ref="R2174">_xlfn.IFS(Table3[[#This Row],[Performance Levels]]="Exceeds",4,Table3[[#This Row],[Performance Levels]]="Fully Meets",3,Table3[[#This Row],[Performance Levels]]="PIP",1,Table3[[#This Row],[Performance Levels]]="Needs Improvement",2)</f>
        <v>3</v>
      </c>
      <c r="S2174" s="7">
        <v>4</v>
      </c>
      <c r="T2174" s="7" t="str" cm="1">
        <f t="array" ref="T2174">_xlfn.IFS(S2174&lt;=2,"Excellent",S2174=3,"Average",S2174&lt;=5,"Poor")</f>
        <v>Poor</v>
      </c>
      <c r="U2174" s="5">
        <v>45059</v>
      </c>
      <c r="V2174" s="7">
        <v>3</v>
      </c>
      <c r="W2174" s="7" t="str" cm="1">
        <f t="array" ref="W2174">_xlfn.IFS(S2174&lt;=2,"High",S2174=3,"Moderate",S2174&lt;=5,"Low")</f>
        <v>Low</v>
      </c>
      <c r="X2174" s="7">
        <v>1</v>
      </c>
      <c r="Y2174" s="7" t="str" cm="1">
        <f t="array" ref="Y2174">_xlfn.IFS(S2174&lt;=2,"High",S2174=3,"Moderate",S2174&lt;=5,"Low")</f>
        <v>Low</v>
      </c>
      <c r="Z2174" s="7">
        <v>3</v>
      </c>
      <c r="AA2174" s="7" t="str" cm="1">
        <f t="array" ref="AA2174">_xlfn.IFS(S2174&lt;=2,"High",S2174=3,"Moderate",S2174&lt;=5,"Low")</f>
        <v>Low</v>
      </c>
      <c r="AB2174" s="5">
        <v>45014</v>
      </c>
      <c r="AC2174" s="7" t="s">
        <v>67</v>
      </c>
      <c r="AD2174" s="7" t="s">
        <v>50</v>
      </c>
      <c r="AE2174" s="7" t="s">
        <v>51</v>
      </c>
      <c r="AF2174" s="7">
        <v>2</v>
      </c>
      <c r="AG2174" s="8">
        <v>932.48</v>
      </c>
      <c r="AH2174" s="7">
        <v>69</v>
      </c>
      <c r="AI2174" s="7" t="str" cm="1">
        <f t="array" ref="AI2174">_xlfn.IFS(AH2174&lt;=25,"Young",AH2174&lt;=50,"Adult",AH2174&gt;50,"Old")</f>
        <v>Old</v>
      </c>
    </row>
    <row r="2175" spans="1:35" x14ac:dyDescent="0.35">
      <c r="A2175" s="11">
        <v>2697</v>
      </c>
      <c r="B2175" s="9">
        <v>43883</v>
      </c>
      <c r="C2175" s="10">
        <f t="shared" ca="1" si="33"/>
        <v>6.2444444444444445</v>
      </c>
      <c r="D2175" s="11" t="s">
        <v>52</v>
      </c>
      <c r="E2175" s="11" t="s">
        <v>73</v>
      </c>
      <c r="F2175" s="11" t="s">
        <v>29</v>
      </c>
      <c r="G2175" s="11" t="s">
        <v>54</v>
      </c>
      <c r="H2175" s="11" t="s">
        <v>44</v>
      </c>
      <c r="I2175" s="11" t="s">
        <v>54</v>
      </c>
      <c r="J2175" s="11" t="s">
        <v>56</v>
      </c>
      <c r="K2175" s="11" t="s">
        <v>88</v>
      </c>
      <c r="L2175" s="9">
        <v>23415</v>
      </c>
      <c r="M2175" s="11" t="s">
        <v>159</v>
      </c>
      <c r="N2175" s="11" t="s">
        <v>47</v>
      </c>
      <c r="O2175" s="11" t="s">
        <v>37</v>
      </c>
      <c r="P2175" s="11" t="s">
        <v>66</v>
      </c>
      <c r="Q2175" s="11" t="s">
        <v>39</v>
      </c>
      <c r="R2175" s="11" cm="1">
        <f t="array" ref="R2175">_xlfn.IFS(Table3[[#This Row],[Performance Levels]]="Exceeds",4,Table3[[#This Row],[Performance Levels]]="Fully Meets",3,Table3[[#This Row],[Performance Levels]]="PIP",1,Table3[[#This Row],[Performance Levels]]="Needs Improvement",2)</f>
        <v>3</v>
      </c>
      <c r="S2175" s="11">
        <v>1</v>
      </c>
      <c r="T2175" s="11" t="str" cm="1">
        <f t="array" ref="T2175">_xlfn.IFS(S2175&lt;=2,"Excellent",S2175=3,"Average",S2175&lt;=5,"Poor")</f>
        <v>Excellent</v>
      </c>
      <c r="U2175" s="9">
        <v>45076</v>
      </c>
      <c r="V2175" s="11">
        <v>1</v>
      </c>
      <c r="W2175" s="11" t="str" cm="1">
        <f t="array" ref="W2175">_xlfn.IFS(S2175&lt;=2,"High",S2175=3,"Moderate",S2175&lt;=5,"Low")</f>
        <v>High</v>
      </c>
      <c r="X2175" s="11">
        <v>5</v>
      </c>
      <c r="Y2175" s="11" t="str" cm="1">
        <f t="array" ref="Y2175">_xlfn.IFS(S2175&lt;=2,"High",S2175=3,"Moderate",S2175&lt;=5,"Low")</f>
        <v>High</v>
      </c>
      <c r="Z2175" s="11">
        <v>3</v>
      </c>
      <c r="AA2175" s="11" t="str" cm="1">
        <f t="array" ref="AA2175">_xlfn.IFS(S2175&lt;=2,"High",S2175=3,"Moderate",S2175&lt;=5,"Low")</f>
        <v>High</v>
      </c>
      <c r="AB2175" s="9">
        <v>44976</v>
      </c>
      <c r="AC2175" s="11" t="s">
        <v>61</v>
      </c>
      <c r="AD2175" s="11" t="s">
        <v>41</v>
      </c>
      <c r="AE2175" s="11" t="s">
        <v>62</v>
      </c>
      <c r="AF2175" s="11">
        <v>4</v>
      </c>
      <c r="AG2175" s="12">
        <v>714.81</v>
      </c>
      <c r="AH2175" s="11">
        <v>56</v>
      </c>
      <c r="AI2175" s="11" t="str" cm="1">
        <f t="array" ref="AI2175">_xlfn.IFS(AH2175&lt;=25,"Young",AH2175&lt;=50,"Adult",AH2175&gt;50,"Old")</f>
        <v>Old</v>
      </c>
    </row>
    <row r="2176" spans="1:35" x14ac:dyDescent="0.35">
      <c r="A2176" s="7">
        <v>2698</v>
      </c>
      <c r="B2176" s="5">
        <v>44290</v>
      </c>
      <c r="C2176" s="6">
        <f t="shared" ca="1" si="33"/>
        <v>5.1277777777777782</v>
      </c>
      <c r="D2176" s="7" t="s">
        <v>52</v>
      </c>
      <c r="E2176" s="7" t="s">
        <v>80</v>
      </c>
      <c r="F2176" s="7" t="s">
        <v>29</v>
      </c>
      <c r="G2176" s="7" t="s">
        <v>30</v>
      </c>
      <c r="H2176" s="7" t="s">
        <v>55</v>
      </c>
      <c r="I2176" s="7" t="s">
        <v>54</v>
      </c>
      <c r="J2176" s="7" t="s">
        <v>56</v>
      </c>
      <c r="K2176" s="7" t="s">
        <v>69</v>
      </c>
      <c r="L2176" s="5">
        <v>25235</v>
      </c>
      <c r="M2176" s="7" t="s">
        <v>159</v>
      </c>
      <c r="N2176" s="7" t="s">
        <v>47</v>
      </c>
      <c r="O2176" s="7" t="s">
        <v>48</v>
      </c>
      <c r="P2176" s="7" t="s">
        <v>60</v>
      </c>
      <c r="Q2176" s="7" t="s">
        <v>39</v>
      </c>
      <c r="R2176" s="7" cm="1">
        <f t="array" ref="R2176">_xlfn.IFS(Table3[[#This Row],[Performance Levels]]="Exceeds",4,Table3[[#This Row],[Performance Levels]]="Fully Meets",3,Table3[[#This Row],[Performance Levels]]="PIP",1,Table3[[#This Row],[Performance Levels]]="Needs Improvement",2)</f>
        <v>3</v>
      </c>
      <c r="S2176" s="7">
        <v>4</v>
      </c>
      <c r="T2176" s="7" t="str" cm="1">
        <f t="array" ref="T2176">_xlfn.IFS(S2176&lt;=2,"Excellent",S2176=3,"Average",S2176&lt;=5,"Poor")</f>
        <v>Poor</v>
      </c>
      <c r="U2176" s="5">
        <v>45070</v>
      </c>
      <c r="V2176" s="7">
        <v>5</v>
      </c>
      <c r="W2176" s="7" t="str" cm="1">
        <f t="array" ref="W2176">_xlfn.IFS(S2176&lt;=2,"High",S2176=3,"Moderate",S2176&lt;=5,"Low")</f>
        <v>Low</v>
      </c>
      <c r="X2176" s="7">
        <v>4</v>
      </c>
      <c r="Y2176" s="7" t="str" cm="1">
        <f t="array" ref="Y2176">_xlfn.IFS(S2176&lt;=2,"High",S2176=3,"Moderate",S2176&lt;=5,"Low")</f>
        <v>Low</v>
      </c>
      <c r="Z2176" s="7">
        <v>5</v>
      </c>
      <c r="AA2176" s="7" t="str" cm="1">
        <f t="array" ref="AA2176">_xlfn.IFS(S2176&lt;=2,"High",S2176=3,"Moderate",S2176&lt;=5,"Low")</f>
        <v>Low</v>
      </c>
      <c r="AB2176" s="5">
        <v>44907</v>
      </c>
      <c r="AC2176" s="7" t="s">
        <v>61</v>
      </c>
      <c r="AD2176" s="7" t="s">
        <v>41</v>
      </c>
      <c r="AE2176" s="7" t="s">
        <v>51</v>
      </c>
      <c r="AF2176" s="7">
        <v>3</v>
      </c>
      <c r="AG2176" s="8">
        <v>152.78</v>
      </c>
      <c r="AH2176" s="7">
        <v>52</v>
      </c>
      <c r="AI2176" s="7" t="str" cm="1">
        <f t="array" ref="AI2176">_xlfn.IFS(AH2176&lt;=25,"Young",AH2176&lt;=50,"Adult",AH2176&gt;50,"Old")</f>
        <v>Old</v>
      </c>
    </row>
    <row r="2177" spans="1:35" x14ac:dyDescent="0.35">
      <c r="A2177" s="11">
        <v>2699</v>
      </c>
      <c r="B2177" s="9">
        <v>45143</v>
      </c>
      <c r="C2177" s="10">
        <f t="shared" ca="1" si="33"/>
        <v>2.7916666666666665</v>
      </c>
      <c r="D2177" s="11" t="s">
        <v>52</v>
      </c>
      <c r="E2177" s="11" t="s">
        <v>53</v>
      </c>
      <c r="F2177" s="11" t="s">
        <v>29</v>
      </c>
      <c r="G2177" s="11" t="s">
        <v>30</v>
      </c>
      <c r="H2177" s="11" t="s">
        <v>31</v>
      </c>
      <c r="I2177" s="11" t="s">
        <v>32</v>
      </c>
      <c r="J2177" s="11" t="s">
        <v>56</v>
      </c>
      <c r="K2177" s="11" t="s">
        <v>78</v>
      </c>
      <c r="L2177" s="9">
        <v>31283</v>
      </c>
      <c r="M2177" s="11" t="s">
        <v>154</v>
      </c>
      <c r="N2177" s="11" t="s">
        <v>36</v>
      </c>
      <c r="O2177" s="11" t="s">
        <v>59</v>
      </c>
      <c r="P2177" s="11" t="s">
        <v>66</v>
      </c>
      <c r="Q2177" s="11" t="s">
        <v>39</v>
      </c>
      <c r="R2177" s="11" cm="1">
        <f t="array" ref="R2177">_xlfn.IFS(Table3[[#This Row],[Performance Levels]]="Exceeds",4,Table3[[#This Row],[Performance Levels]]="Fully Meets",3,Table3[[#This Row],[Performance Levels]]="PIP",1,Table3[[#This Row],[Performance Levels]]="Needs Improvement",2)</f>
        <v>3</v>
      </c>
      <c r="S2177" s="11">
        <v>5</v>
      </c>
      <c r="T2177" s="11" t="str" cm="1">
        <f t="array" ref="T2177">_xlfn.IFS(S2177&lt;=2,"Excellent",S2177=3,"Average",S2177&lt;=5,"Poor")</f>
        <v>Poor</v>
      </c>
      <c r="U2177" s="9">
        <v>44902</v>
      </c>
      <c r="V2177" s="11">
        <v>1</v>
      </c>
      <c r="W2177" s="11" t="str" cm="1">
        <f t="array" ref="W2177">_xlfn.IFS(S2177&lt;=2,"High",S2177=3,"Moderate",S2177&lt;=5,"Low")</f>
        <v>Low</v>
      </c>
      <c r="X2177" s="11">
        <v>1</v>
      </c>
      <c r="Y2177" s="11" t="str" cm="1">
        <f t="array" ref="Y2177">_xlfn.IFS(S2177&lt;=2,"High",S2177=3,"Moderate",S2177&lt;=5,"Low")</f>
        <v>Low</v>
      </c>
      <c r="Z2177" s="11">
        <v>5</v>
      </c>
      <c r="AA2177" s="11" t="str" cm="1">
        <f t="array" ref="AA2177">_xlfn.IFS(S2177&lt;=2,"High",S2177=3,"Moderate",S2177&lt;=5,"Low")</f>
        <v>Low</v>
      </c>
      <c r="AB2177" s="9">
        <v>44957</v>
      </c>
      <c r="AC2177" s="11" t="s">
        <v>67</v>
      </c>
      <c r="AD2177" s="11" t="s">
        <v>50</v>
      </c>
      <c r="AE2177" s="11" t="s">
        <v>51</v>
      </c>
      <c r="AF2177" s="11">
        <v>2</v>
      </c>
      <c r="AG2177" s="12">
        <v>717.16</v>
      </c>
      <c r="AH2177" s="11">
        <v>38</v>
      </c>
      <c r="AI2177" s="11" t="str" cm="1">
        <f t="array" ref="AI2177">_xlfn.IFS(AH2177&lt;=25,"Young",AH2177&lt;=50,"Adult",AH2177&gt;50,"Old")</f>
        <v>Adult</v>
      </c>
    </row>
    <row r="2178" spans="1:35" x14ac:dyDescent="0.35">
      <c r="A2178" s="7">
        <v>2700</v>
      </c>
      <c r="B2178" s="5">
        <v>44936</v>
      </c>
      <c r="C2178" s="6">
        <f t="shared" ca="1" si="33"/>
        <v>3.3611111111111112</v>
      </c>
      <c r="D2178" s="7" t="s">
        <v>136</v>
      </c>
      <c r="E2178" s="7" t="s">
        <v>68</v>
      </c>
      <c r="F2178" s="7" t="s">
        <v>29</v>
      </c>
      <c r="G2178" s="7" t="s">
        <v>54</v>
      </c>
      <c r="H2178" s="7" t="s">
        <v>55</v>
      </c>
      <c r="I2178" s="7" t="s">
        <v>32</v>
      </c>
      <c r="J2178" s="7" t="s">
        <v>56</v>
      </c>
      <c r="K2178" s="7" t="s">
        <v>95</v>
      </c>
      <c r="L2178" s="5">
        <v>33848</v>
      </c>
      <c r="M2178" s="7" t="s">
        <v>35</v>
      </c>
      <c r="N2178" s="7" t="s">
        <v>36</v>
      </c>
      <c r="O2178" s="7" t="s">
        <v>59</v>
      </c>
      <c r="P2178" s="7" t="s">
        <v>60</v>
      </c>
      <c r="Q2178" s="7" t="s">
        <v>39</v>
      </c>
      <c r="R2178" s="7" cm="1">
        <f t="array" ref="R2178">_xlfn.IFS(Table3[[#This Row],[Performance Levels]]="Exceeds",4,Table3[[#This Row],[Performance Levels]]="Fully Meets",3,Table3[[#This Row],[Performance Levels]]="PIP",1,Table3[[#This Row],[Performance Levels]]="Needs Improvement",2)</f>
        <v>3</v>
      </c>
      <c r="S2178" s="7">
        <v>4</v>
      </c>
      <c r="T2178" s="7" t="str" cm="1">
        <f t="array" ref="T2178">_xlfn.IFS(S2178&lt;=2,"Excellent",S2178=3,"Average",S2178&lt;=5,"Poor")</f>
        <v>Poor</v>
      </c>
      <c r="U2178" s="5">
        <v>44943</v>
      </c>
      <c r="V2178" s="7">
        <v>3</v>
      </c>
      <c r="W2178" s="7" t="str" cm="1">
        <f t="array" ref="W2178">_xlfn.IFS(S2178&lt;=2,"High",S2178=3,"Moderate",S2178&lt;=5,"Low")</f>
        <v>Low</v>
      </c>
      <c r="X2178" s="7">
        <v>5</v>
      </c>
      <c r="Y2178" s="7" t="str" cm="1">
        <f t="array" ref="Y2178">_xlfn.IFS(S2178&lt;=2,"High",S2178=3,"Moderate",S2178&lt;=5,"Low")</f>
        <v>Low</v>
      </c>
      <c r="Z2178" s="7">
        <v>1</v>
      </c>
      <c r="AA2178" s="7" t="str" cm="1">
        <f t="array" ref="AA2178">_xlfn.IFS(S2178&lt;=2,"High",S2178=3,"Moderate",S2178&lt;=5,"Low")</f>
        <v>Low</v>
      </c>
      <c r="AB2178" s="5">
        <v>45106</v>
      </c>
      <c r="AC2178" s="7" t="s">
        <v>67</v>
      </c>
      <c r="AD2178" s="7" t="s">
        <v>50</v>
      </c>
      <c r="AE2178" s="7" t="s">
        <v>42</v>
      </c>
      <c r="AF2178" s="7">
        <v>1</v>
      </c>
      <c r="AG2178" s="8">
        <v>272.58999999999997</v>
      </c>
      <c r="AH2178" s="7">
        <v>31</v>
      </c>
      <c r="AI2178" s="7" t="str" cm="1">
        <f t="array" ref="AI2178">_xlfn.IFS(AH2178&lt;=25,"Young",AH2178&lt;=50,"Adult",AH2178&gt;50,"Old")</f>
        <v>Adult</v>
      </c>
    </row>
    <row r="2179" spans="1:35" x14ac:dyDescent="0.35">
      <c r="A2179" s="11">
        <v>2701</v>
      </c>
      <c r="B2179" s="9">
        <v>43574</v>
      </c>
      <c r="C2179" s="10">
        <f t="shared" ref="C2179:C2242" ca="1" si="34">YEARFRAC(B2179,TODAY())</f>
        <v>7.0861111111111112</v>
      </c>
      <c r="D2179" s="11" t="s">
        <v>136</v>
      </c>
      <c r="E2179" s="11" t="s">
        <v>28</v>
      </c>
      <c r="F2179" s="11" t="s">
        <v>29</v>
      </c>
      <c r="G2179" s="11" t="s">
        <v>30</v>
      </c>
      <c r="H2179" s="11" t="s">
        <v>44</v>
      </c>
      <c r="I2179" s="11" t="s">
        <v>54</v>
      </c>
      <c r="J2179" s="11" t="s">
        <v>56</v>
      </c>
      <c r="K2179" s="11" t="s">
        <v>69</v>
      </c>
      <c r="L2179" s="9">
        <v>21799</v>
      </c>
      <c r="M2179" s="11" t="s">
        <v>35</v>
      </c>
      <c r="N2179" s="11" t="s">
        <v>36</v>
      </c>
      <c r="O2179" s="11" t="s">
        <v>71</v>
      </c>
      <c r="P2179" s="11" t="s">
        <v>66</v>
      </c>
      <c r="Q2179" s="11" t="s">
        <v>39</v>
      </c>
      <c r="R2179" s="11" cm="1">
        <f t="array" ref="R2179">_xlfn.IFS(Table3[[#This Row],[Performance Levels]]="Exceeds",4,Table3[[#This Row],[Performance Levels]]="Fully Meets",3,Table3[[#This Row],[Performance Levels]]="PIP",1,Table3[[#This Row],[Performance Levels]]="Needs Improvement",2)</f>
        <v>3</v>
      </c>
      <c r="S2179" s="11">
        <v>5</v>
      </c>
      <c r="T2179" s="11" t="str" cm="1">
        <f t="array" ref="T2179">_xlfn.IFS(S2179&lt;=2,"Excellent",S2179=3,"Average",S2179&lt;=5,"Poor")</f>
        <v>Poor</v>
      </c>
      <c r="U2179" s="9">
        <v>45127</v>
      </c>
      <c r="V2179" s="11">
        <v>5</v>
      </c>
      <c r="W2179" s="11" t="str" cm="1">
        <f t="array" ref="W2179">_xlfn.IFS(S2179&lt;=2,"High",S2179=3,"Moderate",S2179&lt;=5,"Low")</f>
        <v>Low</v>
      </c>
      <c r="X2179" s="11">
        <v>5</v>
      </c>
      <c r="Y2179" s="11" t="str" cm="1">
        <f t="array" ref="Y2179">_xlfn.IFS(S2179&lt;=2,"High",S2179=3,"Moderate",S2179&lt;=5,"Low")</f>
        <v>Low</v>
      </c>
      <c r="Z2179" s="11">
        <v>3</v>
      </c>
      <c r="AA2179" s="11" t="str" cm="1">
        <f t="array" ref="AA2179">_xlfn.IFS(S2179&lt;=2,"High",S2179=3,"Moderate",S2179&lt;=5,"Low")</f>
        <v>Low</v>
      </c>
      <c r="AB2179" s="9">
        <v>45036</v>
      </c>
      <c r="AC2179" s="11" t="s">
        <v>40</v>
      </c>
      <c r="AD2179" s="11" t="s">
        <v>50</v>
      </c>
      <c r="AE2179" s="11" t="s">
        <v>51</v>
      </c>
      <c r="AF2179" s="11">
        <v>5</v>
      </c>
      <c r="AG2179" s="12">
        <v>155.13999999999999</v>
      </c>
      <c r="AH2179" s="11">
        <v>60</v>
      </c>
      <c r="AI2179" s="11" t="str" cm="1">
        <f t="array" ref="AI2179">_xlfn.IFS(AH2179&lt;=25,"Young",AH2179&lt;=50,"Adult",AH2179&gt;50,"Old")</f>
        <v>Old</v>
      </c>
    </row>
    <row r="2180" spans="1:35" x14ac:dyDescent="0.35">
      <c r="A2180" s="7">
        <v>2702</v>
      </c>
      <c r="B2180" s="5">
        <v>43740</v>
      </c>
      <c r="C2180" s="6">
        <f t="shared" ca="1" si="34"/>
        <v>6.6333333333333337</v>
      </c>
      <c r="D2180" s="7" t="s">
        <v>52</v>
      </c>
      <c r="E2180" s="7" t="s">
        <v>68</v>
      </c>
      <c r="F2180" s="7" t="s">
        <v>29</v>
      </c>
      <c r="G2180" s="7" t="s">
        <v>30</v>
      </c>
      <c r="H2180" s="7" t="s">
        <v>55</v>
      </c>
      <c r="I2180" s="7" t="s">
        <v>54</v>
      </c>
      <c r="J2180" s="7" t="s">
        <v>56</v>
      </c>
      <c r="K2180" s="7" t="s">
        <v>46</v>
      </c>
      <c r="L2180" s="5">
        <v>22907</v>
      </c>
      <c r="M2180" s="7" t="s">
        <v>35</v>
      </c>
      <c r="N2180" s="7" t="s">
        <v>47</v>
      </c>
      <c r="O2180" s="7" t="s">
        <v>83</v>
      </c>
      <c r="P2180" s="7" t="s">
        <v>66</v>
      </c>
      <c r="Q2180" s="7" t="s">
        <v>39</v>
      </c>
      <c r="R2180" s="7" cm="1">
        <f t="array" ref="R2180">_xlfn.IFS(Table3[[#This Row],[Performance Levels]]="Exceeds",4,Table3[[#This Row],[Performance Levels]]="Fully Meets",3,Table3[[#This Row],[Performance Levels]]="PIP",1,Table3[[#This Row],[Performance Levels]]="Needs Improvement",2)</f>
        <v>3</v>
      </c>
      <c r="S2180" s="7">
        <v>2</v>
      </c>
      <c r="T2180" s="7" t="str" cm="1">
        <f t="array" ref="T2180">_xlfn.IFS(S2180&lt;=2,"Excellent",S2180=3,"Average",S2180&lt;=5,"Poor")</f>
        <v>Excellent</v>
      </c>
      <c r="U2180" s="5">
        <v>45028</v>
      </c>
      <c r="V2180" s="7">
        <v>5</v>
      </c>
      <c r="W2180" s="7" t="str" cm="1">
        <f t="array" ref="W2180">_xlfn.IFS(S2180&lt;=2,"High",S2180=3,"Moderate",S2180&lt;=5,"Low")</f>
        <v>High</v>
      </c>
      <c r="X2180" s="7">
        <v>1</v>
      </c>
      <c r="Y2180" s="7" t="str" cm="1">
        <f t="array" ref="Y2180">_xlfn.IFS(S2180&lt;=2,"High",S2180=3,"Moderate",S2180&lt;=5,"Low")</f>
        <v>High</v>
      </c>
      <c r="Z2180" s="7">
        <v>2</v>
      </c>
      <c r="AA2180" s="7" t="str" cm="1">
        <f t="array" ref="AA2180">_xlfn.IFS(S2180&lt;=2,"High",S2180=3,"Moderate",S2180&lt;=5,"Low")</f>
        <v>High</v>
      </c>
      <c r="AB2180" s="5">
        <v>44809</v>
      </c>
      <c r="AC2180" s="7" t="s">
        <v>91</v>
      </c>
      <c r="AD2180" s="7" t="s">
        <v>41</v>
      </c>
      <c r="AE2180" s="7" t="s">
        <v>62</v>
      </c>
      <c r="AF2180" s="7">
        <v>1</v>
      </c>
      <c r="AG2180" s="8">
        <v>328.74</v>
      </c>
      <c r="AH2180" s="7">
        <v>57</v>
      </c>
      <c r="AI2180" s="7" t="str" cm="1">
        <f t="array" ref="AI2180">_xlfn.IFS(AH2180&lt;=25,"Young",AH2180&lt;=50,"Adult",AH2180&gt;50,"Old")</f>
        <v>Old</v>
      </c>
    </row>
    <row r="2181" spans="1:35" x14ac:dyDescent="0.35">
      <c r="A2181" s="11">
        <v>2703</v>
      </c>
      <c r="B2181" s="9">
        <v>43418</v>
      </c>
      <c r="C2181" s="10">
        <f t="shared" ca="1" si="34"/>
        <v>7.5166666666666666</v>
      </c>
      <c r="D2181" s="11" t="s">
        <v>52</v>
      </c>
      <c r="E2181" s="11" t="s">
        <v>28</v>
      </c>
      <c r="F2181" s="11" t="s">
        <v>29</v>
      </c>
      <c r="G2181" s="11" t="s">
        <v>54</v>
      </c>
      <c r="H2181" s="11" t="s">
        <v>44</v>
      </c>
      <c r="I2181" s="11" t="s">
        <v>45</v>
      </c>
      <c r="J2181" s="11" t="s">
        <v>56</v>
      </c>
      <c r="K2181" s="11" t="s">
        <v>64</v>
      </c>
      <c r="L2181" s="9">
        <v>31509</v>
      </c>
      <c r="M2181" s="11" t="s">
        <v>155</v>
      </c>
      <c r="N2181" s="11" t="s">
        <v>47</v>
      </c>
      <c r="O2181" s="11" t="s">
        <v>59</v>
      </c>
      <c r="P2181" s="11" t="s">
        <v>60</v>
      </c>
      <c r="Q2181" s="11" t="s">
        <v>39</v>
      </c>
      <c r="R2181" s="11" cm="1">
        <f t="array" ref="R2181">_xlfn.IFS(Table3[[#This Row],[Performance Levels]]="Exceeds",4,Table3[[#This Row],[Performance Levels]]="Fully Meets",3,Table3[[#This Row],[Performance Levels]]="PIP",1,Table3[[#This Row],[Performance Levels]]="Needs Improvement",2)</f>
        <v>3</v>
      </c>
      <c r="S2181" s="11">
        <v>5</v>
      </c>
      <c r="T2181" s="11" t="str" cm="1">
        <f t="array" ref="T2181">_xlfn.IFS(S2181&lt;=2,"Excellent",S2181=3,"Average",S2181&lt;=5,"Poor")</f>
        <v>Poor</v>
      </c>
      <c r="U2181" s="9">
        <v>45073</v>
      </c>
      <c r="V2181" s="11">
        <v>1</v>
      </c>
      <c r="W2181" s="11" t="str" cm="1">
        <f t="array" ref="W2181">_xlfn.IFS(S2181&lt;=2,"High",S2181=3,"Moderate",S2181&lt;=5,"Low")</f>
        <v>Low</v>
      </c>
      <c r="X2181" s="11">
        <v>5</v>
      </c>
      <c r="Y2181" s="11" t="str" cm="1">
        <f t="array" ref="Y2181">_xlfn.IFS(S2181&lt;=2,"High",S2181=3,"Moderate",S2181&lt;=5,"Low")</f>
        <v>Low</v>
      </c>
      <c r="Z2181" s="11">
        <v>4</v>
      </c>
      <c r="AA2181" s="11" t="str" cm="1">
        <f t="array" ref="AA2181">_xlfn.IFS(S2181&lt;=2,"High",S2181=3,"Moderate",S2181&lt;=5,"Low")</f>
        <v>Low</v>
      </c>
      <c r="AB2181" s="9">
        <v>45016</v>
      </c>
      <c r="AC2181" s="11" t="s">
        <v>40</v>
      </c>
      <c r="AD2181" s="11" t="s">
        <v>41</v>
      </c>
      <c r="AE2181" s="11" t="s">
        <v>72</v>
      </c>
      <c r="AF2181" s="11">
        <v>2</v>
      </c>
      <c r="AG2181" s="12">
        <v>775.58</v>
      </c>
      <c r="AH2181" s="11">
        <v>32</v>
      </c>
      <c r="AI2181" s="11" t="str" cm="1">
        <f t="array" ref="AI2181">_xlfn.IFS(AH2181&lt;=25,"Young",AH2181&lt;=50,"Adult",AH2181&gt;50,"Old")</f>
        <v>Adult</v>
      </c>
    </row>
    <row r="2182" spans="1:35" x14ac:dyDescent="0.35">
      <c r="A2182" s="7">
        <v>2704</v>
      </c>
      <c r="B2182" s="5">
        <v>43857</v>
      </c>
      <c r="C2182" s="6">
        <f t="shared" ca="1" si="34"/>
        <v>6.3138888888888891</v>
      </c>
      <c r="D2182" s="7" t="s">
        <v>52</v>
      </c>
      <c r="E2182" s="7" t="s">
        <v>43</v>
      </c>
      <c r="F2182" s="7" t="s">
        <v>29</v>
      </c>
      <c r="G2182" s="7" t="s">
        <v>45</v>
      </c>
      <c r="H2182" s="7" t="s">
        <v>44</v>
      </c>
      <c r="I2182" s="7" t="s">
        <v>54</v>
      </c>
      <c r="J2182" s="7" t="s">
        <v>56</v>
      </c>
      <c r="K2182" s="7" t="s">
        <v>69</v>
      </c>
      <c r="L2182" s="5">
        <v>36006</v>
      </c>
      <c r="M2182" s="7" t="s">
        <v>155</v>
      </c>
      <c r="N2182" s="7" t="s">
        <v>47</v>
      </c>
      <c r="O2182" s="7" t="s">
        <v>71</v>
      </c>
      <c r="P2182" s="7" t="s">
        <v>38</v>
      </c>
      <c r="Q2182" s="7" t="s">
        <v>39</v>
      </c>
      <c r="R2182" s="7" cm="1">
        <f t="array" ref="R2182">_xlfn.IFS(Table3[[#This Row],[Performance Levels]]="Exceeds",4,Table3[[#This Row],[Performance Levels]]="Fully Meets",3,Table3[[#This Row],[Performance Levels]]="PIP",1,Table3[[#This Row],[Performance Levels]]="Needs Improvement",2)</f>
        <v>3</v>
      </c>
      <c r="S2182" s="7">
        <v>4</v>
      </c>
      <c r="T2182" s="7" t="str" cm="1">
        <f t="array" ref="T2182">_xlfn.IFS(S2182&lt;=2,"Excellent",S2182=3,"Average",S2182&lt;=5,"Poor")</f>
        <v>Poor</v>
      </c>
      <c r="U2182" s="5">
        <v>44818</v>
      </c>
      <c r="V2182" s="7">
        <v>2</v>
      </c>
      <c r="W2182" s="7" t="str" cm="1">
        <f t="array" ref="W2182">_xlfn.IFS(S2182&lt;=2,"High",S2182=3,"Moderate",S2182&lt;=5,"Low")</f>
        <v>Low</v>
      </c>
      <c r="X2182" s="7">
        <v>4</v>
      </c>
      <c r="Y2182" s="7" t="str" cm="1">
        <f t="array" ref="Y2182">_xlfn.IFS(S2182&lt;=2,"High",S2182=3,"Moderate",S2182&lt;=5,"Low")</f>
        <v>Low</v>
      </c>
      <c r="Z2182" s="7">
        <v>4</v>
      </c>
      <c r="AA2182" s="7" t="str" cm="1">
        <f t="array" ref="AA2182">_xlfn.IFS(S2182&lt;=2,"High",S2182=3,"Moderate",S2182&lt;=5,"Low")</f>
        <v>Low</v>
      </c>
      <c r="AB2182" s="5">
        <v>44905</v>
      </c>
      <c r="AC2182" s="7" t="s">
        <v>40</v>
      </c>
      <c r="AD2182" s="7" t="s">
        <v>41</v>
      </c>
      <c r="AE2182" s="7" t="s">
        <v>51</v>
      </c>
      <c r="AF2182" s="7">
        <v>2</v>
      </c>
      <c r="AG2182" s="8">
        <v>499.97</v>
      </c>
      <c r="AH2182" s="7">
        <v>22</v>
      </c>
      <c r="AI2182" s="7" t="str" cm="1">
        <f t="array" ref="AI2182">_xlfn.IFS(AH2182&lt;=25,"Young",AH2182&lt;=50,"Adult",AH2182&gt;50,"Old")</f>
        <v>Young</v>
      </c>
    </row>
    <row r="2183" spans="1:35" x14ac:dyDescent="0.35">
      <c r="A2183" s="11">
        <v>2705</v>
      </c>
      <c r="B2183" s="9">
        <v>43408</v>
      </c>
      <c r="C2183" s="10">
        <f t="shared" ca="1" si="34"/>
        <v>7.5444444444444443</v>
      </c>
      <c r="D2183" s="11" t="s">
        <v>52</v>
      </c>
      <c r="E2183" s="11" t="s">
        <v>86</v>
      </c>
      <c r="F2183" s="11" t="s">
        <v>29</v>
      </c>
      <c r="G2183" s="11" t="s">
        <v>54</v>
      </c>
      <c r="H2183" s="11" t="s">
        <v>55</v>
      </c>
      <c r="I2183" s="11" t="s">
        <v>32</v>
      </c>
      <c r="J2183" s="11" t="s">
        <v>56</v>
      </c>
      <c r="K2183" s="11" t="s">
        <v>64</v>
      </c>
      <c r="L2183" s="9">
        <v>36823</v>
      </c>
      <c r="M2183" s="11" t="s">
        <v>155</v>
      </c>
      <c r="N2183" s="11" t="s">
        <v>36</v>
      </c>
      <c r="O2183" s="11" t="s">
        <v>48</v>
      </c>
      <c r="P2183" s="11" t="s">
        <v>76</v>
      </c>
      <c r="Q2183" s="11" t="s">
        <v>39</v>
      </c>
      <c r="R2183" s="11" cm="1">
        <f t="array" ref="R2183">_xlfn.IFS(Table3[[#This Row],[Performance Levels]]="Exceeds",4,Table3[[#This Row],[Performance Levels]]="Fully Meets",3,Table3[[#This Row],[Performance Levels]]="PIP",1,Table3[[#This Row],[Performance Levels]]="Needs Improvement",2)</f>
        <v>3</v>
      </c>
      <c r="S2183" s="11">
        <v>2</v>
      </c>
      <c r="T2183" s="11" t="str" cm="1">
        <f t="array" ref="T2183">_xlfn.IFS(S2183&lt;=2,"Excellent",S2183=3,"Average",S2183&lt;=5,"Poor")</f>
        <v>Excellent</v>
      </c>
      <c r="U2183" s="9">
        <v>45115</v>
      </c>
      <c r="V2183" s="11">
        <v>3</v>
      </c>
      <c r="W2183" s="11" t="str" cm="1">
        <f t="array" ref="W2183">_xlfn.IFS(S2183&lt;=2,"High",S2183=3,"Moderate",S2183&lt;=5,"Low")</f>
        <v>High</v>
      </c>
      <c r="X2183" s="11">
        <v>2</v>
      </c>
      <c r="Y2183" s="11" t="str" cm="1">
        <f t="array" ref="Y2183">_xlfn.IFS(S2183&lt;=2,"High",S2183=3,"Moderate",S2183&lt;=5,"Low")</f>
        <v>High</v>
      </c>
      <c r="Z2183" s="11">
        <v>2</v>
      </c>
      <c r="AA2183" s="11" t="str" cm="1">
        <f t="array" ref="AA2183">_xlfn.IFS(S2183&lt;=2,"High",S2183=3,"Moderate",S2183&lt;=5,"Low")</f>
        <v>High</v>
      </c>
      <c r="AB2183" s="9">
        <v>45070</v>
      </c>
      <c r="AC2183" s="11" t="s">
        <v>91</v>
      </c>
      <c r="AD2183" s="11" t="s">
        <v>50</v>
      </c>
      <c r="AE2183" s="11" t="s">
        <v>51</v>
      </c>
      <c r="AF2183" s="11">
        <v>1</v>
      </c>
      <c r="AG2183" s="12">
        <v>826.31</v>
      </c>
      <c r="AH2183" s="11">
        <v>18</v>
      </c>
      <c r="AI2183" s="11" t="str" cm="1">
        <f t="array" ref="AI2183">_xlfn.IFS(AH2183&lt;=25,"Young",AH2183&lt;=50,"Adult",AH2183&gt;50,"Old")</f>
        <v>Young</v>
      </c>
    </row>
    <row r="2184" spans="1:35" x14ac:dyDescent="0.35">
      <c r="A2184" s="7">
        <v>2706</v>
      </c>
      <c r="B2184" s="5">
        <v>43447</v>
      </c>
      <c r="C2184" s="6">
        <f t="shared" ca="1" si="34"/>
        <v>7.4361111111111109</v>
      </c>
      <c r="D2184" s="7" t="s">
        <v>52</v>
      </c>
      <c r="E2184" s="7" t="s">
        <v>80</v>
      </c>
      <c r="F2184" s="7" t="s">
        <v>29</v>
      </c>
      <c r="G2184" s="7" t="s">
        <v>45</v>
      </c>
      <c r="H2184" s="7" t="s">
        <v>44</v>
      </c>
      <c r="I2184" s="7" t="s">
        <v>45</v>
      </c>
      <c r="J2184" s="7" t="s">
        <v>56</v>
      </c>
      <c r="K2184" s="7" t="s">
        <v>69</v>
      </c>
      <c r="L2184" s="5">
        <v>27661</v>
      </c>
      <c r="M2184" s="7" t="s">
        <v>162</v>
      </c>
      <c r="N2184" s="7" t="s">
        <v>47</v>
      </c>
      <c r="O2184" s="7" t="s">
        <v>83</v>
      </c>
      <c r="P2184" s="7" t="s">
        <v>38</v>
      </c>
      <c r="Q2184" s="7" t="s">
        <v>39</v>
      </c>
      <c r="R2184" s="7" cm="1">
        <f t="array" ref="R2184">_xlfn.IFS(Table3[[#This Row],[Performance Levels]]="Exceeds",4,Table3[[#This Row],[Performance Levels]]="Fully Meets",3,Table3[[#This Row],[Performance Levels]]="PIP",1,Table3[[#This Row],[Performance Levels]]="Needs Improvement",2)</f>
        <v>3</v>
      </c>
      <c r="S2184" s="7">
        <v>2</v>
      </c>
      <c r="T2184" s="7" t="str" cm="1">
        <f t="array" ref="T2184">_xlfn.IFS(S2184&lt;=2,"Excellent",S2184=3,"Average",S2184&lt;=5,"Poor")</f>
        <v>Excellent</v>
      </c>
      <c r="U2184" s="5">
        <v>44913</v>
      </c>
      <c r="V2184" s="7">
        <v>3</v>
      </c>
      <c r="W2184" s="7" t="str" cm="1">
        <f t="array" ref="W2184">_xlfn.IFS(S2184&lt;=2,"High",S2184=3,"Moderate",S2184&lt;=5,"Low")</f>
        <v>High</v>
      </c>
      <c r="X2184" s="7">
        <v>2</v>
      </c>
      <c r="Y2184" s="7" t="str" cm="1">
        <f t="array" ref="Y2184">_xlfn.IFS(S2184&lt;=2,"High",S2184=3,"Moderate",S2184&lt;=5,"Low")</f>
        <v>High</v>
      </c>
      <c r="Z2184" s="7">
        <v>5</v>
      </c>
      <c r="AA2184" s="7" t="str" cm="1">
        <f t="array" ref="AA2184">_xlfn.IFS(S2184&lt;=2,"High",S2184=3,"Moderate",S2184&lt;=5,"Low")</f>
        <v>High</v>
      </c>
      <c r="AB2184" s="5">
        <v>45013</v>
      </c>
      <c r="AC2184" s="7" t="s">
        <v>40</v>
      </c>
      <c r="AD2184" s="7" t="s">
        <v>41</v>
      </c>
      <c r="AE2184" s="7" t="s">
        <v>42</v>
      </c>
      <c r="AF2184" s="7">
        <v>5</v>
      </c>
      <c r="AG2184" s="8">
        <v>258.38</v>
      </c>
      <c r="AH2184" s="7">
        <v>43</v>
      </c>
      <c r="AI2184" s="7" t="str" cm="1">
        <f t="array" ref="AI2184">_xlfn.IFS(AH2184&lt;=25,"Young",AH2184&lt;=50,"Adult",AH2184&gt;50,"Old")</f>
        <v>Adult</v>
      </c>
    </row>
    <row r="2185" spans="1:35" x14ac:dyDescent="0.35">
      <c r="A2185" s="11">
        <v>2707</v>
      </c>
      <c r="B2185" s="9">
        <v>44893</v>
      </c>
      <c r="C2185" s="10">
        <f t="shared" ca="1" si="34"/>
        <v>3.4777777777777779</v>
      </c>
      <c r="D2185" s="11" t="s">
        <v>52</v>
      </c>
      <c r="E2185" s="11" t="s">
        <v>53</v>
      </c>
      <c r="F2185" s="11" t="s">
        <v>29</v>
      </c>
      <c r="G2185" s="11" t="s">
        <v>54</v>
      </c>
      <c r="H2185" s="11" t="s">
        <v>55</v>
      </c>
      <c r="I2185" s="11" t="s">
        <v>45</v>
      </c>
      <c r="J2185" s="11" t="s">
        <v>56</v>
      </c>
      <c r="K2185" s="11" t="s">
        <v>64</v>
      </c>
      <c r="L2185" s="9">
        <v>33836</v>
      </c>
      <c r="M2185" s="11" t="s">
        <v>157</v>
      </c>
      <c r="N2185" s="11" t="s">
        <v>47</v>
      </c>
      <c r="O2185" s="11" t="s">
        <v>37</v>
      </c>
      <c r="P2185" s="11" t="s">
        <v>66</v>
      </c>
      <c r="Q2185" s="11" t="s">
        <v>39</v>
      </c>
      <c r="R2185" s="11" cm="1">
        <f t="array" ref="R2185">_xlfn.IFS(Table3[[#This Row],[Performance Levels]]="Exceeds",4,Table3[[#This Row],[Performance Levels]]="Fully Meets",3,Table3[[#This Row],[Performance Levels]]="PIP",1,Table3[[#This Row],[Performance Levels]]="Needs Improvement",2)</f>
        <v>3</v>
      </c>
      <c r="S2185" s="11">
        <v>4</v>
      </c>
      <c r="T2185" s="11" t="str" cm="1">
        <f t="array" ref="T2185">_xlfn.IFS(S2185&lt;=2,"Excellent",S2185=3,"Average",S2185&lt;=5,"Poor")</f>
        <v>Poor</v>
      </c>
      <c r="U2185" s="9">
        <v>44954</v>
      </c>
      <c r="V2185" s="11">
        <v>1</v>
      </c>
      <c r="W2185" s="11" t="str" cm="1">
        <f t="array" ref="W2185">_xlfn.IFS(S2185&lt;=2,"High",S2185=3,"Moderate",S2185&lt;=5,"Low")</f>
        <v>Low</v>
      </c>
      <c r="X2185" s="11">
        <v>2</v>
      </c>
      <c r="Y2185" s="11" t="str" cm="1">
        <f t="array" ref="Y2185">_xlfn.IFS(S2185&lt;=2,"High",S2185=3,"Moderate",S2185&lt;=5,"Low")</f>
        <v>Low</v>
      </c>
      <c r="Z2185" s="11">
        <v>1</v>
      </c>
      <c r="AA2185" s="11" t="str" cm="1">
        <f t="array" ref="AA2185">_xlfn.IFS(S2185&lt;=2,"High",S2185=3,"Moderate",S2185&lt;=5,"Low")</f>
        <v>Low</v>
      </c>
      <c r="AB2185" s="9">
        <v>44881</v>
      </c>
      <c r="AC2185" s="11" t="s">
        <v>49</v>
      </c>
      <c r="AD2185" s="11" t="s">
        <v>50</v>
      </c>
      <c r="AE2185" s="11" t="s">
        <v>51</v>
      </c>
      <c r="AF2185" s="11">
        <v>3</v>
      </c>
      <c r="AG2185" s="12">
        <v>412.09</v>
      </c>
      <c r="AH2185" s="11">
        <v>30</v>
      </c>
      <c r="AI2185" s="11" t="str" cm="1">
        <f t="array" ref="AI2185">_xlfn.IFS(AH2185&lt;=25,"Young",AH2185&lt;=50,"Adult",AH2185&gt;50,"Old")</f>
        <v>Adult</v>
      </c>
    </row>
    <row r="2186" spans="1:35" x14ac:dyDescent="0.35">
      <c r="A2186" s="7">
        <v>2708</v>
      </c>
      <c r="B2186" s="5">
        <v>44720</v>
      </c>
      <c r="C2186" s="6">
        <f t="shared" ca="1" si="34"/>
        <v>3.95</v>
      </c>
      <c r="D2186" s="7" t="s">
        <v>52</v>
      </c>
      <c r="E2186" s="7" t="s">
        <v>93</v>
      </c>
      <c r="F2186" s="7" t="s">
        <v>29</v>
      </c>
      <c r="G2186" s="7" t="s">
        <v>54</v>
      </c>
      <c r="H2186" s="7" t="s">
        <v>31</v>
      </c>
      <c r="I2186" s="7" t="s">
        <v>45</v>
      </c>
      <c r="J2186" s="7" t="s">
        <v>56</v>
      </c>
      <c r="K2186" s="7" t="s">
        <v>64</v>
      </c>
      <c r="L2186" s="5">
        <v>23954</v>
      </c>
      <c r="M2186" s="7" t="s">
        <v>161</v>
      </c>
      <c r="N2186" s="7" t="s">
        <v>47</v>
      </c>
      <c r="O2186" s="7" t="s">
        <v>83</v>
      </c>
      <c r="P2186" s="7" t="s">
        <v>66</v>
      </c>
      <c r="Q2186" s="7" t="s">
        <v>39</v>
      </c>
      <c r="R2186" s="7" cm="1">
        <f t="array" ref="R2186">_xlfn.IFS(Table3[[#This Row],[Performance Levels]]="Exceeds",4,Table3[[#This Row],[Performance Levels]]="Fully Meets",3,Table3[[#This Row],[Performance Levels]]="PIP",1,Table3[[#This Row],[Performance Levels]]="Needs Improvement",2)</f>
        <v>3</v>
      </c>
      <c r="S2186" s="7">
        <v>2</v>
      </c>
      <c r="T2186" s="7" t="str" cm="1">
        <f t="array" ref="T2186">_xlfn.IFS(S2186&lt;=2,"Excellent",S2186=3,"Average",S2186&lt;=5,"Poor")</f>
        <v>Excellent</v>
      </c>
      <c r="U2186" s="5">
        <v>44941</v>
      </c>
      <c r="V2186" s="7">
        <v>1</v>
      </c>
      <c r="W2186" s="7" t="str" cm="1">
        <f t="array" ref="W2186">_xlfn.IFS(S2186&lt;=2,"High",S2186=3,"Moderate",S2186&lt;=5,"Low")</f>
        <v>High</v>
      </c>
      <c r="X2186" s="7">
        <v>3</v>
      </c>
      <c r="Y2186" s="7" t="str" cm="1">
        <f t="array" ref="Y2186">_xlfn.IFS(S2186&lt;=2,"High",S2186=3,"Moderate",S2186&lt;=5,"Low")</f>
        <v>High</v>
      </c>
      <c r="Z2186" s="7">
        <v>5</v>
      </c>
      <c r="AA2186" s="7" t="str" cm="1">
        <f t="array" ref="AA2186">_xlfn.IFS(S2186&lt;=2,"High",S2186=3,"Moderate",S2186&lt;=5,"Low")</f>
        <v>High</v>
      </c>
      <c r="AB2186" s="5">
        <v>44899</v>
      </c>
      <c r="AC2186" s="7" t="s">
        <v>40</v>
      </c>
      <c r="AD2186" s="7" t="s">
        <v>41</v>
      </c>
      <c r="AE2186" s="7" t="s">
        <v>42</v>
      </c>
      <c r="AF2186" s="7">
        <v>5</v>
      </c>
      <c r="AG2186" s="8">
        <v>294.23</v>
      </c>
      <c r="AH2186" s="7">
        <v>57</v>
      </c>
      <c r="AI2186" s="7" t="str" cm="1">
        <f t="array" ref="AI2186">_xlfn.IFS(AH2186&lt;=25,"Young",AH2186&lt;=50,"Adult",AH2186&gt;50,"Old")</f>
        <v>Old</v>
      </c>
    </row>
    <row r="2187" spans="1:35" x14ac:dyDescent="0.35">
      <c r="A2187" s="11">
        <v>2709</v>
      </c>
      <c r="B2187" s="9">
        <v>44654</v>
      </c>
      <c r="C2187" s="10">
        <f t="shared" ca="1" si="34"/>
        <v>4.1305555555555555</v>
      </c>
      <c r="D2187" s="11" t="s">
        <v>52</v>
      </c>
      <c r="E2187" s="11" t="s">
        <v>84</v>
      </c>
      <c r="F2187" s="11" t="s">
        <v>29</v>
      </c>
      <c r="G2187" s="11" t="s">
        <v>54</v>
      </c>
      <c r="H2187" s="11" t="s">
        <v>44</v>
      </c>
      <c r="I2187" s="11" t="s">
        <v>54</v>
      </c>
      <c r="J2187" s="11" t="s">
        <v>56</v>
      </c>
      <c r="K2187" s="11" t="s">
        <v>69</v>
      </c>
      <c r="L2187" s="9">
        <v>31075</v>
      </c>
      <c r="M2187" s="11" t="s">
        <v>152</v>
      </c>
      <c r="N2187" s="11" t="s">
        <v>47</v>
      </c>
      <c r="O2187" s="11" t="s">
        <v>83</v>
      </c>
      <c r="P2187" s="11" t="s">
        <v>66</v>
      </c>
      <c r="Q2187" s="11" t="s">
        <v>39</v>
      </c>
      <c r="R2187" s="11" cm="1">
        <f t="array" ref="R2187">_xlfn.IFS(Table3[[#This Row],[Performance Levels]]="Exceeds",4,Table3[[#This Row],[Performance Levels]]="Fully Meets",3,Table3[[#This Row],[Performance Levels]]="PIP",1,Table3[[#This Row],[Performance Levels]]="Needs Improvement",2)</f>
        <v>3</v>
      </c>
      <c r="S2187" s="11">
        <v>2</v>
      </c>
      <c r="T2187" s="11" t="str" cm="1">
        <f t="array" ref="T2187">_xlfn.IFS(S2187&lt;=2,"Excellent",S2187=3,"Average",S2187&lt;=5,"Poor")</f>
        <v>Excellent</v>
      </c>
      <c r="U2187" s="9">
        <v>44801</v>
      </c>
      <c r="V2187" s="11">
        <v>1</v>
      </c>
      <c r="W2187" s="11" t="str" cm="1">
        <f t="array" ref="W2187">_xlfn.IFS(S2187&lt;=2,"High",S2187=3,"Moderate",S2187&lt;=5,"Low")</f>
        <v>High</v>
      </c>
      <c r="X2187" s="11">
        <v>2</v>
      </c>
      <c r="Y2187" s="11" t="str" cm="1">
        <f t="array" ref="Y2187">_xlfn.IFS(S2187&lt;=2,"High",S2187=3,"Moderate",S2187&lt;=5,"Low")</f>
        <v>High</v>
      </c>
      <c r="Z2187" s="11">
        <v>2</v>
      </c>
      <c r="AA2187" s="11" t="str" cm="1">
        <f t="array" ref="AA2187">_xlfn.IFS(S2187&lt;=2,"High",S2187=3,"Moderate",S2187&lt;=5,"Low")</f>
        <v>High</v>
      </c>
      <c r="AB2187" s="9">
        <v>44849</v>
      </c>
      <c r="AC2187" s="11" t="s">
        <v>67</v>
      </c>
      <c r="AD2187" s="11" t="s">
        <v>41</v>
      </c>
      <c r="AE2187" s="11" t="s">
        <v>42</v>
      </c>
      <c r="AF2187" s="11">
        <v>2</v>
      </c>
      <c r="AG2187" s="12">
        <v>415.45</v>
      </c>
      <c r="AH2187" s="11">
        <v>37</v>
      </c>
      <c r="AI2187" s="11" t="str" cm="1">
        <f t="array" ref="AI2187">_xlfn.IFS(AH2187&lt;=25,"Young",AH2187&lt;=50,"Adult",AH2187&gt;50,"Old")</f>
        <v>Adult</v>
      </c>
    </row>
    <row r="2188" spans="1:35" x14ac:dyDescent="0.35">
      <c r="A2188" s="7">
        <v>2710</v>
      </c>
      <c r="B2188" s="5">
        <v>44620</v>
      </c>
      <c r="C2188" s="6">
        <f t="shared" ca="1" si="34"/>
        <v>4.2222222222222223</v>
      </c>
      <c r="D2188" s="7" t="s">
        <v>52</v>
      </c>
      <c r="E2188" s="7" t="s">
        <v>63</v>
      </c>
      <c r="F2188" s="7" t="s">
        <v>29</v>
      </c>
      <c r="G2188" s="7" t="s">
        <v>45</v>
      </c>
      <c r="H2188" s="7" t="s">
        <v>31</v>
      </c>
      <c r="I2188" s="7" t="s">
        <v>54</v>
      </c>
      <c r="J2188" s="7" t="s">
        <v>56</v>
      </c>
      <c r="K2188" s="7" t="s">
        <v>69</v>
      </c>
      <c r="L2188" s="5">
        <v>34438</v>
      </c>
      <c r="M2188" s="7" t="s">
        <v>152</v>
      </c>
      <c r="N2188" s="7" t="s">
        <v>47</v>
      </c>
      <c r="O2188" s="7" t="s">
        <v>71</v>
      </c>
      <c r="P2188" s="7" t="s">
        <v>60</v>
      </c>
      <c r="Q2188" s="7" t="s">
        <v>39</v>
      </c>
      <c r="R2188" s="7" cm="1">
        <f t="array" ref="R2188">_xlfn.IFS(Table3[[#This Row],[Performance Levels]]="Exceeds",4,Table3[[#This Row],[Performance Levels]]="Fully Meets",3,Table3[[#This Row],[Performance Levels]]="PIP",1,Table3[[#This Row],[Performance Levels]]="Needs Improvement",2)</f>
        <v>3</v>
      </c>
      <c r="S2188" s="7">
        <v>5</v>
      </c>
      <c r="T2188" s="7" t="str" cm="1">
        <f t="array" ref="T2188">_xlfn.IFS(S2188&lt;=2,"Excellent",S2188=3,"Average",S2188&lt;=5,"Poor")</f>
        <v>Poor</v>
      </c>
      <c r="U2188" s="5">
        <v>44785</v>
      </c>
      <c r="V2188" s="7">
        <v>4</v>
      </c>
      <c r="W2188" s="7" t="str" cm="1">
        <f t="array" ref="W2188">_xlfn.IFS(S2188&lt;=2,"High",S2188=3,"Moderate",S2188&lt;=5,"Low")</f>
        <v>Low</v>
      </c>
      <c r="X2188" s="7">
        <v>2</v>
      </c>
      <c r="Y2188" s="7" t="str" cm="1">
        <f t="array" ref="Y2188">_xlfn.IFS(S2188&lt;=2,"High",S2188=3,"Moderate",S2188&lt;=5,"Low")</f>
        <v>Low</v>
      </c>
      <c r="Z2188" s="7">
        <v>3</v>
      </c>
      <c r="AA2188" s="7" t="str" cm="1">
        <f t="array" ref="AA2188">_xlfn.IFS(S2188&lt;=2,"High",S2188=3,"Moderate",S2188&lt;=5,"Low")</f>
        <v>Low</v>
      </c>
      <c r="AB2188" s="5">
        <v>45127</v>
      </c>
      <c r="AC2188" s="7" t="s">
        <v>49</v>
      </c>
      <c r="AD2188" s="7" t="s">
        <v>41</v>
      </c>
      <c r="AE2188" s="7" t="s">
        <v>42</v>
      </c>
      <c r="AF2188" s="7">
        <v>5</v>
      </c>
      <c r="AG2188" s="8">
        <v>807.71</v>
      </c>
      <c r="AH2188" s="7">
        <v>28</v>
      </c>
      <c r="AI2188" s="7" t="str" cm="1">
        <f t="array" ref="AI2188">_xlfn.IFS(AH2188&lt;=25,"Young",AH2188&lt;=50,"Adult",AH2188&gt;50,"Old")</f>
        <v>Adult</v>
      </c>
    </row>
    <row r="2189" spans="1:35" x14ac:dyDescent="0.35">
      <c r="A2189" s="11">
        <v>2711</v>
      </c>
      <c r="B2189" s="9">
        <v>44427</v>
      </c>
      <c r="C2189" s="10">
        <f t="shared" ca="1" si="34"/>
        <v>4.7527777777777782</v>
      </c>
      <c r="D2189" s="11" t="s">
        <v>52</v>
      </c>
      <c r="E2189" s="11" t="s">
        <v>73</v>
      </c>
      <c r="F2189" s="11" t="s">
        <v>29</v>
      </c>
      <c r="G2189" s="11" t="s">
        <v>30</v>
      </c>
      <c r="H2189" s="11" t="s">
        <v>31</v>
      </c>
      <c r="I2189" s="11" t="s">
        <v>32</v>
      </c>
      <c r="J2189" s="11" t="s">
        <v>56</v>
      </c>
      <c r="K2189" s="11" t="s">
        <v>69</v>
      </c>
      <c r="L2189" s="9">
        <v>26824</v>
      </c>
      <c r="M2189" s="11" t="s">
        <v>152</v>
      </c>
      <c r="N2189" s="11" t="s">
        <v>47</v>
      </c>
      <c r="O2189" s="11" t="s">
        <v>71</v>
      </c>
      <c r="P2189" s="11" t="s">
        <v>76</v>
      </c>
      <c r="Q2189" s="11" t="s">
        <v>39</v>
      </c>
      <c r="R2189" s="11" cm="1">
        <f t="array" ref="R2189">_xlfn.IFS(Table3[[#This Row],[Performance Levels]]="Exceeds",4,Table3[[#This Row],[Performance Levels]]="Fully Meets",3,Table3[[#This Row],[Performance Levels]]="PIP",1,Table3[[#This Row],[Performance Levels]]="Needs Improvement",2)</f>
        <v>3</v>
      </c>
      <c r="S2189" s="11">
        <v>2</v>
      </c>
      <c r="T2189" s="11" t="str" cm="1">
        <f t="array" ref="T2189">_xlfn.IFS(S2189&lt;=2,"Excellent",S2189=3,"Average",S2189&lt;=5,"Poor")</f>
        <v>Excellent</v>
      </c>
      <c r="U2189" s="9">
        <v>44964</v>
      </c>
      <c r="V2189" s="11">
        <v>4</v>
      </c>
      <c r="W2189" s="11" t="str" cm="1">
        <f t="array" ref="W2189">_xlfn.IFS(S2189&lt;=2,"High",S2189=3,"Moderate",S2189&lt;=5,"Low")</f>
        <v>High</v>
      </c>
      <c r="X2189" s="11">
        <v>2</v>
      </c>
      <c r="Y2189" s="11" t="str" cm="1">
        <f t="array" ref="Y2189">_xlfn.IFS(S2189&lt;=2,"High",S2189=3,"Moderate",S2189&lt;=5,"Low")</f>
        <v>High</v>
      </c>
      <c r="Z2189" s="11">
        <v>5</v>
      </c>
      <c r="AA2189" s="11" t="str" cm="1">
        <f t="array" ref="AA2189">_xlfn.IFS(S2189&lt;=2,"High",S2189=3,"Moderate",S2189&lt;=5,"Low")</f>
        <v>High</v>
      </c>
      <c r="AB2189" s="9">
        <v>44817</v>
      </c>
      <c r="AC2189" s="11" t="s">
        <v>40</v>
      </c>
      <c r="AD2189" s="11" t="s">
        <v>41</v>
      </c>
      <c r="AE2189" s="11" t="s">
        <v>62</v>
      </c>
      <c r="AF2189" s="11">
        <v>1</v>
      </c>
      <c r="AG2189" s="12">
        <v>408.39</v>
      </c>
      <c r="AH2189" s="11">
        <v>48</v>
      </c>
      <c r="AI2189" s="11" t="str" cm="1">
        <f t="array" ref="AI2189">_xlfn.IFS(AH2189&lt;=25,"Young",AH2189&lt;=50,"Adult",AH2189&gt;50,"Old")</f>
        <v>Adult</v>
      </c>
    </row>
    <row r="2190" spans="1:35" x14ac:dyDescent="0.35">
      <c r="A2190" s="7">
        <v>2712</v>
      </c>
      <c r="B2190" s="5">
        <v>43331</v>
      </c>
      <c r="C2190" s="6">
        <f t="shared" ca="1" si="34"/>
        <v>7.7527777777777782</v>
      </c>
      <c r="D2190" s="7" t="s">
        <v>52</v>
      </c>
      <c r="E2190" s="7" t="s">
        <v>93</v>
      </c>
      <c r="F2190" s="7" t="s">
        <v>29</v>
      </c>
      <c r="G2190" s="7" t="s">
        <v>54</v>
      </c>
      <c r="H2190" s="7" t="s">
        <v>44</v>
      </c>
      <c r="I2190" s="7" t="s">
        <v>54</v>
      </c>
      <c r="J2190" s="7" t="s">
        <v>56</v>
      </c>
      <c r="K2190" s="7" t="s">
        <v>64</v>
      </c>
      <c r="L2190" s="5">
        <v>33793</v>
      </c>
      <c r="M2190" s="7" t="s">
        <v>159</v>
      </c>
      <c r="N2190" s="7" t="s">
        <v>47</v>
      </c>
      <c r="O2190" s="7" t="s">
        <v>59</v>
      </c>
      <c r="P2190" s="7" t="s">
        <v>66</v>
      </c>
      <c r="Q2190" s="7" t="s">
        <v>39</v>
      </c>
      <c r="R2190" s="7" cm="1">
        <f t="array" ref="R2190">_xlfn.IFS(Table3[[#This Row],[Performance Levels]]="Exceeds",4,Table3[[#This Row],[Performance Levels]]="Fully Meets",3,Table3[[#This Row],[Performance Levels]]="PIP",1,Table3[[#This Row],[Performance Levels]]="Needs Improvement",2)</f>
        <v>3</v>
      </c>
      <c r="S2190" s="7">
        <v>1</v>
      </c>
      <c r="T2190" s="7" t="str" cm="1">
        <f t="array" ref="T2190">_xlfn.IFS(S2190&lt;=2,"Excellent",S2190=3,"Average",S2190&lt;=5,"Poor")</f>
        <v>Excellent</v>
      </c>
      <c r="U2190" s="5">
        <v>45101</v>
      </c>
      <c r="V2190" s="7">
        <v>3</v>
      </c>
      <c r="W2190" s="7" t="str" cm="1">
        <f t="array" ref="W2190">_xlfn.IFS(S2190&lt;=2,"High",S2190=3,"Moderate",S2190&lt;=5,"Low")</f>
        <v>High</v>
      </c>
      <c r="X2190" s="7">
        <v>2</v>
      </c>
      <c r="Y2190" s="7" t="str" cm="1">
        <f t="array" ref="Y2190">_xlfn.IFS(S2190&lt;=2,"High",S2190=3,"Moderate",S2190&lt;=5,"Low")</f>
        <v>High</v>
      </c>
      <c r="Z2190" s="7">
        <v>5</v>
      </c>
      <c r="AA2190" s="7" t="str" cm="1">
        <f t="array" ref="AA2190">_xlfn.IFS(S2190&lt;=2,"High",S2190=3,"Moderate",S2190&lt;=5,"Low")</f>
        <v>High</v>
      </c>
      <c r="AB2190" s="5">
        <v>44956</v>
      </c>
      <c r="AC2190" s="7" t="s">
        <v>91</v>
      </c>
      <c r="AD2190" s="7" t="s">
        <v>50</v>
      </c>
      <c r="AE2190" s="7" t="s">
        <v>72</v>
      </c>
      <c r="AF2190" s="7">
        <v>1</v>
      </c>
      <c r="AG2190" s="8">
        <v>741.6</v>
      </c>
      <c r="AH2190" s="7">
        <v>26</v>
      </c>
      <c r="AI2190" s="7" t="str" cm="1">
        <f t="array" ref="AI2190">_xlfn.IFS(AH2190&lt;=25,"Young",AH2190&lt;=50,"Adult",AH2190&gt;50,"Old")</f>
        <v>Adult</v>
      </c>
    </row>
    <row r="2191" spans="1:35" x14ac:dyDescent="0.35">
      <c r="A2191" s="11">
        <v>2713</v>
      </c>
      <c r="B2191" s="9">
        <v>43753</v>
      </c>
      <c r="C2191" s="10">
        <f t="shared" ca="1" si="34"/>
        <v>6.5972222222222223</v>
      </c>
      <c r="D2191" s="11" t="s">
        <v>52</v>
      </c>
      <c r="E2191" s="11" t="s">
        <v>73</v>
      </c>
      <c r="F2191" s="11" t="s">
        <v>29</v>
      </c>
      <c r="G2191" s="11" t="s">
        <v>54</v>
      </c>
      <c r="H2191" s="11" t="s">
        <v>44</v>
      </c>
      <c r="I2191" s="11" t="s">
        <v>54</v>
      </c>
      <c r="J2191" s="11" t="s">
        <v>56</v>
      </c>
      <c r="K2191" s="11" t="s">
        <v>46</v>
      </c>
      <c r="L2191" s="9">
        <v>35470</v>
      </c>
      <c r="M2191" s="11" t="s">
        <v>159</v>
      </c>
      <c r="N2191" s="11" t="s">
        <v>47</v>
      </c>
      <c r="O2191" s="11" t="s">
        <v>71</v>
      </c>
      <c r="P2191" s="11" t="s">
        <v>66</v>
      </c>
      <c r="Q2191" s="11" t="s">
        <v>39</v>
      </c>
      <c r="R2191" s="11" cm="1">
        <f t="array" ref="R2191">_xlfn.IFS(Table3[[#This Row],[Performance Levels]]="Exceeds",4,Table3[[#This Row],[Performance Levels]]="Fully Meets",3,Table3[[#This Row],[Performance Levels]]="PIP",1,Table3[[#This Row],[Performance Levels]]="Needs Improvement",2)</f>
        <v>3</v>
      </c>
      <c r="S2191" s="11">
        <v>5</v>
      </c>
      <c r="T2191" s="11" t="str" cm="1">
        <f t="array" ref="T2191">_xlfn.IFS(S2191&lt;=2,"Excellent",S2191=3,"Average",S2191&lt;=5,"Poor")</f>
        <v>Poor</v>
      </c>
      <c r="U2191" s="9">
        <v>44917</v>
      </c>
      <c r="V2191" s="11">
        <v>5</v>
      </c>
      <c r="W2191" s="11" t="str" cm="1">
        <f t="array" ref="W2191">_xlfn.IFS(S2191&lt;=2,"High",S2191=3,"Moderate",S2191&lt;=5,"Low")</f>
        <v>Low</v>
      </c>
      <c r="X2191" s="11">
        <v>2</v>
      </c>
      <c r="Y2191" s="11" t="str" cm="1">
        <f t="array" ref="Y2191">_xlfn.IFS(S2191&lt;=2,"High",S2191=3,"Moderate",S2191&lt;=5,"Low")</f>
        <v>Low</v>
      </c>
      <c r="Z2191" s="11">
        <v>4</v>
      </c>
      <c r="AA2191" s="11" t="str" cm="1">
        <f t="array" ref="AA2191">_xlfn.IFS(S2191&lt;=2,"High",S2191=3,"Moderate",S2191&lt;=5,"Low")</f>
        <v>Low</v>
      </c>
      <c r="AB2191" s="9">
        <v>45025</v>
      </c>
      <c r="AC2191" s="11" t="s">
        <v>67</v>
      </c>
      <c r="AD2191" s="11" t="s">
        <v>50</v>
      </c>
      <c r="AE2191" s="11" t="s">
        <v>62</v>
      </c>
      <c r="AF2191" s="11">
        <v>3</v>
      </c>
      <c r="AG2191" s="12">
        <v>193.48</v>
      </c>
      <c r="AH2191" s="11">
        <v>22</v>
      </c>
      <c r="AI2191" s="11" t="str" cm="1">
        <f t="array" ref="AI2191">_xlfn.IFS(AH2191&lt;=25,"Young",AH2191&lt;=50,"Adult",AH2191&gt;50,"Old")</f>
        <v>Young</v>
      </c>
    </row>
    <row r="2192" spans="1:35" x14ac:dyDescent="0.35">
      <c r="A2192" s="7">
        <v>2714</v>
      </c>
      <c r="B2192" s="5">
        <v>44980</v>
      </c>
      <c r="C2192" s="6">
        <f t="shared" ca="1" si="34"/>
        <v>3.2416666666666667</v>
      </c>
      <c r="D2192" s="7" t="s">
        <v>52</v>
      </c>
      <c r="E2192" s="7" t="s">
        <v>80</v>
      </c>
      <c r="F2192" s="7" t="s">
        <v>29</v>
      </c>
      <c r="G2192" s="7" t="s">
        <v>45</v>
      </c>
      <c r="H2192" s="7" t="s">
        <v>31</v>
      </c>
      <c r="I2192" s="7" t="s">
        <v>32</v>
      </c>
      <c r="J2192" s="7" t="s">
        <v>56</v>
      </c>
      <c r="K2192" s="7" t="s">
        <v>69</v>
      </c>
      <c r="L2192" s="5">
        <v>26491</v>
      </c>
      <c r="M2192" s="7" t="s">
        <v>154</v>
      </c>
      <c r="N2192" s="7" t="s">
        <v>47</v>
      </c>
      <c r="O2192" s="7" t="s">
        <v>83</v>
      </c>
      <c r="P2192" s="7" t="s">
        <v>38</v>
      </c>
      <c r="Q2192" s="7" t="s">
        <v>39</v>
      </c>
      <c r="R2192" s="7" cm="1">
        <f t="array" ref="R2192">_xlfn.IFS(Table3[[#This Row],[Performance Levels]]="Exceeds",4,Table3[[#This Row],[Performance Levels]]="Fully Meets",3,Table3[[#This Row],[Performance Levels]]="PIP",1,Table3[[#This Row],[Performance Levels]]="Needs Improvement",2)</f>
        <v>3</v>
      </c>
      <c r="S2192" s="7">
        <v>1</v>
      </c>
      <c r="T2192" s="7" t="str" cm="1">
        <f t="array" ref="T2192">_xlfn.IFS(S2192&lt;=2,"Excellent",S2192=3,"Average",S2192&lt;=5,"Poor")</f>
        <v>Excellent</v>
      </c>
      <c r="U2192" s="5">
        <v>44854</v>
      </c>
      <c r="V2192" s="7">
        <v>3</v>
      </c>
      <c r="W2192" s="7" t="str" cm="1">
        <f t="array" ref="W2192">_xlfn.IFS(S2192&lt;=2,"High",S2192=3,"Moderate",S2192&lt;=5,"Low")</f>
        <v>High</v>
      </c>
      <c r="X2192" s="7">
        <v>1</v>
      </c>
      <c r="Y2192" s="7" t="str" cm="1">
        <f t="array" ref="Y2192">_xlfn.IFS(S2192&lt;=2,"High",S2192=3,"Moderate",S2192&lt;=5,"Low")</f>
        <v>High</v>
      </c>
      <c r="Z2192" s="7">
        <v>3</v>
      </c>
      <c r="AA2192" s="7" t="str" cm="1">
        <f t="array" ref="AA2192">_xlfn.IFS(S2192&lt;=2,"High",S2192=3,"Moderate",S2192&lt;=5,"Low")</f>
        <v>High</v>
      </c>
      <c r="AB2192" s="5">
        <v>44934</v>
      </c>
      <c r="AC2192" s="7" t="s">
        <v>67</v>
      </c>
      <c r="AD2192" s="7" t="s">
        <v>41</v>
      </c>
      <c r="AE2192" s="7" t="s">
        <v>51</v>
      </c>
      <c r="AF2192" s="7">
        <v>5</v>
      </c>
      <c r="AG2192" s="8">
        <v>831.09</v>
      </c>
      <c r="AH2192" s="7">
        <v>51</v>
      </c>
      <c r="AI2192" s="7" t="str" cm="1">
        <f t="array" ref="AI2192">_xlfn.IFS(AH2192&lt;=25,"Young",AH2192&lt;=50,"Adult",AH2192&gt;50,"Old")</f>
        <v>Old</v>
      </c>
    </row>
    <row r="2193" spans="1:35" x14ac:dyDescent="0.35">
      <c r="A2193" s="11">
        <v>2715</v>
      </c>
      <c r="B2193" s="9">
        <v>44958</v>
      </c>
      <c r="C2193" s="10">
        <f t="shared" ca="1" si="34"/>
        <v>3.3027777777777776</v>
      </c>
      <c r="D2193" s="11" t="s">
        <v>52</v>
      </c>
      <c r="E2193" s="11" t="s">
        <v>53</v>
      </c>
      <c r="F2193" s="11" t="s">
        <v>29</v>
      </c>
      <c r="G2193" s="11" t="s">
        <v>54</v>
      </c>
      <c r="H2193" s="11" t="s">
        <v>55</v>
      </c>
      <c r="I2193" s="11" t="s">
        <v>32</v>
      </c>
      <c r="J2193" s="11" t="s">
        <v>56</v>
      </c>
      <c r="K2193" s="11" t="s">
        <v>69</v>
      </c>
      <c r="L2193" s="9">
        <v>34929</v>
      </c>
      <c r="M2193" s="11" t="s">
        <v>154</v>
      </c>
      <c r="N2193" s="11" t="s">
        <v>36</v>
      </c>
      <c r="O2193" s="11" t="s">
        <v>83</v>
      </c>
      <c r="P2193" s="11" t="s">
        <v>76</v>
      </c>
      <c r="Q2193" s="11" t="s">
        <v>39</v>
      </c>
      <c r="R2193" s="11" cm="1">
        <f t="array" ref="R2193">_xlfn.IFS(Table3[[#This Row],[Performance Levels]]="Exceeds",4,Table3[[#This Row],[Performance Levels]]="Fully Meets",3,Table3[[#This Row],[Performance Levels]]="PIP",1,Table3[[#This Row],[Performance Levels]]="Needs Improvement",2)</f>
        <v>3</v>
      </c>
      <c r="S2193" s="11">
        <v>4</v>
      </c>
      <c r="T2193" s="11" t="str" cm="1">
        <f t="array" ref="T2193">_xlfn.IFS(S2193&lt;=2,"Excellent",S2193=3,"Average",S2193&lt;=5,"Poor")</f>
        <v>Poor</v>
      </c>
      <c r="U2193" s="9">
        <v>44937</v>
      </c>
      <c r="V2193" s="11">
        <v>3</v>
      </c>
      <c r="W2193" s="11" t="str" cm="1">
        <f t="array" ref="W2193">_xlfn.IFS(S2193&lt;=2,"High",S2193=3,"Moderate",S2193&lt;=5,"Low")</f>
        <v>Low</v>
      </c>
      <c r="X2193" s="11">
        <v>5</v>
      </c>
      <c r="Y2193" s="11" t="str" cm="1">
        <f t="array" ref="Y2193">_xlfn.IFS(S2193&lt;=2,"High",S2193=3,"Moderate",S2193&lt;=5,"Low")</f>
        <v>Low</v>
      </c>
      <c r="Z2193" s="11">
        <v>1</v>
      </c>
      <c r="AA2193" s="11" t="str" cm="1">
        <f t="array" ref="AA2193">_xlfn.IFS(S2193&lt;=2,"High",S2193=3,"Moderate",S2193&lt;=5,"Low")</f>
        <v>Low</v>
      </c>
      <c r="AB2193" s="9">
        <v>44848</v>
      </c>
      <c r="AC2193" s="11" t="s">
        <v>49</v>
      </c>
      <c r="AD2193" s="11" t="s">
        <v>50</v>
      </c>
      <c r="AE2193" s="11" t="s">
        <v>62</v>
      </c>
      <c r="AF2193" s="11">
        <v>5</v>
      </c>
      <c r="AG2193" s="12">
        <v>573.55999999999995</v>
      </c>
      <c r="AH2193" s="11">
        <v>28</v>
      </c>
      <c r="AI2193" s="11" t="str" cm="1">
        <f t="array" ref="AI2193">_xlfn.IFS(AH2193&lt;=25,"Young",AH2193&lt;=50,"Adult",AH2193&gt;50,"Old")</f>
        <v>Adult</v>
      </c>
    </row>
    <row r="2194" spans="1:35" x14ac:dyDescent="0.35">
      <c r="A2194" s="7">
        <v>2716</v>
      </c>
      <c r="B2194" s="5">
        <v>45053</v>
      </c>
      <c r="C2194" s="6">
        <f t="shared" ca="1" si="34"/>
        <v>3.036111111111111</v>
      </c>
      <c r="D2194" s="7" t="s">
        <v>136</v>
      </c>
      <c r="E2194" s="7" t="s">
        <v>68</v>
      </c>
      <c r="F2194" s="7" t="s">
        <v>29</v>
      </c>
      <c r="G2194" s="7" t="s">
        <v>30</v>
      </c>
      <c r="H2194" s="7" t="s">
        <v>44</v>
      </c>
      <c r="I2194" s="7" t="s">
        <v>32</v>
      </c>
      <c r="J2194" s="7" t="s">
        <v>56</v>
      </c>
      <c r="K2194" s="7" t="s">
        <v>81</v>
      </c>
      <c r="L2194" s="5">
        <v>25558</v>
      </c>
      <c r="M2194" s="7" t="s">
        <v>35</v>
      </c>
      <c r="N2194" s="7" t="s">
        <v>36</v>
      </c>
      <c r="O2194" s="7" t="s">
        <v>83</v>
      </c>
      <c r="P2194" s="7" t="s">
        <v>38</v>
      </c>
      <c r="Q2194" s="7" t="s">
        <v>39</v>
      </c>
      <c r="R2194" s="7" cm="1">
        <f t="array" ref="R2194">_xlfn.IFS(Table3[[#This Row],[Performance Levels]]="Exceeds",4,Table3[[#This Row],[Performance Levels]]="Fully Meets",3,Table3[[#This Row],[Performance Levels]]="PIP",1,Table3[[#This Row],[Performance Levels]]="Needs Improvement",2)</f>
        <v>3</v>
      </c>
      <c r="S2194" s="7">
        <v>2</v>
      </c>
      <c r="T2194" s="7" t="str" cm="1">
        <f t="array" ref="T2194">_xlfn.IFS(S2194&lt;=2,"Excellent",S2194=3,"Average",S2194&lt;=5,"Poor")</f>
        <v>Excellent</v>
      </c>
      <c r="U2194" s="5">
        <v>44832</v>
      </c>
      <c r="V2194" s="7">
        <v>3</v>
      </c>
      <c r="W2194" s="7" t="str" cm="1">
        <f t="array" ref="W2194">_xlfn.IFS(S2194&lt;=2,"High",S2194=3,"Moderate",S2194&lt;=5,"Low")</f>
        <v>High</v>
      </c>
      <c r="X2194" s="7">
        <v>2</v>
      </c>
      <c r="Y2194" s="7" t="str" cm="1">
        <f t="array" ref="Y2194">_xlfn.IFS(S2194&lt;=2,"High",S2194=3,"Moderate",S2194&lt;=5,"Low")</f>
        <v>High</v>
      </c>
      <c r="Z2194" s="7">
        <v>2</v>
      </c>
      <c r="AA2194" s="7" t="str" cm="1">
        <f t="array" ref="AA2194">_xlfn.IFS(S2194&lt;=2,"High",S2194=3,"Moderate",S2194&lt;=5,"Low")</f>
        <v>High</v>
      </c>
      <c r="AB2194" s="5">
        <v>44942</v>
      </c>
      <c r="AC2194" s="7" t="s">
        <v>40</v>
      </c>
      <c r="AD2194" s="7" t="s">
        <v>41</v>
      </c>
      <c r="AE2194" s="7" t="s">
        <v>62</v>
      </c>
      <c r="AF2194" s="7">
        <v>4</v>
      </c>
      <c r="AG2194" s="8">
        <v>247.11</v>
      </c>
      <c r="AH2194" s="7">
        <v>54</v>
      </c>
      <c r="AI2194" s="7" t="str" cm="1">
        <f t="array" ref="AI2194">_xlfn.IFS(AH2194&lt;=25,"Young",AH2194&lt;=50,"Adult",AH2194&gt;50,"Old")</f>
        <v>Old</v>
      </c>
    </row>
    <row r="2195" spans="1:35" x14ac:dyDescent="0.35">
      <c r="A2195" s="11">
        <v>2717</v>
      </c>
      <c r="B2195" s="9">
        <v>43977</v>
      </c>
      <c r="C2195" s="10">
        <f t="shared" ca="1" si="34"/>
        <v>5.9833333333333334</v>
      </c>
      <c r="D2195" s="11" t="s">
        <v>52</v>
      </c>
      <c r="E2195" s="11" t="s">
        <v>93</v>
      </c>
      <c r="F2195" s="11" t="s">
        <v>29</v>
      </c>
      <c r="G2195" s="11" t="s">
        <v>54</v>
      </c>
      <c r="H2195" s="11" t="s">
        <v>44</v>
      </c>
      <c r="I2195" s="11" t="s">
        <v>32</v>
      </c>
      <c r="J2195" s="11" t="s">
        <v>56</v>
      </c>
      <c r="K2195" s="11" t="s">
        <v>69</v>
      </c>
      <c r="L2195" s="9">
        <v>35008</v>
      </c>
      <c r="M2195" s="11" t="s">
        <v>35</v>
      </c>
      <c r="N2195" s="11" t="s">
        <v>47</v>
      </c>
      <c r="O2195" s="11" t="s">
        <v>71</v>
      </c>
      <c r="P2195" s="11" t="s">
        <v>76</v>
      </c>
      <c r="Q2195" s="11" t="s">
        <v>39</v>
      </c>
      <c r="R2195" s="11" cm="1">
        <f t="array" ref="R2195">_xlfn.IFS(Table3[[#This Row],[Performance Levels]]="Exceeds",4,Table3[[#This Row],[Performance Levels]]="Fully Meets",3,Table3[[#This Row],[Performance Levels]]="PIP",1,Table3[[#This Row],[Performance Levels]]="Needs Improvement",2)</f>
        <v>3</v>
      </c>
      <c r="S2195" s="11">
        <v>1</v>
      </c>
      <c r="T2195" s="11" t="str" cm="1">
        <f t="array" ref="T2195">_xlfn.IFS(S2195&lt;=2,"Excellent",S2195=3,"Average",S2195&lt;=5,"Poor")</f>
        <v>Excellent</v>
      </c>
      <c r="U2195" s="9">
        <v>45132</v>
      </c>
      <c r="V2195" s="11">
        <v>1</v>
      </c>
      <c r="W2195" s="11" t="str" cm="1">
        <f t="array" ref="W2195">_xlfn.IFS(S2195&lt;=2,"High",S2195=3,"Moderate",S2195&lt;=5,"Low")</f>
        <v>High</v>
      </c>
      <c r="X2195" s="11">
        <v>1</v>
      </c>
      <c r="Y2195" s="11" t="str" cm="1">
        <f t="array" ref="Y2195">_xlfn.IFS(S2195&lt;=2,"High",S2195=3,"Moderate",S2195&lt;=5,"Low")</f>
        <v>High</v>
      </c>
      <c r="Z2195" s="11">
        <v>2</v>
      </c>
      <c r="AA2195" s="11" t="str" cm="1">
        <f t="array" ref="AA2195">_xlfn.IFS(S2195&lt;=2,"High",S2195=3,"Moderate",S2195&lt;=5,"Low")</f>
        <v>High</v>
      </c>
      <c r="AB2195" s="9">
        <v>45010</v>
      </c>
      <c r="AC2195" s="11" t="s">
        <v>91</v>
      </c>
      <c r="AD2195" s="11" t="s">
        <v>41</v>
      </c>
      <c r="AE2195" s="11" t="s">
        <v>72</v>
      </c>
      <c r="AF2195" s="11">
        <v>5</v>
      </c>
      <c r="AG2195" s="12">
        <v>866.13</v>
      </c>
      <c r="AH2195" s="11">
        <v>25</v>
      </c>
      <c r="AI2195" s="11" t="str" cm="1">
        <f t="array" ref="AI2195">_xlfn.IFS(AH2195&lt;=25,"Young",AH2195&lt;=50,"Adult",AH2195&gt;50,"Old")</f>
        <v>Young</v>
      </c>
    </row>
    <row r="2196" spans="1:35" x14ac:dyDescent="0.35">
      <c r="A2196" s="7">
        <v>2718</v>
      </c>
      <c r="B2196" s="5">
        <v>44601</v>
      </c>
      <c r="C2196" s="6">
        <f t="shared" ca="1" si="34"/>
        <v>4.2805555555555559</v>
      </c>
      <c r="D2196" s="7" t="s">
        <v>52</v>
      </c>
      <c r="E2196" s="7" t="s">
        <v>73</v>
      </c>
      <c r="F2196" s="7" t="s">
        <v>29</v>
      </c>
      <c r="G2196" s="7" t="s">
        <v>45</v>
      </c>
      <c r="H2196" s="7" t="s">
        <v>44</v>
      </c>
      <c r="I2196" s="7" t="s">
        <v>45</v>
      </c>
      <c r="J2196" s="7" t="s">
        <v>56</v>
      </c>
      <c r="K2196" s="7" t="s">
        <v>46</v>
      </c>
      <c r="L2196" s="5">
        <v>36186</v>
      </c>
      <c r="M2196" s="7" t="s">
        <v>155</v>
      </c>
      <c r="N2196" s="7" t="s">
        <v>47</v>
      </c>
      <c r="O2196" s="7" t="s">
        <v>59</v>
      </c>
      <c r="P2196" s="7" t="s">
        <v>66</v>
      </c>
      <c r="Q2196" s="7" t="s">
        <v>39</v>
      </c>
      <c r="R2196" s="7" cm="1">
        <f t="array" ref="R2196">_xlfn.IFS(Table3[[#This Row],[Performance Levels]]="Exceeds",4,Table3[[#This Row],[Performance Levels]]="Fully Meets",3,Table3[[#This Row],[Performance Levels]]="PIP",1,Table3[[#This Row],[Performance Levels]]="Needs Improvement",2)</f>
        <v>3</v>
      </c>
      <c r="S2196" s="7">
        <v>5</v>
      </c>
      <c r="T2196" s="7" t="str" cm="1">
        <f t="array" ref="T2196">_xlfn.IFS(S2196&lt;=2,"Excellent",S2196=3,"Average",S2196&lt;=5,"Poor")</f>
        <v>Poor</v>
      </c>
      <c r="U2196" s="5">
        <v>45078</v>
      </c>
      <c r="V2196" s="7">
        <v>3</v>
      </c>
      <c r="W2196" s="7" t="str" cm="1">
        <f t="array" ref="W2196">_xlfn.IFS(S2196&lt;=2,"High",S2196=3,"Moderate",S2196&lt;=5,"Low")</f>
        <v>Low</v>
      </c>
      <c r="X2196" s="7">
        <v>5</v>
      </c>
      <c r="Y2196" s="7" t="str" cm="1">
        <f t="array" ref="Y2196">_xlfn.IFS(S2196&lt;=2,"High",S2196=3,"Moderate",S2196&lt;=5,"Low")</f>
        <v>Low</v>
      </c>
      <c r="Z2196" s="7">
        <v>5</v>
      </c>
      <c r="AA2196" s="7" t="str" cm="1">
        <f t="array" ref="AA2196">_xlfn.IFS(S2196&lt;=2,"High",S2196=3,"Moderate",S2196&lt;=5,"Low")</f>
        <v>Low</v>
      </c>
      <c r="AB2196" s="5">
        <v>44878</v>
      </c>
      <c r="AC2196" s="7" t="s">
        <v>61</v>
      </c>
      <c r="AD2196" s="7" t="s">
        <v>41</v>
      </c>
      <c r="AE2196" s="7" t="s">
        <v>51</v>
      </c>
      <c r="AF2196" s="7">
        <v>5</v>
      </c>
      <c r="AG2196" s="8">
        <v>760.24</v>
      </c>
      <c r="AH2196" s="7">
        <v>23</v>
      </c>
      <c r="AI2196" s="7" t="str" cm="1">
        <f t="array" ref="AI2196">_xlfn.IFS(AH2196&lt;=25,"Young",AH2196&lt;=50,"Adult",AH2196&gt;50,"Old")</f>
        <v>Young</v>
      </c>
    </row>
    <row r="2197" spans="1:35" x14ac:dyDescent="0.35">
      <c r="A2197" s="11">
        <v>2719</v>
      </c>
      <c r="B2197" s="9">
        <v>44732</v>
      </c>
      <c r="C2197" s="10">
        <f t="shared" ca="1" si="34"/>
        <v>3.9166666666666665</v>
      </c>
      <c r="D2197" s="11" t="s">
        <v>52</v>
      </c>
      <c r="E2197" s="11" t="s">
        <v>80</v>
      </c>
      <c r="F2197" s="11" t="s">
        <v>29</v>
      </c>
      <c r="G2197" s="11" t="s">
        <v>30</v>
      </c>
      <c r="H2197" s="11" t="s">
        <v>31</v>
      </c>
      <c r="I2197" s="11" t="s">
        <v>32</v>
      </c>
      <c r="J2197" s="11" t="s">
        <v>56</v>
      </c>
      <c r="K2197" s="11" t="s">
        <v>34</v>
      </c>
      <c r="L2197" s="9">
        <v>35106</v>
      </c>
      <c r="M2197" s="11" t="s">
        <v>155</v>
      </c>
      <c r="N2197" s="11" t="s">
        <v>47</v>
      </c>
      <c r="O2197" s="11" t="s">
        <v>48</v>
      </c>
      <c r="P2197" s="11" t="s">
        <v>76</v>
      </c>
      <c r="Q2197" s="11" t="s">
        <v>39</v>
      </c>
      <c r="R2197" s="11" cm="1">
        <f t="array" ref="R2197">_xlfn.IFS(Table3[[#This Row],[Performance Levels]]="Exceeds",4,Table3[[#This Row],[Performance Levels]]="Fully Meets",3,Table3[[#This Row],[Performance Levels]]="PIP",1,Table3[[#This Row],[Performance Levels]]="Needs Improvement",2)</f>
        <v>3</v>
      </c>
      <c r="S2197" s="11">
        <v>4</v>
      </c>
      <c r="T2197" s="11" t="str" cm="1">
        <f t="array" ref="T2197">_xlfn.IFS(S2197&lt;=2,"Excellent",S2197=3,"Average",S2197&lt;=5,"Poor")</f>
        <v>Poor</v>
      </c>
      <c r="U2197" s="9">
        <v>44874</v>
      </c>
      <c r="V2197" s="11">
        <v>5</v>
      </c>
      <c r="W2197" s="11" t="str" cm="1">
        <f t="array" ref="W2197">_xlfn.IFS(S2197&lt;=2,"High",S2197=3,"Moderate",S2197&lt;=5,"Low")</f>
        <v>Low</v>
      </c>
      <c r="X2197" s="11">
        <v>5</v>
      </c>
      <c r="Y2197" s="11" t="str" cm="1">
        <f t="array" ref="Y2197">_xlfn.IFS(S2197&lt;=2,"High",S2197=3,"Moderate",S2197&lt;=5,"Low")</f>
        <v>Low</v>
      </c>
      <c r="Z2197" s="11">
        <v>5</v>
      </c>
      <c r="AA2197" s="11" t="str" cm="1">
        <f t="array" ref="AA2197">_xlfn.IFS(S2197&lt;=2,"High",S2197=3,"Moderate",S2197&lt;=5,"Low")</f>
        <v>Low</v>
      </c>
      <c r="AB2197" s="9">
        <v>45132</v>
      </c>
      <c r="AC2197" s="11" t="s">
        <v>40</v>
      </c>
      <c r="AD2197" s="11" t="s">
        <v>41</v>
      </c>
      <c r="AE2197" s="11" t="s">
        <v>72</v>
      </c>
      <c r="AF2197" s="11">
        <v>5</v>
      </c>
      <c r="AG2197" s="12">
        <v>992.93</v>
      </c>
      <c r="AH2197" s="11">
        <v>26</v>
      </c>
      <c r="AI2197" s="11" t="str" cm="1">
        <f t="array" ref="AI2197">_xlfn.IFS(AH2197&lt;=25,"Young",AH2197&lt;=50,"Adult",AH2197&gt;50,"Old")</f>
        <v>Adult</v>
      </c>
    </row>
    <row r="2198" spans="1:35" x14ac:dyDescent="0.35">
      <c r="A2198" s="7">
        <v>2720</v>
      </c>
      <c r="B2198" s="5">
        <v>44569</v>
      </c>
      <c r="C2198" s="6">
        <f t="shared" ca="1" si="34"/>
        <v>4.3666666666666663</v>
      </c>
      <c r="D2198" s="7" t="s">
        <v>52</v>
      </c>
      <c r="E2198" s="7" t="s">
        <v>53</v>
      </c>
      <c r="F2198" s="7" t="s">
        <v>29</v>
      </c>
      <c r="G2198" s="7" t="s">
        <v>30</v>
      </c>
      <c r="H2198" s="7" t="s">
        <v>44</v>
      </c>
      <c r="I2198" s="7" t="s">
        <v>32</v>
      </c>
      <c r="J2198" s="7" t="s">
        <v>56</v>
      </c>
      <c r="K2198" s="7" t="s">
        <v>69</v>
      </c>
      <c r="L2198" s="5">
        <v>34559</v>
      </c>
      <c r="M2198" s="7" t="s">
        <v>162</v>
      </c>
      <c r="N2198" s="7" t="s">
        <v>36</v>
      </c>
      <c r="O2198" s="7" t="s">
        <v>83</v>
      </c>
      <c r="P2198" s="7" t="s">
        <v>38</v>
      </c>
      <c r="Q2198" s="7" t="s">
        <v>39</v>
      </c>
      <c r="R2198" s="7" cm="1">
        <f t="array" ref="R2198">_xlfn.IFS(Table3[[#This Row],[Performance Levels]]="Exceeds",4,Table3[[#This Row],[Performance Levels]]="Fully Meets",3,Table3[[#This Row],[Performance Levels]]="PIP",1,Table3[[#This Row],[Performance Levels]]="Needs Improvement",2)</f>
        <v>3</v>
      </c>
      <c r="S2198" s="7">
        <v>4</v>
      </c>
      <c r="T2198" s="7" t="str" cm="1">
        <f t="array" ref="T2198">_xlfn.IFS(S2198&lt;=2,"Excellent",S2198=3,"Average",S2198&lt;=5,"Poor")</f>
        <v>Poor</v>
      </c>
      <c r="U2198" s="5">
        <v>44907</v>
      </c>
      <c r="V2198" s="7">
        <v>3</v>
      </c>
      <c r="W2198" s="7" t="str" cm="1">
        <f t="array" ref="W2198">_xlfn.IFS(S2198&lt;=2,"High",S2198=3,"Moderate",S2198&lt;=5,"Low")</f>
        <v>Low</v>
      </c>
      <c r="X2198" s="7">
        <v>3</v>
      </c>
      <c r="Y2198" s="7" t="str" cm="1">
        <f t="array" ref="Y2198">_xlfn.IFS(S2198&lt;=2,"High",S2198=3,"Moderate",S2198&lt;=5,"Low")</f>
        <v>Low</v>
      </c>
      <c r="Z2198" s="7">
        <v>2</v>
      </c>
      <c r="AA2198" s="7" t="str" cm="1">
        <f t="array" ref="AA2198">_xlfn.IFS(S2198&lt;=2,"High",S2198=3,"Moderate",S2198&lt;=5,"Low")</f>
        <v>Low</v>
      </c>
      <c r="AB2198" s="5">
        <v>45055</v>
      </c>
      <c r="AC2198" s="7" t="s">
        <v>49</v>
      </c>
      <c r="AD2198" s="7" t="s">
        <v>50</v>
      </c>
      <c r="AE2198" s="7" t="s">
        <v>42</v>
      </c>
      <c r="AF2198" s="7">
        <v>2</v>
      </c>
      <c r="AG2198" s="8">
        <v>960.4</v>
      </c>
      <c r="AH2198" s="7">
        <v>28</v>
      </c>
      <c r="AI2198" s="7" t="str" cm="1">
        <f t="array" ref="AI2198">_xlfn.IFS(AH2198&lt;=25,"Young",AH2198&lt;=50,"Adult",AH2198&gt;50,"Old")</f>
        <v>Adult</v>
      </c>
    </row>
    <row r="2199" spans="1:35" x14ac:dyDescent="0.35">
      <c r="A2199" s="11">
        <v>2721</v>
      </c>
      <c r="B2199" s="9">
        <v>43891</v>
      </c>
      <c r="C2199" s="10">
        <f t="shared" ca="1" si="34"/>
        <v>6.2194444444444441</v>
      </c>
      <c r="D2199" s="11" t="s">
        <v>52</v>
      </c>
      <c r="E2199" s="11" t="s">
        <v>68</v>
      </c>
      <c r="F2199" s="11" t="s">
        <v>29</v>
      </c>
      <c r="G2199" s="11" t="s">
        <v>54</v>
      </c>
      <c r="H2199" s="11" t="s">
        <v>44</v>
      </c>
      <c r="I2199" s="11" t="s">
        <v>54</v>
      </c>
      <c r="J2199" s="11" t="s">
        <v>56</v>
      </c>
      <c r="K2199" s="11" t="s">
        <v>99</v>
      </c>
      <c r="L2199" s="9">
        <v>29905</v>
      </c>
      <c r="M2199" s="11" t="s">
        <v>162</v>
      </c>
      <c r="N2199" s="11" t="s">
        <v>47</v>
      </c>
      <c r="O2199" s="11" t="s">
        <v>48</v>
      </c>
      <c r="P2199" s="11" t="s">
        <v>66</v>
      </c>
      <c r="Q2199" s="11" t="s">
        <v>39</v>
      </c>
      <c r="R2199" s="11" cm="1">
        <f t="array" ref="R2199">_xlfn.IFS(Table3[[#This Row],[Performance Levels]]="Exceeds",4,Table3[[#This Row],[Performance Levels]]="Fully Meets",3,Table3[[#This Row],[Performance Levels]]="PIP",1,Table3[[#This Row],[Performance Levels]]="Needs Improvement",2)</f>
        <v>3</v>
      </c>
      <c r="S2199" s="11">
        <v>4</v>
      </c>
      <c r="T2199" s="11" t="str" cm="1">
        <f t="array" ref="T2199">_xlfn.IFS(S2199&lt;=2,"Excellent",S2199=3,"Average",S2199&lt;=5,"Poor")</f>
        <v>Poor</v>
      </c>
      <c r="U2199" s="9">
        <v>45011</v>
      </c>
      <c r="V2199" s="11">
        <v>1</v>
      </c>
      <c r="W2199" s="11" t="str" cm="1">
        <f t="array" ref="W2199">_xlfn.IFS(S2199&lt;=2,"High",S2199=3,"Moderate",S2199&lt;=5,"Low")</f>
        <v>Low</v>
      </c>
      <c r="X2199" s="11">
        <v>4</v>
      </c>
      <c r="Y2199" s="11" t="str" cm="1">
        <f t="array" ref="Y2199">_xlfn.IFS(S2199&lt;=2,"High",S2199=3,"Moderate",S2199&lt;=5,"Low")</f>
        <v>Low</v>
      </c>
      <c r="Z2199" s="11">
        <v>3</v>
      </c>
      <c r="AA2199" s="11" t="str" cm="1">
        <f t="array" ref="AA2199">_xlfn.IFS(S2199&lt;=2,"High",S2199=3,"Moderate",S2199&lt;=5,"Low")</f>
        <v>Low</v>
      </c>
      <c r="AB2199" s="9">
        <v>44853</v>
      </c>
      <c r="AC2199" s="11" t="s">
        <v>61</v>
      </c>
      <c r="AD2199" s="11" t="s">
        <v>41</v>
      </c>
      <c r="AE2199" s="11" t="s">
        <v>51</v>
      </c>
      <c r="AF2199" s="11">
        <v>4</v>
      </c>
      <c r="AG2199" s="12">
        <v>173.54</v>
      </c>
      <c r="AH2199" s="11">
        <v>39</v>
      </c>
      <c r="AI2199" s="11" t="str" cm="1">
        <f t="array" ref="AI2199">_xlfn.IFS(AH2199&lt;=25,"Young",AH2199&lt;=50,"Adult",AH2199&gt;50,"Old")</f>
        <v>Adult</v>
      </c>
    </row>
    <row r="2200" spans="1:35" x14ac:dyDescent="0.35">
      <c r="A2200" s="7">
        <v>2722</v>
      </c>
      <c r="B2200" s="5">
        <v>44109</v>
      </c>
      <c r="C2200" s="6">
        <f t="shared" ca="1" si="34"/>
        <v>5.625</v>
      </c>
      <c r="D2200" s="7" t="s">
        <v>52</v>
      </c>
      <c r="E2200" s="7" t="s">
        <v>28</v>
      </c>
      <c r="F2200" s="7" t="s">
        <v>29</v>
      </c>
      <c r="G2200" s="7" t="s">
        <v>30</v>
      </c>
      <c r="H2200" s="7" t="s">
        <v>31</v>
      </c>
      <c r="I2200" s="7" t="s">
        <v>32</v>
      </c>
      <c r="J2200" s="7" t="s">
        <v>56</v>
      </c>
      <c r="K2200" s="7" t="s">
        <v>64</v>
      </c>
      <c r="L2200" s="5">
        <v>29191</v>
      </c>
      <c r="M2200" s="7" t="s">
        <v>157</v>
      </c>
      <c r="N2200" s="7" t="s">
        <v>47</v>
      </c>
      <c r="O2200" s="7" t="s">
        <v>37</v>
      </c>
      <c r="P2200" s="7" t="s">
        <v>60</v>
      </c>
      <c r="Q2200" s="7" t="s">
        <v>39</v>
      </c>
      <c r="R2200" s="7" cm="1">
        <f t="array" ref="R2200">_xlfn.IFS(Table3[[#This Row],[Performance Levels]]="Exceeds",4,Table3[[#This Row],[Performance Levels]]="Fully Meets",3,Table3[[#This Row],[Performance Levels]]="PIP",1,Table3[[#This Row],[Performance Levels]]="Needs Improvement",2)</f>
        <v>3</v>
      </c>
      <c r="S2200" s="7">
        <v>2</v>
      </c>
      <c r="T2200" s="7" t="str" cm="1">
        <f t="array" ref="T2200">_xlfn.IFS(S2200&lt;=2,"Excellent",S2200=3,"Average",S2200&lt;=5,"Poor")</f>
        <v>Excellent</v>
      </c>
      <c r="U2200" s="5">
        <v>44913</v>
      </c>
      <c r="V2200" s="7">
        <v>3</v>
      </c>
      <c r="W2200" s="7" t="str" cm="1">
        <f t="array" ref="W2200">_xlfn.IFS(S2200&lt;=2,"High",S2200=3,"Moderate",S2200&lt;=5,"Low")</f>
        <v>High</v>
      </c>
      <c r="X2200" s="7">
        <v>4</v>
      </c>
      <c r="Y2200" s="7" t="str" cm="1">
        <f t="array" ref="Y2200">_xlfn.IFS(S2200&lt;=2,"High",S2200=3,"Moderate",S2200&lt;=5,"Low")</f>
        <v>High</v>
      </c>
      <c r="Z2200" s="7">
        <v>2</v>
      </c>
      <c r="AA2200" s="7" t="str" cm="1">
        <f t="array" ref="AA2200">_xlfn.IFS(S2200&lt;=2,"High",S2200=3,"Moderate",S2200&lt;=5,"Low")</f>
        <v>High</v>
      </c>
      <c r="AB2200" s="5">
        <v>45124</v>
      </c>
      <c r="AC2200" s="7" t="s">
        <v>40</v>
      </c>
      <c r="AD2200" s="7" t="s">
        <v>50</v>
      </c>
      <c r="AE2200" s="7" t="s">
        <v>72</v>
      </c>
      <c r="AF2200" s="7">
        <v>1</v>
      </c>
      <c r="AG2200" s="8">
        <v>334.08</v>
      </c>
      <c r="AH2200" s="7">
        <v>41</v>
      </c>
      <c r="AI2200" s="7" t="str" cm="1">
        <f t="array" ref="AI2200">_xlfn.IFS(AH2200&lt;=25,"Young",AH2200&lt;=50,"Adult",AH2200&gt;50,"Old")</f>
        <v>Adult</v>
      </c>
    </row>
    <row r="2201" spans="1:35" x14ac:dyDescent="0.35">
      <c r="A2201" s="11">
        <v>2723</v>
      </c>
      <c r="B2201" s="9">
        <v>44328</v>
      </c>
      <c r="C2201" s="10">
        <f t="shared" ca="1" si="34"/>
        <v>5.0222222222222221</v>
      </c>
      <c r="D2201" s="11" t="s">
        <v>52</v>
      </c>
      <c r="E2201" s="11" t="s">
        <v>84</v>
      </c>
      <c r="F2201" s="11" t="s">
        <v>29</v>
      </c>
      <c r="G2201" s="11" t="s">
        <v>45</v>
      </c>
      <c r="H2201" s="11" t="s">
        <v>31</v>
      </c>
      <c r="I2201" s="11" t="s">
        <v>32</v>
      </c>
      <c r="J2201" s="11" t="s">
        <v>56</v>
      </c>
      <c r="K2201" s="11" t="s">
        <v>69</v>
      </c>
      <c r="L2201" s="9">
        <v>27470</v>
      </c>
      <c r="M2201" s="11" t="s">
        <v>161</v>
      </c>
      <c r="N2201" s="11" t="s">
        <v>47</v>
      </c>
      <c r="O2201" s="11" t="s">
        <v>37</v>
      </c>
      <c r="P2201" s="11" t="s">
        <v>38</v>
      </c>
      <c r="Q2201" s="11" t="s">
        <v>39</v>
      </c>
      <c r="R2201" s="11" cm="1">
        <f t="array" ref="R2201">_xlfn.IFS(Table3[[#This Row],[Performance Levels]]="Exceeds",4,Table3[[#This Row],[Performance Levels]]="Fully Meets",3,Table3[[#This Row],[Performance Levels]]="PIP",1,Table3[[#This Row],[Performance Levels]]="Needs Improvement",2)</f>
        <v>3</v>
      </c>
      <c r="S2201" s="11">
        <v>2</v>
      </c>
      <c r="T2201" s="11" t="str" cm="1">
        <f t="array" ref="T2201">_xlfn.IFS(S2201&lt;=2,"Excellent",S2201=3,"Average",S2201&lt;=5,"Poor")</f>
        <v>Excellent</v>
      </c>
      <c r="U2201" s="9">
        <v>44957</v>
      </c>
      <c r="V2201" s="11">
        <v>3</v>
      </c>
      <c r="W2201" s="11" t="str" cm="1">
        <f t="array" ref="W2201">_xlfn.IFS(S2201&lt;=2,"High",S2201=3,"Moderate",S2201&lt;=5,"Low")</f>
        <v>High</v>
      </c>
      <c r="X2201" s="11">
        <v>1</v>
      </c>
      <c r="Y2201" s="11" t="str" cm="1">
        <f t="array" ref="Y2201">_xlfn.IFS(S2201&lt;=2,"High",S2201=3,"Moderate",S2201&lt;=5,"Low")</f>
        <v>High</v>
      </c>
      <c r="Z2201" s="11">
        <v>5</v>
      </c>
      <c r="AA2201" s="11" t="str" cm="1">
        <f t="array" ref="AA2201">_xlfn.IFS(S2201&lt;=2,"High",S2201=3,"Moderate",S2201&lt;=5,"Low")</f>
        <v>High</v>
      </c>
      <c r="AB2201" s="9">
        <v>45129</v>
      </c>
      <c r="AC2201" s="11" t="s">
        <v>40</v>
      </c>
      <c r="AD2201" s="11" t="s">
        <v>50</v>
      </c>
      <c r="AE2201" s="11" t="s">
        <v>51</v>
      </c>
      <c r="AF2201" s="11">
        <v>3</v>
      </c>
      <c r="AG2201" s="12">
        <v>763.23</v>
      </c>
      <c r="AH2201" s="11">
        <v>46</v>
      </c>
      <c r="AI2201" s="11" t="str" cm="1">
        <f t="array" ref="AI2201">_xlfn.IFS(AH2201&lt;=25,"Young",AH2201&lt;=50,"Adult",AH2201&gt;50,"Old")</f>
        <v>Adult</v>
      </c>
    </row>
    <row r="2202" spans="1:35" x14ac:dyDescent="0.35">
      <c r="A2202" s="7">
        <v>2724</v>
      </c>
      <c r="B2202" s="5">
        <v>44927</v>
      </c>
      <c r="C2202" s="6">
        <f t="shared" ca="1" si="34"/>
        <v>3.3861111111111111</v>
      </c>
      <c r="D2202" s="7" t="s">
        <v>52</v>
      </c>
      <c r="E2202" s="7" t="s">
        <v>43</v>
      </c>
      <c r="F2202" s="7" t="s">
        <v>29</v>
      </c>
      <c r="G2202" s="7" t="s">
        <v>45</v>
      </c>
      <c r="H2202" s="7" t="s">
        <v>55</v>
      </c>
      <c r="I2202" s="7" t="s">
        <v>32</v>
      </c>
      <c r="J2202" s="7" t="s">
        <v>56</v>
      </c>
      <c r="K2202" s="7" t="s">
        <v>101</v>
      </c>
      <c r="L2202" s="5">
        <v>52246</v>
      </c>
      <c r="M2202" s="7" t="s">
        <v>152</v>
      </c>
      <c r="N2202" s="7" t="s">
        <v>47</v>
      </c>
      <c r="O2202" s="7" t="s">
        <v>59</v>
      </c>
      <c r="P2202" s="7" t="s">
        <v>76</v>
      </c>
      <c r="Q2202" s="7" t="s">
        <v>39</v>
      </c>
      <c r="R2202" s="7" cm="1">
        <f t="array" ref="R2202">_xlfn.IFS(Table3[[#This Row],[Performance Levels]]="Exceeds",4,Table3[[#This Row],[Performance Levels]]="Fully Meets",3,Table3[[#This Row],[Performance Levels]]="PIP",1,Table3[[#This Row],[Performance Levels]]="Needs Improvement",2)</f>
        <v>3</v>
      </c>
      <c r="S2202" s="7">
        <v>1</v>
      </c>
      <c r="T2202" s="7" t="str" cm="1">
        <f t="array" ref="T2202">_xlfn.IFS(S2202&lt;=2,"Excellent",S2202=3,"Average",S2202&lt;=5,"Poor")</f>
        <v>Excellent</v>
      </c>
      <c r="U2202" s="5">
        <v>44927</v>
      </c>
      <c r="V2202" s="7">
        <v>5</v>
      </c>
      <c r="W2202" s="7" t="str" cm="1">
        <f t="array" ref="W2202">_xlfn.IFS(S2202&lt;=2,"High",S2202=3,"Moderate",S2202&lt;=5,"Low")</f>
        <v>High</v>
      </c>
      <c r="X2202" s="7">
        <v>3</v>
      </c>
      <c r="Y2202" s="7" t="str" cm="1">
        <f t="array" ref="Y2202">_xlfn.IFS(S2202&lt;=2,"High",S2202=3,"Moderate",S2202&lt;=5,"Low")</f>
        <v>High</v>
      </c>
      <c r="Z2202" s="7">
        <v>4</v>
      </c>
      <c r="AA2202" s="7" t="str" cm="1">
        <f t="array" ref="AA2202">_xlfn.IFS(S2202&lt;=2,"High",S2202=3,"Moderate",S2202&lt;=5,"Low")</f>
        <v>High</v>
      </c>
      <c r="AB2202" s="5">
        <v>45080</v>
      </c>
      <c r="AC2202" s="7" t="s">
        <v>40</v>
      </c>
      <c r="AD2202" s="7" t="s">
        <v>50</v>
      </c>
      <c r="AE2202" s="7" t="s">
        <v>62</v>
      </c>
      <c r="AF2202" s="7">
        <v>2</v>
      </c>
      <c r="AG2202" s="8">
        <v>611.51</v>
      </c>
      <c r="AH2202" s="7">
        <v>80</v>
      </c>
      <c r="AI2202" s="7" t="str" cm="1">
        <f t="array" ref="AI2202">_xlfn.IFS(AH2202&lt;=25,"Young",AH2202&lt;=50,"Adult",AH2202&gt;50,"Old")</f>
        <v>Old</v>
      </c>
    </row>
    <row r="2203" spans="1:35" x14ac:dyDescent="0.35">
      <c r="A2203" s="11">
        <v>2725</v>
      </c>
      <c r="B2203" s="9">
        <v>43787</v>
      </c>
      <c r="C2203" s="10">
        <f t="shared" ca="1" si="34"/>
        <v>6.5055555555555555</v>
      </c>
      <c r="D2203" s="11" t="s">
        <v>52</v>
      </c>
      <c r="E2203" s="11" t="s">
        <v>86</v>
      </c>
      <c r="F2203" s="11" t="s">
        <v>29</v>
      </c>
      <c r="G2203" s="11" t="s">
        <v>30</v>
      </c>
      <c r="H2203" s="11" t="s">
        <v>55</v>
      </c>
      <c r="I2203" s="11" t="s">
        <v>54</v>
      </c>
      <c r="J2203" s="11" t="s">
        <v>56</v>
      </c>
      <c r="K2203" s="11" t="s">
        <v>69</v>
      </c>
      <c r="L2203" s="9">
        <v>25405</v>
      </c>
      <c r="M2203" s="11" t="s">
        <v>152</v>
      </c>
      <c r="N2203" s="11" t="s">
        <v>47</v>
      </c>
      <c r="O2203" s="11" t="s">
        <v>37</v>
      </c>
      <c r="P2203" s="11" t="s">
        <v>60</v>
      </c>
      <c r="Q2203" s="11" t="s">
        <v>39</v>
      </c>
      <c r="R2203" s="11" cm="1">
        <f t="array" ref="R2203">_xlfn.IFS(Table3[[#This Row],[Performance Levels]]="Exceeds",4,Table3[[#This Row],[Performance Levels]]="Fully Meets",3,Table3[[#This Row],[Performance Levels]]="PIP",1,Table3[[#This Row],[Performance Levels]]="Needs Improvement",2)</f>
        <v>3</v>
      </c>
      <c r="S2203" s="11">
        <v>4</v>
      </c>
      <c r="T2203" s="11" t="str" cm="1">
        <f t="array" ref="T2203">_xlfn.IFS(S2203&lt;=2,"Excellent",S2203=3,"Average",S2203&lt;=5,"Poor")</f>
        <v>Poor</v>
      </c>
      <c r="U2203" s="9">
        <v>44956</v>
      </c>
      <c r="V2203" s="11">
        <v>4</v>
      </c>
      <c r="W2203" s="11" t="str" cm="1">
        <f t="array" ref="W2203">_xlfn.IFS(S2203&lt;=2,"High",S2203=3,"Moderate",S2203&lt;=5,"Low")</f>
        <v>Low</v>
      </c>
      <c r="X2203" s="11">
        <v>1</v>
      </c>
      <c r="Y2203" s="11" t="str" cm="1">
        <f t="array" ref="Y2203">_xlfn.IFS(S2203&lt;=2,"High",S2203=3,"Moderate",S2203&lt;=5,"Low")</f>
        <v>Low</v>
      </c>
      <c r="Z2203" s="11">
        <v>5</v>
      </c>
      <c r="AA2203" s="11" t="str" cm="1">
        <f t="array" ref="AA2203">_xlfn.IFS(S2203&lt;=2,"High",S2203=3,"Moderate",S2203&lt;=5,"Low")</f>
        <v>Low</v>
      </c>
      <c r="AB2203" s="9">
        <v>44924</v>
      </c>
      <c r="AC2203" s="11" t="s">
        <v>67</v>
      </c>
      <c r="AD2203" s="11" t="s">
        <v>41</v>
      </c>
      <c r="AE2203" s="11" t="s">
        <v>51</v>
      </c>
      <c r="AF2203" s="11">
        <v>2</v>
      </c>
      <c r="AG2203" s="12">
        <v>354.21</v>
      </c>
      <c r="AH2203" s="11">
        <v>50</v>
      </c>
      <c r="AI2203" s="11" t="str" cm="1">
        <f t="array" ref="AI2203">_xlfn.IFS(AH2203&lt;=25,"Young",AH2203&lt;=50,"Adult",AH2203&gt;50,"Old")</f>
        <v>Adult</v>
      </c>
    </row>
    <row r="2204" spans="1:35" x14ac:dyDescent="0.35">
      <c r="A2204" s="7">
        <v>2726</v>
      </c>
      <c r="B2204" s="5">
        <v>44328</v>
      </c>
      <c r="C2204" s="6">
        <f t="shared" ca="1" si="34"/>
        <v>5.0222222222222221</v>
      </c>
      <c r="D2204" s="7" t="s">
        <v>52</v>
      </c>
      <c r="E2204" s="7" t="s">
        <v>63</v>
      </c>
      <c r="F2204" s="7" t="s">
        <v>29</v>
      </c>
      <c r="G2204" s="7" t="s">
        <v>30</v>
      </c>
      <c r="H2204" s="7" t="s">
        <v>55</v>
      </c>
      <c r="I2204" s="7" t="s">
        <v>54</v>
      </c>
      <c r="J2204" s="7" t="s">
        <v>56</v>
      </c>
      <c r="K2204" s="7" t="s">
        <v>100</v>
      </c>
      <c r="L2204" s="5">
        <v>25987</v>
      </c>
      <c r="M2204" s="7" t="s">
        <v>159</v>
      </c>
      <c r="N2204" s="7" t="s">
        <v>47</v>
      </c>
      <c r="O2204" s="7" t="s">
        <v>83</v>
      </c>
      <c r="P2204" s="7" t="s">
        <v>60</v>
      </c>
      <c r="Q2204" s="7" t="s">
        <v>39</v>
      </c>
      <c r="R2204" s="7" cm="1">
        <f t="array" ref="R2204">_xlfn.IFS(Table3[[#This Row],[Performance Levels]]="Exceeds",4,Table3[[#This Row],[Performance Levels]]="Fully Meets",3,Table3[[#This Row],[Performance Levels]]="PIP",1,Table3[[#This Row],[Performance Levels]]="Needs Improvement",2)</f>
        <v>3</v>
      </c>
      <c r="S2204" s="7">
        <v>2</v>
      </c>
      <c r="T2204" s="7" t="str" cm="1">
        <f t="array" ref="T2204">_xlfn.IFS(S2204&lt;=2,"Excellent",S2204=3,"Average",S2204&lt;=5,"Poor")</f>
        <v>Excellent</v>
      </c>
      <c r="U2204" s="5">
        <v>45136</v>
      </c>
      <c r="V2204" s="7">
        <v>2</v>
      </c>
      <c r="W2204" s="7" t="str" cm="1">
        <f t="array" ref="W2204">_xlfn.IFS(S2204&lt;=2,"High",S2204=3,"Moderate",S2204&lt;=5,"Low")</f>
        <v>High</v>
      </c>
      <c r="X2204" s="7">
        <v>4</v>
      </c>
      <c r="Y2204" s="7" t="str" cm="1">
        <f t="array" ref="Y2204">_xlfn.IFS(S2204&lt;=2,"High",S2204=3,"Moderate",S2204&lt;=5,"Low")</f>
        <v>High</v>
      </c>
      <c r="Z2204" s="7">
        <v>2</v>
      </c>
      <c r="AA2204" s="7" t="str" cm="1">
        <f t="array" ref="AA2204">_xlfn.IFS(S2204&lt;=2,"High",S2204=3,"Moderate",S2204&lt;=5,"Low")</f>
        <v>High</v>
      </c>
      <c r="AB2204" s="5">
        <v>44942</v>
      </c>
      <c r="AC2204" s="7" t="s">
        <v>49</v>
      </c>
      <c r="AD2204" s="7" t="s">
        <v>50</v>
      </c>
      <c r="AE2204" s="7" t="s">
        <v>72</v>
      </c>
      <c r="AF2204" s="7">
        <v>3</v>
      </c>
      <c r="AG2204" s="8">
        <v>502.39</v>
      </c>
      <c r="AH2204" s="7">
        <v>50</v>
      </c>
      <c r="AI2204" s="7" t="str" cm="1">
        <f t="array" ref="AI2204">_xlfn.IFS(AH2204&lt;=25,"Young",AH2204&lt;=50,"Adult",AH2204&gt;50,"Old")</f>
        <v>Adult</v>
      </c>
    </row>
    <row r="2205" spans="1:35" x14ac:dyDescent="0.35">
      <c r="A2205" s="11">
        <v>2727</v>
      </c>
      <c r="B2205" s="9">
        <v>43875</v>
      </c>
      <c r="C2205" s="10">
        <f t="shared" ca="1" si="34"/>
        <v>6.2666666666666666</v>
      </c>
      <c r="D2205" s="11" t="s">
        <v>52</v>
      </c>
      <c r="E2205" s="11" t="s">
        <v>93</v>
      </c>
      <c r="F2205" s="11" t="s">
        <v>29</v>
      </c>
      <c r="G2205" s="11" t="s">
        <v>30</v>
      </c>
      <c r="H2205" s="11" t="s">
        <v>31</v>
      </c>
      <c r="I2205" s="11" t="s">
        <v>54</v>
      </c>
      <c r="J2205" s="11" t="s">
        <v>56</v>
      </c>
      <c r="K2205" s="11" t="s">
        <v>64</v>
      </c>
      <c r="L2205" s="9">
        <v>30967</v>
      </c>
      <c r="M2205" s="11" t="s">
        <v>159</v>
      </c>
      <c r="N2205" s="11" t="s">
        <v>47</v>
      </c>
      <c r="O2205" s="11" t="s">
        <v>37</v>
      </c>
      <c r="P2205" s="11" t="s">
        <v>76</v>
      </c>
      <c r="Q2205" s="11" t="s">
        <v>39</v>
      </c>
      <c r="R2205" s="11" cm="1">
        <f t="array" ref="R2205">_xlfn.IFS(Table3[[#This Row],[Performance Levels]]="Exceeds",4,Table3[[#This Row],[Performance Levels]]="Fully Meets",3,Table3[[#This Row],[Performance Levels]]="PIP",1,Table3[[#This Row],[Performance Levels]]="Needs Improvement",2)</f>
        <v>3</v>
      </c>
      <c r="S2205" s="11">
        <v>5</v>
      </c>
      <c r="T2205" s="11" t="str" cm="1">
        <f t="array" ref="T2205">_xlfn.IFS(S2205&lt;=2,"Excellent",S2205=3,"Average",S2205&lt;=5,"Poor")</f>
        <v>Poor</v>
      </c>
      <c r="U2205" s="9">
        <v>45094</v>
      </c>
      <c r="V2205" s="11">
        <v>1</v>
      </c>
      <c r="W2205" s="11" t="str" cm="1">
        <f t="array" ref="W2205">_xlfn.IFS(S2205&lt;=2,"High",S2205=3,"Moderate",S2205&lt;=5,"Low")</f>
        <v>Low</v>
      </c>
      <c r="X2205" s="11">
        <v>3</v>
      </c>
      <c r="Y2205" s="11" t="str" cm="1">
        <f t="array" ref="Y2205">_xlfn.IFS(S2205&lt;=2,"High",S2205=3,"Moderate",S2205&lt;=5,"Low")</f>
        <v>Low</v>
      </c>
      <c r="Z2205" s="11">
        <v>3</v>
      </c>
      <c r="AA2205" s="11" t="str" cm="1">
        <f t="array" ref="AA2205">_xlfn.IFS(S2205&lt;=2,"High",S2205=3,"Moderate",S2205&lt;=5,"Low")</f>
        <v>Low</v>
      </c>
      <c r="AB2205" s="9">
        <v>44926</v>
      </c>
      <c r="AC2205" s="11" t="s">
        <v>91</v>
      </c>
      <c r="AD2205" s="11" t="s">
        <v>41</v>
      </c>
      <c r="AE2205" s="11" t="s">
        <v>51</v>
      </c>
      <c r="AF2205" s="11">
        <v>2</v>
      </c>
      <c r="AG2205" s="12">
        <v>687.99</v>
      </c>
      <c r="AH2205" s="11">
        <v>36</v>
      </c>
      <c r="AI2205" s="11" t="str" cm="1">
        <f t="array" ref="AI2205">_xlfn.IFS(AH2205&lt;=25,"Young",AH2205&lt;=50,"Adult",AH2205&gt;50,"Old")</f>
        <v>Adult</v>
      </c>
    </row>
    <row r="2206" spans="1:35" x14ac:dyDescent="0.35">
      <c r="A2206" s="7">
        <v>2728</v>
      </c>
      <c r="B2206" s="5">
        <v>43959</v>
      </c>
      <c r="C2206" s="6">
        <f t="shared" ca="1" si="34"/>
        <v>6.0333333333333332</v>
      </c>
      <c r="D2206" s="7" t="s">
        <v>52</v>
      </c>
      <c r="E2206" s="7" t="s">
        <v>73</v>
      </c>
      <c r="F2206" s="7" t="s">
        <v>29</v>
      </c>
      <c r="G2206" s="7" t="s">
        <v>54</v>
      </c>
      <c r="H2206" s="7" t="s">
        <v>55</v>
      </c>
      <c r="I2206" s="7" t="s">
        <v>54</v>
      </c>
      <c r="J2206" s="7" t="s">
        <v>56</v>
      </c>
      <c r="K2206" s="7" t="s">
        <v>88</v>
      </c>
      <c r="L2206" s="5">
        <v>20705</v>
      </c>
      <c r="M2206" s="7" t="s">
        <v>154</v>
      </c>
      <c r="N2206" s="7" t="s">
        <v>47</v>
      </c>
      <c r="O2206" s="7" t="s">
        <v>48</v>
      </c>
      <c r="P2206" s="7" t="s">
        <v>60</v>
      </c>
      <c r="Q2206" s="7" t="s">
        <v>39</v>
      </c>
      <c r="R2206" s="7" cm="1">
        <f t="array" ref="R2206">_xlfn.IFS(Table3[[#This Row],[Performance Levels]]="Exceeds",4,Table3[[#This Row],[Performance Levels]]="Fully Meets",3,Table3[[#This Row],[Performance Levels]]="PIP",1,Table3[[#This Row],[Performance Levels]]="Needs Improvement",2)</f>
        <v>3</v>
      </c>
      <c r="S2206" s="7">
        <v>2</v>
      </c>
      <c r="T2206" s="7" t="str" cm="1">
        <f t="array" ref="T2206">_xlfn.IFS(S2206&lt;=2,"Excellent",S2206=3,"Average",S2206&lt;=5,"Poor")</f>
        <v>Excellent</v>
      </c>
      <c r="U2206" s="5">
        <v>44898</v>
      </c>
      <c r="V2206" s="7">
        <v>3</v>
      </c>
      <c r="W2206" s="7" t="str" cm="1">
        <f t="array" ref="W2206">_xlfn.IFS(S2206&lt;=2,"High",S2206=3,"Moderate",S2206&lt;=5,"Low")</f>
        <v>High</v>
      </c>
      <c r="X2206" s="7">
        <v>2</v>
      </c>
      <c r="Y2206" s="7" t="str" cm="1">
        <f t="array" ref="Y2206">_xlfn.IFS(S2206&lt;=2,"High",S2206=3,"Moderate",S2206&lt;=5,"Low")</f>
        <v>High</v>
      </c>
      <c r="Z2206" s="7">
        <v>1</v>
      </c>
      <c r="AA2206" s="7" t="str" cm="1">
        <f t="array" ref="AA2206">_xlfn.IFS(S2206&lt;=2,"High",S2206=3,"Moderate",S2206&lt;=5,"Low")</f>
        <v>High</v>
      </c>
      <c r="AB2206" s="5">
        <v>44953</v>
      </c>
      <c r="AC2206" s="7" t="s">
        <v>61</v>
      </c>
      <c r="AD2206" s="7" t="s">
        <v>41</v>
      </c>
      <c r="AE2206" s="7" t="s">
        <v>62</v>
      </c>
      <c r="AF2206" s="7">
        <v>5</v>
      </c>
      <c r="AG2206" s="8">
        <v>877.47</v>
      </c>
      <c r="AH2206" s="7">
        <v>64</v>
      </c>
      <c r="AI2206" s="7" t="str" cm="1">
        <f t="array" ref="AI2206">_xlfn.IFS(AH2206&lt;=25,"Young",AH2206&lt;=50,"Adult",AH2206&gt;50,"Old")</f>
        <v>Old</v>
      </c>
    </row>
    <row r="2207" spans="1:35" x14ac:dyDescent="0.35">
      <c r="A2207" s="11">
        <v>2729</v>
      </c>
      <c r="B2207" s="9">
        <v>43444</v>
      </c>
      <c r="C2207" s="10">
        <f t="shared" ca="1" si="34"/>
        <v>7.4444444444444446</v>
      </c>
      <c r="D2207" s="11" t="s">
        <v>52</v>
      </c>
      <c r="E2207" s="11" t="s">
        <v>80</v>
      </c>
      <c r="F2207" s="11" t="s">
        <v>29</v>
      </c>
      <c r="G2207" s="11" t="s">
        <v>45</v>
      </c>
      <c r="H2207" s="11" t="s">
        <v>55</v>
      </c>
      <c r="I2207" s="11" t="s">
        <v>54</v>
      </c>
      <c r="J2207" s="11" t="s">
        <v>56</v>
      </c>
      <c r="K2207" s="11" t="s">
        <v>78</v>
      </c>
      <c r="L2207" s="9">
        <v>54127</v>
      </c>
      <c r="M2207" s="11" t="s">
        <v>154</v>
      </c>
      <c r="N2207" s="11" t="s">
        <v>36</v>
      </c>
      <c r="O2207" s="11" t="s">
        <v>48</v>
      </c>
      <c r="P2207" s="11" t="s">
        <v>76</v>
      </c>
      <c r="Q2207" s="11" t="s">
        <v>39</v>
      </c>
      <c r="R2207" s="11" cm="1">
        <f t="array" ref="R2207">_xlfn.IFS(Table3[[#This Row],[Performance Levels]]="Exceeds",4,Table3[[#This Row],[Performance Levels]]="Fully Meets",3,Table3[[#This Row],[Performance Levels]]="PIP",1,Table3[[#This Row],[Performance Levels]]="Needs Improvement",2)</f>
        <v>3</v>
      </c>
      <c r="S2207" s="11">
        <v>2</v>
      </c>
      <c r="T2207" s="11" t="str" cm="1">
        <f t="array" ref="T2207">_xlfn.IFS(S2207&lt;=2,"Excellent",S2207=3,"Average",S2207&lt;=5,"Poor")</f>
        <v>Excellent</v>
      </c>
      <c r="U2207" s="9">
        <v>44981</v>
      </c>
      <c r="V2207" s="11">
        <v>3</v>
      </c>
      <c r="W2207" s="11" t="str" cm="1">
        <f t="array" ref="W2207">_xlfn.IFS(S2207&lt;=2,"High",S2207=3,"Moderate",S2207&lt;=5,"Low")</f>
        <v>High</v>
      </c>
      <c r="X2207" s="11">
        <v>5</v>
      </c>
      <c r="Y2207" s="11" t="str" cm="1">
        <f t="array" ref="Y2207">_xlfn.IFS(S2207&lt;=2,"High",S2207=3,"Moderate",S2207&lt;=5,"Low")</f>
        <v>High</v>
      </c>
      <c r="Z2207" s="11">
        <v>1</v>
      </c>
      <c r="AA2207" s="11" t="str" cm="1">
        <f t="array" ref="AA2207">_xlfn.IFS(S2207&lt;=2,"High",S2207=3,"Moderate",S2207&lt;=5,"Low")</f>
        <v>High</v>
      </c>
      <c r="AB2207" s="9">
        <v>45113</v>
      </c>
      <c r="AC2207" s="11" t="s">
        <v>40</v>
      </c>
      <c r="AD2207" s="11" t="s">
        <v>50</v>
      </c>
      <c r="AE2207" s="11" t="s">
        <v>72</v>
      </c>
      <c r="AF2207" s="11">
        <v>2</v>
      </c>
      <c r="AG2207" s="12">
        <v>700.04</v>
      </c>
      <c r="AH2207" s="11">
        <v>70</v>
      </c>
      <c r="AI2207" s="11" t="str" cm="1">
        <f t="array" ref="AI2207">_xlfn.IFS(AH2207&lt;=25,"Young",AH2207&lt;=50,"Adult",AH2207&gt;50,"Old")</f>
        <v>Old</v>
      </c>
    </row>
    <row r="2208" spans="1:35" x14ac:dyDescent="0.35">
      <c r="A2208" s="7">
        <v>2730</v>
      </c>
      <c r="B2208" s="5">
        <v>44538</v>
      </c>
      <c r="C2208" s="6">
        <f t="shared" ca="1" si="34"/>
        <v>4.45</v>
      </c>
      <c r="D2208" s="7" t="s">
        <v>52</v>
      </c>
      <c r="E2208" s="7" t="s">
        <v>53</v>
      </c>
      <c r="F2208" s="7" t="s">
        <v>29</v>
      </c>
      <c r="G2208" s="7" t="s">
        <v>30</v>
      </c>
      <c r="H2208" s="7" t="s">
        <v>55</v>
      </c>
      <c r="I2208" s="7" t="s">
        <v>45</v>
      </c>
      <c r="J2208" s="7" t="s">
        <v>56</v>
      </c>
      <c r="K2208" s="7" t="s">
        <v>110</v>
      </c>
      <c r="L2208" s="5">
        <v>24681</v>
      </c>
      <c r="M2208" s="7" t="s">
        <v>140</v>
      </c>
      <c r="N2208" s="7" t="s">
        <v>36</v>
      </c>
      <c r="O2208" s="7" t="s">
        <v>48</v>
      </c>
      <c r="P2208" s="7" t="s">
        <v>60</v>
      </c>
      <c r="Q2208" s="7" t="s">
        <v>39</v>
      </c>
      <c r="R2208" s="7" cm="1">
        <f t="array" ref="R2208">_xlfn.IFS(Table3[[#This Row],[Performance Levels]]="Exceeds",4,Table3[[#This Row],[Performance Levels]]="Fully Meets",3,Table3[[#This Row],[Performance Levels]]="PIP",1,Table3[[#This Row],[Performance Levels]]="Needs Improvement",2)</f>
        <v>3</v>
      </c>
      <c r="S2208" s="7">
        <v>2</v>
      </c>
      <c r="T2208" s="7" t="str" cm="1">
        <f t="array" ref="T2208">_xlfn.IFS(S2208&lt;=2,"Excellent",S2208=3,"Average",S2208&lt;=5,"Poor")</f>
        <v>Excellent</v>
      </c>
      <c r="U2208" s="5">
        <v>44820</v>
      </c>
      <c r="V2208" s="7">
        <v>2</v>
      </c>
      <c r="W2208" s="7" t="str" cm="1">
        <f t="array" ref="W2208">_xlfn.IFS(S2208&lt;=2,"High",S2208=3,"Moderate",S2208&lt;=5,"Low")</f>
        <v>High</v>
      </c>
      <c r="X2208" s="7">
        <v>3</v>
      </c>
      <c r="Y2208" s="7" t="str" cm="1">
        <f t="array" ref="Y2208">_xlfn.IFS(S2208&lt;=2,"High",S2208=3,"Moderate",S2208&lt;=5,"Low")</f>
        <v>High</v>
      </c>
      <c r="Z2208" s="7">
        <v>4</v>
      </c>
      <c r="AA2208" s="7" t="str" cm="1">
        <f t="array" ref="AA2208">_xlfn.IFS(S2208&lt;=2,"High",S2208=3,"Moderate",S2208&lt;=5,"Low")</f>
        <v>High</v>
      </c>
      <c r="AB2208" s="5">
        <v>45066</v>
      </c>
      <c r="AC2208" s="7" t="s">
        <v>61</v>
      </c>
      <c r="AD2208" s="7" t="s">
        <v>50</v>
      </c>
      <c r="AE2208" s="7" t="s">
        <v>51</v>
      </c>
      <c r="AF2208" s="7">
        <v>5</v>
      </c>
      <c r="AG2208" s="8">
        <v>486.43</v>
      </c>
      <c r="AH2208" s="7">
        <v>54</v>
      </c>
      <c r="AI2208" s="7" t="str" cm="1">
        <f t="array" ref="AI2208">_xlfn.IFS(AH2208&lt;=25,"Young",AH2208&lt;=50,"Adult",AH2208&gt;50,"Old")</f>
        <v>Old</v>
      </c>
    </row>
    <row r="2209" spans="1:35" x14ac:dyDescent="0.35">
      <c r="A2209" s="11">
        <v>2731</v>
      </c>
      <c r="B2209" s="9">
        <v>43496</v>
      </c>
      <c r="C2209" s="10">
        <f t="shared" ca="1" si="34"/>
        <v>7.3055555555555554</v>
      </c>
      <c r="D2209" s="11" t="s">
        <v>136</v>
      </c>
      <c r="E2209" s="11" t="s">
        <v>68</v>
      </c>
      <c r="F2209" s="11" t="s">
        <v>29</v>
      </c>
      <c r="G2209" s="11" t="s">
        <v>45</v>
      </c>
      <c r="H2209" s="11" t="s">
        <v>31</v>
      </c>
      <c r="I2209" s="11" t="s">
        <v>54</v>
      </c>
      <c r="J2209" s="11" t="s">
        <v>56</v>
      </c>
      <c r="K2209" s="11" t="s">
        <v>64</v>
      </c>
      <c r="L2209" s="9">
        <v>54787</v>
      </c>
      <c r="M2209" s="11" t="s">
        <v>35</v>
      </c>
      <c r="N2209" s="11" t="s">
        <v>36</v>
      </c>
      <c r="O2209" s="11" t="s">
        <v>59</v>
      </c>
      <c r="P2209" s="11" t="s">
        <v>66</v>
      </c>
      <c r="Q2209" s="11" t="s">
        <v>39</v>
      </c>
      <c r="R2209" s="11" cm="1">
        <f t="array" ref="R2209">_xlfn.IFS(Table3[[#This Row],[Performance Levels]]="Exceeds",4,Table3[[#This Row],[Performance Levels]]="Fully Meets",3,Table3[[#This Row],[Performance Levels]]="PIP",1,Table3[[#This Row],[Performance Levels]]="Needs Improvement",2)</f>
        <v>3</v>
      </c>
      <c r="S2209" s="11">
        <v>1</v>
      </c>
      <c r="T2209" s="11" t="str" cm="1">
        <f t="array" ref="T2209">_xlfn.IFS(S2209&lt;=2,"Excellent",S2209=3,"Average",S2209&lt;=5,"Poor")</f>
        <v>Excellent</v>
      </c>
      <c r="U2209" s="9">
        <v>45042</v>
      </c>
      <c r="V2209" s="11">
        <v>2</v>
      </c>
      <c r="W2209" s="11" t="str" cm="1">
        <f t="array" ref="W2209">_xlfn.IFS(S2209&lt;=2,"High",S2209=3,"Moderate",S2209&lt;=5,"Low")</f>
        <v>High</v>
      </c>
      <c r="X2209" s="11">
        <v>3</v>
      </c>
      <c r="Y2209" s="11" t="str" cm="1">
        <f t="array" ref="Y2209">_xlfn.IFS(S2209&lt;=2,"High",S2209=3,"Moderate",S2209&lt;=5,"Low")</f>
        <v>High</v>
      </c>
      <c r="Z2209" s="11">
        <v>2</v>
      </c>
      <c r="AA2209" s="11" t="str" cm="1">
        <f t="array" ref="AA2209">_xlfn.IFS(S2209&lt;=2,"High",S2209=3,"Moderate",S2209&lt;=5,"Low")</f>
        <v>High</v>
      </c>
      <c r="AB2209" s="9">
        <v>45036</v>
      </c>
      <c r="AC2209" s="11" t="s">
        <v>67</v>
      </c>
      <c r="AD2209" s="11" t="s">
        <v>41</v>
      </c>
      <c r="AE2209" s="11" t="s">
        <v>42</v>
      </c>
      <c r="AF2209" s="11">
        <v>1</v>
      </c>
      <c r="AG2209" s="12">
        <v>897.96</v>
      </c>
      <c r="AH2209" s="11">
        <v>70</v>
      </c>
      <c r="AI2209" s="11" t="str" cm="1">
        <f t="array" ref="AI2209">_xlfn.IFS(AH2209&lt;=25,"Young",AH2209&lt;=50,"Adult",AH2209&gt;50,"Old")</f>
        <v>Old</v>
      </c>
    </row>
    <row r="2210" spans="1:35" x14ac:dyDescent="0.35">
      <c r="A2210" s="7">
        <v>2732</v>
      </c>
      <c r="B2210" s="5">
        <v>44804</v>
      </c>
      <c r="C2210" s="6">
        <f t="shared" ca="1" si="34"/>
        <v>3.7222222222222223</v>
      </c>
      <c r="D2210" s="7" t="s">
        <v>52</v>
      </c>
      <c r="E2210" s="7" t="s">
        <v>93</v>
      </c>
      <c r="F2210" s="7" t="s">
        <v>29</v>
      </c>
      <c r="G2210" s="7" t="s">
        <v>30</v>
      </c>
      <c r="H2210" s="7" t="s">
        <v>44</v>
      </c>
      <c r="I2210" s="7" t="s">
        <v>54</v>
      </c>
      <c r="J2210" s="7" t="s">
        <v>56</v>
      </c>
      <c r="K2210" s="7" t="s">
        <v>99</v>
      </c>
      <c r="L2210" s="5">
        <v>32605</v>
      </c>
      <c r="M2210" s="7" t="s">
        <v>160</v>
      </c>
      <c r="N2210" s="7" t="s">
        <v>47</v>
      </c>
      <c r="O2210" s="7" t="s">
        <v>71</v>
      </c>
      <c r="P2210" s="7" t="s">
        <v>60</v>
      </c>
      <c r="Q2210" s="7" t="s">
        <v>39</v>
      </c>
      <c r="R2210" s="7" cm="1">
        <f t="array" ref="R2210">_xlfn.IFS(Table3[[#This Row],[Performance Levels]]="Exceeds",4,Table3[[#This Row],[Performance Levels]]="Fully Meets",3,Table3[[#This Row],[Performance Levels]]="PIP",1,Table3[[#This Row],[Performance Levels]]="Needs Improvement",2)</f>
        <v>3</v>
      </c>
      <c r="S2210" s="7">
        <v>2</v>
      </c>
      <c r="T2210" s="7" t="str" cm="1">
        <f t="array" ref="T2210">_xlfn.IFS(S2210&lt;=2,"Excellent",S2210=3,"Average",S2210&lt;=5,"Poor")</f>
        <v>Excellent</v>
      </c>
      <c r="U2210" s="5">
        <v>44869</v>
      </c>
      <c r="V2210" s="7">
        <v>1</v>
      </c>
      <c r="W2210" s="7" t="str" cm="1">
        <f t="array" ref="W2210">_xlfn.IFS(S2210&lt;=2,"High",S2210=3,"Moderate",S2210&lt;=5,"Low")</f>
        <v>High</v>
      </c>
      <c r="X2210" s="7">
        <v>5</v>
      </c>
      <c r="Y2210" s="7" t="str" cm="1">
        <f t="array" ref="Y2210">_xlfn.IFS(S2210&lt;=2,"High",S2210=3,"Moderate",S2210&lt;=5,"Low")</f>
        <v>High</v>
      </c>
      <c r="Z2210" s="7">
        <v>3</v>
      </c>
      <c r="AA2210" s="7" t="str" cm="1">
        <f t="array" ref="AA2210">_xlfn.IFS(S2210&lt;=2,"High",S2210=3,"Moderate",S2210&lt;=5,"Low")</f>
        <v>High</v>
      </c>
      <c r="AB2210" s="5">
        <v>44980</v>
      </c>
      <c r="AC2210" s="7" t="s">
        <v>49</v>
      </c>
      <c r="AD2210" s="7" t="s">
        <v>41</v>
      </c>
      <c r="AE2210" s="7" t="s">
        <v>62</v>
      </c>
      <c r="AF2210" s="7">
        <v>3</v>
      </c>
      <c r="AG2210" s="8">
        <v>147.28</v>
      </c>
      <c r="AH2210" s="7">
        <v>33</v>
      </c>
      <c r="AI2210" s="7" t="str" cm="1">
        <f t="array" ref="AI2210">_xlfn.IFS(AH2210&lt;=25,"Young",AH2210&lt;=50,"Adult",AH2210&gt;50,"Old")</f>
        <v>Adult</v>
      </c>
    </row>
    <row r="2211" spans="1:35" x14ac:dyDescent="0.35">
      <c r="A2211" s="11">
        <v>2733</v>
      </c>
      <c r="B2211" s="9">
        <v>44593</v>
      </c>
      <c r="C2211" s="10">
        <f t="shared" ca="1" si="34"/>
        <v>4.302777777777778</v>
      </c>
      <c r="D2211" s="11" t="s">
        <v>52</v>
      </c>
      <c r="E2211" s="11" t="s">
        <v>73</v>
      </c>
      <c r="F2211" s="11" t="s">
        <v>29</v>
      </c>
      <c r="G2211" s="11" t="s">
        <v>30</v>
      </c>
      <c r="H2211" s="11" t="s">
        <v>44</v>
      </c>
      <c r="I2211" s="11" t="s">
        <v>32</v>
      </c>
      <c r="J2211" s="11" t="s">
        <v>56</v>
      </c>
      <c r="K2211" s="11" t="s">
        <v>57</v>
      </c>
      <c r="L2211" s="9">
        <v>35069</v>
      </c>
      <c r="M2211" s="11" t="s">
        <v>155</v>
      </c>
      <c r="N2211" s="11" t="s">
        <v>47</v>
      </c>
      <c r="O2211" s="11" t="s">
        <v>71</v>
      </c>
      <c r="P2211" s="11" t="s">
        <v>60</v>
      </c>
      <c r="Q2211" s="11" t="s">
        <v>39</v>
      </c>
      <c r="R2211" s="11" cm="1">
        <f t="array" ref="R2211">_xlfn.IFS(Table3[[#This Row],[Performance Levels]]="Exceeds",4,Table3[[#This Row],[Performance Levels]]="Fully Meets",3,Table3[[#This Row],[Performance Levels]]="PIP",1,Table3[[#This Row],[Performance Levels]]="Needs Improvement",2)</f>
        <v>3</v>
      </c>
      <c r="S2211" s="11">
        <v>5</v>
      </c>
      <c r="T2211" s="11" t="str" cm="1">
        <f t="array" ref="T2211">_xlfn.IFS(S2211&lt;=2,"Excellent",S2211=3,"Average",S2211&lt;=5,"Poor")</f>
        <v>Poor</v>
      </c>
      <c r="U2211" s="9">
        <v>45019</v>
      </c>
      <c r="V2211" s="11">
        <v>3</v>
      </c>
      <c r="W2211" s="11" t="str" cm="1">
        <f t="array" ref="W2211">_xlfn.IFS(S2211&lt;=2,"High",S2211=3,"Moderate",S2211&lt;=5,"Low")</f>
        <v>Low</v>
      </c>
      <c r="X2211" s="11">
        <v>4</v>
      </c>
      <c r="Y2211" s="11" t="str" cm="1">
        <f t="array" ref="Y2211">_xlfn.IFS(S2211&lt;=2,"High",S2211=3,"Moderate",S2211&lt;=5,"Low")</f>
        <v>Low</v>
      </c>
      <c r="Z2211" s="11">
        <v>1</v>
      </c>
      <c r="AA2211" s="11" t="str" cm="1">
        <f t="array" ref="AA2211">_xlfn.IFS(S2211&lt;=2,"High",S2211=3,"Moderate",S2211&lt;=5,"Low")</f>
        <v>Low</v>
      </c>
      <c r="AB2211" s="9">
        <v>44969</v>
      </c>
      <c r="AC2211" s="11" t="s">
        <v>40</v>
      </c>
      <c r="AD2211" s="11" t="s">
        <v>41</v>
      </c>
      <c r="AE2211" s="11" t="s">
        <v>62</v>
      </c>
      <c r="AF2211" s="11">
        <v>5</v>
      </c>
      <c r="AG2211" s="12">
        <v>612.96</v>
      </c>
      <c r="AH2211" s="11">
        <v>26</v>
      </c>
      <c r="AI2211" s="11" t="str" cm="1">
        <f t="array" ref="AI2211">_xlfn.IFS(AH2211&lt;=25,"Young",AH2211&lt;=50,"Adult",AH2211&gt;50,"Old")</f>
        <v>Adult</v>
      </c>
    </row>
    <row r="2212" spans="1:35" x14ac:dyDescent="0.35">
      <c r="A2212" s="7">
        <v>2734</v>
      </c>
      <c r="B2212" s="5">
        <v>44167</v>
      </c>
      <c r="C2212" s="6">
        <f t="shared" ca="1" si="34"/>
        <v>5.4666666666666668</v>
      </c>
      <c r="D2212" s="7" t="s">
        <v>52</v>
      </c>
      <c r="E2212" s="7" t="s">
        <v>80</v>
      </c>
      <c r="F2212" s="7" t="s">
        <v>29</v>
      </c>
      <c r="G2212" s="7" t="s">
        <v>30</v>
      </c>
      <c r="H2212" s="7" t="s">
        <v>31</v>
      </c>
      <c r="I2212" s="7" t="s">
        <v>45</v>
      </c>
      <c r="J2212" s="7" t="s">
        <v>56</v>
      </c>
      <c r="K2212" s="7" t="s">
        <v>64</v>
      </c>
      <c r="L2212" s="5">
        <v>54395</v>
      </c>
      <c r="M2212" s="7" t="s">
        <v>155</v>
      </c>
      <c r="N2212" s="7" t="s">
        <v>36</v>
      </c>
      <c r="O2212" s="7" t="s">
        <v>71</v>
      </c>
      <c r="P2212" s="7" t="s">
        <v>66</v>
      </c>
      <c r="Q2212" s="7" t="s">
        <v>39</v>
      </c>
      <c r="R2212" s="7" cm="1">
        <f t="array" ref="R2212">_xlfn.IFS(Table3[[#This Row],[Performance Levels]]="Exceeds",4,Table3[[#This Row],[Performance Levels]]="Fully Meets",3,Table3[[#This Row],[Performance Levels]]="PIP",1,Table3[[#This Row],[Performance Levels]]="Needs Improvement",2)</f>
        <v>3</v>
      </c>
      <c r="S2212" s="7">
        <v>4</v>
      </c>
      <c r="T2212" s="7" t="str" cm="1">
        <f t="array" ref="T2212">_xlfn.IFS(S2212&lt;=2,"Excellent",S2212=3,"Average",S2212&lt;=5,"Poor")</f>
        <v>Poor</v>
      </c>
      <c r="U2212" s="5">
        <v>45060</v>
      </c>
      <c r="V2212" s="7">
        <v>2</v>
      </c>
      <c r="W2212" s="7" t="str" cm="1">
        <f t="array" ref="W2212">_xlfn.IFS(S2212&lt;=2,"High",S2212=3,"Moderate",S2212&lt;=5,"Low")</f>
        <v>Low</v>
      </c>
      <c r="X2212" s="7">
        <v>2</v>
      </c>
      <c r="Y2212" s="7" t="str" cm="1">
        <f t="array" ref="Y2212">_xlfn.IFS(S2212&lt;=2,"High",S2212=3,"Moderate",S2212&lt;=5,"Low")</f>
        <v>Low</v>
      </c>
      <c r="Z2212" s="7">
        <v>3</v>
      </c>
      <c r="AA2212" s="7" t="str" cm="1">
        <f t="array" ref="AA2212">_xlfn.IFS(S2212&lt;=2,"High",S2212=3,"Moderate",S2212&lt;=5,"Low")</f>
        <v>Low</v>
      </c>
      <c r="AB2212" s="5">
        <v>44979</v>
      </c>
      <c r="AC2212" s="7" t="s">
        <v>91</v>
      </c>
      <c r="AD2212" s="7" t="s">
        <v>50</v>
      </c>
      <c r="AE2212" s="7" t="s">
        <v>62</v>
      </c>
      <c r="AF2212" s="7">
        <v>5</v>
      </c>
      <c r="AG2212" s="8">
        <v>953.92</v>
      </c>
      <c r="AH2212" s="7">
        <v>72</v>
      </c>
      <c r="AI2212" s="7" t="str" cm="1">
        <f t="array" ref="AI2212">_xlfn.IFS(AH2212&lt;=25,"Young",AH2212&lt;=50,"Adult",AH2212&gt;50,"Old")</f>
        <v>Old</v>
      </c>
    </row>
    <row r="2213" spans="1:35" x14ac:dyDescent="0.35">
      <c r="A2213" s="11">
        <v>2735</v>
      </c>
      <c r="B2213" s="9">
        <v>44120</v>
      </c>
      <c r="C2213" s="10">
        <f t="shared" ca="1" si="34"/>
        <v>5.5944444444444441</v>
      </c>
      <c r="D2213" s="11" t="s">
        <v>52</v>
      </c>
      <c r="E2213" s="11" t="s">
        <v>53</v>
      </c>
      <c r="F2213" s="11" t="s">
        <v>29</v>
      </c>
      <c r="G2213" s="11" t="s">
        <v>30</v>
      </c>
      <c r="H2213" s="11" t="s">
        <v>55</v>
      </c>
      <c r="I2213" s="11" t="s">
        <v>45</v>
      </c>
      <c r="J2213" s="11" t="s">
        <v>56</v>
      </c>
      <c r="K2213" s="11" t="s">
        <v>69</v>
      </c>
      <c r="L2213" s="9">
        <v>36991</v>
      </c>
      <c r="M2213" s="11" t="s">
        <v>162</v>
      </c>
      <c r="N2213" s="11" t="s">
        <v>36</v>
      </c>
      <c r="O2213" s="11" t="s">
        <v>83</v>
      </c>
      <c r="P2213" s="11" t="s">
        <v>60</v>
      </c>
      <c r="Q2213" s="11" t="s">
        <v>39</v>
      </c>
      <c r="R2213" s="11" cm="1">
        <f t="array" ref="R2213">_xlfn.IFS(Table3[[#This Row],[Performance Levels]]="Exceeds",4,Table3[[#This Row],[Performance Levels]]="Fully Meets",3,Table3[[#This Row],[Performance Levels]]="PIP",1,Table3[[#This Row],[Performance Levels]]="Needs Improvement",2)</f>
        <v>3</v>
      </c>
      <c r="S2213" s="11">
        <v>2</v>
      </c>
      <c r="T2213" s="11" t="str" cm="1">
        <f t="array" ref="T2213">_xlfn.IFS(S2213&lt;=2,"Excellent",S2213=3,"Average",S2213&lt;=5,"Poor")</f>
        <v>Excellent</v>
      </c>
      <c r="U2213" s="9">
        <v>45079</v>
      </c>
      <c r="V2213" s="11">
        <v>5</v>
      </c>
      <c r="W2213" s="11" t="str" cm="1">
        <f t="array" ref="W2213">_xlfn.IFS(S2213&lt;=2,"High",S2213=3,"Moderate",S2213&lt;=5,"Low")</f>
        <v>High</v>
      </c>
      <c r="X2213" s="11">
        <v>1</v>
      </c>
      <c r="Y2213" s="11" t="str" cm="1">
        <f t="array" ref="Y2213">_xlfn.IFS(S2213&lt;=2,"High",S2213=3,"Moderate",S2213&lt;=5,"Low")</f>
        <v>High</v>
      </c>
      <c r="Z2213" s="11">
        <v>2</v>
      </c>
      <c r="AA2213" s="11" t="str" cm="1">
        <f t="array" ref="AA2213">_xlfn.IFS(S2213&lt;=2,"High",S2213=3,"Moderate",S2213&lt;=5,"Low")</f>
        <v>High</v>
      </c>
      <c r="AB2213" s="9">
        <v>44877</v>
      </c>
      <c r="AC2213" s="11" t="s">
        <v>40</v>
      </c>
      <c r="AD2213" s="11" t="s">
        <v>50</v>
      </c>
      <c r="AE2213" s="11" t="s">
        <v>51</v>
      </c>
      <c r="AF2213" s="11">
        <v>1</v>
      </c>
      <c r="AG2213" s="12">
        <v>519.23</v>
      </c>
      <c r="AH2213" s="11">
        <v>19</v>
      </c>
      <c r="AI2213" s="11" t="str" cm="1">
        <f t="array" ref="AI2213">_xlfn.IFS(AH2213&lt;=25,"Young",AH2213&lt;=50,"Adult",AH2213&gt;50,"Old")</f>
        <v>Young</v>
      </c>
    </row>
    <row r="2214" spans="1:35" x14ac:dyDescent="0.35">
      <c r="A2214" s="7">
        <v>2736</v>
      </c>
      <c r="B2214" s="5">
        <v>43978</v>
      </c>
      <c r="C2214" s="6">
        <f t="shared" ca="1" si="34"/>
        <v>5.9805555555555552</v>
      </c>
      <c r="D2214" s="7" t="s">
        <v>52</v>
      </c>
      <c r="E2214" s="7" t="s">
        <v>68</v>
      </c>
      <c r="F2214" s="7" t="s">
        <v>29</v>
      </c>
      <c r="G2214" s="7" t="s">
        <v>30</v>
      </c>
      <c r="H2214" s="7" t="s">
        <v>44</v>
      </c>
      <c r="I2214" s="7" t="s">
        <v>54</v>
      </c>
      <c r="J2214" s="7" t="s">
        <v>56</v>
      </c>
      <c r="K2214" s="7" t="s">
        <v>64</v>
      </c>
      <c r="L2214" s="5">
        <v>23055</v>
      </c>
      <c r="M2214" s="7" t="s">
        <v>157</v>
      </c>
      <c r="N2214" s="7" t="s">
        <v>47</v>
      </c>
      <c r="O2214" s="7" t="s">
        <v>59</v>
      </c>
      <c r="P2214" s="7" t="s">
        <v>66</v>
      </c>
      <c r="Q2214" s="7" t="s">
        <v>39</v>
      </c>
      <c r="R2214" s="7" cm="1">
        <f t="array" ref="R2214">_xlfn.IFS(Table3[[#This Row],[Performance Levels]]="Exceeds",4,Table3[[#This Row],[Performance Levels]]="Fully Meets",3,Table3[[#This Row],[Performance Levels]]="PIP",1,Table3[[#This Row],[Performance Levels]]="Needs Improvement",2)</f>
        <v>3</v>
      </c>
      <c r="S2214" s="7">
        <v>5</v>
      </c>
      <c r="T2214" s="7" t="str" cm="1">
        <f t="array" ref="T2214">_xlfn.IFS(S2214&lt;=2,"Excellent",S2214=3,"Average",S2214&lt;=5,"Poor")</f>
        <v>Poor</v>
      </c>
      <c r="U2214" s="5">
        <v>44891</v>
      </c>
      <c r="V2214" s="7">
        <v>4</v>
      </c>
      <c r="W2214" s="7" t="str" cm="1">
        <f t="array" ref="W2214">_xlfn.IFS(S2214&lt;=2,"High",S2214=3,"Moderate",S2214&lt;=5,"Low")</f>
        <v>Low</v>
      </c>
      <c r="X2214" s="7">
        <v>2</v>
      </c>
      <c r="Y2214" s="7" t="str" cm="1">
        <f t="array" ref="Y2214">_xlfn.IFS(S2214&lt;=2,"High",S2214=3,"Moderate",S2214&lt;=5,"Low")</f>
        <v>Low</v>
      </c>
      <c r="Z2214" s="7">
        <v>2</v>
      </c>
      <c r="AA2214" s="7" t="str" cm="1">
        <f t="array" ref="AA2214">_xlfn.IFS(S2214&lt;=2,"High",S2214=3,"Moderate",S2214&lt;=5,"Low")</f>
        <v>Low</v>
      </c>
      <c r="AB2214" s="5">
        <v>44990</v>
      </c>
      <c r="AC2214" s="7" t="s">
        <v>67</v>
      </c>
      <c r="AD2214" s="7" t="s">
        <v>41</v>
      </c>
      <c r="AE2214" s="7" t="s">
        <v>72</v>
      </c>
      <c r="AF2214" s="7">
        <v>1</v>
      </c>
      <c r="AG2214" s="8">
        <v>297.94</v>
      </c>
      <c r="AH2214" s="7">
        <v>57</v>
      </c>
      <c r="AI2214" s="7" t="str" cm="1">
        <f t="array" ref="AI2214">_xlfn.IFS(AH2214&lt;=25,"Young",AH2214&lt;=50,"Adult",AH2214&gt;50,"Old")</f>
        <v>Old</v>
      </c>
    </row>
    <row r="2215" spans="1:35" x14ac:dyDescent="0.35">
      <c r="A2215" s="11">
        <v>2737</v>
      </c>
      <c r="B2215" s="9">
        <v>44428</v>
      </c>
      <c r="C2215" s="10">
        <f t="shared" ca="1" si="34"/>
        <v>4.75</v>
      </c>
      <c r="D2215" s="11" t="s">
        <v>52</v>
      </c>
      <c r="E2215" s="11" t="s">
        <v>28</v>
      </c>
      <c r="F2215" s="11" t="s">
        <v>29</v>
      </c>
      <c r="G2215" s="11" t="s">
        <v>54</v>
      </c>
      <c r="H2215" s="11" t="s">
        <v>31</v>
      </c>
      <c r="I2215" s="11" t="s">
        <v>32</v>
      </c>
      <c r="J2215" s="11" t="s">
        <v>56</v>
      </c>
      <c r="K2215" s="11" t="s">
        <v>64</v>
      </c>
      <c r="L2215" s="9">
        <v>26445</v>
      </c>
      <c r="M2215" s="11" t="s">
        <v>151</v>
      </c>
      <c r="N2215" s="11" t="s">
        <v>47</v>
      </c>
      <c r="O2215" s="11" t="s">
        <v>71</v>
      </c>
      <c r="P2215" s="11" t="s">
        <v>66</v>
      </c>
      <c r="Q2215" s="11" t="s">
        <v>39</v>
      </c>
      <c r="R2215" s="11" cm="1">
        <f t="array" ref="R2215">_xlfn.IFS(Table3[[#This Row],[Performance Levels]]="Exceeds",4,Table3[[#This Row],[Performance Levels]]="Fully Meets",3,Table3[[#This Row],[Performance Levels]]="PIP",1,Table3[[#This Row],[Performance Levels]]="Needs Improvement",2)</f>
        <v>3</v>
      </c>
      <c r="S2215" s="11">
        <v>4</v>
      </c>
      <c r="T2215" s="11" t="str" cm="1">
        <f t="array" ref="T2215">_xlfn.IFS(S2215&lt;=2,"Excellent",S2215=3,"Average",S2215&lt;=5,"Poor")</f>
        <v>Poor</v>
      </c>
      <c r="U2215" s="9">
        <v>44824</v>
      </c>
      <c r="V2215" s="11">
        <v>5</v>
      </c>
      <c r="W2215" s="11" t="str" cm="1">
        <f t="array" ref="W2215">_xlfn.IFS(S2215&lt;=2,"High",S2215=3,"Moderate",S2215&lt;=5,"Low")</f>
        <v>Low</v>
      </c>
      <c r="X2215" s="11">
        <v>5</v>
      </c>
      <c r="Y2215" s="11" t="str" cm="1">
        <f t="array" ref="Y2215">_xlfn.IFS(S2215&lt;=2,"High",S2215=3,"Moderate",S2215&lt;=5,"Low")</f>
        <v>Low</v>
      </c>
      <c r="Z2215" s="11">
        <v>3</v>
      </c>
      <c r="AA2215" s="11" t="str" cm="1">
        <f t="array" ref="AA2215">_xlfn.IFS(S2215&lt;=2,"High",S2215=3,"Moderate",S2215&lt;=5,"Low")</f>
        <v>Low</v>
      </c>
      <c r="AB2215" s="9">
        <v>45034</v>
      </c>
      <c r="AC2215" s="11" t="s">
        <v>91</v>
      </c>
      <c r="AD2215" s="11" t="s">
        <v>41</v>
      </c>
      <c r="AE2215" s="11" t="s">
        <v>42</v>
      </c>
      <c r="AF2215" s="11">
        <v>5</v>
      </c>
      <c r="AG2215" s="12">
        <v>317.55</v>
      </c>
      <c r="AH2215" s="11">
        <v>49</v>
      </c>
      <c r="AI2215" s="11" t="str" cm="1">
        <f t="array" ref="AI2215">_xlfn.IFS(AH2215&lt;=25,"Young",AH2215&lt;=50,"Adult",AH2215&gt;50,"Old")</f>
        <v>Adult</v>
      </c>
    </row>
    <row r="2216" spans="1:35" x14ac:dyDescent="0.35">
      <c r="A2216" s="7">
        <v>2738</v>
      </c>
      <c r="B2216" s="5">
        <v>43503</v>
      </c>
      <c r="C2216" s="6">
        <f t="shared" ca="1" si="34"/>
        <v>7.2861111111111114</v>
      </c>
      <c r="D2216" s="7" t="s">
        <v>52</v>
      </c>
      <c r="E2216" s="7" t="s">
        <v>84</v>
      </c>
      <c r="F2216" s="7" t="s">
        <v>29</v>
      </c>
      <c r="G2216" s="7" t="s">
        <v>54</v>
      </c>
      <c r="H2216" s="7" t="s">
        <v>31</v>
      </c>
      <c r="I2216" s="7" t="s">
        <v>54</v>
      </c>
      <c r="J2216" s="7" t="s">
        <v>56</v>
      </c>
      <c r="K2216" s="7" t="s">
        <v>69</v>
      </c>
      <c r="L2216" s="5">
        <v>21086</v>
      </c>
      <c r="M2216" s="7" t="s">
        <v>161</v>
      </c>
      <c r="N2216" s="7" t="s">
        <v>47</v>
      </c>
      <c r="O2216" s="7" t="s">
        <v>48</v>
      </c>
      <c r="P2216" s="7" t="s">
        <v>66</v>
      </c>
      <c r="Q2216" s="7" t="s">
        <v>39</v>
      </c>
      <c r="R2216" s="7" cm="1">
        <f t="array" ref="R2216">_xlfn.IFS(Table3[[#This Row],[Performance Levels]]="Exceeds",4,Table3[[#This Row],[Performance Levels]]="Fully Meets",3,Table3[[#This Row],[Performance Levels]]="PIP",1,Table3[[#This Row],[Performance Levels]]="Needs Improvement",2)</f>
        <v>3</v>
      </c>
      <c r="S2216" s="7">
        <v>5</v>
      </c>
      <c r="T2216" s="7" t="str" cm="1">
        <f t="array" ref="T2216">_xlfn.IFS(S2216&lt;=2,"Excellent",S2216=3,"Average",S2216&lt;=5,"Poor")</f>
        <v>Poor</v>
      </c>
      <c r="U2216" s="5">
        <v>45001</v>
      </c>
      <c r="V2216" s="7">
        <v>4</v>
      </c>
      <c r="W2216" s="7" t="str" cm="1">
        <f t="array" ref="W2216">_xlfn.IFS(S2216&lt;=2,"High",S2216=3,"Moderate",S2216&lt;=5,"Low")</f>
        <v>Low</v>
      </c>
      <c r="X2216" s="7">
        <v>3</v>
      </c>
      <c r="Y2216" s="7" t="str" cm="1">
        <f t="array" ref="Y2216">_xlfn.IFS(S2216&lt;=2,"High",S2216=3,"Moderate",S2216&lt;=5,"Low")</f>
        <v>Low</v>
      </c>
      <c r="Z2216" s="7">
        <v>1</v>
      </c>
      <c r="AA2216" s="7" t="str" cm="1">
        <f t="array" ref="AA2216">_xlfn.IFS(S2216&lt;=2,"High",S2216=3,"Moderate",S2216&lt;=5,"Low")</f>
        <v>Low</v>
      </c>
      <c r="AB2216" s="5">
        <v>44835</v>
      </c>
      <c r="AC2216" s="7" t="s">
        <v>91</v>
      </c>
      <c r="AD2216" s="7" t="s">
        <v>41</v>
      </c>
      <c r="AE2216" s="7" t="s">
        <v>51</v>
      </c>
      <c r="AF2216" s="7">
        <v>5</v>
      </c>
      <c r="AG2216" s="8">
        <v>880.42</v>
      </c>
      <c r="AH2216" s="7">
        <v>62</v>
      </c>
      <c r="AI2216" s="7" t="str" cm="1">
        <f t="array" ref="AI2216">_xlfn.IFS(AH2216&lt;=25,"Young",AH2216&lt;=50,"Adult",AH2216&gt;50,"Old")</f>
        <v>Old</v>
      </c>
    </row>
    <row r="2217" spans="1:35" x14ac:dyDescent="0.35">
      <c r="A2217" s="11">
        <v>2739</v>
      </c>
      <c r="B2217" s="9">
        <v>44245</v>
      </c>
      <c r="C2217" s="10">
        <f t="shared" ca="1" si="34"/>
        <v>5.2555555555555555</v>
      </c>
      <c r="D2217" s="11" t="s">
        <v>52</v>
      </c>
      <c r="E2217" s="11" t="s">
        <v>43</v>
      </c>
      <c r="F2217" s="11" t="s">
        <v>29</v>
      </c>
      <c r="G2217" s="11" t="s">
        <v>30</v>
      </c>
      <c r="H2217" s="11" t="s">
        <v>44</v>
      </c>
      <c r="I2217" s="11" t="s">
        <v>45</v>
      </c>
      <c r="J2217" s="11" t="s">
        <v>56</v>
      </c>
      <c r="K2217" s="11" t="s">
        <v>64</v>
      </c>
      <c r="L2217" s="9">
        <v>52861</v>
      </c>
      <c r="M2217" s="11" t="s">
        <v>152</v>
      </c>
      <c r="N2217" s="11" t="s">
        <v>47</v>
      </c>
      <c r="O2217" s="11" t="s">
        <v>71</v>
      </c>
      <c r="P2217" s="11" t="s">
        <v>60</v>
      </c>
      <c r="Q2217" s="11" t="s">
        <v>39</v>
      </c>
      <c r="R2217" s="11" cm="1">
        <f t="array" ref="R2217">_xlfn.IFS(Table3[[#This Row],[Performance Levels]]="Exceeds",4,Table3[[#This Row],[Performance Levels]]="Fully Meets",3,Table3[[#This Row],[Performance Levels]]="PIP",1,Table3[[#This Row],[Performance Levels]]="Needs Improvement",2)</f>
        <v>3</v>
      </c>
      <c r="S2217" s="11">
        <v>4</v>
      </c>
      <c r="T2217" s="11" t="str" cm="1">
        <f t="array" ref="T2217">_xlfn.IFS(S2217&lt;=2,"Excellent",S2217=3,"Average",S2217&lt;=5,"Poor")</f>
        <v>Poor</v>
      </c>
      <c r="U2217" s="9">
        <v>45103</v>
      </c>
      <c r="V2217" s="11">
        <v>1</v>
      </c>
      <c r="W2217" s="11" t="str" cm="1">
        <f t="array" ref="W2217">_xlfn.IFS(S2217&lt;=2,"High",S2217=3,"Moderate",S2217&lt;=5,"Low")</f>
        <v>Low</v>
      </c>
      <c r="X2217" s="11">
        <v>2</v>
      </c>
      <c r="Y2217" s="11" t="str" cm="1">
        <f t="array" ref="Y2217">_xlfn.IFS(S2217&lt;=2,"High",S2217=3,"Moderate",S2217&lt;=5,"Low")</f>
        <v>Low</v>
      </c>
      <c r="Z2217" s="11">
        <v>5</v>
      </c>
      <c r="AA2217" s="11" t="str" cm="1">
        <f t="array" ref="AA2217">_xlfn.IFS(S2217&lt;=2,"High",S2217=3,"Moderate",S2217&lt;=5,"Low")</f>
        <v>Low</v>
      </c>
      <c r="AB2217" s="9">
        <v>44794</v>
      </c>
      <c r="AC2217" s="11" t="s">
        <v>49</v>
      </c>
      <c r="AD2217" s="11" t="s">
        <v>41</v>
      </c>
      <c r="AE2217" s="11" t="s">
        <v>62</v>
      </c>
      <c r="AF2217" s="11">
        <v>1</v>
      </c>
      <c r="AG2217" s="12">
        <v>457.71</v>
      </c>
      <c r="AH2217" s="11">
        <v>77</v>
      </c>
      <c r="AI2217" s="11" t="str" cm="1">
        <f t="array" ref="AI2217">_xlfn.IFS(AH2217&lt;=25,"Young",AH2217&lt;=50,"Adult",AH2217&gt;50,"Old")</f>
        <v>Old</v>
      </c>
    </row>
    <row r="2218" spans="1:35" x14ac:dyDescent="0.35">
      <c r="A2218" s="7">
        <v>2740</v>
      </c>
      <c r="B2218" s="5">
        <v>44897</v>
      </c>
      <c r="C2218" s="6">
        <f t="shared" ca="1" si="34"/>
        <v>3.4666666666666668</v>
      </c>
      <c r="D2218" s="7" t="s">
        <v>52</v>
      </c>
      <c r="E2218" s="7" t="s">
        <v>86</v>
      </c>
      <c r="F2218" s="7" t="s">
        <v>29</v>
      </c>
      <c r="G2218" s="7" t="s">
        <v>54</v>
      </c>
      <c r="H2218" s="7" t="s">
        <v>55</v>
      </c>
      <c r="I2218" s="7" t="s">
        <v>45</v>
      </c>
      <c r="J2218" s="7" t="s">
        <v>56</v>
      </c>
      <c r="K2218" s="7" t="s">
        <v>57</v>
      </c>
      <c r="L2218" s="5">
        <v>30584</v>
      </c>
      <c r="M2218" s="7" t="s">
        <v>152</v>
      </c>
      <c r="N2218" s="7" t="s">
        <v>47</v>
      </c>
      <c r="O2218" s="7" t="s">
        <v>71</v>
      </c>
      <c r="P2218" s="7" t="s">
        <v>60</v>
      </c>
      <c r="Q2218" s="7" t="s">
        <v>39</v>
      </c>
      <c r="R2218" s="7" cm="1">
        <f t="array" ref="R2218">_xlfn.IFS(Table3[[#This Row],[Performance Levels]]="Exceeds",4,Table3[[#This Row],[Performance Levels]]="Fully Meets",3,Table3[[#This Row],[Performance Levels]]="PIP",1,Table3[[#This Row],[Performance Levels]]="Needs Improvement",2)</f>
        <v>3</v>
      </c>
      <c r="S2218" s="7">
        <v>1</v>
      </c>
      <c r="T2218" s="7" t="str" cm="1">
        <f t="array" ref="T2218">_xlfn.IFS(S2218&lt;=2,"Excellent",S2218=3,"Average",S2218&lt;=5,"Poor")</f>
        <v>Excellent</v>
      </c>
      <c r="U2218" s="5">
        <v>45083</v>
      </c>
      <c r="V2218" s="7">
        <v>2</v>
      </c>
      <c r="W2218" s="7" t="str" cm="1">
        <f t="array" ref="W2218">_xlfn.IFS(S2218&lt;=2,"High",S2218=3,"Moderate",S2218&lt;=5,"Low")</f>
        <v>High</v>
      </c>
      <c r="X2218" s="7">
        <v>5</v>
      </c>
      <c r="Y2218" s="7" t="str" cm="1">
        <f t="array" ref="Y2218">_xlfn.IFS(S2218&lt;=2,"High",S2218=3,"Moderate",S2218&lt;=5,"Low")</f>
        <v>High</v>
      </c>
      <c r="Z2218" s="7">
        <v>1</v>
      </c>
      <c r="AA2218" s="7" t="str" cm="1">
        <f t="array" ref="AA2218">_xlfn.IFS(S2218&lt;=2,"High",S2218=3,"Moderate",S2218&lt;=5,"Low")</f>
        <v>High</v>
      </c>
      <c r="AB2218" s="5">
        <v>45063</v>
      </c>
      <c r="AC2218" s="7" t="s">
        <v>91</v>
      </c>
      <c r="AD2218" s="7" t="s">
        <v>41</v>
      </c>
      <c r="AE2218" s="7" t="s">
        <v>62</v>
      </c>
      <c r="AF2218" s="7">
        <v>3</v>
      </c>
      <c r="AG2218" s="8">
        <v>200.27</v>
      </c>
      <c r="AH2218" s="7">
        <v>39</v>
      </c>
      <c r="AI2218" s="7" t="str" cm="1">
        <f t="array" ref="AI2218">_xlfn.IFS(AH2218&lt;=25,"Young",AH2218&lt;=50,"Adult",AH2218&gt;50,"Old")</f>
        <v>Adult</v>
      </c>
    </row>
    <row r="2219" spans="1:35" x14ac:dyDescent="0.35">
      <c r="A2219" s="11">
        <v>2741</v>
      </c>
      <c r="B2219" s="9">
        <v>44406</v>
      </c>
      <c r="C2219" s="10">
        <f t="shared" ca="1" si="34"/>
        <v>4.8083333333333336</v>
      </c>
      <c r="D2219" s="11" t="s">
        <v>52</v>
      </c>
      <c r="E2219" s="11" t="s">
        <v>63</v>
      </c>
      <c r="F2219" s="11" t="s">
        <v>29</v>
      </c>
      <c r="G2219" s="11" t="s">
        <v>54</v>
      </c>
      <c r="H2219" s="11" t="s">
        <v>44</v>
      </c>
      <c r="I2219" s="11" t="s">
        <v>45</v>
      </c>
      <c r="J2219" s="11" t="s">
        <v>56</v>
      </c>
      <c r="K2219" s="11" t="s">
        <v>100</v>
      </c>
      <c r="L2219" s="9">
        <v>27329</v>
      </c>
      <c r="M2219" s="11" t="s">
        <v>159</v>
      </c>
      <c r="N2219" s="11" t="s">
        <v>47</v>
      </c>
      <c r="O2219" s="11" t="s">
        <v>83</v>
      </c>
      <c r="P2219" s="11" t="s">
        <v>76</v>
      </c>
      <c r="Q2219" s="11" t="s">
        <v>39</v>
      </c>
      <c r="R2219" s="11" cm="1">
        <f t="array" ref="R2219">_xlfn.IFS(Table3[[#This Row],[Performance Levels]]="Exceeds",4,Table3[[#This Row],[Performance Levels]]="Fully Meets",3,Table3[[#This Row],[Performance Levels]]="PIP",1,Table3[[#This Row],[Performance Levels]]="Needs Improvement",2)</f>
        <v>3</v>
      </c>
      <c r="S2219" s="11">
        <v>4</v>
      </c>
      <c r="T2219" s="11" t="str" cm="1">
        <f t="array" ref="T2219">_xlfn.IFS(S2219&lt;=2,"Excellent",S2219=3,"Average",S2219&lt;=5,"Poor")</f>
        <v>Poor</v>
      </c>
      <c r="U2219" s="9">
        <v>44843</v>
      </c>
      <c r="V2219" s="11">
        <v>4</v>
      </c>
      <c r="W2219" s="11" t="str" cm="1">
        <f t="array" ref="W2219">_xlfn.IFS(S2219&lt;=2,"High",S2219=3,"Moderate",S2219&lt;=5,"Low")</f>
        <v>Low</v>
      </c>
      <c r="X2219" s="11">
        <v>3</v>
      </c>
      <c r="Y2219" s="11" t="str" cm="1">
        <f t="array" ref="Y2219">_xlfn.IFS(S2219&lt;=2,"High",S2219=3,"Moderate",S2219&lt;=5,"Low")</f>
        <v>Low</v>
      </c>
      <c r="Z2219" s="11">
        <v>1</v>
      </c>
      <c r="AA2219" s="11" t="str" cm="1">
        <f t="array" ref="AA2219">_xlfn.IFS(S2219&lt;=2,"High",S2219=3,"Moderate",S2219&lt;=5,"Low")</f>
        <v>Low</v>
      </c>
      <c r="AB2219" s="9">
        <v>44830</v>
      </c>
      <c r="AC2219" s="11" t="s">
        <v>67</v>
      </c>
      <c r="AD2219" s="11" t="s">
        <v>50</v>
      </c>
      <c r="AE2219" s="11" t="s">
        <v>42</v>
      </c>
      <c r="AF2219" s="11">
        <v>5</v>
      </c>
      <c r="AG2219" s="12">
        <v>573.08000000000004</v>
      </c>
      <c r="AH2219" s="11">
        <v>47</v>
      </c>
      <c r="AI2219" s="11" t="str" cm="1">
        <f t="array" ref="AI2219">_xlfn.IFS(AH2219&lt;=25,"Young",AH2219&lt;=50,"Adult",AH2219&gt;50,"Old")</f>
        <v>Adult</v>
      </c>
    </row>
    <row r="2220" spans="1:35" x14ac:dyDescent="0.35">
      <c r="A2220" s="7">
        <v>2742</v>
      </c>
      <c r="B2220" s="5">
        <v>44674</v>
      </c>
      <c r="C2220" s="6">
        <f t="shared" ca="1" si="34"/>
        <v>4.0750000000000002</v>
      </c>
      <c r="D2220" s="7" t="s">
        <v>52</v>
      </c>
      <c r="E2220" s="7" t="s">
        <v>93</v>
      </c>
      <c r="F2220" s="7" t="s">
        <v>29</v>
      </c>
      <c r="G2220" s="7" t="s">
        <v>54</v>
      </c>
      <c r="H2220" s="7" t="s">
        <v>55</v>
      </c>
      <c r="I2220" s="7" t="s">
        <v>54</v>
      </c>
      <c r="J2220" s="7" t="s">
        <v>56</v>
      </c>
      <c r="K2220" s="7" t="s">
        <v>69</v>
      </c>
      <c r="L2220" s="5">
        <v>33520</v>
      </c>
      <c r="M2220" s="7" t="s">
        <v>156</v>
      </c>
      <c r="N2220" s="7" t="s">
        <v>47</v>
      </c>
      <c r="O2220" s="7" t="s">
        <v>83</v>
      </c>
      <c r="P2220" s="7" t="s">
        <v>66</v>
      </c>
      <c r="Q2220" s="7" t="s">
        <v>39</v>
      </c>
      <c r="R2220" s="7" cm="1">
        <f t="array" ref="R2220">_xlfn.IFS(Table3[[#This Row],[Performance Levels]]="Exceeds",4,Table3[[#This Row],[Performance Levels]]="Fully Meets",3,Table3[[#This Row],[Performance Levels]]="PIP",1,Table3[[#This Row],[Performance Levels]]="Needs Improvement",2)</f>
        <v>3</v>
      </c>
      <c r="S2220" s="7">
        <v>2</v>
      </c>
      <c r="T2220" s="7" t="str" cm="1">
        <f t="array" ref="T2220">_xlfn.IFS(S2220&lt;=2,"Excellent",S2220=3,"Average",S2220&lt;=5,"Poor")</f>
        <v>Excellent</v>
      </c>
      <c r="U2220" s="5">
        <v>44890</v>
      </c>
      <c r="V2220" s="7">
        <v>5</v>
      </c>
      <c r="W2220" s="7" t="str" cm="1">
        <f t="array" ref="W2220">_xlfn.IFS(S2220&lt;=2,"High",S2220=3,"Moderate",S2220&lt;=5,"Low")</f>
        <v>High</v>
      </c>
      <c r="X2220" s="7">
        <v>3</v>
      </c>
      <c r="Y2220" s="7" t="str" cm="1">
        <f t="array" ref="Y2220">_xlfn.IFS(S2220&lt;=2,"High",S2220=3,"Moderate",S2220&lt;=5,"Low")</f>
        <v>High</v>
      </c>
      <c r="Z2220" s="7">
        <v>4</v>
      </c>
      <c r="AA2220" s="7" t="str" cm="1">
        <f t="array" ref="AA2220">_xlfn.IFS(S2220&lt;=2,"High",S2220=3,"Moderate",S2220&lt;=5,"Low")</f>
        <v>High</v>
      </c>
      <c r="AB2220" s="5">
        <v>44809</v>
      </c>
      <c r="AC2220" s="7" t="s">
        <v>91</v>
      </c>
      <c r="AD2220" s="7" t="s">
        <v>41</v>
      </c>
      <c r="AE2220" s="7" t="s">
        <v>51</v>
      </c>
      <c r="AF2220" s="7">
        <v>4</v>
      </c>
      <c r="AG2220" s="8">
        <v>785.39</v>
      </c>
      <c r="AH2220" s="7">
        <v>31</v>
      </c>
      <c r="AI2220" s="7" t="str" cm="1">
        <f t="array" ref="AI2220">_xlfn.IFS(AH2220&lt;=25,"Young",AH2220&lt;=50,"Adult",AH2220&gt;50,"Old")</f>
        <v>Adult</v>
      </c>
    </row>
    <row r="2221" spans="1:35" x14ac:dyDescent="0.35">
      <c r="A2221" s="11">
        <v>2743</v>
      </c>
      <c r="B2221" s="9">
        <v>44408</v>
      </c>
      <c r="C2221" s="10">
        <f t="shared" ca="1" si="34"/>
        <v>4.8055555555555554</v>
      </c>
      <c r="D2221" s="11" t="s">
        <v>52</v>
      </c>
      <c r="E2221" s="11" t="s">
        <v>73</v>
      </c>
      <c r="F2221" s="11" t="s">
        <v>29</v>
      </c>
      <c r="G2221" s="11" t="s">
        <v>54</v>
      </c>
      <c r="H2221" s="11" t="s">
        <v>55</v>
      </c>
      <c r="I2221" s="11" t="s">
        <v>32</v>
      </c>
      <c r="J2221" s="11" t="s">
        <v>56</v>
      </c>
      <c r="K2221" s="11" t="s">
        <v>69</v>
      </c>
      <c r="L2221" s="9">
        <v>29979</v>
      </c>
      <c r="M2221" s="11" t="s">
        <v>154</v>
      </c>
      <c r="N2221" s="11" t="s">
        <v>47</v>
      </c>
      <c r="O2221" s="11" t="s">
        <v>71</v>
      </c>
      <c r="P2221" s="11" t="s">
        <v>66</v>
      </c>
      <c r="Q2221" s="11" t="s">
        <v>39</v>
      </c>
      <c r="R2221" s="11" cm="1">
        <f t="array" ref="R2221">_xlfn.IFS(Table3[[#This Row],[Performance Levels]]="Exceeds",4,Table3[[#This Row],[Performance Levels]]="Fully Meets",3,Table3[[#This Row],[Performance Levels]]="PIP",1,Table3[[#This Row],[Performance Levels]]="Needs Improvement",2)</f>
        <v>3</v>
      </c>
      <c r="S2221" s="11">
        <v>4</v>
      </c>
      <c r="T2221" s="11" t="str" cm="1">
        <f t="array" ref="T2221">_xlfn.IFS(S2221&lt;=2,"Excellent",S2221=3,"Average",S2221&lt;=5,"Poor")</f>
        <v>Poor</v>
      </c>
      <c r="U2221" s="9">
        <v>44804</v>
      </c>
      <c r="V2221" s="11">
        <v>3</v>
      </c>
      <c r="W2221" s="11" t="str" cm="1">
        <f t="array" ref="W2221">_xlfn.IFS(S2221&lt;=2,"High",S2221=3,"Moderate",S2221&lt;=5,"Low")</f>
        <v>Low</v>
      </c>
      <c r="X2221" s="11">
        <v>2</v>
      </c>
      <c r="Y2221" s="11" t="str" cm="1">
        <f t="array" ref="Y2221">_xlfn.IFS(S2221&lt;=2,"High",S2221=3,"Moderate",S2221&lt;=5,"Low")</f>
        <v>Low</v>
      </c>
      <c r="Z2221" s="11">
        <v>5</v>
      </c>
      <c r="AA2221" s="11" t="str" cm="1">
        <f t="array" ref="AA2221">_xlfn.IFS(S2221&lt;=2,"High",S2221=3,"Moderate",S2221&lt;=5,"Low")</f>
        <v>Low</v>
      </c>
      <c r="AB2221" s="9">
        <v>45036</v>
      </c>
      <c r="AC2221" s="11" t="s">
        <v>67</v>
      </c>
      <c r="AD2221" s="11" t="s">
        <v>41</v>
      </c>
      <c r="AE2221" s="11" t="s">
        <v>42</v>
      </c>
      <c r="AF2221" s="11">
        <v>3</v>
      </c>
      <c r="AG2221" s="12">
        <v>437.36</v>
      </c>
      <c r="AH2221" s="11">
        <v>39</v>
      </c>
      <c r="AI2221" s="11" t="str" cm="1">
        <f t="array" ref="AI2221">_xlfn.IFS(AH2221&lt;=25,"Young",AH2221&lt;=50,"Adult",AH2221&gt;50,"Old")</f>
        <v>Adult</v>
      </c>
    </row>
    <row r="2222" spans="1:35" x14ac:dyDescent="0.35">
      <c r="A2222" s="7">
        <v>2744</v>
      </c>
      <c r="B2222" s="5">
        <v>43994</v>
      </c>
      <c r="C2222" s="6">
        <f t="shared" ca="1" si="34"/>
        <v>5.9388888888888891</v>
      </c>
      <c r="D2222" s="7" t="s">
        <v>52</v>
      </c>
      <c r="E2222" s="7" t="s">
        <v>80</v>
      </c>
      <c r="F2222" s="7" t="s">
        <v>29</v>
      </c>
      <c r="G2222" s="7" t="s">
        <v>30</v>
      </c>
      <c r="H2222" s="7" t="s">
        <v>31</v>
      </c>
      <c r="I2222" s="7" t="s">
        <v>54</v>
      </c>
      <c r="J2222" s="7" t="s">
        <v>56</v>
      </c>
      <c r="K2222" s="7" t="s">
        <v>69</v>
      </c>
      <c r="L2222" s="5">
        <v>19926</v>
      </c>
      <c r="M2222" s="7" t="s">
        <v>140</v>
      </c>
      <c r="N2222" s="7" t="s">
        <v>36</v>
      </c>
      <c r="O2222" s="7" t="s">
        <v>83</v>
      </c>
      <c r="P2222" s="7" t="s">
        <v>66</v>
      </c>
      <c r="Q2222" s="7" t="s">
        <v>39</v>
      </c>
      <c r="R2222" s="7" cm="1">
        <f t="array" ref="R2222">_xlfn.IFS(Table3[[#This Row],[Performance Levels]]="Exceeds",4,Table3[[#This Row],[Performance Levels]]="Fully Meets",3,Table3[[#This Row],[Performance Levels]]="PIP",1,Table3[[#This Row],[Performance Levels]]="Needs Improvement",2)</f>
        <v>3</v>
      </c>
      <c r="S2222" s="7">
        <v>4</v>
      </c>
      <c r="T2222" s="7" t="str" cm="1">
        <f t="array" ref="T2222">_xlfn.IFS(S2222&lt;=2,"Excellent",S2222=3,"Average",S2222&lt;=5,"Poor")</f>
        <v>Poor</v>
      </c>
      <c r="U2222" s="5">
        <v>45102</v>
      </c>
      <c r="V2222" s="7">
        <v>2</v>
      </c>
      <c r="W2222" s="7" t="str" cm="1">
        <f t="array" ref="W2222">_xlfn.IFS(S2222&lt;=2,"High",S2222=3,"Moderate",S2222&lt;=5,"Low")</f>
        <v>Low</v>
      </c>
      <c r="X2222" s="7">
        <v>4</v>
      </c>
      <c r="Y2222" s="7" t="str" cm="1">
        <f t="array" ref="Y2222">_xlfn.IFS(S2222&lt;=2,"High",S2222=3,"Moderate",S2222&lt;=5,"Low")</f>
        <v>Low</v>
      </c>
      <c r="Z2222" s="7">
        <v>2</v>
      </c>
      <c r="AA2222" s="7" t="str" cm="1">
        <f t="array" ref="AA2222">_xlfn.IFS(S2222&lt;=2,"High",S2222=3,"Moderate",S2222&lt;=5,"Low")</f>
        <v>Low</v>
      </c>
      <c r="AB2222" s="5">
        <v>44863</v>
      </c>
      <c r="AC2222" s="7" t="s">
        <v>67</v>
      </c>
      <c r="AD2222" s="7" t="s">
        <v>50</v>
      </c>
      <c r="AE2222" s="7" t="s">
        <v>51</v>
      </c>
      <c r="AF2222" s="7">
        <v>5</v>
      </c>
      <c r="AG2222" s="8">
        <v>955.17</v>
      </c>
      <c r="AH2222" s="7">
        <v>66</v>
      </c>
      <c r="AI2222" s="7" t="str" cm="1">
        <f t="array" ref="AI2222">_xlfn.IFS(AH2222&lt;=25,"Young",AH2222&lt;=50,"Adult",AH2222&gt;50,"Old")</f>
        <v>Old</v>
      </c>
    </row>
    <row r="2223" spans="1:35" x14ac:dyDescent="0.35">
      <c r="A2223" s="11">
        <v>2745</v>
      </c>
      <c r="B2223" s="9">
        <v>43490</v>
      </c>
      <c r="C2223" s="10">
        <f t="shared" ca="1" si="34"/>
        <v>7.3194444444444446</v>
      </c>
      <c r="D2223" s="11" t="s">
        <v>52</v>
      </c>
      <c r="E2223" s="11" t="s">
        <v>53</v>
      </c>
      <c r="F2223" s="11" t="s">
        <v>29</v>
      </c>
      <c r="G2223" s="11" t="s">
        <v>30</v>
      </c>
      <c r="H2223" s="11" t="s">
        <v>55</v>
      </c>
      <c r="I2223" s="11" t="s">
        <v>45</v>
      </c>
      <c r="J2223" s="11" t="s">
        <v>56</v>
      </c>
      <c r="K2223" s="11" t="s">
        <v>81</v>
      </c>
      <c r="L2223" s="9">
        <v>37010</v>
      </c>
      <c r="M2223" s="11" t="s">
        <v>150</v>
      </c>
      <c r="N2223" s="11" t="s">
        <v>36</v>
      </c>
      <c r="O2223" s="11" t="s">
        <v>48</v>
      </c>
      <c r="P2223" s="11" t="s">
        <v>76</v>
      </c>
      <c r="Q2223" s="11" t="s">
        <v>39</v>
      </c>
      <c r="R2223" s="11" cm="1">
        <f t="array" ref="R2223">_xlfn.IFS(Table3[[#This Row],[Performance Levels]]="Exceeds",4,Table3[[#This Row],[Performance Levels]]="Fully Meets",3,Table3[[#This Row],[Performance Levels]]="PIP",1,Table3[[#This Row],[Performance Levels]]="Needs Improvement",2)</f>
        <v>3</v>
      </c>
      <c r="S2223" s="11">
        <v>5</v>
      </c>
      <c r="T2223" s="11" t="str" cm="1">
        <f t="array" ref="T2223">_xlfn.IFS(S2223&lt;=2,"Excellent",S2223=3,"Average",S2223&lt;=5,"Poor")</f>
        <v>Poor</v>
      </c>
      <c r="U2223" s="9">
        <v>44939</v>
      </c>
      <c r="V2223" s="11">
        <v>1</v>
      </c>
      <c r="W2223" s="11" t="str" cm="1">
        <f t="array" ref="W2223">_xlfn.IFS(S2223&lt;=2,"High",S2223=3,"Moderate",S2223&lt;=5,"Low")</f>
        <v>Low</v>
      </c>
      <c r="X2223" s="11">
        <v>2</v>
      </c>
      <c r="Y2223" s="11" t="str" cm="1">
        <f t="array" ref="Y2223">_xlfn.IFS(S2223&lt;=2,"High",S2223=3,"Moderate",S2223&lt;=5,"Low")</f>
        <v>Low</v>
      </c>
      <c r="Z2223" s="11">
        <v>2</v>
      </c>
      <c r="AA2223" s="11" t="str" cm="1">
        <f t="array" ref="AA2223">_xlfn.IFS(S2223&lt;=2,"High",S2223=3,"Moderate",S2223&lt;=5,"Low")</f>
        <v>Low</v>
      </c>
      <c r="AB2223" s="9">
        <v>44846</v>
      </c>
      <c r="AC2223" s="11" t="s">
        <v>67</v>
      </c>
      <c r="AD2223" s="11" t="s">
        <v>41</v>
      </c>
      <c r="AE2223" s="11" t="s">
        <v>42</v>
      </c>
      <c r="AF2223" s="11">
        <v>3</v>
      </c>
      <c r="AG2223" s="12">
        <v>542.55999999999995</v>
      </c>
      <c r="AH2223" s="11">
        <v>18</v>
      </c>
      <c r="AI2223" s="11" t="str" cm="1">
        <f t="array" ref="AI2223">_xlfn.IFS(AH2223&lt;=25,"Young",AH2223&lt;=50,"Adult",AH2223&gt;50,"Old")</f>
        <v>Young</v>
      </c>
    </row>
    <row r="2224" spans="1:35" x14ac:dyDescent="0.35">
      <c r="A2224" s="7">
        <v>2746</v>
      </c>
      <c r="B2224" s="5">
        <v>44128</v>
      </c>
      <c r="C2224" s="6">
        <f t="shared" ca="1" si="34"/>
        <v>5.572222222222222</v>
      </c>
      <c r="D2224" s="7" t="s">
        <v>136</v>
      </c>
      <c r="E2224" s="7" t="s">
        <v>68</v>
      </c>
      <c r="F2224" s="7" t="s">
        <v>107</v>
      </c>
      <c r="G2224" s="7" t="s">
        <v>54</v>
      </c>
      <c r="H2224" s="7" t="s">
        <v>44</v>
      </c>
      <c r="I2224" s="7" t="s">
        <v>54</v>
      </c>
      <c r="J2224" s="7" t="s">
        <v>56</v>
      </c>
      <c r="K2224" s="7" t="s">
        <v>95</v>
      </c>
      <c r="L2224" s="5">
        <v>28262</v>
      </c>
      <c r="M2224" s="7" t="s">
        <v>35</v>
      </c>
      <c r="N2224" s="7" t="s">
        <v>36</v>
      </c>
      <c r="O2224" s="7" t="s">
        <v>48</v>
      </c>
      <c r="P2224" s="7" t="s">
        <v>38</v>
      </c>
      <c r="Q2224" s="7" t="s">
        <v>39</v>
      </c>
      <c r="R2224" s="7" cm="1">
        <f t="array" ref="R2224">_xlfn.IFS(Table3[[#This Row],[Performance Levels]]="Exceeds",4,Table3[[#This Row],[Performance Levels]]="Fully Meets",3,Table3[[#This Row],[Performance Levels]]="PIP",1,Table3[[#This Row],[Performance Levels]]="Needs Improvement",2)</f>
        <v>3</v>
      </c>
      <c r="S2224" s="7">
        <v>5</v>
      </c>
      <c r="T2224" s="7" t="str" cm="1">
        <f t="array" ref="T2224">_xlfn.IFS(S2224&lt;=2,"Excellent",S2224=3,"Average",S2224&lt;=5,"Poor")</f>
        <v>Poor</v>
      </c>
      <c r="U2224" s="5">
        <v>45120</v>
      </c>
      <c r="V2224" s="7">
        <v>4</v>
      </c>
      <c r="W2224" s="7" t="str" cm="1">
        <f t="array" ref="W2224">_xlfn.IFS(S2224&lt;=2,"High",S2224=3,"Moderate",S2224&lt;=5,"Low")</f>
        <v>Low</v>
      </c>
      <c r="X2224" s="7">
        <v>4</v>
      </c>
      <c r="Y2224" s="7" t="str" cm="1">
        <f t="array" ref="Y2224">_xlfn.IFS(S2224&lt;=2,"High",S2224=3,"Moderate",S2224&lt;=5,"Low")</f>
        <v>Low</v>
      </c>
      <c r="Z2224" s="7">
        <v>5</v>
      </c>
      <c r="AA2224" s="7" t="str" cm="1">
        <f t="array" ref="AA2224">_xlfn.IFS(S2224&lt;=2,"High",S2224=3,"Moderate",S2224&lt;=5,"Low")</f>
        <v>Low</v>
      </c>
      <c r="AB2224" s="5">
        <v>44969</v>
      </c>
      <c r="AC2224" s="7" t="s">
        <v>61</v>
      </c>
      <c r="AD2224" s="7" t="s">
        <v>50</v>
      </c>
      <c r="AE2224" s="7" t="s">
        <v>51</v>
      </c>
      <c r="AF2224" s="7">
        <v>5</v>
      </c>
      <c r="AG2224" s="8">
        <v>399.23</v>
      </c>
      <c r="AH2224" s="7">
        <v>43</v>
      </c>
      <c r="AI2224" s="7" t="str" cm="1">
        <f t="array" ref="AI2224">_xlfn.IFS(AH2224&lt;=25,"Young",AH2224&lt;=50,"Adult",AH2224&gt;50,"Old")</f>
        <v>Adult</v>
      </c>
    </row>
    <row r="2225" spans="1:35" x14ac:dyDescent="0.35">
      <c r="A2225" s="11">
        <v>2747</v>
      </c>
      <c r="B2225" s="9">
        <v>43330</v>
      </c>
      <c r="C2225" s="10">
        <f t="shared" ca="1" si="34"/>
        <v>7.7555555555555555</v>
      </c>
      <c r="D2225" s="11" t="s">
        <v>27</v>
      </c>
      <c r="E2225" s="11" t="s">
        <v>84</v>
      </c>
      <c r="F2225" s="11" t="s">
        <v>29</v>
      </c>
      <c r="G2225" s="11" t="s">
        <v>45</v>
      </c>
      <c r="H2225" s="11" t="s">
        <v>55</v>
      </c>
      <c r="I2225" s="11" t="s">
        <v>45</v>
      </c>
      <c r="J2225" s="11" t="s">
        <v>33</v>
      </c>
      <c r="K2225" s="11" t="s">
        <v>64</v>
      </c>
      <c r="L2225" s="9">
        <v>22243</v>
      </c>
      <c r="M2225" s="11" t="s">
        <v>35</v>
      </c>
      <c r="N2225" s="11" t="s">
        <v>36</v>
      </c>
      <c r="O2225" s="11" t="s">
        <v>48</v>
      </c>
      <c r="P2225" s="11" t="s">
        <v>66</v>
      </c>
      <c r="Q2225" s="11" t="s">
        <v>39</v>
      </c>
      <c r="R2225" s="11" cm="1">
        <f t="array" ref="R2225">_xlfn.IFS(Table3[[#This Row],[Performance Levels]]="Exceeds",4,Table3[[#This Row],[Performance Levels]]="Fully Meets",3,Table3[[#This Row],[Performance Levels]]="PIP",1,Table3[[#This Row],[Performance Levels]]="Needs Improvement",2)</f>
        <v>3</v>
      </c>
      <c r="S2225" s="11">
        <v>4</v>
      </c>
      <c r="T2225" s="11" t="str" cm="1">
        <f t="array" ref="T2225">_xlfn.IFS(S2225&lt;=2,"Excellent",S2225=3,"Average",S2225&lt;=5,"Poor")</f>
        <v>Poor</v>
      </c>
      <c r="U2225" s="9">
        <v>45059</v>
      </c>
      <c r="V2225" s="11">
        <v>3</v>
      </c>
      <c r="W2225" s="11" t="str" cm="1">
        <f t="array" ref="W2225">_xlfn.IFS(S2225&lt;=2,"High",S2225=3,"Moderate",S2225&lt;=5,"Low")</f>
        <v>Low</v>
      </c>
      <c r="X2225" s="11">
        <v>1</v>
      </c>
      <c r="Y2225" s="11" t="str" cm="1">
        <f t="array" ref="Y2225">_xlfn.IFS(S2225&lt;=2,"High",S2225=3,"Moderate",S2225&lt;=5,"Low")</f>
        <v>Low</v>
      </c>
      <c r="Z2225" s="11">
        <v>5</v>
      </c>
      <c r="AA2225" s="11" t="str" cm="1">
        <f t="array" ref="AA2225">_xlfn.IFS(S2225&lt;=2,"High",S2225=3,"Moderate",S2225&lt;=5,"Low")</f>
        <v>Low</v>
      </c>
      <c r="AB2225" s="9">
        <v>44849</v>
      </c>
      <c r="AC2225" s="11" t="s">
        <v>67</v>
      </c>
      <c r="AD2225" s="11" t="s">
        <v>50</v>
      </c>
      <c r="AE2225" s="11" t="s">
        <v>42</v>
      </c>
      <c r="AF2225" s="11">
        <v>2</v>
      </c>
      <c r="AG2225" s="12">
        <v>677.74</v>
      </c>
      <c r="AH2225" s="11">
        <v>58</v>
      </c>
      <c r="AI2225" s="11" t="str" cm="1">
        <f t="array" ref="AI2225">_xlfn.IFS(AH2225&lt;=25,"Young",AH2225&lt;=50,"Adult",AH2225&gt;50,"Old")</f>
        <v>Old</v>
      </c>
    </row>
    <row r="2226" spans="1:35" x14ac:dyDescent="0.35">
      <c r="A2226" s="7">
        <v>2748</v>
      </c>
      <c r="B2226" s="5">
        <v>44753</v>
      </c>
      <c r="C2226" s="6">
        <f t="shared" ca="1" si="34"/>
        <v>3.8583333333333334</v>
      </c>
      <c r="D2226" s="7" t="s">
        <v>27</v>
      </c>
      <c r="E2226" s="7" t="s">
        <v>93</v>
      </c>
      <c r="F2226" s="7" t="s">
        <v>29</v>
      </c>
      <c r="G2226" s="7" t="s">
        <v>54</v>
      </c>
      <c r="H2226" s="7" t="s">
        <v>31</v>
      </c>
      <c r="I2226" s="7" t="s">
        <v>54</v>
      </c>
      <c r="J2226" s="7" t="s">
        <v>33</v>
      </c>
      <c r="K2226" s="7" t="s">
        <v>57</v>
      </c>
      <c r="L2226" s="5">
        <v>23543</v>
      </c>
      <c r="M2226" s="7" t="s">
        <v>35</v>
      </c>
      <c r="N2226" s="7" t="s">
        <v>36</v>
      </c>
      <c r="O2226" s="7" t="s">
        <v>48</v>
      </c>
      <c r="P2226" s="7" t="s">
        <v>38</v>
      </c>
      <c r="Q2226" s="7" t="s">
        <v>39</v>
      </c>
      <c r="R2226" s="7" cm="1">
        <f t="array" ref="R2226">_xlfn.IFS(Table3[[#This Row],[Performance Levels]]="Exceeds",4,Table3[[#This Row],[Performance Levels]]="Fully Meets",3,Table3[[#This Row],[Performance Levels]]="PIP",1,Table3[[#This Row],[Performance Levels]]="Needs Improvement",2)</f>
        <v>3</v>
      </c>
      <c r="S2226" s="7">
        <v>1</v>
      </c>
      <c r="T2226" s="7" t="str" cm="1">
        <f t="array" ref="T2226">_xlfn.IFS(S2226&lt;=2,"Excellent",S2226=3,"Average",S2226&lt;=5,"Poor")</f>
        <v>Excellent</v>
      </c>
      <c r="U2226" s="5">
        <v>45142</v>
      </c>
      <c r="V2226" s="7">
        <v>5</v>
      </c>
      <c r="W2226" s="7" t="str" cm="1">
        <f t="array" ref="W2226">_xlfn.IFS(S2226&lt;=2,"High",S2226=3,"Moderate",S2226&lt;=5,"Low")</f>
        <v>High</v>
      </c>
      <c r="X2226" s="7">
        <v>2</v>
      </c>
      <c r="Y2226" s="7" t="str" cm="1">
        <f t="array" ref="Y2226">_xlfn.IFS(S2226&lt;=2,"High",S2226=3,"Moderate",S2226&lt;=5,"Low")</f>
        <v>High</v>
      </c>
      <c r="Z2226" s="7">
        <v>5</v>
      </c>
      <c r="AA2226" s="7" t="str" cm="1">
        <f t="array" ref="AA2226">_xlfn.IFS(S2226&lt;=2,"High",S2226=3,"Moderate",S2226&lt;=5,"Low")</f>
        <v>High</v>
      </c>
      <c r="AB2226" s="5">
        <v>44940</v>
      </c>
      <c r="AC2226" s="7" t="s">
        <v>61</v>
      </c>
      <c r="AD2226" s="7" t="s">
        <v>50</v>
      </c>
      <c r="AE2226" s="7" t="s">
        <v>62</v>
      </c>
      <c r="AF2226" s="7">
        <v>2</v>
      </c>
      <c r="AG2226" s="8">
        <v>301.42</v>
      </c>
      <c r="AH2226" s="7">
        <v>58</v>
      </c>
      <c r="AI2226" s="7" t="str" cm="1">
        <f t="array" ref="AI2226">_xlfn.IFS(AH2226&lt;=25,"Young",AH2226&lt;=50,"Adult",AH2226&gt;50,"Old")</f>
        <v>Old</v>
      </c>
    </row>
    <row r="2227" spans="1:35" x14ac:dyDescent="0.35">
      <c r="A2227" s="11">
        <v>2749</v>
      </c>
      <c r="B2227" s="9">
        <v>43419</v>
      </c>
      <c r="C2227" s="10">
        <f t="shared" ca="1" si="34"/>
        <v>7.5138888888888893</v>
      </c>
      <c r="D2227" s="11" t="s">
        <v>27</v>
      </c>
      <c r="E2227" s="11" t="s">
        <v>68</v>
      </c>
      <c r="F2227" s="11" t="s">
        <v>107</v>
      </c>
      <c r="G2227" s="11" t="s">
        <v>54</v>
      </c>
      <c r="H2227" s="11" t="s">
        <v>55</v>
      </c>
      <c r="I2227" s="11" t="s">
        <v>45</v>
      </c>
      <c r="J2227" s="11" t="s">
        <v>33</v>
      </c>
      <c r="K2227" s="11" t="s">
        <v>109</v>
      </c>
      <c r="L2227" s="9">
        <v>54521</v>
      </c>
      <c r="M2227" s="11" t="s">
        <v>35</v>
      </c>
      <c r="N2227" s="11" t="s">
        <v>36</v>
      </c>
      <c r="O2227" s="11" t="s">
        <v>71</v>
      </c>
      <c r="P2227" s="11" t="s">
        <v>38</v>
      </c>
      <c r="Q2227" s="11" t="s">
        <v>39</v>
      </c>
      <c r="R2227" s="11" cm="1">
        <f t="array" ref="R2227">_xlfn.IFS(Table3[[#This Row],[Performance Levels]]="Exceeds",4,Table3[[#This Row],[Performance Levels]]="Fully Meets",3,Table3[[#This Row],[Performance Levels]]="PIP",1,Table3[[#This Row],[Performance Levels]]="Needs Improvement",2)</f>
        <v>3</v>
      </c>
      <c r="S2227" s="11">
        <v>5</v>
      </c>
      <c r="T2227" s="11" t="str" cm="1">
        <f t="array" ref="T2227">_xlfn.IFS(S2227&lt;=2,"Excellent",S2227=3,"Average",S2227&lt;=5,"Poor")</f>
        <v>Poor</v>
      </c>
      <c r="U2227" s="9">
        <v>45101</v>
      </c>
      <c r="V2227" s="11">
        <v>5</v>
      </c>
      <c r="W2227" s="11" t="str" cm="1">
        <f t="array" ref="W2227">_xlfn.IFS(S2227&lt;=2,"High",S2227=3,"Moderate",S2227&lt;=5,"Low")</f>
        <v>Low</v>
      </c>
      <c r="X2227" s="11">
        <v>3</v>
      </c>
      <c r="Y2227" s="11" t="str" cm="1">
        <f t="array" ref="Y2227">_xlfn.IFS(S2227&lt;=2,"High",S2227=3,"Moderate",S2227&lt;=5,"Low")</f>
        <v>Low</v>
      </c>
      <c r="Z2227" s="11">
        <v>4</v>
      </c>
      <c r="AA2227" s="11" t="str" cm="1">
        <f t="array" ref="AA2227">_xlfn.IFS(S2227&lt;=2,"High",S2227=3,"Moderate",S2227&lt;=5,"Low")</f>
        <v>Low</v>
      </c>
      <c r="AB2227" s="9">
        <v>44884</v>
      </c>
      <c r="AC2227" s="11" t="s">
        <v>49</v>
      </c>
      <c r="AD2227" s="11" t="s">
        <v>50</v>
      </c>
      <c r="AE2227" s="11" t="s">
        <v>42</v>
      </c>
      <c r="AF2227" s="11">
        <v>5</v>
      </c>
      <c r="AG2227" s="12">
        <v>149.65</v>
      </c>
      <c r="AH2227" s="11">
        <v>69</v>
      </c>
      <c r="AI2227" s="11" t="str" cm="1">
        <f t="array" ref="AI2227">_xlfn.IFS(AH2227&lt;=25,"Young",AH2227&lt;=50,"Adult",AH2227&gt;50,"Old")</f>
        <v>Old</v>
      </c>
    </row>
    <row r="2228" spans="1:35" x14ac:dyDescent="0.35">
      <c r="A2228" s="7">
        <v>2750</v>
      </c>
      <c r="B2228" s="5">
        <v>44716</v>
      </c>
      <c r="C2228" s="6">
        <f t="shared" ca="1" si="34"/>
        <v>3.9611111111111112</v>
      </c>
      <c r="D2228" s="7" t="s">
        <v>105</v>
      </c>
      <c r="E2228" s="7" t="s">
        <v>63</v>
      </c>
      <c r="F2228" s="7" t="s">
        <v>29</v>
      </c>
      <c r="G2228" s="7" t="s">
        <v>54</v>
      </c>
      <c r="H2228" s="7" t="s">
        <v>55</v>
      </c>
      <c r="I2228" s="7" t="s">
        <v>54</v>
      </c>
      <c r="J2228" s="7" t="s">
        <v>33</v>
      </c>
      <c r="K2228" s="7" t="s">
        <v>69</v>
      </c>
      <c r="L2228" s="5">
        <v>54516</v>
      </c>
      <c r="M2228" s="7" t="s">
        <v>35</v>
      </c>
      <c r="N2228" s="7" t="s">
        <v>47</v>
      </c>
      <c r="O2228" s="7" t="s">
        <v>83</v>
      </c>
      <c r="P2228" s="7" t="s">
        <v>76</v>
      </c>
      <c r="Q2228" s="7" t="s">
        <v>39</v>
      </c>
      <c r="R2228" s="7" cm="1">
        <f t="array" ref="R2228">_xlfn.IFS(Table3[[#This Row],[Performance Levels]]="Exceeds",4,Table3[[#This Row],[Performance Levels]]="Fully Meets",3,Table3[[#This Row],[Performance Levels]]="PIP",1,Table3[[#This Row],[Performance Levels]]="Needs Improvement",2)</f>
        <v>3</v>
      </c>
      <c r="S2228" s="7">
        <v>4</v>
      </c>
      <c r="T2228" s="7" t="str" cm="1">
        <f t="array" ref="T2228">_xlfn.IFS(S2228&lt;=2,"Excellent",S2228=3,"Average",S2228&lt;=5,"Poor")</f>
        <v>Poor</v>
      </c>
      <c r="U2228" s="5">
        <v>45118</v>
      </c>
      <c r="V2228" s="7">
        <v>3</v>
      </c>
      <c r="W2228" s="7" t="str" cm="1">
        <f t="array" ref="W2228">_xlfn.IFS(S2228&lt;=2,"High",S2228=3,"Moderate",S2228&lt;=5,"Low")</f>
        <v>Low</v>
      </c>
      <c r="X2228" s="7">
        <v>4</v>
      </c>
      <c r="Y2228" s="7" t="str" cm="1">
        <f t="array" ref="Y2228">_xlfn.IFS(S2228&lt;=2,"High",S2228=3,"Moderate",S2228&lt;=5,"Low")</f>
        <v>Low</v>
      </c>
      <c r="Z2228" s="7">
        <v>4</v>
      </c>
      <c r="AA2228" s="7" t="str" cm="1">
        <f t="array" ref="AA2228">_xlfn.IFS(S2228&lt;=2,"High",S2228=3,"Moderate",S2228&lt;=5,"Low")</f>
        <v>Low</v>
      </c>
      <c r="AB2228" s="5">
        <v>44984</v>
      </c>
      <c r="AC2228" s="7" t="s">
        <v>49</v>
      </c>
      <c r="AD2228" s="7" t="s">
        <v>41</v>
      </c>
      <c r="AE2228" s="7" t="s">
        <v>72</v>
      </c>
      <c r="AF2228" s="7">
        <v>1</v>
      </c>
      <c r="AG2228" s="8">
        <v>462.45</v>
      </c>
      <c r="AH2228" s="7">
        <v>73</v>
      </c>
      <c r="AI2228" s="7" t="str" cm="1">
        <f t="array" ref="AI2228">_xlfn.IFS(AH2228&lt;=25,"Young",AH2228&lt;=50,"Adult",AH2228&gt;50,"Old")</f>
        <v>Old</v>
      </c>
    </row>
    <row r="2229" spans="1:35" x14ac:dyDescent="0.35">
      <c r="A2229" s="11">
        <v>2752</v>
      </c>
      <c r="B2229" s="9">
        <v>44855</v>
      </c>
      <c r="C2229" s="10">
        <f t="shared" ca="1" si="34"/>
        <v>3.5805555555555557</v>
      </c>
      <c r="D2229" s="11" t="s">
        <v>27</v>
      </c>
      <c r="E2229" s="11" t="s">
        <v>63</v>
      </c>
      <c r="F2229" s="11" t="s">
        <v>29</v>
      </c>
      <c r="G2229" s="11" t="s">
        <v>45</v>
      </c>
      <c r="H2229" s="11" t="s">
        <v>44</v>
      </c>
      <c r="I2229" s="11" t="s">
        <v>32</v>
      </c>
      <c r="J2229" s="11" t="s">
        <v>33</v>
      </c>
      <c r="K2229" s="11" t="s">
        <v>64</v>
      </c>
      <c r="L2229" s="9">
        <v>27908</v>
      </c>
      <c r="M2229" s="11" t="s">
        <v>35</v>
      </c>
      <c r="N2229" s="11" t="s">
        <v>47</v>
      </c>
      <c r="O2229" s="11" t="s">
        <v>48</v>
      </c>
      <c r="P2229" s="11" t="s">
        <v>76</v>
      </c>
      <c r="Q2229" s="11" t="s">
        <v>39</v>
      </c>
      <c r="R2229" s="11" cm="1">
        <f t="array" ref="R2229">_xlfn.IFS(Table3[[#This Row],[Performance Levels]]="Exceeds",4,Table3[[#This Row],[Performance Levels]]="Fully Meets",3,Table3[[#This Row],[Performance Levels]]="PIP",1,Table3[[#This Row],[Performance Levels]]="Needs Improvement",2)</f>
        <v>3</v>
      </c>
      <c r="S2229" s="11">
        <v>4</v>
      </c>
      <c r="T2229" s="11" t="str" cm="1">
        <f t="array" ref="T2229">_xlfn.IFS(S2229&lt;=2,"Excellent",S2229=3,"Average",S2229&lt;=5,"Poor")</f>
        <v>Poor</v>
      </c>
      <c r="U2229" s="9">
        <v>45053</v>
      </c>
      <c r="V2229" s="11">
        <v>3</v>
      </c>
      <c r="W2229" s="11" t="str" cm="1">
        <f t="array" ref="W2229">_xlfn.IFS(S2229&lt;=2,"High",S2229=3,"Moderate",S2229&lt;=5,"Low")</f>
        <v>Low</v>
      </c>
      <c r="X2229" s="11">
        <v>5</v>
      </c>
      <c r="Y2229" s="11" t="str" cm="1">
        <f t="array" ref="Y2229">_xlfn.IFS(S2229&lt;=2,"High",S2229=3,"Moderate",S2229&lt;=5,"Low")</f>
        <v>Low</v>
      </c>
      <c r="Z2229" s="11">
        <v>1</v>
      </c>
      <c r="AA2229" s="11" t="str" cm="1">
        <f t="array" ref="AA2229">_xlfn.IFS(S2229&lt;=2,"High",S2229=3,"Moderate",S2229&lt;=5,"Low")</f>
        <v>Low</v>
      </c>
      <c r="AB2229" s="9">
        <v>44901</v>
      </c>
      <c r="AC2229" s="11" t="s">
        <v>49</v>
      </c>
      <c r="AD2229" s="11" t="s">
        <v>41</v>
      </c>
      <c r="AE2229" s="11" t="s">
        <v>51</v>
      </c>
      <c r="AF2229" s="11">
        <v>5</v>
      </c>
      <c r="AG2229" s="12">
        <v>450.64</v>
      </c>
      <c r="AH2229" s="11">
        <v>46</v>
      </c>
      <c r="AI2229" s="11" t="str" cm="1">
        <f t="array" ref="AI2229">_xlfn.IFS(AH2229&lt;=25,"Young",AH2229&lt;=50,"Adult",AH2229&gt;50,"Old")</f>
        <v>Adult</v>
      </c>
    </row>
    <row r="2230" spans="1:35" x14ac:dyDescent="0.35">
      <c r="A2230" s="7">
        <v>2753</v>
      </c>
      <c r="B2230" s="5">
        <v>44939</v>
      </c>
      <c r="C2230" s="6">
        <f t="shared" ca="1" si="34"/>
        <v>3.3527777777777779</v>
      </c>
      <c r="D2230" s="7" t="s">
        <v>27</v>
      </c>
      <c r="E2230" s="7" t="s">
        <v>28</v>
      </c>
      <c r="F2230" s="7" t="s">
        <v>29</v>
      </c>
      <c r="G2230" s="7" t="s">
        <v>30</v>
      </c>
      <c r="H2230" s="7" t="s">
        <v>55</v>
      </c>
      <c r="I2230" s="7" t="s">
        <v>45</v>
      </c>
      <c r="J2230" s="7" t="s">
        <v>33</v>
      </c>
      <c r="K2230" s="7" t="s">
        <v>69</v>
      </c>
      <c r="L2230" s="5">
        <v>30844</v>
      </c>
      <c r="M2230" s="7" t="s">
        <v>35</v>
      </c>
      <c r="N2230" s="7" t="s">
        <v>36</v>
      </c>
      <c r="O2230" s="7" t="s">
        <v>71</v>
      </c>
      <c r="P2230" s="7" t="s">
        <v>38</v>
      </c>
      <c r="Q2230" s="7" t="s">
        <v>39</v>
      </c>
      <c r="R2230" s="7" cm="1">
        <f t="array" ref="R2230">_xlfn.IFS(Table3[[#This Row],[Performance Levels]]="Exceeds",4,Table3[[#This Row],[Performance Levels]]="Fully Meets",3,Table3[[#This Row],[Performance Levels]]="PIP",1,Table3[[#This Row],[Performance Levels]]="Needs Improvement",2)</f>
        <v>3</v>
      </c>
      <c r="S2230" s="7">
        <v>4</v>
      </c>
      <c r="T2230" s="7" t="str" cm="1">
        <f t="array" ref="T2230">_xlfn.IFS(S2230&lt;=2,"Excellent",S2230=3,"Average",S2230&lt;=5,"Poor")</f>
        <v>Poor</v>
      </c>
      <c r="U2230" s="5">
        <v>45051</v>
      </c>
      <c r="V2230" s="7">
        <v>3</v>
      </c>
      <c r="W2230" s="7" t="str" cm="1">
        <f t="array" ref="W2230">_xlfn.IFS(S2230&lt;=2,"High",S2230=3,"Moderate",S2230&lt;=5,"Low")</f>
        <v>Low</v>
      </c>
      <c r="X2230" s="7">
        <v>1</v>
      </c>
      <c r="Y2230" s="7" t="str" cm="1">
        <f t="array" ref="Y2230">_xlfn.IFS(S2230&lt;=2,"High",S2230=3,"Moderate",S2230&lt;=5,"Low")</f>
        <v>Low</v>
      </c>
      <c r="Z2230" s="7">
        <v>4</v>
      </c>
      <c r="AA2230" s="7" t="str" cm="1">
        <f t="array" ref="AA2230">_xlfn.IFS(S2230&lt;=2,"High",S2230=3,"Moderate",S2230&lt;=5,"Low")</f>
        <v>Low</v>
      </c>
      <c r="AB2230" s="5">
        <v>44852</v>
      </c>
      <c r="AC2230" s="7" t="s">
        <v>91</v>
      </c>
      <c r="AD2230" s="7" t="s">
        <v>41</v>
      </c>
      <c r="AE2230" s="7" t="s">
        <v>62</v>
      </c>
      <c r="AF2230" s="7">
        <v>1</v>
      </c>
      <c r="AG2230" s="8">
        <v>437.7</v>
      </c>
      <c r="AH2230" s="7">
        <v>39</v>
      </c>
      <c r="AI2230" s="7" t="str" cm="1">
        <f t="array" ref="AI2230">_xlfn.IFS(AH2230&lt;=25,"Young",AH2230&lt;=50,"Adult",AH2230&gt;50,"Old")</f>
        <v>Adult</v>
      </c>
    </row>
    <row r="2231" spans="1:35" x14ac:dyDescent="0.35">
      <c r="A2231" s="11">
        <v>2754</v>
      </c>
      <c r="B2231" s="9">
        <v>43926</v>
      </c>
      <c r="C2231" s="10">
        <f t="shared" ca="1" si="34"/>
        <v>6.125</v>
      </c>
      <c r="D2231" s="11" t="s">
        <v>27</v>
      </c>
      <c r="E2231" s="11" t="s">
        <v>84</v>
      </c>
      <c r="F2231" s="11" t="s">
        <v>29</v>
      </c>
      <c r="G2231" s="11" t="s">
        <v>54</v>
      </c>
      <c r="H2231" s="11" t="s">
        <v>31</v>
      </c>
      <c r="I2231" s="11" t="s">
        <v>54</v>
      </c>
      <c r="J2231" s="11" t="s">
        <v>33</v>
      </c>
      <c r="K2231" s="11" t="s">
        <v>78</v>
      </c>
      <c r="L2231" s="9">
        <v>28250</v>
      </c>
      <c r="M2231" s="11" t="s">
        <v>35</v>
      </c>
      <c r="N2231" s="11" t="s">
        <v>47</v>
      </c>
      <c r="O2231" s="11" t="s">
        <v>59</v>
      </c>
      <c r="P2231" s="11" t="s">
        <v>66</v>
      </c>
      <c r="Q2231" s="11" t="s">
        <v>39</v>
      </c>
      <c r="R2231" s="11" cm="1">
        <f t="array" ref="R2231">_xlfn.IFS(Table3[[#This Row],[Performance Levels]]="Exceeds",4,Table3[[#This Row],[Performance Levels]]="Fully Meets",3,Table3[[#This Row],[Performance Levels]]="PIP",1,Table3[[#This Row],[Performance Levels]]="Needs Improvement",2)</f>
        <v>3</v>
      </c>
      <c r="S2231" s="11">
        <v>2</v>
      </c>
      <c r="T2231" s="11" t="str" cm="1">
        <f t="array" ref="T2231">_xlfn.IFS(S2231&lt;=2,"Excellent",S2231=3,"Average",S2231&lt;=5,"Poor")</f>
        <v>Excellent</v>
      </c>
      <c r="U2231" s="9">
        <v>44971</v>
      </c>
      <c r="V2231" s="11">
        <v>1</v>
      </c>
      <c r="W2231" s="11" t="str" cm="1">
        <f t="array" ref="W2231">_xlfn.IFS(S2231&lt;=2,"High",S2231=3,"Moderate",S2231&lt;=5,"Low")</f>
        <v>High</v>
      </c>
      <c r="X2231" s="11">
        <v>5</v>
      </c>
      <c r="Y2231" s="11" t="str" cm="1">
        <f t="array" ref="Y2231">_xlfn.IFS(S2231&lt;=2,"High",S2231=3,"Moderate",S2231&lt;=5,"Low")</f>
        <v>High</v>
      </c>
      <c r="Z2231" s="11">
        <v>1</v>
      </c>
      <c r="AA2231" s="11" t="str" cm="1">
        <f t="array" ref="AA2231">_xlfn.IFS(S2231&lt;=2,"High",S2231=3,"Moderate",S2231&lt;=5,"Low")</f>
        <v>High</v>
      </c>
      <c r="AB2231" s="9">
        <v>45020</v>
      </c>
      <c r="AC2231" s="11" t="s">
        <v>61</v>
      </c>
      <c r="AD2231" s="11" t="s">
        <v>41</v>
      </c>
      <c r="AE2231" s="11" t="s">
        <v>42</v>
      </c>
      <c r="AF2231" s="11">
        <v>1</v>
      </c>
      <c r="AG2231" s="12">
        <v>823.08</v>
      </c>
      <c r="AH2231" s="11">
        <v>43</v>
      </c>
      <c r="AI2231" s="11" t="str" cm="1">
        <f t="array" ref="AI2231">_xlfn.IFS(AH2231&lt;=25,"Young",AH2231&lt;=50,"Adult",AH2231&gt;50,"Old")</f>
        <v>Adult</v>
      </c>
    </row>
    <row r="2232" spans="1:35" x14ac:dyDescent="0.35">
      <c r="A2232" s="7">
        <v>2755</v>
      </c>
      <c r="B2232" s="5">
        <v>44707</v>
      </c>
      <c r="C2232" s="6">
        <f t="shared" ca="1" si="34"/>
        <v>3.9833333333333334</v>
      </c>
      <c r="D2232" s="7" t="s">
        <v>27</v>
      </c>
      <c r="E2232" s="7" t="s">
        <v>43</v>
      </c>
      <c r="F2232" s="7" t="s">
        <v>29</v>
      </c>
      <c r="G2232" s="7" t="s">
        <v>30</v>
      </c>
      <c r="H2232" s="7" t="s">
        <v>55</v>
      </c>
      <c r="I2232" s="7" t="s">
        <v>32</v>
      </c>
      <c r="J2232" s="7" t="s">
        <v>33</v>
      </c>
      <c r="K2232" s="7" t="s">
        <v>64</v>
      </c>
      <c r="L2232" s="5">
        <v>20413</v>
      </c>
      <c r="M2232" s="7" t="s">
        <v>35</v>
      </c>
      <c r="N2232" s="7" t="s">
        <v>47</v>
      </c>
      <c r="O2232" s="7" t="s">
        <v>59</v>
      </c>
      <c r="P2232" s="7" t="s">
        <v>60</v>
      </c>
      <c r="Q2232" s="7" t="s">
        <v>39</v>
      </c>
      <c r="R2232" s="7" cm="1">
        <f t="array" ref="R2232">_xlfn.IFS(Table3[[#This Row],[Performance Levels]]="Exceeds",4,Table3[[#This Row],[Performance Levels]]="Fully Meets",3,Table3[[#This Row],[Performance Levels]]="PIP",1,Table3[[#This Row],[Performance Levels]]="Needs Improvement",2)</f>
        <v>3</v>
      </c>
      <c r="S2232" s="7">
        <v>2</v>
      </c>
      <c r="T2232" s="7" t="str" cm="1">
        <f t="array" ref="T2232">_xlfn.IFS(S2232&lt;=2,"Excellent",S2232=3,"Average",S2232&lt;=5,"Poor")</f>
        <v>Excellent</v>
      </c>
      <c r="U2232" s="5">
        <v>44910</v>
      </c>
      <c r="V2232" s="7">
        <v>5</v>
      </c>
      <c r="W2232" s="7" t="str" cm="1">
        <f t="array" ref="W2232">_xlfn.IFS(S2232&lt;=2,"High",S2232=3,"Moderate",S2232&lt;=5,"Low")</f>
        <v>High</v>
      </c>
      <c r="X2232" s="7">
        <v>5</v>
      </c>
      <c r="Y2232" s="7" t="str" cm="1">
        <f t="array" ref="Y2232">_xlfn.IFS(S2232&lt;=2,"High",S2232=3,"Moderate",S2232&lt;=5,"Low")</f>
        <v>High</v>
      </c>
      <c r="Z2232" s="7">
        <v>4</v>
      </c>
      <c r="AA2232" s="7" t="str" cm="1">
        <f t="array" ref="AA2232">_xlfn.IFS(S2232&lt;=2,"High",S2232=3,"Moderate",S2232&lt;=5,"Low")</f>
        <v>High</v>
      </c>
      <c r="AB2232" s="5">
        <v>44916</v>
      </c>
      <c r="AC2232" s="7" t="s">
        <v>67</v>
      </c>
      <c r="AD2232" s="7" t="s">
        <v>41</v>
      </c>
      <c r="AE2232" s="7" t="s">
        <v>62</v>
      </c>
      <c r="AF2232" s="7">
        <v>4</v>
      </c>
      <c r="AG2232" s="8">
        <v>118.68</v>
      </c>
      <c r="AH2232" s="7">
        <v>67</v>
      </c>
      <c r="AI2232" s="7" t="str" cm="1">
        <f t="array" ref="AI2232">_xlfn.IFS(AH2232&lt;=25,"Young",AH2232&lt;=50,"Adult",AH2232&gt;50,"Old")</f>
        <v>Old</v>
      </c>
    </row>
    <row r="2233" spans="1:35" x14ac:dyDescent="0.35">
      <c r="A2233" s="11">
        <v>2756</v>
      </c>
      <c r="B2233" s="9">
        <v>44321</v>
      </c>
      <c r="C2233" s="10">
        <f t="shared" ca="1" si="34"/>
        <v>5.041666666666667</v>
      </c>
      <c r="D2233" s="11" t="s">
        <v>105</v>
      </c>
      <c r="E2233" s="11" t="s">
        <v>63</v>
      </c>
      <c r="F2233" s="11" t="s">
        <v>29</v>
      </c>
      <c r="G2233" s="11" t="s">
        <v>45</v>
      </c>
      <c r="H2233" s="11" t="s">
        <v>44</v>
      </c>
      <c r="I2233" s="11" t="s">
        <v>45</v>
      </c>
      <c r="J2233" s="11" t="s">
        <v>33</v>
      </c>
      <c r="K2233" s="11" t="s">
        <v>69</v>
      </c>
      <c r="L2233" s="9">
        <v>31614</v>
      </c>
      <c r="M2233" s="11" t="s">
        <v>35</v>
      </c>
      <c r="N2233" s="11" t="s">
        <v>47</v>
      </c>
      <c r="O2233" s="11" t="s">
        <v>37</v>
      </c>
      <c r="P2233" s="11" t="s">
        <v>76</v>
      </c>
      <c r="Q2233" s="11" t="s">
        <v>39</v>
      </c>
      <c r="R2233" s="11" cm="1">
        <f t="array" ref="R2233">_xlfn.IFS(Table3[[#This Row],[Performance Levels]]="Exceeds",4,Table3[[#This Row],[Performance Levels]]="Fully Meets",3,Table3[[#This Row],[Performance Levels]]="PIP",1,Table3[[#This Row],[Performance Levels]]="Needs Improvement",2)</f>
        <v>3</v>
      </c>
      <c r="S2233" s="11">
        <v>2</v>
      </c>
      <c r="T2233" s="11" t="str" cm="1">
        <f t="array" ref="T2233">_xlfn.IFS(S2233&lt;=2,"Excellent",S2233=3,"Average",S2233&lt;=5,"Poor")</f>
        <v>Excellent</v>
      </c>
      <c r="U2233" s="9">
        <v>44864</v>
      </c>
      <c r="V2233" s="11">
        <v>1</v>
      </c>
      <c r="W2233" s="11" t="str" cm="1">
        <f t="array" ref="W2233">_xlfn.IFS(S2233&lt;=2,"High",S2233=3,"Moderate",S2233&lt;=5,"Low")</f>
        <v>High</v>
      </c>
      <c r="X2233" s="11">
        <v>3</v>
      </c>
      <c r="Y2233" s="11" t="str" cm="1">
        <f t="array" ref="Y2233">_xlfn.IFS(S2233&lt;=2,"High",S2233=3,"Moderate",S2233&lt;=5,"Low")</f>
        <v>High</v>
      </c>
      <c r="Z2233" s="11">
        <v>1</v>
      </c>
      <c r="AA2233" s="11" t="str" cm="1">
        <f t="array" ref="AA2233">_xlfn.IFS(S2233&lt;=2,"High",S2233=3,"Moderate",S2233&lt;=5,"Low")</f>
        <v>High</v>
      </c>
      <c r="AB2233" s="9">
        <v>45020</v>
      </c>
      <c r="AC2233" s="11" t="s">
        <v>91</v>
      </c>
      <c r="AD2233" s="11" t="s">
        <v>50</v>
      </c>
      <c r="AE2233" s="11" t="s">
        <v>62</v>
      </c>
      <c r="AF2233" s="11">
        <v>5</v>
      </c>
      <c r="AG2233" s="12">
        <v>120.79</v>
      </c>
      <c r="AH2233" s="11">
        <v>35</v>
      </c>
      <c r="AI2233" s="11" t="str" cm="1">
        <f t="array" ref="AI2233">_xlfn.IFS(AH2233&lt;=25,"Young",AH2233&lt;=50,"Adult",AH2233&gt;50,"Old")</f>
        <v>Adult</v>
      </c>
    </row>
    <row r="2234" spans="1:35" x14ac:dyDescent="0.35">
      <c r="A2234" s="7">
        <v>2758</v>
      </c>
      <c r="B2234" s="5">
        <v>43454</v>
      </c>
      <c r="C2234" s="6">
        <f t="shared" ca="1" si="34"/>
        <v>7.416666666666667</v>
      </c>
      <c r="D2234" s="7" t="s">
        <v>27</v>
      </c>
      <c r="E2234" s="7" t="s">
        <v>63</v>
      </c>
      <c r="F2234" s="7" t="s">
        <v>107</v>
      </c>
      <c r="G2234" s="7" t="s">
        <v>45</v>
      </c>
      <c r="H2234" s="7" t="s">
        <v>44</v>
      </c>
      <c r="I2234" s="7" t="s">
        <v>54</v>
      </c>
      <c r="J2234" s="7" t="s">
        <v>33</v>
      </c>
      <c r="K2234" s="7" t="s">
        <v>100</v>
      </c>
      <c r="L2234" s="5">
        <v>53370</v>
      </c>
      <c r="M2234" s="7" t="s">
        <v>35</v>
      </c>
      <c r="N2234" s="7" t="s">
        <v>47</v>
      </c>
      <c r="O2234" s="7" t="s">
        <v>59</v>
      </c>
      <c r="P2234" s="7" t="s">
        <v>76</v>
      </c>
      <c r="Q2234" s="7" t="s">
        <v>39</v>
      </c>
      <c r="R2234" s="7" cm="1">
        <f t="array" ref="R2234">_xlfn.IFS(Table3[[#This Row],[Performance Levels]]="Exceeds",4,Table3[[#This Row],[Performance Levels]]="Fully Meets",3,Table3[[#This Row],[Performance Levels]]="PIP",1,Table3[[#This Row],[Performance Levels]]="Needs Improvement",2)</f>
        <v>3</v>
      </c>
      <c r="S2234" s="7">
        <v>2</v>
      </c>
      <c r="T2234" s="7" t="str" cm="1">
        <f t="array" ref="T2234">_xlfn.IFS(S2234&lt;=2,"Excellent",S2234=3,"Average",S2234&lt;=5,"Poor")</f>
        <v>Excellent</v>
      </c>
      <c r="U2234" s="5">
        <v>44972</v>
      </c>
      <c r="V2234" s="7">
        <v>1</v>
      </c>
      <c r="W2234" s="7" t="str" cm="1">
        <f t="array" ref="W2234">_xlfn.IFS(S2234&lt;=2,"High",S2234=3,"Moderate",S2234&lt;=5,"Low")</f>
        <v>High</v>
      </c>
      <c r="X2234" s="7">
        <v>3</v>
      </c>
      <c r="Y2234" s="7" t="str" cm="1">
        <f t="array" ref="Y2234">_xlfn.IFS(S2234&lt;=2,"High",S2234=3,"Moderate",S2234&lt;=5,"Low")</f>
        <v>High</v>
      </c>
      <c r="Z2234" s="7">
        <v>1</v>
      </c>
      <c r="AA2234" s="7" t="str" cm="1">
        <f t="array" ref="AA2234">_xlfn.IFS(S2234&lt;=2,"High",S2234=3,"Moderate",S2234&lt;=5,"Low")</f>
        <v>High</v>
      </c>
      <c r="AB2234" s="5">
        <v>45063</v>
      </c>
      <c r="AC2234" s="7" t="s">
        <v>67</v>
      </c>
      <c r="AD2234" s="7" t="s">
        <v>50</v>
      </c>
      <c r="AE2234" s="7" t="s">
        <v>51</v>
      </c>
      <c r="AF2234" s="7">
        <v>4</v>
      </c>
      <c r="AG2234" s="8">
        <v>100.17</v>
      </c>
      <c r="AH2234" s="7">
        <v>72</v>
      </c>
      <c r="AI2234" s="7" t="str" cm="1">
        <f t="array" ref="AI2234">_xlfn.IFS(AH2234&lt;=25,"Young",AH2234&lt;=50,"Adult",AH2234&gt;50,"Old")</f>
        <v>Old</v>
      </c>
    </row>
    <row r="2235" spans="1:35" x14ac:dyDescent="0.35">
      <c r="A2235" s="11">
        <v>2759</v>
      </c>
      <c r="B2235" s="9">
        <v>43338</v>
      </c>
      <c r="C2235" s="10">
        <f t="shared" ca="1" si="34"/>
        <v>7.7333333333333334</v>
      </c>
      <c r="D2235" s="11" t="s">
        <v>27</v>
      </c>
      <c r="E2235" s="11" t="s">
        <v>93</v>
      </c>
      <c r="F2235" s="11" t="s">
        <v>29</v>
      </c>
      <c r="G2235" s="11" t="s">
        <v>54</v>
      </c>
      <c r="H2235" s="11" t="s">
        <v>55</v>
      </c>
      <c r="I2235" s="11" t="s">
        <v>54</v>
      </c>
      <c r="J2235" s="11" t="s">
        <v>33</v>
      </c>
      <c r="K2235" s="11" t="s">
        <v>46</v>
      </c>
      <c r="L2235" s="9">
        <v>32632</v>
      </c>
      <c r="M2235" s="11" t="s">
        <v>35</v>
      </c>
      <c r="N2235" s="11" t="s">
        <v>47</v>
      </c>
      <c r="O2235" s="11" t="s">
        <v>37</v>
      </c>
      <c r="P2235" s="11" t="s">
        <v>76</v>
      </c>
      <c r="Q2235" s="11" t="s">
        <v>39</v>
      </c>
      <c r="R2235" s="11" cm="1">
        <f t="array" ref="R2235">_xlfn.IFS(Table3[[#This Row],[Performance Levels]]="Exceeds",4,Table3[[#This Row],[Performance Levels]]="Fully Meets",3,Table3[[#This Row],[Performance Levels]]="PIP",1,Table3[[#This Row],[Performance Levels]]="Needs Improvement",2)</f>
        <v>3</v>
      </c>
      <c r="S2235" s="11">
        <v>2</v>
      </c>
      <c r="T2235" s="11" t="str" cm="1">
        <f t="array" ref="T2235">_xlfn.IFS(S2235&lt;=2,"Excellent",S2235=3,"Average",S2235&lt;=5,"Poor")</f>
        <v>Excellent</v>
      </c>
      <c r="U2235" s="9">
        <v>44871</v>
      </c>
      <c r="V2235" s="11">
        <v>3</v>
      </c>
      <c r="W2235" s="11" t="str" cm="1">
        <f t="array" ref="W2235">_xlfn.IFS(S2235&lt;=2,"High",S2235=3,"Moderate",S2235&lt;=5,"Low")</f>
        <v>High</v>
      </c>
      <c r="X2235" s="11">
        <v>1</v>
      </c>
      <c r="Y2235" s="11" t="str" cm="1">
        <f t="array" ref="Y2235">_xlfn.IFS(S2235&lt;=2,"High",S2235=3,"Moderate",S2235&lt;=5,"Low")</f>
        <v>High</v>
      </c>
      <c r="Z2235" s="11">
        <v>3</v>
      </c>
      <c r="AA2235" s="11" t="str" cm="1">
        <f t="array" ref="AA2235">_xlfn.IFS(S2235&lt;=2,"High",S2235=3,"Moderate",S2235&lt;=5,"Low")</f>
        <v>High</v>
      </c>
      <c r="AB2235" s="9">
        <v>45107</v>
      </c>
      <c r="AC2235" s="11" t="s">
        <v>61</v>
      </c>
      <c r="AD2235" s="11" t="s">
        <v>41</v>
      </c>
      <c r="AE2235" s="11" t="s">
        <v>51</v>
      </c>
      <c r="AF2235" s="11">
        <v>1</v>
      </c>
      <c r="AG2235" s="12">
        <v>662.8</v>
      </c>
      <c r="AH2235" s="11">
        <v>29</v>
      </c>
      <c r="AI2235" s="11" t="str" cm="1">
        <f t="array" ref="AI2235">_xlfn.IFS(AH2235&lt;=25,"Young",AH2235&lt;=50,"Adult",AH2235&gt;50,"Old")</f>
        <v>Adult</v>
      </c>
    </row>
    <row r="2236" spans="1:35" x14ac:dyDescent="0.35">
      <c r="A2236" s="7">
        <v>2760</v>
      </c>
      <c r="B2236" s="5">
        <v>44171</v>
      </c>
      <c r="C2236" s="6">
        <f t="shared" ca="1" si="34"/>
        <v>5.4555555555555557</v>
      </c>
      <c r="D2236" s="7" t="s">
        <v>105</v>
      </c>
      <c r="E2236" s="7" t="s">
        <v>68</v>
      </c>
      <c r="F2236" s="7" t="s">
        <v>29</v>
      </c>
      <c r="G2236" s="7" t="s">
        <v>45</v>
      </c>
      <c r="H2236" s="7" t="s">
        <v>55</v>
      </c>
      <c r="I2236" s="7" t="s">
        <v>32</v>
      </c>
      <c r="J2236" s="7" t="s">
        <v>33</v>
      </c>
      <c r="K2236" s="7" t="s">
        <v>96</v>
      </c>
      <c r="L2236" s="5">
        <v>25404</v>
      </c>
      <c r="M2236" s="7" t="s">
        <v>35</v>
      </c>
      <c r="N2236" s="7" t="s">
        <v>47</v>
      </c>
      <c r="O2236" s="7" t="s">
        <v>59</v>
      </c>
      <c r="P2236" s="7" t="s">
        <v>60</v>
      </c>
      <c r="Q2236" s="7" t="s">
        <v>39</v>
      </c>
      <c r="R2236" s="7" cm="1">
        <f t="array" ref="R2236">_xlfn.IFS(Table3[[#This Row],[Performance Levels]]="Exceeds",4,Table3[[#This Row],[Performance Levels]]="Fully Meets",3,Table3[[#This Row],[Performance Levels]]="PIP",1,Table3[[#This Row],[Performance Levels]]="Needs Improvement",2)</f>
        <v>3</v>
      </c>
      <c r="S2236" s="7">
        <v>2</v>
      </c>
      <c r="T2236" s="7" t="str" cm="1">
        <f t="array" ref="T2236">_xlfn.IFS(S2236&lt;=2,"Excellent",S2236=3,"Average",S2236&lt;=5,"Poor")</f>
        <v>Excellent</v>
      </c>
      <c r="U2236" s="5">
        <v>44830</v>
      </c>
      <c r="V2236" s="7">
        <v>2</v>
      </c>
      <c r="W2236" s="7" t="str" cm="1">
        <f t="array" ref="W2236">_xlfn.IFS(S2236&lt;=2,"High",S2236=3,"Moderate",S2236&lt;=5,"Low")</f>
        <v>High</v>
      </c>
      <c r="X2236" s="7">
        <v>1</v>
      </c>
      <c r="Y2236" s="7" t="str" cm="1">
        <f t="array" ref="Y2236">_xlfn.IFS(S2236&lt;=2,"High",S2236=3,"Moderate",S2236&lt;=5,"Low")</f>
        <v>High</v>
      </c>
      <c r="Z2236" s="7">
        <v>4</v>
      </c>
      <c r="AA2236" s="7" t="str" cm="1">
        <f t="array" ref="AA2236">_xlfn.IFS(S2236&lt;=2,"High",S2236=3,"Moderate",S2236&lt;=5,"Low")</f>
        <v>High</v>
      </c>
      <c r="AB2236" s="5">
        <v>45049</v>
      </c>
      <c r="AC2236" s="7" t="s">
        <v>40</v>
      </c>
      <c r="AD2236" s="7" t="s">
        <v>41</v>
      </c>
      <c r="AE2236" s="7" t="s">
        <v>62</v>
      </c>
      <c r="AF2236" s="7">
        <v>3</v>
      </c>
      <c r="AG2236" s="8">
        <v>287.58999999999997</v>
      </c>
      <c r="AH2236" s="7">
        <v>51</v>
      </c>
      <c r="AI2236" s="7" t="str" cm="1">
        <f t="array" ref="AI2236">_xlfn.IFS(AH2236&lt;=25,"Young",AH2236&lt;=50,"Adult",AH2236&gt;50,"Old")</f>
        <v>Old</v>
      </c>
    </row>
    <row r="2237" spans="1:35" x14ac:dyDescent="0.35">
      <c r="A2237" s="11">
        <v>2761</v>
      </c>
      <c r="B2237" s="9">
        <v>44543</v>
      </c>
      <c r="C2237" s="10">
        <f t="shared" ca="1" si="34"/>
        <v>4.4361111111111109</v>
      </c>
      <c r="D2237" s="11" t="s">
        <v>27</v>
      </c>
      <c r="E2237" s="11" t="s">
        <v>43</v>
      </c>
      <c r="F2237" s="11" t="s">
        <v>29</v>
      </c>
      <c r="G2237" s="11" t="s">
        <v>30</v>
      </c>
      <c r="H2237" s="11" t="s">
        <v>31</v>
      </c>
      <c r="I2237" s="11" t="s">
        <v>32</v>
      </c>
      <c r="J2237" s="11" t="s">
        <v>33</v>
      </c>
      <c r="K2237" s="11" t="s">
        <v>100</v>
      </c>
      <c r="L2237" s="9">
        <v>35468</v>
      </c>
      <c r="M2237" s="11" t="s">
        <v>35</v>
      </c>
      <c r="N2237" s="11" t="s">
        <v>36</v>
      </c>
      <c r="O2237" s="11" t="s">
        <v>83</v>
      </c>
      <c r="P2237" s="11" t="s">
        <v>66</v>
      </c>
      <c r="Q2237" s="11" t="s">
        <v>39</v>
      </c>
      <c r="R2237" s="11" cm="1">
        <f t="array" ref="R2237">_xlfn.IFS(Table3[[#This Row],[Performance Levels]]="Exceeds",4,Table3[[#This Row],[Performance Levels]]="Fully Meets",3,Table3[[#This Row],[Performance Levels]]="PIP",1,Table3[[#This Row],[Performance Levels]]="Needs Improvement",2)</f>
        <v>3</v>
      </c>
      <c r="S2237" s="11">
        <v>4</v>
      </c>
      <c r="T2237" s="11" t="str" cm="1">
        <f t="array" ref="T2237">_xlfn.IFS(S2237&lt;=2,"Excellent",S2237=3,"Average",S2237&lt;=5,"Poor")</f>
        <v>Poor</v>
      </c>
      <c r="U2237" s="9">
        <v>44972</v>
      </c>
      <c r="V2237" s="11">
        <v>1</v>
      </c>
      <c r="W2237" s="11" t="str" cm="1">
        <f t="array" ref="W2237">_xlfn.IFS(S2237&lt;=2,"High",S2237=3,"Moderate",S2237&lt;=5,"Low")</f>
        <v>Low</v>
      </c>
      <c r="X2237" s="11">
        <v>4</v>
      </c>
      <c r="Y2237" s="11" t="str" cm="1">
        <f t="array" ref="Y2237">_xlfn.IFS(S2237&lt;=2,"High",S2237=3,"Moderate",S2237&lt;=5,"Low")</f>
        <v>Low</v>
      </c>
      <c r="Z2237" s="11">
        <v>3</v>
      </c>
      <c r="AA2237" s="11" t="str" cm="1">
        <f t="array" ref="AA2237">_xlfn.IFS(S2237&lt;=2,"High",S2237=3,"Moderate",S2237&lt;=5,"Low")</f>
        <v>Low</v>
      </c>
      <c r="AB2237" s="9">
        <v>44891</v>
      </c>
      <c r="AC2237" s="11" t="s">
        <v>61</v>
      </c>
      <c r="AD2237" s="11" t="s">
        <v>50</v>
      </c>
      <c r="AE2237" s="11" t="s">
        <v>51</v>
      </c>
      <c r="AF2237" s="11">
        <v>4</v>
      </c>
      <c r="AG2237" s="12">
        <v>653.32000000000005</v>
      </c>
      <c r="AH2237" s="11">
        <v>24</v>
      </c>
      <c r="AI2237" s="11" t="str" cm="1">
        <f t="array" ref="AI2237">_xlfn.IFS(AH2237&lt;=25,"Young",AH2237&lt;=50,"Adult",AH2237&gt;50,"Old")</f>
        <v>Young</v>
      </c>
    </row>
    <row r="2238" spans="1:35" x14ac:dyDescent="0.35">
      <c r="A2238" s="7">
        <v>2762</v>
      </c>
      <c r="B2238" s="5">
        <v>44374</v>
      </c>
      <c r="C2238" s="6">
        <f t="shared" ca="1" si="34"/>
        <v>4.8972222222222221</v>
      </c>
      <c r="D2238" s="7" t="s">
        <v>105</v>
      </c>
      <c r="E2238" s="7" t="s">
        <v>28</v>
      </c>
      <c r="F2238" s="7" t="s">
        <v>107</v>
      </c>
      <c r="G2238" s="7" t="s">
        <v>45</v>
      </c>
      <c r="H2238" s="7" t="s">
        <v>44</v>
      </c>
      <c r="I2238" s="7" t="s">
        <v>32</v>
      </c>
      <c r="J2238" s="7" t="s">
        <v>33</v>
      </c>
      <c r="K2238" s="7" t="s">
        <v>69</v>
      </c>
      <c r="L2238" s="5">
        <v>52940</v>
      </c>
      <c r="M2238" s="7" t="s">
        <v>35</v>
      </c>
      <c r="N2238" s="7" t="s">
        <v>36</v>
      </c>
      <c r="O2238" s="7" t="s">
        <v>83</v>
      </c>
      <c r="P2238" s="7" t="s">
        <v>60</v>
      </c>
      <c r="Q2238" s="7" t="s">
        <v>39</v>
      </c>
      <c r="R2238" s="7" cm="1">
        <f t="array" ref="R2238">_xlfn.IFS(Table3[[#This Row],[Performance Levels]]="Exceeds",4,Table3[[#This Row],[Performance Levels]]="Fully Meets",3,Table3[[#This Row],[Performance Levels]]="PIP",1,Table3[[#This Row],[Performance Levels]]="Needs Improvement",2)</f>
        <v>3</v>
      </c>
      <c r="S2238" s="7">
        <v>4</v>
      </c>
      <c r="T2238" s="7" t="str" cm="1">
        <f t="array" ref="T2238">_xlfn.IFS(S2238&lt;=2,"Excellent",S2238=3,"Average",S2238&lt;=5,"Poor")</f>
        <v>Poor</v>
      </c>
      <c r="U2238" s="5">
        <v>44934</v>
      </c>
      <c r="V2238" s="7">
        <v>3</v>
      </c>
      <c r="W2238" s="7" t="str" cm="1">
        <f t="array" ref="W2238">_xlfn.IFS(S2238&lt;=2,"High",S2238=3,"Moderate",S2238&lt;=5,"Low")</f>
        <v>Low</v>
      </c>
      <c r="X2238" s="7">
        <v>1</v>
      </c>
      <c r="Y2238" s="7" t="str" cm="1">
        <f t="array" ref="Y2238">_xlfn.IFS(S2238&lt;=2,"High",S2238=3,"Moderate",S2238&lt;=5,"Low")</f>
        <v>Low</v>
      </c>
      <c r="Z2238" s="7">
        <v>2</v>
      </c>
      <c r="AA2238" s="7" t="str" cm="1">
        <f t="array" ref="AA2238">_xlfn.IFS(S2238&lt;=2,"High",S2238=3,"Moderate",S2238&lt;=5,"Low")</f>
        <v>Low</v>
      </c>
      <c r="AB2238" s="5">
        <v>45042</v>
      </c>
      <c r="AC2238" s="7" t="s">
        <v>40</v>
      </c>
      <c r="AD2238" s="7" t="s">
        <v>41</v>
      </c>
      <c r="AE2238" s="7" t="s">
        <v>42</v>
      </c>
      <c r="AF2238" s="7">
        <v>3</v>
      </c>
      <c r="AG2238" s="8">
        <v>254.85</v>
      </c>
      <c r="AH2238" s="7">
        <v>77</v>
      </c>
      <c r="AI2238" s="7" t="str" cm="1">
        <f t="array" ref="AI2238">_xlfn.IFS(AH2238&lt;=25,"Young",AH2238&lt;=50,"Adult",AH2238&gt;50,"Old")</f>
        <v>Old</v>
      </c>
    </row>
    <row r="2239" spans="1:35" x14ac:dyDescent="0.35">
      <c r="A2239" s="11">
        <v>2763</v>
      </c>
      <c r="B2239" s="9">
        <v>43757</v>
      </c>
      <c r="C2239" s="10">
        <f t="shared" ca="1" si="34"/>
        <v>6.5861111111111112</v>
      </c>
      <c r="D2239" s="11" t="s">
        <v>27</v>
      </c>
      <c r="E2239" s="11" t="s">
        <v>80</v>
      </c>
      <c r="F2239" s="11" t="s">
        <v>29</v>
      </c>
      <c r="G2239" s="11" t="s">
        <v>45</v>
      </c>
      <c r="H2239" s="11" t="s">
        <v>31</v>
      </c>
      <c r="I2239" s="11" t="s">
        <v>54</v>
      </c>
      <c r="J2239" s="11" t="s">
        <v>33</v>
      </c>
      <c r="K2239" s="11" t="s">
        <v>69</v>
      </c>
      <c r="L2239" s="9">
        <v>33376</v>
      </c>
      <c r="M2239" s="11" t="s">
        <v>35</v>
      </c>
      <c r="N2239" s="11" t="s">
        <v>36</v>
      </c>
      <c r="O2239" s="11" t="s">
        <v>48</v>
      </c>
      <c r="P2239" s="11" t="s">
        <v>60</v>
      </c>
      <c r="Q2239" s="11" t="s">
        <v>39</v>
      </c>
      <c r="R2239" s="11" cm="1">
        <f t="array" ref="R2239">_xlfn.IFS(Table3[[#This Row],[Performance Levels]]="Exceeds",4,Table3[[#This Row],[Performance Levels]]="Fully Meets",3,Table3[[#This Row],[Performance Levels]]="PIP",1,Table3[[#This Row],[Performance Levels]]="Needs Improvement",2)</f>
        <v>3</v>
      </c>
      <c r="S2239" s="11">
        <v>2</v>
      </c>
      <c r="T2239" s="11" t="str" cm="1">
        <f t="array" ref="T2239">_xlfn.IFS(S2239&lt;=2,"Excellent",S2239=3,"Average",S2239&lt;=5,"Poor")</f>
        <v>Excellent</v>
      </c>
      <c r="U2239" s="9">
        <v>44778</v>
      </c>
      <c r="V2239" s="11">
        <v>4</v>
      </c>
      <c r="W2239" s="11" t="str" cm="1">
        <f t="array" ref="W2239">_xlfn.IFS(S2239&lt;=2,"High",S2239=3,"Moderate",S2239&lt;=5,"Low")</f>
        <v>High</v>
      </c>
      <c r="X2239" s="11">
        <v>2</v>
      </c>
      <c r="Y2239" s="11" t="str" cm="1">
        <f t="array" ref="Y2239">_xlfn.IFS(S2239&lt;=2,"High",S2239=3,"Moderate",S2239&lt;=5,"Low")</f>
        <v>High</v>
      </c>
      <c r="Z2239" s="11">
        <v>4</v>
      </c>
      <c r="AA2239" s="11" t="str" cm="1">
        <f t="array" ref="AA2239">_xlfn.IFS(S2239&lt;=2,"High",S2239=3,"Moderate",S2239&lt;=5,"Low")</f>
        <v>High</v>
      </c>
      <c r="AB2239" s="9">
        <v>44889</v>
      </c>
      <c r="AC2239" s="11" t="s">
        <v>67</v>
      </c>
      <c r="AD2239" s="11" t="s">
        <v>50</v>
      </c>
      <c r="AE2239" s="11" t="s">
        <v>62</v>
      </c>
      <c r="AF2239" s="11">
        <v>4</v>
      </c>
      <c r="AG2239" s="12">
        <v>430.35</v>
      </c>
      <c r="AH2239" s="11">
        <v>28</v>
      </c>
      <c r="AI2239" s="11" t="str" cm="1">
        <f t="array" ref="AI2239">_xlfn.IFS(AH2239&lt;=25,"Young",AH2239&lt;=50,"Adult",AH2239&gt;50,"Old")</f>
        <v>Adult</v>
      </c>
    </row>
    <row r="2240" spans="1:35" x14ac:dyDescent="0.35">
      <c r="A2240" s="7">
        <v>2764</v>
      </c>
      <c r="B2240" s="5">
        <v>44891</v>
      </c>
      <c r="C2240" s="6">
        <f t="shared" ca="1" si="34"/>
        <v>3.4833333333333334</v>
      </c>
      <c r="D2240" s="7" t="s">
        <v>27</v>
      </c>
      <c r="E2240" s="7" t="s">
        <v>73</v>
      </c>
      <c r="F2240" s="7" t="s">
        <v>29</v>
      </c>
      <c r="G2240" s="7" t="s">
        <v>45</v>
      </c>
      <c r="H2240" s="7" t="s">
        <v>31</v>
      </c>
      <c r="I2240" s="7" t="s">
        <v>54</v>
      </c>
      <c r="J2240" s="7" t="s">
        <v>33</v>
      </c>
      <c r="K2240" s="7" t="s">
        <v>78</v>
      </c>
      <c r="L2240" s="5">
        <v>34052</v>
      </c>
      <c r="M2240" s="7" t="s">
        <v>35</v>
      </c>
      <c r="N2240" s="7" t="s">
        <v>47</v>
      </c>
      <c r="O2240" s="7" t="s">
        <v>71</v>
      </c>
      <c r="P2240" s="7" t="s">
        <v>60</v>
      </c>
      <c r="Q2240" s="7" t="s">
        <v>39</v>
      </c>
      <c r="R2240" s="7" cm="1">
        <f t="array" ref="R2240">_xlfn.IFS(Table3[[#This Row],[Performance Levels]]="Exceeds",4,Table3[[#This Row],[Performance Levels]]="Fully Meets",3,Table3[[#This Row],[Performance Levels]]="PIP",1,Table3[[#This Row],[Performance Levels]]="Needs Improvement",2)</f>
        <v>3</v>
      </c>
      <c r="S2240" s="7">
        <v>2</v>
      </c>
      <c r="T2240" s="7" t="str" cm="1">
        <f t="array" ref="T2240">_xlfn.IFS(S2240&lt;=2,"Excellent",S2240=3,"Average",S2240&lt;=5,"Poor")</f>
        <v>Excellent</v>
      </c>
      <c r="U2240" s="5">
        <v>44856</v>
      </c>
      <c r="V2240" s="7">
        <v>2</v>
      </c>
      <c r="W2240" s="7" t="str" cm="1">
        <f t="array" ref="W2240">_xlfn.IFS(S2240&lt;=2,"High",S2240=3,"Moderate",S2240&lt;=5,"Low")</f>
        <v>High</v>
      </c>
      <c r="X2240" s="7">
        <v>4</v>
      </c>
      <c r="Y2240" s="7" t="str" cm="1">
        <f t="array" ref="Y2240">_xlfn.IFS(S2240&lt;=2,"High",S2240=3,"Moderate",S2240&lt;=5,"Low")</f>
        <v>High</v>
      </c>
      <c r="Z2240" s="7">
        <v>3</v>
      </c>
      <c r="AA2240" s="7" t="str" cm="1">
        <f t="array" ref="AA2240">_xlfn.IFS(S2240&lt;=2,"High",S2240=3,"Moderate",S2240&lt;=5,"Low")</f>
        <v>High</v>
      </c>
      <c r="AB2240" s="5">
        <v>45091</v>
      </c>
      <c r="AC2240" s="7" t="s">
        <v>91</v>
      </c>
      <c r="AD2240" s="7" t="s">
        <v>50</v>
      </c>
      <c r="AE2240" s="7" t="s">
        <v>51</v>
      </c>
      <c r="AF2240" s="7">
        <v>5</v>
      </c>
      <c r="AG2240" s="8">
        <v>755.77</v>
      </c>
      <c r="AH2240" s="7">
        <v>29</v>
      </c>
      <c r="AI2240" s="7" t="str" cm="1">
        <f t="array" ref="AI2240">_xlfn.IFS(AH2240&lt;=25,"Young",AH2240&lt;=50,"Adult",AH2240&gt;50,"Old")</f>
        <v>Adult</v>
      </c>
    </row>
    <row r="2241" spans="1:35" x14ac:dyDescent="0.35">
      <c r="A2241" s="11">
        <v>2765</v>
      </c>
      <c r="B2241" s="9">
        <v>43696</v>
      </c>
      <c r="C2241" s="10">
        <f t="shared" ca="1" si="34"/>
        <v>6.7527777777777782</v>
      </c>
      <c r="D2241" s="11" t="s">
        <v>27</v>
      </c>
      <c r="E2241" s="11" t="s">
        <v>53</v>
      </c>
      <c r="F2241" s="11" t="s">
        <v>29</v>
      </c>
      <c r="G2241" s="11" t="s">
        <v>54</v>
      </c>
      <c r="H2241" s="11" t="s">
        <v>31</v>
      </c>
      <c r="I2241" s="11" t="s">
        <v>54</v>
      </c>
      <c r="J2241" s="11" t="s">
        <v>33</v>
      </c>
      <c r="K2241" s="11" t="s">
        <v>100</v>
      </c>
      <c r="L2241" s="9">
        <v>24662</v>
      </c>
      <c r="M2241" s="11" t="s">
        <v>35</v>
      </c>
      <c r="N2241" s="11" t="s">
        <v>47</v>
      </c>
      <c r="O2241" s="11" t="s">
        <v>71</v>
      </c>
      <c r="P2241" s="11" t="s">
        <v>38</v>
      </c>
      <c r="Q2241" s="11" t="s">
        <v>39</v>
      </c>
      <c r="R2241" s="11" cm="1">
        <f t="array" ref="R2241">_xlfn.IFS(Table3[[#This Row],[Performance Levels]]="Exceeds",4,Table3[[#This Row],[Performance Levels]]="Fully Meets",3,Table3[[#This Row],[Performance Levels]]="PIP",1,Table3[[#This Row],[Performance Levels]]="Needs Improvement",2)</f>
        <v>3</v>
      </c>
      <c r="S2241" s="11">
        <v>4</v>
      </c>
      <c r="T2241" s="11" t="str" cm="1">
        <f t="array" ref="T2241">_xlfn.IFS(S2241&lt;=2,"Excellent",S2241=3,"Average",S2241&lt;=5,"Poor")</f>
        <v>Poor</v>
      </c>
      <c r="U2241" s="9">
        <v>44931</v>
      </c>
      <c r="V2241" s="11">
        <v>3</v>
      </c>
      <c r="W2241" s="11" t="str" cm="1">
        <f t="array" ref="W2241">_xlfn.IFS(S2241&lt;=2,"High",S2241=3,"Moderate",S2241&lt;=5,"Low")</f>
        <v>Low</v>
      </c>
      <c r="X2241" s="11">
        <v>1</v>
      </c>
      <c r="Y2241" s="11" t="str" cm="1">
        <f t="array" ref="Y2241">_xlfn.IFS(S2241&lt;=2,"High",S2241=3,"Moderate",S2241&lt;=5,"Low")</f>
        <v>Low</v>
      </c>
      <c r="Z2241" s="11">
        <v>3</v>
      </c>
      <c r="AA2241" s="11" t="str" cm="1">
        <f t="array" ref="AA2241">_xlfn.IFS(S2241&lt;=2,"High",S2241=3,"Moderate",S2241&lt;=5,"Low")</f>
        <v>Low</v>
      </c>
      <c r="AB2241" s="9">
        <v>45015</v>
      </c>
      <c r="AC2241" s="11" t="s">
        <v>49</v>
      </c>
      <c r="AD2241" s="11" t="s">
        <v>41</v>
      </c>
      <c r="AE2241" s="11" t="s">
        <v>51</v>
      </c>
      <c r="AF2241" s="11">
        <v>2</v>
      </c>
      <c r="AG2241" s="12">
        <v>529.91</v>
      </c>
      <c r="AH2241" s="11">
        <v>52</v>
      </c>
      <c r="AI2241" s="11" t="str" cm="1">
        <f t="array" ref="AI2241">_xlfn.IFS(AH2241&lt;=25,"Young",AH2241&lt;=50,"Adult",AH2241&gt;50,"Old")</f>
        <v>Old</v>
      </c>
    </row>
    <row r="2242" spans="1:35" x14ac:dyDescent="0.35">
      <c r="A2242" s="7">
        <v>2766</v>
      </c>
      <c r="B2242" s="5">
        <v>43334</v>
      </c>
      <c r="C2242" s="6">
        <f t="shared" ca="1" si="34"/>
        <v>7.7444444444444445</v>
      </c>
      <c r="D2242" s="7" t="s">
        <v>105</v>
      </c>
      <c r="E2242" s="7" t="s">
        <v>43</v>
      </c>
      <c r="F2242" s="7" t="s">
        <v>107</v>
      </c>
      <c r="G2242" s="7" t="s">
        <v>45</v>
      </c>
      <c r="H2242" s="7" t="s">
        <v>44</v>
      </c>
      <c r="I2242" s="7" t="s">
        <v>54</v>
      </c>
      <c r="J2242" s="7" t="s">
        <v>33</v>
      </c>
      <c r="K2242" s="7" t="s">
        <v>78</v>
      </c>
      <c r="L2242" s="5">
        <v>20999</v>
      </c>
      <c r="M2242" s="7" t="s">
        <v>35</v>
      </c>
      <c r="N2242" s="7" t="s">
        <v>36</v>
      </c>
      <c r="O2242" s="7" t="s">
        <v>48</v>
      </c>
      <c r="P2242" s="7" t="s">
        <v>66</v>
      </c>
      <c r="Q2242" s="7" t="s">
        <v>39</v>
      </c>
      <c r="R2242" s="7" cm="1">
        <f t="array" ref="R2242">_xlfn.IFS(Table3[[#This Row],[Performance Levels]]="Exceeds",4,Table3[[#This Row],[Performance Levels]]="Fully Meets",3,Table3[[#This Row],[Performance Levels]]="PIP",1,Table3[[#This Row],[Performance Levels]]="Needs Improvement",2)</f>
        <v>3</v>
      </c>
      <c r="S2242" s="7">
        <v>2</v>
      </c>
      <c r="T2242" s="7" t="str" cm="1">
        <f t="array" ref="T2242">_xlfn.IFS(S2242&lt;=2,"Excellent",S2242=3,"Average",S2242&lt;=5,"Poor")</f>
        <v>Excellent</v>
      </c>
      <c r="U2242" s="5">
        <v>44826</v>
      </c>
      <c r="V2242" s="7">
        <v>3</v>
      </c>
      <c r="W2242" s="7" t="str" cm="1">
        <f t="array" ref="W2242">_xlfn.IFS(S2242&lt;=2,"High",S2242=3,"Moderate",S2242&lt;=5,"Low")</f>
        <v>High</v>
      </c>
      <c r="X2242" s="7">
        <v>5</v>
      </c>
      <c r="Y2242" s="7" t="str" cm="1">
        <f t="array" ref="Y2242">_xlfn.IFS(S2242&lt;=2,"High",S2242=3,"Moderate",S2242&lt;=5,"Low")</f>
        <v>High</v>
      </c>
      <c r="Z2242" s="7">
        <v>5</v>
      </c>
      <c r="AA2242" s="7" t="str" cm="1">
        <f t="array" ref="AA2242">_xlfn.IFS(S2242&lt;=2,"High",S2242=3,"Moderate",S2242&lt;=5,"Low")</f>
        <v>High</v>
      </c>
      <c r="AB2242" s="5">
        <v>45010</v>
      </c>
      <c r="AC2242" s="7" t="s">
        <v>67</v>
      </c>
      <c r="AD2242" s="7" t="s">
        <v>50</v>
      </c>
      <c r="AE2242" s="7" t="s">
        <v>62</v>
      </c>
      <c r="AF2242" s="7">
        <v>1</v>
      </c>
      <c r="AG2242" s="8">
        <v>440.14</v>
      </c>
      <c r="AH2242" s="7">
        <v>61</v>
      </c>
      <c r="AI2242" s="7" t="str" cm="1">
        <f t="array" ref="AI2242">_xlfn.IFS(AH2242&lt;=25,"Young",AH2242&lt;=50,"Adult",AH2242&gt;50,"Old")</f>
        <v>Old</v>
      </c>
    </row>
    <row r="2243" spans="1:35" x14ac:dyDescent="0.35">
      <c r="A2243" s="11">
        <v>2767</v>
      </c>
      <c r="B2243" s="9">
        <v>44685</v>
      </c>
      <c r="C2243" s="10">
        <f t="shared" ref="C2243:C2306" ca="1" si="35">YEARFRAC(B2243,TODAY())</f>
        <v>4.0444444444444443</v>
      </c>
      <c r="D2243" s="11" t="s">
        <v>27</v>
      </c>
      <c r="E2243" s="11" t="s">
        <v>68</v>
      </c>
      <c r="F2243" s="11" t="s">
        <v>29</v>
      </c>
      <c r="G2243" s="11" t="s">
        <v>54</v>
      </c>
      <c r="H2243" s="11" t="s">
        <v>44</v>
      </c>
      <c r="I2243" s="11" t="s">
        <v>54</v>
      </c>
      <c r="J2243" s="11" t="s">
        <v>33</v>
      </c>
      <c r="K2243" s="11" t="s">
        <v>69</v>
      </c>
      <c r="L2243" s="9">
        <v>54438</v>
      </c>
      <c r="M2243" s="11" t="s">
        <v>35</v>
      </c>
      <c r="N2243" s="11" t="s">
        <v>36</v>
      </c>
      <c r="O2243" s="11" t="s">
        <v>83</v>
      </c>
      <c r="P2243" s="11" t="s">
        <v>76</v>
      </c>
      <c r="Q2243" s="11" t="s">
        <v>39</v>
      </c>
      <c r="R2243" s="11" cm="1">
        <f t="array" ref="R2243">_xlfn.IFS(Table3[[#This Row],[Performance Levels]]="Exceeds",4,Table3[[#This Row],[Performance Levels]]="Fully Meets",3,Table3[[#This Row],[Performance Levels]]="PIP",1,Table3[[#This Row],[Performance Levels]]="Needs Improvement",2)</f>
        <v>3</v>
      </c>
      <c r="S2243" s="11">
        <v>2</v>
      </c>
      <c r="T2243" s="11" t="str" cm="1">
        <f t="array" ref="T2243">_xlfn.IFS(S2243&lt;=2,"Excellent",S2243=3,"Average",S2243&lt;=5,"Poor")</f>
        <v>Excellent</v>
      </c>
      <c r="U2243" s="9">
        <v>44909</v>
      </c>
      <c r="V2243" s="11">
        <v>3</v>
      </c>
      <c r="W2243" s="11" t="str" cm="1">
        <f t="array" ref="W2243">_xlfn.IFS(S2243&lt;=2,"High",S2243=3,"Moderate",S2243&lt;=5,"Low")</f>
        <v>High</v>
      </c>
      <c r="X2243" s="11">
        <v>3</v>
      </c>
      <c r="Y2243" s="11" t="str" cm="1">
        <f t="array" ref="Y2243">_xlfn.IFS(S2243&lt;=2,"High",S2243=3,"Moderate",S2243&lt;=5,"Low")</f>
        <v>High</v>
      </c>
      <c r="Z2243" s="11">
        <v>4</v>
      </c>
      <c r="AA2243" s="11" t="str" cm="1">
        <f t="array" ref="AA2243">_xlfn.IFS(S2243&lt;=2,"High",S2243=3,"Moderate",S2243&lt;=5,"Low")</f>
        <v>High</v>
      </c>
      <c r="AB2243" s="9">
        <v>44947</v>
      </c>
      <c r="AC2243" s="11" t="s">
        <v>49</v>
      </c>
      <c r="AD2243" s="11" t="s">
        <v>41</v>
      </c>
      <c r="AE2243" s="11" t="s">
        <v>72</v>
      </c>
      <c r="AF2243" s="11">
        <v>2</v>
      </c>
      <c r="AG2243" s="12">
        <v>972.3</v>
      </c>
      <c r="AH2243" s="11">
        <v>73</v>
      </c>
      <c r="AI2243" s="11" t="str" cm="1">
        <f t="array" ref="AI2243">_xlfn.IFS(AH2243&lt;=25,"Young",AH2243&lt;=50,"Adult",AH2243&gt;50,"Old")</f>
        <v>Old</v>
      </c>
    </row>
    <row r="2244" spans="1:35" x14ac:dyDescent="0.35">
      <c r="A2244" s="7">
        <v>2768</v>
      </c>
      <c r="B2244" s="5">
        <v>44724</v>
      </c>
      <c r="C2244" s="6">
        <f t="shared" ca="1" si="35"/>
        <v>3.9388888888888891</v>
      </c>
      <c r="D2244" s="7" t="s">
        <v>27</v>
      </c>
      <c r="E2244" s="7" t="s">
        <v>73</v>
      </c>
      <c r="F2244" s="7" t="s">
        <v>29</v>
      </c>
      <c r="G2244" s="7" t="s">
        <v>45</v>
      </c>
      <c r="H2244" s="7" t="s">
        <v>55</v>
      </c>
      <c r="I2244" s="7" t="s">
        <v>32</v>
      </c>
      <c r="J2244" s="7" t="s">
        <v>33</v>
      </c>
      <c r="K2244" s="7" t="s">
        <v>110</v>
      </c>
      <c r="L2244" s="5">
        <v>29637</v>
      </c>
      <c r="M2244" s="7" t="s">
        <v>35</v>
      </c>
      <c r="N2244" s="7" t="s">
        <v>47</v>
      </c>
      <c r="O2244" s="7" t="s">
        <v>83</v>
      </c>
      <c r="P2244" s="7" t="s">
        <v>66</v>
      </c>
      <c r="Q2244" s="7" t="s">
        <v>39</v>
      </c>
      <c r="R2244" s="7" cm="1">
        <f t="array" ref="R2244">_xlfn.IFS(Table3[[#This Row],[Performance Levels]]="Exceeds",4,Table3[[#This Row],[Performance Levels]]="Fully Meets",3,Table3[[#This Row],[Performance Levels]]="PIP",1,Table3[[#This Row],[Performance Levels]]="Needs Improvement",2)</f>
        <v>3</v>
      </c>
      <c r="S2244" s="7">
        <v>2</v>
      </c>
      <c r="T2244" s="7" t="str" cm="1">
        <f t="array" ref="T2244">_xlfn.IFS(S2244&lt;=2,"Excellent",S2244=3,"Average",S2244&lt;=5,"Poor")</f>
        <v>Excellent</v>
      </c>
      <c r="U2244" s="5">
        <v>44793</v>
      </c>
      <c r="V2244" s="7">
        <v>2</v>
      </c>
      <c r="W2244" s="7" t="str" cm="1">
        <f t="array" ref="W2244">_xlfn.IFS(S2244&lt;=2,"High",S2244=3,"Moderate",S2244&lt;=5,"Low")</f>
        <v>High</v>
      </c>
      <c r="X2244" s="7">
        <v>1</v>
      </c>
      <c r="Y2244" s="7" t="str" cm="1">
        <f t="array" ref="Y2244">_xlfn.IFS(S2244&lt;=2,"High",S2244=3,"Moderate",S2244&lt;=5,"Low")</f>
        <v>High</v>
      </c>
      <c r="Z2244" s="7">
        <v>5</v>
      </c>
      <c r="AA2244" s="7" t="str" cm="1">
        <f t="array" ref="AA2244">_xlfn.IFS(S2244&lt;=2,"High",S2244=3,"Moderate",S2244&lt;=5,"Low")</f>
        <v>High</v>
      </c>
      <c r="AB2244" s="5">
        <v>44858</v>
      </c>
      <c r="AC2244" s="7" t="s">
        <v>61</v>
      </c>
      <c r="AD2244" s="7" t="s">
        <v>41</v>
      </c>
      <c r="AE2244" s="7" t="s">
        <v>51</v>
      </c>
      <c r="AF2244" s="7">
        <v>5</v>
      </c>
      <c r="AG2244" s="8">
        <v>176.6</v>
      </c>
      <c r="AH2244" s="7">
        <v>41</v>
      </c>
      <c r="AI2244" s="7" t="str" cm="1">
        <f t="array" ref="AI2244">_xlfn.IFS(AH2244&lt;=25,"Young",AH2244&lt;=50,"Adult",AH2244&gt;50,"Old")</f>
        <v>Adult</v>
      </c>
    </row>
    <row r="2245" spans="1:35" x14ac:dyDescent="0.35">
      <c r="A2245" s="11">
        <v>2769</v>
      </c>
      <c r="B2245" s="9">
        <v>43412</v>
      </c>
      <c r="C2245" s="10">
        <f t="shared" ca="1" si="35"/>
        <v>7.5333333333333332</v>
      </c>
      <c r="D2245" s="11" t="s">
        <v>27</v>
      </c>
      <c r="E2245" s="11" t="s">
        <v>80</v>
      </c>
      <c r="F2245" s="11" t="s">
        <v>29</v>
      </c>
      <c r="G2245" s="11" t="s">
        <v>30</v>
      </c>
      <c r="H2245" s="11" t="s">
        <v>44</v>
      </c>
      <c r="I2245" s="11" t="s">
        <v>45</v>
      </c>
      <c r="J2245" s="11" t="s">
        <v>33</v>
      </c>
      <c r="K2245" s="11" t="s">
        <v>46</v>
      </c>
      <c r="L2245" s="9">
        <v>18506</v>
      </c>
      <c r="M2245" s="11" t="s">
        <v>35</v>
      </c>
      <c r="N2245" s="11" t="s">
        <v>47</v>
      </c>
      <c r="O2245" s="11" t="s">
        <v>59</v>
      </c>
      <c r="P2245" s="11" t="s">
        <v>38</v>
      </c>
      <c r="Q2245" s="11" t="s">
        <v>39</v>
      </c>
      <c r="R2245" s="11" cm="1">
        <f t="array" ref="R2245">_xlfn.IFS(Table3[[#This Row],[Performance Levels]]="Exceeds",4,Table3[[#This Row],[Performance Levels]]="Fully Meets",3,Table3[[#This Row],[Performance Levels]]="PIP",1,Table3[[#This Row],[Performance Levels]]="Needs Improvement",2)</f>
        <v>3</v>
      </c>
      <c r="S2245" s="11">
        <v>4</v>
      </c>
      <c r="T2245" s="11" t="str" cm="1">
        <f t="array" ref="T2245">_xlfn.IFS(S2245&lt;=2,"Excellent",S2245=3,"Average",S2245&lt;=5,"Poor")</f>
        <v>Poor</v>
      </c>
      <c r="U2245" s="9">
        <v>44780</v>
      </c>
      <c r="V2245" s="11">
        <v>3</v>
      </c>
      <c r="W2245" s="11" t="str" cm="1">
        <f t="array" ref="W2245">_xlfn.IFS(S2245&lt;=2,"High",S2245=3,"Moderate",S2245&lt;=5,"Low")</f>
        <v>Low</v>
      </c>
      <c r="X2245" s="11">
        <v>1</v>
      </c>
      <c r="Y2245" s="11" t="str" cm="1">
        <f t="array" ref="Y2245">_xlfn.IFS(S2245&lt;=2,"High",S2245=3,"Moderate",S2245&lt;=5,"Low")</f>
        <v>Low</v>
      </c>
      <c r="Z2245" s="11">
        <v>3</v>
      </c>
      <c r="AA2245" s="11" t="str" cm="1">
        <f t="array" ref="AA2245">_xlfn.IFS(S2245&lt;=2,"High",S2245=3,"Moderate",S2245&lt;=5,"Low")</f>
        <v>Low</v>
      </c>
      <c r="AB2245" s="9">
        <v>45124</v>
      </c>
      <c r="AC2245" s="11" t="s">
        <v>61</v>
      </c>
      <c r="AD2245" s="11" t="s">
        <v>41</v>
      </c>
      <c r="AE2245" s="11" t="s">
        <v>62</v>
      </c>
      <c r="AF2245" s="11">
        <v>1</v>
      </c>
      <c r="AG2245" s="12">
        <v>747.74</v>
      </c>
      <c r="AH2245" s="11">
        <v>68</v>
      </c>
      <c r="AI2245" s="11" t="str" cm="1">
        <f t="array" ref="AI2245">_xlfn.IFS(AH2245&lt;=25,"Young",AH2245&lt;=50,"Adult",AH2245&gt;50,"Old")</f>
        <v>Old</v>
      </c>
    </row>
    <row r="2246" spans="1:35" x14ac:dyDescent="0.35">
      <c r="A2246" s="7">
        <v>2770</v>
      </c>
      <c r="B2246" s="5">
        <v>44382</v>
      </c>
      <c r="C2246" s="6">
        <f t="shared" ca="1" si="35"/>
        <v>4.875</v>
      </c>
      <c r="D2246" s="7" t="s">
        <v>27</v>
      </c>
      <c r="E2246" s="7" t="s">
        <v>53</v>
      </c>
      <c r="F2246" s="7" t="s">
        <v>29</v>
      </c>
      <c r="G2246" s="7" t="s">
        <v>45</v>
      </c>
      <c r="H2246" s="7" t="s">
        <v>44</v>
      </c>
      <c r="I2246" s="7" t="s">
        <v>45</v>
      </c>
      <c r="J2246" s="7" t="s">
        <v>33</v>
      </c>
      <c r="K2246" s="7" t="s">
        <v>69</v>
      </c>
      <c r="L2246" s="5">
        <v>53285</v>
      </c>
      <c r="M2246" s="7" t="s">
        <v>35</v>
      </c>
      <c r="N2246" s="7" t="s">
        <v>47</v>
      </c>
      <c r="O2246" s="7" t="s">
        <v>71</v>
      </c>
      <c r="P2246" s="7" t="s">
        <v>76</v>
      </c>
      <c r="Q2246" s="7" t="s">
        <v>39</v>
      </c>
      <c r="R2246" s="7" cm="1">
        <f t="array" ref="R2246">_xlfn.IFS(Table3[[#This Row],[Performance Levels]]="Exceeds",4,Table3[[#This Row],[Performance Levels]]="Fully Meets",3,Table3[[#This Row],[Performance Levels]]="PIP",1,Table3[[#This Row],[Performance Levels]]="Needs Improvement",2)</f>
        <v>3</v>
      </c>
      <c r="S2246" s="7">
        <v>5</v>
      </c>
      <c r="T2246" s="7" t="str" cm="1">
        <f t="array" ref="T2246">_xlfn.IFS(S2246&lt;=2,"Excellent",S2246=3,"Average",S2246&lt;=5,"Poor")</f>
        <v>Poor</v>
      </c>
      <c r="U2246" s="5">
        <v>44982</v>
      </c>
      <c r="V2246" s="7">
        <v>1</v>
      </c>
      <c r="W2246" s="7" t="str" cm="1">
        <f t="array" ref="W2246">_xlfn.IFS(S2246&lt;=2,"High",S2246=3,"Moderate",S2246&lt;=5,"Low")</f>
        <v>Low</v>
      </c>
      <c r="X2246" s="7">
        <v>2</v>
      </c>
      <c r="Y2246" s="7" t="str" cm="1">
        <f t="array" ref="Y2246">_xlfn.IFS(S2246&lt;=2,"High",S2246=3,"Moderate",S2246&lt;=5,"Low")</f>
        <v>Low</v>
      </c>
      <c r="Z2246" s="7">
        <v>3</v>
      </c>
      <c r="AA2246" s="7" t="str" cm="1">
        <f t="array" ref="AA2246">_xlfn.IFS(S2246&lt;=2,"High",S2246=3,"Moderate",S2246&lt;=5,"Low")</f>
        <v>Low</v>
      </c>
      <c r="AB2246" s="5">
        <v>45114</v>
      </c>
      <c r="AC2246" s="7" t="s">
        <v>49</v>
      </c>
      <c r="AD2246" s="7" t="s">
        <v>50</v>
      </c>
      <c r="AE2246" s="7" t="s">
        <v>72</v>
      </c>
      <c r="AF2246" s="7">
        <v>5</v>
      </c>
      <c r="AG2246" s="8">
        <v>451.03</v>
      </c>
      <c r="AH2246" s="7">
        <v>76</v>
      </c>
      <c r="AI2246" s="7" t="str" cm="1">
        <f t="array" ref="AI2246">_xlfn.IFS(AH2246&lt;=25,"Young",AH2246&lt;=50,"Adult",AH2246&gt;50,"Old")</f>
        <v>Old</v>
      </c>
    </row>
    <row r="2247" spans="1:35" x14ac:dyDescent="0.35">
      <c r="A2247" s="11">
        <v>2771</v>
      </c>
      <c r="B2247" s="9">
        <v>44020</v>
      </c>
      <c r="C2247" s="10">
        <f t="shared" ca="1" si="35"/>
        <v>5.8666666666666663</v>
      </c>
      <c r="D2247" s="11" t="s">
        <v>27</v>
      </c>
      <c r="E2247" s="11" t="s">
        <v>68</v>
      </c>
      <c r="F2247" s="11" t="s">
        <v>107</v>
      </c>
      <c r="G2247" s="11" t="s">
        <v>54</v>
      </c>
      <c r="H2247" s="11" t="s">
        <v>44</v>
      </c>
      <c r="I2247" s="11" t="s">
        <v>32</v>
      </c>
      <c r="J2247" s="11" t="s">
        <v>33</v>
      </c>
      <c r="K2247" s="11" t="s">
        <v>100</v>
      </c>
      <c r="L2247" s="9">
        <v>18332</v>
      </c>
      <c r="M2247" s="11" t="s">
        <v>35</v>
      </c>
      <c r="N2247" s="11" t="s">
        <v>47</v>
      </c>
      <c r="O2247" s="11" t="s">
        <v>59</v>
      </c>
      <c r="P2247" s="11" t="s">
        <v>76</v>
      </c>
      <c r="Q2247" s="11" t="s">
        <v>39</v>
      </c>
      <c r="R2247" s="11" cm="1">
        <f t="array" ref="R2247">_xlfn.IFS(Table3[[#This Row],[Performance Levels]]="Exceeds",4,Table3[[#This Row],[Performance Levels]]="Fully Meets",3,Table3[[#This Row],[Performance Levels]]="PIP",1,Table3[[#This Row],[Performance Levels]]="Needs Improvement",2)</f>
        <v>3</v>
      </c>
      <c r="S2247" s="11">
        <v>5</v>
      </c>
      <c r="T2247" s="11" t="str" cm="1">
        <f t="array" ref="T2247">_xlfn.IFS(S2247&lt;=2,"Excellent",S2247=3,"Average",S2247&lt;=5,"Poor")</f>
        <v>Poor</v>
      </c>
      <c r="U2247" s="9">
        <v>44954</v>
      </c>
      <c r="V2247" s="11">
        <v>2</v>
      </c>
      <c r="W2247" s="11" t="str" cm="1">
        <f t="array" ref="W2247">_xlfn.IFS(S2247&lt;=2,"High",S2247=3,"Moderate",S2247&lt;=5,"Low")</f>
        <v>Low</v>
      </c>
      <c r="X2247" s="11">
        <v>4</v>
      </c>
      <c r="Y2247" s="11" t="str" cm="1">
        <f t="array" ref="Y2247">_xlfn.IFS(S2247&lt;=2,"High",S2247=3,"Moderate",S2247&lt;=5,"Low")</f>
        <v>Low</v>
      </c>
      <c r="Z2247" s="11">
        <v>2</v>
      </c>
      <c r="AA2247" s="11" t="str" cm="1">
        <f t="array" ref="AA2247">_xlfn.IFS(S2247&lt;=2,"High",S2247=3,"Moderate",S2247&lt;=5,"Low")</f>
        <v>Low</v>
      </c>
      <c r="AB2247" s="9">
        <v>44906</v>
      </c>
      <c r="AC2247" s="11" t="s">
        <v>67</v>
      </c>
      <c r="AD2247" s="11" t="s">
        <v>41</v>
      </c>
      <c r="AE2247" s="11" t="s">
        <v>51</v>
      </c>
      <c r="AF2247" s="11">
        <v>5</v>
      </c>
      <c r="AG2247" s="12">
        <v>255.16</v>
      </c>
      <c r="AH2247" s="11">
        <v>70</v>
      </c>
      <c r="AI2247" s="11" t="str" cm="1">
        <f t="array" ref="AI2247">_xlfn.IFS(AH2247&lt;=25,"Young",AH2247&lt;=50,"Adult",AH2247&gt;50,"Old")</f>
        <v>Old</v>
      </c>
    </row>
    <row r="2248" spans="1:35" x14ac:dyDescent="0.35">
      <c r="A2248" s="7">
        <v>2772</v>
      </c>
      <c r="B2248" s="5">
        <v>43903</v>
      </c>
      <c r="C2248" s="6">
        <f t="shared" ca="1" si="35"/>
        <v>6.1861111111111109</v>
      </c>
      <c r="D2248" s="7" t="s">
        <v>27</v>
      </c>
      <c r="E2248" s="7" t="s">
        <v>28</v>
      </c>
      <c r="F2248" s="7" t="s">
        <v>29</v>
      </c>
      <c r="G2248" s="7" t="s">
        <v>54</v>
      </c>
      <c r="H2248" s="7" t="s">
        <v>44</v>
      </c>
      <c r="I2248" s="7" t="s">
        <v>32</v>
      </c>
      <c r="J2248" s="7" t="s">
        <v>33</v>
      </c>
      <c r="K2248" s="7" t="s">
        <v>100</v>
      </c>
      <c r="L2248" s="5">
        <v>26769</v>
      </c>
      <c r="M2248" s="7" t="s">
        <v>35</v>
      </c>
      <c r="N2248" s="7" t="s">
        <v>47</v>
      </c>
      <c r="O2248" s="7" t="s">
        <v>59</v>
      </c>
      <c r="P2248" s="7" t="s">
        <v>66</v>
      </c>
      <c r="Q2248" s="7" t="s">
        <v>39</v>
      </c>
      <c r="R2248" s="7" cm="1">
        <f t="array" ref="R2248">_xlfn.IFS(Table3[[#This Row],[Performance Levels]]="Exceeds",4,Table3[[#This Row],[Performance Levels]]="Fully Meets",3,Table3[[#This Row],[Performance Levels]]="PIP",1,Table3[[#This Row],[Performance Levels]]="Needs Improvement",2)</f>
        <v>3</v>
      </c>
      <c r="S2248" s="7">
        <v>1</v>
      </c>
      <c r="T2248" s="7" t="str" cm="1">
        <f t="array" ref="T2248">_xlfn.IFS(S2248&lt;=2,"Excellent",S2248=3,"Average",S2248&lt;=5,"Poor")</f>
        <v>Excellent</v>
      </c>
      <c r="U2248" s="5">
        <v>45041</v>
      </c>
      <c r="V2248" s="7">
        <v>2</v>
      </c>
      <c r="W2248" s="7" t="str" cm="1">
        <f t="array" ref="W2248">_xlfn.IFS(S2248&lt;=2,"High",S2248=3,"Moderate",S2248&lt;=5,"Low")</f>
        <v>High</v>
      </c>
      <c r="X2248" s="7">
        <v>4</v>
      </c>
      <c r="Y2248" s="7" t="str" cm="1">
        <f t="array" ref="Y2248">_xlfn.IFS(S2248&lt;=2,"High",S2248=3,"Moderate",S2248&lt;=5,"Low")</f>
        <v>High</v>
      </c>
      <c r="Z2248" s="7">
        <v>5</v>
      </c>
      <c r="AA2248" s="7" t="str" cm="1">
        <f t="array" ref="AA2248">_xlfn.IFS(S2248&lt;=2,"High",S2248=3,"Moderate",S2248&lt;=5,"Low")</f>
        <v>High</v>
      </c>
      <c r="AB2248" s="5">
        <v>44963</v>
      </c>
      <c r="AC2248" s="7" t="s">
        <v>40</v>
      </c>
      <c r="AD2248" s="7" t="s">
        <v>41</v>
      </c>
      <c r="AE2248" s="7" t="s">
        <v>72</v>
      </c>
      <c r="AF2248" s="7">
        <v>5</v>
      </c>
      <c r="AG2248" s="8">
        <v>258.08</v>
      </c>
      <c r="AH2248" s="7">
        <v>47</v>
      </c>
      <c r="AI2248" s="7" t="str" cm="1">
        <f t="array" ref="AI2248">_xlfn.IFS(AH2248&lt;=25,"Young",AH2248&lt;=50,"Adult",AH2248&gt;50,"Old")</f>
        <v>Adult</v>
      </c>
    </row>
    <row r="2249" spans="1:35" x14ac:dyDescent="0.35">
      <c r="A2249" s="11">
        <v>2773</v>
      </c>
      <c r="B2249" s="9">
        <v>44923</v>
      </c>
      <c r="C2249" s="10">
        <f t="shared" ca="1" si="35"/>
        <v>3.3944444444444444</v>
      </c>
      <c r="D2249" s="11" t="s">
        <v>27</v>
      </c>
      <c r="E2249" s="11" t="s">
        <v>84</v>
      </c>
      <c r="F2249" s="11" t="s">
        <v>29</v>
      </c>
      <c r="G2249" s="11" t="s">
        <v>54</v>
      </c>
      <c r="H2249" s="11" t="s">
        <v>55</v>
      </c>
      <c r="I2249" s="11" t="s">
        <v>54</v>
      </c>
      <c r="J2249" s="11" t="s">
        <v>33</v>
      </c>
      <c r="K2249" s="11" t="s">
        <v>88</v>
      </c>
      <c r="L2249" s="9">
        <v>23548</v>
      </c>
      <c r="M2249" s="11" t="s">
        <v>35</v>
      </c>
      <c r="N2249" s="11" t="s">
        <v>47</v>
      </c>
      <c r="O2249" s="11" t="s">
        <v>37</v>
      </c>
      <c r="P2249" s="11" t="s">
        <v>38</v>
      </c>
      <c r="Q2249" s="11" t="s">
        <v>39</v>
      </c>
      <c r="R2249" s="11" cm="1">
        <f t="array" ref="R2249">_xlfn.IFS(Table3[[#This Row],[Performance Levels]]="Exceeds",4,Table3[[#This Row],[Performance Levels]]="Fully Meets",3,Table3[[#This Row],[Performance Levels]]="PIP",1,Table3[[#This Row],[Performance Levels]]="Needs Improvement",2)</f>
        <v>3</v>
      </c>
      <c r="S2249" s="11">
        <v>2</v>
      </c>
      <c r="T2249" s="11" t="str" cm="1">
        <f t="array" ref="T2249">_xlfn.IFS(S2249&lt;=2,"Excellent",S2249=3,"Average",S2249&lt;=5,"Poor")</f>
        <v>Excellent</v>
      </c>
      <c r="U2249" s="9">
        <v>45075</v>
      </c>
      <c r="V2249" s="11">
        <v>2</v>
      </c>
      <c r="W2249" s="11" t="str" cm="1">
        <f t="array" ref="W2249">_xlfn.IFS(S2249&lt;=2,"High",S2249=3,"Moderate",S2249&lt;=5,"Low")</f>
        <v>High</v>
      </c>
      <c r="X2249" s="11">
        <v>5</v>
      </c>
      <c r="Y2249" s="11" t="str" cm="1">
        <f t="array" ref="Y2249">_xlfn.IFS(S2249&lt;=2,"High",S2249=3,"Moderate",S2249&lt;=5,"Low")</f>
        <v>High</v>
      </c>
      <c r="Z2249" s="11">
        <v>4</v>
      </c>
      <c r="AA2249" s="11" t="str" cm="1">
        <f t="array" ref="AA2249">_xlfn.IFS(S2249&lt;=2,"High",S2249=3,"Moderate",S2249&lt;=5,"Low")</f>
        <v>High</v>
      </c>
      <c r="AB2249" s="9">
        <v>44959</v>
      </c>
      <c r="AC2249" s="11" t="s">
        <v>91</v>
      </c>
      <c r="AD2249" s="11" t="s">
        <v>41</v>
      </c>
      <c r="AE2249" s="11" t="s">
        <v>62</v>
      </c>
      <c r="AF2249" s="11">
        <v>4</v>
      </c>
      <c r="AG2249" s="12">
        <v>697.67</v>
      </c>
      <c r="AH2249" s="11">
        <v>58</v>
      </c>
      <c r="AI2249" s="11" t="str" cm="1">
        <f t="array" ref="AI2249">_xlfn.IFS(AH2249&lt;=25,"Young",AH2249&lt;=50,"Adult",AH2249&gt;50,"Old")</f>
        <v>Old</v>
      </c>
    </row>
    <row r="2250" spans="1:35" x14ac:dyDescent="0.35">
      <c r="A2250" s="7">
        <v>2774</v>
      </c>
      <c r="B2250" s="5">
        <v>43907</v>
      </c>
      <c r="C2250" s="6">
        <f t="shared" ca="1" si="35"/>
        <v>6.1749999999999998</v>
      </c>
      <c r="D2250" s="7" t="s">
        <v>27</v>
      </c>
      <c r="E2250" s="7" t="s">
        <v>43</v>
      </c>
      <c r="F2250" s="7" t="s">
        <v>29</v>
      </c>
      <c r="G2250" s="7" t="s">
        <v>54</v>
      </c>
      <c r="H2250" s="7" t="s">
        <v>55</v>
      </c>
      <c r="I2250" s="7" t="s">
        <v>45</v>
      </c>
      <c r="J2250" s="7" t="s">
        <v>33</v>
      </c>
      <c r="K2250" s="7" t="s">
        <v>69</v>
      </c>
      <c r="L2250" s="5">
        <v>34125</v>
      </c>
      <c r="M2250" s="7" t="s">
        <v>35</v>
      </c>
      <c r="N2250" s="7" t="s">
        <v>47</v>
      </c>
      <c r="O2250" s="7" t="s">
        <v>59</v>
      </c>
      <c r="P2250" s="7" t="s">
        <v>76</v>
      </c>
      <c r="Q2250" s="7" t="s">
        <v>39</v>
      </c>
      <c r="R2250" s="7" cm="1">
        <f t="array" ref="R2250">_xlfn.IFS(Table3[[#This Row],[Performance Levels]]="Exceeds",4,Table3[[#This Row],[Performance Levels]]="Fully Meets",3,Table3[[#This Row],[Performance Levels]]="PIP",1,Table3[[#This Row],[Performance Levels]]="Needs Improvement",2)</f>
        <v>3</v>
      </c>
      <c r="S2250" s="7">
        <v>5</v>
      </c>
      <c r="T2250" s="7" t="str" cm="1">
        <f t="array" ref="T2250">_xlfn.IFS(S2250&lt;=2,"Excellent",S2250=3,"Average",S2250&lt;=5,"Poor")</f>
        <v>Poor</v>
      </c>
      <c r="U2250" s="5">
        <v>45074</v>
      </c>
      <c r="V2250" s="7">
        <v>1</v>
      </c>
      <c r="W2250" s="7" t="str" cm="1">
        <f t="array" ref="W2250">_xlfn.IFS(S2250&lt;=2,"High",S2250=3,"Moderate",S2250&lt;=5,"Low")</f>
        <v>Low</v>
      </c>
      <c r="X2250" s="7">
        <v>5</v>
      </c>
      <c r="Y2250" s="7" t="str" cm="1">
        <f t="array" ref="Y2250">_xlfn.IFS(S2250&lt;=2,"High",S2250=3,"Moderate",S2250&lt;=5,"Low")</f>
        <v>Low</v>
      </c>
      <c r="Z2250" s="7">
        <v>3</v>
      </c>
      <c r="AA2250" s="7" t="str" cm="1">
        <f t="array" ref="AA2250">_xlfn.IFS(S2250&lt;=2,"High",S2250=3,"Moderate",S2250&lt;=5,"Low")</f>
        <v>Low</v>
      </c>
      <c r="AB2250" s="5">
        <v>45143</v>
      </c>
      <c r="AC2250" s="7" t="s">
        <v>91</v>
      </c>
      <c r="AD2250" s="7" t="s">
        <v>41</v>
      </c>
      <c r="AE2250" s="7" t="s">
        <v>72</v>
      </c>
      <c r="AF2250" s="7">
        <v>5</v>
      </c>
      <c r="AG2250" s="8">
        <v>694.23</v>
      </c>
      <c r="AH2250" s="7">
        <v>27</v>
      </c>
      <c r="AI2250" s="7" t="str" cm="1">
        <f t="array" ref="AI2250">_xlfn.IFS(AH2250&lt;=25,"Young",AH2250&lt;=50,"Adult",AH2250&gt;50,"Old")</f>
        <v>Adult</v>
      </c>
    </row>
    <row r="2251" spans="1:35" x14ac:dyDescent="0.35">
      <c r="A2251" s="11">
        <v>2775</v>
      </c>
      <c r="B2251" s="9">
        <v>44933</v>
      </c>
      <c r="C2251" s="10">
        <f t="shared" ca="1" si="35"/>
        <v>3.3694444444444445</v>
      </c>
      <c r="D2251" s="11" t="s">
        <v>27</v>
      </c>
      <c r="E2251" s="11" t="s">
        <v>86</v>
      </c>
      <c r="F2251" s="11" t="s">
        <v>29</v>
      </c>
      <c r="G2251" s="11" t="s">
        <v>45</v>
      </c>
      <c r="H2251" s="11" t="s">
        <v>55</v>
      </c>
      <c r="I2251" s="11" t="s">
        <v>32</v>
      </c>
      <c r="J2251" s="11" t="s">
        <v>33</v>
      </c>
      <c r="K2251" s="11" t="s">
        <v>69</v>
      </c>
      <c r="L2251" s="9">
        <v>24157</v>
      </c>
      <c r="M2251" s="11" t="s">
        <v>35</v>
      </c>
      <c r="N2251" s="11" t="s">
        <v>36</v>
      </c>
      <c r="O2251" s="11" t="s">
        <v>37</v>
      </c>
      <c r="P2251" s="11" t="s">
        <v>60</v>
      </c>
      <c r="Q2251" s="11" t="s">
        <v>39</v>
      </c>
      <c r="R2251" s="11" cm="1">
        <f t="array" ref="R2251">_xlfn.IFS(Table3[[#This Row],[Performance Levels]]="Exceeds",4,Table3[[#This Row],[Performance Levels]]="Fully Meets",3,Table3[[#This Row],[Performance Levels]]="PIP",1,Table3[[#This Row],[Performance Levels]]="Needs Improvement",2)</f>
        <v>3</v>
      </c>
      <c r="S2251" s="11">
        <v>2</v>
      </c>
      <c r="T2251" s="11" t="str" cm="1">
        <f t="array" ref="T2251">_xlfn.IFS(S2251&lt;=2,"Excellent",S2251=3,"Average",S2251&lt;=5,"Poor")</f>
        <v>Excellent</v>
      </c>
      <c r="U2251" s="9">
        <v>45142</v>
      </c>
      <c r="V2251" s="11">
        <v>1</v>
      </c>
      <c r="W2251" s="11" t="str" cm="1">
        <f t="array" ref="W2251">_xlfn.IFS(S2251&lt;=2,"High",S2251=3,"Moderate",S2251&lt;=5,"Low")</f>
        <v>High</v>
      </c>
      <c r="X2251" s="11">
        <v>4</v>
      </c>
      <c r="Y2251" s="11" t="str" cm="1">
        <f t="array" ref="Y2251">_xlfn.IFS(S2251&lt;=2,"High",S2251=3,"Moderate",S2251&lt;=5,"Low")</f>
        <v>High</v>
      </c>
      <c r="Z2251" s="11">
        <v>3</v>
      </c>
      <c r="AA2251" s="11" t="str" cm="1">
        <f t="array" ref="AA2251">_xlfn.IFS(S2251&lt;=2,"High",S2251=3,"Moderate",S2251&lt;=5,"Low")</f>
        <v>High</v>
      </c>
      <c r="AB2251" s="9">
        <v>44870</v>
      </c>
      <c r="AC2251" s="11" t="s">
        <v>67</v>
      </c>
      <c r="AD2251" s="11" t="s">
        <v>41</v>
      </c>
      <c r="AE2251" s="11" t="s">
        <v>51</v>
      </c>
      <c r="AF2251" s="11">
        <v>1</v>
      </c>
      <c r="AG2251" s="12">
        <v>703.45</v>
      </c>
      <c r="AH2251" s="11">
        <v>57</v>
      </c>
      <c r="AI2251" s="11" t="str" cm="1">
        <f t="array" ref="AI2251">_xlfn.IFS(AH2251&lt;=25,"Young",AH2251&lt;=50,"Adult",AH2251&gt;50,"Old")</f>
        <v>Old</v>
      </c>
    </row>
    <row r="2252" spans="1:35" x14ac:dyDescent="0.35">
      <c r="A2252" s="7">
        <v>2776</v>
      </c>
      <c r="B2252" s="5">
        <v>44552</v>
      </c>
      <c r="C2252" s="6">
        <f t="shared" ca="1" si="35"/>
        <v>4.4111111111111114</v>
      </c>
      <c r="D2252" s="7" t="s">
        <v>27</v>
      </c>
      <c r="E2252" s="7" t="s">
        <v>63</v>
      </c>
      <c r="F2252" s="7" t="s">
        <v>29</v>
      </c>
      <c r="G2252" s="7" t="s">
        <v>54</v>
      </c>
      <c r="H2252" s="7" t="s">
        <v>55</v>
      </c>
      <c r="I2252" s="7" t="s">
        <v>45</v>
      </c>
      <c r="J2252" s="7" t="s">
        <v>33</v>
      </c>
      <c r="K2252" s="7" t="s">
        <v>74</v>
      </c>
      <c r="L2252" s="5">
        <v>27431</v>
      </c>
      <c r="M2252" s="7" t="s">
        <v>35</v>
      </c>
      <c r="N2252" s="7" t="s">
        <v>47</v>
      </c>
      <c r="O2252" s="7" t="s">
        <v>37</v>
      </c>
      <c r="P2252" s="7" t="s">
        <v>60</v>
      </c>
      <c r="Q2252" s="7" t="s">
        <v>39</v>
      </c>
      <c r="R2252" s="7" cm="1">
        <f t="array" ref="R2252">_xlfn.IFS(Table3[[#This Row],[Performance Levels]]="Exceeds",4,Table3[[#This Row],[Performance Levels]]="Fully Meets",3,Table3[[#This Row],[Performance Levels]]="PIP",1,Table3[[#This Row],[Performance Levels]]="Needs Improvement",2)</f>
        <v>3</v>
      </c>
      <c r="S2252" s="7">
        <v>4</v>
      </c>
      <c r="T2252" s="7" t="str" cm="1">
        <f t="array" ref="T2252">_xlfn.IFS(S2252&lt;=2,"Excellent",S2252=3,"Average",S2252&lt;=5,"Poor")</f>
        <v>Poor</v>
      </c>
      <c r="U2252" s="5">
        <v>44921</v>
      </c>
      <c r="V2252" s="7">
        <v>5</v>
      </c>
      <c r="W2252" s="7" t="str" cm="1">
        <f t="array" ref="W2252">_xlfn.IFS(S2252&lt;=2,"High",S2252=3,"Moderate",S2252&lt;=5,"Low")</f>
        <v>Low</v>
      </c>
      <c r="X2252" s="7">
        <v>3</v>
      </c>
      <c r="Y2252" s="7" t="str" cm="1">
        <f t="array" ref="Y2252">_xlfn.IFS(S2252&lt;=2,"High",S2252=3,"Moderate",S2252&lt;=5,"Low")</f>
        <v>Low</v>
      </c>
      <c r="Z2252" s="7">
        <v>5</v>
      </c>
      <c r="AA2252" s="7" t="str" cm="1">
        <f t="array" ref="AA2252">_xlfn.IFS(S2252&lt;=2,"High",S2252=3,"Moderate",S2252&lt;=5,"Low")</f>
        <v>Low</v>
      </c>
      <c r="AB2252" s="5">
        <v>45116</v>
      </c>
      <c r="AC2252" s="7" t="s">
        <v>40</v>
      </c>
      <c r="AD2252" s="7" t="s">
        <v>50</v>
      </c>
      <c r="AE2252" s="7" t="s">
        <v>51</v>
      </c>
      <c r="AF2252" s="7">
        <v>1</v>
      </c>
      <c r="AG2252" s="8">
        <v>134.44</v>
      </c>
      <c r="AH2252" s="7">
        <v>46</v>
      </c>
      <c r="AI2252" s="7" t="str" cm="1">
        <f t="array" ref="AI2252">_xlfn.IFS(AH2252&lt;=25,"Young",AH2252&lt;=50,"Adult",AH2252&gt;50,"Old")</f>
        <v>Adult</v>
      </c>
    </row>
    <row r="2253" spans="1:35" x14ac:dyDescent="0.35">
      <c r="A2253" s="11">
        <v>2777</v>
      </c>
      <c r="B2253" s="9">
        <v>43950</v>
      </c>
      <c r="C2253" s="10">
        <f t="shared" ca="1" si="35"/>
        <v>6.0583333333333336</v>
      </c>
      <c r="D2253" s="11" t="s">
        <v>27</v>
      </c>
      <c r="E2253" s="11" t="s">
        <v>93</v>
      </c>
      <c r="F2253" s="11" t="s">
        <v>29</v>
      </c>
      <c r="G2253" s="11" t="s">
        <v>45</v>
      </c>
      <c r="H2253" s="11" t="s">
        <v>55</v>
      </c>
      <c r="I2253" s="11" t="s">
        <v>54</v>
      </c>
      <c r="J2253" s="11" t="s">
        <v>33</v>
      </c>
      <c r="K2253" s="11" t="s">
        <v>64</v>
      </c>
      <c r="L2253" s="9">
        <v>52809</v>
      </c>
      <c r="M2253" s="11" t="s">
        <v>35</v>
      </c>
      <c r="N2253" s="11" t="s">
        <v>47</v>
      </c>
      <c r="O2253" s="11" t="s">
        <v>48</v>
      </c>
      <c r="P2253" s="11" t="s">
        <v>60</v>
      </c>
      <c r="Q2253" s="11" t="s">
        <v>39</v>
      </c>
      <c r="R2253" s="11" cm="1">
        <f t="array" ref="R2253">_xlfn.IFS(Table3[[#This Row],[Performance Levels]]="Exceeds",4,Table3[[#This Row],[Performance Levels]]="Fully Meets",3,Table3[[#This Row],[Performance Levels]]="PIP",1,Table3[[#This Row],[Performance Levels]]="Needs Improvement",2)</f>
        <v>3</v>
      </c>
      <c r="S2253" s="11">
        <v>5</v>
      </c>
      <c r="T2253" s="11" t="str" cm="1">
        <f t="array" ref="T2253">_xlfn.IFS(S2253&lt;=2,"Excellent",S2253=3,"Average",S2253&lt;=5,"Poor")</f>
        <v>Poor</v>
      </c>
      <c r="U2253" s="9">
        <v>45140</v>
      </c>
      <c r="V2253" s="11">
        <v>5</v>
      </c>
      <c r="W2253" s="11" t="str" cm="1">
        <f t="array" ref="W2253">_xlfn.IFS(S2253&lt;=2,"High",S2253=3,"Moderate",S2253&lt;=5,"Low")</f>
        <v>Low</v>
      </c>
      <c r="X2253" s="11">
        <v>1</v>
      </c>
      <c r="Y2253" s="11" t="str" cm="1">
        <f t="array" ref="Y2253">_xlfn.IFS(S2253&lt;=2,"High",S2253=3,"Moderate",S2253&lt;=5,"Low")</f>
        <v>Low</v>
      </c>
      <c r="Z2253" s="11">
        <v>3</v>
      </c>
      <c r="AA2253" s="11" t="str" cm="1">
        <f t="array" ref="AA2253">_xlfn.IFS(S2253&lt;=2,"High",S2253=3,"Moderate",S2253&lt;=5,"Low")</f>
        <v>Low</v>
      </c>
      <c r="AB2253" s="9">
        <v>45132</v>
      </c>
      <c r="AC2253" s="11" t="s">
        <v>91</v>
      </c>
      <c r="AD2253" s="11" t="s">
        <v>41</v>
      </c>
      <c r="AE2253" s="11" t="s">
        <v>42</v>
      </c>
      <c r="AF2253" s="11">
        <v>2</v>
      </c>
      <c r="AG2253" s="12">
        <v>458.37</v>
      </c>
      <c r="AH2253" s="11">
        <v>76</v>
      </c>
      <c r="AI2253" s="11" t="str" cm="1">
        <f t="array" ref="AI2253">_xlfn.IFS(AH2253&lt;=25,"Young",AH2253&lt;=50,"Adult",AH2253&gt;50,"Old")</f>
        <v>Old</v>
      </c>
    </row>
    <row r="2254" spans="1:35" x14ac:dyDescent="0.35">
      <c r="A2254" s="7">
        <v>2778</v>
      </c>
      <c r="B2254" s="5">
        <v>44167</v>
      </c>
      <c r="C2254" s="6">
        <f t="shared" ca="1" si="35"/>
        <v>5.4666666666666668</v>
      </c>
      <c r="D2254" s="7" t="s">
        <v>27</v>
      </c>
      <c r="E2254" s="7" t="s">
        <v>73</v>
      </c>
      <c r="F2254" s="7" t="s">
        <v>29</v>
      </c>
      <c r="G2254" s="7" t="s">
        <v>45</v>
      </c>
      <c r="H2254" s="7" t="s">
        <v>31</v>
      </c>
      <c r="I2254" s="7" t="s">
        <v>32</v>
      </c>
      <c r="J2254" s="7" t="s">
        <v>33</v>
      </c>
      <c r="K2254" s="7" t="s">
        <v>102</v>
      </c>
      <c r="L2254" s="5">
        <v>20148</v>
      </c>
      <c r="M2254" s="7" t="s">
        <v>35</v>
      </c>
      <c r="N2254" s="7" t="s">
        <v>47</v>
      </c>
      <c r="O2254" s="7" t="s">
        <v>83</v>
      </c>
      <c r="P2254" s="7" t="s">
        <v>76</v>
      </c>
      <c r="Q2254" s="7" t="s">
        <v>39</v>
      </c>
      <c r="R2254" s="7" cm="1">
        <f t="array" ref="R2254">_xlfn.IFS(Table3[[#This Row],[Performance Levels]]="Exceeds",4,Table3[[#This Row],[Performance Levels]]="Fully Meets",3,Table3[[#This Row],[Performance Levels]]="PIP",1,Table3[[#This Row],[Performance Levels]]="Needs Improvement",2)</f>
        <v>3</v>
      </c>
      <c r="S2254" s="7">
        <v>5</v>
      </c>
      <c r="T2254" s="7" t="str" cm="1">
        <f t="array" ref="T2254">_xlfn.IFS(S2254&lt;=2,"Excellent",S2254=3,"Average",S2254&lt;=5,"Poor")</f>
        <v>Poor</v>
      </c>
      <c r="U2254" s="5">
        <v>44976</v>
      </c>
      <c r="V2254" s="7">
        <v>1</v>
      </c>
      <c r="W2254" s="7" t="str" cm="1">
        <f t="array" ref="W2254">_xlfn.IFS(S2254&lt;=2,"High",S2254=3,"Moderate",S2254&lt;=5,"Low")</f>
        <v>Low</v>
      </c>
      <c r="X2254" s="7">
        <v>1</v>
      </c>
      <c r="Y2254" s="7" t="str" cm="1">
        <f t="array" ref="Y2254">_xlfn.IFS(S2254&lt;=2,"High",S2254=3,"Moderate",S2254&lt;=5,"Low")</f>
        <v>Low</v>
      </c>
      <c r="Z2254" s="7">
        <v>4</v>
      </c>
      <c r="AA2254" s="7" t="str" cm="1">
        <f t="array" ref="AA2254">_xlfn.IFS(S2254&lt;=2,"High",S2254=3,"Moderate",S2254&lt;=5,"Low")</f>
        <v>Low</v>
      </c>
      <c r="AB2254" s="5">
        <v>44840</v>
      </c>
      <c r="AC2254" s="7" t="s">
        <v>61</v>
      </c>
      <c r="AD2254" s="7" t="s">
        <v>50</v>
      </c>
      <c r="AE2254" s="7" t="s">
        <v>42</v>
      </c>
      <c r="AF2254" s="7">
        <v>5</v>
      </c>
      <c r="AG2254" s="8">
        <v>594.73</v>
      </c>
      <c r="AH2254" s="7">
        <v>65</v>
      </c>
      <c r="AI2254" s="7" t="str" cm="1">
        <f t="array" ref="AI2254">_xlfn.IFS(AH2254&lt;=25,"Young",AH2254&lt;=50,"Adult",AH2254&gt;50,"Old")</f>
        <v>Old</v>
      </c>
    </row>
    <row r="2255" spans="1:35" x14ac:dyDescent="0.35">
      <c r="A2255" s="11">
        <v>2779</v>
      </c>
      <c r="B2255" s="9">
        <v>44538</v>
      </c>
      <c r="C2255" s="10">
        <f t="shared" ca="1" si="35"/>
        <v>4.45</v>
      </c>
      <c r="D2255" s="11" t="s">
        <v>27</v>
      </c>
      <c r="E2255" s="11" t="s">
        <v>80</v>
      </c>
      <c r="F2255" s="11" t="s">
        <v>29</v>
      </c>
      <c r="G2255" s="11" t="s">
        <v>30</v>
      </c>
      <c r="H2255" s="11" t="s">
        <v>44</v>
      </c>
      <c r="I2255" s="11" t="s">
        <v>45</v>
      </c>
      <c r="J2255" s="11" t="s">
        <v>33</v>
      </c>
      <c r="K2255" s="11" t="s">
        <v>69</v>
      </c>
      <c r="L2255" s="9">
        <v>21017</v>
      </c>
      <c r="M2255" s="11" t="s">
        <v>35</v>
      </c>
      <c r="N2255" s="11" t="s">
        <v>47</v>
      </c>
      <c r="O2255" s="11" t="s">
        <v>48</v>
      </c>
      <c r="P2255" s="11" t="s">
        <v>66</v>
      </c>
      <c r="Q2255" s="11" t="s">
        <v>39</v>
      </c>
      <c r="R2255" s="11" cm="1">
        <f t="array" ref="R2255">_xlfn.IFS(Table3[[#This Row],[Performance Levels]]="Exceeds",4,Table3[[#This Row],[Performance Levels]]="Fully Meets",3,Table3[[#This Row],[Performance Levels]]="PIP",1,Table3[[#This Row],[Performance Levels]]="Needs Improvement",2)</f>
        <v>3</v>
      </c>
      <c r="S2255" s="11">
        <v>2</v>
      </c>
      <c r="T2255" s="11" t="str" cm="1">
        <f t="array" ref="T2255">_xlfn.IFS(S2255&lt;=2,"Excellent",S2255=3,"Average",S2255&lt;=5,"Poor")</f>
        <v>Excellent</v>
      </c>
      <c r="U2255" s="9">
        <v>44801</v>
      </c>
      <c r="V2255" s="11">
        <v>4</v>
      </c>
      <c r="W2255" s="11" t="str" cm="1">
        <f t="array" ref="W2255">_xlfn.IFS(S2255&lt;=2,"High",S2255=3,"Moderate",S2255&lt;=5,"Low")</f>
        <v>High</v>
      </c>
      <c r="X2255" s="11">
        <v>1</v>
      </c>
      <c r="Y2255" s="11" t="str" cm="1">
        <f t="array" ref="Y2255">_xlfn.IFS(S2255&lt;=2,"High",S2255=3,"Moderate",S2255&lt;=5,"Low")</f>
        <v>High</v>
      </c>
      <c r="Z2255" s="11">
        <v>1</v>
      </c>
      <c r="AA2255" s="11" t="str" cm="1">
        <f t="array" ref="AA2255">_xlfn.IFS(S2255&lt;=2,"High",S2255=3,"Moderate",S2255&lt;=5,"Low")</f>
        <v>High</v>
      </c>
      <c r="AB2255" s="9">
        <v>44970</v>
      </c>
      <c r="AC2255" s="11" t="s">
        <v>40</v>
      </c>
      <c r="AD2255" s="11" t="s">
        <v>41</v>
      </c>
      <c r="AE2255" s="11" t="s">
        <v>62</v>
      </c>
      <c r="AF2255" s="11">
        <v>3</v>
      </c>
      <c r="AG2255" s="12">
        <v>330.68</v>
      </c>
      <c r="AH2255" s="11">
        <v>64</v>
      </c>
      <c r="AI2255" s="11" t="str" cm="1">
        <f t="array" ref="AI2255">_xlfn.IFS(AH2255&lt;=25,"Young",AH2255&lt;=50,"Adult",AH2255&gt;50,"Old")</f>
        <v>Old</v>
      </c>
    </row>
    <row r="2256" spans="1:35" x14ac:dyDescent="0.35">
      <c r="A2256" s="7">
        <v>2780</v>
      </c>
      <c r="B2256" s="5">
        <v>44664</v>
      </c>
      <c r="C2256" s="6">
        <f t="shared" ca="1" si="35"/>
        <v>4.1027777777777779</v>
      </c>
      <c r="D2256" s="7" t="s">
        <v>27</v>
      </c>
      <c r="E2256" s="7" t="s">
        <v>53</v>
      </c>
      <c r="F2256" s="7" t="s">
        <v>29</v>
      </c>
      <c r="G2256" s="7" t="s">
        <v>30</v>
      </c>
      <c r="H2256" s="7" t="s">
        <v>55</v>
      </c>
      <c r="I2256" s="7" t="s">
        <v>45</v>
      </c>
      <c r="J2256" s="7" t="s">
        <v>33</v>
      </c>
      <c r="K2256" s="7" t="s">
        <v>64</v>
      </c>
      <c r="L2256" s="5">
        <v>18744</v>
      </c>
      <c r="M2256" s="7" t="s">
        <v>35</v>
      </c>
      <c r="N2256" s="7" t="s">
        <v>47</v>
      </c>
      <c r="O2256" s="7" t="s">
        <v>37</v>
      </c>
      <c r="P2256" s="7" t="s">
        <v>66</v>
      </c>
      <c r="Q2256" s="7" t="s">
        <v>39</v>
      </c>
      <c r="R2256" s="7" cm="1">
        <f t="array" ref="R2256">_xlfn.IFS(Table3[[#This Row],[Performance Levels]]="Exceeds",4,Table3[[#This Row],[Performance Levels]]="Fully Meets",3,Table3[[#This Row],[Performance Levels]]="PIP",1,Table3[[#This Row],[Performance Levels]]="Needs Improvement",2)</f>
        <v>3</v>
      </c>
      <c r="S2256" s="7">
        <v>4</v>
      </c>
      <c r="T2256" s="7" t="str" cm="1">
        <f t="array" ref="T2256">_xlfn.IFS(S2256&lt;=2,"Excellent",S2256=3,"Average",S2256&lt;=5,"Poor")</f>
        <v>Poor</v>
      </c>
      <c r="U2256" s="5">
        <v>44802</v>
      </c>
      <c r="V2256" s="7">
        <v>3</v>
      </c>
      <c r="W2256" s="7" t="str" cm="1">
        <f t="array" ref="W2256">_xlfn.IFS(S2256&lt;=2,"High",S2256=3,"Moderate",S2256&lt;=5,"Low")</f>
        <v>Low</v>
      </c>
      <c r="X2256" s="7">
        <v>5</v>
      </c>
      <c r="Y2256" s="7" t="str" cm="1">
        <f t="array" ref="Y2256">_xlfn.IFS(S2256&lt;=2,"High",S2256=3,"Moderate",S2256&lt;=5,"Low")</f>
        <v>Low</v>
      </c>
      <c r="Z2256" s="7">
        <v>2</v>
      </c>
      <c r="AA2256" s="7" t="str" cm="1">
        <f t="array" ref="AA2256">_xlfn.IFS(S2256&lt;=2,"High",S2256=3,"Moderate",S2256&lt;=5,"Low")</f>
        <v>Low</v>
      </c>
      <c r="AB2256" s="5">
        <v>44919</v>
      </c>
      <c r="AC2256" s="7" t="s">
        <v>91</v>
      </c>
      <c r="AD2256" s="7" t="s">
        <v>41</v>
      </c>
      <c r="AE2256" s="7" t="s">
        <v>51</v>
      </c>
      <c r="AF2256" s="7">
        <v>3</v>
      </c>
      <c r="AG2256" s="8">
        <v>625.69000000000005</v>
      </c>
      <c r="AH2256" s="7">
        <v>71</v>
      </c>
      <c r="AI2256" s="7" t="str" cm="1">
        <f t="array" ref="AI2256">_xlfn.IFS(AH2256&lt;=25,"Young",AH2256&lt;=50,"Adult",AH2256&gt;50,"Old")</f>
        <v>Old</v>
      </c>
    </row>
    <row r="2257" spans="1:35" x14ac:dyDescent="0.35">
      <c r="A2257" s="11">
        <v>2781</v>
      </c>
      <c r="B2257" s="9">
        <v>44188</v>
      </c>
      <c r="C2257" s="10">
        <f t="shared" ca="1" si="35"/>
        <v>5.4083333333333332</v>
      </c>
      <c r="D2257" s="11" t="s">
        <v>27</v>
      </c>
      <c r="E2257" s="11" t="s">
        <v>68</v>
      </c>
      <c r="F2257" s="11" t="s">
        <v>107</v>
      </c>
      <c r="G2257" s="11" t="s">
        <v>30</v>
      </c>
      <c r="H2257" s="11" t="s">
        <v>44</v>
      </c>
      <c r="I2257" s="11" t="s">
        <v>45</v>
      </c>
      <c r="J2257" s="11" t="s">
        <v>33</v>
      </c>
      <c r="K2257" s="11" t="s">
        <v>69</v>
      </c>
      <c r="L2257" s="9">
        <v>25498</v>
      </c>
      <c r="M2257" s="11" t="s">
        <v>35</v>
      </c>
      <c r="N2257" s="11" t="s">
        <v>47</v>
      </c>
      <c r="O2257" s="11" t="s">
        <v>83</v>
      </c>
      <c r="P2257" s="11" t="s">
        <v>76</v>
      </c>
      <c r="Q2257" s="11" t="s">
        <v>39</v>
      </c>
      <c r="R2257" s="11" cm="1">
        <f t="array" ref="R2257">_xlfn.IFS(Table3[[#This Row],[Performance Levels]]="Exceeds",4,Table3[[#This Row],[Performance Levels]]="Fully Meets",3,Table3[[#This Row],[Performance Levels]]="PIP",1,Table3[[#This Row],[Performance Levels]]="Needs Improvement",2)</f>
        <v>3</v>
      </c>
      <c r="S2257" s="11">
        <v>4</v>
      </c>
      <c r="T2257" s="11" t="str" cm="1">
        <f t="array" ref="T2257">_xlfn.IFS(S2257&lt;=2,"Excellent",S2257=3,"Average",S2257&lt;=5,"Poor")</f>
        <v>Poor</v>
      </c>
      <c r="U2257" s="9">
        <v>44969</v>
      </c>
      <c r="V2257" s="11">
        <v>1</v>
      </c>
      <c r="W2257" s="11" t="str" cm="1">
        <f t="array" ref="W2257">_xlfn.IFS(S2257&lt;=2,"High",S2257=3,"Moderate",S2257&lt;=5,"Low")</f>
        <v>Low</v>
      </c>
      <c r="X2257" s="11">
        <v>2</v>
      </c>
      <c r="Y2257" s="11" t="str" cm="1">
        <f t="array" ref="Y2257">_xlfn.IFS(S2257&lt;=2,"High",S2257=3,"Moderate",S2257&lt;=5,"Low")</f>
        <v>Low</v>
      </c>
      <c r="Z2257" s="11">
        <v>2</v>
      </c>
      <c r="AA2257" s="11" t="str" cm="1">
        <f t="array" ref="AA2257">_xlfn.IFS(S2257&lt;=2,"High",S2257=3,"Moderate",S2257&lt;=5,"Low")</f>
        <v>Low</v>
      </c>
      <c r="AB2257" s="9">
        <v>44877</v>
      </c>
      <c r="AC2257" s="11" t="s">
        <v>40</v>
      </c>
      <c r="AD2257" s="11" t="s">
        <v>41</v>
      </c>
      <c r="AE2257" s="11" t="s">
        <v>62</v>
      </c>
      <c r="AF2257" s="11">
        <v>5</v>
      </c>
      <c r="AG2257" s="12">
        <v>437.26</v>
      </c>
      <c r="AH2257" s="11">
        <v>51</v>
      </c>
      <c r="AI2257" s="11" t="str" cm="1">
        <f t="array" ref="AI2257">_xlfn.IFS(AH2257&lt;=25,"Young",AH2257&lt;=50,"Adult",AH2257&gt;50,"Old")</f>
        <v>Old</v>
      </c>
    </row>
    <row r="2258" spans="1:35" x14ac:dyDescent="0.35">
      <c r="A2258" s="7">
        <v>2782</v>
      </c>
      <c r="B2258" s="5">
        <v>43555</v>
      </c>
      <c r="C2258" s="6">
        <f t="shared" ca="1" si="35"/>
        <v>7.1388888888888893</v>
      </c>
      <c r="D2258" s="7" t="s">
        <v>27</v>
      </c>
      <c r="E2258" s="7" t="s">
        <v>28</v>
      </c>
      <c r="F2258" s="7" t="s">
        <v>29</v>
      </c>
      <c r="G2258" s="7" t="s">
        <v>54</v>
      </c>
      <c r="H2258" s="7" t="s">
        <v>31</v>
      </c>
      <c r="I2258" s="7" t="s">
        <v>32</v>
      </c>
      <c r="J2258" s="7" t="s">
        <v>33</v>
      </c>
      <c r="K2258" s="7" t="s">
        <v>64</v>
      </c>
      <c r="L2258" s="5">
        <v>31946</v>
      </c>
      <c r="M2258" s="7" t="s">
        <v>35</v>
      </c>
      <c r="N2258" s="7" t="s">
        <v>36</v>
      </c>
      <c r="O2258" s="7" t="s">
        <v>71</v>
      </c>
      <c r="P2258" s="7" t="s">
        <v>60</v>
      </c>
      <c r="Q2258" s="7" t="s">
        <v>39</v>
      </c>
      <c r="R2258" s="7" cm="1">
        <f t="array" ref="R2258">_xlfn.IFS(Table3[[#This Row],[Performance Levels]]="Exceeds",4,Table3[[#This Row],[Performance Levels]]="Fully Meets",3,Table3[[#This Row],[Performance Levels]]="PIP",1,Table3[[#This Row],[Performance Levels]]="Needs Improvement",2)</f>
        <v>3</v>
      </c>
      <c r="S2258" s="7">
        <v>2</v>
      </c>
      <c r="T2258" s="7" t="str" cm="1">
        <f t="array" ref="T2258">_xlfn.IFS(S2258&lt;=2,"Excellent",S2258=3,"Average",S2258&lt;=5,"Poor")</f>
        <v>Excellent</v>
      </c>
      <c r="U2258" s="5">
        <v>44841</v>
      </c>
      <c r="V2258" s="7">
        <v>3</v>
      </c>
      <c r="W2258" s="7" t="str" cm="1">
        <f t="array" ref="W2258">_xlfn.IFS(S2258&lt;=2,"High",S2258=3,"Moderate",S2258&lt;=5,"Low")</f>
        <v>High</v>
      </c>
      <c r="X2258" s="7">
        <v>5</v>
      </c>
      <c r="Y2258" s="7" t="str" cm="1">
        <f t="array" ref="Y2258">_xlfn.IFS(S2258&lt;=2,"High",S2258=3,"Moderate",S2258&lt;=5,"Low")</f>
        <v>High</v>
      </c>
      <c r="Z2258" s="7">
        <v>3</v>
      </c>
      <c r="AA2258" s="7" t="str" cm="1">
        <f t="array" ref="AA2258">_xlfn.IFS(S2258&lt;=2,"High",S2258=3,"Moderate",S2258&lt;=5,"Low")</f>
        <v>High</v>
      </c>
      <c r="AB2258" s="5">
        <v>44851</v>
      </c>
      <c r="AC2258" s="7" t="s">
        <v>40</v>
      </c>
      <c r="AD2258" s="7" t="s">
        <v>41</v>
      </c>
      <c r="AE2258" s="7" t="s">
        <v>72</v>
      </c>
      <c r="AF2258" s="7">
        <v>2</v>
      </c>
      <c r="AG2258" s="8">
        <v>134.99</v>
      </c>
      <c r="AH2258" s="7">
        <v>32</v>
      </c>
      <c r="AI2258" s="7" t="str" cm="1">
        <f t="array" ref="AI2258">_xlfn.IFS(AH2258&lt;=25,"Young",AH2258&lt;=50,"Adult",AH2258&gt;50,"Old")</f>
        <v>Adult</v>
      </c>
    </row>
    <row r="2259" spans="1:35" x14ac:dyDescent="0.35">
      <c r="A2259" s="11">
        <v>2783</v>
      </c>
      <c r="B2259" s="9">
        <v>45088</v>
      </c>
      <c r="C2259" s="10">
        <f t="shared" ca="1" si="35"/>
        <v>2.9416666666666669</v>
      </c>
      <c r="D2259" s="11" t="s">
        <v>105</v>
      </c>
      <c r="E2259" s="11" t="s">
        <v>84</v>
      </c>
      <c r="F2259" s="11" t="s">
        <v>29</v>
      </c>
      <c r="G2259" s="11" t="s">
        <v>45</v>
      </c>
      <c r="H2259" s="11" t="s">
        <v>44</v>
      </c>
      <c r="I2259" s="11" t="s">
        <v>32</v>
      </c>
      <c r="J2259" s="11" t="s">
        <v>33</v>
      </c>
      <c r="K2259" s="11" t="s">
        <v>100</v>
      </c>
      <c r="L2259" s="9">
        <v>28419</v>
      </c>
      <c r="M2259" s="11" t="s">
        <v>35</v>
      </c>
      <c r="N2259" s="11" t="s">
        <v>47</v>
      </c>
      <c r="O2259" s="11" t="s">
        <v>37</v>
      </c>
      <c r="P2259" s="11" t="s">
        <v>66</v>
      </c>
      <c r="Q2259" s="11" t="s">
        <v>39</v>
      </c>
      <c r="R2259" s="11" cm="1">
        <f t="array" ref="R2259">_xlfn.IFS(Table3[[#This Row],[Performance Levels]]="Exceeds",4,Table3[[#This Row],[Performance Levels]]="Fully Meets",3,Table3[[#This Row],[Performance Levels]]="PIP",1,Table3[[#This Row],[Performance Levels]]="Needs Improvement",2)</f>
        <v>3</v>
      </c>
      <c r="S2259" s="11">
        <v>1</v>
      </c>
      <c r="T2259" s="11" t="str" cm="1">
        <f t="array" ref="T2259">_xlfn.IFS(S2259&lt;=2,"Excellent",S2259=3,"Average",S2259&lt;=5,"Poor")</f>
        <v>Excellent</v>
      </c>
      <c r="U2259" s="9">
        <v>44932</v>
      </c>
      <c r="V2259" s="11">
        <v>3</v>
      </c>
      <c r="W2259" s="11" t="str" cm="1">
        <f t="array" ref="W2259">_xlfn.IFS(S2259&lt;=2,"High",S2259=3,"Moderate",S2259&lt;=5,"Low")</f>
        <v>High</v>
      </c>
      <c r="X2259" s="11">
        <v>1</v>
      </c>
      <c r="Y2259" s="11" t="str" cm="1">
        <f t="array" ref="Y2259">_xlfn.IFS(S2259&lt;=2,"High",S2259=3,"Moderate",S2259&lt;=5,"Low")</f>
        <v>High</v>
      </c>
      <c r="Z2259" s="11">
        <v>1</v>
      </c>
      <c r="AA2259" s="11" t="str" cm="1">
        <f t="array" ref="AA2259">_xlfn.IFS(S2259&lt;=2,"High",S2259=3,"Moderate",S2259&lt;=5,"Low")</f>
        <v>High</v>
      </c>
      <c r="AB2259" s="9">
        <v>45066</v>
      </c>
      <c r="AC2259" s="11" t="s">
        <v>67</v>
      </c>
      <c r="AD2259" s="11" t="s">
        <v>50</v>
      </c>
      <c r="AE2259" s="11" t="s">
        <v>51</v>
      </c>
      <c r="AF2259" s="11">
        <v>4</v>
      </c>
      <c r="AG2259" s="12">
        <v>880.21</v>
      </c>
      <c r="AH2259" s="11">
        <v>46</v>
      </c>
      <c r="AI2259" s="11" t="str" cm="1">
        <f t="array" ref="AI2259">_xlfn.IFS(AH2259&lt;=25,"Young",AH2259&lt;=50,"Adult",AH2259&gt;50,"Old")</f>
        <v>Adult</v>
      </c>
    </row>
    <row r="2260" spans="1:35" x14ac:dyDescent="0.35">
      <c r="A2260" s="7">
        <v>2784</v>
      </c>
      <c r="B2260" s="5">
        <v>44336</v>
      </c>
      <c r="C2260" s="6">
        <f t="shared" ca="1" si="35"/>
        <v>5</v>
      </c>
      <c r="D2260" s="7" t="s">
        <v>105</v>
      </c>
      <c r="E2260" s="7" t="s">
        <v>63</v>
      </c>
      <c r="F2260" s="7" t="s">
        <v>29</v>
      </c>
      <c r="G2260" s="7" t="s">
        <v>30</v>
      </c>
      <c r="H2260" s="7" t="s">
        <v>55</v>
      </c>
      <c r="I2260" s="7" t="s">
        <v>54</v>
      </c>
      <c r="J2260" s="7" t="s">
        <v>33</v>
      </c>
      <c r="K2260" s="7" t="s">
        <v>69</v>
      </c>
      <c r="L2260" s="5">
        <v>29653</v>
      </c>
      <c r="M2260" s="7" t="s">
        <v>35</v>
      </c>
      <c r="N2260" s="7" t="s">
        <v>47</v>
      </c>
      <c r="O2260" s="7" t="s">
        <v>37</v>
      </c>
      <c r="P2260" s="7" t="s">
        <v>76</v>
      </c>
      <c r="Q2260" s="7" t="s">
        <v>39</v>
      </c>
      <c r="R2260" s="7" cm="1">
        <f t="array" ref="R2260">_xlfn.IFS(Table3[[#This Row],[Performance Levels]]="Exceeds",4,Table3[[#This Row],[Performance Levels]]="Fully Meets",3,Table3[[#This Row],[Performance Levels]]="PIP",1,Table3[[#This Row],[Performance Levels]]="Needs Improvement",2)</f>
        <v>3</v>
      </c>
      <c r="S2260" s="7">
        <v>2</v>
      </c>
      <c r="T2260" s="7" t="str" cm="1">
        <f t="array" ref="T2260">_xlfn.IFS(S2260&lt;=2,"Excellent",S2260=3,"Average",S2260&lt;=5,"Poor")</f>
        <v>Excellent</v>
      </c>
      <c r="U2260" s="5">
        <v>44935</v>
      </c>
      <c r="V2260" s="7">
        <v>4</v>
      </c>
      <c r="W2260" s="7" t="str" cm="1">
        <f t="array" ref="W2260">_xlfn.IFS(S2260&lt;=2,"High",S2260=3,"Moderate",S2260&lt;=5,"Low")</f>
        <v>High</v>
      </c>
      <c r="X2260" s="7">
        <v>3</v>
      </c>
      <c r="Y2260" s="7" t="str" cm="1">
        <f t="array" ref="Y2260">_xlfn.IFS(S2260&lt;=2,"High",S2260=3,"Moderate",S2260&lt;=5,"Low")</f>
        <v>High</v>
      </c>
      <c r="Z2260" s="7">
        <v>4</v>
      </c>
      <c r="AA2260" s="7" t="str" cm="1">
        <f t="array" ref="AA2260">_xlfn.IFS(S2260&lt;=2,"High",S2260=3,"Moderate",S2260&lt;=5,"Low")</f>
        <v>High</v>
      </c>
      <c r="AB2260" s="5">
        <v>44812</v>
      </c>
      <c r="AC2260" s="7" t="s">
        <v>49</v>
      </c>
      <c r="AD2260" s="7" t="s">
        <v>41</v>
      </c>
      <c r="AE2260" s="7" t="s">
        <v>62</v>
      </c>
      <c r="AF2260" s="7">
        <v>5</v>
      </c>
      <c r="AG2260" s="8">
        <v>427.99</v>
      </c>
      <c r="AH2260" s="7">
        <v>40</v>
      </c>
      <c r="AI2260" s="7" t="str" cm="1">
        <f t="array" ref="AI2260">_xlfn.IFS(AH2260&lt;=25,"Young",AH2260&lt;=50,"Adult",AH2260&gt;50,"Old")</f>
        <v>Adult</v>
      </c>
    </row>
    <row r="2261" spans="1:35" x14ac:dyDescent="0.35">
      <c r="A2261" s="11">
        <v>2785</v>
      </c>
      <c r="B2261" s="9">
        <v>44149</v>
      </c>
      <c r="C2261" s="10">
        <f t="shared" ca="1" si="35"/>
        <v>5.5166666666666666</v>
      </c>
      <c r="D2261" s="11" t="s">
        <v>105</v>
      </c>
      <c r="E2261" s="11" t="s">
        <v>73</v>
      </c>
      <c r="F2261" s="11" t="s">
        <v>29</v>
      </c>
      <c r="G2261" s="11" t="s">
        <v>54</v>
      </c>
      <c r="H2261" s="11" t="s">
        <v>31</v>
      </c>
      <c r="I2261" s="11" t="s">
        <v>54</v>
      </c>
      <c r="J2261" s="11" t="s">
        <v>33</v>
      </c>
      <c r="K2261" s="11" t="s">
        <v>69</v>
      </c>
      <c r="L2261" s="9">
        <v>24659</v>
      </c>
      <c r="M2261" s="11" t="s">
        <v>35</v>
      </c>
      <c r="N2261" s="11" t="s">
        <v>47</v>
      </c>
      <c r="O2261" s="11" t="s">
        <v>48</v>
      </c>
      <c r="P2261" s="11" t="s">
        <v>38</v>
      </c>
      <c r="Q2261" s="11" t="s">
        <v>39</v>
      </c>
      <c r="R2261" s="11" cm="1">
        <f t="array" ref="R2261">_xlfn.IFS(Table3[[#This Row],[Performance Levels]]="Exceeds",4,Table3[[#This Row],[Performance Levels]]="Fully Meets",3,Table3[[#This Row],[Performance Levels]]="PIP",1,Table3[[#This Row],[Performance Levels]]="Needs Improvement",2)</f>
        <v>3</v>
      </c>
      <c r="S2261" s="11">
        <v>4</v>
      </c>
      <c r="T2261" s="11" t="str" cm="1">
        <f t="array" ref="T2261">_xlfn.IFS(S2261&lt;=2,"Excellent",S2261=3,"Average",S2261&lt;=5,"Poor")</f>
        <v>Poor</v>
      </c>
      <c r="U2261" s="9">
        <v>44788</v>
      </c>
      <c r="V2261" s="11">
        <v>3</v>
      </c>
      <c r="W2261" s="11" t="str" cm="1">
        <f t="array" ref="W2261">_xlfn.IFS(S2261&lt;=2,"High",S2261=3,"Moderate",S2261&lt;=5,"Low")</f>
        <v>Low</v>
      </c>
      <c r="X2261" s="11">
        <v>1</v>
      </c>
      <c r="Y2261" s="11" t="str" cm="1">
        <f t="array" ref="Y2261">_xlfn.IFS(S2261&lt;=2,"High",S2261=3,"Moderate",S2261&lt;=5,"Low")</f>
        <v>Low</v>
      </c>
      <c r="Z2261" s="11">
        <v>5</v>
      </c>
      <c r="AA2261" s="11" t="str" cm="1">
        <f t="array" ref="AA2261">_xlfn.IFS(S2261&lt;=2,"High",S2261=3,"Moderate",S2261&lt;=5,"Low")</f>
        <v>Low</v>
      </c>
      <c r="AB2261" s="9">
        <v>44891</v>
      </c>
      <c r="AC2261" s="11" t="s">
        <v>67</v>
      </c>
      <c r="AD2261" s="11" t="s">
        <v>41</v>
      </c>
      <c r="AE2261" s="11" t="s">
        <v>62</v>
      </c>
      <c r="AF2261" s="11">
        <v>1</v>
      </c>
      <c r="AG2261" s="12">
        <v>925.68</v>
      </c>
      <c r="AH2261" s="11">
        <v>53</v>
      </c>
      <c r="AI2261" s="11" t="str" cm="1">
        <f t="array" ref="AI2261">_xlfn.IFS(AH2261&lt;=25,"Young",AH2261&lt;=50,"Adult",AH2261&gt;50,"Old")</f>
        <v>Old</v>
      </c>
    </row>
    <row r="2262" spans="1:35" x14ac:dyDescent="0.35">
      <c r="A2262" s="7">
        <v>2786</v>
      </c>
      <c r="B2262" s="5">
        <v>43463</v>
      </c>
      <c r="C2262" s="6">
        <f t="shared" ca="1" si="35"/>
        <v>7.3916666666666666</v>
      </c>
      <c r="D2262" s="7" t="s">
        <v>105</v>
      </c>
      <c r="E2262" s="7" t="s">
        <v>93</v>
      </c>
      <c r="F2262" s="7" t="s">
        <v>29</v>
      </c>
      <c r="G2262" s="7" t="s">
        <v>30</v>
      </c>
      <c r="H2262" s="7" t="s">
        <v>44</v>
      </c>
      <c r="I2262" s="7" t="s">
        <v>54</v>
      </c>
      <c r="J2262" s="7" t="s">
        <v>33</v>
      </c>
      <c r="K2262" s="7" t="s">
        <v>69</v>
      </c>
      <c r="L2262" s="5">
        <v>36720</v>
      </c>
      <c r="M2262" s="7" t="s">
        <v>35</v>
      </c>
      <c r="N2262" s="7" t="s">
        <v>36</v>
      </c>
      <c r="O2262" s="7" t="s">
        <v>83</v>
      </c>
      <c r="P2262" s="7" t="s">
        <v>38</v>
      </c>
      <c r="Q2262" s="7" t="s">
        <v>39</v>
      </c>
      <c r="R2262" s="7" cm="1">
        <f t="array" ref="R2262">_xlfn.IFS(Table3[[#This Row],[Performance Levels]]="Exceeds",4,Table3[[#This Row],[Performance Levels]]="Fully Meets",3,Table3[[#This Row],[Performance Levels]]="PIP",1,Table3[[#This Row],[Performance Levels]]="Needs Improvement",2)</f>
        <v>3</v>
      </c>
      <c r="S2262" s="7">
        <v>1</v>
      </c>
      <c r="T2262" s="7" t="str" cm="1">
        <f t="array" ref="T2262">_xlfn.IFS(S2262&lt;=2,"Excellent",S2262=3,"Average",S2262&lt;=5,"Poor")</f>
        <v>Excellent</v>
      </c>
      <c r="U2262" s="5">
        <v>44902</v>
      </c>
      <c r="V2262" s="7">
        <v>4</v>
      </c>
      <c r="W2262" s="7" t="str" cm="1">
        <f t="array" ref="W2262">_xlfn.IFS(S2262&lt;=2,"High",S2262=3,"Moderate",S2262&lt;=5,"Low")</f>
        <v>High</v>
      </c>
      <c r="X2262" s="7">
        <v>3</v>
      </c>
      <c r="Y2262" s="7" t="str" cm="1">
        <f t="array" ref="Y2262">_xlfn.IFS(S2262&lt;=2,"High",S2262=3,"Moderate",S2262&lt;=5,"Low")</f>
        <v>High</v>
      </c>
      <c r="Z2262" s="7">
        <v>1</v>
      </c>
      <c r="AA2262" s="7" t="str" cm="1">
        <f t="array" ref="AA2262">_xlfn.IFS(S2262&lt;=2,"High",S2262=3,"Moderate",S2262&lt;=5,"Low")</f>
        <v>High</v>
      </c>
      <c r="AB2262" s="5">
        <v>45093</v>
      </c>
      <c r="AC2262" s="7" t="s">
        <v>91</v>
      </c>
      <c r="AD2262" s="7" t="s">
        <v>50</v>
      </c>
      <c r="AE2262" s="7" t="s">
        <v>51</v>
      </c>
      <c r="AF2262" s="7">
        <v>4</v>
      </c>
      <c r="AG2262" s="8">
        <v>485.05</v>
      </c>
      <c r="AH2262" s="7">
        <v>18</v>
      </c>
      <c r="AI2262" s="7" t="str" cm="1">
        <f t="array" ref="AI2262">_xlfn.IFS(AH2262&lt;=25,"Young",AH2262&lt;=50,"Adult",AH2262&gt;50,"Old")</f>
        <v>Young</v>
      </c>
    </row>
    <row r="2263" spans="1:35" x14ac:dyDescent="0.35">
      <c r="A2263" s="11">
        <v>2787</v>
      </c>
      <c r="B2263" s="9">
        <v>44308</v>
      </c>
      <c r="C2263" s="10">
        <f t="shared" ca="1" si="35"/>
        <v>5.0777777777777775</v>
      </c>
      <c r="D2263" s="11" t="s">
        <v>105</v>
      </c>
      <c r="E2263" s="11" t="s">
        <v>73</v>
      </c>
      <c r="F2263" s="11" t="s">
        <v>29</v>
      </c>
      <c r="G2263" s="11" t="s">
        <v>30</v>
      </c>
      <c r="H2263" s="11" t="s">
        <v>44</v>
      </c>
      <c r="I2263" s="11" t="s">
        <v>54</v>
      </c>
      <c r="J2263" s="11" t="s">
        <v>33</v>
      </c>
      <c r="K2263" s="11" t="s">
        <v>81</v>
      </c>
      <c r="L2263" s="9">
        <v>54402</v>
      </c>
      <c r="M2263" s="11" t="s">
        <v>35</v>
      </c>
      <c r="N2263" s="11" t="s">
        <v>36</v>
      </c>
      <c r="O2263" s="11" t="s">
        <v>37</v>
      </c>
      <c r="P2263" s="11" t="s">
        <v>76</v>
      </c>
      <c r="Q2263" s="11" t="s">
        <v>39</v>
      </c>
      <c r="R2263" s="11" cm="1">
        <f t="array" ref="R2263">_xlfn.IFS(Table3[[#This Row],[Performance Levels]]="Exceeds",4,Table3[[#This Row],[Performance Levels]]="Fully Meets",3,Table3[[#This Row],[Performance Levels]]="PIP",1,Table3[[#This Row],[Performance Levels]]="Needs Improvement",2)</f>
        <v>3</v>
      </c>
      <c r="S2263" s="11">
        <v>4</v>
      </c>
      <c r="T2263" s="11" t="str" cm="1">
        <f t="array" ref="T2263">_xlfn.IFS(S2263&lt;=2,"Excellent",S2263=3,"Average",S2263&lt;=5,"Poor")</f>
        <v>Poor</v>
      </c>
      <c r="U2263" s="9">
        <v>45026</v>
      </c>
      <c r="V2263" s="11">
        <v>4</v>
      </c>
      <c r="W2263" s="11" t="str" cm="1">
        <f t="array" ref="W2263">_xlfn.IFS(S2263&lt;=2,"High",S2263=3,"Moderate",S2263&lt;=5,"Low")</f>
        <v>Low</v>
      </c>
      <c r="X2263" s="11">
        <v>2</v>
      </c>
      <c r="Y2263" s="11" t="str" cm="1">
        <f t="array" ref="Y2263">_xlfn.IFS(S2263&lt;=2,"High",S2263=3,"Moderate",S2263&lt;=5,"Low")</f>
        <v>Low</v>
      </c>
      <c r="Z2263" s="11">
        <v>5</v>
      </c>
      <c r="AA2263" s="11" t="str" cm="1">
        <f t="array" ref="AA2263">_xlfn.IFS(S2263&lt;=2,"High",S2263=3,"Moderate",S2263&lt;=5,"Low")</f>
        <v>Low</v>
      </c>
      <c r="AB2263" s="9">
        <v>45034</v>
      </c>
      <c r="AC2263" s="11" t="s">
        <v>67</v>
      </c>
      <c r="AD2263" s="11" t="s">
        <v>50</v>
      </c>
      <c r="AE2263" s="11" t="s">
        <v>72</v>
      </c>
      <c r="AF2263" s="11">
        <v>5</v>
      </c>
      <c r="AG2263" s="12">
        <v>720.07</v>
      </c>
      <c r="AH2263" s="11">
        <v>73</v>
      </c>
      <c r="AI2263" s="11" t="str" cm="1">
        <f t="array" ref="AI2263">_xlfn.IFS(AH2263&lt;=25,"Young",AH2263&lt;=50,"Adult",AH2263&gt;50,"Old")</f>
        <v>Old</v>
      </c>
    </row>
    <row r="2264" spans="1:35" x14ac:dyDescent="0.35">
      <c r="A2264" s="7">
        <v>2788</v>
      </c>
      <c r="B2264" s="5">
        <v>45080</v>
      </c>
      <c r="C2264" s="6">
        <f t="shared" ca="1" si="35"/>
        <v>2.963888888888889</v>
      </c>
      <c r="D2264" s="7" t="s">
        <v>105</v>
      </c>
      <c r="E2264" s="7" t="s">
        <v>80</v>
      </c>
      <c r="F2264" s="7" t="s">
        <v>107</v>
      </c>
      <c r="G2264" s="7" t="s">
        <v>30</v>
      </c>
      <c r="H2264" s="7" t="s">
        <v>31</v>
      </c>
      <c r="I2264" s="7" t="s">
        <v>54</v>
      </c>
      <c r="J2264" s="7" t="s">
        <v>33</v>
      </c>
      <c r="K2264" s="7" t="s">
        <v>95</v>
      </c>
      <c r="L2264" s="5">
        <v>54461</v>
      </c>
      <c r="M2264" s="7" t="s">
        <v>35</v>
      </c>
      <c r="N2264" s="7" t="s">
        <v>36</v>
      </c>
      <c r="O2264" s="7" t="s">
        <v>71</v>
      </c>
      <c r="P2264" s="7" t="s">
        <v>38</v>
      </c>
      <c r="Q2264" s="7" t="s">
        <v>39</v>
      </c>
      <c r="R2264" s="7" cm="1">
        <f t="array" ref="R2264">_xlfn.IFS(Table3[[#This Row],[Performance Levels]]="Exceeds",4,Table3[[#This Row],[Performance Levels]]="Fully Meets",3,Table3[[#This Row],[Performance Levels]]="PIP",1,Table3[[#This Row],[Performance Levels]]="Needs Improvement",2)</f>
        <v>3</v>
      </c>
      <c r="S2264" s="7">
        <v>1</v>
      </c>
      <c r="T2264" s="7" t="str" cm="1">
        <f t="array" ref="T2264">_xlfn.IFS(S2264&lt;=2,"Excellent",S2264=3,"Average",S2264&lt;=5,"Poor")</f>
        <v>Excellent</v>
      </c>
      <c r="U2264" s="5">
        <v>45075</v>
      </c>
      <c r="V2264" s="7">
        <v>4</v>
      </c>
      <c r="W2264" s="7" t="str" cm="1">
        <f t="array" ref="W2264">_xlfn.IFS(S2264&lt;=2,"High",S2264=3,"Moderate",S2264&lt;=5,"Low")</f>
        <v>High</v>
      </c>
      <c r="X2264" s="7">
        <v>1</v>
      </c>
      <c r="Y2264" s="7" t="str" cm="1">
        <f t="array" ref="Y2264">_xlfn.IFS(S2264&lt;=2,"High",S2264=3,"Moderate",S2264&lt;=5,"Low")</f>
        <v>High</v>
      </c>
      <c r="Z2264" s="7">
        <v>3</v>
      </c>
      <c r="AA2264" s="7" t="str" cm="1">
        <f t="array" ref="AA2264">_xlfn.IFS(S2264&lt;=2,"High",S2264=3,"Moderate",S2264&lt;=5,"Low")</f>
        <v>High</v>
      </c>
      <c r="AB2264" s="5">
        <v>44947</v>
      </c>
      <c r="AC2264" s="7" t="s">
        <v>61</v>
      </c>
      <c r="AD2264" s="7" t="s">
        <v>50</v>
      </c>
      <c r="AE2264" s="7" t="s">
        <v>51</v>
      </c>
      <c r="AF2264" s="7">
        <v>5</v>
      </c>
      <c r="AG2264" s="8">
        <v>161.15</v>
      </c>
      <c r="AH2264" s="7">
        <v>74</v>
      </c>
      <c r="AI2264" s="7" t="str" cm="1">
        <f t="array" ref="AI2264">_xlfn.IFS(AH2264&lt;=25,"Young",AH2264&lt;=50,"Adult",AH2264&gt;50,"Old")</f>
        <v>Old</v>
      </c>
    </row>
    <row r="2265" spans="1:35" x14ac:dyDescent="0.35">
      <c r="A2265" s="11">
        <v>2789</v>
      </c>
      <c r="B2265" s="9">
        <v>44312</v>
      </c>
      <c r="C2265" s="10">
        <f t="shared" ca="1" si="35"/>
        <v>5.0666666666666664</v>
      </c>
      <c r="D2265" s="11" t="s">
        <v>27</v>
      </c>
      <c r="E2265" s="11" t="s">
        <v>28</v>
      </c>
      <c r="F2265" s="11" t="s">
        <v>29</v>
      </c>
      <c r="G2265" s="11" t="s">
        <v>30</v>
      </c>
      <c r="H2265" s="11" t="s">
        <v>55</v>
      </c>
      <c r="I2265" s="11" t="s">
        <v>32</v>
      </c>
      <c r="J2265" s="11" t="s">
        <v>33</v>
      </c>
      <c r="K2265" s="11" t="s">
        <v>102</v>
      </c>
      <c r="L2265" s="9">
        <v>52021</v>
      </c>
      <c r="M2265" s="11" t="s">
        <v>35</v>
      </c>
      <c r="N2265" s="11" t="s">
        <v>47</v>
      </c>
      <c r="O2265" s="11" t="s">
        <v>83</v>
      </c>
      <c r="P2265" s="11" t="s">
        <v>76</v>
      </c>
      <c r="Q2265" s="11" t="s">
        <v>39</v>
      </c>
      <c r="R2265" s="11" cm="1">
        <f t="array" ref="R2265">_xlfn.IFS(Table3[[#This Row],[Performance Levels]]="Exceeds",4,Table3[[#This Row],[Performance Levels]]="Fully Meets",3,Table3[[#This Row],[Performance Levels]]="PIP",1,Table3[[#This Row],[Performance Levels]]="Needs Improvement",2)</f>
        <v>3</v>
      </c>
      <c r="S2265" s="11">
        <v>4</v>
      </c>
      <c r="T2265" s="11" t="str" cm="1">
        <f t="array" ref="T2265">_xlfn.IFS(S2265&lt;=2,"Excellent",S2265=3,"Average",S2265&lt;=5,"Poor")</f>
        <v>Poor</v>
      </c>
      <c r="U2265" s="9">
        <v>44898</v>
      </c>
      <c r="V2265" s="11">
        <v>1</v>
      </c>
      <c r="W2265" s="11" t="str" cm="1">
        <f t="array" ref="W2265">_xlfn.IFS(S2265&lt;=2,"High",S2265=3,"Moderate",S2265&lt;=5,"Low")</f>
        <v>Low</v>
      </c>
      <c r="X2265" s="11">
        <v>2</v>
      </c>
      <c r="Y2265" s="11" t="str" cm="1">
        <f t="array" ref="Y2265">_xlfn.IFS(S2265&lt;=2,"High",S2265=3,"Moderate",S2265&lt;=5,"Low")</f>
        <v>Low</v>
      </c>
      <c r="Z2265" s="11">
        <v>2</v>
      </c>
      <c r="AA2265" s="11" t="str" cm="1">
        <f t="array" ref="AA2265">_xlfn.IFS(S2265&lt;=2,"High",S2265=3,"Moderate",S2265&lt;=5,"Low")</f>
        <v>Low</v>
      </c>
      <c r="AB2265" s="9">
        <v>45083</v>
      </c>
      <c r="AC2265" s="11" t="s">
        <v>61</v>
      </c>
      <c r="AD2265" s="11" t="s">
        <v>41</v>
      </c>
      <c r="AE2265" s="11" t="s">
        <v>62</v>
      </c>
      <c r="AF2265" s="11">
        <v>4</v>
      </c>
      <c r="AG2265" s="12">
        <v>899.17</v>
      </c>
      <c r="AH2265" s="11">
        <v>79</v>
      </c>
      <c r="AI2265" s="11" t="str" cm="1">
        <f t="array" ref="AI2265">_xlfn.IFS(AH2265&lt;=25,"Young",AH2265&lt;=50,"Adult",AH2265&gt;50,"Old")</f>
        <v>Old</v>
      </c>
    </row>
    <row r="2266" spans="1:35" x14ac:dyDescent="0.35">
      <c r="A2266" s="7">
        <v>2790</v>
      </c>
      <c r="B2266" s="5">
        <v>43585</v>
      </c>
      <c r="C2266" s="6">
        <f t="shared" ca="1" si="35"/>
        <v>7.0555555555555554</v>
      </c>
      <c r="D2266" s="7" t="s">
        <v>27</v>
      </c>
      <c r="E2266" s="7" t="s">
        <v>43</v>
      </c>
      <c r="F2266" s="7" t="s">
        <v>29</v>
      </c>
      <c r="G2266" s="7" t="s">
        <v>30</v>
      </c>
      <c r="H2266" s="7" t="s">
        <v>55</v>
      </c>
      <c r="I2266" s="7" t="s">
        <v>45</v>
      </c>
      <c r="J2266" s="7" t="s">
        <v>33</v>
      </c>
      <c r="K2266" s="7" t="s">
        <v>101</v>
      </c>
      <c r="L2266" s="5">
        <v>21770</v>
      </c>
      <c r="M2266" s="7" t="s">
        <v>35</v>
      </c>
      <c r="N2266" s="7" t="s">
        <v>47</v>
      </c>
      <c r="O2266" s="7" t="s">
        <v>48</v>
      </c>
      <c r="P2266" s="7" t="s">
        <v>38</v>
      </c>
      <c r="Q2266" s="7" t="s">
        <v>39</v>
      </c>
      <c r="R2266" s="7" cm="1">
        <f t="array" ref="R2266">_xlfn.IFS(Table3[[#This Row],[Performance Levels]]="Exceeds",4,Table3[[#This Row],[Performance Levels]]="Fully Meets",3,Table3[[#This Row],[Performance Levels]]="PIP",1,Table3[[#This Row],[Performance Levels]]="Needs Improvement",2)</f>
        <v>3</v>
      </c>
      <c r="S2266" s="7">
        <v>4</v>
      </c>
      <c r="T2266" s="7" t="str" cm="1">
        <f t="array" ref="T2266">_xlfn.IFS(S2266&lt;=2,"Excellent",S2266=3,"Average",S2266&lt;=5,"Poor")</f>
        <v>Poor</v>
      </c>
      <c r="U2266" s="5">
        <v>44929</v>
      </c>
      <c r="V2266" s="7">
        <v>1</v>
      </c>
      <c r="W2266" s="7" t="str" cm="1">
        <f t="array" ref="W2266">_xlfn.IFS(S2266&lt;=2,"High",S2266=3,"Moderate",S2266&lt;=5,"Low")</f>
        <v>Low</v>
      </c>
      <c r="X2266" s="7">
        <v>5</v>
      </c>
      <c r="Y2266" s="7" t="str" cm="1">
        <f t="array" ref="Y2266">_xlfn.IFS(S2266&lt;=2,"High",S2266=3,"Moderate",S2266&lt;=5,"Low")</f>
        <v>Low</v>
      </c>
      <c r="Z2266" s="7">
        <v>2</v>
      </c>
      <c r="AA2266" s="7" t="str" cm="1">
        <f t="array" ref="AA2266">_xlfn.IFS(S2266&lt;=2,"High",S2266=3,"Moderate",S2266&lt;=5,"Low")</f>
        <v>Low</v>
      </c>
      <c r="AB2266" s="5">
        <v>44824</v>
      </c>
      <c r="AC2266" s="7" t="s">
        <v>91</v>
      </c>
      <c r="AD2266" s="7" t="s">
        <v>50</v>
      </c>
      <c r="AE2266" s="7" t="s">
        <v>51</v>
      </c>
      <c r="AF2266" s="7">
        <v>1</v>
      </c>
      <c r="AG2266" s="8">
        <v>438.31</v>
      </c>
      <c r="AH2266" s="7">
        <v>60</v>
      </c>
      <c r="AI2266" s="7" t="str" cm="1">
        <f t="array" ref="AI2266">_xlfn.IFS(AH2266&lt;=25,"Young",AH2266&lt;=50,"Adult",AH2266&gt;50,"Old")</f>
        <v>Old</v>
      </c>
    </row>
    <row r="2267" spans="1:35" x14ac:dyDescent="0.35">
      <c r="A2267" s="11">
        <v>2791</v>
      </c>
      <c r="B2267" s="9">
        <v>44381</v>
      </c>
      <c r="C2267" s="10">
        <f t="shared" ca="1" si="35"/>
        <v>4.8777777777777782</v>
      </c>
      <c r="D2267" s="11" t="s">
        <v>27</v>
      </c>
      <c r="E2267" s="11" t="s">
        <v>86</v>
      </c>
      <c r="F2267" s="11" t="s">
        <v>29</v>
      </c>
      <c r="G2267" s="11" t="s">
        <v>30</v>
      </c>
      <c r="H2267" s="11" t="s">
        <v>55</v>
      </c>
      <c r="I2267" s="11" t="s">
        <v>32</v>
      </c>
      <c r="J2267" s="11" t="s">
        <v>33</v>
      </c>
      <c r="K2267" s="11" t="s">
        <v>69</v>
      </c>
      <c r="L2267" s="9">
        <v>53628</v>
      </c>
      <c r="M2267" s="11" t="s">
        <v>35</v>
      </c>
      <c r="N2267" s="11" t="s">
        <v>47</v>
      </c>
      <c r="O2267" s="11" t="s">
        <v>37</v>
      </c>
      <c r="P2267" s="11" t="s">
        <v>38</v>
      </c>
      <c r="Q2267" s="11" t="s">
        <v>39</v>
      </c>
      <c r="R2267" s="11" cm="1">
        <f t="array" ref="R2267">_xlfn.IFS(Table3[[#This Row],[Performance Levels]]="Exceeds",4,Table3[[#This Row],[Performance Levels]]="Fully Meets",3,Table3[[#This Row],[Performance Levels]]="PIP",1,Table3[[#This Row],[Performance Levels]]="Needs Improvement",2)</f>
        <v>3</v>
      </c>
      <c r="S2267" s="11">
        <v>2</v>
      </c>
      <c r="T2267" s="11" t="str" cm="1">
        <f t="array" ref="T2267">_xlfn.IFS(S2267&lt;=2,"Excellent",S2267=3,"Average",S2267&lt;=5,"Poor")</f>
        <v>Excellent</v>
      </c>
      <c r="U2267" s="9">
        <v>44945</v>
      </c>
      <c r="V2267" s="11">
        <v>1</v>
      </c>
      <c r="W2267" s="11" t="str" cm="1">
        <f t="array" ref="W2267">_xlfn.IFS(S2267&lt;=2,"High",S2267=3,"Moderate",S2267&lt;=5,"Low")</f>
        <v>High</v>
      </c>
      <c r="X2267" s="11">
        <v>3</v>
      </c>
      <c r="Y2267" s="11" t="str" cm="1">
        <f t="array" ref="Y2267">_xlfn.IFS(S2267&lt;=2,"High",S2267=3,"Moderate",S2267&lt;=5,"Low")</f>
        <v>High</v>
      </c>
      <c r="Z2267" s="11">
        <v>1</v>
      </c>
      <c r="AA2267" s="11" t="str" cm="1">
        <f t="array" ref="AA2267">_xlfn.IFS(S2267&lt;=2,"High",S2267=3,"Moderate",S2267&lt;=5,"Low")</f>
        <v>High</v>
      </c>
      <c r="AB2267" s="9">
        <v>45024</v>
      </c>
      <c r="AC2267" s="11" t="s">
        <v>91</v>
      </c>
      <c r="AD2267" s="11" t="s">
        <v>41</v>
      </c>
      <c r="AE2267" s="11" t="s">
        <v>72</v>
      </c>
      <c r="AF2267" s="11">
        <v>3</v>
      </c>
      <c r="AG2267" s="12">
        <v>903.18</v>
      </c>
      <c r="AH2267" s="11">
        <v>75</v>
      </c>
      <c r="AI2267" s="11" t="str" cm="1">
        <f t="array" ref="AI2267">_xlfn.IFS(AH2267&lt;=25,"Young",AH2267&lt;=50,"Adult",AH2267&gt;50,"Old")</f>
        <v>Old</v>
      </c>
    </row>
    <row r="2268" spans="1:35" x14ac:dyDescent="0.35">
      <c r="A2268" s="7">
        <v>2792</v>
      </c>
      <c r="B2268" s="5">
        <v>44981</v>
      </c>
      <c r="C2268" s="6">
        <f t="shared" ca="1" si="35"/>
        <v>3.2388888888888889</v>
      </c>
      <c r="D2268" s="7" t="s">
        <v>27</v>
      </c>
      <c r="E2268" s="7" t="s">
        <v>80</v>
      </c>
      <c r="F2268" s="7" t="s">
        <v>29</v>
      </c>
      <c r="G2268" s="7" t="s">
        <v>45</v>
      </c>
      <c r="H2268" s="7" t="s">
        <v>44</v>
      </c>
      <c r="I2268" s="7" t="s">
        <v>32</v>
      </c>
      <c r="J2268" s="7" t="s">
        <v>33</v>
      </c>
      <c r="K2268" s="7" t="s">
        <v>78</v>
      </c>
      <c r="L2268" s="5">
        <v>19489</v>
      </c>
      <c r="M2268" s="7" t="s">
        <v>35</v>
      </c>
      <c r="N2268" s="7" t="s">
        <v>47</v>
      </c>
      <c r="O2268" s="7" t="s">
        <v>71</v>
      </c>
      <c r="P2268" s="7" t="s">
        <v>60</v>
      </c>
      <c r="Q2268" s="7" t="s">
        <v>39</v>
      </c>
      <c r="R2268" s="7" cm="1">
        <f t="array" ref="R2268">_xlfn.IFS(Table3[[#This Row],[Performance Levels]]="Exceeds",4,Table3[[#This Row],[Performance Levels]]="Fully Meets",3,Table3[[#This Row],[Performance Levels]]="PIP",1,Table3[[#This Row],[Performance Levels]]="Needs Improvement",2)</f>
        <v>3</v>
      </c>
      <c r="S2268" s="7">
        <v>1</v>
      </c>
      <c r="T2268" s="7" t="str" cm="1">
        <f t="array" ref="T2268">_xlfn.IFS(S2268&lt;=2,"Excellent",S2268=3,"Average",S2268&lt;=5,"Poor")</f>
        <v>Excellent</v>
      </c>
      <c r="U2268" s="5">
        <v>44813</v>
      </c>
      <c r="V2268" s="7">
        <v>3</v>
      </c>
      <c r="W2268" s="7" t="str" cm="1">
        <f t="array" ref="W2268">_xlfn.IFS(S2268&lt;=2,"High",S2268=3,"Moderate",S2268&lt;=5,"Low")</f>
        <v>High</v>
      </c>
      <c r="X2268" s="7">
        <v>4</v>
      </c>
      <c r="Y2268" s="7" t="str" cm="1">
        <f t="array" ref="Y2268">_xlfn.IFS(S2268&lt;=2,"High",S2268=3,"Moderate",S2268&lt;=5,"Low")</f>
        <v>High</v>
      </c>
      <c r="Z2268" s="7">
        <v>4</v>
      </c>
      <c r="AA2268" s="7" t="str" cm="1">
        <f t="array" ref="AA2268">_xlfn.IFS(S2268&lt;=2,"High",S2268=3,"Moderate",S2268&lt;=5,"Low")</f>
        <v>High</v>
      </c>
      <c r="AB2268" s="5">
        <v>45067</v>
      </c>
      <c r="AC2268" s="7" t="s">
        <v>67</v>
      </c>
      <c r="AD2268" s="7" t="s">
        <v>50</v>
      </c>
      <c r="AE2268" s="7" t="s">
        <v>72</v>
      </c>
      <c r="AF2268" s="7">
        <v>2</v>
      </c>
      <c r="AG2268" s="8">
        <v>607.80999999999995</v>
      </c>
      <c r="AH2268" s="7">
        <v>70</v>
      </c>
      <c r="AI2268" s="7" t="str" cm="1">
        <f t="array" ref="AI2268">_xlfn.IFS(AH2268&lt;=25,"Young",AH2268&lt;=50,"Adult",AH2268&gt;50,"Old")</f>
        <v>Old</v>
      </c>
    </row>
    <row r="2269" spans="1:35" x14ac:dyDescent="0.35">
      <c r="A2269" s="11">
        <v>2793</v>
      </c>
      <c r="B2269" s="9">
        <v>44257</v>
      </c>
      <c r="C2269" s="10">
        <f t="shared" ca="1" si="35"/>
        <v>5.2166666666666668</v>
      </c>
      <c r="D2269" s="11" t="s">
        <v>27</v>
      </c>
      <c r="E2269" s="11" t="s">
        <v>53</v>
      </c>
      <c r="F2269" s="11" t="s">
        <v>29</v>
      </c>
      <c r="G2269" s="11" t="s">
        <v>54</v>
      </c>
      <c r="H2269" s="11" t="s">
        <v>44</v>
      </c>
      <c r="I2269" s="11" t="s">
        <v>54</v>
      </c>
      <c r="J2269" s="11" t="s">
        <v>33</v>
      </c>
      <c r="K2269" s="11" t="s">
        <v>104</v>
      </c>
      <c r="L2269" s="9">
        <v>29817</v>
      </c>
      <c r="M2269" s="11" t="s">
        <v>35</v>
      </c>
      <c r="N2269" s="11" t="s">
        <v>47</v>
      </c>
      <c r="O2269" s="11" t="s">
        <v>71</v>
      </c>
      <c r="P2269" s="11" t="s">
        <v>76</v>
      </c>
      <c r="Q2269" s="11" t="s">
        <v>39</v>
      </c>
      <c r="R2269" s="11" cm="1">
        <f t="array" ref="R2269">_xlfn.IFS(Table3[[#This Row],[Performance Levels]]="Exceeds",4,Table3[[#This Row],[Performance Levels]]="Fully Meets",3,Table3[[#This Row],[Performance Levels]]="PIP",1,Table3[[#This Row],[Performance Levels]]="Needs Improvement",2)</f>
        <v>3</v>
      </c>
      <c r="S2269" s="11">
        <v>1</v>
      </c>
      <c r="T2269" s="11" t="str" cm="1">
        <f t="array" ref="T2269">_xlfn.IFS(S2269&lt;=2,"Excellent",S2269=3,"Average",S2269&lt;=5,"Poor")</f>
        <v>Excellent</v>
      </c>
      <c r="U2269" s="9">
        <v>45012</v>
      </c>
      <c r="V2269" s="11">
        <v>2</v>
      </c>
      <c r="W2269" s="11" t="str" cm="1">
        <f t="array" ref="W2269">_xlfn.IFS(S2269&lt;=2,"High",S2269=3,"Moderate",S2269&lt;=5,"Low")</f>
        <v>High</v>
      </c>
      <c r="X2269" s="11">
        <v>5</v>
      </c>
      <c r="Y2269" s="11" t="str" cm="1">
        <f t="array" ref="Y2269">_xlfn.IFS(S2269&lt;=2,"High",S2269=3,"Moderate",S2269&lt;=5,"Low")</f>
        <v>High</v>
      </c>
      <c r="Z2269" s="11">
        <v>3</v>
      </c>
      <c r="AA2269" s="11" t="str" cm="1">
        <f t="array" ref="AA2269">_xlfn.IFS(S2269&lt;=2,"High",S2269=3,"Moderate",S2269&lt;=5,"Low")</f>
        <v>High</v>
      </c>
      <c r="AB2269" s="9">
        <v>44843</v>
      </c>
      <c r="AC2269" s="11" t="s">
        <v>61</v>
      </c>
      <c r="AD2269" s="11" t="s">
        <v>50</v>
      </c>
      <c r="AE2269" s="11" t="s">
        <v>51</v>
      </c>
      <c r="AF2269" s="11">
        <v>1</v>
      </c>
      <c r="AG2269" s="12">
        <v>774.44</v>
      </c>
      <c r="AH2269" s="11">
        <v>40</v>
      </c>
      <c r="AI2269" s="11" t="str" cm="1">
        <f t="array" ref="AI2269">_xlfn.IFS(AH2269&lt;=25,"Young",AH2269&lt;=50,"Adult",AH2269&gt;50,"Old")</f>
        <v>Adult</v>
      </c>
    </row>
    <row r="2270" spans="1:35" x14ac:dyDescent="0.35">
      <c r="A2270" s="7">
        <v>2794</v>
      </c>
      <c r="B2270" s="5">
        <v>44557</v>
      </c>
      <c r="C2270" s="6">
        <f t="shared" ca="1" si="35"/>
        <v>4.3972222222222221</v>
      </c>
      <c r="D2270" s="7" t="s">
        <v>27</v>
      </c>
      <c r="E2270" s="7" t="s">
        <v>93</v>
      </c>
      <c r="F2270" s="7" t="s">
        <v>29</v>
      </c>
      <c r="G2270" s="7" t="s">
        <v>30</v>
      </c>
      <c r="H2270" s="7" t="s">
        <v>55</v>
      </c>
      <c r="I2270" s="7" t="s">
        <v>32</v>
      </c>
      <c r="J2270" s="7" t="s">
        <v>33</v>
      </c>
      <c r="K2270" s="7" t="s">
        <v>69</v>
      </c>
      <c r="L2270" s="5">
        <v>27896</v>
      </c>
      <c r="M2270" s="7" t="s">
        <v>35</v>
      </c>
      <c r="N2270" s="7" t="s">
        <v>47</v>
      </c>
      <c r="O2270" s="7" t="s">
        <v>48</v>
      </c>
      <c r="P2270" s="7" t="s">
        <v>60</v>
      </c>
      <c r="Q2270" s="7" t="s">
        <v>39</v>
      </c>
      <c r="R2270" s="7" cm="1">
        <f t="array" ref="R2270">_xlfn.IFS(Table3[[#This Row],[Performance Levels]]="Exceeds",4,Table3[[#This Row],[Performance Levels]]="Fully Meets",3,Table3[[#This Row],[Performance Levels]]="PIP",1,Table3[[#This Row],[Performance Levels]]="Needs Improvement",2)</f>
        <v>3</v>
      </c>
      <c r="S2270" s="7">
        <v>5</v>
      </c>
      <c r="T2270" s="7" t="str" cm="1">
        <f t="array" ref="T2270">_xlfn.IFS(S2270&lt;=2,"Excellent",S2270=3,"Average",S2270&lt;=5,"Poor")</f>
        <v>Poor</v>
      </c>
      <c r="U2270" s="5">
        <v>44807</v>
      </c>
      <c r="V2270" s="7">
        <v>5</v>
      </c>
      <c r="W2270" s="7" t="str" cm="1">
        <f t="array" ref="W2270">_xlfn.IFS(S2270&lt;=2,"High",S2270=3,"Moderate",S2270&lt;=5,"Low")</f>
        <v>Low</v>
      </c>
      <c r="X2270" s="7">
        <v>4</v>
      </c>
      <c r="Y2270" s="7" t="str" cm="1">
        <f t="array" ref="Y2270">_xlfn.IFS(S2270&lt;=2,"High",S2270=3,"Moderate",S2270&lt;=5,"Low")</f>
        <v>Low</v>
      </c>
      <c r="Z2270" s="7">
        <v>4</v>
      </c>
      <c r="AA2270" s="7" t="str" cm="1">
        <f t="array" ref="AA2270">_xlfn.IFS(S2270&lt;=2,"High",S2270=3,"Moderate",S2270&lt;=5,"Low")</f>
        <v>Low</v>
      </c>
      <c r="AB2270" s="5">
        <v>44936</v>
      </c>
      <c r="AC2270" s="7" t="s">
        <v>49</v>
      </c>
      <c r="AD2270" s="7" t="s">
        <v>41</v>
      </c>
      <c r="AE2270" s="7" t="s">
        <v>51</v>
      </c>
      <c r="AF2270" s="7">
        <v>3</v>
      </c>
      <c r="AG2270" s="8">
        <v>644.38</v>
      </c>
      <c r="AH2270" s="7">
        <v>45</v>
      </c>
      <c r="AI2270" s="7" t="str" cm="1">
        <f t="array" ref="AI2270">_xlfn.IFS(AH2270&lt;=25,"Young",AH2270&lt;=50,"Adult",AH2270&gt;50,"Old")</f>
        <v>Adult</v>
      </c>
    </row>
    <row r="2271" spans="1:35" x14ac:dyDescent="0.35">
      <c r="A2271" s="11">
        <v>2795</v>
      </c>
      <c r="B2271" s="9">
        <v>44752</v>
      </c>
      <c r="C2271" s="10">
        <f t="shared" ca="1" si="35"/>
        <v>3.8611111111111112</v>
      </c>
      <c r="D2271" s="11" t="s">
        <v>27</v>
      </c>
      <c r="E2271" s="11" t="s">
        <v>84</v>
      </c>
      <c r="F2271" s="11" t="s">
        <v>29</v>
      </c>
      <c r="G2271" s="11" t="s">
        <v>45</v>
      </c>
      <c r="H2271" s="11" t="s">
        <v>31</v>
      </c>
      <c r="I2271" s="11" t="s">
        <v>32</v>
      </c>
      <c r="J2271" s="11" t="s">
        <v>33</v>
      </c>
      <c r="K2271" s="11" t="s">
        <v>74</v>
      </c>
      <c r="L2271" s="9">
        <v>54449</v>
      </c>
      <c r="M2271" s="11" t="s">
        <v>35</v>
      </c>
      <c r="N2271" s="11" t="s">
        <v>36</v>
      </c>
      <c r="O2271" s="11" t="s">
        <v>83</v>
      </c>
      <c r="P2271" s="11" t="s">
        <v>60</v>
      </c>
      <c r="Q2271" s="11" t="s">
        <v>39</v>
      </c>
      <c r="R2271" s="11" cm="1">
        <f t="array" ref="R2271">_xlfn.IFS(Table3[[#This Row],[Performance Levels]]="Exceeds",4,Table3[[#This Row],[Performance Levels]]="Fully Meets",3,Table3[[#This Row],[Performance Levels]]="PIP",1,Table3[[#This Row],[Performance Levels]]="Needs Improvement",2)</f>
        <v>3</v>
      </c>
      <c r="S2271" s="11">
        <v>4</v>
      </c>
      <c r="T2271" s="11" t="str" cm="1">
        <f t="array" ref="T2271">_xlfn.IFS(S2271&lt;=2,"Excellent",S2271=3,"Average",S2271&lt;=5,"Poor")</f>
        <v>Poor</v>
      </c>
      <c r="U2271" s="9">
        <v>45083</v>
      </c>
      <c r="V2271" s="11">
        <v>5</v>
      </c>
      <c r="W2271" s="11" t="str" cm="1">
        <f t="array" ref="W2271">_xlfn.IFS(S2271&lt;=2,"High",S2271=3,"Moderate",S2271&lt;=5,"Low")</f>
        <v>Low</v>
      </c>
      <c r="X2271" s="11">
        <v>1</v>
      </c>
      <c r="Y2271" s="11" t="str" cm="1">
        <f t="array" ref="Y2271">_xlfn.IFS(S2271&lt;=2,"High",S2271=3,"Moderate",S2271&lt;=5,"Low")</f>
        <v>Low</v>
      </c>
      <c r="Z2271" s="11">
        <v>1</v>
      </c>
      <c r="AA2271" s="11" t="str" cm="1">
        <f t="array" ref="AA2271">_xlfn.IFS(S2271&lt;=2,"High",S2271=3,"Moderate",S2271&lt;=5,"Low")</f>
        <v>Low</v>
      </c>
      <c r="AB2271" s="9">
        <v>45046</v>
      </c>
      <c r="AC2271" s="11" t="s">
        <v>49</v>
      </c>
      <c r="AD2271" s="11" t="s">
        <v>41</v>
      </c>
      <c r="AE2271" s="11" t="s">
        <v>42</v>
      </c>
      <c r="AF2271" s="11">
        <v>4</v>
      </c>
      <c r="AG2271" s="12">
        <v>457.74</v>
      </c>
      <c r="AH2271" s="11">
        <v>73</v>
      </c>
      <c r="AI2271" s="11" t="str" cm="1">
        <f t="array" ref="AI2271">_xlfn.IFS(AH2271&lt;=25,"Young",AH2271&lt;=50,"Adult",AH2271&gt;50,"Old")</f>
        <v>Old</v>
      </c>
    </row>
    <row r="2272" spans="1:35" x14ac:dyDescent="0.35">
      <c r="A2272" s="7">
        <v>2796</v>
      </c>
      <c r="B2272" s="5">
        <v>44823</v>
      </c>
      <c r="C2272" s="6">
        <f t="shared" ca="1" si="35"/>
        <v>3.6694444444444443</v>
      </c>
      <c r="D2272" s="7" t="s">
        <v>27</v>
      </c>
      <c r="E2272" s="7" t="s">
        <v>63</v>
      </c>
      <c r="F2272" s="7" t="s">
        <v>29</v>
      </c>
      <c r="G2272" s="7" t="s">
        <v>30</v>
      </c>
      <c r="H2272" s="7" t="s">
        <v>44</v>
      </c>
      <c r="I2272" s="7" t="s">
        <v>54</v>
      </c>
      <c r="J2272" s="7" t="s">
        <v>33</v>
      </c>
      <c r="K2272" s="7" t="s">
        <v>78</v>
      </c>
      <c r="L2272" s="5">
        <v>33482</v>
      </c>
      <c r="M2272" s="7" t="s">
        <v>35</v>
      </c>
      <c r="N2272" s="7" t="s">
        <v>36</v>
      </c>
      <c r="O2272" s="7" t="s">
        <v>83</v>
      </c>
      <c r="P2272" s="7" t="s">
        <v>66</v>
      </c>
      <c r="Q2272" s="7" t="s">
        <v>39</v>
      </c>
      <c r="R2272" s="7" cm="1">
        <f t="array" ref="R2272">_xlfn.IFS(Table3[[#This Row],[Performance Levels]]="Exceeds",4,Table3[[#This Row],[Performance Levels]]="Fully Meets",3,Table3[[#This Row],[Performance Levels]]="PIP",1,Table3[[#This Row],[Performance Levels]]="Needs Improvement",2)</f>
        <v>3</v>
      </c>
      <c r="S2272" s="7">
        <v>1</v>
      </c>
      <c r="T2272" s="7" t="str" cm="1">
        <f t="array" ref="T2272">_xlfn.IFS(S2272&lt;=2,"Excellent",S2272=3,"Average",S2272&lt;=5,"Poor")</f>
        <v>Excellent</v>
      </c>
      <c r="U2272" s="5">
        <v>45143</v>
      </c>
      <c r="V2272" s="7">
        <v>2</v>
      </c>
      <c r="W2272" s="7" t="str" cm="1">
        <f t="array" ref="W2272">_xlfn.IFS(S2272&lt;=2,"High",S2272=3,"Moderate",S2272&lt;=5,"Low")</f>
        <v>High</v>
      </c>
      <c r="X2272" s="7">
        <v>4</v>
      </c>
      <c r="Y2272" s="7" t="str" cm="1">
        <f t="array" ref="Y2272">_xlfn.IFS(S2272&lt;=2,"High",S2272=3,"Moderate",S2272&lt;=5,"Low")</f>
        <v>High</v>
      </c>
      <c r="Z2272" s="7">
        <v>2</v>
      </c>
      <c r="AA2272" s="7" t="str" cm="1">
        <f t="array" ref="AA2272">_xlfn.IFS(S2272&lt;=2,"High",S2272=3,"Moderate",S2272&lt;=5,"Low")</f>
        <v>High</v>
      </c>
      <c r="AB2272" s="5">
        <v>44853</v>
      </c>
      <c r="AC2272" s="7" t="s">
        <v>91</v>
      </c>
      <c r="AD2272" s="7" t="s">
        <v>50</v>
      </c>
      <c r="AE2272" s="7" t="s">
        <v>51</v>
      </c>
      <c r="AF2272" s="7">
        <v>2</v>
      </c>
      <c r="AG2272" s="8">
        <v>840.27</v>
      </c>
      <c r="AH2272" s="7">
        <v>31</v>
      </c>
      <c r="AI2272" s="7" t="str" cm="1">
        <f t="array" ref="AI2272">_xlfn.IFS(AH2272&lt;=25,"Young",AH2272&lt;=50,"Adult",AH2272&gt;50,"Old")</f>
        <v>Adult</v>
      </c>
    </row>
    <row r="2273" spans="1:35" x14ac:dyDescent="0.35">
      <c r="A2273" s="11">
        <v>2797</v>
      </c>
      <c r="B2273" s="9">
        <v>44346</v>
      </c>
      <c r="C2273" s="10">
        <f t="shared" ca="1" si="35"/>
        <v>4.9722222222222223</v>
      </c>
      <c r="D2273" s="11" t="s">
        <v>27</v>
      </c>
      <c r="E2273" s="11" t="s">
        <v>73</v>
      </c>
      <c r="F2273" s="11" t="s">
        <v>29</v>
      </c>
      <c r="G2273" s="11" t="s">
        <v>30</v>
      </c>
      <c r="H2273" s="11" t="s">
        <v>44</v>
      </c>
      <c r="I2273" s="11" t="s">
        <v>32</v>
      </c>
      <c r="J2273" s="11" t="s">
        <v>33</v>
      </c>
      <c r="K2273" s="11" t="s">
        <v>46</v>
      </c>
      <c r="L2273" s="9">
        <v>23694</v>
      </c>
      <c r="M2273" s="11" t="s">
        <v>35</v>
      </c>
      <c r="N2273" s="11" t="s">
        <v>47</v>
      </c>
      <c r="O2273" s="11" t="s">
        <v>59</v>
      </c>
      <c r="P2273" s="11" t="s">
        <v>66</v>
      </c>
      <c r="Q2273" s="11" t="s">
        <v>77</v>
      </c>
      <c r="R2273" s="11" cm="1">
        <f t="array" ref="R2273">_xlfn.IFS(Table3[[#This Row],[Performance Levels]]="Exceeds",4,Table3[[#This Row],[Performance Levels]]="Fully Meets",3,Table3[[#This Row],[Performance Levels]]="PIP",1,Table3[[#This Row],[Performance Levels]]="Needs Improvement",2)</f>
        <v>4</v>
      </c>
      <c r="S2273" s="11">
        <v>1</v>
      </c>
      <c r="T2273" s="11" t="str" cm="1">
        <f t="array" ref="T2273">_xlfn.IFS(S2273&lt;=2,"Excellent",S2273=3,"Average",S2273&lt;=5,"Poor")</f>
        <v>Excellent</v>
      </c>
      <c r="U2273" s="9">
        <v>44778</v>
      </c>
      <c r="V2273" s="11">
        <v>2</v>
      </c>
      <c r="W2273" s="11" t="str" cm="1">
        <f t="array" ref="W2273">_xlfn.IFS(S2273&lt;=2,"High",S2273=3,"Moderate",S2273&lt;=5,"Low")</f>
        <v>High</v>
      </c>
      <c r="X2273" s="11">
        <v>1</v>
      </c>
      <c r="Y2273" s="11" t="str" cm="1">
        <f t="array" ref="Y2273">_xlfn.IFS(S2273&lt;=2,"High",S2273=3,"Moderate",S2273&lt;=5,"Low")</f>
        <v>High</v>
      </c>
      <c r="Z2273" s="11">
        <v>2</v>
      </c>
      <c r="AA2273" s="11" t="str" cm="1">
        <f t="array" ref="AA2273">_xlfn.IFS(S2273&lt;=2,"High",S2273=3,"Moderate",S2273&lt;=5,"Low")</f>
        <v>High</v>
      </c>
      <c r="AB2273" s="9">
        <v>44913</v>
      </c>
      <c r="AC2273" s="11" t="s">
        <v>91</v>
      </c>
      <c r="AD2273" s="11" t="s">
        <v>50</v>
      </c>
      <c r="AE2273" s="11" t="s">
        <v>42</v>
      </c>
      <c r="AF2273" s="11">
        <v>1</v>
      </c>
      <c r="AG2273" s="12">
        <v>559.59</v>
      </c>
      <c r="AH2273" s="11">
        <v>57</v>
      </c>
      <c r="AI2273" s="11" t="str" cm="1">
        <f t="array" ref="AI2273">_xlfn.IFS(AH2273&lt;=25,"Young",AH2273&lt;=50,"Adult",AH2273&gt;50,"Old")</f>
        <v>Old</v>
      </c>
    </row>
    <row r="2274" spans="1:35" x14ac:dyDescent="0.35">
      <c r="A2274" s="7">
        <v>2798</v>
      </c>
      <c r="B2274" s="5">
        <v>43928</v>
      </c>
      <c r="C2274" s="6">
        <f t="shared" ca="1" si="35"/>
        <v>6.1194444444444445</v>
      </c>
      <c r="D2274" s="7" t="s">
        <v>27</v>
      </c>
      <c r="E2274" s="7" t="s">
        <v>68</v>
      </c>
      <c r="F2274" s="7" t="s">
        <v>29</v>
      </c>
      <c r="G2274" s="7" t="s">
        <v>30</v>
      </c>
      <c r="H2274" s="7" t="s">
        <v>44</v>
      </c>
      <c r="I2274" s="7" t="s">
        <v>45</v>
      </c>
      <c r="J2274" s="7" t="s">
        <v>33</v>
      </c>
      <c r="K2274" s="7" t="s">
        <v>78</v>
      </c>
      <c r="L2274" s="5">
        <v>25340</v>
      </c>
      <c r="M2274" s="7" t="s">
        <v>35</v>
      </c>
      <c r="N2274" s="7" t="s">
        <v>47</v>
      </c>
      <c r="O2274" s="7" t="s">
        <v>83</v>
      </c>
      <c r="P2274" s="7" t="s">
        <v>76</v>
      </c>
      <c r="Q2274" s="7" t="s">
        <v>39</v>
      </c>
      <c r="R2274" s="7" cm="1">
        <f t="array" ref="R2274">_xlfn.IFS(Table3[[#This Row],[Performance Levels]]="Exceeds",4,Table3[[#This Row],[Performance Levels]]="Fully Meets",3,Table3[[#This Row],[Performance Levels]]="PIP",1,Table3[[#This Row],[Performance Levels]]="Needs Improvement",2)</f>
        <v>3</v>
      </c>
      <c r="S2274" s="7">
        <v>2</v>
      </c>
      <c r="T2274" s="7" t="str" cm="1">
        <f t="array" ref="T2274">_xlfn.IFS(S2274&lt;=2,"Excellent",S2274=3,"Average",S2274&lt;=5,"Poor")</f>
        <v>Excellent</v>
      </c>
      <c r="U2274" s="5">
        <v>45075</v>
      </c>
      <c r="V2274" s="7">
        <v>3</v>
      </c>
      <c r="W2274" s="7" t="str" cm="1">
        <f t="array" ref="W2274">_xlfn.IFS(S2274&lt;=2,"High",S2274=3,"Moderate",S2274&lt;=5,"Low")</f>
        <v>High</v>
      </c>
      <c r="X2274" s="7">
        <v>4</v>
      </c>
      <c r="Y2274" s="7" t="str" cm="1">
        <f t="array" ref="Y2274">_xlfn.IFS(S2274&lt;=2,"High",S2274=3,"Moderate",S2274&lt;=5,"Low")</f>
        <v>High</v>
      </c>
      <c r="Z2274" s="7">
        <v>2</v>
      </c>
      <c r="AA2274" s="7" t="str" cm="1">
        <f t="array" ref="AA2274">_xlfn.IFS(S2274&lt;=2,"High",S2274=3,"Moderate",S2274&lt;=5,"Low")</f>
        <v>High</v>
      </c>
      <c r="AB2274" s="5">
        <v>45040</v>
      </c>
      <c r="AC2274" s="7" t="s">
        <v>40</v>
      </c>
      <c r="AD2274" s="7" t="s">
        <v>50</v>
      </c>
      <c r="AE2274" s="7" t="s">
        <v>62</v>
      </c>
      <c r="AF2274" s="7">
        <v>1</v>
      </c>
      <c r="AG2274" s="8">
        <v>840.65</v>
      </c>
      <c r="AH2274" s="7">
        <v>51</v>
      </c>
      <c r="AI2274" s="7" t="str" cm="1">
        <f t="array" ref="AI2274">_xlfn.IFS(AH2274&lt;=25,"Young",AH2274&lt;=50,"Adult",AH2274&gt;50,"Old")</f>
        <v>Old</v>
      </c>
    </row>
    <row r="2275" spans="1:35" x14ac:dyDescent="0.35">
      <c r="A2275" s="11">
        <v>2799</v>
      </c>
      <c r="B2275" s="9">
        <v>44306</v>
      </c>
      <c r="C2275" s="10">
        <f t="shared" ca="1" si="35"/>
        <v>5.083333333333333</v>
      </c>
      <c r="D2275" s="11" t="s">
        <v>27</v>
      </c>
      <c r="E2275" s="11" t="s">
        <v>28</v>
      </c>
      <c r="F2275" s="11" t="s">
        <v>29</v>
      </c>
      <c r="G2275" s="11" t="s">
        <v>45</v>
      </c>
      <c r="H2275" s="11" t="s">
        <v>44</v>
      </c>
      <c r="I2275" s="11" t="s">
        <v>45</v>
      </c>
      <c r="J2275" s="11" t="s">
        <v>33</v>
      </c>
      <c r="K2275" s="11" t="s">
        <v>78</v>
      </c>
      <c r="L2275" s="9">
        <v>32194</v>
      </c>
      <c r="M2275" s="11" t="s">
        <v>35</v>
      </c>
      <c r="N2275" s="11" t="s">
        <v>47</v>
      </c>
      <c r="O2275" s="11" t="s">
        <v>37</v>
      </c>
      <c r="P2275" s="11" t="s">
        <v>76</v>
      </c>
      <c r="Q2275" s="11" t="s">
        <v>39</v>
      </c>
      <c r="R2275" s="11" cm="1">
        <f t="array" ref="R2275">_xlfn.IFS(Table3[[#This Row],[Performance Levels]]="Exceeds",4,Table3[[#This Row],[Performance Levels]]="Fully Meets",3,Table3[[#This Row],[Performance Levels]]="PIP",1,Table3[[#This Row],[Performance Levels]]="Needs Improvement",2)</f>
        <v>3</v>
      </c>
      <c r="S2275" s="11">
        <v>2</v>
      </c>
      <c r="T2275" s="11" t="str" cm="1">
        <f t="array" ref="T2275">_xlfn.IFS(S2275&lt;=2,"Excellent",S2275=3,"Average",S2275&lt;=5,"Poor")</f>
        <v>Excellent</v>
      </c>
      <c r="U2275" s="9">
        <v>44958</v>
      </c>
      <c r="V2275" s="11">
        <v>2</v>
      </c>
      <c r="W2275" s="11" t="str" cm="1">
        <f t="array" ref="W2275">_xlfn.IFS(S2275&lt;=2,"High",S2275=3,"Moderate",S2275&lt;=5,"Low")</f>
        <v>High</v>
      </c>
      <c r="X2275" s="11">
        <v>1</v>
      </c>
      <c r="Y2275" s="11" t="str" cm="1">
        <f t="array" ref="Y2275">_xlfn.IFS(S2275&lt;=2,"High",S2275=3,"Moderate",S2275&lt;=5,"Low")</f>
        <v>High</v>
      </c>
      <c r="Z2275" s="11">
        <v>1</v>
      </c>
      <c r="AA2275" s="11" t="str" cm="1">
        <f t="array" ref="AA2275">_xlfn.IFS(S2275&lt;=2,"High",S2275=3,"Moderate",S2275&lt;=5,"Low")</f>
        <v>High</v>
      </c>
      <c r="AB2275" s="9">
        <v>45135</v>
      </c>
      <c r="AC2275" s="11" t="s">
        <v>91</v>
      </c>
      <c r="AD2275" s="11" t="s">
        <v>41</v>
      </c>
      <c r="AE2275" s="11" t="s">
        <v>51</v>
      </c>
      <c r="AF2275" s="11">
        <v>1</v>
      </c>
      <c r="AG2275" s="12">
        <v>543.46</v>
      </c>
      <c r="AH2275" s="11">
        <v>33</v>
      </c>
      <c r="AI2275" s="11" t="str" cm="1">
        <f t="array" ref="AI2275">_xlfn.IFS(AH2275&lt;=25,"Young",AH2275&lt;=50,"Adult",AH2275&gt;50,"Old")</f>
        <v>Adult</v>
      </c>
    </row>
    <row r="2276" spans="1:35" x14ac:dyDescent="0.35">
      <c r="A2276" s="7">
        <v>2800</v>
      </c>
      <c r="B2276" s="5">
        <v>43679</v>
      </c>
      <c r="C2276" s="6">
        <f t="shared" ca="1" si="35"/>
        <v>6.8</v>
      </c>
      <c r="D2276" s="7" t="s">
        <v>27</v>
      </c>
      <c r="E2276" s="7" t="s">
        <v>43</v>
      </c>
      <c r="F2276" s="7" t="s">
        <v>29</v>
      </c>
      <c r="G2276" s="7" t="s">
        <v>30</v>
      </c>
      <c r="H2276" s="7" t="s">
        <v>55</v>
      </c>
      <c r="I2276" s="7" t="s">
        <v>32</v>
      </c>
      <c r="J2276" s="7" t="s">
        <v>33</v>
      </c>
      <c r="K2276" s="7" t="s">
        <v>64</v>
      </c>
      <c r="L2276" s="5">
        <v>54249</v>
      </c>
      <c r="M2276" s="7" t="s">
        <v>35</v>
      </c>
      <c r="N2276" s="7" t="s">
        <v>47</v>
      </c>
      <c r="O2276" s="7" t="s">
        <v>71</v>
      </c>
      <c r="P2276" s="7" t="s">
        <v>66</v>
      </c>
      <c r="Q2276" s="7" t="s">
        <v>39</v>
      </c>
      <c r="R2276" s="7" cm="1">
        <f t="array" ref="R2276">_xlfn.IFS(Table3[[#This Row],[Performance Levels]]="Exceeds",4,Table3[[#This Row],[Performance Levels]]="Fully Meets",3,Table3[[#This Row],[Performance Levels]]="PIP",1,Table3[[#This Row],[Performance Levels]]="Needs Improvement",2)</f>
        <v>3</v>
      </c>
      <c r="S2276" s="7">
        <v>1</v>
      </c>
      <c r="T2276" s="7" t="str" cm="1">
        <f t="array" ref="T2276">_xlfn.IFS(S2276&lt;=2,"Excellent",S2276=3,"Average",S2276&lt;=5,"Poor")</f>
        <v>Excellent</v>
      </c>
      <c r="U2276" s="5">
        <v>45097</v>
      </c>
      <c r="V2276" s="7">
        <v>1</v>
      </c>
      <c r="W2276" s="7" t="str" cm="1">
        <f t="array" ref="W2276">_xlfn.IFS(S2276&lt;=2,"High",S2276=3,"Moderate",S2276&lt;=5,"Low")</f>
        <v>High</v>
      </c>
      <c r="X2276" s="7">
        <v>2</v>
      </c>
      <c r="Y2276" s="7" t="str" cm="1">
        <f t="array" ref="Y2276">_xlfn.IFS(S2276&lt;=2,"High",S2276=3,"Moderate",S2276&lt;=5,"Low")</f>
        <v>High</v>
      </c>
      <c r="Z2276" s="7">
        <v>2</v>
      </c>
      <c r="AA2276" s="7" t="str" cm="1">
        <f t="array" ref="AA2276">_xlfn.IFS(S2276&lt;=2,"High",S2276=3,"Moderate",S2276&lt;=5,"Low")</f>
        <v>High</v>
      </c>
      <c r="AB2276" s="5">
        <v>44915</v>
      </c>
      <c r="AC2276" s="7" t="s">
        <v>49</v>
      </c>
      <c r="AD2276" s="7" t="s">
        <v>50</v>
      </c>
      <c r="AE2276" s="7" t="s">
        <v>51</v>
      </c>
      <c r="AF2276" s="7">
        <v>1</v>
      </c>
      <c r="AG2276" s="8">
        <v>729.03</v>
      </c>
      <c r="AH2276" s="7">
        <v>71</v>
      </c>
      <c r="AI2276" s="7" t="str" cm="1">
        <f t="array" ref="AI2276">_xlfn.IFS(AH2276&lt;=25,"Young",AH2276&lt;=50,"Adult",AH2276&gt;50,"Old")</f>
        <v>Old</v>
      </c>
    </row>
    <row r="2277" spans="1:35" x14ac:dyDescent="0.35">
      <c r="A2277" s="11">
        <v>2801</v>
      </c>
      <c r="B2277" s="9">
        <v>44572</v>
      </c>
      <c r="C2277" s="10">
        <f t="shared" ca="1" si="35"/>
        <v>4.3583333333333334</v>
      </c>
      <c r="D2277" s="11" t="s">
        <v>27</v>
      </c>
      <c r="E2277" s="11" t="s">
        <v>86</v>
      </c>
      <c r="F2277" s="11" t="s">
        <v>29</v>
      </c>
      <c r="G2277" s="11" t="s">
        <v>54</v>
      </c>
      <c r="H2277" s="11" t="s">
        <v>31</v>
      </c>
      <c r="I2277" s="11" t="s">
        <v>32</v>
      </c>
      <c r="J2277" s="11" t="s">
        <v>33</v>
      </c>
      <c r="K2277" s="11" t="s">
        <v>69</v>
      </c>
      <c r="L2277" s="9">
        <v>34970</v>
      </c>
      <c r="M2277" s="11" t="s">
        <v>35</v>
      </c>
      <c r="N2277" s="11" t="s">
        <v>47</v>
      </c>
      <c r="O2277" s="11" t="s">
        <v>37</v>
      </c>
      <c r="P2277" s="11" t="s">
        <v>76</v>
      </c>
      <c r="Q2277" s="11" t="s">
        <v>39</v>
      </c>
      <c r="R2277" s="11" cm="1">
        <f t="array" ref="R2277">_xlfn.IFS(Table3[[#This Row],[Performance Levels]]="Exceeds",4,Table3[[#This Row],[Performance Levels]]="Fully Meets",3,Table3[[#This Row],[Performance Levels]]="PIP",1,Table3[[#This Row],[Performance Levels]]="Needs Improvement",2)</f>
        <v>3</v>
      </c>
      <c r="S2277" s="11">
        <v>5</v>
      </c>
      <c r="T2277" s="11" t="str" cm="1">
        <f t="array" ref="T2277">_xlfn.IFS(S2277&lt;=2,"Excellent",S2277=3,"Average",S2277&lt;=5,"Poor")</f>
        <v>Poor</v>
      </c>
      <c r="U2277" s="9">
        <v>44824</v>
      </c>
      <c r="V2277" s="11">
        <v>1</v>
      </c>
      <c r="W2277" s="11" t="str" cm="1">
        <f t="array" ref="W2277">_xlfn.IFS(S2277&lt;=2,"High",S2277=3,"Moderate",S2277&lt;=5,"Low")</f>
        <v>Low</v>
      </c>
      <c r="X2277" s="11">
        <v>3</v>
      </c>
      <c r="Y2277" s="11" t="str" cm="1">
        <f t="array" ref="Y2277">_xlfn.IFS(S2277&lt;=2,"High",S2277=3,"Moderate",S2277&lt;=5,"Low")</f>
        <v>Low</v>
      </c>
      <c r="Z2277" s="11">
        <v>4</v>
      </c>
      <c r="AA2277" s="11" t="str" cm="1">
        <f t="array" ref="AA2277">_xlfn.IFS(S2277&lt;=2,"High",S2277=3,"Moderate",S2277&lt;=5,"Low")</f>
        <v>Low</v>
      </c>
      <c r="AB2277" s="9">
        <v>45091</v>
      </c>
      <c r="AC2277" s="11" t="s">
        <v>40</v>
      </c>
      <c r="AD2277" s="11" t="s">
        <v>50</v>
      </c>
      <c r="AE2277" s="11" t="s">
        <v>51</v>
      </c>
      <c r="AF2277" s="11">
        <v>4</v>
      </c>
      <c r="AG2277" s="12">
        <v>449.65</v>
      </c>
      <c r="AH2277" s="11">
        <v>27</v>
      </c>
      <c r="AI2277" s="11" t="str" cm="1">
        <f t="array" ref="AI2277">_xlfn.IFS(AH2277&lt;=25,"Young",AH2277&lt;=50,"Adult",AH2277&gt;50,"Old")</f>
        <v>Adult</v>
      </c>
    </row>
    <row r="2278" spans="1:35" x14ac:dyDescent="0.35">
      <c r="A2278" s="7">
        <v>2802</v>
      </c>
      <c r="B2278" s="5">
        <v>44150</v>
      </c>
      <c r="C2278" s="6">
        <f t="shared" ca="1" si="35"/>
        <v>5.5138888888888893</v>
      </c>
      <c r="D2278" s="7" t="s">
        <v>27</v>
      </c>
      <c r="E2278" s="7" t="s">
        <v>80</v>
      </c>
      <c r="F2278" s="7" t="s">
        <v>29</v>
      </c>
      <c r="G2278" s="7" t="s">
        <v>30</v>
      </c>
      <c r="H2278" s="7" t="s">
        <v>31</v>
      </c>
      <c r="I2278" s="7" t="s">
        <v>45</v>
      </c>
      <c r="J2278" s="7" t="s">
        <v>33</v>
      </c>
      <c r="K2278" s="7" t="s">
        <v>64</v>
      </c>
      <c r="L2278" s="5">
        <v>28348</v>
      </c>
      <c r="M2278" s="7" t="s">
        <v>35</v>
      </c>
      <c r="N2278" s="7" t="s">
        <v>36</v>
      </c>
      <c r="O2278" s="7" t="s">
        <v>37</v>
      </c>
      <c r="P2278" s="7" t="s">
        <v>66</v>
      </c>
      <c r="Q2278" s="7" t="s">
        <v>39</v>
      </c>
      <c r="R2278" s="7" cm="1">
        <f t="array" ref="R2278">_xlfn.IFS(Table3[[#This Row],[Performance Levels]]="Exceeds",4,Table3[[#This Row],[Performance Levels]]="Fully Meets",3,Table3[[#This Row],[Performance Levels]]="PIP",1,Table3[[#This Row],[Performance Levels]]="Needs Improvement",2)</f>
        <v>3</v>
      </c>
      <c r="S2278" s="7">
        <v>4</v>
      </c>
      <c r="T2278" s="7" t="str" cm="1">
        <f t="array" ref="T2278">_xlfn.IFS(S2278&lt;=2,"Excellent",S2278=3,"Average",S2278&lt;=5,"Poor")</f>
        <v>Poor</v>
      </c>
      <c r="U2278" s="5">
        <v>45108</v>
      </c>
      <c r="V2278" s="7">
        <v>2</v>
      </c>
      <c r="W2278" s="7" t="str" cm="1">
        <f t="array" ref="W2278">_xlfn.IFS(S2278&lt;=2,"High",S2278=3,"Moderate",S2278&lt;=5,"Low")</f>
        <v>Low</v>
      </c>
      <c r="X2278" s="7">
        <v>3</v>
      </c>
      <c r="Y2278" s="7" t="str" cm="1">
        <f t="array" ref="Y2278">_xlfn.IFS(S2278&lt;=2,"High",S2278=3,"Moderate",S2278&lt;=5,"Low")</f>
        <v>Low</v>
      </c>
      <c r="Z2278" s="7">
        <v>5</v>
      </c>
      <c r="AA2278" s="7" t="str" cm="1">
        <f t="array" ref="AA2278">_xlfn.IFS(S2278&lt;=2,"High",S2278=3,"Moderate",S2278&lt;=5,"Low")</f>
        <v>Low</v>
      </c>
      <c r="AB2278" s="5">
        <v>45037</v>
      </c>
      <c r="AC2278" s="7" t="s">
        <v>67</v>
      </c>
      <c r="AD2278" s="7" t="s">
        <v>50</v>
      </c>
      <c r="AE2278" s="7" t="s">
        <v>72</v>
      </c>
      <c r="AF2278" s="7">
        <v>3</v>
      </c>
      <c r="AG2278" s="8">
        <v>213.38</v>
      </c>
      <c r="AH2278" s="7">
        <v>43</v>
      </c>
      <c r="AI2278" s="7" t="str" cm="1">
        <f t="array" ref="AI2278">_xlfn.IFS(AH2278&lt;=25,"Young",AH2278&lt;=50,"Adult",AH2278&gt;50,"Old")</f>
        <v>Adult</v>
      </c>
    </row>
    <row r="2279" spans="1:35" x14ac:dyDescent="0.35">
      <c r="A2279" s="11">
        <v>2803</v>
      </c>
      <c r="B2279" s="9">
        <v>43959</v>
      </c>
      <c r="C2279" s="10">
        <f t="shared" ca="1" si="35"/>
        <v>6.0333333333333332</v>
      </c>
      <c r="D2279" s="11" t="s">
        <v>27</v>
      </c>
      <c r="E2279" s="11" t="s">
        <v>53</v>
      </c>
      <c r="F2279" s="11" t="s">
        <v>29</v>
      </c>
      <c r="G2279" s="11" t="s">
        <v>45</v>
      </c>
      <c r="H2279" s="11" t="s">
        <v>55</v>
      </c>
      <c r="I2279" s="11" t="s">
        <v>45</v>
      </c>
      <c r="J2279" s="11" t="s">
        <v>33</v>
      </c>
      <c r="K2279" s="11" t="s">
        <v>64</v>
      </c>
      <c r="L2279" s="9">
        <v>23988</v>
      </c>
      <c r="M2279" s="11" t="s">
        <v>35</v>
      </c>
      <c r="N2279" s="11" t="s">
        <v>36</v>
      </c>
      <c r="O2279" s="11" t="s">
        <v>83</v>
      </c>
      <c r="P2279" s="11" t="s">
        <v>66</v>
      </c>
      <c r="Q2279" s="11" t="s">
        <v>39</v>
      </c>
      <c r="R2279" s="11" cm="1">
        <f t="array" ref="R2279">_xlfn.IFS(Table3[[#This Row],[Performance Levels]]="Exceeds",4,Table3[[#This Row],[Performance Levels]]="Fully Meets",3,Table3[[#This Row],[Performance Levels]]="PIP",1,Table3[[#This Row],[Performance Levels]]="Needs Improvement",2)</f>
        <v>3</v>
      </c>
      <c r="S2279" s="11">
        <v>5</v>
      </c>
      <c r="T2279" s="11" t="str" cm="1">
        <f t="array" ref="T2279">_xlfn.IFS(S2279&lt;=2,"Excellent",S2279=3,"Average",S2279&lt;=5,"Poor")</f>
        <v>Poor</v>
      </c>
      <c r="U2279" s="9">
        <v>44869</v>
      </c>
      <c r="V2279" s="11">
        <v>4</v>
      </c>
      <c r="W2279" s="11" t="str" cm="1">
        <f t="array" ref="W2279">_xlfn.IFS(S2279&lt;=2,"High",S2279=3,"Moderate",S2279&lt;=5,"Low")</f>
        <v>Low</v>
      </c>
      <c r="X2279" s="11">
        <v>4</v>
      </c>
      <c r="Y2279" s="11" t="str" cm="1">
        <f t="array" ref="Y2279">_xlfn.IFS(S2279&lt;=2,"High",S2279=3,"Moderate",S2279&lt;=5,"Low")</f>
        <v>Low</v>
      </c>
      <c r="Z2279" s="11">
        <v>5</v>
      </c>
      <c r="AA2279" s="11" t="str" cm="1">
        <f t="array" ref="AA2279">_xlfn.IFS(S2279&lt;=2,"High",S2279=3,"Moderate",S2279&lt;=5,"Low")</f>
        <v>Low</v>
      </c>
      <c r="AB2279" s="9">
        <v>44955</v>
      </c>
      <c r="AC2279" s="11" t="s">
        <v>40</v>
      </c>
      <c r="AD2279" s="11" t="s">
        <v>41</v>
      </c>
      <c r="AE2279" s="11" t="s">
        <v>42</v>
      </c>
      <c r="AF2279" s="11">
        <v>4</v>
      </c>
      <c r="AG2279" s="12">
        <v>106.21</v>
      </c>
      <c r="AH2279" s="11">
        <v>55</v>
      </c>
      <c r="AI2279" s="11" t="str" cm="1">
        <f t="array" ref="AI2279">_xlfn.IFS(AH2279&lt;=25,"Young",AH2279&lt;=50,"Adult",AH2279&gt;50,"Old")</f>
        <v>Old</v>
      </c>
    </row>
    <row r="2280" spans="1:35" x14ac:dyDescent="0.35">
      <c r="A2280" s="7">
        <v>2804</v>
      </c>
      <c r="B2280" s="5">
        <v>43534</v>
      </c>
      <c r="C2280" s="6">
        <f t="shared" ca="1" si="35"/>
        <v>7.1944444444444446</v>
      </c>
      <c r="D2280" s="7" t="s">
        <v>105</v>
      </c>
      <c r="E2280" s="7" t="s">
        <v>84</v>
      </c>
      <c r="F2280" s="7" t="s">
        <v>29</v>
      </c>
      <c r="G2280" s="7" t="s">
        <v>45</v>
      </c>
      <c r="H2280" s="7" t="s">
        <v>55</v>
      </c>
      <c r="I2280" s="7" t="s">
        <v>54</v>
      </c>
      <c r="J2280" s="7" t="s">
        <v>33</v>
      </c>
      <c r="K2280" s="7" t="s">
        <v>95</v>
      </c>
      <c r="L2280" s="5">
        <v>19419</v>
      </c>
      <c r="M2280" s="7" t="s">
        <v>35</v>
      </c>
      <c r="N2280" s="7" t="s">
        <v>47</v>
      </c>
      <c r="O2280" s="7" t="s">
        <v>48</v>
      </c>
      <c r="P2280" s="7" t="s">
        <v>66</v>
      </c>
      <c r="Q2280" s="7" t="s">
        <v>39</v>
      </c>
      <c r="R2280" s="7" cm="1">
        <f t="array" ref="R2280">_xlfn.IFS(Table3[[#This Row],[Performance Levels]]="Exceeds",4,Table3[[#This Row],[Performance Levels]]="Fully Meets",3,Table3[[#This Row],[Performance Levels]]="PIP",1,Table3[[#This Row],[Performance Levels]]="Needs Improvement",2)</f>
        <v>3</v>
      </c>
      <c r="S2280" s="7">
        <v>4</v>
      </c>
      <c r="T2280" s="7" t="str" cm="1">
        <f t="array" ref="T2280">_xlfn.IFS(S2280&lt;=2,"Excellent",S2280=3,"Average",S2280&lt;=5,"Poor")</f>
        <v>Poor</v>
      </c>
      <c r="U2280" s="5">
        <v>44900</v>
      </c>
      <c r="V2280" s="7">
        <v>5</v>
      </c>
      <c r="W2280" s="7" t="str" cm="1">
        <f t="array" ref="W2280">_xlfn.IFS(S2280&lt;=2,"High",S2280=3,"Moderate",S2280&lt;=5,"Low")</f>
        <v>Low</v>
      </c>
      <c r="X2280" s="7">
        <v>4</v>
      </c>
      <c r="Y2280" s="7" t="str" cm="1">
        <f t="array" ref="Y2280">_xlfn.IFS(S2280&lt;=2,"High",S2280=3,"Moderate",S2280&lt;=5,"Low")</f>
        <v>Low</v>
      </c>
      <c r="Z2280" s="7">
        <v>2</v>
      </c>
      <c r="AA2280" s="7" t="str" cm="1">
        <f t="array" ref="AA2280">_xlfn.IFS(S2280&lt;=2,"High",S2280=3,"Moderate",S2280&lt;=5,"Low")</f>
        <v>Low</v>
      </c>
      <c r="AB2280" s="5">
        <v>44952</v>
      </c>
      <c r="AC2280" s="7" t="s">
        <v>40</v>
      </c>
      <c r="AD2280" s="7" t="s">
        <v>41</v>
      </c>
      <c r="AE2280" s="7" t="s">
        <v>62</v>
      </c>
      <c r="AF2280" s="7">
        <v>5</v>
      </c>
      <c r="AG2280" s="8">
        <v>483.07</v>
      </c>
      <c r="AH2280" s="7">
        <v>66</v>
      </c>
      <c r="AI2280" s="7" t="str" cm="1">
        <f t="array" ref="AI2280">_xlfn.IFS(AH2280&lt;=25,"Young",AH2280&lt;=50,"Adult",AH2280&gt;50,"Old")</f>
        <v>Old</v>
      </c>
    </row>
    <row r="2281" spans="1:35" x14ac:dyDescent="0.35">
      <c r="A2281" s="11">
        <v>2805</v>
      </c>
      <c r="B2281" s="9">
        <v>44670</v>
      </c>
      <c r="C2281" s="10">
        <f t="shared" ca="1" si="35"/>
        <v>4.0861111111111112</v>
      </c>
      <c r="D2281" s="11" t="s">
        <v>105</v>
      </c>
      <c r="E2281" s="11" t="s">
        <v>63</v>
      </c>
      <c r="F2281" s="11" t="s">
        <v>29</v>
      </c>
      <c r="G2281" s="11" t="s">
        <v>54</v>
      </c>
      <c r="H2281" s="11" t="s">
        <v>31</v>
      </c>
      <c r="I2281" s="11" t="s">
        <v>45</v>
      </c>
      <c r="J2281" s="11" t="s">
        <v>33</v>
      </c>
      <c r="K2281" s="11" t="s">
        <v>69</v>
      </c>
      <c r="L2281" s="9">
        <v>32354</v>
      </c>
      <c r="M2281" s="11" t="s">
        <v>35</v>
      </c>
      <c r="N2281" s="11" t="s">
        <v>47</v>
      </c>
      <c r="O2281" s="11" t="s">
        <v>37</v>
      </c>
      <c r="P2281" s="11" t="s">
        <v>38</v>
      </c>
      <c r="Q2281" s="11" t="s">
        <v>39</v>
      </c>
      <c r="R2281" s="11" cm="1">
        <f t="array" ref="R2281">_xlfn.IFS(Table3[[#This Row],[Performance Levels]]="Exceeds",4,Table3[[#This Row],[Performance Levels]]="Fully Meets",3,Table3[[#This Row],[Performance Levels]]="PIP",1,Table3[[#This Row],[Performance Levels]]="Needs Improvement",2)</f>
        <v>3</v>
      </c>
      <c r="S2281" s="11">
        <v>1</v>
      </c>
      <c r="T2281" s="11" t="str" cm="1">
        <f t="array" ref="T2281">_xlfn.IFS(S2281&lt;=2,"Excellent",S2281=3,"Average",S2281&lt;=5,"Poor")</f>
        <v>Excellent</v>
      </c>
      <c r="U2281" s="9">
        <v>45065</v>
      </c>
      <c r="V2281" s="11">
        <v>5</v>
      </c>
      <c r="W2281" s="11" t="str" cm="1">
        <f t="array" ref="W2281">_xlfn.IFS(S2281&lt;=2,"High",S2281=3,"Moderate",S2281&lt;=5,"Low")</f>
        <v>High</v>
      </c>
      <c r="X2281" s="11">
        <v>3</v>
      </c>
      <c r="Y2281" s="11" t="str" cm="1">
        <f t="array" ref="Y2281">_xlfn.IFS(S2281&lt;=2,"High",S2281=3,"Moderate",S2281&lt;=5,"Low")</f>
        <v>High</v>
      </c>
      <c r="Z2281" s="11">
        <v>2</v>
      </c>
      <c r="AA2281" s="11" t="str" cm="1">
        <f t="array" ref="AA2281">_xlfn.IFS(S2281&lt;=2,"High",S2281=3,"Moderate",S2281&lt;=5,"Low")</f>
        <v>High</v>
      </c>
      <c r="AB2281" s="9">
        <v>45125</v>
      </c>
      <c r="AC2281" s="11" t="s">
        <v>61</v>
      </c>
      <c r="AD2281" s="11" t="s">
        <v>41</v>
      </c>
      <c r="AE2281" s="11" t="s">
        <v>72</v>
      </c>
      <c r="AF2281" s="11">
        <v>2</v>
      </c>
      <c r="AG2281" s="12">
        <v>515.30999999999995</v>
      </c>
      <c r="AH2281" s="11">
        <v>34</v>
      </c>
      <c r="AI2281" s="11" t="str" cm="1">
        <f t="array" ref="AI2281">_xlfn.IFS(AH2281&lt;=25,"Young",AH2281&lt;=50,"Adult",AH2281&gt;50,"Old")</f>
        <v>Adult</v>
      </c>
    </row>
    <row r="2282" spans="1:35" x14ac:dyDescent="0.35">
      <c r="A2282" s="7">
        <v>2806</v>
      </c>
      <c r="B2282" s="5">
        <v>43799</v>
      </c>
      <c r="C2282" s="6">
        <f t="shared" ca="1" si="35"/>
        <v>6.4722222222222223</v>
      </c>
      <c r="D2282" s="7" t="s">
        <v>105</v>
      </c>
      <c r="E2282" s="7" t="s">
        <v>73</v>
      </c>
      <c r="F2282" s="7" t="s">
        <v>29</v>
      </c>
      <c r="G2282" s="7" t="s">
        <v>54</v>
      </c>
      <c r="H2282" s="7" t="s">
        <v>44</v>
      </c>
      <c r="I2282" s="7" t="s">
        <v>45</v>
      </c>
      <c r="J2282" s="7" t="s">
        <v>33</v>
      </c>
      <c r="K2282" s="7" t="s">
        <v>101</v>
      </c>
      <c r="L2282" s="5">
        <v>22819</v>
      </c>
      <c r="M2282" s="7" t="s">
        <v>35</v>
      </c>
      <c r="N2282" s="7" t="s">
        <v>36</v>
      </c>
      <c r="O2282" s="7" t="s">
        <v>83</v>
      </c>
      <c r="P2282" s="7" t="s">
        <v>76</v>
      </c>
      <c r="Q2282" s="7" t="s">
        <v>39</v>
      </c>
      <c r="R2282" s="7" cm="1">
        <f t="array" ref="R2282">_xlfn.IFS(Table3[[#This Row],[Performance Levels]]="Exceeds",4,Table3[[#This Row],[Performance Levels]]="Fully Meets",3,Table3[[#This Row],[Performance Levels]]="PIP",1,Table3[[#This Row],[Performance Levels]]="Needs Improvement",2)</f>
        <v>3</v>
      </c>
      <c r="S2282" s="7">
        <v>2</v>
      </c>
      <c r="T2282" s="7" t="str" cm="1">
        <f t="array" ref="T2282">_xlfn.IFS(S2282&lt;=2,"Excellent",S2282=3,"Average",S2282&lt;=5,"Poor")</f>
        <v>Excellent</v>
      </c>
      <c r="U2282" s="5">
        <v>45030</v>
      </c>
      <c r="V2282" s="7">
        <v>1</v>
      </c>
      <c r="W2282" s="7" t="str" cm="1">
        <f t="array" ref="W2282">_xlfn.IFS(S2282&lt;=2,"High",S2282=3,"Moderate",S2282&lt;=5,"Low")</f>
        <v>High</v>
      </c>
      <c r="X2282" s="7">
        <v>3</v>
      </c>
      <c r="Y2282" s="7" t="str" cm="1">
        <f t="array" ref="Y2282">_xlfn.IFS(S2282&lt;=2,"High",S2282=3,"Moderate",S2282&lt;=5,"Low")</f>
        <v>High</v>
      </c>
      <c r="Z2282" s="7">
        <v>1</v>
      </c>
      <c r="AA2282" s="7" t="str" cm="1">
        <f t="array" ref="AA2282">_xlfn.IFS(S2282&lt;=2,"High",S2282=3,"Moderate",S2282&lt;=5,"Low")</f>
        <v>High</v>
      </c>
      <c r="AB2282" s="5">
        <v>45073</v>
      </c>
      <c r="AC2282" s="7" t="s">
        <v>91</v>
      </c>
      <c r="AD2282" s="7" t="s">
        <v>41</v>
      </c>
      <c r="AE2282" s="7" t="s">
        <v>51</v>
      </c>
      <c r="AF2282" s="7">
        <v>5</v>
      </c>
      <c r="AG2282" s="8">
        <v>290.8</v>
      </c>
      <c r="AH2282" s="7">
        <v>57</v>
      </c>
      <c r="AI2282" s="7" t="str" cm="1">
        <f t="array" ref="AI2282">_xlfn.IFS(AH2282&lt;=25,"Young",AH2282&lt;=50,"Adult",AH2282&gt;50,"Old")</f>
        <v>Old</v>
      </c>
    </row>
    <row r="2283" spans="1:35" x14ac:dyDescent="0.35">
      <c r="A2283" s="11">
        <v>2807</v>
      </c>
      <c r="B2283" s="9">
        <v>44383</v>
      </c>
      <c r="C2283" s="10">
        <f t="shared" ca="1" si="35"/>
        <v>4.8722222222222218</v>
      </c>
      <c r="D2283" s="11" t="s">
        <v>105</v>
      </c>
      <c r="E2283" s="11" t="s">
        <v>68</v>
      </c>
      <c r="F2283" s="11" t="s">
        <v>107</v>
      </c>
      <c r="G2283" s="11" t="s">
        <v>45</v>
      </c>
      <c r="H2283" s="11" t="s">
        <v>44</v>
      </c>
      <c r="I2283" s="11" t="s">
        <v>45</v>
      </c>
      <c r="J2283" s="11" t="s">
        <v>33</v>
      </c>
      <c r="K2283" s="11" t="s">
        <v>100</v>
      </c>
      <c r="L2283" s="9">
        <v>28232</v>
      </c>
      <c r="M2283" s="11" t="s">
        <v>35</v>
      </c>
      <c r="N2283" s="11" t="s">
        <v>36</v>
      </c>
      <c r="O2283" s="11" t="s">
        <v>37</v>
      </c>
      <c r="P2283" s="11" t="s">
        <v>66</v>
      </c>
      <c r="Q2283" s="11" t="s">
        <v>39</v>
      </c>
      <c r="R2283" s="11" cm="1">
        <f t="array" ref="R2283">_xlfn.IFS(Table3[[#This Row],[Performance Levels]]="Exceeds",4,Table3[[#This Row],[Performance Levels]]="Fully Meets",3,Table3[[#This Row],[Performance Levels]]="PIP",1,Table3[[#This Row],[Performance Levels]]="Needs Improvement",2)</f>
        <v>3</v>
      </c>
      <c r="S2283" s="11">
        <v>2</v>
      </c>
      <c r="T2283" s="11" t="str" cm="1">
        <f t="array" ref="T2283">_xlfn.IFS(S2283&lt;=2,"Excellent",S2283=3,"Average",S2283&lt;=5,"Poor")</f>
        <v>Excellent</v>
      </c>
      <c r="U2283" s="9">
        <v>44939</v>
      </c>
      <c r="V2283" s="11">
        <v>3</v>
      </c>
      <c r="W2283" s="11" t="str" cm="1">
        <f t="array" ref="W2283">_xlfn.IFS(S2283&lt;=2,"High",S2283=3,"Moderate",S2283&lt;=5,"Low")</f>
        <v>High</v>
      </c>
      <c r="X2283" s="11">
        <v>2</v>
      </c>
      <c r="Y2283" s="11" t="str" cm="1">
        <f t="array" ref="Y2283">_xlfn.IFS(S2283&lt;=2,"High",S2283=3,"Moderate",S2283&lt;=5,"Low")</f>
        <v>High</v>
      </c>
      <c r="Z2283" s="11">
        <v>4</v>
      </c>
      <c r="AA2283" s="11" t="str" cm="1">
        <f t="array" ref="AA2283">_xlfn.IFS(S2283&lt;=2,"High",S2283=3,"Moderate",S2283&lt;=5,"Low")</f>
        <v>High</v>
      </c>
      <c r="AB2283" s="9">
        <v>45032</v>
      </c>
      <c r="AC2283" s="11" t="s">
        <v>49</v>
      </c>
      <c r="AD2283" s="11" t="s">
        <v>41</v>
      </c>
      <c r="AE2283" s="11" t="s">
        <v>72</v>
      </c>
      <c r="AF2283" s="11">
        <v>4</v>
      </c>
      <c r="AG2283" s="12">
        <v>977.46</v>
      </c>
      <c r="AH2283" s="11">
        <v>44</v>
      </c>
      <c r="AI2283" s="11" t="str" cm="1">
        <f t="array" ref="AI2283">_xlfn.IFS(AH2283&lt;=25,"Young",AH2283&lt;=50,"Adult",AH2283&gt;50,"Old")</f>
        <v>Adult</v>
      </c>
    </row>
    <row r="2284" spans="1:35" x14ac:dyDescent="0.35">
      <c r="A2284" s="7">
        <v>2808</v>
      </c>
      <c r="B2284" s="5">
        <v>43431</v>
      </c>
      <c r="C2284" s="6">
        <f t="shared" ca="1" si="35"/>
        <v>7.4805555555555552</v>
      </c>
      <c r="D2284" s="7" t="s">
        <v>105</v>
      </c>
      <c r="E2284" s="7" t="s">
        <v>28</v>
      </c>
      <c r="F2284" s="7" t="s">
        <v>29</v>
      </c>
      <c r="G2284" s="7" t="s">
        <v>45</v>
      </c>
      <c r="H2284" s="7" t="s">
        <v>55</v>
      </c>
      <c r="I2284" s="7" t="s">
        <v>32</v>
      </c>
      <c r="J2284" s="7" t="s">
        <v>33</v>
      </c>
      <c r="K2284" s="7" t="s">
        <v>108</v>
      </c>
      <c r="L2284" s="5">
        <v>34328</v>
      </c>
      <c r="M2284" s="7" t="s">
        <v>35</v>
      </c>
      <c r="N2284" s="7" t="s">
        <v>36</v>
      </c>
      <c r="O2284" s="7" t="s">
        <v>83</v>
      </c>
      <c r="P2284" s="7" t="s">
        <v>76</v>
      </c>
      <c r="Q2284" s="7" t="s">
        <v>39</v>
      </c>
      <c r="R2284" s="7" cm="1">
        <f t="array" ref="R2284">_xlfn.IFS(Table3[[#This Row],[Performance Levels]]="Exceeds",4,Table3[[#This Row],[Performance Levels]]="Fully Meets",3,Table3[[#This Row],[Performance Levels]]="PIP",1,Table3[[#This Row],[Performance Levels]]="Needs Improvement",2)</f>
        <v>3</v>
      </c>
      <c r="S2284" s="7">
        <v>4</v>
      </c>
      <c r="T2284" s="7" t="str" cm="1">
        <f t="array" ref="T2284">_xlfn.IFS(S2284&lt;=2,"Excellent",S2284=3,"Average",S2284&lt;=5,"Poor")</f>
        <v>Poor</v>
      </c>
      <c r="U2284" s="5">
        <v>44998</v>
      </c>
      <c r="V2284" s="7">
        <v>5</v>
      </c>
      <c r="W2284" s="7" t="str" cm="1">
        <f t="array" ref="W2284">_xlfn.IFS(S2284&lt;=2,"High",S2284=3,"Moderate",S2284&lt;=5,"Low")</f>
        <v>Low</v>
      </c>
      <c r="X2284" s="7">
        <v>2</v>
      </c>
      <c r="Y2284" s="7" t="str" cm="1">
        <f t="array" ref="Y2284">_xlfn.IFS(S2284&lt;=2,"High",S2284=3,"Moderate",S2284&lt;=5,"Low")</f>
        <v>Low</v>
      </c>
      <c r="Z2284" s="7">
        <v>4</v>
      </c>
      <c r="AA2284" s="7" t="str" cm="1">
        <f t="array" ref="AA2284">_xlfn.IFS(S2284&lt;=2,"High",S2284=3,"Moderate",S2284&lt;=5,"Low")</f>
        <v>Low</v>
      </c>
      <c r="AB2284" s="5">
        <v>44827</v>
      </c>
      <c r="AC2284" s="7" t="s">
        <v>91</v>
      </c>
      <c r="AD2284" s="7" t="s">
        <v>50</v>
      </c>
      <c r="AE2284" s="7" t="s">
        <v>72</v>
      </c>
      <c r="AF2284" s="7">
        <v>5</v>
      </c>
      <c r="AG2284" s="8">
        <v>105.41</v>
      </c>
      <c r="AH2284" s="7">
        <v>25</v>
      </c>
      <c r="AI2284" s="7" t="str" cm="1">
        <f t="array" ref="AI2284">_xlfn.IFS(AH2284&lt;=25,"Young",AH2284&lt;=50,"Adult",AH2284&gt;50,"Old")</f>
        <v>Young</v>
      </c>
    </row>
    <row r="2285" spans="1:35" x14ac:dyDescent="0.35">
      <c r="A2285" s="11">
        <v>2809</v>
      </c>
      <c r="B2285" s="9">
        <v>44956</v>
      </c>
      <c r="C2285" s="10">
        <f t="shared" ca="1" si="35"/>
        <v>3.3055555555555554</v>
      </c>
      <c r="D2285" s="11" t="s">
        <v>27</v>
      </c>
      <c r="E2285" s="11" t="s">
        <v>73</v>
      </c>
      <c r="F2285" s="11" t="s">
        <v>29</v>
      </c>
      <c r="G2285" s="11" t="s">
        <v>54</v>
      </c>
      <c r="H2285" s="11" t="s">
        <v>31</v>
      </c>
      <c r="I2285" s="11" t="s">
        <v>45</v>
      </c>
      <c r="J2285" s="11" t="s">
        <v>33</v>
      </c>
      <c r="K2285" s="11" t="s">
        <v>88</v>
      </c>
      <c r="L2285" s="9">
        <v>23431</v>
      </c>
      <c r="M2285" s="11" t="s">
        <v>35</v>
      </c>
      <c r="N2285" s="11" t="s">
        <v>47</v>
      </c>
      <c r="O2285" s="11" t="s">
        <v>48</v>
      </c>
      <c r="P2285" s="11" t="s">
        <v>60</v>
      </c>
      <c r="Q2285" s="11" t="s">
        <v>39</v>
      </c>
      <c r="R2285" s="11" cm="1">
        <f t="array" ref="R2285">_xlfn.IFS(Table3[[#This Row],[Performance Levels]]="Exceeds",4,Table3[[#This Row],[Performance Levels]]="Fully Meets",3,Table3[[#This Row],[Performance Levels]]="PIP",1,Table3[[#This Row],[Performance Levels]]="Needs Improvement",2)</f>
        <v>3</v>
      </c>
      <c r="S2285" s="11">
        <v>2</v>
      </c>
      <c r="T2285" s="11" t="str" cm="1">
        <f t="array" ref="T2285">_xlfn.IFS(S2285&lt;=2,"Excellent",S2285=3,"Average",S2285&lt;=5,"Poor")</f>
        <v>Excellent</v>
      </c>
      <c r="U2285" s="9">
        <v>44970</v>
      </c>
      <c r="V2285" s="11">
        <v>1</v>
      </c>
      <c r="W2285" s="11" t="str" cm="1">
        <f t="array" ref="W2285">_xlfn.IFS(S2285&lt;=2,"High",S2285=3,"Moderate",S2285&lt;=5,"Low")</f>
        <v>High</v>
      </c>
      <c r="X2285" s="11">
        <v>1</v>
      </c>
      <c r="Y2285" s="11" t="str" cm="1">
        <f t="array" ref="Y2285">_xlfn.IFS(S2285&lt;=2,"High",S2285=3,"Moderate",S2285&lt;=5,"Low")</f>
        <v>High</v>
      </c>
      <c r="Z2285" s="11">
        <v>5</v>
      </c>
      <c r="AA2285" s="11" t="str" cm="1">
        <f t="array" ref="AA2285">_xlfn.IFS(S2285&lt;=2,"High",S2285=3,"Moderate",S2285&lt;=5,"Low")</f>
        <v>High</v>
      </c>
      <c r="AB2285" s="9">
        <v>44916</v>
      </c>
      <c r="AC2285" s="11" t="s">
        <v>67</v>
      </c>
      <c r="AD2285" s="11" t="s">
        <v>41</v>
      </c>
      <c r="AE2285" s="11" t="s">
        <v>42</v>
      </c>
      <c r="AF2285" s="11">
        <v>2</v>
      </c>
      <c r="AG2285" s="12">
        <v>856.23</v>
      </c>
      <c r="AH2285" s="11">
        <v>59</v>
      </c>
      <c r="AI2285" s="11" t="str" cm="1">
        <f t="array" ref="AI2285">_xlfn.IFS(AH2285&lt;=25,"Young",AH2285&lt;=50,"Adult",AH2285&gt;50,"Old")</f>
        <v>Old</v>
      </c>
    </row>
    <row r="2286" spans="1:35" x14ac:dyDescent="0.35">
      <c r="A2286" s="7">
        <v>2810</v>
      </c>
      <c r="B2286" s="5">
        <v>44882</v>
      </c>
      <c r="C2286" s="6">
        <f t="shared" ca="1" si="35"/>
        <v>3.5083333333333333</v>
      </c>
      <c r="D2286" s="7" t="s">
        <v>27</v>
      </c>
      <c r="E2286" s="7" t="s">
        <v>80</v>
      </c>
      <c r="F2286" s="7" t="s">
        <v>29</v>
      </c>
      <c r="G2286" s="7" t="s">
        <v>54</v>
      </c>
      <c r="H2286" s="7" t="s">
        <v>44</v>
      </c>
      <c r="I2286" s="7" t="s">
        <v>45</v>
      </c>
      <c r="J2286" s="7" t="s">
        <v>33</v>
      </c>
      <c r="K2286" s="7" t="s">
        <v>69</v>
      </c>
      <c r="L2286" s="5">
        <v>21650</v>
      </c>
      <c r="M2286" s="7" t="s">
        <v>35</v>
      </c>
      <c r="N2286" s="7" t="s">
        <v>47</v>
      </c>
      <c r="O2286" s="7" t="s">
        <v>59</v>
      </c>
      <c r="P2286" s="7" t="s">
        <v>66</v>
      </c>
      <c r="Q2286" s="7" t="s">
        <v>39</v>
      </c>
      <c r="R2286" s="7" cm="1">
        <f t="array" ref="R2286">_xlfn.IFS(Table3[[#This Row],[Performance Levels]]="Exceeds",4,Table3[[#This Row],[Performance Levels]]="Fully Meets",3,Table3[[#This Row],[Performance Levels]]="PIP",1,Table3[[#This Row],[Performance Levels]]="Needs Improvement",2)</f>
        <v>3</v>
      </c>
      <c r="S2286" s="7">
        <v>4</v>
      </c>
      <c r="T2286" s="7" t="str" cm="1">
        <f t="array" ref="T2286">_xlfn.IFS(S2286&lt;=2,"Excellent",S2286=3,"Average",S2286&lt;=5,"Poor")</f>
        <v>Poor</v>
      </c>
      <c r="U2286" s="5">
        <v>45120</v>
      </c>
      <c r="V2286" s="7">
        <v>2</v>
      </c>
      <c r="W2286" s="7" t="str" cm="1">
        <f t="array" ref="W2286">_xlfn.IFS(S2286&lt;=2,"High",S2286=3,"Moderate",S2286&lt;=5,"Low")</f>
        <v>Low</v>
      </c>
      <c r="X2286" s="7">
        <v>5</v>
      </c>
      <c r="Y2286" s="7" t="str" cm="1">
        <f t="array" ref="Y2286">_xlfn.IFS(S2286&lt;=2,"High",S2286=3,"Moderate",S2286&lt;=5,"Low")</f>
        <v>Low</v>
      </c>
      <c r="Z2286" s="7">
        <v>5</v>
      </c>
      <c r="AA2286" s="7" t="str" cm="1">
        <f t="array" ref="AA2286">_xlfn.IFS(S2286&lt;=2,"High",S2286=3,"Moderate",S2286&lt;=5,"Low")</f>
        <v>Low</v>
      </c>
      <c r="AB2286" s="5">
        <v>45021</v>
      </c>
      <c r="AC2286" s="7" t="s">
        <v>67</v>
      </c>
      <c r="AD2286" s="7" t="s">
        <v>41</v>
      </c>
      <c r="AE2286" s="7" t="s">
        <v>51</v>
      </c>
      <c r="AF2286" s="7">
        <v>3</v>
      </c>
      <c r="AG2286" s="8">
        <v>964.33</v>
      </c>
      <c r="AH2286" s="7">
        <v>63</v>
      </c>
      <c r="AI2286" s="7" t="str" cm="1">
        <f t="array" ref="AI2286">_xlfn.IFS(AH2286&lt;=25,"Young",AH2286&lt;=50,"Adult",AH2286&gt;50,"Old")</f>
        <v>Old</v>
      </c>
    </row>
    <row r="2287" spans="1:35" x14ac:dyDescent="0.35">
      <c r="A2287" s="11">
        <v>2811</v>
      </c>
      <c r="B2287" s="9">
        <v>43325</v>
      </c>
      <c r="C2287" s="10">
        <f t="shared" ca="1" si="35"/>
        <v>7.7694444444444448</v>
      </c>
      <c r="D2287" s="11" t="s">
        <v>27</v>
      </c>
      <c r="E2287" s="11" t="s">
        <v>53</v>
      </c>
      <c r="F2287" s="11" t="s">
        <v>29</v>
      </c>
      <c r="G2287" s="11" t="s">
        <v>45</v>
      </c>
      <c r="H2287" s="11" t="s">
        <v>44</v>
      </c>
      <c r="I2287" s="11" t="s">
        <v>54</v>
      </c>
      <c r="J2287" s="11" t="s">
        <v>33</v>
      </c>
      <c r="K2287" s="11" t="s">
        <v>69</v>
      </c>
      <c r="L2287" s="9">
        <v>35068</v>
      </c>
      <c r="M2287" s="11" t="s">
        <v>35</v>
      </c>
      <c r="N2287" s="11" t="s">
        <v>47</v>
      </c>
      <c r="O2287" s="11" t="s">
        <v>48</v>
      </c>
      <c r="P2287" s="11" t="s">
        <v>38</v>
      </c>
      <c r="Q2287" s="11" t="s">
        <v>39</v>
      </c>
      <c r="R2287" s="11" cm="1">
        <f t="array" ref="R2287">_xlfn.IFS(Table3[[#This Row],[Performance Levels]]="Exceeds",4,Table3[[#This Row],[Performance Levels]]="Fully Meets",3,Table3[[#This Row],[Performance Levels]]="PIP",1,Table3[[#This Row],[Performance Levels]]="Needs Improvement",2)</f>
        <v>3</v>
      </c>
      <c r="S2287" s="11">
        <v>2</v>
      </c>
      <c r="T2287" s="11" t="str" cm="1">
        <f t="array" ref="T2287">_xlfn.IFS(S2287&lt;=2,"Excellent",S2287=3,"Average",S2287&lt;=5,"Poor")</f>
        <v>Excellent</v>
      </c>
      <c r="U2287" s="9">
        <v>45029</v>
      </c>
      <c r="V2287" s="11">
        <v>3</v>
      </c>
      <c r="W2287" s="11" t="str" cm="1">
        <f t="array" ref="W2287">_xlfn.IFS(S2287&lt;=2,"High",S2287=3,"Moderate",S2287&lt;=5,"Low")</f>
        <v>High</v>
      </c>
      <c r="X2287" s="11">
        <v>4</v>
      </c>
      <c r="Y2287" s="11" t="str" cm="1">
        <f t="array" ref="Y2287">_xlfn.IFS(S2287&lt;=2,"High",S2287=3,"Moderate",S2287&lt;=5,"Low")</f>
        <v>High</v>
      </c>
      <c r="Z2287" s="11">
        <v>3</v>
      </c>
      <c r="AA2287" s="11" t="str" cm="1">
        <f t="array" ref="AA2287">_xlfn.IFS(S2287&lt;=2,"High",S2287=3,"Moderate",S2287&lt;=5,"Low")</f>
        <v>High</v>
      </c>
      <c r="AB2287" s="9">
        <v>44869</v>
      </c>
      <c r="AC2287" s="11" t="s">
        <v>67</v>
      </c>
      <c r="AD2287" s="11" t="s">
        <v>50</v>
      </c>
      <c r="AE2287" s="11" t="s">
        <v>62</v>
      </c>
      <c r="AF2287" s="11">
        <v>3</v>
      </c>
      <c r="AG2287" s="12">
        <v>589.88</v>
      </c>
      <c r="AH2287" s="11">
        <v>22</v>
      </c>
      <c r="AI2287" s="11" t="str" cm="1">
        <f t="array" ref="AI2287">_xlfn.IFS(AH2287&lt;=25,"Young",AH2287&lt;=50,"Adult",AH2287&gt;50,"Old")</f>
        <v>Young</v>
      </c>
    </row>
    <row r="2288" spans="1:35" x14ac:dyDescent="0.35">
      <c r="A2288" s="7">
        <v>2812</v>
      </c>
      <c r="B2288" s="5">
        <v>44379</v>
      </c>
      <c r="C2288" s="6">
        <f t="shared" ca="1" si="35"/>
        <v>4.8833333333333337</v>
      </c>
      <c r="D2288" s="7" t="s">
        <v>27</v>
      </c>
      <c r="E2288" s="7" t="s">
        <v>68</v>
      </c>
      <c r="F2288" s="7" t="s">
        <v>107</v>
      </c>
      <c r="G2288" s="7" t="s">
        <v>45</v>
      </c>
      <c r="H2288" s="7" t="s">
        <v>55</v>
      </c>
      <c r="I2288" s="7" t="s">
        <v>32</v>
      </c>
      <c r="J2288" s="7" t="s">
        <v>33</v>
      </c>
      <c r="K2288" s="7" t="s">
        <v>74</v>
      </c>
      <c r="L2288" s="5">
        <v>53463</v>
      </c>
      <c r="M2288" s="7" t="s">
        <v>35</v>
      </c>
      <c r="N2288" s="7" t="s">
        <v>47</v>
      </c>
      <c r="O2288" s="7" t="s">
        <v>37</v>
      </c>
      <c r="P2288" s="7" t="s">
        <v>76</v>
      </c>
      <c r="Q2288" s="7" t="s">
        <v>39</v>
      </c>
      <c r="R2288" s="7" cm="1">
        <f t="array" ref="R2288">_xlfn.IFS(Table3[[#This Row],[Performance Levels]]="Exceeds",4,Table3[[#This Row],[Performance Levels]]="Fully Meets",3,Table3[[#This Row],[Performance Levels]]="PIP",1,Table3[[#This Row],[Performance Levels]]="Needs Improvement",2)</f>
        <v>3</v>
      </c>
      <c r="S2288" s="7">
        <v>4</v>
      </c>
      <c r="T2288" s="7" t="str" cm="1">
        <f t="array" ref="T2288">_xlfn.IFS(S2288&lt;=2,"Excellent",S2288=3,"Average",S2288&lt;=5,"Poor")</f>
        <v>Poor</v>
      </c>
      <c r="U2288" s="5">
        <v>44787</v>
      </c>
      <c r="V2288" s="7">
        <v>3</v>
      </c>
      <c r="W2288" s="7" t="str" cm="1">
        <f t="array" ref="W2288">_xlfn.IFS(S2288&lt;=2,"High",S2288=3,"Moderate",S2288&lt;=5,"Low")</f>
        <v>Low</v>
      </c>
      <c r="X2288" s="7">
        <v>2</v>
      </c>
      <c r="Y2288" s="7" t="str" cm="1">
        <f t="array" ref="Y2288">_xlfn.IFS(S2288&lt;=2,"High",S2288=3,"Moderate",S2288&lt;=5,"Low")</f>
        <v>Low</v>
      </c>
      <c r="Z2288" s="7">
        <v>5</v>
      </c>
      <c r="AA2288" s="7" t="str" cm="1">
        <f t="array" ref="AA2288">_xlfn.IFS(S2288&lt;=2,"High",S2288=3,"Moderate",S2288&lt;=5,"Low")</f>
        <v>Low</v>
      </c>
      <c r="AB2288" s="5">
        <v>44890</v>
      </c>
      <c r="AC2288" s="7" t="s">
        <v>40</v>
      </c>
      <c r="AD2288" s="7" t="s">
        <v>50</v>
      </c>
      <c r="AE2288" s="7" t="s">
        <v>51</v>
      </c>
      <c r="AF2288" s="7">
        <v>4</v>
      </c>
      <c r="AG2288" s="8">
        <v>663.36</v>
      </c>
      <c r="AH2288" s="7">
        <v>75</v>
      </c>
      <c r="AI2288" s="7" t="str" cm="1">
        <f t="array" ref="AI2288">_xlfn.IFS(AH2288&lt;=25,"Young",AH2288&lt;=50,"Adult",AH2288&gt;50,"Old")</f>
        <v>Old</v>
      </c>
    </row>
    <row r="2289" spans="1:35" x14ac:dyDescent="0.35">
      <c r="A2289" s="11">
        <v>2813</v>
      </c>
      <c r="B2289" s="9">
        <v>44740</v>
      </c>
      <c r="C2289" s="10">
        <f t="shared" ca="1" si="35"/>
        <v>3.8944444444444444</v>
      </c>
      <c r="D2289" s="11" t="s">
        <v>27</v>
      </c>
      <c r="E2289" s="11" t="s">
        <v>28</v>
      </c>
      <c r="F2289" s="11" t="s">
        <v>29</v>
      </c>
      <c r="G2289" s="11" t="s">
        <v>30</v>
      </c>
      <c r="H2289" s="11" t="s">
        <v>55</v>
      </c>
      <c r="I2289" s="11" t="s">
        <v>54</v>
      </c>
      <c r="J2289" s="11" t="s">
        <v>33</v>
      </c>
      <c r="K2289" s="11" t="s">
        <v>100</v>
      </c>
      <c r="L2289" s="9">
        <v>26903</v>
      </c>
      <c r="M2289" s="11" t="s">
        <v>35</v>
      </c>
      <c r="N2289" s="11" t="s">
        <v>47</v>
      </c>
      <c r="O2289" s="11" t="s">
        <v>59</v>
      </c>
      <c r="P2289" s="11" t="s">
        <v>60</v>
      </c>
      <c r="Q2289" s="11" t="s">
        <v>39</v>
      </c>
      <c r="R2289" s="11" cm="1">
        <f t="array" ref="R2289">_xlfn.IFS(Table3[[#This Row],[Performance Levels]]="Exceeds",4,Table3[[#This Row],[Performance Levels]]="Fully Meets",3,Table3[[#This Row],[Performance Levels]]="PIP",1,Table3[[#This Row],[Performance Levels]]="Needs Improvement",2)</f>
        <v>3</v>
      </c>
      <c r="S2289" s="11">
        <v>1</v>
      </c>
      <c r="T2289" s="11" t="str" cm="1">
        <f t="array" ref="T2289">_xlfn.IFS(S2289&lt;=2,"Excellent",S2289=3,"Average",S2289&lt;=5,"Poor")</f>
        <v>Excellent</v>
      </c>
      <c r="U2289" s="9">
        <v>44801</v>
      </c>
      <c r="V2289" s="11">
        <v>4</v>
      </c>
      <c r="W2289" s="11" t="str" cm="1">
        <f t="array" ref="W2289">_xlfn.IFS(S2289&lt;=2,"High",S2289=3,"Moderate",S2289&lt;=5,"Low")</f>
        <v>High</v>
      </c>
      <c r="X2289" s="11">
        <v>4</v>
      </c>
      <c r="Y2289" s="11" t="str" cm="1">
        <f t="array" ref="Y2289">_xlfn.IFS(S2289&lt;=2,"High",S2289=3,"Moderate",S2289&lt;=5,"Low")</f>
        <v>High</v>
      </c>
      <c r="Z2289" s="11">
        <v>2</v>
      </c>
      <c r="AA2289" s="11" t="str" cm="1">
        <f t="array" ref="AA2289">_xlfn.IFS(S2289&lt;=2,"High",S2289=3,"Moderate",S2289&lt;=5,"Low")</f>
        <v>High</v>
      </c>
      <c r="AB2289" s="9">
        <v>45036</v>
      </c>
      <c r="AC2289" s="11" t="s">
        <v>67</v>
      </c>
      <c r="AD2289" s="11" t="s">
        <v>41</v>
      </c>
      <c r="AE2289" s="11" t="s">
        <v>62</v>
      </c>
      <c r="AF2289" s="11">
        <v>2</v>
      </c>
      <c r="AG2289" s="12">
        <v>249.88</v>
      </c>
      <c r="AH2289" s="11">
        <v>49</v>
      </c>
      <c r="AI2289" s="11" t="str" cm="1">
        <f t="array" ref="AI2289">_xlfn.IFS(AH2289&lt;=25,"Young",AH2289&lt;=50,"Adult",AH2289&gt;50,"Old")</f>
        <v>Adult</v>
      </c>
    </row>
    <row r="2290" spans="1:35" x14ac:dyDescent="0.35">
      <c r="A2290" s="7">
        <v>2814</v>
      </c>
      <c r="B2290" s="5">
        <v>43490</v>
      </c>
      <c r="C2290" s="6">
        <f t="shared" ca="1" si="35"/>
        <v>7.3194444444444446</v>
      </c>
      <c r="D2290" s="7" t="s">
        <v>27</v>
      </c>
      <c r="E2290" s="7" t="s">
        <v>84</v>
      </c>
      <c r="F2290" s="7" t="s">
        <v>29</v>
      </c>
      <c r="G2290" s="7" t="s">
        <v>45</v>
      </c>
      <c r="H2290" s="7" t="s">
        <v>44</v>
      </c>
      <c r="I2290" s="7" t="s">
        <v>32</v>
      </c>
      <c r="J2290" s="7" t="s">
        <v>33</v>
      </c>
      <c r="K2290" s="7" t="s">
        <v>69</v>
      </c>
      <c r="L2290" s="5">
        <v>27665</v>
      </c>
      <c r="M2290" s="7" t="s">
        <v>35</v>
      </c>
      <c r="N2290" s="7" t="s">
        <v>47</v>
      </c>
      <c r="O2290" s="7" t="s">
        <v>48</v>
      </c>
      <c r="P2290" s="7" t="s">
        <v>60</v>
      </c>
      <c r="Q2290" s="7" t="s">
        <v>39</v>
      </c>
      <c r="R2290" s="7" cm="1">
        <f t="array" ref="R2290">_xlfn.IFS(Table3[[#This Row],[Performance Levels]]="Exceeds",4,Table3[[#This Row],[Performance Levels]]="Fully Meets",3,Table3[[#This Row],[Performance Levels]]="PIP",1,Table3[[#This Row],[Performance Levels]]="Needs Improvement",2)</f>
        <v>3</v>
      </c>
      <c r="S2290" s="7">
        <v>2</v>
      </c>
      <c r="T2290" s="7" t="str" cm="1">
        <f t="array" ref="T2290">_xlfn.IFS(S2290&lt;=2,"Excellent",S2290=3,"Average",S2290&lt;=5,"Poor")</f>
        <v>Excellent</v>
      </c>
      <c r="U2290" s="5">
        <v>45120</v>
      </c>
      <c r="V2290" s="7">
        <v>4</v>
      </c>
      <c r="W2290" s="7" t="str" cm="1">
        <f t="array" ref="W2290">_xlfn.IFS(S2290&lt;=2,"High",S2290=3,"Moderate",S2290&lt;=5,"Low")</f>
        <v>High</v>
      </c>
      <c r="X2290" s="7">
        <v>1</v>
      </c>
      <c r="Y2290" s="7" t="str" cm="1">
        <f t="array" ref="Y2290">_xlfn.IFS(S2290&lt;=2,"High",S2290=3,"Moderate",S2290&lt;=5,"Low")</f>
        <v>High</v>
      </c>
      <c r="Z2290" s="7">
        <v>1</v>
      </c>
      <c r="AA2290" s="7" t="str" cm="1">
        <f t="array" ref="AA2290">_xlfn.IFS(S2290&lt;=2,"High",S2290=3,"Moderate",S2290&lt;=5,"Low")</f>
        <v>High</v>
      </c>
      <c r="AB2290" s="5">
        <v>45138</v>
      </c>
      <c r="AC2290" s="7" t="s">
        <v>40</v>
      </c>
      <c r="AD2290" s="7" t="s">
        <v>41</v>
      </c>
      <c r="AE2290" s="7" t="s">
        <v>72</v>
      </c>
      <c r="AF2290" s="7">
        <v>2</v>
      </c>
      <c r="AG2290" s="8">
        <v>809.89</v>
      </c>
      <c r="AH2290" s="7">
        <v>44</v>
      </c>
      <c r="AI2290" s="7" t="str" cm="1">
        <f t="array" ref="AI2290">_xlfn.IFS(AH2290&lt;=25,"Young",AH2290&lt;=50,"Adult",AH2290&gt;50,"Old")</f>
        <v>Adult</v>
      </c>
    </row>
    <row r="2291" spans="1:35" x14ac:dyDescent="0.35">
      <c r="A2291" s="11">
        <v>2815</v>
      </c>
      <c r="B2291" s="9">
        <v>45130</v>
      </c>
      <c r="C2291" s="10">
        <f t="shared" ca="1" si="35"/>
        <v>2.8250000000000002</v>
      </c>
      <c r="D2291" s="11" t="s">
        <v>27</v>
      </c>
      <c r="E2291" s="11" t="s">
        <v>43</v>
      </c>
      <c r="F2291" s="11" t="s">
        <v>29</v>
      </c>
      <c r="G2291" s="11" t="s">
        <v>30</v>
      </c>
      <c r="H2291" s="11" t="s">
        <v>31</v>
      </c>
      <c r="I2291" s="11" t="s">
        <v>45</v>
      </c>
      <c r="J2291" s="11" t="s">
        <v>33</v>
      </c>
      <c r="K2291" s="11" t="s">
        <v>95</v>
      </c>
      <c r="L2291" s="9">
        <v>28700</v>
      </c>
      <c r="M2291" s="11" t="s">
        <v>35</v>
      </c>
      <c r="N2291" s="11" t="s">
        <v>36</v>
      </c>
      <c r="O2291" s="11" t="s">
        <v>83</v>
      </c>
      <c r="P2291" s="11" t="s">
        <v>60</v>
      </c>
      <c r="Q2291" s="11" t="s">
        <v>39</v>
      </c>
      <c r="R2291" s="11" cm="1">
        <f t="array" ref="R2291">_xlfn.IFS(Table3[[#This Row],[Performance Levels]]="Exceeds",4,Table3[[#This Row],[Performance Levels]]="Fully Meets",3,Table3[[#This Row],[Performance Levels]]="PIP",1,Table3[[#This Row],[Performance Levels]]="Needs Improvement",2)</f>
        <v>3</v>
      </c>
      <c r="S2291" s="11">
        <v>4</v>
      </c>
      <c r="T2291" s="11" t="str" cm="1">
        <f t="array" ref="T2291">_xlfn.IFS(S2291&lt;=2,"Excellent",S2291=3,"Average",S2291&lt;=5,"Poor")</f>
        <v>Poor</v>
      </c>
      <c r="U2291" s="9">
        <v>44826</v>
      </c>
      <c r="V2291" s="11">
        <v>2</v>
      </c>
      <c r="W2291" s="11" t="str" cm="1">
        <f t="array" ref="W2291">_xlfn.IFS(S2291&lt;=2,"High",S2291=3,"Moderate",S2291&lt;=5,"Low")</f>
        <v>Low</v>
      </c>
      <c r="X2291" s="11">
        <v>5</v>
      </c>
      <c r="Y2291" s="11" t="str" cm="1">
        <f t="array" ref="Y2291">_xlfn.IFS(S2291&lt;=2,"High",S2291=3,"Moderate",S2291&lt;=5,"Low")</f>
        <v>Low</v>
      </c>
      <c r="Z2291" s="11">
        <v>3</v>
      </c>
      <c r="AA2291" s="11" t="str" cm="1">
        <f t="array" ref="AA2291">_xlfn.IFS(S2291&lt;=2,"High",S2291=3,"Moderate",S2291&lt;=5,"Low")</f>
        <v>Low</v>
      </c>
      <c r="AB2291" s="9">
        <v>45056</v>
      </c>
      <c r="AC2291" s="11" t="s">
        <v>61</v>
      </c>
      <c r="AD2291" s="11" t="s">
        <v>41</v>
      </c>
      <c r="AE2291" s="11" t="s">
        <v>62</v>
      </c>
      <c r="AF2291" s="11">
        <v>5</v>
      </c>
      <c r="AG2291" s="12">
        <v>224.58</v>
      </c>
      <c r="AH2291" s="11">
        <v>45</v>
      </c>
      <c r="AI2291" s="11" t="str" cm="1">
        <f t="array" ref="AI2291">_xlfn.IFS(AH2291&lt;=25,"Young",AH2291&lt;=50,"Adult",AH2291&gt;50,"Old")</f>
        <v>Adult</v>
      </c>
    </row>
    <row r="2292" spans="1:35" x14ac:dyDescent="0.35">
      <c r="A2292" s="7">
        <v>2816</v>
      </c>
      <c r="B2292" s="5">
        <v>44767</v>
      </c>
      <c r="C2292" s="6">
        <f t="shared" ca="1" si="35"/>
        <v>3.8194444444444446</v>
      </c>
      <c r="D2292" s="7" t="s">
        <v>27</v>
      </c>
      <c r="E2292" s="7" t="s">
        <v>86</v>
      </c>
      <c r="F2292" s="7" t="s">
        <v>29</v>
      </c>
      <c r="G2292" s="7" t="s">
        <v>54</v>
      </c>
      <c r="H2292" s="7" t="s">
        <v>31</v>
      </c>
      <c r="I2292" s="7" t="s">
        <v>32</v>
      </c>
      <c r="J2292" s="7" t="s">
        <v>33</v>
      </c>
      <c r="K2292" s="7" t="s">
        <v>64</v>
      </c>
      <c r="L2292" s="5">
        <v>33942</v>
      </c>
      <c r="M2292" s="7" t="s">
        <v>35</v>
      </c>
      <c r="N2292" s="7" t="s">
        <v>36</v>
      </c>
      <c r="O2292" s="7" t="s">
        <v>71</v>
      </c>
      <c r="P2292" s="7" t="s">
        <v>66</v>
      </c>
      <c r="Q2292" s="7" t="s">
        <v>39</v>
      </c>
      <c r="R2292" s="7" cm="1">
        <f t="array" ref="R2292">_xlfn.IFS(Table3[[#This Row],[Performance Levels]]="Exceeds",4,Table3[[#This Row],[Performance Levels]]="Fully Meets",3,Table3[[#This Row],[Performance Levels]]="PIP",1,Table3[[#This Row],[Performance Levels]]="Needs Improvement",2)</f>
        <v>3</v>
      </c>
      <c r="S2292" s="7">
        <v>5</v>
      </c>
      <c r="T2292" s="7" t="str" cm="1">
        <f t="array" ref="T2292">_xlfn.IFS(S2292&lt;=2,"Excellent",S2292=3,"Average",S2292&lt;=5,"Poor")</f>
        <v>Poor</v>
      </c>
      <c r="U2292" s="5">
        <v>45120</v>
      </c>
      <c r="V2292" s="7">
        <v>4</v>
      </c>
      <c r="W2292" s="7" t="str" cm="1">
        <f t="array" ref="W2292">_xlfn.IFS(S2292&lt;=2,"High",S2292=3,"Moderate",S2292&lt;=5,"Low")</f>
        <v>Low</v>
      </c>
      <c r="X2292" s="7">
        <v>2</v>
      </c>
      <c r="Y2292" s="7" t="str" cm="1">
        <f t="array" ref="Y2292">_xlfn.IFS(S2292&lt;=2,"High",S2292=3,"Moderate",S2292&lt;=5,"Low")</f>
        <v>Low</v>
      </c>
      <c r="Z2292" s="7">
        <v>4</v>
      </c>
      <c r="AA2292" s="7" t="str" cm="1">
        <f t="array" ref="AA2292">_xlfn.IFS(S2292&lt;=2,"High",S2292=3,"Moderate",S2292&lt;=5,"Low")</f>
        <v>Low</v>
      </c>
      <c r="AB2292" s="5">
        <v>45002</v>
      </c>
      <c r="AC2292" s="7" t="s">
        <v>61</v>
      </c>
      <c r="AD2292" s="7" t="s">
        <v>50</v>
      </c>
      <c r="AE2292" s="7" t="s">
        <v>51</v>
      </c>
      <c r="AF2292" s="7">
        <v>3</v>
      </c>
      <c r="AG2292" s="8">
        <v>251.78</v>
      </c>
      <c r="AH2292" s="7">
        <v>30</v>
      </c>
      <c r="AI2292" s="7" t="str" cm="1">
        <f t="array" ref="AI2292">_xlfn.IFS(AH2292&lt;=25,"Young",AH2292&lt;=50,"Adult",AH2292&gt;50,"Old")</f>
        <v>Adult</v>
      </c>
    </row>
    <row r="2293" spans="1:35" x14ac:dyDescent="0.35">
      <c r="A2293" s="11">
        <v>2817</v>
      </c>
      <c r="B2293" s="9">
        <v>44937</v>
      </c>
      <c r="C2293" s="10">
        <f t="shared" ca="1" si="35"/>
        <v>3.3583333333333334</v>
      </c>
      <c r="D2293" s="11" t="s">
        <v>27</v>
      </c>
      <c r="E2293" s="11" t="s">
        <v>63</v>
      </c>
      <c r="F2293" s="11" t="s">
        <v>29</v>
      </c>
      <c r="G2293" s="11" t="s">
        <v>30</v>
      </c>
      <c r="H2293" s="11" t="s">
        <v>44</v>
      </c>
      <c r="I2293" s="11" t="s">
        <v>45</v>
      </c>
      <c r="J2293" s="11" t="s">
        <v>33</v>
      </c>
      <c r="K2293" s="11" t="s">
        <v>69</v>
      </c>
      <c r="L2293" s="9">
        <v>36050</v>
      </c>
      <c r="M2293" s="11" t="s">
        <v>35</v>
      </c>
      <c r="N2293" s="11" t="s">
        <v>47</v>
      </c>
      <c r="O2293" s="11" t="s">
        <v>37</v>
      </c>
      <c r="P2293" s="11" t="s">
        <v>38</v>
      </c>
      <c r="Q2293" s="11" t="s">
        <v>39</v>
      </c>
      <c r="R2293" s="11" cm="1">
        <f t="array" ref="R2293">_xlfn.IFS(Table3[[#This Row],[Performance Levels]]="Exceeds",4,Table3[[#This Row],[Performance Levels]]="Fully Meets",3,Table3[[#This Row],[Performance Levels]]="PIP",1,Table3[[#This Row],[Performance Levels]]="Needs Improvement",2)</f>
        <v>3</v>
      </c>
      <c r="S2293" s="11">
        <v>4</v>
      </c>
      <c r="T2293" s="11" t="str" cm="1">
        <f t="array" ref="T2293">_xlfn.IFS(S2293&lt;=2,"Excellent",S2293=3,"Average",S2293&lt;=5,"Poor")</f>
        <v>Poor</v>
      </c>
      <c r="U2293" s="9">
        <v>44785</v>
      </c>
      <c r="V2293" s="11">
        <v>4</v>
      </c>
      <c r="W2293" s="11" t="str" cm="1">
        <f t="array" ref="W2293">_xlfn.IFS(S2293&lt;=2,"High",S2293=3,"Moderate",S2293&lt;=5,"Low")</f>
        <v>Low</v>
      </c>
      <c r="X2293" s="11">
        <v>1</v>
      </c>
      <c r="Y2293" s="11" t="str" cm="1">
        <f t="array" ref="Y2293">_xlfn.IFS(S2293&lt;=2,"High",S2293=3,"Moderate",S2293&lt;=5,"Low")</f>
        <v>Low</v>
      </c>
      <c r="Z2293" s="11">
        <v>5</v>
      </c>
      <c r="AA2293" s="11" t="str" cm="1">
        <f t="array" ref="AA2293">_xlfn.IFS(S2293&lt;=2,"High",S2293=3,"Moderate",S2293&lt;=5,"Low")</f>
        <v>Low</v>
      </c>
      <c r="AB2293" s="9">
        <v>44939</v>
      </c>
      <c r="AC2293" s="11" t="s">
        <v>67</v>
      </c>
      <c r="AD2293" s="11" t="s">
        <v>50</v>
      </c>
      <c r="AE2293" s="11" t="s">
        <v>42</v>
      </c>
      <c r="AF2293" s="11">
        <v>2</v>
      </c>
      <c r="AG2293" s="12">
        <v>314</v>
      </c>
      <c r="AH2293" s="11">
        <v>25</v>
      </c>
      <c r="AI2293" s="11" t="str" cm="1">
        <f t="array" ref="AI2293">_xlfn.IFS(AH2293&lt;=25,"Young",AH2293&lt;=50,"Adult",AH2293&gt;50,"Old")</f>
        <v>Young</v>
      </c>
    </row>
    <row r="2294" spans="1:35" x14ac:dyDescent="0.35">
      <c r="A2294" s="7">
        <v>2818</v>
      </c>
      <c r="B2294" s="5">
        <v>45135</v>
      </c>
      <c r="C2294" s="6">
        <f t="shared" ca="1" si="35"/>
        <v>2.8111111111111109</v>
      </c>
      <c r="D2294" s="7" t="s">
        <v>27</v>
      </c>
      <c r="E2294" s="7" t="s">
        <v>93</v>
      </c>
      <c r="F2294" s="7" t="s">
        <v>29</v>
      </c>
      <c r="G2294" s="7" t="s">
        <v>45</v>
      </c>
      <c r="H2294" s="7" t="s">
        <v>55</v>
      </c>
      <c r="I2294" s="7" t="s">
        <v>32</v>
      </c>
      <c r="J2294" s="7" t="s">
        <v>33</v>
      </c>
      <c r="K2294" s="7" t="s">
        <v>96</v>
      </c>
      <c r="L2294" s="5">
        <v>23395</v>
      </c>
      <c r="M2294" s="7" t="s">
        <v>35</v>
      </c>
      <c r="N2294" s="7" t="s">
        <v>47</v>
      </c>
      <c r="O2294" s="7" t="s">
        <v>48</v>
      </c>
      <c r="P2294" s="7" t="s">
        <v>60</v>
      </c>
      <c r="Q2294" s="7" t="s">
        <v>77</v>
      </c>
      <c r="R2294" s="7" cm="1">
        <f t="array" ref="R2294">_xlfn.IFS(Table3[[#This Row],[Performance Levels]]="Exceeds",4,Table3[[#This Row],[Performance Levels]]="Fully Meets",3,Table3[[#This Row],[Performance Levels]]="PIP",1,Table3[[#This Row],[Performance Levels]]="Needs Improvement",2)</f>
        <v>4</v>
      </c>
      <c r="S2294" s="7">
        <v>2</v>
      </c>
      <c r="T2294" s="7" t="str" cm="1">
        <f t="array" ref="T2294">_xlfn.IFS(S2294&lt;=2,"Excellent",S2294=3,"Average",S2294&lt;=5,"Poor")</f>
        <v>Excellent</v>
      </c>
      <c r="U2294" s="5">
        <v>45098</v>
      </c>
      <c r="V2294" s="7">
        <v>4</v>
      </c>
      <c r="W2294" s="7" t="str" cm="1">
        <f t="array" ref="W2294">_xlfn.IFS(S2294&lt;=2,"High",S2294=3,"Moderate",S2294&lt;=5,"Low")</f>
        <v>High</v>
      </c>
      <c r="X2294" s="7">
        <v>3</v>
      </c>
      <c r="Y2294" s="7" t="str" cm="1">
        <f t="array" ref="Y2294">_xlfn.IFS(S2294&lt;=2,"High",S2294=3,"Moderate",S2294&lt;=5,"Low")</f>
        <v>High</v>
      </c>
      <c r="Z2294" s="7">
        <v>3</v>
      </c>
      <c r="AA2294" s="7" t="str" cm="1">
        <f t="array" ref="AA2294">_xlfn.IFS(S2294&lt;=2,"High",S2294=3,"Moderate",S2294&lt;=5,"Low")</f>
        <v>High</v>
      </c>
      <c r="AB2294" s="5">
        <v>44984</v>
      </c>
      <c r="AC2294" s="7" t="s">
        <v>67</v>
      </c>
      <c r="AD2294" s="7" t="s">
        <v>50</v>
      </c>
      <c r="AE2294" s="7" t="s">
        <v>62</v>
      </c>
      <c r="AF2294" s="7">
        <v>5</v>
      </c>
      <c r="AG2294" s="8">
        <v>453.51</v>
      </c>
      <c r="AH2294" s="7">
        <v>59</v>
      </c>
      <c r="AI2294" s="7" t="str" cm="1">
        <f t="array" ref="AI2294">_xlfn.IFS(AH2294&lt;=25,"Young",AH2294&lt;=50,"Adult",AH2294&gt;50,"Old")</f>
        <v>Old</v>
      </c>
    </row>
    <row r="2295" spans="1:35" x14ac:dyDescent="0.35">
      <c r="A2295" s="11">
        <v>2819</v>
      </c>
      <c r="B2295" s="9">
        <v>45052</v>
      </c>
      <c r="C2295" s="10">
        <f t="shared" ca="1" si="35"/>
        <v>3.0388888888888888</v>
      </c>
      <c r="D2295" s="11" t="s">
        <v>27</v>
      </c>
      <c r="E2295" s="11" t="s">
        <v>73</v>
      </c>
      <c r="F2295" s="11" t="s">
        <v>29</v>
      </c>
      <c r="G2295" s="11" t="s">
        <v>54</v>
      </c>
      <c r="H2295" s="11" t="s">
        <v>31</v>
      </c>
      <c r="I2295" s="11" t="s">
        <v>45</v>
      </c>
      <c r="J2295" s="11" t="s">
        <v>33</v>
      </c>
      <c r="K2295" s="11" t="s">
        <v>64</v>
      </c>
      <c r="L2295" s="9">
        <v>36559</v>
      </c>
      <c r="M2295" s="11" t="s">
        <v>35</v>
      </c>
      <c r="N2295" s="11" t="s">
        <v>47</v>
      </c>
      <c r="O2295" s="11" t="s">
        <v>37</v>
      </c>
      <c r="P2295" s="11" t="s">
        <v>38</v>
      </c>
      <c r="Q2295" s="11" t="s">
        <v>39</v>
      </c>
      <c r="R2295" s="11" cm="1">
        <f t="array" ref="R2295">_xlfn.IFS(Table3[[#This Row],[Performance Levels]]="Exceeds",4,Table3[[#This Row],[Performance Levels]]="Fully Meets",3,Table3[[#This Row],[Performance Levels]]="PIP",1,Table3[[#This Row],[Performance Levels]]="Needs Improvement",2)</f>
        <v>3</v>
      </c>
      <c r="S2295" s="11">
        <v>4</v>
      </c>
      <c r="T2295" s="11" t="str" cm="1">
        <f t="array" ref="T2295">_xlfn.IFS(S2295&lt;=2,"Excellent",S2295=3,"Average",S2295&lt;=5,"Poor")</f>
        <v>Poor</v>
      </c>
      <c r="U2295" s="9">
        <v>44926</v>
      </c>
      <c r="V2295" s="11">
        <v>2</v>
      </c>
      <c r="W2295" s="11" t="str" cm="1">
        <f t="array" ref="W2295">_xlfn.IFS(S2295&lt;=2,"High",S2295=3,"Moderate",S2295&lt;=5,"Low")</f>
        <v>Low</v>
      </c>
      <c r="X2295" s="11">
        <v>3</v>
      </c>
      <c r="Y2295" s="11" t="str" cm="1">
        <f t="array" ref="Y2295">_xlfn.IFS(S2295&lt;=2,"High",S2295=3,"Moderate",S2295&lt;=5,"Low")</f>
        <v>Low</v>
      </c>
      <c r="Z2295" s="11">
        <v>4</v>
      </c>
      <c r="AA2295" s="11" t="str" cm="1">
        <f t="array" ref="AA2295">_xlfn.IFS(S2295&lt;=2,"High",S2295=3,"Moderate",S2295&lt;=5,"Low")</f>
        <v>Low</v>
      </c>
      <c r="AB2295" s="9">
        <v>45138</v>
      </c>
      <c r="AC2295" s="11" t="s">
        <v>40</v>
      </c>
      <c r="AD2295" s="11" t="s">
        <v>41</v>
      </c>
      <c r="AE2295" s="11" t="s">
        <v>42</v>
      </c>
      <c r="AF2295" s="11">
        <v>2</v>
      </c>
      <c r="AG2295" s="12">
        <v>595.4</v>
      </c>
      <c r="AH2295" s="11">
        <v>23</v>
      </c>
      <c r="AI2295" s="11" t="str" cm="1">
        <f t="array" ref="AI2295">_xlfn.IFS(AH2295&lt;=25,"Young",AH2295&lt;=50,"Adult",AH2295&gt;50,"Old")</f>
        <v>Young</v>
      </c>
    </row>
    <row r="2296" spans="1:35" x14ac:dyDescent="0.35">
      <c r="A2296" s="7">
        <v>2820</v>
      </c>
      <c r="B2296" s="5">
        <v>44822</v>
      </c>
      <c r="C2296" s="6">
        <f t="shared" ca="1" si="35"/>
        <v>3.6722222222222221</v>
      </c>
      <c r="D2296" s="7" t="s">
        <v>27</v>
      </c>
      <c r="E2296" s="7" t="s">
        <v>80</v>
      </c>
      <c r="F2296" s="7" t="s">
        <v>29</v>
      </c>
      <c r="G2296" s="7" t="s">
        <v>54</v>
      </c>
      <c r="H2296" s="7" t="s">
        <v>31</v>
      </c>
      <c r="I2296" s="7" t="s">
        <v>32</v>
      </c>
      <c r="J2296" s="7" t="s">
        <v>33</v>
      </c>
      <c r="K2296" s="7" t="s">
        <v>100</v>
      </c>
      <c r="L2296" s="5">
        <v>29045</v>
      </c>
      <c r="M2296" s="7" t="s">
        <v>35</v>
      </c>
      <c r="N2296" s="7" t="s">
        <v>47</v>
      </c>
      <c r="O2296" s="7" t="s">
        <v>48</v>
      </c>
      <c r="P2296" s="7" t="s">
        <v>76</v>
      </c>
      <c r="Q2296" s="7" t="s">
        <v>39</v>
      </c>
      <c r="R2296" s="7" cm="1">
        <f t="array" ref="R2296">_xlfn.IFS(Table3[[#This Row],[Performance Levels]]="Exceeds",4,Table3[[#This Row],[Performance Levels]]="Fully Meets",3,Table3[[#This Row],[Performance Levels]]="PIP",1,Table3[[#This Row],[Performance Levels]]="Needs Improvement",2)</f>
        <v>3</v>
      </c>
      <c r="S2296" s="7">
        <v>2</v>
      </c>
      <c r="T2296" s="7" t="str" cm="1">
        <f t="array" ref="T2296">_xlfn.IFS(S2296&lt;=2,"Excellent",S2296=3,"Average",S2296&lt;=5,"Poor")</f>
        <v>Excellent</v>
      </c>
      <c r="U2296" s="5">
        <v>44850</v>
      </c>
      <c r="V2296" s="7">
        <v>2</v>
      </c>
      <c r="W2296" s="7" t="str" cm="1">
        <f t="array" ref="W2296">_xlfn.IFS(S2296&lt;=2,"High",S2296=3,"Moderate",S2296&lt;=5,"Low")</f>
        <v>High</v>
      </c>
      <c r="X2296" s="7">
        <v>1</v>
      </c>
      <c r="Y2296" s="7" t="str" cm="1">
        <f t="array" ref="Y2296">_xlfn.IFS(S2296&lt;=2,"High",S2296=3,"Moderate",S2296&lt;=5,"Low")</f>
        <v>High</v>
      </c>
      <c r="Z2296" s="7">
        <v>5</v>
      </c>
      <c r="AA2296" s="7" t="str" cm="1">
        <f t="array" ref="AA2296">_xlfn.IFS(S2296&lt;=2,"High",S2296=3,"Moderate",S2296&lt;=5,"Low")</f>
        <v>High</v>
      </c>
      <c r="AB2296" s="5">
        <v>44857</v>
      </c>
      <c r="AC2296" s="7" t="s">
        <v>61</v>
      </c>
      <c r="AD2296" s="7" t="s">
        <v>50</v>
      </c>
      <c r="AE2296" s="7" t="s">
        <v>62</v>
      </c>
      <c r="AF2296" s="7">
        <v>2</v>
      </c>
      <c r="AG2296" s="8">
        <v>606.29999999999995</v>
      </c>
      <c r="AH2296" s="7">
        <v>43</v>
      </c>
      <c r="AI2296" s="7" t="str" cm="1">
        <f t="array" ref="AI2296">_xlfn.IFS(AH2296&lt;=25,"Young",AH2296&lt;=50,"Adult",AH2296&gt;50,"Old")</f>
        <v>Adult</v>
      </c>
    </row>
    <row r="2297" spans="1:35" x14ac:dyDescent="0.35">
      <c r="A2297" s="11">
        <v>2821</v>
      </c>
      <c r="B2297" s="9">
        <v>43716</v>
      </c>
      <c r="C2297" s="10">
        <f t="shared" ca="1" si="35"/>
        <v>6.7</v>
      </c>
      <c r="D2297" s="11" t="s">
        <v>27</v>
      </c>
      <c r="E2297" s="11" t="s">
        <v>53</v>
      </c>
      <c r="F2297" s="11" t="s">
        <v>29</v>
      </c>
      <c r="G2297" s="11" t="s">
        <v>54</v>
      </c>
      <c r="H2297" s="11" t="s">
        <v>55</v>
      </c>
      <c r="I2297" s="11" t="s">
        <v>32</v>
      </c>
      <c r="J2297" s="11" t="s">
        <v>33</v>
      </c>
      <c r="K2297" s="11" t="s">
        <v>69</v>
      </c>
      <c r="L2297" s="9">
        <v>36060</v>
      </c>
      <c r="M2297" s="11" t="s">
        <v>35</v>
      </c>
      <c r="N2297" s="11" t="s">
        <v>47</v>
      </c>
      <c r="O2297" s="11" t="s">
        <v>48</v>
      </c>
      <c r="P2297" s="11" t="s">
        <v>60</v>
      </c>
      <c r="Q2297" s="11" t="s">
        <v>39</v>
      </c>
      <c r="R2297" s="11" cm="1">
        <f t="array" ref="R2297">_xlfn.IFS(Table3[[#This Row],[Performance Levels]]="Exceeds",4,Table3[[#This Row],[Performance Levels]]="Fully Meets",3,Table3[[#This Row],[Performance Levels]]="PIP",1,Table3[[#This Row],[Performance Levels]]="Needs Improvement",2)</f>
        <v>3</v>
      </c>
      <c r="S2297" s="11">
        <v>2</v>
      </c>
      <c r="T2297" s="11" t="str" cm="1">
        <f t="array" ref="T2297">_xlfn.IFS(S2297&lt;=2,"Excellent",S2297=3,"Average",S2297&lt;=5,"Poor")</f>
        <v>Excellent</v>
      </c>
      <c r="U2297" s="9">
        <v>45028</v>
      </c>
      <c r="V2297" s="11">
        <v>2</v>
      </c>
      <c r="W2297" s="11" t="str" cm="1">
        <f t="array" ref="W2297">_xlfn.IFS(S2297&lt;=2,"High",S2297=3,"Moderate",S2297&lt;=5,"Low")</f>
        <v>High</v>
      </c>
      <c r="X2297" s="11">
        <v>5</v>
      </c>
      <c r="Y2297" s="11" t="str" cm="1">
        <f t="array" ref="Y2297">_xlfn.IFS(S2297&lt;=2,"High",S2297=3,"Moderate",S2297&lt;=5,"Low")</f>
        <v>High</v>
      </c>
      <c r="Z2297" s="11">
        <v>5</v>
      </c>
      <c r="AA2297" s="11" t="str" cm="1">
        <f t="array" ref="AA2297">_xlfn.IFS(S2297&lt;=2,"High",S2297=3,"Moderate",S2297&lt;=5,"Low")</f>
        <v>High</v>
      </c>
      <c r="AB2297" s="9">
        <v>44991</v>
      </c>
      <c r="AC2297" s="11" t="s">
        <v>67</v>
      </c>
      <c r="AD2297" s="11" t="s">
        <v>41</v>
      </c>
      <c r="AE2297" s="11" t="s">
        <v>51</v>
      </c>
      <c r="AF2297" s="11">
        <v>5</v>
      </c>
      <c r="AG2297" s="12">
        <v>841.22</v>
      </c>
      <c r="AH2297" s="11">
        <v>21</v>
      </c>
      <c r="AI2297" s="11" t="str" cm="1">
        <f t="array" ref="AI2297">_xlfn.IFS(AH2297&lt;=25,"Young",AH2297&lt;=50,"Adult",AH2297&gt;50,"Old")</f>
        <v>Young</v>
      </c>
    </row>
    <row r="2298" spans="1:35" x14ac:dyDescent="0.35">
      <c r="A2298" s="7">
        <v>2822</v>
      </c>
      <c r="B2298" s="5">
        <v>43707</v>
      </c>
      <c r="C2298" s="6">
        <f t="shared" ca="1" si="35"/>
        <v>6.7222222222222223</v>
      </c>
      <c r="D2298" s="7" t="s">
        <v>27</v>
      </c>
      <c r="E2298" s="7" t="s">
        <v>68</v>
      </c>
      <c r="F2298" s="7" t="s">
        <v>29</v>
      </c>
      <c r="G2298" s="7" t="s">
        <v>45</v>
      </c>
      <c r="H2298" s="7" t="s">
        <v>55</v>
      </c>
      <c r="I2298" s="7" t="s">
        <v>45</v>
      </c>
      <c r="J2298" s="7" t="s">
        <v>33</v>
      </c>
      <c r="K2298" s="7" t="s">
        <v>46</v>
      </c>
      <c r="L2298" s="5">
        <v>21624</v>
      </c>
      <c r="M2298" s="7" t="s">
        <v>35</v>
      </c>
      <c r="N2298" s="7" t="s">
        <v>36</v>
      </c>
      <c r="O2298" s="7" t="s">
        <v>37</v>
      </c>
      <c r="P2298" s="7" t="s">
        <v>76</v>
      </c>
      <c r="Q2298" s="7" t="s">
        <v>39</v>
      </c>
      <c r="R2298" s="7" cm="1">
        <f t="array" ref="R2298">_xlfn.IFS(Table3[[#This Row],[Performance Levels]]="Exceeds",4,Table3[[#This Row],[Performance Levels]]="Fully Meets",3,Table3[[#This Row],[Performance Levels]]="PIP",1,Table3[[#This Row],[Performance Levels]]="Needs Improvement",2)</f>
        <v>3</v>
      </c>
      <c r="S2298" s="7">
        <v>4</v>
      </c>
      <c r="T2298" s="7" t="str" cm="1">
        <f t="array" ref="T2298">_xlfn.IFS(S2298&lt;=2,"Excellent",S2298=3,"Average",S2298&lt;=5,"Poor")</f>
        <v>Poor</v>
      </c>
      <c r="U2298" s="5">
        <v>45070</v>
      </c>
      <c r="V2298" s="7">
        <v>2</v>
      </c>
      <c r="W2298" s="7" t="str" cm="1">
        <f t="array" ref="W2298">_xlfn.IFS(S2298&lt;=2,"High",S2298=3,"Moderate",S2298&lt;=5,"Low")</f>
        <v>Low</v>
      </c>
      <c r="X2298" s="7">
        <v>3</v>
      </c>
      <c r="Y2298" s="7" t="str" cm="1">
        <f t="array" ref="Y2298">_xlfn.IFS(S2298&lt;=2,"High",S2298=3,"Moderate",S2298&lt;=5,"Low")</f>
        <v>Low</v>
      </c>
      <c r="Z2298" s="7">
        <v>3</v>
      </c>
      <c r="AA2298" s="7" t="str" cm="1">
        <f t="array" ref="AA2298">_xlfn.IFS(S2298&lt;=2,"High",S2298=3,"Moderate",S2298&lt;=5,"Low")</f>
        <v>Low</v>
      </c>
      <c r="AB2298" s="5">
        <v>44822</v>
      </c>
      <c r="AC2298" s="7" t="s">
        <v>91</v>
      </c>
      <c r="AD2298" s="7" t="s">
        <v>41</v>
      </c>
      <c r="AE2298" s="7" t="s">
        <v>42</v>
      </c>
      <c r="AF2298" s="7">
        <v>4</v>
      </c>
      <c r="AG2298" s="8">
        <v>912.5</v>
      </c>
      <c r="AH2298" s="7">
        <v>60</v>
      </c>
      <c r="AI2298" s="7" t="str" cm="1">
        <f t="array" ref="AI2298">_xlfn.IFS(AH2298&lt;=25,"Young",AH2298&lt;=50,"Adult",AH2298&gt;50,"Old")</f>
        <v>Old</v>
      </c>
    </row>
    <row r="2299" spans="1:35" x14ac:dyDescent="0.35">
      <c r="A2299" s="11">
        <v>2823</v>
      </c>
      <c r="B2299" s="9">
        <v>45068</v>
      </c>
      <c r="C2299" s="10">
        <f t="shared" ca="1" si="35"/>
        <v>2.9944444444444445</v>
      </c>
      <c r="D2299" s="11" t="s">
        <v>27</v>
      </c>
      <c r="E2299" s="11" t="s">
        <v>28</v>
      </c>
      <c r="F2299" s="11" t="s">
        <v>29</v>
      </c>
      <c r="G2299" s="11" t="s">
        <v>30</v>
      </c>
      <c r="H2299" s="11" t="s">
        <v>55</v>
      </c>
      <c r="I2299" s="11" t="s">
        <v>45</v>
      </c>
      <c r="J2299" s="11" t="s">
        <v>33</v>
      </c>
      <c r="K2299" s="11" t="s">
        <v>64</v>
      </c>
      <c r="L2299" s="9">
        <v>31388</v>
      </c>
      <c r="M2299" s="11" t="s">
        <v>35</v>
      </c>
      <c r="N2299" s="11" t="s">
        <v>36</v>
      </c>
      <c r="O2299" s="11" t="s">
        <v>37</v>
      </c>
      <c r="P2299" s="11" t="s">
        <v>76</v>
      </c>
      <c r="Q2299" s="11" t="s">
        <v>39</v>
      </c>
      <c r="R2299" s="11" cm="1">
        <f t="array" ref="R2299">_xlfn.IFS(Table3[[#This Row],[Performance Levels]]="Exceeds",4,Table3[[#This Row],[Performance Levels]]="Fully Meets",3,Table3[[#This Row],[Performance Levels]]="PIP",1,Table3[[#This Row],[Performance Levels]]="Needs Improvement",2)</f>
        <v>3</v>
      </c>
      <c r="S2299" s="11">
        <v>2</v>
      </c>
      <c r="T2299" s="11" t="str" cm="1">
        <f t="array" ref="T2299">_xlfn.IFS(S2299&lt;=2,"Excellent",S2299=3,"Average",S2299&lt;=5,"Poor")</f>
        <v>Excellent</v>
      </c>
      <c r="U2299" s="9">
        <v>44949</v>
      </c>
      <c r="V2299" s="11">
        <v>5</v>
      </c>
      <c r="W2299" s="11" t="str" cm="1">
        <f t="array" ref="W2299">_xlfn.IFS(S2299&lt;=2,"High",S2299=3,"Moderate",S2299&lt;=5,"Low")</f>
        <v>High</v>
      </c>
      <c r="X2299" s="11">
        <v>2</v>
      </c>
      <c r="Y2299" s="11" t="str" cm="1">
        <f t="array" ref="Y2299">_xlfn.IFS(S2299&lt;=2,"High",S2299=3,"Moderate",S2299&lt;=5,"Low")</f>
        <v>High</v>
      </c>
      <c r="Z2299" s="11">
        <v>1</v>
      </c>
      <c r="AA2299" s="11" t="str" cm="1">
        <f t="array" ref="AA2299">_xlfn.IFS(S2299&lt;=2,"High",S2299=3,"Moderate",S2299&lt;=5,"Low")</f>
        <v>High</v>
      </c>
      <c r="AB2299" s="9">
        <v>44808</v>
      </c>
      <c r="AC2299" s="11" t="s">
        <v>91</v>
      </c>
      <c r="AD2299" s="11" t="s">
        <v>50</v>
      </c>
      <c r="AE2299" s="11" t="s">
        <v>51</v>
      </c>
      <c r="AF2299" s="11">
        <v>2</v>
      </c>
      <c r="AG2299" s="12">
        <v>196.27</v>
      </c>
      <c r="AH2299" s="11">
        <v>38</v>
      </c>
      <c r="AI2299" s="11" t="str" cm="1">
        <f t="array" ref="AI2299">_xlfn.IFS(AH2299&lt;=25,"Young",AH2299&lt;=50,"Adult",AH2299&gt;50,"Old")</f>
        <v>Adult</v>
      </c>
    </row>
    <row r="2300" spans="1:35" x14ac:dyDescent="0.35">
      <c r="A2300" s="7">
        <v>2824</v>
      </c>
      <c r="B2300" s="5">
        <v>44257</v>
      </c>
      <c r="C2300" s="6">
        <f t="shared" ca="1" si="35"/>
        <v>5.2166666666666668</v>
      </c>
      <c r="D2300" s="7" t="s">
        <v>105</v>
      </c>
      <c r="E2300" s="7" t="s">
        <v>43</v>
      </c>
      <c r="F2300" s="7" t="s">
        <v>29</v>
      </c>
      <c r="G2300" s="7" t="s">
        <v>45</v>
      </c>
      <c r="H2300" s="7" t="s">
        <v>44</v>
      </c>
      <c r="I2300" s="7" t="s">
        <v>54</v>
      </c>
      <c r="J2300" s="7" t="s">
        <v>33</v>
      </c>
      <c r="K2300" s="7" t="s">
        <v>100</v>
      </c>
      <c r="L2300" s="5">
        <v>23005</v>
      </c>
      <c r="M2300" s="7" t="s">
        <v>35</v>
      </c>
      <c r="N2300" s="7" t="s">
        <v>47</v>
      </c>
      <c r="O2300" s="7" t="s">
        <v>48</v>
      </c>
      <c r="P2300" s="7" t="s">
        <v>38</v>
      </c>
      <c r="Q2300" s="7" t="s">
        <v>39</v>
      </c>
      <c r="R2300" s="7" cm="1">
        <f t="array" ref="R2300">_xlfn.IFS(Table3[[#This Row],[Performance Levels]]="Exceeds",4,Table3[[#This Row],[Performance Levels]]="Fully Meets",3,Table3[[#This Row],[Performance Levels]]="PIP",1,Table3[[#This Row],[Performance Levels]]="Needs Improvement",2)</f>
        <v>3</v>
      </c>
      <c r="S2300" s="7">
        <v>5</v>
      </c>
      <c r="T2300" s="7" t="str" cm="1">
        <f t="array" ref="T2300">_xlfn.IFS(S2300&lt;=2,"Excellent",S2300=3,"Average",S2300&lt;=5,"Poor")</f>
        <v>Poor</v>
      </c>
      <c r="U2300" s="5">
        <v>44813</v>
      </c>
      <c r="V2300" s="7">
        <v>1</v>
      </c>
      <c r="W2300" s="7" t="str" cm="1">
        <f t="array" ref="W2300">_xlfn.IFS(S2300&lt;=2,"High",S2300=3,"Moderate",S2300&lt;=5,"Low")</f>
        <v>Low</v>
      </c>
      <c r="X2300" s="7">
        <v>4</v>
      </c>
      <c r="Y2300" s="7" t="str" cm="1">
        <f t="array" ref="Y2300">_xlfn.IFS(S2300&lt;=2,"High",S2300=3,"Moderate",S2300&lt;=5,"Low")</f>
        <v>Low</v>
      </c>
      <c r="Z2300" s="7">
        <v>1</v>
      </c>
      <c r="AA2300" s="7" t="str" cm="1">
        <f t="array" ref="AA2300">_xlfn.IFS(S2300&lt;=2,"High",S2300=3,"Moderate",S2300&lt;=5,"Low")</f>
        <v>Low</v>
      </c>
      <c r="AB2300" s="5">
        <v>44811</v>
      </c>
      <c r="AC2300" s="7" t="s">
        <v>61</v>
      </c>
      <c r="AD2300" s="7" t="s">
        <v>41</v>
      </c>
      <c r="AE2300" s="7" t="s">
        <v>51</v>
      </c>
      <c r="AF2300" s="7">
        <v>1</v>
      </c>
      <c r="AG2300" s="8">
        <v>224.09</v>
      </c>
      <c r="AH2300" s="7">
        <v>59</v>
      </c>
      <c r="AI2300" s="7" t="str" cm="1">
        <f t="array" ref="AI2300">_xlfn.IFS(AH2300&lt;=25,"Young",AH2300&lt;=50,"Adult",AH2300&gt;50,"Old")</f>
        <v>Old</v>
      </c>
    </row>
    <row r="2301" spans="1:35" x14ac:dyDescent="0.35">
      <c r="A2301" s="11">
        <v>2825</v>
      </c>
      <c r="B2301" s="9">
        <v>44970</v>
      </c>
      <c r="C2301" s="10">
        <f t="shared" ca="1" si="35"/>
        <v>3.2694444444444444</v>
      </c>
      <c r="D2301" s="11" t="s">
        <v>105</v>
      </c>
      <c r="E2301" s="11" t="s">
        <v>86</v>
      </c>
      <c r="F2301" s="11" t="s">
        <v>29</v>
      </c>
      <c r="G2301" s="11" t="s">
        <v>54</v>
      </c>
      <c r="H2301" s="11" t="s">
        <v>31</v>
      </c>
      <c r="I2301" s="11" t="s">
        <v>32</v>
      </c>
      <c r="J2301" s="11" t="s">
        <v>33</v>
      </c>
      <c r="K2301" s="11" t="s">
        <v>98</v>
      </c>
      <c r="L2301" s="9">
        <v>30314</v>
      </c>
      <c r="M2301" s="11" t="s">
        <v>35</v>
      </c>
      <c r="N2301" s="11" t="s">
        <v>47</v>
      </c>
      <c r="O2301" s="11" t="s">
        <v>48</v>
      </c>
      <c r="P2301" s="11" t="s">
        <v>38</v>
      </c>
      <c r="Q2301" s="11" t="s">
        <v>39</v>
      </c>
      <c r="R2301" s="11" cm="1">
        <f t="array" ref="R2301">_xlfn.IFS(Table3[[#This Row],[Performance Levels]]="Exceeds",4,Table3[[#This Row],[Performance Levels]]="Fully Meets",3,Table3[[#This Row],[Performance Levels]]="PIP",1,Table3[[#This Row],[Performance Levels]]="Needs Improvement",2)</f>
        <v>3</v>
      </c>
      <c r="S2301" s="11">
        <v>4</v>
      </c>
      <c r="T2301" s="11" t="str" cm="1">
        <f t="array" ref="T2301">_xlfn.IFS(S2301&lt;=2,"Excellent",S2301=3,"Average",S2301&lt;=5,"Poor")</f>
        <v>Poor</v>
      </c>
      <c r="U2301" s="9">
        <v>44979</v>
      </c>
      <c r="V2301" s="11">
        <v>5</v>
      </c>
      <c r="W2301" s="11" t="str" cm="1">
        <f t="array" ref="W2301">_xlfn.IFS(S2301&lt;=2,"High",S2301=3,"Moderate",S2301&lt;=5,"Low")</f>
        <v>Low</v>
      </c>
      <c r="X2301" s="11">
        <v>4</v>
      </c>
      <c r="Y2301" s="11" t="str" cm="1">
        <f t="array" ref="Y2301">_xlfn.IFS(S2301&lt;=2,"High",S2301=3,"Moderate",S2301&lt;=5,"Low")</f>
        <v>Low</v>
      </c>
      <c r="Z2301" s="11">
        <v>4</v>
      </c>
      <c r="AA2301" s="11" t="str" cm="1">
        <f t="array" ref="AA2301">_xlfn.IFS(S2301&lt;=2,"High",S2301=3,"Moderate",S2301&lt;=5,"Low")</f>
        <v>Low</v>
      </c>
      <c r="AB2301" s="9">
        <v>44867</v>
      </c>
      <c r="AC2301" s="11" t="s">
        <v>67</v>
      </c>
      <c r="AD2301" s="11" t="s">
        <v>50</v>
      </c>
      <c r="AE2301" s="11" t="s">
        <v>62</v>
      </c>
      <c r="AF2301" s="11">
        <v>2</v>
      </c>
      <c r="AG2301" s="12">
        <v>363.8</v>
      </c>
      <c r="AH2301" s="11">
        <v>41</v>
      </c>
      <c r="AI2301" s="11" t="str" cm="1">
        <f t="array" ref="AI2301">_xlfn.IFS(AH2301&lt;=25,"Young",AH2301&lt;=50,"Adult",AH2301&gt;50,"Old")</f>
        <v>Adult</v>
      </c>
    </row>
    <row r="2302" spans="1:35" x14ac:dyDescent="0.35">
      <c r="A2302" s="7">
        <v>2827</v>
      </c>
      <c r="B2302" s="5">
        <v>43880</v>
      </c>
      <c r="C2302" s="6">
        <f t="shared" ca="1" si="35"/>
        <v>6.2527777777777782</v>
      </c>
      <c r="D2302" s="7" t="s">
        <v>105</v>
      </c>
      <c r="E2302" s="7" t="s">
        <v>93</v>
      </c>
      <c r="F2302" s="7" t="s">
        <v>107</v>
      </c>
      <c r="G2302" s="7" t="s">
        <v>54</v>
      </c>
      <c r="H2302" s="7" t="s">
        <v>44</v>
      </c>
      <c r="I2302" s="7" t="s">
        <v>54</v>
      </c>
      <c r="J2302" s="7" t="s">
        <v>33</v>
      </c>
      <c r="K2302" s="7" t="s">
        <v>69</v>
      </c>
      <c r="L2302" s="5">
        <v>29442</v>
      </c>
      <c r="M2302" s="7" t="s">
        <v>35</v>
      </c>
      <c r="N2302" s="7" t="s">
        <v>36</v>
      </c>
      <c r="O2302" s="7" t="s">
        <v>59</v>
      </c>
      <c r="P2302" s="7" t="s">
        <v>66</v>
      </c>
      <c r="Q2302" s="7" t="s">
        <v>39</v>
      </c>
      <c r="R2302" s="7" cm="1">
        <f t="array" ref="R2302">_xlfn.IFS(Table3[[#This Row],[Performance Levels]]="Exceeds",4,Table3[[#This Row],[Performance Levels]]="Fully Meets",3,Table3[[#This Row],[Performance Levels]]="PIP",1,Table3[[#This Row],[Performance Levels]]="Needs Improvement",2)</f>
        <v>3</v>
      </c>
      <c r="S2302" s="7">
        <v>4</v>
      </c>
      <c r="T2302" s="7" t="str" cm="1">
        <f t="array" ref="T2302">_xlfn.IFS(S2302&lt;=2,"Excellent",S2302=3,"Average",S2302&lt;=5,"Poor")</f>
        <v>Poor</v>
      </c>
      <c r="U2302" s="5">
        <v>44803</v>
      </c>
      <c r="V2302" s="7">
        <v>4</v>
      </c>
      <c r="W2302" s="7" t="str" cm="1">
        <f t="array" ref="W2302">_xlfn.IFS(S2302&lt;=2,"High",S2302=3,"Moderate",S2302&lt;=5,"Low")</f>
        <v>Low</v>
      </c>
      <c r="X2302" s="7">
        <v>4</v>
      </c>
      <c r="Y2302" s="7" t="str" cm="1">
        <f t="array" ref="Y2302">_xlfn.IFS(S2302&lt;=2,"High",S2302=3,"Moderate",S2302&lt;=5,"Low")</f>
        <v>Low</v>
      </c>
      <c r="Z2302" s="7">
        <v>5</v>
      </c>
      <c r="AA2302" s="7" t="str" cm="1">
        <f t="array" ref="AA2302">_xlfn.IFS(S2302&lt;=2,"High",S2302=3,"Moderate",S2302&lt;=5,"Low")</f>
        <v>Low</v>
      </c>
      <c r="AB2302" s="5">
        <v>44811</v>
      </c>
      <c r="AC2302" s="7" t="s">
        <v>40</v>
      </c>
      <c r="AD2302" s="7" t="s">
        <v>41</v>
      </c>
      <c r="AE2302" s="7" t="s">
        <v>51</v>
      </c>
      <c r="AF2302" s="7">
        <v>1</v>
      </c>
      <c r="AG2302" s="8">
        <v>629.85</v>
      </c>
      <c r="AH2302" s="7">
        <v>40</v>
      </c>
      <c r="AI2302" s="7" t="str" cm="1">
        <f t="array" ref="AI2302">_xlfn.IFS(AH2302&lt;=25,"Young",AH2302&lt;=50,"Adult",AH2302&gt;50,"Old")</f>
        <v>Adult</v>
      </c>
    </row>
    <row r="2303" spans="1:35" x14ac:dyDescent="0.35">
      <c r="A2303" s="11">
        <v>2828</v>
      </c>
      <c r="B2303" s="9">
        <v>44484</v>
      </c>
      <c r="C2303" s="10">
        <f t="shared" ca="1" si="35"/>
        <v>4.5972222222222223</v>
      </c>
      <c r="D2303" s="11" t="s">
        <v>105</v>
      </c>
      <c r="E2303" s="11" t="s">
        <v>73</v>
      </c>
      <c r="F2303" s="11" t="s">
        <v>107</v>
      </c>
      <c r="G2303" s="11" t="s">
        <v>54</v>
      </c>
      <c r="H2303" s="11" t="s">
        <v>44</v>
      </c>
      <c r="I2303" s="11" t="s">
        <v>32</v>
      </c>
      <c r="J2303" s="11" t="s">
        <v>33</v>
      </c>
      <c r="K2303" s="11" t="s">
        <v>69</v>
      </c>
      <c r="L2303" s="9">
        <v>52728</v>
      </c>
      <c r="M2303" s="11" t="s">
        <v>35</v>
      </c>
      <c r="N2303" s="11" t="s">
        <v>36</v>
      </c>
      <c r="O2303" s="11" t="s">
        <v>71</v>
      </c>
      <c r="P2303" s="11" t="s">
        <v>60</v>
      </c>
      <c r="Q2303" s="11" t="s">
        <v>39</v>
      </c>
      <c r="R2303" s="11" cm="1">
        <f t="array" ref="R2303">_xlfn.IFS(Table3[[#This Row],[Performance Levels]]="Exceeds",4,Table3[[#This Row],[Performance Levels]]="Fully Meets",3,Table3[[#This Row],[Performance Levels]]="PIP",1,Table3[[#This Row],[Performance Levels]]="Needs Improvement",2)</f>
        <v>3</v>
      </c>
      <c r="S2303" s="11">
        <v>2</v>
      </c>
      <c r="T2303" s="11" t="str" cm="1">
        <f t="array" ref="T2303">_xlfn.IFS(S2303&lt;=2,"Excellent",S2303=3,"Average",S2303&lt;=5,"Poor")</f>
        <v>Excellent</v>
      </c>
      <c r="U2303" s="9">
        <v>44983</v>
      </c>
      <c r="V2303" s="11">
        <v>5</v>
      </c>
      <c r="W2303" s="11" t="str" cm="1">
        <f t="array" ref="W2303">_xlfn.IFS(S2303&lt;=2,"High",S2303=3,"Moderate",S2303&lt;=5,"Low")</f>
        <v>High</v>
      </c>
      <c r="X2303" s="11">
        <v>5</v>
      </c>
      <c r="Y2303" s="11" t="str" cm="1">
        <f t="array" ref="Y2303">_xlfn.IFS(S2303&lt;=2,"High",S2303=3,"Moderate",S2303&lt;=5,"Low")</f>
        <v>High</v>
      </c>
      <c r="Z2303" s="11">
        <v>3</v>
      </c>
      <c r="AA2303" s="11" t="str" cm="1">
        <f t="array" ref="AA2303">_xlfn.IFS(S2303&lt;=2,"High",S2303=3,"Moderate",S2303&lt;=5,"Low")</f>
        <v>High</v>
      </c>
      <c r="AB2303" s="9">
        <v>44956</v>
      </c>
      <c r="AC2303" s="11" t="s">
        <v>91</v>
      </c>
      <c r="AD2303" s="11" t="s">
        <v>41</v>
      </c>
      <c r="AE2303" s="11" t="s">
        <v>62</v>
      </c>
      <c r="AF2303" s="11">
        <v>3</v>
      </c>
      <c r="AG2303" s="12">
        <v>915.92</v>
      </c>
      <c r="AH2303" s="11">
        <v>77</v>
      </c>
      <c r="AI2303" s="11" t="str" cm="1">
        <f t="array" ref="AI2303">_xlfn.IFS(AH2303&lt;=25,"Young",AH2303&lt;=50,"Adult",AH2303&gt;50,"Old")</f>
        <v>Old</v>
      </c>
    </row>
    <row r="2304" spans="1:35" x14ac:dyDescent="0.35">
      <c r="A2304" s="7">
        <v>2829</v>
      </c>
      <c r="B2304" s="5">
        <v>44881</v>
      </c>
      <c r="C2304" s="6">
        <f t="shared" ca="1" si="35"/>
        <v>3.5111111111111111</v>
      </c>
      <c r="D2304" s="7" t="s">
        <v>27</v>
      </c>
      <c r="E2304" s="7" t="s">
        <v>73</v>
      </c>
      <c r="F2304" s="7" t="s">
        <v>29</v>
      </c>
      <c r="G2304" s="7" t="s">
        <v>45</v>
      </c>
      <c r="H2304" s="7" t="s">
        <v>55</v>
      </c>
      <c r="I2304" s="7" t="s">
        <v>45</v>
      </c>
      <c r="J2304" s="7" t="s">
        <v>33</v>
      </c>
      <c r="K2304" s="7" t="s">
        <v>78</v>
      </c>
      <c r="L2304" s="5">
        <v>53796</v>
      </c>
      <c r="M2304" s="7" t="s">
        <v>35</v>
      </c>
      <c r="N2304" s="7" t="s">
        <v>47</v>
      </c>
      <c r="O2304" s="7" t="s">
        <v>59</v>
      </c>
      <c r="P2304" s="7" t="s">
        <v>60</v>
      </c>
      <c r="Q2304" s="7" t="s">
        <v>39</v>
      </c>
      <c r="R2304" s="7" cm="1">
        <f t="array" ref="R2304">_xlfn.IFS(Table3[[#This Row],[Performance Levels]]="Exceeds",4,Table3[[#This Row],[Performance Levels]]="Fully Meets",3,Table3[[#This Row],[Performance Levels]]="PIP",1,Table3[[#This Row],[Performance Levels]]="Needs Improvement",2)</f>
        <v>3</v>
      </c>
      <c r="S2304" s="7">
        <v>2</v>
      </c>
      <c r="T2304" s="7" t="str" cm="1">
        <f t="array" ref="T2304">_xlfn.IFS(S2304&lt;=2,"Excellent",S2304=3,"Average",S2304&lt;=5,"Poor")</f>
        <v>Excellent</v>
      </c>
      <c r="U2304" s="5">
        <v>44964</v>
      </c>
      <c r="V2304" s="7">
        <v>2</v>
      </c>
      <c r="W2304" s="7" t="str" cm="1">
        <f t="array" ref="W2304">_xlfn.IFS(S2304&lt;=2,"High",S2304=3,"Moderate",S2304&lt;=5,"Low")</f>
        <v>High</v>
      </c>
      <c r="X2304" s="7">
        <v>5</v>
      </c>
      <c r="Y2304" s="7" t="str" cm="1">
        <f t="array" ref="Y2304">_xlfn.IFS(S2304&lt;=2,"High",S2304=3,"Moderate",S2304&lt;=5,"Low")</f>
        <v>High</v>
      </c>
      <c r="Z2304" s="7">
        <v>3</v>
      </c>
      <c r="AA2304" s="7" t="str" cm="1">
        <f t="array" ref="AA2304">_xlfn.IFS(S2304&lt;=2,"High",S2304=3,"Moderate",S2304&lt;=5,"Low")</f>
        <v>High</v>
      </c>
      <c r="AB2304" s="5">
        <v>44860</v>
      </c>
      <c r="AC2304" s="7" t="s">
        <v>49</v>
      </c>
      <c r="AD2304" s="7" t="s">
        <v>50</v>
      </c>
      <c r="AE2304" s="7" t="s">
        <v>72</v>
      </c>
      <c r="AF2304" s="7">
        <v>3</v>
      </c>
      <c r="AG2304" s="8">
        <v>487.27</v>
      </c>
      <c r="AH2304" s="7">
        <v>75</v>
      </c>
      <c r="AI2304" s="7" t="str" cm="1">
        <f t="array" ref="AI2304">_xlfn.IFS(AH2304&lt;=25,"Young",AH2304&lt;=50,"Adult",AH2304&gt;50,"Old")</f>
        <v>Old</v>
      </c>
    </row>
    <row r="2305" spans="1:35" x14ac:dyDescent="0.35">
      <c r="A2305" s="11">
        <v>2830</v>
      </c>
      <c r="B2305" s="9">
        <v>44742</v>
      </c>
      <c r="C2305" s="10">
        <f t="shared" ca="1" si="35"/>
        <v>3.8888888888888888</v>
      </c>
      <c r="D2305" s="11" t="s">
        <v>27</v>
      </c>
      <c r="E2305" s="11" t="s">
        <v>80</v>
      </c>
      <c r="F2305" s="11" t="s">
        <v>29</v>
      </c>
      <c r="G2305" s="11" t="s">
        <v>54</v>
      </c>
      <c r="H2305" s="11" t="s">
        <v>55</v>
      </c>
      <c r="I2305" s="11" t="s">
        <v>45</v>
      </c>
      <c r="J2305" s="11" t="s">
        <v>33</v>
      </c>
      <c r="K2305" s="11" t="s">
        <v>74</v>
      </c>
      <c r="L2305" s="9">
        <v>34480</v>
      </c>
      <c r="M2305" s="11" t="s">
        <v>35</v>
      </c>
      <c r="N2305" s="11" t="s">
        <v>47</v>
      </c>
      <c r="O2305" s="11" t="s">
        <v>37</v>
      </c>
      <c r="P2305" s="11" t="s">
        <v>66</v>
      </c>
      <c r="Q2305" s="11" t="s">
        <v>39</v>
      </c>
      <c r="R2305" s="11" cm="1">
        <f t="array" ref="R2305">_xlfn.IFS(Table3[[#This Row],[Performance Levels]]="Exceeds",4,Table3[[#This Row],[Performance Levels]]="Fully Meets",3,Table3[[#This Row],[Performance Levels]]="PIP",1,Table3[[#This Row],[Performance Levels]]="Needs Improvement",2)</f>
        <v>3</v>
      </c>
      <c r="S2305" s="11">
        <v>1</v>
      </c>
      <c r="T2305" s="11" t="str" cm="1">
        <f t="array" ref="T2305">_xlfn.IFS(S2305&lt;=2,"Excellent",S2305=3,"Average",S2305&lt;=5,"Poor")</f>
        <v>Excellent</v>
      </c>
      <c r="U2305" s="9">
        <v>44904</v>
      </c>
      <c r="V2305" s="11">
        <v>1</v>
      </c>
      <c r="W2305" s="11" t="str" cm="1">
        <f t="array" ref="W2305">_xlfn.IFS(S2305&lt;=2,"High",S2305=3,"Moderate",S2305&lt;=5,"Low")</f>
        <v>High</v>
      </c>
      <c r="X2305" s="11">
        <v>2</v>
      </c>
      <c r="Y2305" s="11" t="str" cm="1">
        <f t="array" ref="Y2305">_xlfn.IFS(S2305&lt;=2,"High",S2305=3,"Moderate",S2305&lt;=5,"Low")</f>
        <v>High</v>
      </c>
      <c r="Z2305" s="11">
        <v>2</v>
      </c>
      <c r="AA2305" s="11" t="str" cm="1">
        <f t="array" ref="AA2305">_xlfn.IFS(S2305&lt;=2,"High",S2305=3,"Moderate",S2305&lt;=5,"Low")</f>
        <v>High</v>
      </c>
      <c r="AB2305" s="9">
        <v>44901</v>
      </c>
      <c r="AC2305" s="11" t="s">
        <v>61</v>
      </c>
      <c r="AD2305" s="11" t="s">
        <v>50</v>
      </c>
      <c r="AE2305" s="11" t="s">
        <v>62</v>
      </c>
      <c r="AF2305" s="11">
        <v>1</v>
      </c>
      <c r="AG2305" s="12">
        <v>266.42</v>
      </c>
      <c r="AH2305" s="11">
        <v>28</v>
      </c>
      <c r="AI2305" s="11" t="str" cm="1">
        <f t="array" ref="AI2305">_xlfn.IFS(AH2305&lt;=25,"Young",AH2305&lt;=50,"Adult",AH2305&gt;50,"Old")</f>
        <v>Adult</v>
      </c>
    </row>
    <row r="2306" spans="1:35" x14ac:dyDescent="0.35">
      <c r="A2306" s="7">
        <v>2831</v>
      </c>
      <c r="B2306" s="5">
        <v>44405</v>
      </c>
      <c r="C2306" s="6">
        <f t="shared" ca="1" si="35"/>
        <v>4.8111111111111109</v>
      </c>
      <c r="D2306" s="7" t="s">
        <v>27</v>
      </c>
      <c r="E2306" s="7" t="s">
        <v>53</v>
      </c>
      <c r="F2306" s="7" t="s">
        <v>29</v>
      </c>
      <c r="G2306" s="7" t="s">
        <v>54</v>
      </c>
      <c r="H2306" s="7" t="s">
        <v>31</v>
      </c>
      <c r="I2306" s="7" t="s">
        <v>54</v>
      </c>
      <c r="J2306" s="7" t="s">
        <v>33</v>
      </c>
      <c r="K2306" s="7" t="s">
        <v>46</v>
      </c>
      <c r="L2306" s="5">
        <v>19113</v>
      </c>
      <c r="M2306" s="7" t="s">
        <v>35</v>
      </c>
      <c r="N2306" s="7" t="s">
        <v>47</v>
      </c>
      <c r="O2306" s="7" t="s">
        <v>37</v>
      </c>
      <c r="P2306" s="7" t="s">
        <v>38</v>
      </c>
      <c r="Q2306" s="7" t="s">
        <v>39</v>
      </c>
      <c r="R2306" s="7" cm="1">
        <f t="array" ref="R2306">_xlfn.IFS(Table3[[#This Row],[Performance Levels]]="Exceeds",4,Table3[[#This Row],[Performance Levels]]="Fully Meets",3,Table3[[#This Row],[Performance Levels]]="PIP",1,Table3[[#This Row],[Performance Levels]]="Needs Improvement",2)</f>
        <v>3</v>
      </c>
      <c r="S2306" s="7">
        <v>2</v>
      </c>
      <c r="T2306" s="7" t="str" cm="1">
        <f t="array" ref="T2306">_xlfn.IFS(S2306&lt;=2,"Excellent",S2306=3,"Average",S2306&lt;=5,"Poor")</f>
        <v>Excellent</v>
      </c>
      <c r="U2306" s="5">
        <v>45120</v>
      </c>
      <c r="V2306" s="7">
        <v>5</v>
      </c>
      <c r="W2306" s="7" t="str" cm="1">
        <f t="array" ref="W2306">_xlfn.IFS(S2306&lt;=2,"High",S2306=3,"Moderate",S2306&lt;=5,"Low")</f>
        <v>High</v>
      </c>
      <c r="X2306" s="7">
        <v>1</v>
      </c>
      <c r="Y2306" s="7" t="str" cm="1">
        <f t="array" ref="Y2306">_xlfn.IFS(S2306&lt;=2,"High",S2306=3,"Moderate",S2306&lt;=5,"Low")</f>
        <v>High</v>
      </c>
      <c r="Z2306" s="7">
        <v>4</v>
      </c>
      <c r="AA2306" s="7" t="str" cm="1">
        <f t="array" ref="AA2306">_xlfn.IFS(S2306&lt;=2,"High",S2306=3,"Moderate",S2306&lt;=5,"Low")</f>
        <v>High</v>
      </c>
      <c r="AB2306" s="5">
        <v>44966</v>
      </c>
      <c r="AC2306" s="7" t="s">
        <v>91</v>
      </c>
      <c r="AD2306" s="7" t="s">
        <v>50</v>
      </c>
      <c r="AE2306" s="7" t="s">
        <v>51</v>
      </c>
      <c r="AF2306" s="7">
        <v>1</v>
      </c>
      <c r="AG2306" s="8">
        <v>277.22000000000003</v>
      </c>
      <c r="AH2306" s="7">
        <v>69</v>
      </c>
      <c r="AI2306" s="7" t="str" cm="1">
        <f t="array" ref="AI2306">_xlfn.IFS(AH2306&lt;=25,"Young",AH2306&lt;=50,"Adult",AH2306&gt;50,"Old")</f>
        <v>Old</v>
      </c>
    </row>
    <row r="2307" spans="1:35" x14ac:dyDescent="0.35">
      <c r="A2307" s="11">
        <v>2832</v>
      </c>
      <c r="B2307" s="9">
        <v>44521</v>
      </c>
      <c r="C2307" s="10">
        <f t="shared" ref="C2307:C2370" ca="1" si="36">YEARFRAC(B2307,TODAY())</f>
        <v>4.4972222222222218</v>
      </c>
      <c r="D2307" s="11" t="s">
        <v>27</v>
      </c>
      <c r="E2307" s="11" t="s">
        <v>68</v>
      </c>
      <c r="F2307" s="11" t="s">
        <v>29</v>
      </c>
      <c r="G2307" s="11" t="s">
        <v>30</v>
      </c>
      <c r="H2307" s="11" t="s">
        <v>31</v>
      </c>
      <c r="I2307" s="11" t="s">
        <v>54</v>
      </c>
      <c r="J2307" s="11" t="s">
        <v>33</v>
      </c>
      <c r="K2307" s="11" t="s">
        <v>69</v>
      </c>
      <c r="L2307" s="9">
        <v>27397</v>
      </c>
      <c r="M2307" s="11" t="s">
        <v>35</v>
      </c>
      <c r="N2307" s="11" t="s">
        <v>47</v>
      </c>
      <c r="O2307" s="11" t="s">
        <v>37</v>
      </c>
      <c r="P2307" s="11" t="s">
        <v>66</v>
      </c>
      <c r="Q2307" s="11" t="s">
        <v>39</v>
      </c>
      <c r="R2307" s="11" cm="1">
        <f t="array" ref="R2307">_xlfn.IFS(Table3[[#This Row],[Performance Levels]]="Exceeds",4,Table3[[#This Row],[Performance Levels]]="Fully Meets",3,Table3[[#This Row],[Performance Levels]]="PIP",1,Table3[[#This Row],[Performance Levels]]="Needs Improvement",2)</f>
        <v>3</v>
      </c>
      <c r="S2307" s="11">
        <v>5</v>
      </c>
      <c r="T2307" s="11" t="str" cm="1">
        <f t="array" ref="T2307">_xlfn.IFS(S2307&lt;=2,"Excellent",S2307=3,"Average",S2307&lt;=5,"Poor")</f>
        <v>Poor</v>
      </c>
      <c r="U2307" s="9">
        <v>44879</v>
      </c>
      <c r="V2307" s="11">
        <v>4</v>
      </c>
      <c r="W2307" s="11" t="str" cm="1">
        <f t="array" ref="W2307">_xlfn.IFS(S2307&lt;=2,"High",S2307=3,"Moderate",S2307&lt;=5,"Low")</f>
        <v>Low</v>
      </c>
      <c r="X2307" s="11">
        <v>5</v>
      </c>
      <c r="Y2307" s="11" t="str" cm="1">
        <f t="array" ref="Y2307">_xlfn.IFS(S2307&lt;=2,"High",S2307=3,"Moderate",S2307&lt;=5,"Low")</f>
        <v>Low</v>
      </c>
      <c r="Z2307" s="11">
        <v>5</v>
      </c>
      <c r="AA2307" s="11" t="str" cm="1">
        <f t="array" ref="AA2307">_xlfn.IFS(S2307&lt;=2,"High",S2307=3,"Moderate",S2307&lt;=5,"Low")</f>
        <v>Low</v>
      </c>
      <c r="AB2307" s="9">
        <v>44918</v>
      </c>
      <c r="AC2307" s="11" t="s">
        <v>49</v>
      </c>
      <c r="AD2307" s="11" t="s">
        <v>41</v>
      </c>
      <c r="AE2307" s="11" t="s">
        <v>51</v>
      </c>
      <c r="AF2307" s="11">
        <v>1</v>
      </c>
      <c r="AG2307" s="12">
        <v>545.87</v>
      </c>
      <c r="AH2307" s="11">
        <v>46</v>
      </c>
      <c r="AI2307" s="11" t="str" cm="1">
        <f t="array" ref="AI2307">_xlfn.IFS(AH2307&lt;=25,"Young",AH2307&lt;=50,"Adult",AH2307&gt;50,"Old")</f>
        <v>Adult</v>
      </c>
    </row>
    <row r="2308" spans="1:35" x14ac:dyDescent="0.35">
      <c r="A2308" s="7">
        <v>2833</v>
      </c>
      <c r="B2308" s="5">
        <v>44116</v>
      </c>
      <c r="C2308" s="6">
        <f t="shared" ca="1" si="36"/>
        <v>5.6055555555555552</v>
      </c>
      <c r="D2308" s="7" t="s">
        <v>27</v>
      </c>
      <c r="E2308" s="7" t="s">
        <v>28</v>
      </c>
      <c r="F2308" s="7" t="s">
        <v>29</v>
      </c>
      <c r="G2308" s="7" t="s">
        <v>30</v>
      </c>
      <c r="H2308" s="7" t="s">
        <v>44</v>
      </c>
      <c r="I2308" s="7" t="s">
        <v>54</v>
      </c>
      <c r="J2308" s="7" t="s">
        <v>33</v>
      </c>
      <c r="K2308" s="7" t="s">
        <v>64</v>
      </c>
      <c r="L2308" s="5">
        <v>32592</v>
      </c>
      <c r="M2308" s="7" t="s">
        <v>35</v>
      </c>
      <c r="N2308" s="7" t="s">
        <v>47</v>
      </c>
      <c r="O2308" s="7" t="s">
        <v>83</v>
      </c>
      <c r="P2308" s="7" t="s">
        <v>66</v>
      </c>
      <c r="Q2308" s="7" t="s">
        <v>39</v>
      </c>
      <c r="R2308" s="7" cm="1">
        <f t="array" ref="R2308">_xlfn.IFS(Table3[[#This Row],[Performance Levels]]="Exceeds",4,Table3[[#This Row],[Performance Levels]]="Fully Meets",3,Table3[[#This Row],[Performance Levels]]="PIP",1,Table3[[#This Row],[Performance Levels]]="Needs Improvement",2)</f>
        <v>3</v>
      </c>
      <c r="S2308" s="7">
        <v>2</v>
      </c>
      <c r="T2308" s="7" t="str" cm="1">
        <f t="array" ref="T2308">_xlfn.IFS(S2308&lt;=2,"Excellent",S2308=3,"Average",S2308&lt;=5,"Poor")</f>
        <v>Excellent</v>
      </c>
      <c r="U2308" s="5">
        <v>44806</v>
      </c>
      <c r="V2308" s="7">
        <v>2</v>
      </c>
      <c r="W2308" s="7" t="str" cm="1">
        <f t="array" ref="W2308">_xlfn.IFS(S2308&lt;=2,"High",S2308=3,"Moderate",S2308&lt;=5,"Low")</f>
        <v>High</v>
      </c>
      <c r="X2308" s="7">
        <v>5</v>
      </c>
      <c r="Y2308" s="7" t="str" cm="1">
        <f t="array" ref="Y2308">_xlfn.IFS(S2308&lt;=2,"High",S2308=3,"Moderate",S2308&lt;=5,"Low")</f>
        <v>High</v>
      </c>
      <c r="Z2308" s="7">
        <v>2</v>
      </c>
      <c r="AA2308" s="7" t="str" cm="1">
        <f t="array" ref="AA2308">_xlfn.IFS(S2308&lt;=2,"High",S2308=3,"Moderate",S2308&lt;=5,"Low")</f>
        <v>High</v>
      </c>
      <c r="AB2308" s="5">
        <v>44797</v>
      </c>
      <c r="AC2308" s="7" t="s">
        <v>40</v>
      </c>
      <c r="AD2308" s="7" t="s">
        <v>50</v>
      </c>
      <c r="AE2308" s="7" t="s">
        <v>51</v>
      </c>
      <c r="AF2308" s="7">
        <v>3</v>
      </c>
      <c r="AG2308" s="8">
        <v>182.84</v>
      </c>
      <c r="AH2308" s="7">
        <v>31</v>
      </c>
      <c r="AI2308" s="7" t="str" cm="1">
        <f t="array" ref="AI2308">_xlfn.IFS(AH2308&lt;=25,"Young",AH2308&lt;=50,"Adult",AH2308&gt;50,"Old")</f>
        <v>Adult</v>
      </c>
    </row>
    <row r="2309" spans="1:35" x14ac:dyDescent="0.35">
      <c r="A2309" s="11">
        <v>2834</v>
      </c>
      <c r="B2309" s="9">
        <v>43375</v>
      </c>
      <c r="C2309" s="10">
        <f t="shared" ca="1" si="36"/>
        <v>7.6333333333333337</v>
      </c>
      <c r="D2309" s="11" t="s">
        <v>27</v>
      </c>
      <c r="E2309" s="11" t="s">
        <v>84</v>
      </c>
      <c r="F2309" s="11" t="s">
        <v>29</v>
      </c>
      <c r="G2309" s="11" t="s">
        <v>54</v>
      </c>
      <c r="H2309" s="11" t="s">
        <v>44</v>
      </c>
      <c r="I2309" s="11" t="s">
        <v>54</v>
      </c>
      <c r="J2309" s="11" t="s">
        <v>33</v>
      </c>
      <c r="K2309" s="11" t="s">
        <v>64</v>
      </c>
      <c r="L2309" s="9">
        <v>52551</v>
      </c>
      <c r="M2309" s="11" t="s">
        <v>35</v>
      </c>
      <c r="N2309" s="11" t="s">
        <v>36</v>
      </c>
      <c r="O2309" s="11" t="s">
        <v>83</v>
      </c>
      <c r="P2309" s="11" t="s">
        <v>76</v>
      </c>
      <c r="Q2309" s="11" t="s">
        <v>39</v>
      </c>
      <c r="R2309" s="11" cm="1">
        <f t="array" ref="R2309">_xlfn.IFS(Table3[[#This Row],[Performance Levels]]="Exceeds",4,Table3[[#This Row],[Performance Levels]]="Fully Meets",3,Table3[[#This Row],[Performance Levels]]="PIP",1,Table3[[#This Row],[Performance Levels]]="Needs Improvement",2)</f>
        <v>3</v>
      </c>
      <c r="S2309" s="11">
        <v>5</v>
      </c>
      <c r="T2309" s="11" t="str" cm="1">
        <f t="array" ref="T2309">_xlfn.IFS(S2309&lt;=2,"Excellent",S2309=3,"Average",S2309&lt;=5,"Poor")</f>
        <v>Poor</v>
      </c>
      <c r="U2309" s="9">
        <v>45046</v>
      </c>
      <c r="V2309" s="11">
        <v>5</v>
      </c>
      <c r="W2309" s="11" t="str" cm="1">
        <f t="array" ref="W2309">_xlfn.IFS(S2309&lt;=2,"High",S2309=3,"Moderate",S2309&lt;=5,"Low")</f>
        <v>Low</v>
      </c>
      <c r="X2309" s="11">
        <v>3</v>
      </c>
      <c r="Y2309" s="11" t="str" cm="1">
        <f t="array" ref="Y2309">_xlfn.IFS(S2309&lt;=2,"High",S2309=3,"Moderate",S2309&lt;=5,"Low")</f>
        <v>Low</v>
      </c>
      <c r="Z2309" s="11">
        <v>3</v>
      </c>
      <c r="AA2309" s="11" t="str" cm="1">
        <f t="array" ref="AA2309">_xlfn.IFS(S2309&lt;=2,"High",S2309=3,"Moderate",S2309&lt;=5,"Low")</f>
        <v>Low</v>
      </c>
      <c r="AB2309" s="9">
        <v>45087</v>
      </c>
      <c r="AC2309" s="11" t="s">
        <v>67</v>
      </c>
      <c r="AD2309" s="11" t="s">
        <v>50</v>
      </c>
      <c r="AE2309" s="11" t="s">
        <v>62</v>
      </c>
      <c r="AF2309" s="11">
        <v>4</v>
      </c>
      <c r="AG2309" s="12">
        <v>149.66999999999999</v>
      </c>
      <c r="AH2309" s="11">
        <v>75</v>
      </c>
      <c r="AI2309" s="11" t="str" cm="1">
        <f t="array" ref="AI2309">_xlfn.IFS(AH2309&lt;=25,"Young",AH2309&lt;=50,"Adult",AH2309&gt;50,"Old")</f>
        <v>Old</v>
      </c>
    </row>
    <row r="2310" spans="1:35" x14ac:dyDescent="0.35">
      <c r="A2310" s="7">
        <v>2835</v>
      </c>
      <c r="B2310" s="5">
        <v>44394</v>
      </c>
      <c r="C2310" s="6">
        <f t="shared" ca="1" si="36"/>
        <v>4.8416666666666668</v>
      </c>
      <c r="D2310" s="7" t="s">
        <v>27</v>
      </c>
      <c r="E2310" s="7" t="s">
        <v>43</v>
      </c>
      <c r="F2310" s="7" t="s">
        <v>29</v>
      </c>
      <c r="G2310" s="7" t="s">
        <v>30</v>
      </c>
      <c r="H2310" s="7" t="s">
        <v>31</v>
      </c>
      <c r="I2310" s="7" t="s">
        <v>45</v>
      </c>
      <c r="J2310" s="7" t="s">
        <v>33</v>
      </c>
      <c r="K2310" s="7" t="s">
        <v>78</v>
      </c>
      <c r="L2310" s="5">
        <v>34800</v>
      </c>
      <c r="M2310" s="7" t="s">
        <v>35</v>
      </c>
      <c r="N2310" s="7" t="s">
        <v>36</v>
      </c>
      <c r="O2310" s="7" t="s">
        <v>37</v>
      </c>
      <c r="P2310" s="7" t="s">
        <v>76</v>
      </c>
      <c r="Q2310" s="7" t="s">
        <v>39</v>
      </c>
      <c r="R2310" s="7" cm="1">
        <f t="array" ref="R2310">_xlfn.IFS(Table3[[#This Row],[Performance Levels]]="Exceeds",4,Table3[[#This Row],[Performance Levels]]="Fully Meets",3,Table3[[#This Row],[Performance Levels]]="PIP",1,Table3[[#This Row],[Performance Levels]]="Needs Improvement",2)</f>
        <v>3</v>
      </c>
      <c r="S2310" s="7">
        <v>5</v>
      </c>
      <c r="T2310" s="7" t="str" cm="1">
        <f t="array" ref="T2310">_xlfn.IFS(S2310&lt;=2,"Excellent",S2310=3,"Average",S2310&lt;=5,"Poor")</f>
        <v>Poor</v>
      </c>
      <c r="U2310" s="5">
        <v>45015</v>
      </c>
      <c r="V2310" s="7">
        <v>4</v>
      </c>
      <c r="W2310" s="7" t="str" cm="1">
        <f t="array" ref="W2310">_xlfn.IFS(S2310&lt;=2,"High",S2310=3,"Moderate",S2310&lt;=5,"Low")</f>
        <v>Low</v>
      </c>
      <c r="X2310" s="7">
        <v>5</v>
      </c>
      <c r="Y2310" s="7" t="str" cm="1">
        <f t="array" ref="Y2310">_xlfn.IFS(S2310&lt;=2,"High",S2310=3,"Moderate",S2310&lt;=5,"Low")</f>
        <v>Low</v>
      </c>
      <c r="Z2310" s="7">
        <v>3</v>
      </c>
      <c r="AA2310" s="7" t="str" cm="1">
        <f t="array" ref="AA2310">_xlfn.IFS(S2310&lt;=2,"High",S2310=3,"Moderate",S2310&lt;=5,"Low")</f>
        <v>Low</v>
      </c>
      <c r="AB2310" s="5">
        <v>44887</v>
      </c>
      <c r="AC2310" s="7" t="s">
        <v>49</v>
      </c>
      <c r="AD2310" s="7" t="s">
        <v>41</v>
      </c>
      <c r="AE2310" s="7" t="s">
        <v>62</v>
      </c>
      <c r="AF2310" s="7">
        <v>4</v>
      </c>
      <c r="AG2310" s="8">
        <v>939.72</v>
      </c>
      <c r="AH2310" s="7">
        <v>26</v>
      </c>
      <c r="AI2310" s="7" t="str" cm="1">
        <f t="array" ref="AI2310">_xlfn.IFS(AH2310&lt;=25,"Young",AH2310&lt;=50,"Adult",AH2310&gt;50,"Old")</f>
        <v>Adult</v>
      </c>
    </row>
    <row r="2311" spans="1:35" x14ac:dyDescent="0.35">
      <c r="A2311" s="11">
        <v>2836</v>
      </c>
      <c r="B2311" s="9">
        <v>44664</v>
      </c>
      <c r="C2311" s="10">
        <f t="shared" ca="1" si="36"/>
        <v>4.1027777777777779</v>
      </c>
      <c r="D2311" s="11" t="s">
        <v>27</v>
      </c>
      <c r="E2311" s="11" t="s">
        <v>86</v>
      </c>
      <c r="F2311" s="11" t="s">
        <v>29</v>
      </c>
      <c r="G2311" s="11" t="s">
        <v>30</v>
      </c>
      <c r="H2311" s="11" t="s">
        <v>31</v>
      </c>
      <c r="I2311" s="11" t="s">
        <v>45</v>
      </c>
      <c r="J2311" s="11" t="s">
        <v>33</v>
      </c>
      <c r="K2311" s="11" t="s">
        <v>101</v>
      </c>
      <c r="L2311" s="9">
        <v>32423</v>
      </c>
      <c r="M2311" s="11" t="s">
        <v>35</v>
      </c>
      <c r="N2311" s="11" t="s">
        <v>36</v>
      </c>
      <c r="O2311" s="11" t="s">
        <v>71</v>
      </c>
      <c r="P2311" s="11" t="s">
        <v>76</v>
      </c>
      <c r="Q2311" s="11" t="s">
        <v>39</v>
      </c>
      <c r="R2311" s="11" cm="1">
        <f t="array" ref="R2311">_xlfn.IFS(Table3[[#This Row],[Performance Levels]]="Exceeds",4,Table3[[#This Row],[Performance Levels]]="Fully Meets",3,Table3[[#This Row],[Performance Levels]]="PIP",1,Table3[[#This Row],[Performance Levels]]="Needs Improvement",2)</f>
        <v>3</v>
      </c>
      <c r="S2311" s="11">
        <v>2</v>
      </c>
      <c r="T2311" s="11" t="str" cm="1">
        <f t="array" ref="T2311">_xlfn.IFS(S2311&lt;=2,"Excellent",S2311=3,"Average",S2311&lt;=5,"Poor")</f>
        <v>Excellent</v>
      </c>
      <c r="U2311" s="9">
        <v>44786</v>
      </c>
      <c r="V2311" s="11">
        <v>5</v>
      </c>
      <c r="W2311" s="11" t="str" cm="1">
        <f t="array" ref="W2311">_xlfn.IFS(S2311&lt;=2,"High",S2311=3,"Moderate",S2311&lt;=5,"Low")</f>
        <v>High</v>
      </c>
      <c r="X2311" s="11">
        <v>4</v>
      </c>
      <c r="Y2311" s="11" t="str" cm="1">
        <f t="array" ref="Y2311">_xlfn.IFS(S2311&lt;=2,"High",S2311=3,"Moderate",S2311&lt;=5,"Low")</f>
        <v>High</v>
      </c>
      <c r="Z2311" s="11">
        <v>1</v>
      </c>
      <c r="AA2311" s="11" t="str" cm="1">
        <f t="array" ref="AA2311">_xlfn.IFS(S2311&lt;=2,"High",S2311=3,"Moderate",S2311&lt;=5,"Low")</f>
        <v>High</v>
      </c>
      <c r="AB2311" s="9">
        <v>45064</v>
      </c>
      <c r="AC2311" s="11" t="s">
        <v>49</v>
      </c>
      <c r="AD2311" s="11" t="s">
        <v>50</v>
      </c>
      <c r="AE2311" s="11" t="s">
        <v>62</v>
      </c>
      <c r="AF2311" s="11">
        <v>5</v>
      </c>
      <c r="AG2311" s="12">
        <v>410.04</v>
      </c>
      <c r="AH2311" s="11">
        <v>34</v>
      </c>
      <c r="AI2311" s="11" t="str" cm="1">
        <f t="array" ref="AI2311">_xlfn.IFS(AH2311&lt;=25,"Young",AH2311&lt;=50,"Adult",AH2311&gt;50,"Old")</f>
        <v>Adult</v>
      </c>
    </row>
    <row r="2312" spans="1:35" x14ac:dyDescent="0.35">
      <c r="A2312" s="7">
        <v>2837</v>
      </c>
      <c r="B2312" s="5">
        <v>44275</v>
      </c>
      <c r="C2312" s="6">
        <f t="shared" ca="1" si="36"/>
        <v>5.166666666666667</v>
      </c>
      <c r="D2312" s="7" t="s">
        <v>27</v>
      </c>
      <c r="E2312" s="7" t="s">
        <v>63</v>
      </c>
      <c r="F2312" s="7" t="s">
        <v>29</v>
      </c>
      <c r="G2312" s="7" t="s">
        <v>45</v>
      </c>
      <c r="H2312" s="7" t="s">
        <v>31</v>
      </c>
      <c r="I2312" s="7" t="s">
        <v>32</v>
      </c>
      <c r="J2312" s="7" t="s">
        <v>33</v>
      </c>
      <c r="K2312" s="7" t="s">
        <v>88</v>
      </c>
      <c r="L2312" s="5">
        <v>52788</v>
      </c>
      <c r="M2312" s="7" t="s">
        <v>35</v>
      </c>
      <c r="N2312" s="7" t="s">
        <v>47</v>
      </c>
      <c r="O2312" s="7" t="s">
        <v>83</v>
      </c>
      <c r="P2312" s="7" t="s">
        <v>60</v>
      </c>
      <c r="Q2312" s="7" t="s">
        <v>39</v>
      </c>
      <c r="R2312" s="7" cm="1">
        <f t="array" ref="R2312">_xlfn.IFS(Table3[[#This Row],[Performance Levels]]="Exceeds",4,Table3[[#This Row],[Performance Levels]]="Fully Meets",3,Table3[[#This Row],[Performance Levels]]="PIP",1,Table3[[#This Row],[Performance Levels]]="Needs Improvement",2)</f>
        <v>3</v>
      </c>
      <c r="S2312" s="7">
        <v>4</v>
      </c>
      <c r="T2312" s="7" t="str" cm="1">
        <f t="array" ref="T2312">_xlfn.IFS(S2312&lt;=2,"Excellent",S2312=3,"Average",S2312&lt;=5,"Poor")</f>
        <v>Poor</v>
      </c>
      <c r="U2312" s="5">
        <v>44781</v>
      </c>
      <c r="V2312" s="7">
        <v>4</v>
      </c>
      <c r="W2312" s="7" t="str" cm="1">
        <f t="array" ref="W2312">_xlfn.IFS(S2312&lt;=2,"High",S2312=3,"Moderate",S2312&lt;=5,"Low")</f>
        <v>Low</v>
      </c>
      <c r="X2312" s="7">
        <v>1</v>
      </c>
      <c r="Y2312" s="7" t="str" cm="1">
        <f t="array" ref="Y2312">_xlfn.IFS(S2312&lt;=2,"High",S2312=3,"Moderate",S2312&lt;=5,"Low")</f>
        <v>Low</v>
      </c>
      <c r="Z2312" s="7">
        <v>4</v>
      </c>
      <c r="AA2312" s="7" t="str" cm="1">
        <f t="array" ref="AA2312">_xlfn.IFS(S2312&lt;=2,"High",S2312=3,"Moderate",S2312&lt;=5,"Low")</f>
        <v>Low</v>
      </c>
      <c r="AB2312" s="5">
        <v>45085</v>
      </c>
      <c r="AC2312" s="7" t="s">
        <v>91</v>
      </c>
      <c r="AD2312" s="7" t="s">
        <v>50</v>
      </c>
      <c r="AE2312" s="7" t="s">
        <v>51</v>
      </c>
      <c r="AF2312" s="7">
        <v>1</v>
      </c>
      <c r="AG2312" s="8">
        <v>945.59</v>
      </c>
      <c r="AH2312" s="7">
        <v>77</v>
      </c>
      <c r="AI2312" s="7" t="str" cm="1">
        <f t="array" ref="AI2312">_xlfn.IFS(AH2312&lt;=25,"Young",AH2312&lt;=50,"Adult",AH2312&gt;50,"Old")</f>
        <v>Old</v>
      </c>
    </row>
    <row r="2313" spans="1:35" x14ac:dyDescent="0.35">
      <c r="A2313" s="11">
        <v>2838</v>
      </c>
      <c r="B2313" s="9">
        <v>44448</v>
      </c>
      <c r="C2313" s="10">
        <f t="shared" ca="1" si="36"/>
        <v>4.697222222222222</v>
      </c>
      <c r="D2313" s="11" t="s">
        <v>27</v>
      </c>
      <c r="E2313" s="11" t="s">
        <v>93</v>
      </c>
      <c r="F2313" s="11" t="s">
        <v>29</v>
      </c>
      <c r="G2313" s="11" t="s">
        <v>45</v>
      </c>
      <c r="H2313" s="11" t="s">
        <v>44</v>
      </c>
      <c r="I2313" s="11" t="s">
        <v>32</v>
      </c>
      <c r="J2313" s="11" t="s">
        <v>33</v>
      </c>
      <c r="K2313" s="11" t="s">
        <v>57</v>
      </c>
      <c r="L2313" s="9">
        <v>53095</v>
      </c>
      <c r="M2313" s="11" t="s">
        <v>35</v>
      </c>
      <c r="N2313" s="11" t="s">
        <v>47</v>
      </c>
      <c r="O2313" s="11" t="s">
        <v>71</v>
      </c>
      <c r="P2313" s="11" t="s">
        <v>60</v>
      </c>
      <c r="Q2313" s="11" t="s">
        <v>39</v>
      </c>
      <c r="R2313" s="11" cm="1">
        <f t="array" ref="R2313">_xlfn.IFS(Table3[[#This Row],[Performance Levels]]="Exceeds",4,Table3[[#This Row],[Performance Levels]]="Fully Meets",3,Table3[[#This Row],[Performance Levels]]="PIP",1,Table3[[#This Row],[Performance Levels]]="Needs Improvement",2)</f>
        <v>3</v>
      </c>
      <c r="S2313" s="11">
        <v>5</v>
      </c>
      <c r="T2313" s="11" t="str" cm="1">
        <f t="array" ref="T2313">_xlfn.IFS(S2313&lt;=2,"Excellent",S2313=3,"Average",S2313&lt;=5,"Poor")</f>
        <v>Poor</v>
      </c>
      <c r="U2313" s="9">
        <v>45110</v>
      </c>
      <c r="V2313" s="11">
        <v>4</v>
      </c>
      <c r="W2313" s="11" t="str" cm="1">
        <f t="array" ref="W2313">_xlfn.IFS(S2313&lt;=2,"High",S2313=3,"Moderate",S2313&lt;=5,"Low")</f>
        <v>Low</v>
      </c>
      <c r="X2313" s="11">
        <v>4</v>
      </c>
      <c r="Y2313" s="11" t="str" cm="1">
        <f t="array" ref="Y2313">_xlfn.IFS(S2313&lt;=2,"High",S2313=3,"Moderate",S2313&lt;=5,"Low")</f>
        <v>Low</v>
      </c>
      <c r="Z2313" s="11">
        <v>2</v>
      </c>
      <c r="AA2313" s="11" t="str" cm="1">
        <f t="array" ref="AA2313">_xlfn.IFS(S2313&lt;=2,"High",S2313=3,"Moderate",S2313&lt;=5,"Low")</f>
        <v>Low</v>
      </c>
      <c r="AB2313" s="9">
        <v>45064</v>
      </c>
      <c r="AC2313" s="11" t="s">
        <v>91</v>
      </c>
      <c r="AD2313" s="11" t="s">
        <v>41</v>
      </c>
      <c r="AE2313" s="11" t="s">
        <v>62</v>
      </c>
      <c r="AF2313" s="11">
        <v>4</v>
      </c>
      <c r="AG2313" s="12">
        <v>539.05999999999995</v>
      </c>
      <c r="AH2313" s="11">
        <v>76</v>
      </c>
      <c r="AI2313" s="11" t="str" cm="1">
        <f t="array" ref="AI2313">_xlfn.IFS(AH2313&lt;=25,"Young",AH2313&lt;=50,"Adult",AH2313&gt;50,"Old")</f>
        <v>Old</v>
      </c>
    </row>
    <row r="2314" spans="1:35" x14ac:dyDescent="0.35">
      <c r="A2314" s="7">
        <v>2839</v>
      </c>
      <c r="B2314" s="5">
        <v>43805</v>
      </c>
      <c r="C2314" s="6">
        <f t="shared" ca="1" si="36"/>
        <v>6.4555555555555557</v>
      </c>
      <c r="D2314" s="7" t="s">
        <v>27</v>
      </c>
      <c r="E2314" s="7" t="s">
        <v>73</v>
      </c>
      <c r="F2314" s="7" t="s">
        <v>29</v>
      </c>
      <c r="G2314" s="7" t="s">
        <v>45</v>
      </c>
      <c r="H2314" s="7" t="s">
        <v>31</v>
      </c>
      <c r="I2314" s="7" t="s">
        <v>45</v>
      </c>
      <c r="J2314" s="7" t="s">
        <v>33</v>
      </c>
      <c r="K2314" s="7" t="s">
        <v>64</v>
      </c>
      <c r="L2314" s="5">
        <v>25452</v>
      </c>
      <c r="M2314" s="7" t="s">
        <v>35</v>
      </c>
      <c r="N2314" s="7" t="s">
        <v>47</v>
      </c>
      <c r="O2314" s="7" t="s">
        <v>71</v>
      </c>
      <c r="P2314" s="7" t="s">
        <v>66</v>
      </c>
      <c r="Q2314" s="7" t="s">
        <v>39</v>
      </c>
      <c r="R2314" s="7" cm="1">
        <f t="array" ref="R2314">_xlfn.IFS(Table3[[#This Row],[Performance Levels]]="Exceeds",4,Table3[[#This Row],[Performance Levels]]="Fully Meets",3,Table3[[#This Row],[Performance Levels]]="PIP",1,Table3[[#This Row],[Performance Levels]]="Needs Improvement",2)</f>
        <v>3</v>
      </c>
      <c r="S2314" s="7">
        <v>1</v>
      </c>
      <c r="T2314" s="7" t="str" cm="1">
        <f t="array" ref="T2314">_xlfn.IFS(S2314&lt;=2,"Excellent",S2314=3,"Average",S2314&lt;=5,"Poor")</f>
        <v>Excellent</v>
      </c>
      <c r="U2314" s="5">
        <v>44857</v>
      </c>
      <c r="V2314" s="7">
        <v>1</v>
      </c>
      <c r="W2314" s="7" t="str" cm="1">
        <f t="array" ref="W2314">_xlfn.IFS(S2314&lt;=2,"High",S2314=3,"Moderate",S2314&lt;=5,"Low")</f>
        <v>High</v>
      </c>
      <c r="X2314" s="7">
        <v>4</v>
      </c>
      <c r="Y2314" s="7" t="str" cm="1">
        <f t="array" ref="Y2314">_xlfn.IFS(S2314&lt;=2,"High",S2314=3,"Moderate",S2314&lt;=5,"Low")</f>
        <v>High</v>
      </c>
      <c r="Z2314" s="7">
        <v>5</v>
      </c>
      <c r="AA2314" s="7" t="str" cm="1">
        <f t="array" ref="AA2314">_xlfn.IFS(S2314&lt;=2,"High",S2314=3,"Moderate",S2314&lt;=5,"Low")</f>
        <v>High</v>
      </c>
      <c r="AB2314" s="5">
        <v>44780</v>
      </c>
      <c r="AC2314" s="7" t="s">
        <v>49</v>
      </c>
      <c r="AD2314" s="7" t="s">
        <v>50</v>
      </c>
      <c r="AE2314" s="7" t="s">
        <v>51</v>
      </c>
      <c r="AF2314" s="7">
        <v>2</v>
      </c>
      <c r="AG2314" s="8">
        <v>837.22</v>
      </c>
      <c r="AH2314" s="7">
        <v>50</v>
      </c>
      <c r="AI2314" s="7" t="str" cm="1">
        <f t="array" ref="AI2314">_xlfn.IFS(AH2314&lt;=25,"Young",AH2314&lt;=50,"Adult",AH2314&gt;50,"Old")</f>
        <v>Adult</v>
      </c>
    </row>
    <row r="2315" spans="1:35" x14ac:dyDescent="0.35">
      <c r="A2315" s="11">
        <v>2840</v>
      </c>
      <c r="B2315" s="9">
        <v>45042</v>
      </c>
      <c r="C2315" s="10">
        <f t="shared" ca="1" si="36"/>
        <v>3.0666666666666669</v>
      </c>
      <c r="D2315" s="11" t="s">
        <v>27</v>
      </c>
      <c r="E2315" s="11" t="s">
        <v>80</v>
      </c>
      <c r="F2315" s="11" t="s">
        <v>29</v>
      </c>
      <c r="G2315" s="11" t="s">
        <v>30</v>
      </c>
      <c r="H2315" s="11" t="s">
        <v>55</v>
      </c>
      <c r="I2315" s="11" t="s">
        <v>45</v>
      </c>
      <c r="J2315" s="11" t="s">
        <v>33</v>
      </c>
      <c r="K2315" s="11" t="s">
        <v>96</v>
      </c>
      <c r="L2315" s="9">
        <v>36645</v>
      </c>
      <c r="M2315" s="11" t="s">
        <v>35</v>
      </c>
      <c r="N2315" s="11" t="s">
        <v>47</v>
      </c>
      <c r="O2315" s="11" t="s">
        <v>48</v>
      </c>
      <c r="P2315" s="11" t="s">
        <v>76</v>
      </c>
      <c r="Q2315" s="11" t="s">
        <v>39</v>
      </c>
      <c r="R2315" s="11" cm="1">
        <f t="array" ref="R2315">_xlfn.IFS(Table3[[#This Row],[Performance Levels]]="Exceeds",4,Table3[[#This Row],[Performance Levels]]="Fully Meets",3,Table3[[#This Row],[Performance Levels]]="PIP",1,Table3[[#This Row],[Performance Levels]]="Needs Improvement",2)</f>
        <v>3</v>
      </c>
      <c r="S2315" s="11">
        <v>2</v>
      </c>
      <c r="T2315" s="11" t="str" cm="1">
        <f t="array" ref="T2315">_xlfn.IFS(S2315&lt;=2,"Excellent",S2315=3,"Average",S2315&lt;=5,"Poor")</f>
        <v>Excellent</v>
      </c>
      <c r="U2315" s="9">
        <v>45053</v>
      </c>
      <c r="V2315" s="11">
        <v>3</v>
      </c>
      <c r="W2315" s="11" t="str" cm="1">
        <f t="array" ref="W2315">_xlfn.IFS(S2315&lt;=2,"High",S2315=3,"Moderate",S2315&lt;=5,"Low")</f>
        <v>High</v>
      </c>
      <c r="X2315" s="11">
        <v>2</v>
      </c>
      <c r="Y2315" s="11" t="str" cm="1">
        <f t="array" ref="Y2315">_xlfn.IFS(S2315&lt;=2,"High",S2315=3,"Moderate",S2315&lt;=5,"Low")</f>
        <v>High</v>
      </c>
      <c r="Z2315" s="11">
        <v>3</v>
      </c>
      <c r="AA2315" s="11" t="str" cm="1">
        <f t="array" ref="AA2315">_xlfn.IFS(S2315&lt;=2,"High",S2315=3,"Moderate",S2315&lt;=5,"Low")</f>
        <v>High</v>
      </c>
      <c r="AB2315" s="9">
        <v>44838</v>
      </c>
      <c r="AC2315" s="11" t="s">
        <v>49</v>
      </c>
      <c r="AD2315" s="11" t="s">
        <v>41</v>
      </c>
      <c r="AE2315" s="11" t="s">
        <v>51</v>
      </c>
      <c r="AF2315" s="11">
        <v>3</v>
      </c>
      <c r="AG2315" s="12">
        <v>360.08</v>
      </c>
      <c r="AH2315" s="11">
        <v>23</v>
      </c>
      <c r="AI2315" s="11" t="str" cm="1">
        <f t="array" ref="AI2315">_xlfn.IFS(AH2315&lt;=25,"Young",AH2315&lt;=50,"Adult",AH2315&gt;50,"Old")</f>
        <v>Young</v>
      </c>
    </row>
    <row r="2316" spans="1:35" x14ac:dyDescent="0.35">
      <c r="A2316" s="7">
        <v>2841</v>
      </c>
      <c r="B2316" s="5">
        <v>43561</v>
      </c>
      <c r="C2316" s="6">
        <f t="shared" ca="1" si="36"/>
        <v>7.1222222222222218</v>
      </c>
      <c r="D2316" s="7" t="s">
        <v>27</v>
      </c>
      <c r="E2316" s="7" t="s">
        <v>53</v>
      </c>
      <c r="F2316" s="7" t="s">
        <v>29</v>
      </c>
      <c r="G2316" s="7" t="s">
        <v>30</v>
      </c>
      <c r="H2316" s="7" t="s">
        <v>55</v>
      </c>
      <c r="I2316" s="7" t="s">
        <v>32</v>
      </c>
      <c r="J2316" s="7" t="s">
        <v>33</v>
      </c>
      <c r="K2316" s="7" t="s">
        <v>64</v>
      </c>
      <c r="L2316" s="5">
        <v>22568</v>
      </c>
      <c r="M2316" s="7" t="s">
        <v>35</v>
      </c>
      <c r="N2316" s="7" t="s">
        <v>47</v>
      </c>
      <c r="O2316" s="7" t="s">
        <v>48</v>
      </c>
      <c r="P2316" s="7" t="s">
        <v>66</v>
      </c>
      <c r="Q2316" s="7" t="s">
        <v>39</v>
      </c>
      <c r="R2316" s="7" cm="1">
        <f t="array" ref="R2316">_xlfn.IFS(Table3[[#This Row],[Performance Levels]]="Exceeds",4,Table3[[#This Row],[Performance Levels]]="Fully Meets",3,Table3[[#This Row],[Performance Levels]]="PIP",1,Table3[[#This Row],[Performance Levels]]="Needs Improvement",2)</f>
        <v>3</v>
      </c>
      <c r="S2316" s="7">
        <v>5</v>
      </c>
      <c r="T2316" s="7" t="str" cm="1">
        <f t="array" ref="T2316">_xlfn.IFS(S2316&lt;=2,"Excellent",S2316=3,"Average",S2316&lt;=5,"Poor")</f>
        <v>Poor</v>
      </c>
      <c r="U2316" s="5">
        <v>44844</v>
      </c>
      <c r="V2316" s="7">
        <v>2</v>
      </c>
      <c r="W2316" s="7" t="str" cm="1">
        <f t="array" ref="W2316">_xlfn.IFS(S2316&lt;=2,"High",S2316=3,"Moderate",S2316&lt;=5,"Low")</f>
        <v>Low</v>
      </c>
      <c r="X2316" s="7">
        <v>2</v>
      </c>
      <c r="Y2316" s="7" t="str" cm="1">
        <f t="array" ref="Y2316">_xlfn.IFS(S2316&lt;=2,"High",S2316=3,"Moderate",S2316&lt;=5,"Low")</f>
        <v>Low</v>
      </c>
      <c r="Z2316" s="7">
        <v>2</v>
      </c>
      <c r="AA2316" s="7" t="str" cm="1">
        <f t="array" ref="AA2316">_xlfn.IFS(S2316&lt;=2,"High",S2316=3,"Moderate",S2316&lt;=5,"Low")</f>
        <v>Low</v>
      </c>
      <c r="AB2316" s="5">
        <v>45038</v>
      </c>
      <c r="AC2316" s="7" t="s">
        <v>49</v>
      </c>
      <c r="AD2316" s="7" t="s">
        <v>41</v>
      </c>
      <c r="AE2316" s="7" t="s">
        <v>62</v>
      </c>
      <c r="AF2316" s="7">
        <v>2</v>
      </c>
      <c r="AG2316" s="8">
        <v>405.48</v>
      </c>
      <c r="AH2316" s="7">
        <v>58</v>
      </c>
      <c r="AI2316" s="7" t="str" cm="1">
        <f t="array" ref="AI2316">_xlfn.IFS(AH2316&lt;=25,"Young",AH2316&lt;=50,"Adult",AH2316&gt;50,"Old")</f>
        <v>Old</v>
      </c>
    </row>
    <row r="2317" spans="1:35" x14ac:dyDescent="0.35">
      <c r="A2317" s="11">
        <v>2842</v>
      </c>
      <c r="B2317" s="9">
        <v>44123</v>
      </c>
      <c r="C2317" s="10">
        <f t="shared" ca="1" si="36"/>
        <v>5.5861111111111112</v>
      </c>
      <c r="D2317" s="11" t="s">
        <v>27</v>
      </c>
      <c r="E2317" s="11" t="s">
        <v>68</v>
      </c>
      <c r="F2317" s="11" t="s">
        <v>107</v>
      </c>
      <c r="G2317" s="11" t="s">
        <v>45</v>
      </c>
      <c r="H2317" s="11" t="s">
        <v>55</v>
      </c>
      <c r="I2317" s="11" t="s">
        <v>32</v>
      </c>
      <c r="J2317" s="11" t="s">
        <v>33</v>
      </c>
      <c r="K2317" s="11" t="s">
        <v>64</v>
      </c>
      <c r="L2317" s="9">
        <v>23939</v>
      </c>
      <c r="M2317" s="11" t="s">
        <v>35</v>
      </c>
      <c r="N2317" s="11" t="s">
        <v>36</v>
      </c>
      <c r="O2317" s="11" t="s">
        <v>71</v>
      </c>
      <c r="P2317" s="11" t="s">
        <v>38</v>
      </c>
      <c r="Q2317" s="11" t="s">
        <v>39</v>
      </c>
      <c r="R2317" s="11" cm="1">
        <f t="array" ref="R2317">_xlfn.IFS(Table3[[#This Row],[Performance Levels]]="Exceeds",4,Table3[[#This Row],[Performance Levels]]="Fully Meets",3,Table3[[#This Row],[Performance Levels]]="PIP",1,Table3[[#This Row],[Performance Levels]]="Needs Improvement",2)</f>
        <v>3</v>
      </c>
      <c r="S2317" s="11">
        <v>1</v>
      </c>
      <c r="T2317" s="11" t="str" cm="1">
        <f t="array" ref="T2317">_xlfn.IFS(S2317&lt;=2,"Excellent",S2317=3,"Average",S2317&lt;=5,"Poor")</f>
        <v>Excellent</v>
      </c>
      <c r="U2317" s="9">
        <v>44875</v>
      </c>
      <c r="V2317" s="11">
        <v>2</v>
      </c>
      <c r="W2317" s="11" t="str" cm="1">
        <f t="array" ref="W2317">_xlfn.IFS(S2317&lt;=2,"High",S2317=3,"Moderate",S2317&lt;=5,"Low")</f>
        <v>High</v>
      </c>
      <c r="X2317" s="11">
        <v>1</v>
      </c>
      <c r="Y2317" s="11" t="str" cm="1">
        <f t="array" ref="Y2317">_xlfn.IFS(S2317&lt;=2,"High",S2317=3,"Moderate",S2317&lt;=5,"Low")</f>
        <v>High</v>
      </c>
      <c r="Z2317" s="11">
        <v>5</v>
      </c>
      <c r="AA2317" s="11" t="str" cm="1">
        <f t="array" ref="AA2317">_xlfn.IFS(S2317&lt;=2,"High",S2317=3,"Moderate",S2317&lt;=5,"Low")</f>
        <v>High</v>
      </c>
      <c r="AB2317" s="9">
        <v>44917</v>
      </c>
      <c r="AC2317" s="11" t="s">
        <v>61</v>
      </c>
      <c r="AD2317" s="11" t="s">
        <v>41</v>
      </c>
      <c r="AE2317" s="11" t="s">
        <v>42</v>
      </c>
      <c r="AF2317" s="11">
        <v>4</v>
      </c>
      <c r="AG2317" s="12">
        <v>577.78</v>
      </c>
      <c r="AH2317" s="11">
        <v>55</v>
      </c>
      <c r="AI2317" s="11" t="str" cm="1">
        <f t="array" ref="AI2317">_xlfn.IFS(AH2317&lt;=25,"Young",AH2317&lt;=50,"Adult",AH2317&gt;50,"Old")</f>
        <v>Old</v>
      </c>
    </row>
    <row r="2318" spans="1:35" x14ac:dyDescent="0.35">
      <c r="A2318" s="7">
        <v>2843</v>
      </c>
      <c r="B2318" s="5">
        <v>44522</v>
      </c>
      <c r="C2318" s="6">
        <f t="shared" ca="1" si="36"/>
        <v>4.4944444444444445</v>
      </c>
      <c r="D2318" s="7" t="s">
        <v>105</v>
      </c>
      <c r="E2318" s="7" t="s">
        <v>84</v>
      </c>
      <c r="F2318" s="7" t="s">
        <v>29</v>
      </c>
      <c r="G2318" s="7" t="s">
        <v>54</v>
      </c>
      <c r="H2318" s="7" t="s">
        <v>31</v>
      </c>
      <c r="I2318" s="7" t="s">
        <v>32</v>
      </c>
      <c r="J2318" s="7" t="s">
        <v>33</v>
      </c>
      <c r="K2318" s="7" t="s">
        <v>64</v>
      </c>
      <c r="L2318" s="5">
        <v>52202</v>
      </c>
      <c r="M2318" s="7" t="s">
        <v>35</v>
      </c>
      <c r="N2318" s="7" t="s">
        <v>47</v>
      </c>
      <c r="O2318" s="7" t="s">
        <v>71</v>
      </c>
      <c r="P2318" s="7" t="s">
        <v>66</v>
      </c>
      <c r="Q2318" s="7" t="s">
        <v>39</v>
      </c>
      <c r="R2318" s="7" cm="1">
        <f t="array" ref="R2318">_xlfn.IFS(Table3[[#This Row],[Performance Levels]]="Exceeds",4,Table3[[#This Row],[Performance Levels]]="Fully Meets",3,Table3[[#This Row],[Performance Levels]]="PIP",1,Table3[[#This Row],[Performance Levels]]="Needs Improvement",2)</f>
        <v>3</v>
      </c>
      <c r="S2318" s="7">
        <v>1</v>
      </c>
      <c r="T2318" s="7" t="str" cm="1">
        <f t="array" ref="T2318">_xlfn.IFS(S2318&lt;=2,"Excellent",S2318=3,"Average",S2318&lt;=5,"Poor")</f>
        <v>Excellent</v>
      </c>
      <c r="U2318" s="5">
        <v>44837</v>
      </c>
      <c r="V2318" s="7">
        <v>5</v>
      </c>
      <c r="W2318" s="7" t="str" cm="1">
        <f t="array" ref="W2318">_xlfn.IFS(S2318&lt;=2,"High",S2318=3,"Moderate",S2318&lt;=5,"Low")</f>
        <v>High</v>
      </c>
      <c r="X2318" s="7">
        <v>1</v>
      </c>
      <c r="Y2318" s="7" t="str" cm="1">
        <f t="array" ref="Y2318">_xlfn.IFS(S2318&lt;=2,"High",S2318=3,"Moderate",S2318&lt;=5,"Low")</f>
        <v>High</v>
      </c>
      <c r="Z2318" s="7">
        <v>4</v>
      </c>
      <c r="AA2318" s="7" t="str" cm="1">
        <f t="array" ref="AA2318">_xlfn.IFS(S2318&lt;=2,"High",S2318=3,"Moderate",S2318&lt;=5,"Low")</f>
        <v>High</v>
      </c>
      <c r="AB2318" s="5">
        <v>44835</v>
      </c>
      <c r="AC2318" s="7" t="s">
        <v>40</v>
      </c>
      <c r="AD2318" s="7" t="s">
        <v>50</v>
      </c>
      <c r="AE2318" s="7" t="s">
        <v>62</v>
      </c>
      <c r="AF2318" s="7">
        <v>2</v>
      </c>
      <c r="AG2318" s="8">
        <v>102.16</v>
      </c>
      <c r="AH2318" s="7">
        <v>79</v>
      </c>
      <c r="AI2318" s="7" t="str" cm="1">
        <f t="array" ref="AI2318">_xlfn.IFS(AH2318&lt;=25,"Young",AH2318&lt;=50,"Adult",AH2318&gt;50,"Old")</f>
        <v>Old</v>
      </c>
    </row>
    <row r="2319" spans="1:35" x14ac:dyDescent="0.35">
      <c r="A2319" s="11">
        <v>2845</v>
      </c>
      <c r="B2319" s="9">
        <v>44077</v>
      </c>
      <c r="C2319" s="10">
        <f t="shared" ca="1" si="36"/>
        <v>5.7138888888888886</v>
      </c>
      <c r="D2319" s="11" t="s">
        <v>105</v>
      </c>
      <c r="E2319" s="11" t="s">
        <v>73</v>
      </c>
      <c r="F2319" s="11" t="s">
        <v>29</v>
      </c>
      <c r="G2319" s="11" t="s">
        <v>54</v>
      </c>
      <c r="H2319" s="11" t="s">
        <v>55</v>
      </c>
      <c r="I2319" s="11" t="s">
        <v>45</v>
      </c>
      <c r="J2319" s="11" t="s">
        <v>33</v>
      </c>
      <c r="K2319" s="11" t="s">
        <v>64</v>
      </c>
      <c r="L2319" s="9">
        <v>29024</v>
      </c>
      <c r="M2319" s="11" t="s">
        <v>35</v>
      </c>
      <c r="N2319" s="11" t="s">
        <v>36</v>
      </c>
      <c r="O2319" s="11" t="s">
        <v>37</v>
      </c>
      <c r="P2319" s="11" t="s">
        <v>60</v>
      </c>
      <c r="Q2319" s="11" t="s">
        <v>39</v>
      </c>
      <c r="R2319" s="11" cm="1">
        <f t="array" ref="R2319">_xlfn.IFS(Table3[[#This Row],[Performance Levels]]="Exceeds",4,Table3[[#This Row],[Performance Levels]]="Fully Meets",3,Table3[[#This Row],[Performance Levels]]="PIP",1,Table3[[#This Row],[Performance Levels]]="Needs Improvement",2)</f>
        <v>3</v>
      </c>
      <c r="S2319" s="11">
        <v>4</v>
      </c>
      <c r="T2319" s="11" t="str" cm="1">
        <f t="array" ref="T2319">_xlfn.IFS(S2319&lt;=2,"Excellent",S2319=3,"Average",S2319&lt;=5,"Poor")</f>
        <v>Poor</v>
      </c>
      <c r="U2319" s="9">
        <v>44879</v>
      </c>
      <c r="V2319" s="11">
        <v>3</v>
      </c>
      <c r="W2319" s="11" t="str" cm="1">
        <f t="array" ref="W2319">_xlfn.IFS(S2319&lt;=2,"High",S2319=3,"Moderate",S2319&lt;=5,"Low")</f>
        <v>Low</v>
      </c>
      <c r="X2319" s="11">
        <v>4</v>
      </c>
      <c r="Y2319" s="11" t="str" cm="1">
        <f t="array" ref="Y2319">_xlfn.IFS(S2319&lt;=2,"High",S2319=3,"Moderate",S2319&lt;=5,"Low")</f>
        <v>Low</v>
      </c>
      <c r="Z2319" s="11">
        <v>2</v>
      </c>
      <c r="AA2319" s="11" t="str" cm="1">
        <f t="array" ref="AA2319">_xlfn.IFS(S2319&lt;=2,"High",S2319=3,"Moderate",S2319&lt;=5,"Low")</f>
        <v>Low</v>
      </c>
      <c r="AB2319" s="9">
        <v>44963</v>
      </c>
      <c r="AC2319" s="11" t="s">
        <v>49</v>
      </c>
      <c r="AD2319" s="11" t="s">
        <v>50</v>
      </c>
      <c r="AE2319" s="11" t="s">
        <v>62</v>
      </c>
      <c r="AF2319" s="11">
        <v>2</v>
      </c>
      <c r="AG2319" s="12">
        <v>764.22</v>
      </c>
      <c r="AH2319" s="11">
        <v>41</v>
      </c>
      <c r="AI2319" s="11" t="str" cm="1">
        <f t="array" ref="AI2319">_xlfn.IFS(AH2319&lt;=25,"Young",AH2319&lt;=50,"Adult",AH2319&gt;50,"Old")</f>
        <v>Adult</v>
      </c>
    </row>
    <row r="2320" spans="1:35" x14ac:dyDescent="0.35">
      <c r="A2320" s="7">
        <v>2846</v>
      </c>
      <c r="B2320" s="5">
        <v>43752</v>
      </c>
      <c r="C2320" s="6">
        <f t="shared" ca="1" si="36"/>
        <v>6.6</v>
      </c>
      <c r="D2320" s="7" t="s">
        <v>105</v>
      </c>
      <c r="E2320" s="7" t="s">
        <v>68</v>
      </c>
      <c r="F2320" s="7" t="s">
        <v>107</v>
      </c>
      <c r="G2320" s="7" t="s">
        <v>30</v>
      </c>
      <c r="H2320" s="7" t="s">
        <v>31</v>
      </c>
      <c r="I2320" s="7" t="s">
        <v>54</v>
      </c>
      <c r="J2320" s="7" t="s">
        <v>33</v>
      </c>
      <c r="K2320" s="7" t="s">
        <v>102</v>
      </c>
      <c r="L2320" s="5">
        <v>20334</v>
      </c>
      <c r="M2320" s="7" t="s">
        <v>35</v>
      </c>
      <c r="N2320" s="7" t="s">
        <v>36</v>
      </c>
      <c r="O2320" s="7" t="s">
        <v>37</v>
      </c>
      <c r="P2320" s="7" t="s">
        <v>76</v>
      </c>
      <c r="Q2320" s="7" t="s">
        <v>39</v>
      </c>
      <c r="R2320" s="7" cm="1">
        <f t="array" ref="R2320">_xlfn.IFS(Table3[[#This Row],[Performance Levels]]="Exceeds",4,Table3[[#This Row],[Performance Levels]]="Fully Meets",3,Table3[[#This Row],[Performance Levels]]="PIP",1,Table3[[#This Row],[Performance Levels]]="Needs Improvement",2)</f>
        <v>3</v>
      </c>
      <c r="S2320" s="7">
        <v>5</v>
      </c>
      <c r="T2320" s="7" t="str" cm="1">
        <f t="array" ref="T2320">_xlfn.IFS(S2320&lt;=2,"Excellent",S2320=3,"Average",S2320&lt;=5,"Poor")</f>
        <v>Poor</v>
      </c>
      <c r="U2320" s="5">
        <v>45021</v>
      </c>
      <c r="V2320" s="7">
        <v>1</v>
      </c>
      <c r="W2320" s="7" t="str" cm="1">
        <f t="array" ref="W2320">_xlfn.IFS(S2320&lt;=2,"High",S2320=3,"Moderate",S2320&lt;=5,"Low")</f>
        <v>Low</v>
      </c>
      <c r="X2320" s="7">
        <v>1</v>
      </c>
      <c r="Y2320" s="7" t="str" cm="1">
        <f t="array" ref="Y2320">_xlfn.IFS(S2320&lt;=2,"High",S2320=3,"Moderate",S2320&lt;=5,"Low")</f>
        <v>Low</v>
      </c>
      <c r="Z2320" s="7">
        <v>4</v>
      </c>
      <c r="AA2320" s="7" t="str" cm="1">
        <f t="array" ref="AA2320">_xlfn.IFS(S2320&lt;=2,"High",S2320=3,"Moderate",S2320&lt;=5,"Low")</f>
        <v>Low</v>
      </c>
      <c r="AB2320" s="5">
        <v>44806</v>
      </c>
      <c r="AC2320" s="7" t="s">
        <v>91</v>
      </c>
      <c r="AD2320" s="7" t="s">
        <v>41</v>
      </c>
      <c r="AE2320" s="7" t="s">
        <v>51</v>
      </c>
      <c r="AF2320" s="7">
        <v>2</v>
      </c>
      <c r="AG2320" s="8">
        <v>326.54000000000002</v>
      </c>
      <c r="AH2320" s="7">
        <v>64</v>
      </c>
      <c r="AI2320" s="7" t="str" cm="1">
        <f t="array" ref="AI2320">_xlfn.IFS(AH2320&lt;=25,"Young",AH2320&lt;=50,"Adult",AH2320&gt;50,"Old")</f>
        <v>Old</v>
      </c>
    </row>
    <row r="2321" spans="1:35" x14ac:dyDescent="0.35">
      <c r="A2321" s="11">
        <v>2848</v>
      </c>
      <c r="B2321" s="9">
        <v>44633</v>
      </c>
      <c r="C2321" s="10">
        <f t="shared" ca="1" si="36"/>
        <v>4.1861111111111109</v>
      </c>
      <c r="D2321" s="11" t="s">
        <v>27</v>
      </c>
      <c r="E2321" s="11" t="s">
        <v>68</v>
      </c>
      <c r="F2321" s="11" t="s">
        <v>107</v>
      </c>
      <c r="G2321" s="11" t="s">
        <v>54</v>
      </c>
      <c r="H2321" s="11" t="s">
        <v>44</v>
      </c>
      <c r="I2321" s="11" t="s">
        <v>32</v>
      </c>
      <c r="J2321" s="11" t="s">
        <v>33</v>
      </c>
      <c r="K2321" s="11" t="s">
        <v>95</v>
      </c>
      <c r="L2321" s="9">
        <v>53355</v>
      </c>
      <c r="M2321" s="11" t="s">
        <v>35</v>
      </c>
      <c r="N2321" s="11" t="s">
        <v>47</v>
      </c>
      <c r="O2321" s="11" t="s">
        <v>37</v>
      </c>
      <c r="P2321" s="11" t="s">
        <v>60</v>
      </c>
      <c r="Q2321" s="11" t="s">
        <v>77</v>
      </c>
      <c r="R2321" s="11" cm="1">
        <f t="array" ref="R2321">_xlfn.IFS(Table3[[#This Row],[Performance Levels]]="Exceeds",4,Table3[[#This Row],[Performance Levels]]="Fully Meets",3,Table3[[#This Row],[Performance Levels]]="PIP",1,Table3[[#This Row],[Performance Levels]]="Needs Improvement",2)</f>
        <v>4</v>
      </c>
      <c r="S2321" s="11">
        <v>1</v>
      </c>
      <c r="T2321" s="11" t="str" cm="1">
        <f t="array" ref="T2321">_xlfn.IFS(S2321&lt;=2,"Excellent",S2321=3,"Average",S2321&lt;=5,"Poor")</f>
        <v>Excellent</v>
      </c>
      <c r="U2321" s="9">
        <v>44784</v>
      </c>
      <c r="V2321" s="11">
        <v>2</v>
      </c>
      <c r="W2321" s="11" t="str" cm="1">
        <f t="array" ref="W2321">_xlfn.IFS(S2321&lt;=2,"High",S2321=3,"Moderate",S2321&lt;=5,"Low")</f>
        <v>High</v>
      </c>
      <c r="X2321" s="11">
        <v>1</v>
      </c>
      <c r="Y2321" s="11" t="str" cm="1">
        <f t="array" ref="Y2321">_xlfn.IFS(S2321&lt;=2,"High",S2321=3,"Moderate",S2321&lt;=5,"Low")</f>
        <v>High</v>
      </c>
      <c r="Z2321" s="11">
        <v>1</v>
      </c>
      <c r="AA2321" s="11" t="str" cm="1">
        <f t="array" ref="AA2321">_xlfn.IFS(S2321&lt;=2,"High",S2321=3,"Moderate",S2321&lt;=5,"Low")</f>
        <v>High</v>
      </c>
      <c r="AB2321" s="9">
        <v>45128</v>
      </c>
      <c r="AC2321" s="11" t="s">
        <v>49</v>
      </c>
      <c r="AD2321" s="11" t="s">
        <v>41</v>
      </c>
      <c r="AE2321" s="11" t="s">
        <v>42</v>
      </c>
      <c r="AF2321" s="11">
        <v>2</v>
      </c>
      <c r="AG2321" s="12">
        <v>510.12</v>
      </c>
      <c r="AH2321" s="11">
        <v>76</v>
      </c>
      <c r="AI2321" s="11" t="str" cm="1">
        <f t="array" ref="AI2321">_xlfn.IFS(AH2321&lt;=25,"Young",AH2321&lt;=50,"Adult",AH2321&gt;50,"Old")</f>
        <v>Old</v>
      </c>
    </row>
    <row r="2322" spans="1:35" x14ac:dyDescent="0.35">
      <c r="A2322" s="7">
        <v>2849</v>
      </c>
      <c r="B2322" s="5">
        <v>43375</v>
      </c>
      <c r="C2322" s="6">
        <f t="shared" ca="1" si="36"/>
        <v>7.6333333333333337</v>
      </c>
      <c r="D2322" s="7" t="s">
        <v>27</v>
      </c>
      <c r="E2322" s="7" t="s">
        <v>28</v>
      </c>
      <c r="F2322" s="7" t="s">
        <v>29</v>
      </c>
      <c r="G2322" s="7" t="s">
        <v>45</v>
      </c>
      <c r="H2322" s="7" t="s">
        <v>31</v>
      </c>
      <c r="I2322" s="7" t="s">
        <v>54</v>
      </c>
      <c r="J2322" s="7" t="s">
        <v>33</v>
      </c>
      <c r="K2322" s="7" t="s">
        <v>64</v>
      </c>
      <c r="L2322" s="5">
        <v>54631</v>
      </c>
      <c r="M2322" s="7" t="s">
        <v>35</v>
      </c>
      <c r="N2322" s="7" t="s">
        <v>47</v>
      </c>
      <c r="O2322" s="7" t="s">
        <v>48</v>
      </c>
      <c r="P2322" s="7" t="s">
        <v>60</v>
      </c>
      <c r="Q2322" s="7" t="s">
        <v>39</v>
      </c>
      <c r="R2322" s="7" cm="1">
        <f t="array" ref="R2322">_xlfn.IFS(Table3[[#This Row],[Performance Levels]]="Exceeds",4,Table3[[#This Row],[Performance Levels]]="Fully Meets",3,Table3[[#This Row],[Performance Levels]]="PIP",1,Table3[[#This Row],[Performance Levels]]="Needs Improvement",2)</f>
        <v>3</v>
      </c>
      <c r="S2322" s="7">
        <v>5</v>
      </c>
      <c r="T2322" s="7" t="str" cm="1">
        <f t="array" ref="T2322">_xlfn.IFS(S2322&lt;=2,"Excellent",S2322=3,"Average",S2322&lt;=5,"Poor")</f>
        <v>Poor</v>
      </c>
      <c r="U2322" s="5">
        <v>44966</v>
      </c>
      <c r="V2322" s="7">
        <v>5</v>
      </c>
      <c r="W2322" s="7" t="str" cm="1">
        <f t="array" ref="W2322">_xlfn.IFS(S2322&lt;=2,"High",S2322=3,"Moderate",S2322&lt;=5,"Low")</f>
        <v>Low</v>
      </c>
      <c r="X2322" s="7">
        <v>1</v>
      </c>
      <c r="Y2322" s="7" t="str" cm="1">
        <f t="array" ref="Y2322">_xlfn.IFS(S2322&lt;=2,"High",S2322=3,"Moderate",S2322&lt;=5,"Low")</f>
        <v>Low</v>
      </c>
      <c r="Z2322" s="7">
        <v>1</v>
      </c>
      <c r="AA2322" s="7" t="str" cm="1">
        <f t="array" ref="AA2322">_xlfn.IFS(S2322&lt;=2,"High",S2322=3,"Moderate",S2322&lt;=5,"Low")</f>
        <v>Low</v>
      </c>
      <c r="AB2322" s="5">
        <v>45052</v>
      </c>
      <c r="AC2322" s="7" t="s">
        <v>67</v>
      </c>
      <c r="AD2322" s="7" t="s">
        <v>41</v>
      </c>
      <c r="AE2322" s="7" t="s">
        <v>42</v>
      </c>
      <c r="AF2322" s="7">
        <v>3</v>
      </c>
      <c r="AG2322" s="8">
        <v>706.23</v>
      </c>
      <c r="AH2322" s="7">
        <v>69</v>
      </c>
      <c r="AI2322" s="7" t="str" cm="1">
        <f t="array" ref="AI2322">_xlfn.IFS(AH2322&lt;=25,"Young",AH2322&lt;=50,"Adult",AH2322&gt;50,"Old")</f>
        <v>Old</v>
      </c>
    </row>
    <row r="2323" spans="1:35" x14ac:dyDescent="0.35">
      <c r="A2323" s="11">
        <v>2850</v>
      </c>
      <c r="B2323" s="9">
        <v>44840</v>
      </c>
      <c r="C2323" s="10">
        <f t="shared" ca="1" si="36"/>
        <v>3.6222222222222222</v>
      </c>
      <c r="D2323" s="11" t="s">
        <v>27</v>
      </c>
      <c r="E2323" s="11" t="s">
        <v>43</v>
      </c>
      <c r="F2323" s="11" t="s">
        <v>29</v>
      </c>
      <c r="G2323" s="11" t="s">
        <v>54</v>
      </c>
      <c r="H2323" s="11" t="s">
        <v>31</v>
      </c>
      <c r="I2323" s="11" t="s">
        <v>45</v>
      </c>
      <c r="J2323" s="11" t="s">
        <v>33</v>
      </c>
      <c r="K2323" s="11" t="s">
        <v>64</v>
      </c>
      <c r="L2323" s="9">
        <v>26509</v>
      </c>
      <c r="M2323" s="11" t="s">
        <v>35</v>
      </c>
      <c r="N2323" s="11" t="s">
        <v>47</v>
      </c>
      <c r="O2323" s="11" t="s">
        <v>48</v>
      </c>
      <c r="P2323" s="11" t="s">
        <v>76</v>
      </c>
      <c r="Q2323" s="11" t="s">
        <v>77</v>
      </c>
      <c r="R2323" s="11" cm="1">
        <f t="array" ref="R2323">_xlfn.IFS(Table3[[#This Row],[Performance Levels]]="Exceeds",4,Table3[[#This Row],[Performance Levels]]="Fully Meets",3,Table3[[#This Row],[Performance Levels]]="PIP",1,Table3[[#This Row],[Performance Levels]]="Needs Improvement",2)</f>
        <v>4</v>
      </c>
      <c r="S2323" s="11">
        <v>1</v>
      </c>
      <c r="T2323" s="11" t="str" cm="1">
        <f t="array" ref="T2323">_xlfn.IFS(S2323&lt;=2,"Excellent",S2323=3,"Average",S2323&lt;=5,"Poor")</f>
        <v>Excellent</v>
      </c>
      <c r="U2323" s="9">
        <v>45016</v>
      </c>
      <c r="V2323" s="11">
        <v>4</v>
      </c>
      <c r="W2323" s="11" t="str" cm="1">
        <f t="array" ref="W2323">_xlfn.IFS(S2323&lt;=2,"High",S2323=3,"Moderate",S2323&lt;=5,"Low")</f>
        <v>High</v>
      </c>
      <c r="X2323" s="11">
        <v>1</v>
      </c>
      <c r="Y2323" s="11" t="str" cm="1">
        <f t="array" ref="Y2323">_xlfn.IFS(S2323&lt;=2,"High",S2323=3,"Moderate",S2323&lt;=5,"Low")</f>
        <v>High</v>
      </c>
      <c r="Z2323" s="11">
        <v>4</v>
      </c>
      <c r="AA2323" s="11" t="str" cm="1">
        <f t="array" ref="AA2323">_xlfn.IFS(S2323&lt;=2,"High",S2323=3,"Moderate",S2323&lt;=5,"Low")</f>
        <v>High</v>
      </c>
      <c r="AB2323" s="9">
        <v>45042</v>
      </c>
      <c r="AC2323" s="11" t="s">
        <v>67</v>
      </c>
      <c r="AD2323" s="11" t="s">
        <v>50</v>
      </c>
      <c r="AE2323" s="11" t="s">
        <v>72</v>
      </c>
      <c r="AF2323" s="11">
        <v>2</v>
      </c>
      <c r="AG2323" s="12">
        <v>634.36</v>
      </c>
      <c r="AH2323" s="11">
        <v>50</v>
      </c>
      <c r="AI2323" s="11" t="str" cm="1">
        <f t="array" ref="AI2323">_xlfn.IFS(AH2323&lt;=25,"Young",AH2323&lt;=50,"Adult",AH2323&gt;50,"Old")</f>
        <v>Adult</v>
      </c>
    </row>
    <row r="2324" spans="1:35" x14ac:dyDescent="0.35">
      <c r="A2324" s="7">
        <v>2851</v>
      </c>
      <c r="B2324" s="5">
        <v>44095</v>
      </c>
      <c r="C2324" s="6">
        <f t="shared" ca="1" si="36"/>
        <v>5.6638888888888888</v>
      </c>
      <c r="D2324" s="7" t="s">
        <v>27</v>
      </c>
      <c r="E2324" s="7" t="s">
        <v>86</v>
      </c>
      <c r="F2324" s="7" t="s">
        <v>29</v>
      </c>
      <c r="G2324" s="7" t="s">
        <v>54</v>
      </c>
      <c r="H2324" s="7" t="s">
        <v>55</v>
      </c>
      <c r="I2324" s="7" t="s">
        <v>45</v>
      </c>
      <c r="J2324" s="7" t="s">
        <v>33</v>
      </c>
      <c r="K2324" s="7" t="s">
        <v>69</v>
      </c>
      <c r="L2324" s="5">
        <v>24536</v>
      </c>
      <c r="M2324" s="7" t="s">
        <v>35</v>
      </c>
      <c r="N2324" s="7" t="s">
        <v>47</v>
      </c>
      <c r="O2324" s="7" t="s">
        <v>71</v>
      </c>
      <c r="P2324" s="7" t="s">
        <v>76</v>
      </c>
      <c r="Q2324" s="7" t="s">
        <v>39</v>
      </c>
      <c r="R2324" s="7" cm="1">
        <f t="array" ref="R2324">_xlfn.IFS(Table3[[#This Row],[Performance Levels]]="Exceeds",4,Table3[[#This Row],[Performance Levels]]="Fully Meets",3,Table3[[#This Row],[Performance Levels]]="PIP",1,Table3[[#This Row],[Performance Levels]]="Needs Improvement",2)</f>
        <v>3</v>
      </c>
      <c r="S2324" s="7">
        <v>4</v>
      </c>
      <c r="T2324" s="7" t="str" cm="1">
        <f t="array" ref="T2324">_xlfn.IFS(S2324&lt;=2,"Excellent",S2324=3,"Average",S2324&lt;=5,"Poor")</f>
        <v>Poor</v>
      </c>
      <c r="U2324" s="5">
        <v>44850</v>
      </c>
      <c r="V2324" s="7">
        <v>4</v>
      </c>
      <c r="W2324" s="7" t="str" cm="1">
        <f t="array" ref="W2324">_xlfn.IFS(S2324&lt;=2,"High",S2324=3,"Moderate",S2324&lt;=5,"Low")</f>
        <v>Low</v>
      </c>
      <c r="X2324" s="7">
        <v>3</v>
      </c>
      <c r="Y2324" s="7" t="str" cm="1">
        <f t="array" ref="Y2324">_xlfn.IFS(S2324&lt;=2,"High",S2324=3,"Moderate",S2324&lt;=5,"Low")</f>
        <v>Low</v>
      </c>
      <c r="Z2324" s="7">
        <v>3</v>
      </c>
      <c r="AA2324" s="7" t="str" cm="1">
        <f t="array" ref="AA2324">_xlfn.IFS(S2324&lt;=2,"High",S2324=3,"Moderate",S2324&lt;=5,"Low")</f>
        <v>Low</v>
      </c>
      <c r="AB2324" s="5">
        <v>45123</v>
      </c>
      <c r="AC2324" s="7" t="s">
        <v>91</v>
      </c>
      <c r="AD2324" s="7" t="s">
        <v>41</v>
      </c>
      <c r="AE2324" s="7" t="s">
        <v>42</v>
      </c>
      <c r="AF2324" s="7">
        <v>2</v>
      </c>
      <c r="AG2324" s="8">
        <v>718.77</v>
      </c>
      <c r="AH2324" s="7">
        <v>53</v>
      </c>
      <c r="AI2324" s="7" t="str" cm="1">
        <f t="array" ref="AI2324">_xlfn.IFS(AH2324&lt;=25,"Young",AH2324&lt;=50,"Adult",AH2324&gt;50,"Old")</f>
        <v>Old</v>
      </c>
    </row>
    <row r="2325" spans="1:35" x14ac:dyDescent="0.35">
      <c r="A2325" s="11">
        <v>2852</v>
      </c>
      <c r="B2325" s="9">
        <v>44536</v>
      </c>
      <c r="C2325" s="10">
        <f t="shared" ca="1" si="36"/>
        <v>4.4555555555555557</v>
      </c>
      <c r="D2325" s="11" t="s">
        <v>27</v>
      </c>
      <c r="E2325" s="11" t="s">
        <v>80</v>
      </c>
      <c r="F2325" s="11" t="s">
        <v>29</v>
      </c>
      <c r="G2325" s="11" t="s">
        <v>45</v>
      </c>
      <c r="H2325" s="11" t="s">
        <v>31</v>
      </c>
      <c r="I2325" s="11" t="s">
        <v>32</v>
      </c>
      <c r="J2325" s="11" t="s">
        <v>33</v>
      </c>
      <c r="K2325" s="11" t="s">
        <v>69</v>
      </c>
      <c r="L2325" s="9">
        <v>53651</v>
      </c>
      <c r="M2325" s="11" t="s">
        <v>35</v>
      </c>
      <c r="N2325" s="11" t="s">
        <v>47</v>
      </c>
      <c r="O2325" s="11" t="s">
        <v>59</v>
      </c>
      <c r="P2325" s="11" t="s">
        <v>38</v>
      </c>
      <c r="Q2325" s="11" t="s">
        <v>39</v>
      </c>
      <c r="R2325" s="11" cm="1">
        <f t="array" ref="R2325">_xlfn.IFS(Table3[[#This Row],[Performance Levels]]="Exceeds",4,Table3[[#This Row],[Performance Levels]]="Fully Meets",3,Table3[[#This Row],[Performance Levels]]="PIP",1,Table3[[#This Row],[Performance Levels]]="Needs Improvement",2)</f>
        <v>3</v>
      </c>
      <c r="S2325" s="11">
        <v>1</v>
      </c>
      <c r="T2325" s="11" t="str" cm="1">
        <f t="array" ref="T2325">_xlfn.IFS(S2325&lt;=2,"Excellent",S2325=3,"Average",S2325&lt;=5,"Poor")</f>
        <v>Excellent</v>
      </c>
      <c r="U2325" s="9">
        <v>44959</v>
      </c>
      <c r="V2325" s="11">
        <v>2</v>
      </c>
      <c r="W2325" s="11" t="str" cm="1">
        <f t="array" ref="W2325">_xlfn.IFS(S2325&lt;=2,"High",S2325=3,"Moderate",S2325&lt;=5,"Low")</f>
        <v>High</v>
      </c>
      <c r="X2325" s="11">
        <v>1</v>
      </c>
      <c r="Y2325" s="11" t="str" cm="1">
        <f t="array" ref="Y2325">_xlfn.IFS(S2325&lt;=2,"High",S2325=3,"Moderate",S2325&lt;=5,"Low")</f>
        <v>High</v>
      </c>
      <c r="Z2325" s="11">
        <v>2</v>
      </c>
      <c r="AA2325" s="11" t="str" cm="1">
        <f t="array" ref="AA2325">_xlfn.IFS(S2325&lt;=2,"High",S2325=3,"Moderate",S2325&lt;=5,"Low")</f>
        <v>High</v>
      </c>
      <c r="AB2325" s="9">
        <v>45100</v>
      </c>
      <c r="AC2325" s="11" t="s">
        <v>91</v>
      </c>
      <c r="AD2325" s="11" t="s">
        <v>41</v>
      </c>
      <c r="AE2325" s="11" t="s">
        <v>51</v>
      </c>
      <c r="AF2325" s="11">
        <v>3</v>
      </c>
      <c r="AG2325" s="12">
        <v>820.39</v>
      </c>
      <c r="AH2325" s="11">
        <v>75</v>
      </c>
      <c r="AI2325" s="11" t="str" cm="1">
        <f t="array" ref="AI2325">_xlfn.IFS(AH2325&lt;=25,"Young",AH2325&lt;=50,"Adult",AH2325&gt;50,"Old")</f>
        <v>Old</v>
      </c>
    </row>
    <row r="2326" spans="1:35" x14ac:dyDescent="0.35">
      <c r="A2326" s="7">
        <v>2853</v>
      </c>
      <c r="B2326" s="5">
        <v>44881</v>
      </c>
      <c r="C2326" s="6">
        <f t="shared" ca="1" si="36"/>
        <v>3.5111111111111111</v>
      </c>
      <c r="D2326" s="7" t="s">
        <v>27</v>
      </c>
      <c r="E2326" s="7" t="s">
        <v>53</v>
      </c>
      <c r="F2326" s="7" t="s">
        <v>107</v>
      </c>
      <c r="G2326" s="7" t="s">
        <v>30</v>
      </c>
      <c r="H2326" s="7" t="s">
        <v>55</v>
      </c>
      <c r="I2326" s="7" t="s">
        <v>45</v>
      </c>
      <c r="J2326" s="7" t="s">
        <v>33</v>
      </c>
      <c r="K2326" s="7" t="s">
        <v>64</v>
      </c>
      <c r="L2326" s="5">
        <v>34430</v>
      </c>
      <c r="M2326" s="7" t="s">
        <v>35</v>
      </c>
      <c r="N2326" s="7" t="s">
        <v>47</v>
      </c>
      <c r="O2326" s="7" t="s">
        <v>59</v>
      </c>
      <c r="P2326" s="7" t="s">
        <v>38</v>
      </c>
      <c r="Q2326" s="7" t="s">
        <v>97</v>
      </c>
      <c r="R2326" s="7" cm="1">
        <f t="array" ref="R2326">_xlfn.IFS(Table3[[#This Row],[Performance Levels]]="Exceeds",4,Table3[[#This Row],[Performance Levels]]="Fully Meets",3,Table3[[#This Row],[Performance Levels]]="PIP",1,Table3[[#This Row],[Performance Levels]]="Needs Improvement",2)</f>
        <v>2</v>
      </c>
      <c r="S2326" s="7">
        <v>5</v>
      </c>
      <c r="T2326" s="7" t="str" cm="1">
        <f t="array" ref="T2326">_xlfn.IFS(S2326&lt;=2,"Excellent",S2326=3,"Average",S2326&lt;=5,"Poor")</f>
        <v>Poor</v>
      </c>
      <c r="U2326" s="5">
        <v>45138</v>
      </c>
      <c r="V2326" s="7">
        <v>5</v>
      </c>
      <c r="W2326" s="7" t="str" cm="1">
        <f t="array" ref="W2326">_xlfn.IFS(S2326&lt;=2,"High",S2326=3,"Moderate",S2326&lt;=5,"Low")</f>
        <v>Low</v>
      </c>
      <c r="X2326" s="7">
        <v>1</v>
      </c>
      <c r="Y2326" s="7" t="str" cm="1">
        <f t="array" ref="Y2326">_xlfn.IFS(S2326&lt;=2,"High",S2326=3,"Moderate",S2326&lt;=5,"Low")</f>
        <v>Low</v>
      </c>
      <c r="Z2326" s="7">
        <v>1</v>
      </c>
      <c r="AA2326" s="7" t="str" cm="1">
        <f t="array" ref="AA2326">_xlfn.IFS(S2326&lt;=2,"High",S2326=3,"Moderate",S2326&lt;=5,"Low")</f>
        <v>Low</v>
      </c>
      <c r="AB2326" s="5">
        <v>44927</v>
      </c>
      <c r="AC2326" s="7" t="s">
        <v>40</v>
      </c>
      <c r="AD2326" s="7" t="s">
        <v>41</v>
      </c>
      <c r="AE2326" s="7" t="s">
        <v>72</v>
      </c>
      <c r="AF2326" s="7">
        <v>1</v>
      </c>
      <c r="AG2326" s="8">
        <v>835.07</v>
      </c>
      <c r="AH2326" s="7">
        <v>28</v>
      </c>
      <c r="AI2326" s="7" t="str" cm="1">
        <f t="array" ref="AI2326">_xlfn.IFS(AH2326&lt;=25,"Young",AH2326&lt;=50,"Adult",AH2326&gt;50,"Old")</f>
        <v>Adult</v>
      </c>
    </row>
    <row r="2327" spans="1:35" x14ac:dyDescent="0.35">
      <c r="A2327" s="11">
        <v>2854</v>
      </c>
      <c r="B2327" s="9">
        <v>44775</v>
      </c>
      <c r="C2327" s="10">
        <f t="shared" ca="1" si="36"/>
        <v>3.8</v>
      </c>
      <c r="D2327" s="11" t="s">
        <v>27</v>
      </c>
      <c r="E2327" s="11" t="s">
        <v>93</v>
      </c>
      <c r="F2327" s="11" t="s">
        <v>29</v>
      </c>
      <c r="G2327" s="11" t="s">
        <v>45</v>
      </c>
      <c r="H2327" s="11" t="s">
        <v>44</v>
      </c>
      <c r="I2327" s="11" t="s">
        <v>54</v>
      </c>
      <c r="J2327" s="11" t="s">
        <v>33</v>
      </c>
      <c r="K2327" s="11" t="s">
        <v>81</v>
      </c>
      <c r="L2327" s="9">
        <v>53314</v>
      </c>
      <c r="M2327" s="11" t="s">
        <v>35</v>
      </c>
      <c r="N2327" s="11" t="s">
        <v>36</v>
      </c>
      <c r="O2327" s="11" t="s">
        <v>48</v>
      </c>
      <c r="P2327" s="11" t="s">
        <v>66</v>
      </c>
      <c r="Q2327" s="11" t="s">
        <v>97</v>
      </c>
      <c r="R2327" s="11" cm="1">
        <f t="array" ref="R2327">_xlfn.IFS(Table3[[#This Row],[Performance Levels]]="Exceeds",4,Table3[[#This Row],[Performance Levels]]="Fully Meets",3,Table3[[#This Row],[Performance Levels]]="PIP",1,Table3[[#This Row],[Performance Levels]]="Needs Improvement",2)</f>
        <v>2</v>
      </c>
      <c r="S2327" s="11">
        <v>2</v>
      </c>
      <c r="T2327" s="11" t="str" cm="1">
        <f t="array" ref="T2327">_xlfn.IFS(S2327&lt;=2,"Excellent",S2327=3,"Average",S2327&lt;=5,"Poor")</f>
        <v>Excellent</v>
      </c>
      <c r="U2327" s="9">
        <v>44990</v>
      </c>
      <c r="V2327" s="11">
        <v>1</v>
      </c>
      <c r="W2327" s="11" t="str" cm="1">
        <f t="array" ref="W2327">_xlfn.IFS(S2327&lt;=2,"High",S2327=3,"Moderate",S2327&lt;=5,"Low")</f>
        <v>High</v>
      </c>
      <c r="X2327" s="11">
        <v>3</v>
      </c>
      <c r="Y2327" s="11" t="str" cm="1">
        <f t="array" ref="Y2327">_xlfn.IFS(S2327&lt;=2,"High",S2327=3,"Moderate",S2327&lt;=5,"Low")</f>
        <v>High</v>
      </c>
      <c r="Z2327" s="11">
        <v>4</v>
      </c>
      <c r="AA2327" s="11" t="str" cm="1">
        <f t="array" ref="AA2327">_xlfn.IFS(S2327&lt;=2,"High",S2327=3,"Moderate",S2327&lt;=5,"Low")</f>
        <v>High</v>
      </c>
      <c r="AB2327" s="9">
        <v>45034</v>
      </c>
      <c r="AC2327" s="11" t="s">
        <v>61</v>
      </c>
      <c r="AD2327" s="11" t="s">
        <v>50</v>
      </c>
      <c r="AE2327" s="11" t="s">
        <v>51</v>
      </c>
      <c r="AF2327" s="11">
        <v>4</v>
      </c>
      <c r="AG2327" s="12">
        <v>670.82</v>
      </c>
      <c r="AH2327" s="11">
        <v>77</v>
      </c>
      <c r="AI2327" s="11" t="str" cm="1">
        <f t="array" ref="AI2327">_xlfn.IFS(AH2327&lt;=25,"Young",AH2327&lt;=50,"Adult",AH2327&gt;50,"Old")</f>
        <v>Old</v>
      </c>
    </row>
    <row r="2328" spans="1:35" x14ac:dyDescent="0.35">
      <c r="A2328" s="7">
        <v>2855</v>
      </c>
      <c r="B2328" s="5">
        <v>44580</v>
      </c>
      <c r="C2328" s="6">
        <f t="shared" ca="1" si="36"/>
        <v>4.3361111111111112</v>
      </c>
      <c r="D2328" s="7" t="s">
        <v>27</v>
      </c>
      <c r="E2328" s="7" t="s">
        <v>84</v>
      </c>
      <c r="F2328" s="7" t="s">
        <v>29</v>
      </c>
      <c r="G2328" s="7" t="s">
        <v>45</v>
      </c>
      <c r="H2328" s="7" t="s">
        <v>31</v>
      </c>
      <c r="I2328" s="7" t="s">
        <v>54</v>
      </c>
      <c r="J2328" s="7" t="s">
        <v>33</v>
      </c>
      <c r="K2328" s="7" t="s">
        <v>69</v>
      </c>
      <c r="L2328" s="5">
        <v>28904</v>
      </c>
      <c r="M2328" s="7" t="s">
        <v>35</v>
      </c>
      <c r="N2328" s="7" t="s">
        <v>36</v>
      </c>
      <c r="O2328" s="7" t="s">
        <v>71</v>
      </c>
      <c r="P2328" s="7" t="s">
        <v>60</v>
      </c>
      <c r="Q2328" s="7" t="s">
        <v>97</v>
      </c>
      <c r="R2328" s="7" cm="1">
        <f t="array" ref="R2328">_xlfn.IFS(Table3[[#This Row],[Performance Levels]]="Exceeds",4,Table3[[#This Row],[Performance Levels]]="Fully Meets",3,Table3[[#This Row],[Performance Levels]]="PIP",1,Table3[[#This Row],[Performance Levels]]="Needs Improvement",2)</f>
        <v>2</v>
      </c>
      <c r="S2328" s="7">
        <v>4</v>
      </c>
      <c r="T2328" s="7" t="str" cm="1">
        <f t="array" ref="T2328">_xlfn.IFS(S2328&lt;=2,"Excellent",S2328=3,"Average",S2328&lt;=5,"Poor")</f>
        <v>Poor</v>
      </c>
      <c r="U2328" s="5">
        <v>45012</v>
      </c>
      <c r="V2328" s="7">
        <v>3</v>
      </c>
      <c r="W2328" s="7" t="str" cm="1">
        <f t="array" ref="W2328">_xlfn.IFS(S2328&lt;=2,"High",S2328=3,"Moderate",S2328&lt;=5,"Low")</f>
        <v>Low</v>
      </c>
      <c r="X2328" s="7">
        <v>5</v>
      </c>
      <c r="Y2328" s="7" t="str" cm="1">
        <f t="array" ref="Y2328">_xlfn.IFS(S2328&lt;=2,"High",S2328=3,"Moderate",S2328&lt;=5,"Low")</f>
        <v>Low</v>
      </c>
      <c r="Z2328" s="7">
        <v>5</v>
      </c>
      <c r="AA2328" s="7" t="str" cm="1">
        <f t="array" ref="AA2328">_xlfn.IFS(S2328&lt;=2,"High",S2328=3,"Moderate",S2328&lt;=5,"Low")</f>
        <v>Low</v>
      </c>
      <c r="AB2328" s="5">
        <v>44809</v>
      </c>
      <c r="AC2328" s="7" t="s">
        <v>67</v>
      </c>
      <c r="AD2328" s="7" t="s">
        <v>50</v>
      </c>
      <c r="AE2328" s="7" t="s">
        <v>72</v>
      </c>
      <c r="AF2328" s="7">
        <v>1</v>
      </c>
      <c r="AG2328" s="8">
        <v>596.23</v>
      </c>
      <c r="AH2328" s="7">
        <v>43</v>
      </c>
      <c r="AI2328" s="7" t="str" cm="1">
        <f t="array" ref="AI2328">_xlfn.IFS(AH2328&lt;=25,"Young",AH2328&lt;=50,"Adult",AH2328&gt;50,"Old")</f>
        <v>Adult</v>
      </c>
    </row>
    <row r="2329" spans="1:35" x14ac:dyDescent="0.35">
      <c r="A2329" s="11">
        <v>2856</v>
      </c>
      <c r="B2329" s="9">
        <v>44660</v>
      </c>
      <c r="C2329" s="10">
        <f t="shared" ca="1" si="36"/>
        <v>4.1138888888888889</v>
      </c>
      <c r="D2329" s="11" t="s">
        <v>27</v>
      </c>
      <c r="E2329" s="11" t="s">
        <v>63</v>
      </c>
      <c r="F2329" s="11" t="s">
        <v>29</v>
      </c>
      <c r="G2329" s="11" t="s">
        <v>54</v>
      </c>
      <c r="H2329" s="11" t="s">
        <v>44</v>
      </c>
      <c r="I2329" s="11" t="s">
        <v>32</v>
      </c>
      <c r="J2329" s="11" t="s">
        <v>33</v>
      </c>
      <c r="K2329" s="11" t="s">
        <v>117</v>
      </c>
      <c r="L2329" s="9">
        <v>19222</v>
      </c>
      <c r="M2329" s="11" t="s">
        <v>35</v>
      </c>
      <c r="N2329" s="11" t="s">
        <v>36</v>
      </c>
      <c r="O2329" s="11" t="s">
        <v>37</v>
      </c>
      <c r="P2329" s="11" t="s">
        <v>66</v>
      </c>
      <c r="Q2329" s="11" t="s">
        <v>97</v>
      </c>
      <c r="R2329" s="11" cm="1">
        <f t="array" ref="R2329">_xlfn.IFS(Table3[[#This Row],[Performance Levels]]="Exceeds",4,Table3[[#This Row],[Performance Levels]]="Fully Meets",3,Table3[[#This Row],[Performance Levels]]="PIP",1,Table3[[#This Row],[Performance Levels]]="Needs Improvement",2)</f>
        <v>2</v>
      </c>
      <c r="S2329" s="11">
        <v>5</v>
      </c>
      <c r="T2329" s="11" t="str" cm="1">
        <f t="array" ref="T2329">_xlfn.IFS(S2329&lt;=2,"Excellent",S2329=3,"Average",S2329&lt;=5,"Poor")</f>
        <v>Poor</v>
      </c>
      <c r="U2329" s="9">
        <v>44949</v>
      </c>
      <c r="V2329" s="11">
        <v>4</v>
      </c>
      <c r="W2329" s="11" t="str" cm="1">
        <f t="array" ref="W2329">_xlfn.IFS(S2329&lt;=2,"High",S2329=3,"Moderate",S2329&lt;=5,"Low")</f>
        <v>Low</v>
      </c>
      <c r="X2329" s="11">
        <v>5</v>
      </c>
      <c r="Y2329" s="11" t="str" cm="1">
        <f t="array" ref="Y2329">_xlfn.IFS(S2329&lt;=2,"High",S2329=3,"Moderate",S2329&lt;=5,"Low")</f>
        <v>Low</v>
      </c>
      <c r="Z2329" s="11">
        <v>2</v>
      </c>
      <c r="AA2329" s="11" t="str" cm="1">
        <f t="array" ref="AA2329">_xlfn.IFS(S2329&lt;=2,"High",S2329=3,"Moderate",S2329&lt;=5,"Low")</f>
        <v>Low</v>
      </c>
      <c r="AB2329" s="9">
        <v>44929</v>
      </c>
      <c r="AC2329" s="11" t="s">
        <v>49</v>
      </c>
      <c r="AD2329" s="11" t="s">
        <v>41</v>
      </c>
      <c r="AE2329" s="11" t="s">
        <v>62</v>
      </c>
      <c r="AF2329" s="11">
        <v>2</v>
      </c>
      <c r="AG2329" s="12">
        <v>842.67</v>
      </c>
      <c r="AH2329" s="11">
        <v>70</v>
      </c>
      <c r="AI2329" s="11" t="str" cm="1">
        <f t="array" ref="AI2329">_xlfn.IFS(AH2329&lt;=25,"Young",AH2329&lt;=50,"Adult",AH2329&gt;50,"Old")</f>
        <v>Old</v>
      </c>
    </row>
    <row r="2330" spans="1:35" x14ac:dyDescent="0.35">
      <c r="A2330" s="7">
        <v>2857</v>
      </c>
      <c r="B2330" s="5">
        <v>43665</v>
      </c>
      <c r="C2330" s="6">
        <f t="shared" ca="1" si="36"/>
        <v>6.8361111111111112</v>
      </c>
      <c r="D2330" s="7" t="s">
        <v>27</v>
      </c>
      <c r="E2330" s="7" t="s">
        <v>73</v>
      </c>
      <c r="F2330" s="7" t="s">
        <v>29</v>
      </c>
      <c r="G2330" s="7" t="s">
        <v>54</v>
      </c>
      <c r="H2330" s="7" t="s">
        <v>44</v>
      </c>
      <c r="I2330" s="7" t="s">
        <v>45</v>
      </c>
      <c r="J2330" s="7" t="s">
        <v>33</v>
      </c>
      <c r="K2330" s="7" t="s">
        <v>64</v>
      </c>
      <c r="L2330" s="5">
        <v>27334</v>
      </c>
      <c r="M2330" s="7" t="s">
        <v>35</v>
      </c>
      <c r="N2330" s="7" t="s">
        <v>47</v>
      </c>
      <c r="O2330" s="7" t="s">
        <v>37</v>
      </c>
      <c r="P2330" s="7" t="s">
        <v>60</v>
      </c>
      <c r="Q2330" s="7" t="s">
        <v>39</v>
      </c>
      <c r="R2330" s="7" cm="1">
        <f t="array" ref="R2330">_xlfn.IFS(Table3[[#This Row],[Performance Levels]]="Exceeds",4,Table3[[#This Row],[Performance Levels]]="Fully Meets",3,Table3[[#This Row],[Performance Levels]]="PIP",1,Table3[[#This Row],[Performance Levels]]="Needs Improvement",2)</f>
        <v>3</v>
      </c>
      <c r="S2330" s="7">
        <v>2</v>
      </c>
      <c r="T2330" s="7" t="str" cm="1">
        <f t="array" ref="T2330">_xlfn.IFS(S2330&lt;=2,"Excellent",S2330=3,"Average",S2330&lt;=5,"Poor")</f>
        <v>Excellent</v>
      </c>
      <c r="U2330" s="5">
        <v>44919</v>
      </c>
      <c r="V2330" s="7">
        <v>5</v>
      </c>
      <c r="W2330" s="7" t="str" cm="1">
        <f t="array" ref="W2330">_xlfn.IFS(S2330&lt;=2,"High",S2330=3,"Moderate",S2330&lt;=5,"Low")</f>
        <v>High</v>
      </c>
      <c r="X2330" s="7">
        <v>2</v>
      </c>
      <c r="Y2330" s="7" t="str" cm="1">
        <f t="array" ref="Y2330">_xlfn.IFS(S2330&lt;=2,"High",S2330=3,"Moderate",S2330&lt;=5,"Low")</f>
        <v>High</v>
      </c>
      <c r="Z2330" s="7">
        <v>5</v>
      </c>
      <c r="AA2330" s="7" t="str" cm="1">
        <f t="array" ref="AA2330">_xlfn.IFS(S2330&lt;=2,"High",S2330=3,"Moderate",S2330&lt;=5,"Low")</f>
        <v>High</v>
      </c>
      <c r="AB2330" s="5">
        <v>44920</v>
      </c>
      <c r="AC2330" s="7" t="s">
        <v>49</v>
      </c>
      <c r="AD2330" s="7" t="s">
        <v>41</v>
      </c>
      <c r="AE2330" s="7" t="s">
        <v>62</v>
      </c>
      <c r="AF2330" s="7">
        <v>3</v>
      </c>
      <c r="AG2330" s="8">
        <v>229.18</v>
      </c>
      <c r="AH2330" s="7">
        <v>45</v>
      </c>
      <c r="AI2330" s="7" t="str" cm="1">
        <f t="array" ref="AI2330">_xlfn.IFS(AH2330&lt;=25,"Young",AH2330&lt;=50,"Adult",AH2330&gt;50,"Old")</f>
        <v>Adult</v>
      </c>
    </row>
    <row r="2331" spans="1:35" x14ac:dyDescent="0.35">
      <c r="A2331" s="11">
        <v>2858</v>
      </c>
      <c r="B2331" s="9">
        <v>44441</v>
      </c>
      <c r="C2331" s="10">
        <f t="shared" ca="1" si="36"/>
        <v>4.7166666666666668</v>
      </c>
      <c r="D2331" s="11" t="s">
        <v>27</v>
      </c>
      <c r="E2331" s="11" t="s">
        <v>68</v>
      </c>
      <c r="F2331" s="11" t="s">
        <v>29</v>
      </c>
      <c r="G2331" s="11" t="s">
        <v>54</v>
      </c>
      <c r="H2331" s="11" t="s">
        <v>31</v>
      </c>
      <c r="I2331" s="11" t="s">
        <v>32</v>
      </c>
      <c r="J2331" s="11" t="s">
        <v>33</v>
      </c>
      <c r="K2331" s="11" t="s">
        <v>78</v>
      </c>
      <c r="L2331" s="9">
        <v>27043</v>
      </c>
      <c r="M2331" s="11" t="s">
        <v>35</v>
      </c>
      <c r="N2331" s="11" t="s">
        <v>47</v>
      </c>
      <c r="O2331" s="11" t="s">
        <v>59</v>
      </c>
      <c r="P2331" s="11" t="s">
        <v>66</v>
      </c>
      <c r="Q2331" s="11" t="s">
        <v>39</v>
      </c>
      <c r="R2331" s="11" cm="1">
        <f t="array" ref="R2331">_xlfn.IFS(Table3[[#This Row],[Performance Levels]]="Exceeds",4,Table3[[#This Row],[Performance Levels]]="Fully Meets",3,Table3[[#This Row],[Performance Levels]]="PIP",1,Table3[[#This Row],[Performance Levels]]="Needs Improvement",2)</f>
        <v>3</v>
      </c>
      <c r="S2331" s="11">
        <v>5</v>
      </c>
      <c r="T2331" s="11" t="str" cm="1">
        <f t="array" ref="T2331">_xlfn.IFS(S2331&lt;=2,"Excellent",S2331=3,"Average",S2331&lt;=5,"Poor")</f>
        <v>Poor</v>
      </c>
      <c r="U2331" s="9">
        <v>45119</v>
      </c>
      <c r="V2331" s="11">
        <v>1</v>
      </c>
      <c r="W2331" s="11" t="str" cm="1">
        <f t="array" ref="W2331">_xlfn.IFS(S2331&lt;=2,"High",S2331=3,"Moderate",S2331&lt;=5,"Low")</f>
        <v>Low</v>
      </c>
      <c r="X2331" s="11">
        <v>2</v>
      </c>
      <c r="Y2331" s="11" t="str" cm="1">
        <f t="array" ref="Y2331">_xlfn.IFS(S2331&lt;=2,"High",S2331=3,"Moderate",S2331&lt;=5,"Low")</f>
        <v>Low</v>
      </c>
      <c r="Z2331" s="11">
        <v>5</v>
      </c>
      <c r="AA2331" s="11" t="str" cm="1">
        <f t="array" ref="AA2331">_xlfn.IFS(S2331&lt;=2,"High",S2331=3,"Moderate",S2331&lt;=5,"Low")</f>
        <v>Low</v>
      </c>
      <c r="AB2331" s="9">
        <v>44875</v>
      </c>
      <c r="AC2331" s="11" t="s">
        <v>61</v>
      </c>
      <c r="AD2331" s="11" t="s">
        <v>41</v>
      </c>
      <c r="AE2331" s="11" t="s">
        <v>42</v>
      </c>
      <c r="AF2331" s="11">
        <v>3</v>
      </c>
      <c r="AG2331" s="12">
        <v>851.72</v>
      </c>
      <c r="AH2331" s="11">
        <v>47</v>
      </c>
      <c r="AI2331" s="11" t="str" cm="1">
        <f t="array" ref="AI2331">_xlfn.IFS(AH2331&lt;=25,"Young",AH2331&lt;=50,"Adult",AH2331&gt;50,"Old")</f>
        <v>Adult</v>
      </c>
    </row>
    <row r="2332" spans="1:35" x14ac:dyDescent="0.35">
      <c r="A2332" s="7">
        <v>2859</v>
      </c>
      <c r="B2332" s="5">
        <v>43497</v>
      </c>
      <c r="C2332" s="6">
        <f t="shared" ca="1" si="36"/>
        <v>7.302777777777778</v>
      </c>
      <c r="D2332" s="7" t="s">
        <v>27</v>
      </c>
      <c r="E2332" s="7" t="s">
        <v>28</v>
      </c>
      <c r="F2332" s="7" t="s">
        <v>29</v>
      </c>
      <c r="G2332" s="7" t="s">
        <v>54</v>
      </c>
      <c r="H2332" s="7" t="s">
        <v>31</v>
      </c>
      <c r="I2332" s="7" t="s">
        <v>45</v>
      </c>
      <c r="J2332" s="7" t="s">
        <v>33</v>
      </c>
      <c r="K2332" s="7" t="s">
        <v>69</v>
      </c>
      <c r="L2332" s="5">
        <v>53028</v>
      </c>
      <c r="M2332" s="7" t="s">
        <v>35</v>
      </c>
      <c r="N2332" s="7" t="s">
        <v>47</v>
      </c>
      <c r="O2332" s="7" t="s">
        <v>59</v>
      </c>
      <c r="P2332" s="7" t="s">
        <v>76</v>
      </c>
      <c r="Q2332" s="7" t="s">
        <v>97</v>
      </c>
      <c r="R2332" s="7" cm="1">
        <f t="array" ref="R2332">_xlfn.IFS(Table3[[#This Row],[Performance Levels]]="Exceeds",4,Table3[[#This Row],[Performance Levels]]="Fully Meets",3,Table3[[#This Row],[Performance Levels]]="PIP",1,Table3[[#This Row],[Performance Levels]]="Needs Improvement",2)</f>
        <v>2</v>
      </c>
      <c r="S2332" s="7">
        <v>2</v>
      </c>
      <c r="T2332" s="7" t="str" cm="1">
        <f t="array" ref="T2332">_xlfn.IFS(S2332&lt;=2,"Excellent",S2332=3,"Average",S2332&lt;=5,"Poor")</f>
        <v>Excellent</v>
      </c>
      <c r="U2332" s="5">
        <v>44792</v>
      </c>
      <c r="V2332" s="7">
        <v>1</v>
      </c>
      <c r="W2332" s="7" t="str" cm="1">
        <f t="array" ref="W2332">_xlfn.IFS(S2332&lt;=2,"High",S2332=3,"Moderate",S2332&lt;=5,"Low")</f>
        <v>High</v>
      </c>
      <c r="X2332" s="7">
        <v>3</v>
      </c>
      <c r="Y2332" s="7" t="str" cm="1">
        <f t="array" ref="Y2332">_xlfn.IFS(S2332&lt;=2,"High",S2332=3,"Moderate",S2332&lt;=5,"Low")</f>
        <v>High</v>
      </c>
      <c r="Z2332" s="7">
        <v>3</v>
      </c>
      <c r="AA2332" s="7" t="str" cm="1">
        <f t="array" ref="AA2332">_xlfn.IFS(S2332&lt;=2,"High",S2332=3,"Moderate",S2332&lt;=5,"Low")</f>
        <v>High</v>
      </c>
      <c r="AB2332" s="5">
        <v>44827</v>
      </c>
      <c r="AC2332" s="7" t="s">
        <v>67</v>
      </c>
      <c r="AD2332" s="7" t="s">
        <v>41</v>
      </c>
      <c r="AE2332" s="7" t="s">
        <v>62</v>
      </c>
      <c r="AF2332" s="7">
        <v>1</v>
      </c>
      <c r="AG2332" s="8">
        <v>798.08</v>
      </c>
      <c r="AH2332" s="7">
        <v>74</v>
      </c>
      <c r="AI2332" s="7" t="str" cm="1">
        <f t="array" ref="AI2332">_xlfn.IFS(AH2332&lt;=25,"Young",AH2332&lt;=50,"Adult",AH2332&gt;50,"Old")</f>
        <v>Old</v>
      </c>
    </row>
    <row r="2333" spans="1:35" x14ac:dyDescent="0.35">
      <c r="A2333" s="11">
        <v>2860</v>
      </c>
      <c r="B2333" s="9">
        <v>45029</v>
      </c>
      <c r="C2333" s="10">
        <f t="shared" ca="1" si="36"/>
        <v>3.1027777777777779</v>
      </c>
      <c r="D2333" s="11" t="s">
        <v>27</v>
      </c>
      <c r="E2333" s="11" t="s">
        <v>43</v>
      </c>
      <c r="F2333" s="11" t="s">
        <v>29</v>
      </c>
      <c r="G2333" s="11" t="s">
        <v>45</v>
      </c>
      <c r="H2333" s="11" t="s">
        <v>31</v>
      </c>
      <c r="I2333" s="11" t="s">
        <v>45</v>
      </c>
      <c r="J2333" s="11" t="s">
        <v>33</v>
      </c>
      <c r="K2333" s="11" t="s">
        <v>64</v>
      </c>
      <c r="L2333" s="9">
        <v>22585</v>
      </c>
      <c r="M2333" s="11" t="s">
        <v>35</v>
      </c>
      <c r="N2333" s="11" t="s">
        <v>47</v>
      </c>
      <c r="O2333" s="11" t="s">
        <v>71</v>
      </c>
      <c r="P2333" s="11" t="s">
        <v>66</v>
      </c>
      <c r="Q2333" s="11" t="s">
        <v>39</v>
      </c>
      <c r="R2333" s="11" cm="1">
        <f t="array" ref="R2333">_xlfn.IFS(Table3[[#This Row],[Performance Levels]]="Exceeds",4,Table3[[#This Row],[Performance Levels]]="Fully Meets",3,Table3[[#This Row],[Performance Levels]]="PIP",1,Table3[[#This Row],[Performance Levels]]="Needs Improvement",2)</f>
        <v>3</v>
      </c>
      <c r="S2333" s="11">
        <v>2</v>
      </c>
      <c r="T2333" s="11" t="str" cm="1">
        <f t="array" ref="T2333">_xlfn.IFS(S2333&lt;=2,"Excellent",S2333=3,"Average",S2333&lt;=5,"Poor")</f>
        <v>Excellent</v>
      </c>
      <c r="U2333" s="9">
        <v>44957</v>
      </c>
      <c r="V2333" s="11">
        <v>2</v>
      </c>
      <c r="W2333" s="11" t="str" cm="1">
        <f t="array" ref="W2333">_xlfn.IFS(S2333&lt;=2,"High",S2333=3,"Moderate",S2333&lt;=5,"Low")</f>
        <v>High</v>
      </c>
      <c r="X2333" s="11">
        <v>1</v>
      </c>
      <c r="Y2333" s="11" t="str" cm="1">
        <f t="array" ref="Y2333">_xlfn.IFS(S2333&lt;=2,"High",S2333=3,"Moderate",S2333&lt;=5,"Low")</f>
        <v>High</v>
      </c>
      <c r="Z2333" s="11">
        <v>4</v>
      </c>
      <c r="AA2333" s="11" t="str" cm="1">
        <f t="array" ref="AA2333">_xlfn.IFS(S2333&lt;=2,"High",S2333=3,"Moderate",S2333&lt;=5,"Low")</f>
        <v>High</v>
      </c>
      <c r="AB2333" s="9">
        <v>44817</v>
      </c>
      <c r="AC2333" s="11" t="s">
        <v>40</v>
      </c>
      <c r="AD2333" s="11" t="s">
        <v>50</v>
      </c>
      <c r="AE2333" s="11" t="s">
        <v>72</v>
      </c>
      <c r="AF2333" s="11">
        <v>3</v>
      </c>
      <c r="AG2333" s="12">
        <v>587.16</v>
      </c>
      <c r="AH2333" s="11">
        <v>62</v>
      </c>
      <c r="AI2333" s="11" t="str" cm="1">
        <f t="array" ref="AI2333">_xlfn.IFS(AH2333&lt;=25,"Young",AH2333&lt;=50,"Adult",AH2333&gt;50,"Old")</f>
        <v>Old</v>
      </c>
    </row>
    <row r="2334" spans="1:35" x14ac:dyDescent="0.35">
      <c r="A2334" s="7">
        <v>2861</v>
      </c>
      <c r="B2334" s="5">
        <v>43379</v>
      </c>
      <c r="C2334" s="6">
        <f t="shared" ca="1" si="36"/>
        <v>7.6222222222222218</v>
      </c>
      <c r="D2334" s="7" t="s">
        <v>27</v>
      </c>
      <c r="E2334" s="7" t="s">
        <v>86</v>
      </c>
      <c r="F2334" s="7" t="s">
        <v>29</v>
      </c>
      <c r="G2334" s="7" t="s">
        <v>54</v>
      </c>
      <c r="H2334" s="7" t="s">
        <v>31</v>
      </c>
      <c r="I2334" s="7" t="s">
        <v>54</v>
      </c>
      <c r="J2334" s="7" t="s">
        <v>33</v>
      </c>
      <c r="K2334" s="7" t="s">
        <v>64</v>
      </c>
      <c r="L2334" s="5">
        <v>31606</v>
      </c>
      <c r="M2334" s="7" t="s">
        <v>35</v>
      </c>
      <c r="N2334" s="7" t="s">
        <v>47</v>
      </c>
      <c r="O2334" s="7" t="s">
        <v>37</v>
      </c>
      <c r="P2334" s="7" t="s">
        <v>38</v>
      </c>
      <c r="Q2334" s="7" t="s">
        <v>39</v>
      </c>
      <c r="R2334" s="7" cm="1">
        <f t="array" ref="R2334">_xlfn.IFS(Table3[[#This Row],[Performance Levels]]="Exceeds",4,Table3[[#This Row],[Performance Levels]]="Fully Meets",3,Table3[[#This Row],[Performance Levels]]="PIP",1,Table3[[#This Row],[Performance Levels]]="Needs Improvement",2)</f>
        <v>3</v>
      </c>
      <c r="S2334" s="7">
        <v>2</v>
      </c>
      <c r="T2334" s="7" t="str" cm="1">
        <f t="array" ref="T2334">_xlfn.IFS(S2334&lt;=2,"Excellent",S2334=3,"Average",S2334&lt;=5,"Poor")</f>
        <v>Excellent</v>
      </c>
      <c r="U2334" s="5">
        <v>45128</v>
      </c>
      <c r="V2334" s="7">
        <v>2</v>
      </c>
      <c r="W2334" s="7" t="str" cm="1">
        <f t="array" ref="W2334">_xlfn.IFS(S2334&lt;=2,"High",S2334=3,"Moderate",S2334&lt;=5,"Low")</f>
        <v>High</v>
      </c>
      <c r="X2334" s="7">
        <v>4</v>
      </c>
      <c r="Y2334" s="7" t="str" cm="1">
        <f t="array" ref="Y2334">_xlfn.IFS(S2334&lt;=2,"High",S2334=3,"Moderate",S2334&lt;=5,"Low")</f>
        <v>High</v>
      </c>
      <c r="Z2334" s="7">
        <v>5</v>
      </c>
      <c r="AA2334" s="7" t="str" cm="1">
        <f t="array" ref="AA2334">_xlfn.IFS(S2334&lt;=2,"High",S2334=3,"Moderate",S2334&lt;=5,"Low")</f>
        <v>High</v>
      </c>
      <c r="AB2334" s="5">
        <v>44872</v>
      </c>
      <c r="AC2334" s="7" t="s">
        <v>61</v>
      </c>
      <c r="AD2334" s="7" t="s">
        <v>50</v>
      </c>
      <c r="AE2334" s="7" t="s">
        <v>62</v>
      </c>
      <c r="AF2334" s="7">
        <v>2</v>
      </c>
      <c r="AG2334" s="8">
        <v>828.48</v>
      </c>
      <c r="AH2334" s="7">
        <v>32</v>
      </c>
      <c r="AI2334" s="7" t="str" cm="1">
        <f t="array" ref="AI2334">_xlfn.IFS(AH2334&lt;=25,"Young",AH2334&lt;=50,"Adult",AH2334&gt;50,"Old")</f>
        <v>Adult</v>
      </c>
    </row>
    <row r="2335" spans="1:35" x14ac:dyDescent="0.35">
      <c r="A2335" s="11">
        <v>2862</v>
      </c>
      <c r="B2335" s="9">
        <v>43914</v>
      </c>
      <c r="C2335" s="10">
        <f t="shared" ca="1" si="36"/>
        <v>6.1555555555555559</v>
      </c>
      <c r="D2335" s="11" t="s">
        <v>105</v>
      </c>
      <c r="E2335" s="11" t="s">
        <v>84</v>
      </c>
      <c r="F2335" s="11" t="s">
        <v>29</v>
      </c>
      <c r="G2335" s="11" t="s">
        <v>45</v>
      </c>
      <c r="H2335" s="11" t="s">
        <v>55</v>
      </c>
      <c r="I2335" s="11" t="s">
        <v>45</v>
      </c>
      <c r="J2335" s="11" t="s">
        <v>33</v>
      </c>
      <c r="K2335" s="11" t="s">
        <v>78</v>
      </c>
      <c r="L2335" s="9">
        <v>52426</v>
      </c>
      <c r="M2335" s="11" t="s">
        <v>35</v>
      </c>
      <c r="N2335" s="11" t="s">
        <v>47</v>
      </c>
      <c r="O2335" s="11" t="s">
        <v>59</v>
      </c>
      <c r="P2335" s="11" t="s">
        <v>60</v>
      </c>
      <c r="Q2335" s="11" t="s">
        <v>39</v>
      </c>
      <c r="R2335" s="11" cm="1">
        <f t="array" ref="R2335">_xlfn.IFS(Table3[[#This Row],[Performance Levels]]="Exceeds",4,Table3[[#This Row],[Performance Levels]]="Fully Meets",3,Table3[[#This Row],[Performance Levels]]="PIP",1,Table3[[#This Row],[Performance Levels]]="Needs Improvement",2)</f>
        <v>3</v>
      </c>
      <c r="S2335" s="11">
        <v>4</v>
      </c>
      <c r="T2335" s="11" t="str" cm="1">
        <f t="array" ref="T2335">_xlfn.IFS(S2335&lt;=2,"Excellent",S2335=3,"Average",S2335&lt;=5,"Poor")</f>
        <v>Poor</v>
      </c>
      <c r="U2335" s="9">
        <v>44995</v>
      </c>
      <c r="V2335" s="11">
        <v>1</v>
      </c>
      <c r="W2335" s="11" t="str" cm="1">
        <f t="array" ref="W2335">_xlfn.IFS(S2335&lt;=2,"High",S2335=3,"Moderate",S2335&lt;=5,"Low")</f>
        <v>Low</v>
      </c>
      <c r="X2335" s="11">
        <v>2</v>
      </c>
      <c r="Y2335" s="11" t="str" cm="1">
        <f t="array" ref="Y2335">_xlfn.IFS(S2335&lt;=2,"High",S2335=3,"Moderate",S2335&lt;=5,"Low")</f>
        <v>Low</v>
      </c>
      <c r="Z2335" s="11">
        <v>3</v>
      </c>
      <c r="AA2335" s="11" t="str" cm="1">
        <f t="array" ref="AA2335">_xlfn.IFS(S2335&lt;=2,"High",S2335=3,"Moderate",S2335&lt;=5,"Low")</f>
        <v>Low</v>
      </c>
      <c r="AB2335" s="9">
        <v>45027</v>
      </c>
      <c r="AC2335" s="11" t="s">
        <v>91</v>
      </c>
      <c r="AD2335" s="11" t="s">
        <v>41</v>
      </c>
      <c r="AE2335" s="11" t="s">
        <v>51</v>
      </c>
      <c r="AF2335" s="11">
        <v>3</v>
      </c>
      <c r="AG2335" s="12">
        <v>192.39</v>
      </c>
      <c r="AH2335" s="11">
        <v>77</v>
      </c>
      <c r="AI2335" s="11" t="str" cm="1">
        <f t="array" ref="AI2335">_xlfn.IFS(AH2335&lt;=25,"Young",AH2335&lt;=50,"Adult",AH2335&gt;50,"Old")</f>
        <v>Old</v>
      </c>
    </row>
    <row r="2336" spans="1:35" x14ac:dyDescent="0.35">
      <c r="A2336" s="7">
        <v>2863</v>
      </c>
      <c r="B2336" s="5">
        <v>44477</v>
      </c>
      <c r="C2336" s="6">
        <f t="shared" ca="1" si="36"/>
        <v>4.6166666666666663</v>
      </c>
      <c r="D2336" s="7" t="s">
        <v>105</v>
      </c>
      <c r="E2336" s="7" t="s">
        <v>43</v>
      </c>
      <c r="F2336" s="7" t="s">
        <v>29</v>
      </c>
      <c r="G2336" s="7" t="s">
        <v>54</v>
      </c>
      <c r="H2336" s="7" t="s">
        <v>55</v>
      </c>
      <c r="I2336" s="7" t="s">
        <v>32</v>
      </c>
      <c r="J2336" s="7" t="s">
        <v>33</v>
      </c>
      <c r="K2336" s="7" t="s">
        <v>104</v>
      </c>
      <c r="L2336" s="5">
        <v>52574</v>
      </c>
      <c r="M2336" s="7" t="s">
        <v>35</v>
      </c>
      <c r="N2336" s="7" t="s">
        <v>47</v>
      </c>
      <c r="O2336" s="7" t="s">
        <v>59</v>
      </c>
      <c r="P2336" s="7" t="s">
        <v>38</v>
      </c>
      <c r="Q2336" s="7" t="s">
        <v>97</v>
      </c>
      <c r="R2336" s="7" cm="1">
        <f t="array" ref="R2336">_xlfn.IFS(Table3[[#This Row],[Performance Levels]]="Exceeds",4,Table3[[#This Row],[Performance Levels]]="Fully Meets",3,Table3[[#This Row],[Performance Levels]]="PIP",1,Table3[[#This Row],[Performance Levels]]="Needs Improvement",2)</f>
        <v>2</v>
      </c>
      <c r="S2336" s="7">
        <v>4</v>
      </c>
      <c r="T2336" s="7" t="str" cm="1">
        <f t="array" ref="T2336">_xlfn.IFS(S2336&lt;=2,"Excellent",S2336=3,"Average",S2336&lt;=5,"Poor")</f>
        <v>Poor</v>
      </c>
      <c r="U2336" s="5">
        <v>44998</v>
      </c>
      <c r="V2336" s="7">
        <v>2</v>
      </c>
      <c r="W2336" s="7" t="str" cm="1">
        <f t="array" ref="W2336">_xlfn.IFS(S2336&lt;=2,"High",S2336=3,"Moderate",S2336&lt;=5,"Low")</f>
        <v>Low</v>
      </c>
      <c r="X2336" s="7">
        <v>2</v>
      </c>
      <c r="Y2336" s="7" t="str" cm="1">
        <f t="array" ref="Y2336">_xlfn.IFS(S2336&lt;=2,"High",S2336=3,"Moderate",S2336&lt;=5,"Low")</f>
        <v>Low</v>
      </c>
      <c r="Z2336" s="7">
        <v>1</v>
      </c>
      <c r="AA2336" s="7" t="str" cm="1">
        <f t="array" ref="AA2336">_xlfn.IFS(S2336&lt;=2,"High",S2336=3,"Moderate",S2336&lt;=5,"Low")</f>
        <v>Low</v>
      </c>
      <c r="AB2336" s="5">
        <v>44903</v>
      </c>
      <c r="AC2336" s="7" t="s">
        <v>49</v>
      </c>
      <c r="AD2336" s="7" t="s">
        <v>41</v>
      </c>
      <c r="AE2336" s="7" t="s">
        <v>62</v>
      </c>
      <c r="AF2336" s="7">
        <v>4</v>
      </c>
      <c r="AG2336" s="8">
        <v>422.27</v>
      </c>
      <c r="AH2336" s="7">
        <v>78</v>
      </c>
      <c r="AI2336" s="7" t="str" cm="1">
        <f t="array" ref="AI2336">_xlfn.IFS(AH2336&lt;=25,"Young",AH2336&lt;=50,"Adult",AH2336&gt;50,"Old")</f>
        <v>Old</v>
      </c>
    </row>
    <row r="2337" spans="1:35" x14ac:dyDescent="0.35">
      <c r="A2337" s="11">
        <v>2864</v>
      </c>
      <c r="B2337" s="9">
        <v>44697</v>
      </c>
      <c r="C2337" s="10">
        <f t="shared" ca="1" si="36"/>
        <v>4.0111111111111111</v>
      </c>
      <c r="D2337" s="11" t="s">
        <v>105</v>
      </c>
      <c r="E2337" s="11" t="s">
        <v>86</v>
      </c>
      <c r="F2337" s="11" t="s">
        <v>29</v>
      </c>
      <c r="G2337" s="11" t="s">
        <v>45</v>
      </c>
      <c r="H2337" s="11" t="s">
        <v>55</v>
      </c>
      <c r="I2337" s="11" t="s">
        <v>54</v>
      </c>
      <c r="J2337" s="11" t="s">
        <v>33</v>
      </c>
      <c r="K2337" s="11" t="s">
        <v>69</v>
      </c>
      <c r="L2337" s="9">
        <v>35059</v>
      </c>
      <c r="M2337" s="11" t="s">
        <v>35</v>
      </c>
      <c r="N2337" s="11" t="s">
        <v>47</v>
      </c>
      <c r="O2337" s="11" t="s">
        <v>83</v>
      </c>
      <c r="P2337" s="11" t="s">
        <v>60</v>
      </c>
      <c r="Q2337" s="11" t="s">
        <v>39</v>
      </c>
      <c r="R2337" s="11" cm="1">
        <f t="array" ref="R2337">_xlfn.IFS(Table3[[#This Row],[Performance Levels]]="Exceeds",4,Table3[[#This Row],[Performance Levels]]="Fully Meets",3,Table3[[#This Row],[Performance Levels]]="PIP",1,Table3[[#This Row],[Performance Levels]]="Needs Improvement",2)</f>
        <v>3</v>
      </c>
      <c r="S2337" s="11">
        <v>2</v>
      </c>
      <c r="T2337" s="11" t="str" cm="1">
        <f t="array" ref="T2337">_xlfn.IFS(S2337&lt;=2,"Excellent",S2337=3,"Average",S2337&lt;=5,"Poor")</f>
        <v>Excellent</v>
      </c>
      <c r="U2337" s="9">
        <v>44881</v>
      </c>
      <c r="V2337" s="11">
        <v>1</v>
      </c>
      <c r="W2337" s="11" t="str" cm="1">
        <f t="array" ref="W2337">_xlfn.IFS(S2337&lt;=2,"High",S2337=3,"Moderate",S2337&lt;=5,"Low")</f>
        <v>High</v>
      </c>
      <c r="X2337" s="11">
        <v>3</v>
      </c>
      <c r="Y2337" s="11" t="str" cm="1">
        <f t="array" ref="Y2337">_xlfn.IFS(S2337&lt;=2,"High",S2337=3,"Moderate",S2337&lt;=5,"Low")</f>
        <v>High</v>
      </c>
      <c r="Z2337" s="11">
        <v>4</v>
      </c>
      <c r="AA2337" s="11" t="str" cm="1">
        <f t="array" ref="AA2337">_xlfn.IFS(S2337&lt;=2,"High",S2337=3,"Moderate",S2337&lt;=5,"Low")</f>
        <v>High</v>
      </c>
      <c r="AB2337" s="9">
        <v>45093</v>
      </c>
      <c r="AC2337" s="11" t="s">
        <v>40</v>
      </c>
      <c r="AD2337" s="11" t="s">
        <v>50</v>
      </c>
      <c r="AE2337" s="11" t="s">
        <v>42</v>
      </c>
      <c r="AF2337" s="11">
        <v>4</v>
      </c>
      <c r="AG2337" s="12">
        <v>242.25</v>
      </c>
      <c r="AH2337" s="11">
        <v>27</v>
      </c>
      <c r="AI2337" s="11" t="str" cm="1">
        <f t="array" ref="AI2337">_xlfn.IFS(AH2337&lt;=25,"Young",AH2337&lt;=50,"Adult",AH2337&gt;50,"Old")</f>
        <v>Adult</v>
      </c>
    </row>
    <row r="2338" spans="1:35" x14ac:dyDescent="0.35">
      <c r="A2338" s="7">
        <v>2865</v>
      </c>
      <c r="B2338" s="5">
        <v>44691</v>
      </c>
      <c r="C2338" s="6">
        <f t="shared" ca="1" si="36"/>
        <v>4.0277777777777777</v>
      </c>
      <c r="D2338" s="7" t="s">
        <v>105</v>
      </c>
      <c r="E2338" s="7" t="s">
        <v>63</v>
      </c>
      <c r="F2338" s="7" t="s">
        <v>107</v>
      </c>
      <c r="G2338" s="7" t="s">
        <v>45</v>
      </c>
      <c r="H2338" s="7" t="s">
        <v>31</v>
      </c>
      <c r="I2338" s="7" t="s">
        <v>45</v>
      </c>
      <c r="J2338" s="7" t="s">
        <v>33</v>
      </c>
      <c r="K2338" s="7" t="s">
        <v>64</v>
      </c>
      <c r="L2338" s="5">
        <v>25442</v>
      </c>
      <c r="M2338" s="7" t="s">
        <v>35</v>
      </c>
      <c r="N2338" s="7" t="s">
        <v>36</v>
      </c>
      <c r="O2338" s="7" t="s">
        <v>37</v>
      </c>
      <c r="P2338" s="7" t="s">
        <v>76</v>
      </c>
      <c r="Q2338" s="7" t="s">
        <v>39</v>
      </c>
      <c r="R2338" s="7" cm="1">
        <f t="array" ref="R2338">_xlfn.IFS(Table3[[#This Row],[Performance Levels]]="Exceeds",4,Table3[[#This Row],[Performance Levels]]="Fully Meets",3,Table3[[#This Row],[Performance Levels]]="PIP",1,Table3[[#This Row],[Performance Levels]]="Needs Improvement",2)</f>
        <v>3</v>
      </c>
      <c r="S2338" s="7">
        <v>1</v>
      </c>
      <c r="T2338" s="7" t="str" cm="1">
        <f t="array" ref="T2338">_xlfn.IFS(S2338&lt;=2,"Excellent",S2338=3,"Average",S2338&lt;=5,"Poor")</f>
        <v>Excellent</v>
      </c>
      <c r="U2338" s="5">
        <v>44857</v>
      </c>
      <c r="V2338" s="7">
        <v>2</v>
      </c>
      <c r="W2338" s="7" t="str" cm="1">
        <f t="array" ref="W2338">_xlfn.IFS(S2338&lt;=2,"High",S2338=3,"Moderate",S2338&lt;=5,"Low")</f>
        <v>High</v>
      </c>
      <c r="X2338" s="7">
        <v>2</v>
      </c>
      <c r="Y2338" s="7" t="str" cm="1">
        <f t="array" ref="Y2338">_xlfn.IFS(S2338&lt;=2,"High",S2338=3,"Moderate",S2338&lt;=5,"Low")</f>
        <v>High</v>
      </c>
      <c r="Z2338" s="7">
        <v>3</v>
      </c>
      <c r="AA2338" s="7" t="str" cm="1">
        <f t="array" ref="AA2338">_xlfn.IFS(S2338&lt;=2,"High",S2338=3,"Moderate",S2338&lt;=5,"Low")</f>
        <v>High</v>
      </c>
      <c r="AB2338" s="5">
        <v>45007</v>
      </c>
      <c r="AC2338" s="7" t="s">
        <v>49</v>
      </c>
      <c r="AD2338" s="7" t="s">
        <v>50</v>
      </c>
      <c r="AE2338" s="7" t="s">
        <v>72</v>
      </c>
      <c r="AF2338" s="7">
        <v>4</v>
      </c>
      <c r="AG2338" s="8">
        <v>653.99</v>
      </c>
      <c r="AH2338" s="7">
        <v>53</v>
      </c>
      <c r="AI2338" s="7" t="str" cm="1">
        <f t="array" ref="AI2338">_xlfn.IFS(AH2338&lt;=25,"Young",AH2338&lt;=50,"Adult",AH2338&gt;50,"Old")</f>
        <v>Old</v>
      </c>
    </row>
    <row r="2339" spans="1:35" x14ac:dyDescent="0.35">
      <c r="A2339" s="11">
        <v>2866</v>
      </c>
      <c r="B2339" s="9">
        <v>44516</v>
      </c>
      <c r="C2339" s="10">
        <f t="shared" ca="1" si="36"/>
        <v>4.5111111111111111</v>
      </c>
      <c r="D2339" s="11" t="s">
        <v>105</v>
      </c>
      <c r="E2339" s="11" t="s">
        <v>68</v>
      </c>
      <c r="F2339" s="11" t="s">
        <v>29</v>
      </c>
      <c r="G2339" s="11" t="s">
        <v>45</v>
      </c>
      <c r="H2339" s="11" t="s">
        <v>31</v>
      </c>
      <c r="I2339" s="11" t="s">
        <v>32</v>
      </c>
      <c r="J2339" s="11" t="s">
        <v>33</v>
      </c>
      <c r="K2339" s="11" t="s">
        <v>69</v>
      </c>
      <c r="L2339" s="9">
        <v>18878</v>
      </c>
      <c r="M2339" s="11" t="s">
        <v>35</v>
      </c>
      <c r="N2339" s="11" t="s">
        <v>36</v>
      </c>
      <c r="O2339" s="11" t="s">
        <v>48</v>
      </c>
      <c r="P2339" s="11" t="s">
        <v>60</v>
      </c>
      <c r="Q2339" s="11" t="s">
        <v>39</v>
      </c>
      <c r="R2339" s="11" cm="1">
        <f t="array" ref="R2339">_xlfn.IFS(Table3[[#This Row],[Performance Levels]]="Exceeds",4,Table3[[#This Row],[Performance Levels]]="Fully Meets",3,Table3[[#This Row],[Performance Levels]]="PIP",1,Table3[[#This Row],[Performance Levels]]="Needs Improvement",2)</f>
        <v>3</v>
      </c>
      <c r="S2339" s="11">
        <v>2</v>
      </c>
      <c r="T2339" s="11" t="str" cm="1">
        <f t="array" ref="T2339">_xlfn.IFS(S2339&lt;=2,"Excellent",S2339=3,"Average",S2339&lt;=5,"Poor")</f>
        <v>Excellent</v>
      </c>
      <c r="U2339" s="9">
        <v>45116</v>
      </c>
      <c r="V2339" s="11">
        <v>3</v>
      </c>
      <c r="W2339" s="11" t="str" cm="1">
        <f t="array" ref="W2339">_xlfn.IFS(S2339&lt;=2,"High",S2339=3,"Moderate",S2339&lt;=5,"Low")</f>
        <v>High</v>
      </c>
      <c r="X2339" s="11">
        <v>3</v>
      </c>
      <c r="Y2339" s="11" t="str" cm="1">
        <f t="array" ref="Y2339">_xlfn.IFS(S2339&lt;=2,"High",S2339=3,"Moderate",S2339&lt;=5,"Low")</f>
        <v>High</v>
      </c>
      <c r="Z2339" s="11">
        <v>2</v>
      </c>
      <c r="AA2339" s="11" t="str" cm="1">
        <f t="array" ref="AA2339">_xlfn.IFS(S2339&lt;=2,"High",S2339=3,"Moderate",S2339&lt;=5,"Low")</f>
        <v>High</v>
      </c>
      <c r="AB2339" s="9">
        <v>45027</v>
      </c>
      <c r="AC2339" s="11" t="s">
        <v>61</v>
      </c>
      <c r="AD2339" s="11" t="s">
        <v>50</v>
      </c>
      <c r="AE2339" s="11" t="s">
        <v>72</v>
      </c>
      <c r="AF2339" s="11">
        <v>5</v>
      </c>
      <c r="AG2339" s="12">
        <v>792.46</v>
      </c>
      <c r="AH2339" s="11">
        <v>70</v>
      </c>
      <c r="AI2339" s="11" t="str" cm="1">
        <f t="array" ref="AI2339">_xlfn.IFS(AH2339&lt;=25,"Young",AH2339&lt;=50,"Adult",AH2339&gt;50,"Old")</f>
        <v>Old</v>
      </c>
    </row>
    <row r="2340" spans="1:35" x14ac:dyDescent="0.35">
      <c r="A2340" s="7">
        <v>2867</v>
      </c>
      <c r="B2340" s="5">
        <v>43521</v>
      </c>
      <c r="C2340" s="6">
        <f t="shared" ca="1" si="36"/>
        <v>7.2361111111111107</v>
      </c>
      <c r="D2340" s="7" t="s">
        <v>105</v>
      </c>
      <c r="E2340" s="7" t="s">
        <v>28</v>
      </c>
      <c r="F2340" s="7" t="s">
        <v>29</v>
      </c>
      <c r="G2340" s="7" t="s">
        <v>45</v>
      </c>
      <c r="H2340" s="7" t="s">
        <v>44</v>
      </c>
      <c r="I2340" s="7" t="s">
        <v>32</v>
      </c>
      <c r="J2340" s="7" t="s">
        <v>33</v>
      </c>
      <c r="K2340" s="7" t="s">
        <v>109</v>
      </c>
      <c r="L2340" s="5">
        <v>34500</v>
      </c>
      <c r="M2340" s="7" t="s">
        <v>35</v>
      </c>
      <c r="N2340" s="7" t="s">
        <v>36</v>
      </c>
      <c r="O2340" s="7" t="s">
        <v>37</v>
      </c>
      <c r="P2340" s="7" t="s">
        <v>60</v>
      </c>
      <c r="Q2340" s="7" t="s">
        <v>39</v>
      </c>
      <c r="R2340" s="7" cm="1">
        <f t="array" ref="R2340">_xlfn.IFS(Table3[[#This Row],[Performance Levels]]="Exceeds",4,Table3[[#This Row],[Performance Levels]]="Fully Meets",3,Table3[[#This Row],[Performance Levels]]="PIP",1,Table3[[#This Row],[Performance Levels]]="Needs Improvement",2)</f>
        <v>3</v>
      </c>
      <c r="S2340" s="7">
        <v>2</v>
      </c>
      <c r="T2340" s="7" t="str" cm="1">
        <f t="array" ref="T2340">_xlfn.IFS(S2340&lt;=2,"Excellent",S2340=3,"Average",S2340&lt;=5,"Poor")</f>
        <v>Excellent</v>
      </c>
      <c r="U2340" s="5">
        <v>44992</v>
      </c>
      <c r="V2340" s="7">
        <v>3</v>
      </c>
      <c r="W2340" s="7" t="str" cm="1">
        <f t="array" ref="W2340">_xlfn.IFS(S2340&lt;=2,"High",S2340=3,"Moderate",S2340&lt;=5,"Low")</f>
        <v>High</v>
      </c>
      <c r="X2340" s="7">
        <v>1</v>
      </c>
      <c r="Y2340" s="7" t="str" cm="1">
        <f t="array" ref="Y2340">_xlfn.IFS(S2340&lt;=2,"High",S2340=3,"Moderate",S2340&lt;=5,"Low")</f>
        <v>High</v>
      </c>
      <c r="Z2340" s="7">
        <v>3</v>
      </c>
      <c r="AA2340" s="7" t="str" cm="1">
        <f t="array" ref="AA2340">_xlfn.IFS(S2340&lt;=2,"High",S2340=3,"Moderate",S2340&lt;=5,"Low")</f>
        <v>High</v>
      </c>
      <c r="AB2340" s="5">
        <v>44978</v>
      </c>
      <c r="AC2340" s="7" t="s">
        <v>40</v>
      </c>
      <c r="AD2340" s="7" t="s">
        <v>50</v>
      </c>
      <c r="AE2340" s="7" t="s">
        <v>51</v>
      </c>
      <c r="AF2340" s="7">
        <v>4</v>
      </c>
      <c r="AG2340" s="8">
        <v>317.26</v>
      </c>
      <c r="AH2340" s="7">
        <v>25</v>
      </c>
      <c r="AI2340" s="7" t="str" cm="1">
        <f t="array" ref="AI2340">_xlfn.IFS(AH2340&lt;=25,"Young",AH2340&lt;=50,"Adult",AH2340&gt;50,"Old")</f>
        <v>Young</v>
      </c>
    </row>
    <row r="2341" spans="1:35" x14ac:dyDescent="0.35">
      <c r="A2341" s="11">
        <v>2868</v>
      </c>
      <c r="B2341" s="9">
        <v>44743</v>
      </c>
      <c r="C2341" s="10">
        <f t="shared" ca="1" si="36"/>
        <v>3.8861111111111111</v>
      </c>
      <c r="D2341" s="11" t="s">
        <v>27</v>
      </c>
      <c r="E2341" s="11" t="s">
        <v>63</v>
      </c>
      <c r="F2341" s="11" t="s">
        <v>29</v>
      </c>
      <c r="G2341" s="11" t="s">
        <v>54</v>
      </c>
      <c r="H2341" s="11" t="s">
        <v>44</v>
      </c>
      <c r="I2341" s="11" t="s">
        <v>32</v>
      </c>
      <c r="J2341" s="11" t="s">
        <v>33</v>
      </c>
      <c r="K2341" s="11" t="s">
        <v>81</v>
      </c>
      <c r="L2341" s="9">
        <v>53472</v>
      </c>
      <c r="M2341" s="11" t="s">
        <v>35</v>
      </c>
      <c r="N2341" s="11" t="s">
        <v>47</v>
      </c>
      <c r="O2341" s="11" t="s">
        <v>71</v>
      </c>
      <c r="P2341" s="11" t="s">
        <v>66</v>
      </c>
      <c r="Q2341" s="11" t="s">
        <v>39</v>
      </c>
      <c r="R2341" s="11" cm="1">
        <f t="array" ref="R2341">_xlfn.IFS(Table3[[#This Row],[Performance Levels]]="Exceeds",4,Table3[[#This Row],[Performance Levels]]="Fully Meets",3,Table3[[#This Row],[Performance Levels]]="PIP",1,Table3[[#This Row],[Performance Levels]]="Needs Improvement",2)</f>
        <v>3</v>
      </c>
      <c r="S2341" s="11">
        <v>5</v>
      </c>
      <c r="T2341" s="11" t="str" cm="1">
        <f t="array" ref="T2341">_xlfn.IFS(S2341&lt;=2,"Excellent",S2341=3,"Average",S2341&lt;=5,"Poor")</f>
        <v>Poor</v>
      </c>
      <c r="U2341" s="9">
        <v>44970</v>
      </c>
      <c r="V2341" s="11">
        <v>3</v>
      </c>
      <c r="W2341" s="11" t="str" cm="1">
        <f t="array" ref="W2341">_xlfn.IFS(S2341&lt;=2,"High",S2341=3,"Moderate",S2341&lt;=5,"Low")</f>
        <v>Low</v>
      </c>
      <c r="X2341" s="11">
        <v>4</v>
      </c>
      <c r="Y2341" s="11" t="str" cm="1">
        <f t="array" ref="Y2341">_xlfn.IFS(S2341&lt;=2,"High",S2341=3,"Moderate",S2341&lt;=5,"Low")</f>
        <v>Low</v>
      </c>
      <c r="Z2341" s="11">
        <v>1</v>
      </c>
      <c r="AA2341" s="11" t="str" cm="1">
        <f t="array" ref="AA2341">_xlfn.IFS(S2341&lt;=2,"High",S2341=3,"Moderate",S2341&lt;=5,"Low")</f>
        <v>Low</v>
      </c>
      <c r="AB2341" s="9">
        <v>45094</v>
      </c>
      <c r="AC2341" s="11" t="s">
        <v>40</v>
      </c>
      <c r="AD2341" s="11" t="s">
        <v>50</v>
      </c>
      <c r="AE2341" s="11" t="s">
        <v>42</v>
      </c>
      <c r="AF2341" s="11">
        <v>5</v>
      </c>
      <c r="AG2341" s="12">
        <v>866.79</v>
      </c>
      <c r="AH2341" s="11">
        <v>76</v>
      </c>
      <c r="AI2341" s="11" t="str" cm="1">
        <f t="array" ref="AI2341">_xlfn.IFS(AH2341&lt;=25,"Young",AH2341&lt;=50,"Adult",AH2341&gt;50,"Old")</f>
        <v>Old</v>
      </c>
    </row>
    <row r="2342" spans="1:35" x14ac:dyDescent="0.35">
      <c r="A2342" s="7">
        <v>2869</v>
      </c>
      <c r="B2342" s="5">
        <v>44912</v>
      </c>
      <c r="C2342" s="6">
        <f t="shared" ca="1" si="36"/>
        <v>3.4249999999999998</v>
      </c>
      <c r="D2342" s="7" t="s">
        <v>27</v>
      </c>
      <c r="E2342" s="7" t="s">
        <v>93</v>
      </c>
      <c r="F2342" s="7" t="s">
        <v>29</v>
      </c>
      <c r="G2342" s="7" t="s">
        <v>30</v>
      </c>
      <c r="H2342" s="7" t="s">
        <v>44</v>
      </c>
      <c r="I2342" s="7" t="s">
        <v>54</v>
      </c>
      <c r="J2342" s="7" t="s">
        <v>33</v>
      </c>
      <c r="K2342" s="7" t="s">
        <v>46</v>
      </c>
      <c r="L2342" s="5">
        <v>52312</v>
      </c>
      <c r="M2342" s="7" t="s">
        <v>35</v>
      </c>
      <c r="N2342" s="7" t="s">
        <v>47</v>
      </c>
      <c r="O2342" s="7" t="s">
        <v>71</v>
      </c>
      <c r="P2342" s="7" t="s">
        <v>38</v>
      </c>
      <c r="Q2342" s="7" t="s">
        <v>39</v>
      </c>
      <c r="R2342" s="7" cm="1">
        <f t="array" ref="R2342">_xlfn.IFS(Table3[[#This Row],[Performance Levels]]="Exceeds",4,Table3[[#This Row],[Performance Levels]]="Fully Meets",3,Table3[[#This Row],[Performance Levels]]="PIP",1,Table3[[#This Row],[Performance Levels]]="Needs Improvement",2)</f>
        <v>3</v>
      </c>
      <c r="S2342" s="7">
        <v>2</v>
      </c>
      <c r="T2342" s="7" t="str" cm="1">
        <f t="array" ref="T2342">_xlfn.IFS(S2342&lt;=2,"Excellent",S2342=3,"Average",S2342&lt;=5,"Poor")</f>
        <v>Excellent</v>
      </c>
      <c r="U2342" s="5">
        <v>45009</v>
      </c>
      <c r="V2342" s="7">
        <v>2</v>
      </c>
      <c r="W2342" s="7" t="str" cm="1">
        <f t="array" ref="W2342">_xlfn.IFS(S2342&lt;=2,"High",S2342=3,"Moderate",S2342&lt;=5,"Low")</f>
        <v>High</v>
      </c>
      <c r="X2342" s="7">
        <v>5</v>
      </c>
      <c r="Y2342" s="7" t="str" cm="1">
        <f t="array" ref="Y2342">_xlfn.IFS(S2342&lt;=2,"High",S2342=3,"Moderate",S2342&lt;=5,"Low")</f>
        <v>High</v>
      </c>
      <c r="Z2342" s="7">
        <v>4</v>
      </c>
      <c r="AA2342" s="7" t="str" cm="1">
        <f t="array" ref="AA2342">_xlfn.IFS(S2342&lt;=2,"High",S2342=3,"Moderate",S2342&lt;=5,"Low")</f>
        <v>High</v>
      </c>
      <c r="AB2342" s="5">
        <v>45050</v>
      </c>
      <c r="AC2342" s="7" t="s">
        <v>40</v>
      </c>
      <c r="AD2342" s="7" t="s">
        <v>41</v>
      </c>
      <c r="AE2342" s="7" t="s">
        <v>62</v>
      </c>
      <c r="AF2342" s="7">
        <v>2</v>
      </c>
      <c r="AG2342" s="8">
        <v>422.63</v>
      </c>
      <c r="AH2342" s="7">
        <v>79</v>
      </c>
      <c r="AI2342" s="7" t="str" cm="1">
        <f t="array" ref="AI2342">_xlfn.IFS(AH2342&lt;=25,"Young",AH2342&lt;=50,"Adult",AH2342&gt;50,"Old")</f>
        <v>Old</v>
      </c>
    </row>
    <row r="2343" spans="1:35" x14ac:dyDescent="0.35">
      <c r="A2343" s="11">
        <v>2870</v>
      </c>
      <c r="B2343" s="9">
        <v>45133</v>
      </c>
      <c r="C2343" s="10">
        <f t="shared" ca="1" si="36"/>
        <v>2.8166666666666669</v>
      </c>
      <c r="D2343" s="11" t="s">
        <v>27</v>
      </c>
      <c r="E2343" s="11" t="s">
        <v>73</v>
      </c>
      <c r="F2343" s="11" t="s">
        <v>29</v>
      </c>
      <c r="G2343" s="11" t="s">
        <v>45</v>
      </c>
      <c r="H2343" s="11" t="s">
        <v>55</v>
      </c>
      <c r="I2343" s="11" t="s">
        <v>45</v>
      </c>
      <c r="J2343" s="11" t="s">
        <v>33</v>
      </c>
      <c r="K2343" s="11" t="s">
        <v>117</v>
      </c>
      <c r="L2343" s="9">
        <v>18514</v>
      </c>
      <c r="M2343" s="11" t="s">
        <v>35</v>
      </c>
      <c r="N2343" s="11" t="s">
        <v>47</v>
      </c>
      <c r="O2343" s="11" t="s">
        <v>71</v>
      </c>
      <c r="P2343" s="11" t="s">
        <v>66</v>
      </c>
      <c r="Q2343" s="11" t="s">
        <v>39</v>
      </c>
      <c r="R2343" s="11" cm="1">
        <f t="array" ref="R2343">_xlfn.IFS(Table3[[#This Row],[Performance Levels]]="Exceeds",4,Table3[[#This Row],[Performance Levels]]="Fully Meets",3,Table3[[#This Row],[Performance Levels]]="PIP",1,Table3[[#This Row],[Performance Levels]]="Needs Improvement",2)</f>
        <v>3</v>
      </c>
      <c r="S2343" s="11">
        <v>4</v>
      </c>
      <c r="T2343" s="11" t="str" cm="1">
        <f t="array" ref="T2343">_xlfn.IFS(S2343&lt;=2,"Excellent",S2343=3,"Average",S2343&lt;=5,"Poor")</f>
        <v>Poor</v>
      </c>
      <c r="U2343" s="9">
        <v>44893</v>
      </c>
      <c r="V2343" s="11">
        <v>5</v>
      </c>
      <c r="W2343" s="11" t="str" cm="1">
        <f t="array" ref="W2343">_xlfn.IFS(S2343&lt;=2,"High",S2343=3,"Moderate",S2343&lt;=5,"Low")</f>
        <v>Low</v>
      </c>
      <c r="X2343" s="11">
        <v>3</v>
      </c>
      <c r="Y2343" s="11" t="str" cm="1">
        <f t="array" ref="Y2343">_xlfn.IFS(S2343&lt;=2,"High",S2343=3,"Moderate",S2343&lt;=5,"Low")</f>
        <v>Low</v>
      </c>
      <c r="Z2343" s="11">
        <v>2</v>
      </c>
      <c r="AA2343" s="11" t="str" cm="1">
        <f t="array" ref="AA2343">_xlfn.IFS(S2343&lt;=2,"High",S2343=3,"Moderate",S2343&lt;=5,"Low")</f>
        <v>Low</v>
      </c>
      <c r="AB2343" s="9">
        <v>44981</v>
      </c>
      <c r="AC2343" s="11" t="s">
        <v>61</v>
      </c>
      <c r="AD2343" s="11" t="s">
        <v>41</v>
      </c>
      <c r="AE2343" s="11" t="s">
        <v>72</v>
      </c>
      <c r="AF2343" s="11">
        <v>5</v>
      </c>
      <c r="AG2343" s="12">
        <v>413.42</v>
      </c>
      <c r="AH2343" s="11">
        <v>73</v>
      </c>
      <c r="AI2343" s="11" t="str" cm="1">
        <f t="array" ref="AI2343">_xlfn.IFS(AH2343&lt;=25,"Young",AH2343&lt;=50,"Adult",AH2343&gt;50,"Old")</f>
        <v>Old</v>
      </c>
    </row>
    <row r="2344" spans="1:35" x14ac:dyDescent="0.35">
      <c r="A2344" s="7">
        <v>2871</v>
      </c>
      <c r="B2344" s="5">
        <v>44631</v>
      </c>
      <c r="C2344" s="6">
        <f t="shared" ca="1" si="36"/>
        <v>4.1916666666666664</v>
      </c>
      <c r="D2344" s="7" t="s">
        <v>27</v>
      </c>
      <c r="E2344" s="7" t="s">
        <v>80</v>
      </c>
      <c r="F2344" s="7" t="s">
        <v>29</v>
      </c>
      <c r="G2344" s="7" t="s">
        <v>30</v>
      </c>
      <c r="H2344" s="7" t="s">
        <v>44</v>
      </c>
      <c r="I2344" s="7" t="s">
        <v>45</v>
      </c>
      <c r="J2344" s="7" t="s">
        <v>33</v>
      </c>
      <c r="K2344" s="7" t="s">
        <v>101</v>
      </c>
      <c r="L2344" s="5">
        <v>19476</v>
      </c>
      <c r="M2344" s="7" t="s">
        <v>35</v>
      </c>
      <c r="N2344" s="7" t="s">
        <v>47</v>
      </c>
      <c r="O2344" s="7" t="s">
        <v>48</v>
      </c>
      <c r="P2344" s="7" t="s">
        <v>76</v>
      </c>
      <c r="Q2344" s="7" t="s">
        <v>39</v>
      </c>
      <c r="R2344" s="7" cm="1">
        <f t="array" ref="R2344">_xlfn.IFS(Table3[[#This Row],[Performance Levels]]="Exceeds",4,Table3[[#This Row],[Performance Levels]]="Fully Meets",3,Table3[[#This Row],[Performance Levels]]="PIP",1,Table3[[#This Row],[Performance Levels]]="Needs Improvement",2)</f>
        <v>3</v>
      </c>
      <c r="S2344" s="7">
        <v>5</v>
      </c>
      <c r="T2344" s="7" t="str" cm="1">
        <f t="array" ref="T2344">_xlfn.IFS(S2344&lt;=2,"Excellent",S2344=3,"Average",S2344&lt;=5,"Poor")</f>
        <v>Poor</v>
      </c>
      <c r="U2344" s="5">
        <v>45077</v>
      </c>
      <c r="V2344" s="7">
        <v>2</v>
      </c>
      <c r="W2344" s="7" t="str" cm="1">
        <f t="array" ref="W2344">_xlfn.IFS(S2344&lt;=2,"High",S2344=3,"Moderate",S2344&lt;=5,"Low")</f>
        <v>Low</v>
      </c>
      <c r="X2344" s="7">
        <v>5</v>
      </c>
      <c r="Y2344" s="7" t="str" cm="1">
        <f t="array" ref="Y2344">_xlfn.IFS(S2344&lt;=2,"High",S2344=3,"Moderate",S2344&lt;=5,"Low")</f>
        <v>Low</v>
      </c>
      <c r="Z2344" s="7">
        <v>2</v>
      </c>
      <c r="AA2344" s="7" t="str" cm="1">
        <f t="array" ref="AA2344">_xlfn.IFS(S2344&lt;=2,"High",S2344=3,"Moderate",S2344&lt;=5,"Low")</f>
        <v>Low</v>
      </c>
      <c r="AB2344" s="5">
        <v>44850</v>
      </c>
      <c r="AC2344" s="7" t="s">
        <v>91</v>
      </c>
      <c r="AD2344" s="7" t="s">
        <v>50</v>
      </c>
      <c r="AE2344" s="7" t="s">
        <v>51</v>
      </c>
      <c r="AF2344" s="7">
        <v>5</v>
      </c>
      <c r="AG2344" s="8">
        <v>900.02</v>
      </c>
      <c r="AH2344" s="7">
        <v>69</v>
      </c>
      <c r="AI2344" s="7" t="str" cm="1">
        <f t="array" ref="AI2344">_xlfn.IFS(AH2344&lt;=25,"Young",AH2344&lt;=50,"Adult",AH2344&gt;50,"Old")</f>
        <v>Old</v>
      </c>
    </row>
    <row r="2345" spans="1:35" x14ac:dyDescent="0.35">
      <c r="A2345" s="11">
        <v>2872</v>
      </c>
      <c r="B2345" s="9">
        <v>44011</v>
      </c>
      <c r="C2345" s="10">
        <f t="shared" ca="1" si="36"/>
        <v>5.8916666666666666</v>
      </c>
      <c r="D2345" s="11" t="s">
        <v>27</v>
      </c>
      <c r="E2345" s="11" t="s">
        <v>53</v>
      </c>
      <c r="F2345" s="11" t="s">
        <v>29</v>
      </c>
      <c r="G2345" s="11" t="s">
        <v>30</v>
      </c>
      <c r="H2345" s="11" t="s">
        <v>55</v>
      </c>
      <c r="I2345" s="11" t="s">
        <v>54</v>
      </c>
      <c r="J2345" s="11" t="s">
        <v>33</v>
      </c>
      <c r="K2345" s="11" t="s">
        <v>100</v>
      </c>
      <c r="L2345" s="9">
        <v>24809</v>
      </c>
      <c r="M2345" s="11" t="s">
        <v>35</v>
      </c>
      <c r="N2345" s="11" t="s">
        <v>47</v>
      </c>
      <c r="O2345" s="11" t="s">
        <v>48</v>
      </c>
      <c r="P2345" s="11" t="s">
        <v>66</v>
      </c>
      <c r="Q2345" s="11" t="s">
        <v>39</v>
      </c>
      <c r="R2345" s="11" cm="1">
        <f t="array" ref="R2345">_xlfn.IFS(Table3[[#This Row],[Performance Levels]]="Exceeds",4,Table3[[#This Row],[Performance Levels]]="Fully Meets",3,Table3[[#This Row],[Performance Levels]]="PIP",1,Table3[[#This Row],[Performance Levels]]="Needs Improvement",2)</f>
        <v>3</v>
      </c>
      <c r="S2345" s="11">
        <v>2</v>
      </c>
      <c r="T2345" s="11" t="str" cm="1">
        <f t="array" ref="T2345">_xlfn.IFS(S2345&lt;=2,"Excellent",S2345=3,"Average",S2345&lt;=5,"Poor")</f>
        <v>Excellent</v>
      </c>
      <c r="U2345" s="9">
        <v>45085</v>
      </c>
      <c r="V2345" s="11">
        <v>3</v>
      </c>
      <c r="W2345" s="11" t="str" cm="1">
        <f t="array" ref="W2345">_xlfn.IFS(S2345&lt;=2,"High",S2345=3,"Moderate",S2345&lt;=5,"Low")</f>
        <v>High</v>
      </c>
      <c r="X2345" s="11">
        <v>5</v>
      </c>
      <c r="Y2345" s="11" t="str" cm="1">
        <f t="array" ref="Y2345">_xlfn.IFS(S2345&lt;=2,"High",S2345=3,"Moderate",S2345&lt;=5,"Low")</f>
        <v>High</v>
      </c>
      <c r="Z2345" s="11">
        <v>1</v>
      </c>
      <c r="AA2345" s="11" t="str" cm="1">
        <f t="array" ref="AA2345">_xlfn.IFS(S2345&lt;=2,"High",S2345=3,"Moderate",S2345&lt;=5,"Low")</f>
        <v>High</v>
      </c>
      <c r="AB2345" s="9">
        <v>45005</v>
      </c>
      <c r="AC2345" s="11" t="s">
        <v>91</v>
      </c>
      <c r="AD2345" s="11" t="s">
        <v>41</v>
      </c>
      <c r="AE2345" s="11" t="s">
        <v>72</v>
      </c>
      <c r="AF2345" s="11">
        <v>3</v>
      </c>
      <c r="AG2345" s="12">
        <v>573.84</v>
      </c>
      <c r="AH2345" s="11">
        <v>53</v>
      </c>
      <c r="AI2345" s="11" t="str" cm="1">
        <f t="array" ref="AI2345">_xlfn.IFS(AH2345&lt;=25,"Young",AH2345&lt;=50,"Adult",AH2345&gt;50,"Old")</f>
        <v>Old</v>
      </c>
    </row>
    <row r="2346" spans="1:35" x14ac:dyDescent="0.35">
      <c r="A2346" s="7">
        <v>2873</v>
      </c>
      <c r="B2346" s="5">
        <v>44648</v>
      </c>
      <c r="C2346" s="6">
        <f t="shared" ca="1" si="36"/>
        <v>4.1444444444444448</v>
      </c>
      <c r="D2346" s="7" t="s">
        <v>27</v>
      </c>
      <c r="E2346" s="7" t="s">
        <v>68</v>
      </c>
      <c r="F2346" s="7" t="s">
        <v>29</v>
      </c>
      <c r="G2346" s="7" t="s">
        <v>45</v>
      </c>
      <c r="H2346" s="7" t="s">
        <v>44</v>
      </c>
      <c r="I2346" s="7" t="s">
        <v>54</v>
      </c>
      <c r="J2346" s="7" t="s">
        <v>33</v>
      </c>
      <c r="K2346" s="7" t="s">
        <v>69</v>
      </c>
      <c r="L2346" s="5">
        <v>36050</v>
      </c>
      <c r="M2346" s="7" t="s">
        <v>35</v>
      </c>
      <c r="N2346" s="7" t="s">
        <v>47</v>
      </c>
      <c r="O2346" s="7" t="s">
        <v>48</v>
      </c>
      <c r="P2346" s="7" t="s">
        <v>76</v>
      </c>
      <c r="Q2346" s="7" t="s">
        <v>39</v>
      </c>
      <c r="R2346" s="7" cm="1">
        <f t="array" ref="R2346">_xlfn.IFS(Table3[[#This Row],[Performance Levels]]="Exceeds",4,Table3[[#This Row],[Performance Levels]]="Fully Meets",3,Table3[[#This Row],[Performance Levels]]="PIP",1,Table3[[#This Row],[Performance Levels]]="Needs Improvement",2)</f>
        <v>3</v>
      </c>
      <c r="S2346" s="7">
        <v>4</v>
      </c>
      <c r="T2346" s="7" t="str" cm="1">
        <f t="array" ref="T2346">_xlfn.IFS(S2346&lt;=2,"Excellent",S2346=3,"Average",S2346&lt;=5,"Poor")</f>
        <v>Poor</v>
      </c>
      <c r="U2346" s="5">
        <v>44910</v>
      </c>
      <c r="V2346" s="7">
        <v>4</v>
      </c>
      <c r="W2346" s="7" t="str" cm="1">
        <f t="array" ref="W2346">_xlfn.IFS(S2346&lt;=2,"High",S2346=3,"Moderate",S2346&lt;=5,"Low")</f>
        <v>Low</v>
      </c>
      <c r="X2346" s="7">
        <v>2</v>
      </c>
      <c r="Y2346" s="7" t="str" cm="1">
        <f t="array" ref="Y2346">_xlfn.IFS(S2346&lt;=2,"High",S2346=3,"Moderate",S2346&lt;=5,"Low")</f>
        <v>Low</v>
      </c>
      <c r="Z2346" s="7">
        <v>3</v>
      </c>
      <c r="AA2346" s="7" t="str" cm="1">
        <f t="array" ref="AA2346">_xlfn.IFS(S2346&lt;=2,"High",S2346=3,"Moderate",S2346&lt;=5,"Low")</f>
        <v>Low</v>
      </c>
      <c r="AB2346" s="5">
        <v>45082</v>
      </c>
      <c r="AC2346" s="7" t="s">
        <v>61</v>
      </c>
      <c r="AD2346" s="7" t="s">
        <v>41</v>
      </c>
      <c r="AE2346" s="7" t="s">
        <v>42</v>
      </c>
      <c r="AF2346" s="7">
        <v>2</v>
      </c>
      <c r="AG2346" s="8">
        <v>801.16</v>
      </c>
      <c r="AH2346" s="7">
        <v>24</v>
      </c>
      <c r="AI2346" s="7" t="str" cm="1">
        <f t="array" ref="AI2346">_xlfn.IFS(AH2346&lt;=25,"Young",AH2346&lt;=50,"Adult",AH2346&gt;50,"Old")</f>
        <v>Young</v>
      </c>
    </row>
    <row r="2347" spans="1:35" x14ac:dyDescent="0.35">
      <c r="A2347" s="11">
        <v>2874</v>
      </c>
      <c r="B2347" s="9">
        <v>44606</v>
      </c>
      <c r="C2347" s="10">
        <f t="shared" ca="1" si="36"/>
        <v>4.2666666666666666</v>
      </c>
      <c r="D2347" s="11" t="s">
        <v>27</v>
      </c>
      <c r="E2347" s="11" t="s">
        <v>28</v>
      </c>
      <c r="F2347" s="11" t="s">
        <v>29</v>
      </c>
      <c r="G2347" s="11" t="s">
        <v>45</v>
      </c>
      <c r="H2347" s="11" t="s">
        <v>44</v>
      </c>
      <c r="I2347" s="11" t="s">
        <v>54</v>
      </c>
      <c r="J2347" s="11" t="s">
        <v>33</v>
      </c>
      <c r="K2347" s="11" t="s">
        <v>96</v>
      </c>
      <c r="L2347" s="9">
        <v>19705</v>
      </c>
      <c r="M2347" s="11" t="s">
        <v>35</v>
      </c>
      <c r="N2347" s="11" t="s">
        <v>47</v>
      </c>
      <c r="O2347" s="11" t="s">
        <v>37</v>
      </c>
      <c r="P2347" s="11" t="s">
        <v>76</v>
      </c>
      <c r="Q2347" s="11" t="s">
        <v>39</v>
      </c>
      <c r="R2347" s="11" cm="1">
        <f t="array" ref="R2347">_xlfn.IFS(Table3[[#This Row],[Performance Levels]]="Exceeds",4,Table3[[#This Row],[Performance Levels]]="Fully Meets",3,Table3[[#This Row],[Performance Levels]]="PIP",1,Table3[[#This Row],[Performance Levels]]="Needs Improvement",2)</f>
        <v>3</v>
      </c>
      <c r="S2347" s="11">
        <v>1</v>
      </c>
      <c r="T2347" s="11" t="str" cm="1">
        <f t="array" ref="T2347">_xlfn.IFS(S2347&lt;=2,"Excellent",S2347=3,"Average",S2347&lt;=5,"Poor")</f>
        <v>Excellent</v>
      </c>
      <c r="U2347" s="9">
        <v>44999</v>
      </c>
      <c r="V2347" s="11">
        <v>3</v>
      </c>
      <c r="W2347" s="11" t="str" cm="1">
        <f t="array" ref="W2347">_xlfn.IFS(S2347&lt;=2,"High",S2347=3,"Moderate",S2347&lt;=5,"Low")</f>
        <v>High</v>
      </c>
      <c r="X2347" s="11">
        <v>5</v>
      </c>
      <c r="Y2347" s="11" t="str" cm="1">
        <f t="array" ref="Y2347">_xlfn.IFS(S2347&lt;=2,"High",S2347=3,"Moderate",S2347&lt;=5,"Low")</f>
        <v>High</v>
      </c>
      <c r="Z2347" s="11">
        <v>1</v>
      </c>
      <c r="AA2347" s="11" t="str" cm="1">
        <f t="array" ref="AA2347">_xlfn.IFS(S2347&lt;=2,"High",S2347=3,"Moderate",S2347&lt;=5,"Low")</f>
        <v>High</v>
      </c>
      <c r="AB2347" s="9">
        <v>44831</v>
      </c>
      <c r="AC2347" s="11" t="s">
        <v>61</v>
      </c>
      <c r="AD2347" s="11" t="s">
        <v>41</v>
      </c>
      <c r="AE2347" s="11" t="s">
        <v>72</v>
      </c>
      <c r="AF2347" s="11">
        <v>5</v>
      </c>
      <c r="AG2347" s="12">
        <v>107.25</v>
      </c>
      <c r="AH2347" s="11">
        <v>69</v>
      </c>
      <c r="AI2347" s="11" t="str" cm="1">
        <f t="array" ref="AI2347">_xlfn.IFS(AH2347&lt;=25,"Young",AH2347&lt;=50,"Adult",AH2347&gt;50,"Old")</f>
        <v>Old</v>
      </c>
    </row>
    <row r="2348" spans="1:35" x14ac:dyDescent="0.35">
      <c r="A2348" s="7">
        <v>2875</v>
      </c>
      <c r="B2348" s="5">
        <v>44190</v>
      </c>
      <c r="C2348" s="6">
        <f t="shared" ca="1" si="36"/>
        <v>5.4027777777777777</v>
      </c>
      <c r="D2348" s="7" t="s">
        <v>27</v>
      </c>
      <c r="E2348" s="7" t="s">
        <v>84</v>
      </c>
      <c r="F2348" s="7" t="s">
        <v>29</v>
      </c>
      <c r="G2348" s="7" t="s">
        <v>54</v>
      </c>
      <c r="H2348" s="7" t="s">
        <v>31</v>
      </c>
      <c r="I2348" s="7" t="s">
        <v>32</v>
      </c>
      <c r="J2348" s="7" t="s">
        <v>33</v>
      </c>
      <c r="K2348" s="7" t="s">
        <v>64</v>
      </c>
      <c r="L2348" s="5">
        <v>29740</v>
      </c>
      <c r="M2348" s="7" t="s">
        <v>35</v>
      </c>
      <c r="N2348" s="7" t="s">
        <v>36</v>
      </c>
      <c r="O2348" s="7" t="s">
        <v>71</v>
      </c>
      <c r="P2348" s="7" t="s">
        <v>76</v>
      </c>
      <c r="Q2348" s="7" t="s">
        <v>39</v>
      </c>
      <c r="R2348" s="7" cm="1">
        <f t="array" ref="R2348">_xlfn.IFS(Table3[[#This Row],[Performance Levels]]="Exceeds",4,Table3[[#This Row],[Performance Levels]]="Fully Meets",3,Table3[[#This Row],[Performance Levels]]="PIP",1,Table3[[#This Row],[Performance Levels]]="Needs Improvement",2)</f>
        <v>3</v>
      </c>
      <c r="S2348" s="7">
        <v>4</v>
      </c>
      <c r="T2348" s="7" t="str" cm="1">
        <f t="array" ref="T2348">_xlfn.IFS(S2348&lt;=2,"Excellent",S2348=3,"Average",S2348&lt;=5,"Poor")</f>
        <v>Poor</v>
      </c>
      <c r="U2348" s="5">
        <v>45089</v>
      </c>
      <c r="V2348" s="7">
        <v>3</v>
      </c>
      <c r="W2348" s="7" t="str" cm="1">
        <f t="array" ref="W2348">_xlfn.IFS(S2348&lt;=2,"High",S2348=3,"Moderate",S2348&lt;=5,"Low")</f>
        <v>Low</v>
      </c>
      <c r="X2348" s="7">
        <v>5</v>
      </c>
      <c r="Y2348" s="7" t="str" cm="1">
        <f t="array" ref="Y2348">_xlfn.IFS(S2348&lt;=2,"High",S2348=3,"Moderate",S2348&lt;=5,"Low")</f>
        <v>Low</v>
      </c>
      <c r="Z2348" s="7">
        <v>4</v>
      </c>
      <c r="AA2348" s="7" t="str" cm="1">
        <f t="array" ref="AA2348">_xlfn.IFS(S2348&lt;=2,"High",S2348=3,"Moderate",S2348&lt;=5,"Low")</f>
        <v>Low</v>
      </c>
      <c r="AB2348" s="5">
        <v>44821</v>
      </c>
      <c r="AC2348" s="7" t="s">
        <v>61</v>
      </c>
      <c r="AD2348" s="7" t="s">
        <v>50</v>
      </c>
      <c r="AE2348" s="7" t="s">
        <v>51</v>
      </c>
      <c r="AF2348" s="7">
        <v>1</v>
      </c>
      <c r="AG2348" s="8">
        <v>892.56</v>
      </c>
      <c r="AH2348" s="7">
        <v>39</v>
      </c>
      <c r="AI2348" s="7" t="str" cm="1">
        <f t="array" ref="AI2348">_xlfn.IFS(AH2348&lt;=25,"Young",AH2348&lt;=50,"Adult",AH2348&gt;50,"Old")</f>
        <v>Adult</v>
      </c>
    </row>
    <row r="2349" spans="1:35" x14ac:dyDescent="0.35">
      <c r="A2349" s="11">
        <v>2876</v>
      </c>
      <c r="B2349" s="9">
        <v>45043</v>
      </c>
      <c r="C2349" s="10">
        <f t="shared" ca="1" si="36"/>
        <v>3.0638888888888891</v>
      </c>
      <c r="D2349" s="11" t="s">
        <v>27</v>
      </c>
      <c r="E2349" s="11" t="s">
        <v>43</v>
      </c>
      <c r="F2349" s="11" t="s">
        <v>29</v>
      </c>
      <c r="G2349" s="11" t="s">
        <v>45</v>
      </c>
      <c r="H2349" s="11" t="s">
        <v>44</v>
      </c>
      <c r="I2349" s="11" t="s">
        <v>32</v>
      </c>
      <c r="J2349" s="11" t="s">
        <v>33</v>
      </c>
      <c r="K2349" s="11" t="s">
        <v>69</v>
      </c>
      <c r="L2349" s="9">
        <v>20919</v>
      </c>
      <c r="M2349" s="11" t="s">
        <v>35</v>
      </c>
      <c r="N2349" s="11" t="s">
        <v>36</v>
      </c>
      <c r="O2349" s="11" t="s">
        <v>83</v>
      </c>
      <c r="P2349" s="11" t="s">
        <v>76</v>
      </c>
      <c r="Q2349" s="11" t="s">
        <v>39</v>
      </c>
      <c r="R2349" s="11" cm="1">
        <f t="array" ref="R2349">_xlfn.IFS(Table3[[#This Row],[Performance Levels]]="Exceeds",4,Table3[[#This Row],[Performance Levels]]="Fully Meets",3,Table3[[#This Row],[Performance Levels]]="PIP",1,Table3[[#This Row],[Performance Levels]]="Needs Improvement",2)</f>
        <v>3</v>
      </c>
      <c r="S2349" s="11">
        <v>4</v>
      </c>
      <c r="T2349" s="11" t="str" cm="1">
        <f t="array" ref="T2349">_xlfn.IFS(S2349&lt;=2,"Excellent",S2349=3,"Average",S2349&lt;=5,"Poor")</f>
        <v>Poor</v>
      </c>
      <c r="U2349" s="9">
        <v>44916</v>
      </c>
      <c r="V2349" s="11">
        <v>3</v>
      </c>
      <c r="W2349" s="11" t="str" cm="1">
        <f t="array" ref="W2349">_xlfn.IFS(S2349&lt;=2,"High",S2349=3,"Moderate",S2349&lt;=5,"Low")</f>
        <v>Low</v>
      </c>
      <c r="X2349" s="11">
        <v>3</v>
      </c>
      <c r="Y2349" s="11" t="str" cm="1">
        <f t="array" ref="Y2349">_xlfn.IFS(S2349&lt;=2,"High",S2349=3,"Moderate",S2349&lt;=5,"Low")</f>
        <v>Low</v>
      </c>
      <c r="Z2349" s="11">
        <v>2</v>
      </c>
      <c r="AA2349" s="11" t="str" cm="1">
        <f t="array" ref="AA2349">_xlfn.IFS(S2349&lt;=2,"High",S2349=3,"Moderate",S2349&lt;=5,"Low")</f>
        <v>Low</v>
      </c>
      <c r="AB2349" s="9">
        <v>45112</v>
      </c>
      <c r="AC2349" s="11" t="s">
        <v>61</v>
      </c>
      <c r="AD2349" s="11" t="s">
        <v>50</v>
      </c>
      <c r="AE2349" s="11" t="s">
        <v>42</v>
      </c>
      <c r="AF2349" s="11">
        <v>1</v>
      </c>
      <c r="AG2349" s="12">
        <v>429.89</v>
      </c>
      <c r="AH2349" s="11">
        <v>66</v>
      </c>
      <c r="AI2349" s="11" t="str" cm="1">
        <f t="array" ref="AI2349">_xlfn.IFS(AH2349&lt;=25,"Young",AH2349&lt;=50,"Adult",AH2349&gt;50,"Old")</f>
        <v>Old</v>
      </c>
    </row>
    <row r="2350" spans="1:35" x14ac:dyDescent="0.35">
      <c r="A2350" s="7">
        <v>2877</v>
      </c>
      <c r="B2350" s="5">
        <v>44876</v>
      </c>
      <c r="C2350" s="6">
        <f t="shared" ca="1" si="36"/>
        <v>3.5249999999999999</v>
      </c>
      <c r="D2350" s="7" t="s">
        <v>27</v>
      </c>
      <c r="E2350" s="7" t="s">
        <v>86</v>
      </c>
      <c r="F2350" s="7" t="s">
        <v>29</v>
      </c>
      <c r="G2350" s="7" t="s">
        <v>30</v>
      </c>
      <c r="H2350" s="7" t="s">
        <v>55</v>
      </c>
      <c r="I2350" s="7" t="s">
        <v>45</v>
      </c>
      <c r="J2350" s="7" t="s">
        <v>33</v>
      </c>
      <c r="K2350" s="7" t="s">
        <v>95</v>
      </c>
      <c r="L2350" s="5">
        <v>52959</v>
      </c>
      <c r="M2350" s="7" t="s">
        <v>35</v>
      </c>
      <c r="N2350" s="7" t="s">
        <v>36</v>
      </c>
      <c r="O2350" s="7" t="s">
        <v>83</v>
      </c>
      <c r="P2350" s="7" t="s">
        <v>38</v>
      </c>
      <c r="Q2350" s="7" t="s">
        <v>39</v>
      </c>
      <c r="R2350" s="7" cm="1">
        <f t="array" ref="R2350">_xlfn.IFS(Table3[[#This Row],[Performance Levels]]="Exceeds",4,Table3[[#This Row],[Performance Levels]]="Fully Meets",3,Table3[[#This Row],[Performance Levels]]="PIP",1,Table3[[#This Row],[Performance Levels]]="Needs Improvement",2)</f>
        <v>3</v>
      </c>
      <c r="S2350" s="7">
        <v>2</v>
      </c>
      <c r="T2350" s="7" t="str" cm="1">
        <f t="array" ref="T2350">_xlfn.IFS(S2350&lt;=2,"Excellent",S2350=3,"Average",S2350&lt;=5,"Poor")</f>
        <v>Excellent</v>
      </c>
      <c r="U2350" s="5">
        <v>44987</v>
      </c>
      <c r="V2350" s="7">
        <v>2</v>
      </c>
      <c r="W2350" s="7" t="str" cm="1">
        <f t="array" ref="W2350">_xlfn.IFS(S2350&lt;=2,"High",S2350=3,"Moderate",S2350&lt;=5,"Low")</f>
        <v>High</v>
      </c>
      <c r="X2350" s="7">
        <v>4</v>
      </c>
      <c r="Y2350" s="7" t="str" cm="1">
        <f t="array" ref="Y2350">_xlfn.IFS(S2350&lt;=2,"High",S2350=3,"Moderate",S2350&lt;=5,"Low")</f>
        <v>High</v>
      </c>
      <c r="Z2350" s="7">
        <v>1</v>
      </c>
      <c r="AA2350" s="7" t="str" cm="1">
        <f t="array" ref="AA2350">_xlfn.IFS(S2350&lt;=2,"High",S2350=3,"Moderate",S2350&lt;=5,"Low")</f>
        <v>High</v>
      </c>
      <c r="AB2350" s="5">
        <v>44905</v>
      </c>
      <c r="AC2350" s="7" t="s">
        <v>49</v>
      </c>
      <c r="AD2350" s="7" t="s">
        <v>41</v>
      </c>
      <c r="AE2350" s="7" t="s">
        <v>42</v>
      </c>
      <c r="AF2350" s="7">
        <v>4</v>
      </c>
      <c r="AG2350" s="8">
        <v>664.5</v>
      </c>
      <c r="AH2350" s="7">
        <v>78</v>
      </c>
      <c r="AI2350" s="7" t="str" cm="1">
        <f t="array" ref="AI2350">_xlfn.IFS(AH2350&lt;=25,"Young",AH2350&lt;=50,"Adult",AH2350&gt;50,"Old")</f>
        <v>Old</v>
      </c>
    </row>
    <row r="2351" spans="1:35" x14ac:dyDescent="0.35">
      <c r="A2351" s="11">
        <v>2878</v>
      </c>
      <c r="B2351" s="9">
        <v>44320</v>
      </c>
      <c r="C2351" s="10">
        <f t="shared" ca="1" si="36"/>
        <v>5.0444444444444443</v>
      </c>
      <c r="D2351" s="11" t="s">
        <v>27</v>
      </c>
      <c r="E2351" s="11" t="s">
        <v>63</v>
      </c>
      <c r="F2351" s="11" t="s">
        <v>29</v>
      </c>
      <c r="G2351" s="11" t="s">
        <v>45</v>
      </c>
      <c r="H2351" s="11" t="s">
        <v>44</v>
      </c>
      <c r="I2351" s="11" t="s">
        <v>45</v>
      </c>
      <c r="J2351" s="11" t="s">
        <v>33</v>
      </c>
      <c r="K2351" s="11" t="s">
        <v>57</v>
      </c>
      <c r="L2351" s="9">
        <v>21043</v>
      </c>
      <c r="M2351" s="11" t="s">
        <v>35</v>
      </c>
      <c r="N2351" s="11" t="s">
        <v>47</v>
      </c>
      <c r="O2351" s="11" t="s">
        <v>71</v>
      </c>
      <c r="P2351" s="11" t="s">
        <v>66</v>
      </c>
      <c r="Q2351" s="11" t="s">
        <v>39</v>
      </c>
      <c r="R2351" s="11" cm="1">
        <f t="array" ref="R2351">_xlfn.IFS(Table3[[#This Row],[Performance Levels]]="Exceeds",4,Table3[[#This Row],[Performance Levels]]="Fully Meets",3,Table3[[#This Row],[Performance Levels]]="PIP",1,Table3[[#This Row],[Performance Levels]]="Needs Improvement",2)</f>
        <v>3</v>
      </c>
      <c r="S2351" s="11">
        <v>2</v>
      </c>
      <c r="T2351" s="11" t="str" cm="1">
        <f t="array" ref="T2351">_xlfn.IFS(S2351&lt;=2,"Excellent",S2351=3,"Average",S2351&lt;=5,"Poor")</f>
        <v>Excellent</v>
      </c>
      <c r="U2351" s="9">
        <v>44904</v>
      </c>
      <c r="V2351" s="11">
        <v>2</v>
      </c>
      <c r="W2351" s="11" t="str" cm="1">
        <f t="array" ref="W2351">_xlfn.IFS(S2351&lt;=2,"High",S2351=3,"Moderate",S2351&lt;=5,"Low")</f>
        <v>High</v>
      </c>
      <c r="X2351" s="11">
        <v>3</v>
      </c>
      <c r="Y2351" s="11" t="str" cm="1">
        <f t="array" ref="Y2351">_xlfn.IFS(S2351&lt;=2,"High",S2351=3,"Moderate",S2351&lt;=5,"Low")</f>
        <v>High</v>
      </c>
      <c r="Z2351" s="11">
        <v>3</v>
      </c>
      <c r="AA2351" s="11" t="str" cm="1">
        <f t="array" ref="AA2351">_xlfn.IFS(S2351&lt;=2,"High",S2351=3,"Moderate",S2351&lt;=5,"Low")</f>
        <v>High</v>
      </c>
      <c r="AB2351" s="9">
        <v>44896</v>
      </c>
      <c r="AC2351" s="11" t="s">
        <v>61</v>
      </c>
      <c r="AD2351" s="11" t="s">
        <v>41</v>
      </c>
      <c r="AE2351" s="11" t="s">
        <v>51</v>
      </c>
      <c r="AF2351" s="11">
        <v>5</v>
      </c>
      <c r="AG2351" s="12">
        <v>925.8</v>
      </c>
      <c r="AH2351" s="11">
        <v>64</v>
      </c>
      <c r="AI2351" s="11" t="str" cm="1">
        <f t="array" ref="AI2351">_xlfn.IFS(AH2351&lt;=25,"Young",AH2351&lt;=50,"Adult",AH2351&gt;50,"Old")</f>
        <v>Old</v>
      </c>
    </row>
    <row r="2352" spans="1:35" x14ac:dyDescent="0.35">
      <c r="A2352" s="7">
        <v>2879</v>
      </c>
      <c r="B2352" s="5">
        <v>43454</v>
      </c>
      <c r="C2352" s="6">
        <f t="shared" ca="1" si="36"/>
        <v>7.416666666666667</v>
      </c>
      <c r="D2352" s="7" t="s">
        <v>27</v>
      </c>
      <c r="E2352" s="7" t="s">
        <v>93</v>
      </c>
      <c r="F2352" s="7" t="s">
        <v>29</v>
      </c>
      <c r="G2352" s="7" t="s">
        <v>54</v>
      </c>
      <c r="H2352" s="7" t="s">
        <v>44</v>
      </c>
      <c r="I2352" s="7" t="s">
        <v>54</v>
      </c>
      <c r="J2352" s="7" t="s">
        <v>33</v>
      </c>
      <c r="K2352" s="7" t="s">
        <v>81</v>
      </c>
      <c r="L2352" s="5">
        <v>22965</v>
      </c>
      <c r="M2352" s="7" t="s">
        <v>35</v>
      </c>
      <c r="N2352" s="7" t="s">
        <v>47</v>
      </c>
      <c r="O2352" s="7" t="s">
        <v>71</v>
      </c>
      <c r="P2352" s="7" t="s">
        <v>66</v>
      </c>
      <c r="Q2352" s="7" t="s">
        <v>39</v>
      </c>
      <c r="R2352" s="7" cm="1">
        <f t="array" ref="R2352">_xlfn.IFS(Table3[[#This Row],[Performance Levels]]="Exceeds",4,Table3[[#This Row],[Performance Levels]]="Fully Meets",3,Table3[[#This Row],[Performance Levels]]="PIP",1,Table3[[#This Row],[Performance Levels]]="Needs Improvement",2)</f>
        <v>3</v>
      </c>
      <c r="S2352" s="7">
        <v>2</v>
      </c>
      <c r="T2352" s="7" t="str" cm="1">
        <f t="array" ref="T2352">_xlfn.IFS(S2352&lt;=2,"Excellent",S2352=3,"Average",S2352&lt;=5,"Poor")</f>
        <v>Excellent</v>
      </c>
      <c r="U2352" s="5">
        <v>44933</v>
      </c>
      <c r="V2352" s="7">
        <v>1</v>
      </c>
      <c r="W2352" s="7" t="str" cm="1">
        <f t="array" ref="W2352">_xlfn.IFS(S2352&lt;=2,"High",S2352=3,"Moderate",S2352&lt;=5,"Low")</f>
        <v>High</v>
      </c>
      <c r="X2352" s="7">
        <v>5</v>
      </c>
      <c r="Y2352" s="7" t="str" cm="1">
        <f t="array" ref="Y2352">_xlfn.IFS(S2352&lt;=2,"High",S2352=3,"Moderate",S2352&lt;=5,"Low")</f>
        <v>High</v>
      </c>
      <c r="Z2352" s="7">
        <v>2</v>
      </c>
      <c r="AA2352" s="7" t="str" cm="1">
        <f t="array" ref="AA2352">_xlfn.IFS(S2352&lt;=2,"High",S2352=3,"Moderate",S2352&lt;=5,"Low")</f>
        <v>High</v>
      </c>
      <c r="AB2352" s="5">
        <v>45092</v>
      </c>
      <c r="AC2352" s="7" t="s">
        <v>49</v>
      </c>
      <c r="AD2352" s="7" t="s">
        <v>50</v>
      </c>
      <c r="AE2352" s="7" t="s">
        <v>42</v>
      </c>
      <c r="AF2352" s="7">
        <v>3</v>
      </c>
      <c r="AG2352" s="8">
        <v>118.94</v>
      </c>
      <c r="AH2352" s="7">
        <v>56</v>
      </c>
      <c r="AI2352" s="7" t="str" cm="1">
        <f t="array" ref="AI2352">_xlfn.IFS(AH2352&lt;=25,"Young",AH2352&lt;=50,"Adult",AH2352&gt;50,"Old")</f>
        <v>Old</v>
      </c>
    </row>
    <row r="2353" spans="1:35" x14ac:dyDescent="0.35">
      <c r="A2353" s="11">
        <v>2880</v>
      </c>
      <c r="B2353" s="9">
        <v>44358</v>
      </c>
      <c r="C2353" s="10">
        <f t="shared" ca="1" si="36"/>
        <v>4.9416666666666664</v>
      </c>
      <c r="D2353" s="11" t="s">
        <v>27</v>
      </c>
      <c r="E2353" s="11" t="s">
        <v>73</v>
      </c>
      <c r="F2353" s="11" t="s">
        <v>29</v>
      </c>
      <c r="G2353" s="11" t="s">
        <v>30</v>
      </c>
      <c r="H2353" s="11" t="s">
        <v>44</v>
      </c>
      <c r="I2353" s="11" t="s">
        <v>32</v>
      </c>
      <c r="J2353" s="11" t="s">
        <v>33</v>
      </c>
      <c r="K2353" s="11" t="s">
        <v>64</v>
      </c>
      <c r="L2353" s="9">
        <v>36759</v>
      </c>
      <c r="M2353" s="11" t="s">
        <v>35</v>
      </c>
      <c r="N2353" s="11" t="s">
        <v>36</v>
      </c>
      <c r="O2353" s="11" t="s">
        <v>71</v>
      </c>
      <c r="P2353" s="11" t="s">
        <v>60</v>
      </c>
      <c r="Q2353" s="11" t="s">
        <v>39</v>
      </c>
      <c r="R2353" s="11" cm="1">
        <f t="array" ref="R2353">_xlfn.IFS(Table3[[#This Row],[Performance Levels]]="Exceeds",4,Table3[[#This Row],[Performance Levels]]="Fully Meets",3,Table3[[#This Row],[Performance Levels]]="PIP",1,Table3[[#This Row],[Performance Levels]]="Needs Improvement",2)</f>
        <v>3</v>
      </c>
      <c r="S2353" s="11">
        <v>4</v>
      </c>
      <c r="T2353" s="11" t="str" cm="1">
        <f t="array" ref="T2353">_xlfn.IFS(S2353&lt;=2,"Excellent",S2353=3,"Average",S2353&lt;=5,"Poor")</f>
        <v>Poor</v>
      </c>
      <c r="U2353" s="9">
        <v>44939</v>
      </c>
      <c r="V2353" s="11">
        <v>1</v>
      </c>
      <c r="W2353" s="11" t="str" cm="1">
        <f t="array" ref="W2353">_xlfn.IFS(S2353&lt;=2,"High",S2353=3,"Moderate",S2353&lt;=5,"Low")</f>
        <v>Low</v>
      </c>
      <c r="X2353" s="11">
        <v>1</v>
      </c>
      <c r="Y2353" s="11" t="str" cm="1">
        <f t="array" ref="Y2353">_xlfn.IFS(S2353&lt;=2,"High",S2353=3,"Moderate",S2353&lt;=5,"Low")</f>
        <v>Low</v>
      </c>
      <c r="Z2353" s="11">
        <v>2</v>
      </c>
      <c r="AA2353" s="11" t="str" cm="1">
        <f t="array" ref="AA2353">_xlfn.IFS(S2353&lt;=2,"High",S2353=3,"Moderate",S2353&lt;=5,"Low")</f>
        <v>Low</v>
      </c>
      <c r="AB2353" s="9">
        <v>44972</v>
      </c>
      <c r="AC2353" s="11" t="s">
        <v>61</v>
      </c>
      <c r="AD2353" s="11" t="s">
        <v>41</v>
      </c>
      <c r="AE2353" s="11" t="s">
        <v>42</v>
      </c>
      <c r="AF2353" s="11">
        <v>4</v>
      </c>
      <c r="AG2353" s="12">
        <v>932.34</v>
      </c>
      <c r="AH2353" s="11">
        <v>21</v>
      </c>
      <c r="AI2353" s="11" t="str" cm="1">
        <f t="array" ref="AI2353">_xlfn.IFS(AH2353&lt;=25,"Young",AH2353&lt;=50,"Adult",AH2353&gt;50,"Old")</f>
        <v>Young</v>
      </c>
    </row>
    <row r="2354" spans="1:35" x14ac:dyDescent="0.35">
      <c r="A2354" s="7">
        <v>2881</v>
      </c>
      <c r="B2354" s="5">
        <v>45084</v>
      </c>
      <c r="C2354" s="6">
        <f t="shared" ca="1" si="36"/>
        <v>2.9527777777777779</v>
      </c>
      <c r="D2354" s="7" t="s">
        <v>27</v>
      </c>
      <c r="E2354" s="7" t="s">
        <v>80</v>
      </c>
      <c r="F2354" s="7" t="s">
        <v>29</v>
      </c>
      <c r="G2354" s="7" t="s">
        <v>30</v>
      </c>
      <c r="H2354" s="7" t="s">
        <v>55</v>
      </c>
      <c r="I2354" s="7" t="s">
        <v>54</v>
      </c>
      <c r="J2354" s="7" t="s">
        <v>33</v>
      </c>
      <c r="K2354" s="7" t="s">
        <v>69</v>
      </c>
      <c r="L2354" s="5">
        <v>20567</v>
      </c>
      <c r="M2354" s="7" t="s">
        <v>35</v>
      </c>
      <c r="N2354" s="7" t="s">
        <v>47</v>
      </c>
      <c r="O2354" s="7" t="s">
        <v>83</v>
      </c>
      <c r="P2354" s="7" t="s">
        <v>76</v>
      </c>
      <c r="Q2354" s="7" t="s">
        <v>39</v>
      </c>
      <c r="R2354" s="7" cm="1">
        <f t="array" ref="R2354">_xlfn.IFS(Table3[[#This Row],[Performance Levels]]="Exceeds",4,Table3[[#This Row],[Performance Levels]]="Fully Meets",3,Table3[[#This Row],[Performance Levels]]="PIP",1,Table3[[#This Row],[Performance Levels]]="Needs Improvement",2)</f>
        <v>3</v>
      </c>
      <c r="S2354" s="7">
        <v>4</v>
      </c>
      <c r="T2354" s="7" t="str" cm="1">
        <f t="array" ref="T2354">_xlfn.IFS(S2354&lt;=2,"Excellent",S2354=3,"Average",S2354&lt;=5,"Poor")</f>
        <v>Poor</v>
      </c>
      <c r="U2354" s="5">
        <v>44854</v>
      </c>
      <c r="V2354" s="7">
        <v>5</v>
      </c>
      <c r="W2354" s="7" t="str" cm="1">
        <f t="array" ref="W2354">_xlfn.IFS(S2354&lt;=2,"High",S2354=3,"Moderate",S2354&lt;=5,"Low")</f>
        <v>Low</v>
      </c>
      <c r="X2354" s="7">
        <v>4</v>
      </c>
      <c r="Y2354" s="7" t="str" cm="1">
        <f t="array" ref="Y2354">_xlfn.IFS(S2354&lt;=2,"High",S2354=3,"Moderate",S2354&lt;=5,"Low")</f>
        <v>Low</v>
      </c>
      <c r="Z2354" s="7">
        <v>1</v>
      </c>
      <c r="AA2354" s="7" t="str" cm="1">
        <f t="array" ref="AA2354">_xlfn.IFS(S2354&lt;=2,"High",S2354=3,"Moderate",S2354&lt;=5,"Low")</f>
        <v>Low</v>
      </c>
      <c r="AB2354" s="5">
        <v>45064</v>
      </c>
      <c r="AC2354" s="7" t="s">
        <v>40</v>
      </c>
      <c r="AD2354" s="7" t="s">
        <v>50</v>
      </c>
      <c r="AE2354" s="7" t="s">
        <v>51</v>
      </c>
      <c r="AF2354" s="7">
        <v>1</v>
      </c>
      <c r="AG2354" s="8">
        <v>624.59</v>
      </c>
      <c r="AH2354" s="7">
        <v>67</v>
      </c>
      <c r="AI2354" s="7" t="str" cm="1">
        <f t="array" ref="AI2354">_xlfn.IFS(AH2354&lt;=25,"Young",AH2354&lt;=50,"Adult",AH2354&gt;50,"Old")</f>
        <v>Old</v>
      </c>
    </row>
    <row r="2355" spans="1:35" x14ac:dyDescent="0.35">
      <c r="A2355" s="11">
        <v>2882</v>
      </c>
      <c r="B2355" s="9">
        <v>43606</v>
      </c>
      <c r="C2355" s="10">
        <f t="shared" ca="1" si="36"/>
        <v>6.9972222222222218</v>
      </c>
      <c r="D2355" s="11" t="s">
        <v>27</v>
      </c>
      <c r="E2355" s="11" t="s">
        <v>53</v>
      </c>
      <c r="F2355" s="11" t="s">
        <v>107</v>
      </c>
      <c r="G2355" s="11" t="s">
        <v>45</v>
      </c>
      <c r="H2355" s="11" t="s">
        <v>55</v>
      </c>
      <c r="I2355" s="11" t="s">
        <v>54</v>
      </c>
      <c r="J2355" s="11" t="s">
        <v>33</v>
      </c>
      <c r="K2355" s="11" t="s">
        <v>99</v>
      </c>
      <c r="L2355" s="9">
        <v>28823</v>
      </c>
      <c r="M2355" s="11" t="s">
        <v>35</v>
      </c>
      <c r="N2355" s="11" t="s">
        <v>47</v>
      </c>
      <c r="O2355" s="11" t="s">
        <v>83</v>
      </c>
      <c r="P2355" s="11" t="s">
        <v>38</v>
      </c>
      <c r="Q2355" s="11" t="s">
        <v>39</v>
      </c>
      <c r="R2355" s="11" cm="1">
        <f t="array" ref="R2355">_xlfn.IFS(Table3[[#This Row],[Performance Levels]]="Exceeds",4,Table3[[#This Row],[Performance Levels]]="Fully Meets",3,Table3[[#This Row],[Performance Levels]]="PIP",1,Table3[[#This Row],[Performance Levels]]="Needs Improvement",2)</f>
        <v>3</v>
      </c>
      <c r="S2355" s="11">
        <v>4</v>
      </c>
      <c r="T2355" s="11" t="str" cm="1">
        <f t="array" ref="T2355">_xlfn.IFS(S2355&lt;=2,"Excellent",S2355=3,"Average",S2355&lt;=5,"Poor")</f>
        <v>Poor</v>
      </c>
      <c r="U2355" s="9">
        <v>44936</v>
      </c>
      <c r="V2355" s="11">
        <v>3</v>
      </c>
      <c r="W2355" s="11" t="str" cm="1">
        <f t="array" ref="W2355">_xlfn.IFS(S2355&lt;=2,"High",S2355=3,"Moderate",S2355&lt;=5,"Low")</f>
        <v>Low</v>
      </c>
      <c r="X2355" s="11">
        <v>2</v>
      </c>
      <c r="Y2355" s="11" t="str" cm="1">
        <f t="array" ref="Y2355">_xlfn.IFS(S2355&lt;=2,"High",S2355=3,"Moderate",S2355&lt;=5,"Low")</f>
        <v>Low</v>
      </c>
      <c r="Z2355" s="11">
        <v>5</v>
      </c>
      <c r="AA2355" s="11" t="str" cm="1">
        <f t="array" ref="AA2355">_xlfn.IFS(S2355&lt;=2,"High",S2355=3,"Moderate",S2355&lt;=5,"Low")</f>
        <v>Low</v>
      </c>
      <c r="AB2355" s="9">
        <v>45037</v>
      </c>
      <c r="AC2355" s="11" t="s">
        <v>40</v>
      </c>
      <c r="AD2355" s="11" t="s">
        <v>41</v>
      </c>
      <c r="AE2355" s="11" t="s">
        <v>42</v>
      </c>
      <c r="AF2355" s="11">
        <v>4</v>
      </c>
      <c r="AG2355" s="12">
        <v>835.35</v>
      </c>
      <c r="AH2355" s="11">
        <v>41</v>
      </c>
      <c r="AI2355" s="11" t="str" cm="1">
        <f t="array" ref="AI2355">_xlfn.IFS(AH2355&lt;=25,"Young",AH2355&lt;=50,"Adult",AH2355&gt;50,"Old")</f>
        <v>Adult</v>
      </c>
    </row>
    <row r="2356" spans="1:35" x14ac:dyDescent="0.35">
      <c r="A2356" s="7">
        <v>2883</v>
      </c>
      <c r="B2356" s="5">
        <v>43525</v>
      </c>
      <c r="C2356" s="6">
        <f t="shared" ca="1" si="36"/>
        <v>7.2194444444444441</v>
      </c>
      <c r="D2356" s="7" t="s">
        <v>105</v>
      </c>
      <c r="E2356" s="7" t="s">
        <v>28</v>
      </c>
      <c r="F2356" s="7" t="s">
        <v>29</v>
      </c>
      <c r="G2356" s="7" t="s">
        <v>45</v>
      </c>
      <c r="H2356" s="7" t="s">
        <v>31</v>
      </c>
      <c r="I2356" s="7" t="s">
        <v>54</v>
      </c>
      <c r="J2356" s="7" t="s">
        <v>33</v>
      </c>
      <c r="K2356" s="7" t="s">
        <v>64</v>
      </c>
      <c r="L2356" s="5">
        <v>22099</v>
      </c>
      <c r="M2356" s="7" t="s">
        <v>35</v>
      </c>
      <c r="N2356" s="7" t="s">
        <v>47</v>
      </c>
      <c r="O2356" s="7" t="s">
        <v>48</v>
      </c>
      <c r="P2356" s="7" t="s">
        <v>66</v>
      </c>
      <c r="Q2356" s="7" t="s">
        <v>39</v>
      </c>
      <c r="R2356" s="7" cm="1">
        <f t="array" ref="R2356">_xlfn.IFS(Table3[[#This Row],[Performance Levels]]="Exceeds",4,Table3[[#This Row],[Performance Levels]]="Fully Meets",3,Table3[[#This Row],[Performance Levels]]="PIP",1,Table3[[#This Row],[Performance Levels]]="Needs Improvement",2)</f>
        <v>3</v>
      </c>
      <c r="S2356" s="7">
        <v>4</v>
      </c>
      <c r="T2356" s="7" t="str" cm="1">
        <f t="array" ref="T2356">_xlfn.IFS(S2356&lt;=2,"Excellent",S2356=3,"Average",S2356&lt;=5,"Poor")</f>
        <v>Poor</v>
      </c>
      <c r="U2356" s="5">
        <v>45091</v>
      </c>
      <c r="V2356" s="7">
        <v>4</v>
      </c>
      <c r="W2356" s="7" t="str" cm="1">
        <f t="array" ref="W2356">_xlfn.IFS(S2356&lt;=2,"High",S2356=3,"Moderate",S2356&lt;=5,"Low")</f>
        <v>Low</v>
      </c>
      <c r="X2356" s="7">
        <v>3</v>
      </c>
      <c r="Y2356" s="7" t="str" cm="1">
        <f t="array" ref="Y2356">_xlfn.IFS(S2356&lt;=2,"High",S2356=3,"Moderate",S2356&lt;=5,"Low")</f>
        <v>Low</v>
      </c>
      <c r="Z2356" s="7">
        <v>4</v>
      </c>
      <c r="AA2356" s="7" t="str" cm="1">
        <f t="array" ref="AA2356">_xlfn.IFS(S2356&lt;=2,"High",S2356=3,"Moderate",S2356&lt;=5,"Low")</f>
        <v>Low</v>
      </c>
      <c r="AB2356" s="5">
        <v>45057</v>
      </c>
      <c r="AC2356" s="7" t="s">
        <v>49</v>
      </c>
      <c r="AD2356" s="7" t="s">
        <v>50</v>
      </c>
      <c r="AE2356" s="7" t="s">
        <v>62</v>
      </c>
      <c r="AF2356" s="7">
        <v>4</v>
      </c>
      <c r="AG2356" s="8">
        <v>597.63</v>
      </c>
      <c r="AH2356" s="7">
        <v>59</v>
      </c>
      <c r="AI2356" s="7" t="str" cm="1">
        <f t="array" ref="AI2356">_xlfn.IFS(AH2356&lt;=25,"Young",AH2356&lt;=50,"Adult",AH2356&gt;50,"Old")</f>
        <v>Old</v>
      </c>
    </row>
    <row r="2357" spans="1:35" x14ac:dyDescent="0.35">
      <c r="A2357" s="11">
        <v>2884</v>
      </c>
      <c r="B2357" s="9">
        <v>44618</v>
      </c>
      <c r="C2357" s="10">
        <f t="shared" ca="1" si="36"/>
        <v>4.2333333333333334</v>
      </c>
      <c r="D2357" s="11" t="s">
        <v>105</v>
      </c>
      <c r="E2357" s="11" t="s">
        <v>84</v>
      </c>
      <c r="F2357" s="11" t="s">
        <v>29</v>
      </c>
      <c r="G2357" s="11" t="s">
        <v>45</v>
      </c>
      <c r="H2357" s="11" t="s">
        <v>44</v>
      </c>
      <c r="I2357" s="11" t="s">
        <v>45</v>
      </c>
      <c r="J2357" s="11" t="s">
        <v>33</v>
      </c>
      <c r="K2357" s="11" t="s">
        <v>100</v>
      </c>
      <c r="L2357" s="9">
        <v>29112</v>
      </c>
      <c r="M2357" s="11" t="s">
        <v>35</v>
      </c>
      <c r="N2357" s="11" t="s">
        <v>47</v>
      </c>
      <c r="O2357" s="11" t="s">
        <v>59</v>
      </c>
      <c r="P2357" s="11" t="s">
        <v>66</v>
      </c>
      <c r="Q2357" s="11" t="s">
        <v>39</v>
      </c>
      <c r="R2357" s="11" cm="1">
        <f t="array" ref="R2357">_xlfn.IFS(Table3[[#This Row],[Performance Levels]]="Exceeds",4,Table3[[#This Row],[Performance Levels]]="Fully Meets",3,Table3[[#This Row],[Performance Levels]]="PIP",1,Table3[[#This Row],[Performance Levels]]="Needs Improvement",2)</f>
        <v>3</v>
      </c>
      <c r="S2357" s="11">
        <v>2</v>
      </c>
      <c r="T2357" s="11" t="str" cm="1">
        <f t="array" ref="T2357">_xlfn.IFS(S2357&lt;=2,"Excellent",S2357=3,"Average",S2357&lt;=5,"Poor")</f>
        <v>Excellent</v>
      </c>
      <c r="U2357" s="9">
        <v>44781</v>
      </c>
      <c r="V2357" s="11">
        <v>3</v>
      </c>
      <c r="W2357" s="11" t="str" cm="1">
        <f t="array" ref="W2357">_xlfn.IFS(S2357&lt;=2,"High",S2357=3,"Moderate",S2357&lt;=5,"Low")</f>
        <v>High</v>
      </c>
      <c r="X2357" s="11">
        <v>2</v>
      </c>
      <c r="Y2357" s="11" t="str" cm="1">
        <f t="array" ref="Y2357">_xlfn.IFS(S2357&lt;=2,"High",S2357=3,"Moderate",S2357&lt;=5,"Low")</f>
        <v>High</v>
      </c>
      <c r="Z2357" s="11">
        <v>4</v>
      </c>
      <c r="AA2357" s="11" t="str" cm="1">
        <f t="array" ref="AA2357">_xlfn.IFS(S2357&lt;=2,"High",S2357=3,"Moderate",S2357&lt;=5,"Low")</f>
        <v>High</v>
      </c>
      <c r="AB2357" s="9">
        <v>45047</v>
      </c>
      <c r="AC2357" s="11" t="s">
        <v>67</v>
      </c>
      <c r="AD2357" s="11" t="s">
        <v>50</v>
      </c>
      <c r="AE2357" s="11" t="s">
        <v>72</v>
      </c>
      <c r="AF2357" s="11">
        <v>4</v>
      </c>
      <c r="AG2357" s="12">
        <v>974.28</v>
      </c>
      <c r="AH2357" s="11">
        <v>43</v>
      </c>
      <c r="AI2357" s="11" t="str" cm="1">
        <f t="array" ref="AI2357">_xlfn.IFS(AH2357&lt;=25,"Young",AH2357&lt;=50,"Adult",AH2357&gt;50,"Old")</f>
        <v>Adult</v>
      </c>
    </row>
    <row r="2358" spans="1:35" x14ac:dyDescent="0.35">
      <c r="A2358" s="7">
        <v>2886</v>
      </c>
      <c r="B2358" s="5">
        <v>44049</v>
      </c>
      <c r="C2358" s="6">
        <f t="shared" ca="1" si="36"/>
        <v>5.7888888888888888</v>
      </c>
      <c r="D2358" s="7" t="s">
        <v>105</v>
      </c>
      <c r="E2358" s="7" t="s">
        <v>86</v>
      </c>
      <c r="F2358" s="7" t="s">
        <v>29</v>
      </c>
      <c r="G2358" s="7" t="s">
        <v>30</v>
      </c>
      <c r="H2358" s="7" t="s">
        <v>44</v>
      </c>
      <c r="I2358" s="7" t="s">
        <v>32</v>
      </c>
      <c r="J2358" s="7" t="s">
        <v>33</v>
      </c>
      <c r="K2358" s="7" t="s">
        <v>69</v>
      </c>
      <c r="L2358" s="5">
        <v>30619</v>
      </c>
      <c r="M2358" s="7" t="s">
        <v>35</v>
      </c>
      <c r="N2358" s="7" t="s">
        <v>47</v>
      </c>
      <c r="O2358" s="7" t="s">
        <v>83</v>
      </c>
      <c r="P2358" s="7" t="s">
        <v>66</v>
      </c>
      <c r="Q2358" s="7" t="s">
        <v>39</v>
      </c>
      <c r="R2358" s="7" cm="1">
        <f t="array" ref="R2358">_xlfn.IFS(Table3[[#This Row],[Performance Levels]]="Exceeds",4,Table3[[#This Row],[Performance Levels]]="Fully Meets",3,Table3[[#This Row],[Performance Levels]]="PIP",1,Table3[[#This Row],[Performance Levels]]="Needs Improvement",2)</f>
        <v>3</v>
      </c>
      <c r="S2358" s="7">
        <v>2</v>
      </c>
      <c r="T2358" s="7" t="str" cm="1">
        <f t="array" ref="T2358">_xlfn.IFS(S2358&lt;=2,"Excellent",S2358=3,"Average",S2358&lt;=5,"Poor")</f>
        <v>Excellent</v>
      </c>
      <c r="U2358" s="5">
        <v>44974</v>
      </c>
      <c r="V2358" s="7">
        <v>5</v>
      </c>
      <c r="W2358" s="7" t="str" cm="1">
        <f t="array" ref="W2358">_xlfn.IFS(S2358&lt;=2,"High",S2358=3,"Moderate",S2358&lt;=5,"Low")</f>
        <v>High</v>
      </c>
      <c r="X2358" s="7">
        <v>5</v>
      </c>
      <c r="Y2358" s="7" t="str" cm="1">
        <f t="array" ref="Y2358">_xlfn.IFS(S2358&lt;=2,"High",S2358=3,"Moderate",S2358&lt;=5,"Low")</f>
        <v>High</v>
      </c>
      <c r="Z2358" s="7">
        <v>1</v>
      </c>
      <c r="AA2358" s="7" t="str" cm="1">
        <f t="array" ref="AA2358">_xlfn.IFS(S2358&lt;=2,"High",S2358=3,"Moderate",S2358&lt;=5,"Low")</f>
        <v>High</v>
      </c>
      <c r="AB2358" s="5">
        <v>45116</v>
      </c>
      <c r="AC2358" s="7" t="s">
        <v>67</v>
      </c>
      <c r="AD2358" s="7" t="s">
        <v>50</v>
      </c>
      <c r="AE2358" s="7" t="s">
        <v>51</v>
      </c>
      <c r="AF2358" s="7">
        <v>4</v>
      </c>
      <c r="AG2358" s="8">
        <v>263.04000000000002</v>
      </c>
      <c r="AH2358" s="7">
        <v>37</v>
      </c>
      <c r="AI2358" s="7" t="str" cm="1">
        <f t="array" ref="AI2358">_xlfn.IFS(AH2358&lt;=25,"Young",AH2358&lt;=50,"Adult",AH2358&gt;50,"Old")</f>
        <v>Adult</v>
      </c>
    </row>
    <row r="2359" spans="1:35" x14ac:dyDescent="0.35">
      <c r="A2359" s="11">
        <v>2887</v>
      </c>
      <c r="B2359" s="9">
        <v>43858</v>
      </c>
      <c r="C2359" s="10">
        <f t="shared" ca="1" si="36"/>
        <v>6.3111111111111109</v>
      </c>
      <c r="D2359" s="11" t="s">
        <v>105</v>
      </c>
      <c r="E2359" s="11" t="s">
        <v>63</v>
      </c>
      <c r="F2359" s="11" t="s">
        <v>107</v>
      </c>
      <c r="G2359" s="11" t="s">
        <v>54</v>
      </c>
      <c r="H2359" s="11" t="s">
        <v>44</v>
      </c>
      <c r="I2359" s="11" t="s">
        <v>32</v>
      </c>
      <c r="J2359" s="11" t="s">
        <v>33</v>
      </c>
      <c r="K2359" s="11" t="s">
        <v>99</v>
      </c>
      <c r="L2359" s="9">
        <v>31894</v>
      </c>
      <c r="M2359" s="11" t="s">
        <v>35</v>
      </c>
      <c r="N2359" s="11" t="s">
        <v>36</v>
      </c>
      <c r="O2359" s="11" t="s">
        <v>71</v>
      </c>
      <c r="P2359" s="11" t="s">
        <v>66</v>
      </c>
      <c r="Q2359" s="11" t="s">
        <v>39</v>
      </c>
      <c r="R2359" s="11" cm="1">
        <f t="array" ref="R2359">_xlfn.IFS(Table3[[#This Row],[Performance Levels]]="Exceeds",4,Table3[[#This Row],[Performance Levels]]="Fully Meets",3,Table3[[#This Row],[Performance Levels]]="PIP",1,Table3[[#This Row],[Performance Levels]]="Needs Improvement",2)</f>
        <v>3</v>
      </c>
      <c r="S2359" s="11">
        <v>5</v>
      </c>
      <c r="T2359" s="11" t="str" cm="1">
        <f t="array" ref="T2359">_xlfn.IFS(S2359&lt;=2,"Excellent",S2359=3,"Average",S2359&lt;=5,"Poor")</f>
        <v>Poor</v>
      </c>
      <c r="U2359" s="9">
        <v>45101</v>
      </c>
      <c r="V2359" s="11">
        <v>5</v>
      </c>
      <c r="W2359" s="11" t="str" cm="1">
        <f t="array" ref="W2359">_xlfn.IFS(S2359&lt;=2,"High",S2359=3,"Moderate",S2359&lt;=5,"Low")</f>
        <v>Low</v>
      </c>
      <c r="X2359" s="11">
        <v>1</v>
      </c>
      <c r="Y2359" s="11" t="str" cm="1">
        <f t="array" ref="Y2359">_xlfn.IFS(S2359&lt;=2,"High",S2359=3,"Moderate",S2359&lt;=5,"Low")</f>
        <v>Low</v>
      </c>
      <c r="Z2359" s="11">
        <v>1</v>
      </c>
      <c r="AA2359" s="11" t="str" cm="1">
        <f t="array" ref="AA2359">_xlfn.IFS(S2359&lt;=2,"High",S2359=3,"Moderate",S2359&lt;=5,"Low")</f>
        <v>Low</v>
      </c>
      <c r="AB2359" s="9">
        <v>45031</v>
      </c>
      <c r="AC2359" s="11" t="s">
        <v>91</v>
      </c>
      <c r="AD2359" s="11" t="s">
        <v>41</v>
      </c>
      <c r="AE2359" s="11" t="s">
        <v>62</v>
      </c>
      <c r="AF2359" s="11">
        <v>5</v>
      </c>
      <c r="AG2359" s="12">
        <v>411.52</v>
      </c>
      <c r="AH2359" s="11">
        <v>33</v>
      </c>
      <c r="AI2359" s="11" t="str" cm="1">
        <f t="array" ref="AI2359">_xlfn.IFS(AH2359&lt;=25,"Young",AH2359&lt;=50,"Adult",AH2359&gt;50,"Old")</f>
        <v>Adult</v>
      </c>
    </row>
    <row r="2360" spans="1:35" x14ac:dyDescent="0.35">
      <c r="A2360" s="7">
        <v>2890</v>
      </c>
      <c r="B2360" s="5">
        <v>44841</v>
      </c>
      <c r="C2360" s="6">
        <f t="shared" ca="1" si="36"/>
        <v>3.6194444444444445</v>
      </c>
      <c r="D2360" s="7" t="s">
        <v>27</v>
      </c>
      <c r="E2360" s="7" t="s">
        <v>63</v>
      </c>
      <c r="F2360" s="7" t="s">
        <v>29</v>
      </c>
      <c r="G2360" s="7" t="s">
        <v>54</v>
      </c>
      <c r="H2360" s="7" t="s">
        <v>44</v>
      </c>
      <c r="I2360" s="7" t="s">
        <v>54</v>
      </c>
      <c r="J2360" s="7" t="s">
        <v>33</v>
      </c>
      <c r="K2360" s="7" t="s">
        <v>57</v>
      </c>
      <c r="L2360" s="5">
        <v>32344</v>
      </c>
      <c r="M2360" s="7" t="s">
        <v>35</v>
      </c>
      <c r="N2360" s="7" t="s">
        <v>47</v>
      </c>
      <c r="O2360" s="7" t="s">
        <v>71</v>
      </c>
      <c r="P2360" s="7" t="s">
        <v>60</v>
      </c>
      <c r="Q2360" s="7" t="s">
        <v>39</v>
      </c>
      <c r="R2360" s="7" cm="1">
        <f t="array" ref="R2360">_xlfn.IFS(Table3[[#This Row],[Performance Levels]]="Exceeds",4,Table3[[#This Row],[Performance Levels]]="Fully Meets",3,Table3[[#This Row],[Performance Levels]]="PIP",1,Table3[[#This Row],[Performance Levels]]="Needs Improvement",2)</f>
        <v>3</v>
      </c>
      <c r="S2360" s="7">
        <v>2</v>
      </c>
      <c r="T2360" s="7" t="str" cm="1">
        <f t="array" ref="T2360">_xlfn.IFS(S2360&lt;=2,"Excellent",S2360=3,"Average",S2360&lt;=5,"Poor")</f>
        <v>Excellent</v>
      </c>
      <c r="U2360" s="5">
        <v>44943</v>
      </c>
      <c r="V2360" s="7">
        <v>3</v>
      </c>
      <c r="W2360" s="7" t="str" cm="1">
        <f t="array" ref="W2360">_xlfn.IFS(S2360&lt;=2,"High",S2360=3,"Moderate",S2360&lt;=5,"Low")</f>
        <v>High</v>
      </c>
      <c r="X2360" s="7">
        <v>5</v>
      </c>
      <c r="Y2360" s="7" t="str" cm="1">
        <f t="array" ref="Y2360">_xlfn.IFS(S2360&lt;=2,"High",S2360=3,"Moderate",S2360&lt;=5,"Low")</f>
        <v>High</v>
      </c>
      <c r="Z2360" s="7">
        <v>5</v>
      </c>
      <c r="AA2360" s="7" t="str" cm="1">
        <f t="array" ref="AA2360">_xlfn.IFS(S2360&lt;=2,"High",S2360=3,"Moderate",S2360&lt;=5,"Low")</f>
        <v>High</v>
      </c>
      <c r="AB2360" s="5">
        <v>44844</v>
      </c>
      <c r="AC2360" s="7" t="s">
        <v>67</v>
      </c>
      <c r="AD2360" s="7" t="s">
        <v>41</v>
      </c>
      <c r="AE2360" s="7" t="s">
        <v>62</v>
      </c>
      <c r="AF2360" s="7">
        <v>5</v>
      </c>
      <c r="AG2360" s="8">
        <v>838.84</v>
      </c>
      <c r="AH2360" s="7">
        <v>34</v>
      </c>
      <c r="AI2360" s="7" t="str" cm="1">
        <f t="array" ref="AI2360">_xlfn.IFS(AH2360&lt;=25,"Young",AH2360&lt;=50,"Adult",AH2360&gt;50,"Old")</f>
        <v>Adult</v>
      </c>
    </row>
    <row r="2361" spans="1:35" x14ac:dyDescent="0.35">
      <c r="A2361" s="11">
        <v>2891</v>
      </c>
      <c r="B2361" s="9">
        <v>44419</v>
      </c>
      <c r="C2361" s="10">
        <f t="shared" ca="1" si="36"/>
        <v>4.7750000000000004</v>
      </c>
      <c r="D2361" s="11" t="s">
        <v>27</v>
      </c>
      <c r="E2361" s="11" t="s">
        <v>93</v>
      </c>
      <c r="F2361" s="11" t="s">
        <v>29</v>
      </c>
      <c r="G2361" s="11" t="s">
        <v>30</v>
      </c>
      <c r="H2361" s="11" t="s">
        <v>44</v>
      </c>
      <c r="I2361" s="11" t="s">
        <v>32</v>
      </c>
      <c r="J2361" s="11" t="s">
        <v>33</v>
      </c>
      <c r="K2361" s="11" t="s">
        <v>100</v>
      </c>
      <c r="L2361" s="9">
        <v>34927</v>
      </c>
      <c r="M2361" s="11" t="s">
        <v>35</v>
      </c>
      <c r="N2361" s="11" t="s">
        <v>47</v>
      </c>
      <c r="O2361" s="11" t="s">
        <v>71</v>
      </c>
      <c r="P2361" s="11" t="s">
        <v>38</v>
      </c>
      <c r="Q2361" s="11" t="s">
        <v>39</v>
      </c>
      <c r="R2361" s="11" cm="1">
        <f t="array" ref="R2361">_xlfn.IFS(Table3[[#This Row],[Performance Levels]]="Exceeds",4,Table3[[#This Row],[Performance Levels]]="Fully Meets",3,Table3[[#This Row],[Performance Levels]]="PIP",1,Table3[[#This Row],[Performance Levels]]="Needs Improvement",2)</f>
        <v>3</v>
      </c>
      <c r="S2361" s="11">
        <v>1</v>
      </c>
      <c r="T2361" s="11" t="str" cm="1">
        <f t="array" ref="T2361">_xlfn.IFS(S2361&lt;=2,"Excellent",S2361=3,"Average",S2361&lt;=5,"Poor")</f>
        <v>Excellent</v>
      </c>
      <c r="U2361" s="9">
        <v>45073</v>
      </c>
      <c r="V2361" s="11">
        <v>5</v>
      </c>
      <c r="W2361" s="11" t="str" cm="1">
        <f t="array" ref="W2361">_xlfn.IFS(S2361&lt;=2,"High",S2361=3,"Moderate",S2361&lt;=5,"Low")</f>
        <v>High</v>
      </c>
      <c r="X2361" s="11">
        <v>2</v>
      </c>
      <c r="Y2361" s="11" t="str" cm="1">
        <f t="array" ref="Y2361">_xlfn.IFS(S2361&lt;=2,"High",S2361=3,"Moderate",S2361&lt;=5,"Low")</f>
        <v>High</v>
      </c>
      <c r="Z2361" s="11">
        <v>3</v>
      </c>
      <c r="AA2361" s="11" t="str" cm="1">
        <f t="array" ref="AA2361">_xlfn.IFS(S2361&lt;=2,"High",S2361=3,"Moderate",S2361&lt;=5,"Low")</f>
        <v>High</v>
      </c>
      <c r="AB2361" s="9">
        <v>44926</v>
      </c>
      <c r="AC2361" s="11" t="s">
        <v>67</v>
      </c>
      <c r="AD2361" s="11" t="s">
        <v>50</v>
      </c>
      <c r="AE2361" s="11" t="s">
        <v>51</v>
      </c>
      <c r="AF2361" s="11">
        <v>4</v>
      </c>
      <c r="AG2361" s="12">
        <v>767.51</v>
      </c>
      <c r="AH2361" s="11">
        <v>26</v>
      </c>
      <c r="AI2361" s="11" t="str" cm="1">
        <f t="array" ref="AI2361">_xlfn.IFS(AH2361&lt;=25,"Young",AH2361&lt;=50,"Adult",AH2361&gt;50,"Old")</f>
        <v>Adult</v>
      </c>
    </row>
    <row r="2362" spans="1:35" x14ac:dyDescent="0.35">
      <c r="A2362" s="7">
        <v>2892</v>
      </c>
      <c r="B2362" s="5">
        <v>44296</v>
      </c>
      <c r="C2362" s="6">
        <f t="shared" ca="1" si="36"/>
        <v>5.1111111111111107</v>
      </c>
      <c r="D2362" s="7" t="s">
        <v>27</v>
      </c>
      <c r="E2362" s="7" t="s">
        <v>73</v>
      </c>
      <c r="F2362" s="7" t="s">
        <v>29</v>
      </c>
      <c r="G2362" s="7" t="s">
        <v>30</v>
      </c>
      <c r="H2362" s="7" t="s">
        <v>44</v>
      </c>
      <c r="I2362" s="7" t="s">
        <v>54</v>
      </c>
      <c r="J2362" s="7" t="s">
        <v>33</v>
      </c>
      <c r="K2362" s="7" t="s">
        <v>101</v>
      </c>
      <c r="L2362" s="5">
        <v>22256</v>
      </c>
      <c r="M2362" s="7" t="s">
        <v>35</v>
      </c>
      <c r="N2362" s="7" t="s">
        <v>47</v>
      </c>
      <c r="O2362" s="7" t="s">
        <v>48</v>
      </c>
      <c r="P2362" s="7" t="s">
        <v>76</v>
      </c>
      <c r="Q2362" s="7" t="s">
        <v>39</v>
      </c>
      <c r="R2362" s="7" cm="1">
        <f t="array" ref="R2362">_xlfn.IFS(Table3[[#This Row],[Performance Levels]]="Exceeds",4,Table3[[#This Row],[Performance Levels]]="Fully Meets",3,Table3[[#This Row],[Performance Levels]]="PIP",1,Table3[[#This Row],[Performance Levels]]="Needs Improvement",2)</f>
        <v>3</v>
      </c>
      <c r="S2362" s="7">
        <v>2</v>
      </c>
      <c r="T2362" s="7" t="str" cm="1">
        <f t="array" ref="T2362">_xlfn.IFS(S2362&lt;=2,"Excellent",S2362=3,"Average",S2362&lt;=5,"Poor")</f>
        <v>Excellent</v>
      </c>
      <c r="U2362" s="5">
        <v>44962</v>
      </c>
      <c r="V2362" s="7">
        <v>2</v>
      </c>
      <c r="W2362" s="7" t="str" cm="1">
        <f t="array" ref="W2362">_xlfn.IFS(S2362&lt;=2,"High",S2362=3,"Moderate",S2362&lt;=5,"Low")</f>
        <v>High</v>
      </c>
      <c r="X2362" s="7">
        <v>1</v>
      </c>
      <c r="Y2362" s="7" t="str" cm="1">
        <f t="array" ref="Y2362">_xlfn.IFS(S2362&lt;=2,"High",S2362=3,"Moderate",S2362&lt;=5,"Low")</f>
        <v>High</v>
      </c>
      <c r="Z2362" s="7">
        <v>5</v>
      </c>
      <c r="AA2362" s="7" t="str" cm="1">
        <f t="array" ref="AA2362">_xlfn.IFS(S2362&lt;=2,"High",S2362=3,"Moderate",S2362&lt;=5,"Low")</f>
        <v>High</v>
      </c>
      <c r="AB2362" s="5">
        <v>44783</v>
      </c>
      <c r="AC2362" s="7" t="s">
        <v>67</v>
      </c>
      <c r="AD2362" s="7" t="s">
        <v>50</v>
      </c>
      <c r="AE2362" s="7" t="s">
        <v>72</v>
      </c>
      <c r="AF2362" s="7">
        <v>5</v>
      </c>
      <c r="AG2362" s="8">
        <v>990.52</v>
      </c>
      <c r="AH2362" s="7">
        <v>61</v>
      </c>
      <c r="AI2362" s="7" t="str" cm="1">
        <f t="array" ref="AI2362">_xlfn.IFS(AH2362&lt;=25,"Young",AH2362&lt;=50,"Adult",AH2362&gt;50,"Old")</f>
        <v>Old</v>
      </c>
    </row>
    <row r="2363" spans="1:35" x14ac:dyDescent="0.35">
      <c r="A2363" s="11">
        <v>2893</v>
      </c>
      <c r="B2363" s="9">
        <v>44616</v>
      </c>
      <c r="C2363" s="10">
        <f t="shared" ca="1" si="36"/>
        <v>4.2388888888888889</v>
      </c>
      <c r="D2363" s="11" t="s">
        <v>27</v>
      </c>
      <c r="E2363" s="11" t="s">
        <v>80</v>
      </c>
      <c r="F2363" s="11" t="s">
        <v>29</v>
      </c>
      <c r="G2363" s="11" t="s">
        <v>54</v>
      </c>
      <c r="H2363" s="11" t="s">
        <v>44</v>
      </c>
      <c r="I2363" s="11" t="s">
        <v>32</v>
      </c>
      <c r="J2363" s="11" t="s">
        <v>33</v>
      </c>
      <c r="K2363" s="11" t="s">
        <v>69</v>
      </c>
      <c r="L2363" s="9">
        <v>52987</v>
      </c>
      <c r="M2363" s="11" t="s">
        <v>35</v>
      </c>
      <c r="N2363" s="11" t="s">
        <v>47</v>
      </c>
      <c r="O2363" s="11" t="s">
        <v>37</v>
      </c>
      <c r="P2363" s="11" t="s">
        <v>76</v>
      </c>
      <c r="Q2363" s="11" t="s">
        <v>39</v>
      </c>
      <c r="R2363" s="11" cm="1">
        <f t="array" ref="R2363">_xlfn.IFS(Table3[[#This Row],[Performance Levels]]="Exceeds",4,Table3[[#This Row],[Performance Levels]]="Fully Meets",3,Table3[[#This Row],[Performance Levels]]="PIP",1,Table3[[#This Row],[Performance Levels]]="Needs Improvement",2)</f>
        <v>3</v>
      </c>
      <c r="S2363" s="11">
        <v>2</v>
      </c>
      <c r="T2363" s="11" t="str" cm="1">
        <f t="array" ref="T2363">_xlfn.IFS(S2363&lt;=2,"Excellent",S2363=3,"Average",S2363&lt;=5,"Poor")</f>
        <v>Excellent</v>
      </c>
      <c r="U2363" s="9">
        <v>44848</v>
      </c>
      <c r="V2363" s="11">
        <v>3</v>
      </c>
      <c r="W2363" s="11" t="str" cm="1">
        <f t="array" ref="W2363">_xlfn.IFS(S2363&lt;=2,"High",S2363=3,"Moderate",S2363&lt;=5,"Low")</f>
        <v>High</v>
      </c>
      <c r="X2363" s="11">
        <v>1</v>
      </c>
      <c r="Y2363" s="11" t="str" cm="1">
        <f t="array" ref="Y2363">_xlfn.IFS(S2363&lt;=2,"High",S2363=3,"Moderate",S2363&lt;=5,"Low")</f>
        <v>High</v>
      </c>
      <c r="Z2363" s="11">
        <v>1</v>
      </c>
      <c r="AA2363" s="11" t="str" cm="1">
        <f t="array" ref="AA2363">_xlfn.IFS(S2363&lt;=2,"High",S2363=3,"Moderate",S2363&lt;=5,"Low")</f>
        <v>High</v>
      </c>
      <c r="AB2363" s="9">
        <v>45082</v>
      </c>
      <c r="AC2363" s="11" t="s">
        <v>40</v>
      </c>
      <c r="AD2363" s="11" t="s">
        <v>41</v>
      </c>
      <c r="AE2363" s="11" t="s">
        <v>62</v>
      </c>
      <c r="AF2363" s="11">
        <v>5</v>
      </c>
      <c r="AG2363" s="12">
        <v>205.24</v>
      </c>
      <c r="AH2363" s="11">
        <v>77</v>
      </c>
      <c r="AI2363" s="11" t="str" cm="1">
        <f t="array" ref="AI2363">_xlfn.IFS(AH2363&lt;=25,"Young",AH2363&lt;=50,"Adult",AH2363&gt;50,"Old")</f>
        <v>Old</v>
      </c>
    </row>
    <row r="2364" spans="1:35" x14ac:dyDescent="0.35">
      <c r="A2364" s="7">
        <v>2894</v>
      </c>
      <c r="B2364" s="5">
        <v>44743</v>
      </c>
      <c r="C2364" s="6">
        <f t="shared" ca="1" si="36"/>
        <v>3.8861111111111111</v>
      </c>
      <c r="D2364" s="7" t="s">
        <v>27</v>
      </c>
      <c r="E2364" s="7" t="s">
        <v>53</v>
      </c>
      <c r="F2364" s="7" t="s">
        <v>29</v>
      </c>
      <c r="G2364" s="7" t="s">
        <v>45</v>
      </c>
      <c r="H2364" s="7" t="s">
        <v>55</v>
      </c>
      <c r="I2364" s="7" t="s">
        <v>54</v>
      </c>
      <c r="J2364" s="7" t="s">
        <v>33</v>
      </c>
      <c r="K2364" s="7" t="s">
        <v>69</v>
      </c>
      <c r="L2364" s="5">
        <v>54626</v>
      </c>
      <c r="M2364" s="7" t="s">
        <v>35</v>
      </c>
      <c r="N2364" s="7" t="s">
        <v>47</v>
      </c>
      <c r="O2364" s="7" t="s">
        <v>37</v>
      </c>
      <c r="P2364" s="7" t="s">
        <v>60</v>
      </c>
      <c r="Q2364" s="7" t="s">
        <v>39</v>
      </c>
      <c r="R2364" s="7" cm="1">
        <f t="array" ref="R2364">_xlfn.IFS(Table3[[#This Row],[Performance Levels]]="Exceeds",4,Table3[[#This Row],[Performance Levels]]="Fully Meets",3,Table3[[#This Row],[Performance Levels]]="PIP",1,Table3[[#This Row],[Performance Levels]]="Needs Improvement",2)</f>
        <v>3</v>
      </c>
      <c r="S2364" s="7">
        <v>4</v>
      </c>
      <c r="T2364" s="7" t="str" cm="1">
        <f t="array" ref="T2364">_xlfn.IFS(S2364&lt;=2,"Excellent",S2364=3,"Average",S2364&lt;=5,"Poor")</f>
        <v>Poor</v>
      </c>
      <c r="U2364" s="5">
        <v>44946</v>
      </c>
      <c r="V2364" s="7">
        <v>1</v>
      </c>
      <c r="W2364" s="7" t="str" cm="1">
        <f t="array" ref="W2364">_xlfn.IFS(S2364&lt;=2,"High",S2364=3,"Moderate",S2364&lt;=5,"Low")</f>
        <v>Low</v>
      </c>
      <c r="X2364" s="7">
        <v>4</v>
      </c>
      <c r="Y2364" s="7" t="str" cm="1">
        <f t="array" ref="Y2364">_xlfn.IFS(S2364&lt;=2,"High",S2364=3,"Moderate",S2364&lt;=5,"Low")</f>
        <v>Low</v>
      </c>
      <c r="Z2364" s="7">
        <v>4</v>
      </c>
      <c r="AA2364" s="7" t="str" cm="1">
        <f t="array" ref="AA2364">_xlfn.IFS(S2364&lt;=2,"High",S2364=3,"Moderate",S2364&lt;=5,"Low")</f>
        <v>Low</v>
      </c>
      <c r="AB2364" s="5">
        <v>45107</v>
      </c>
      <c r="AC2364" s="7" t="s">
        <v>49</v>
      </c>
      <c r="AD2364" s="7" t="s">
        <v>41</v>
      </c>
      <c r="AE2364" s="7" t="s">
        <v>62</v>
      </c>
      <c r="AF2364" s="7">
        <v>5</v>
      </c>
      <c r="AG2364" s="8">
        <v>203.06</v>
      </c>
      <c r="AH2364" s="7">
        <v>73</v>
      </c>
      <c r="AI2364" s="7" t="str" cm="1">
        <f t="array" ref="AI2364">_xlfn.IFS(AH2364&lt;=25,"Young",AH2364&lt;=50,"Adult",AH2364&gt;50,"Old")</f>
        <v>Old</v>
      </c>
    </row>
    <row r="2365" spans="1:35" x14ac:dyDescent="0.35">
      <c r="A2365" s="11">
        <v>2895</v>
      </c>
      <c r="B2365" s="9">
        <v>45020</v>
      </c>
      <c r="C2365" s="10">
        <f t="shared" ca="1" si="36"/>
        <v>3.1277777777777778</v>
      </c>
      <c r="D2365" s="11" t="s">
        <v>27</v>
      </c>
      <c r="E2365" s="11" t="s">
        <v>68</v>
      </c>
      <c r="F2365" s="11" t="s">
        <v>107</v>
      </c>
      <c r="G2365" s="11" t="s">
        <v>54</v>
      </c>
      <c r="H2365" s="11" t="s">
        <v>44</v>
      </c>
      <c r="I2365" s="11" t="s">
        <v>32</v>
      </c>
      <c r="J2365" s="11" t="s">
        <v>33</v>
      </c>
      <c r="K2365" s="11" t="s">
        <v>69</v>
      </c>
      <c r="L2365" s="9">
        <v>35896</v>
      </c>
      <c r="M2365" s="11" t="s">
        <v>35</v>
      </c>
      <c r="N2365" s="11" t="s">
        <v>47</v>
      </c>
      <c r="O2365" s="11" t="s">
        <v>83</v>
      </c>
      <c r="P2365" s="11" t="s">
        <v>66</v>
      </c>
      <c r="Q2365" s="11" t="s">
        <v>39</v>
      </c>
      <c r="R2365" s="11" cm="1">
        <f t="array" ref="R2365">_xlfn.IFS(Table3[[#This Row],[Performance Levels]]="Exceeds",4,Table3[[#This Row],[Performance Levels]]="Fully Meets",3,Table3[[#This Row],[Performance Levels]]="PIP",1,Table3[[#This Row],[Performance Levels]]="Needs Improvement",2)</f>
        <v>3</v>
      </c>
      <c r="S2365" s="11">
        <v>2</v>
      </c>
      <c r="T2365" s="11" t="str" cm="1">
        <f t="array" ref="T2365">_xlfn.IFS(S2365&lt;=2,"Excellent",S2365=3,"Average",S2365&lt;=5,"Poor")</f>
        <v>Excellent</v>
      </c>
      <c r="U2365" s="9">
        <v>45077</v>
      </c>
      <c r="V2365" s="11">
        <v>1</v>
      </c>
      <c r="W2365" s="11" t="str" cm="1">
        <f t="array" ref="W2365">_xlfn.IFS(S2365&lt;=2,"High",S2365=3,"Moderate",S2365&lt;=5,"Low")</f>
        <v>High</v>
      </c>
      <c r="X2365" s="11">
        <v>2</v>
      </c>
      <c r="Y2365" s="11" t="str" cm="1">
        <f t="array" ref="Y2365">_xlfn.IFS(S2365&lt;=2,"High",S2365=3,"Moderate",S2365&lt;=5,"Low")</f>
        <v>High</v>
      </c>
      <c r="Z2365" s="11">
        <v>5</v>
      </c>
      <c r="AA2365" s="11" t="str" cm="1">
        <f t="array" ref="AA2365">_xlfn.IFS(S2365&lt;=2,"High",S2365=3,"Moderate",S2365&lt;=5,"Low")</f>
        <v>High</v>
      </c>
      <c r="AB2365" s="9">
        <v>44880</v>
      </c>
      <c r="AC2365" s="11" t="s">
        <v>61</v>
      </c>
      <c r="AD2365" s="11" t="s">
        <v>50</v>
      </c>
      <c r="AE2365" s="11" t="s">
        <v>51</v>
      </c>
      <c r="AF2365" s="11">
        <v>4</v>
      </c>
      <c r="AG2365" s="12">
        <v>555.6</v>
      </c>
      <c r="AH2365" s="11">
        <v>25</v>
      </c>
      <c r="AI2365" s="11" t="str" cm="1">
        <f t="array" ref="AI2365">_xlfn.IFS(AH2365&lt;=25,"Young",AH2365&lt;=50,"Adult",AH2365&gt;50,"Old")</f>
        <v>Young</v>
      </c>
    </row>
    <row r="2366" spans="1:35" x14ac:dyDescent="0.35">
      <c r="A2366" s="7">
        <v>2896</v>
      </c>
      <c r="B2366" s="5">
        <v>44494</v>
      </c>
      <c r="C2366" s="6">
        <f t="shared" ca="1" si="36"/>
        <v>4.5694444444444446</v>
      </c>
      <c r="D2366" s="7" t="s">
        <v>27</v>
      </c>
      <c r="E2366" s="7" t="s">
        <v>28</v>
      </c>
      <c r="F2366" s="7" t="s">
        <v>29</v>
      </c>
      <c r="G2366" s="7" t="s">
        <v>54</v>
      </c>
      <c r="H2366" s="7" t="s">
        <v>55</v>
      </c>
      <c r="I2366" s="7" t="s">
        <v>45</v>
      </c>
      <c r="J2366" s="7" t="s">
        <v>33</v>
      </c>
      <c r="K2366" s="7" t="s">
        <v>69</v>
      </c>
      <c r="L2366" s="5">
        <v>29187</v>
      </c>
      <c r="M2366" s="7" t="s">
        <v>35</v>
      </c>
      <c r="N2366" s="7" t="s">
        <v>47</v>
      </c>
      <c r="O2366" s="7" t="s">
        <v>59</v>
      </c>
      <c r="P2366" s="7" t="s">
        <v>76</v>
      </c>
      <c r="Q2366" s="7" t="s">
        <v>39</v>
      </c>
      <c r="R2366" s="7" cm="1">
        <f t="array" ref="R2366">_xlfn.IFS(Table3[[#This Row],[Performance Levels]]="Exceeds",4,Table3[[#This Row],[Performance Levels]]="Fully Meets",3,Table3[[#This Row],[Performance Levels]]="PIP",1,Table3[[#This Row],[Performance Levels]]="Needs Improvement",2)</f>
        <v>3</v>
      </c>
      <c r="S2366" s="7">
        <v>4</v>
      </c>
      <c r="T2366" s="7" t="str" cm="1">
        <f t="array" ref="T2366">_xlfn.IFS(S2366&lt;=2,"Excellent",S2366=3,"Average",S2366&lt;=5,"Poor")</f>
        <v>Poor</v>
      </c>
      <c r="U2366" s="5">
        <v>45108</v>
      </c>
      <c r="V2366" s="7">
        <v>5</v>
      </c>
      <c r="W2366" s="7" t="str" cm="1">
        <f t="array" ref="W2366">_xlfn.IFS(S2366&lt;=2,"High",S2366=3,"Moderate",S2366&lt;=5,"Low")</f>
        <v>Low</v>
      </c>
      <c r="X2366" s="7">
        <v>4</v>
      </c>
      <c r="Y2366" s="7" t="str" cm="1">
        <f t="array" ref="Y2366">_xlfn.IFS(S2366&lt;=2,"High",S2366=3,"Moderate",S2366&lt;=5,"Low")</f>
        <v>Low</v>
      </c>
      <c r="Z2366" s="7">
        <v>1</v>
      </c>
      <c r="AA2366" s="7" t="str" cm="1">
        <f t="array" ref="AA2366">_xlfn.IFS(S2366&lt;=2,"High",S2366=3,"Moderate",S2366&lt;=5,"Low")</f>
        <v>Low</v>
      </c>
      <c r="AB2366" s="5">
        <v>45108</v>
      </c>
      <c r="AC2366" s="7" t="s">
        <v>67</v>
      </c>
      <c r="AD2366" s="7" t="s">
        <v>41</v>
      </c>
      <c r="AE2366" s="7" t="s">
        <v>72</v>
      </c>
      <c r="AF2366" s="7">
        <v>5</v>
      </c>
      <c r="AG2366" s="8">
        <v>794.92</v>
      </c>
      <c r="AH2366" s="7">
        <v>42</v>
      </c>
      <c r="AI2366" s="7" t="str" cm="1">
        <f t="array" ref="AI2366">_xlfn.IFS(AH2366&lt;=25,"Young",AH2366&lt;=50,"Adult",AH2366&gt;50,"Old")</f>
        <v>Adult</v>
      </c>
    </row>
    <row r="2367" spans="1:35" x14ac:dyDescent="0.35">
      <c r="A2367" s="11">
        <v>2897</v>
      </c>
      <c r="B2367" s="9">
        <v>44624</v>
      </c>
      <c r="C2367" s="10">
        <f t="shared" ca="1" si="36"/>
        <v>4.2111111111111112</v>
      </c>
      <c r="D2367" s="11" t="s">
        <v>27</v>
      </c>
      <c r="E2367" s="11" t="s">
        <v>84</v>
      </c>
      <c r="F2367" s="11" t="s">
        <v>29</v>
      </c>
      <c r="G2367" s="11" t="s">
        <v>54</v>
      </c>
      <c r="H2367" s="11" t="s">
        <v>31</v>
      </c>
      <c r="I2367" s="11" t="s">
        <v>45</v>
      </c>
      <c r="J2367" s="11" t="s">
        <v>33</v>
      </c>
      <c r="K2367" s="11" t="s">
        <v>69</v>
      </c>
      <c r="L2367" s="9">
        <v>23172</v>
      </c>
      <c r="M2367" s="11" t="s">
        <v>35</v>
      </c>
      <c r="N2367" s="11" t="s">
        <v>36</v>
      </c>
      <c r="O2367" s="11" t="s">
        <v>48</v>
      </c>
      <c r="P2367" s="11" t="s">
        <v>38</v>
      </c>
      <c r="Q2367" s="11" t="s">
        <v>39</v>
      </c>
      <c r="R2367" s="11" cm="1">
        <f t="array" ref="R2367">_xlfn.IFS(Table3[[#This Row],[Performance Levels]]="Exceeds",4,Table3[[#This Row],[Performance Levels]]="Fully Meets",3,Table3[[#This Row],[Performance Levels]]="PIP",1,Table3[[#This Row],[Performance Levels]]="Needs Improvement",2)</f>
        <v>3</v>
      </c>
      <c r="S2367" s="11">
        <v>4</v>
      </c>
      <c r="T2367" s="11" t="str" cm="1">
        <f t="array" ref="T2367">_xlfn.IFS(S2367&lt;=2,"Excellent",S2367=3,"Average",S2367&lt;=5,"Poor")</f>
        <v>Poor</v>
      </c>
      <c r="U2367" s="9">
        <v>45020</v>
      </c>
      <c r="V2367" s="11">
        <v>3</v>
      </c>
      <c r="W2367" s="11" t="str" cm="1">
        <f t="array" ref="W2367">_xlfn.IFS(S2367&lt;=2,"High",S2367=3,"Moderate",S2367&lt;=5,"Low")</f>
        <v>Low</v>
      </c>
      <c r="X2367" s="11">
        <v>5</v>
      </c>
      <c r="Y2367" s="11" t="str" cm="1">
        <f t="array" ref="Y2367">_xlfn.IFS(S2367&lt;=2,"High",S2367=3,"Moderate",S2367&lt;=5,"Low")</f>
        <v>Low</v>
      </c>
      <c r="Z2367" s="11">
        <v>2</v>
      </c>
      <c r="AA2367" s="11" t="str" cm="1">
        <f t="array" ref="AA2367">_xlfn.IFS(S2367&lt;=2,"High",S2367=3,"Moderate",S2367&lt;=5,"Low")</f>
        <v>Low</v>
      </c>
      <c r="AB2367" s="9">
        <v>44891</v>
      </c>
      <c r="AC2367" s="11" t="s">
        <v>40</v>
      </c>
      <c r="AD2367" s="11" t="s">
        <v>41</v>
      </c>
      <c r="AE2367" s="11" t="s">
        <v>72</v>
      </c>
      <c r="AF2367" s="11">
        <v>2</v>
      </c>
      <c r="AG2367" s="12">
        <v>926.17</v>
      </c>
      <c r="AH2367" s="11">
        <v>59</v>
      </c>
      <c r="AI2367" s="11" t="str" cm="1">
        <f t="array" ref="AI2367">_xlfn.IFS(AH2367&lt;=25,"Young",AH2367&lt;=50,"Adult",AH2367&gt;50,"Old")</f>
        <v>Old</v>
      </c>
    </row>
    <row r="2368" spans="1:35" x14ac:dyDescent="0.35">
      <c r="A2368" s="7">
        <v>2898</v>
      </c>
      <c r="B2368" s="5">
        <v>43819</v>
      </c>
      <c r="C2368" s="6">
        <f t="shared" ca="1" si="36"/>
        <v>6.416666666666667</v>
      </c>
      <c r="D2368" s="7" t="s">
        <v>27</v>
      </c>
      <c r="E2368" s="7" t="s">
        <v>43</v>
      </c>
      <c r="F2368" s="7" t="s">
        <v>29</v>
      </c>
      <c r="G2368" s="7" t="s">
        <v>30</v>
      </c>
      <c r="H2368" s="7" t="s">
        <v>44</v>
      </c>
      <c r="I2368" s="7" t="s">
        <v>54</v>
      </c>
      <c r="J2368" s="7" t="s">
        <v>33</v>
      </c>
      <c r="K2368" s="7" t="s">
        <v>69</v>
      </c>
      <c r="L2368" s="5">
        <v>31786</v>
      </c>
      <c r="M2368" s="7" t="s">
        <v>35</v>
      </c>
      <c r="N2368" s="7" t="s">
        <v>36</v>
      </c>
      <c r="O2368" s="7" t="s">
        <v>59</v>
      </c>
      <c r="P2368" s="7" t="s">
        <v>60</v>
      </c>
      <c r="Q2368" s="7" t="s">
        <v>39</v>
      </c>
      <c r="R2368" s="7" cm="1">
        <f t="array" ref="R2368">_xlfn.IFS(Table3[[#This Row],[Performance Levels]]="Exceeds",4,Table3[[#This Row],[Performance Levels]]="Fully Meets",3,Table3[[#This Row],[Performance Levels]]="PIP",1,Table3[[#This Row],[Performance Levels]]="Needs Improvement",2)</f>
        <v>3</v>
      </c>
      <c r="S2368" s="7">
        <v>4</v>
      </c>
      <c r="T2368" s="7" t="str" cm="1">
        <f t="array" ref="T2368">_xlfn.IFS(S2368&lt;=2,"Excellent",S2368=3,"Average",S2368&lt;=5,"Poor")</f>
        <v>Poor</v>
      </c>
      <c r="U2368" s="5">
        <v>44885</v>
      </c>
      <c r="V2368" s="7">
        <v>1</v>
      </c>
      <c r="W2368" s="7" t="str" cm="1">
        <f t="array" ref="W2368">_xlfn.IFS(S2368&lt;=2,"High",S2368=3,"Moderate",S2368&lt;=5,"Low")</f>
        <v>Low</v>
      </c>
      <c r="X2368" s="7">
        <v>4</v>
      </c>
      <c r="Y2368" s="7" t="str" cm="1">
        <f t="array" ref="Y2368">_xlfn.IFS(S2368&lt;=2,"High",S2368=3,"Moderate",S2368&lt;=5,"Low")</f>
        <v>Low</v>
      </c>
      <c r="Z2368" s="7">
        <v>3</v>
      </c>
      <c r="AA2368" s="7" t="str" cm="1">
        <f t="array" ref="AA2368">_xlfn.IFS(S2368&lt;=2,"High",S2368=3,"Moderate",S2368&lt;=5,"Low")</f>
        <v>Low</v>
      </c>
      <c r="AB2368" s="5">
        <v>45099</v>
      </c>
      <c r="AC2368" s="7" t="s">
        <v>40</v>
      </c>
      <c r="AD2368" s="7" t="s">
        <v>41</v>
      </c>
      <c r="AE2368" s="7" t="s">
        <v>62</v>
      </c>
      <c r="AF2368" s="7">
        <v>1</v>
      </c>
      <c r="AG2368" s="8">
        <v>832.37</v>
      </c>
      <c r="AH2368" s="7">
        <v>32</v>
      </c>
      <c r="AI2368" s="7" t="str" cm="1">
        <f t="array" ref="AI2368">_xlfn.IFS(AH2368&lt;=25,"Young",AH2368&lt;=50,"Adult",AH2368&gt;50,"Old")</f>
        <v>Adult</v>
      </c>
    </row>
    <row r="2369" spans="1:35" x14ac:dyDescent="0.35">
      <c r="A2369" s="11">
        <v>2899</v>
      </c>
      <c r="B2369" s="9">
        <v>44085</v>
      </c>
      <c r="C2369" s="10">
        <f t="shared" ca="1" si="36"/>
        <v>5.6916666666666664</v>
      </c>
      <c r="D2369" s="11" t="s">
        <v>27</v>
      </c>
      <c r="E2369" s="11" t="s">
        <v>86</v>
      </c>
      <c r="F2369" s="11" t="s">
        <v>29</v>
      </c>
      <c r="G2369" s="11" t="s">
        <v>45</v>
      </c>
      <c r="H2369" s="11" t="s">
        <v>55</v>
      </c>
      <c r="I2369" s="11" t="s">
        <v>45</v>
      </c>
      <c r="J2369" s="11" t="s">
        <v>33</v>
      </c>
      <c r="K2369" s="11" t="s">
        <v>95</v>
      </c>
      <c r="L2369" s="9">
        <v>33723</v>
      </c>
      <c r="M2369" s="11" t="s">
        <v>35</v>
      </c>
      <c r="N2369" s="11" t="s">
        <v>47</v>
      </c>
      <c r="O2369" s="11" t="s">
        <v>59</v>
      </c>
      <c r="P2369" s="11" t="s">
        <v>60</v>
      </c>
      <c r="Q2369" s="11" t="s">
        <v>39</v>
      </c>
      <c r="R2369" s="11" cm="1">
        <f t="array" ref="R2369">_xlfn.IFS(Table3[[#This Row],[Performance Levels]]="Exceeds",4,Table3[[#This Row],[Performance Levels]]="Fully Meets",3,Table3[[#This Row],[Performance Levels]]="PIP",1,Table3[[#This Row],[Performance Levels]]="Needs Improvement",2)</f>
        <v>3</v>
      </c>
      <c r="S2369" s="11">
        <v>5</v>
      </c>
      <c r="T2369" s="11" t="str" cm="1">
        <f t="array" ref="T2369">_xlfn.IFS(S2369&lt;=2,"Excellent",S2369=3,"Average",S2369&lt;=5,"Poor")</f>
        <v>Poor</v>
      </c>
      <c r="U2369" s="9">
        <v>44858</v>
      </c>
      <c r="V2369" s="11">
        <v>1</v>
      </c>
      <c r="W2369" s="11" t="str" cm="1">
        <f t="array" ref="W2369">_xlfn.IFS(S2369&lt;=2,"High",S2369=3,"Moderate",S2369&lt;=5,"Low")</f>
        <v>Low</v>
      </c>
      <c r="X2369" s="11">
        <v>5</v>
      </c>
      <c r="Y2369" s="11" t="str" cm="1">
        <f t="array" ref="Y2369">_xlfn.IFS(S2369&lt;=2,"High",S2369=3,"Moderate",S2369&lt;=5,"Low")</f>
        <v>Low</v>
      </c>
      <c r="Z2369" s="11">
        <v>3</v>
      </c>
      <c r="AA2369" s="11" t="str" cm="1">
        <f t="array" ref="AA2369">_xlfn.IFS(S2369&lt;=2,"High",S2369=3,"Moderate",S2369&lt;=5,"Low")</f>
        <v>Low</v>
      </c>
      <c r="AB2369" s="9">
        <v>45011</v>
      </c>
      <c r="AC2369" s="11" t="s">
        <v>40</v>
      </c>
      <c r="AD2369" s="11" t="s">
        <v>41</v>
      </c>
      <c r="AE2369" s="11" t="s">
        <v>62</v>
      </c>
      <c r="AF2369" s="11">
        <v>5</v>
      </c>
      <c r="AG2369" s="12">
        <v>128.80000000000001</v>
      </c>
      <c r="AH2369" s="11">
        <v>28</v>
      </c>
      <c r="AI2369" s="11" t="str" cm="1">
        <f t="array" ref="AI2369">_xlfn.IFS(AH2369&lt;=25,"Young",AH2369&lt;=50,"Adult",AH2369&gt;50,"Old")</f>
        <v>Adult</v>
      </c>
    </row>
    <row r="2370" spans="1:35" x14ac:dyDescent="0.35">
      <c r="A2370" s="7">
        <v>2900</v>
      </c>
      <c r="B2370" s="5">
        <v>44500</v>
      </c>
      <c r="C2370" s="6">
        <f t="shared" ca="1" si="36"/>
        <v>4.5555555555555554</v>
      </c>
      <c r="D2370" s="7" t="s">
        <v>27</v>
      </c>
      <c r="E2370" s="7" t="s">
        <v>63</v>
      </c>
      <c r="F2370" s="7" t="s">
        <v>29</v>
      </c>
      <c r="G2370" s="7" t="s">
        <v>45</v>
      </c>
      <c r="H2370" s="7" t="s">
        <v>55</v>
      </c>
      <c r="I2370" s="7" t="s">
        <v>32</v>
      </c>
      <c r="J2370" s="7" t="s">
        <v>33</v>
      </c>
      <c r="K2370" s="7" t="s">
        <v>64</v>
      </c>
      <c r="L2370" s="5">
        <v>19268</v>
      </c>
      <c r="M2370" s="7" t="s">
        <v>35</v>
      </c>
      <c r="N2370" s="7" t="s">
        <v>47</v>
      </c>
      <c r="O2370" s="7" t="s">
        <v>37</v>
      </c>
      <c r="P2370" s="7" t="s">
        <v>38</v>
      </c>
      <c r="Q2370" s="7" t="s">
        <v>77</v>
      </c>
      <c r="R2370" s="7" cm="1">
        <f t="array" ref="R2370">_xlfn.IFS(Table3[[#This Row],[Performance Levels]]="Exceeds",4,Table3[[#This Row],[Performance Levels]]="Fully Meets",3,Table3[[#This Row],[Performance Levels]]="PIP",1,Table3[[#This Row],[Performance Levels]]="Needs Improvement",2)</f>
        <v>4</v>
      </c>
      <c r="S2370" s="7">
        <v>2</v>
      </c>
      <c r="T2370" s="7" t="str" cm="1">
        <f t="array" ref="T2370">_xlfn.IFS(S2370&lt;=2,"Excellent",S2370=3,"Average",S2370&lt;=5,"Poor")</f>
        <v>Excellent</v>
      </c>
      <c r="U2370" s="5">
        <v>44863</v>
      </c>
      <c r="V2370" s="7">
        <v>1</v>
      </c>
      <c r="W2370" s="7" t="str" cm="1">
        <f t="array" ref="W2370">_xlfn.IFS(S2370&lt;=2,"High",S2370=3,"Moderate",S2370&lt;=5,"Low")</f>
        <v>High</v>
      </c>
      <c r="X2370" s="7">
        <v>4</v>
      </c>
      <c r="Y2370" s="7" t="str" cm="1">
        <f t="array" ref="Y2370">_xlfn.IFS(S2370&lt;=2,"High",S2370=3,"Moderate",S2370&lt;=5,"Low")</f>
        <v>High</v>
      </c>
      <c r="Z2370" s="7">
        <v>1</v>
      </c>
      <c r="AA2370" s="7" t="str" cm="1">
        <f t="array" ref="AA2370">_xlfn.IFS(S2370&lt;=2,"High",S2370=3,"Moderate",S2370&lt;=5,"Low")</f>
        <v>High</v>
      </c>
      <c r="AB2370" s="5">
        <v>44942</v>
      </c>
      <c r="AC2370" s="7" t="s">
        <v>49</v>
      </c>
      <c r="AD2370" s="7" t="s">
        <v>50</v>
      </c>
      <c r="AE2370" s="7" t="s">
        <v>72</v>
      </c>
      <c r="AF2370" s="7">
        <v>4</v>
      </c>
      <c r="AG2370" s="8">
        <v>255.02</v>
      </c>
      <c r="AH2370" s="7">
        <v>69</v>
      </c>
      <c r="AI2370" s="7" t="str" cm="1">
        <f t="array" ref="AI2370">_xlfn.IFS(AH2370&lt;=25,"Young",AH2370&lt;=50,"Adult",AH2370&gt;50,"Old")</f>
        <v>Old</v>
      </c>
    </row>
    <row r="2371" spans="1:35" x14ac:dyDescent="0.35">
      <c r="A2371" s="11">
        <v>2901</v>
      </c>
      <c r="B2371" s="9">
        <v>43394</v>
      </c>
      <c r="C2371" s="10">
        <f t="shared" ref="C2371:C2434" ca="1" si="37">YEARFRAC(B2371,TODAY())</f>
        <v>7.5805555555555557</v>
      </c>
      <c r="D2371" s="11" t="s">
        <v>27</v>
      </c>
      <c r="E2371" s="11" t="s">
        <v>93</v>
      </c>
      <c r="F2371" s="11" t="s">
        <v>29</v>
      </c>
      <c r="G2371" s="11" t="s">
        <v>45</v>
      </c>
      <c r="H2371" s="11" t="s">
        <v>44</v>
      </c>
      <c r="I2371" s="11" t="s">
        <v>45</v>
      </c>
      <c r="J2371" s="11" t="s">
        <v>33</v>
      </c>
      <c r="K2371" s="11" t="s">
        <v>100</v>
      </c>
      <c r="L2371" s="9">
        <v>33593</v>
      </c>
      <c r="M2371" s="11" t="s">
        <v>35</v>
      </c>
      <c r="N2371" s="11" t="s">
        <v>36</v>
      </c>
      <c r="O2371" s="11" t="s">
        <v>37</v>
      </c>
      <c r="P2371" s="11" t="s">
        <v>60</v>
      </c>
      <c r="Q2371" s="11" t="s">
        <v>39</v>
      </c>
      <c r="R2371" s="11" cm="1">
        <f t="array" ref="R2371">_xlfn.IFS(Table3[[#This Row],[Performance Levels]]="Exceeds",4,Table3[[#This Row],[Performance Levels]]="Fully Meets",3,Table3[[#This Row],[Performance Levels]]="PIP",1,Table3[[#This Row],[Performance Levels]]="Needs Improvement",2)</f>
        <v>3</v>
      </c>
      <c r="S2371" s="11">
        <v>4</v>
      </c>
      <c r="T2371" s="11" t="str" cm="1">
        <f t="array" ref="T2371">_xlfn.IFS(S2371&lt;=2,"Excellent",S2371=3,"Average",S2371&lt;=5,"Poor")</f>
        <v>Poor</v>
      </c>
      <c r="U2371" s="9">
        <v>45066</v>
      </c>
      <c r="V2371" s="11">
        <v>1</v>
      </c>
      <c r="W2371" s="11" t="str" cm="1">
        <f t="array" ref="W2371">_xlfn.IFS(S2371&lt;=2,"High",S2371=3,"Moderate",S2371&lt;=5,"Low")</f>
        <v>Low</v>
      </c>
      <c r="X2371" s="11">
        <v>4</v>
      </c>
      <c r="Y2371" s="11" t="str" cm="1">
        <f t="array" ref="Y2371">_xlfn.IFS(S2371&lt;=2,"High",S2371=3,"Moderate",S2371&lt;=5,"Low")</f>
        <v>Low</v>
      </c>
      <c r="Z2371" s="11">
        <v>5</v>
      </c>
      <c r="AA2371" s="11" t="str" cm="1">
        <f t="array" ref="AA2371">_xlfn.IFS(S2371&lt;=2,"High",S2371=3,"Moderate",S2371&lt;=5,"Low")</f>
        <v>Low</v>
      </c>
      <c r="AB2371" s="9">
        <v>45120</v>
      </c>
      <c r="AC2371" s="11" t="s">
        <v>40</v>
      </c>
      <c r="AD2371" s="11" t="s">
        <v>41</v>
      </c>
      <c r="AE2371" s="11" t="s">
        <v>51</v>
      </c>
      <c r="AF2371" s="11">
        <v>4</v>
      </c>
      <c r="AG2371" s="12">
        <v>674.34</v>
      </c>
      <c r="AH2371" s="11">
        <v>27</v>
      </c>
      <c r="AI2371" s="11" t="str" cm="1">
        <f t="array" ref="AI2371">_xlfn.IFS(AH2371&lt;=25,"Young",AH2371&lt;=50,"Adult",AH2371&gt;50,"Old")</f>
        <v>Adult</v>
      </c>
    </row>
    <row r="2372" spans="1:35" x14ac:dyDescent="0.35">
      <c r="A2372" s="7">
        <v>2902</v>
      </c>
      <c r="B2372" s="5">
        <v>44203</v>
      </c>
      <c r="C2372" s="6">
        <f t="shared" ca="1" si="37"/>
        <v>5.3694444444444445</v>
      </c>
      <c r="D2372" s="7" t="s">
        <v>27</v>
      </c>
      <c r="E2372" s="7" t="s">
        <v>73</v>
      </c>
      <c r="F2372" s="7" t="s">
        <v>29</v>
      </c>
      <c r="G2372" s="7" t="s">
        <v>45</v>
      </c>
      <c r="H2372" s="7" t="s">
        <v>55</v>
      </c>
      <c r="I2372" s="7" t="s">
        <v>45</v>
      </c>
      <c r="J2372" s="7" t="s">
        <v>33</v>
      </c>
      <c r="K2372" s="7" t="s">
        <v>69</v>
      </c>
      <c r="L2372" s="5">
        <v>22351</v>
      </c>
      <c r="M2372" s="7" t="s">
        <v>35</v>
      </c>
      <c r="N2372" s="7" t="s">
        <v>36</v>
      </c>
      <c r="O2372" s="7" t="s">
        <v>71</v>
      </c>
      <c r="P2372" s="7" t="s">
        <v>38</v>
      </c>
      <c r="Q2372" s="7" t="s">
        <v>39</v>
      </c>
      <c r="R2372" s="7" cm="1">
        <f t="array" ref="R2372">_xlfn.IFS(Table3[[#This Row],[Performance Levels]]="Exceeds",4,Table3[[#This Row],[Performance Levels]]="Fully Meets",3,Table3[[#This Row],[Performance Levels]]="PIP",1,Table3[[#This Row],[Performance Levels]]="Needs Improvement",2)</f>
        <v>3</v>
      </c>
      <c r="S2372" s="7">
        <v>1</v>
      </c>
      <c r="T2372" s="7" t="str" cm="1">
        <f t="array" ref="T2372">_xlfn.IFS(S2372&lt;=2,"Excellent",S2372=3,"Average",S2372&lt;=5,"Poor")</f>
        <v>Excellent</v>
      </c>
      <c r="U2372" s="5">
        <v>44857</v>
      </c>
      <c r="V2372" s="7">
        <v>5</v>
      </c>
      <c r="W2372" s="7" t="str" cm="1">
        <f t="array" ref="W2372">_xlfn.IFS(S2372&lt;=2,"High",S2372=3,"Moderate",S2372&lt;=5,"Low")</f>
        <v>High</v>
      </c>
      <c r="X2372" s="7">
        <v>4</v>
      </c>
      <c r="Y2372" s="7" t="str" cm="1">
        <f t="array" ref="Y2372">_xlfn.IFS(S2372&lt;=2,"High",S2372=3,"Moderate",S2372&lt;=5,"Low")</f>
        <v>High</v>
      </c>
      <c r="Z2372" s="7">
        <v>3</v>
      </c>
      <c r="AA2372" s="7" t="str" cm="1">
        <f t="array" ref="AA2372">_xlfn.IFS(S2372&lt;=2,"High",S2372=3,"Moderate",S2372&lt;=5,"Low")</f>
        <v>High</v>
      </c>
      <c r="AB2372" s="5">
        <v>45016</v>
      </c>
      <c r="AC2372" s="7" t="s">
        <v>61</v>
      </c>
      <c r="AD2372" s="7" t="s">
        <v>50</v>
      </c>
      <c r="AE2372" s="7" t="s">
        <v>51</v>
      </c>
      <c r="AF2372" s="7">
        <v>2</v>
      </c>
      <c r="AG2372" s="8">
        <v>778.36</v>
      </c>
      <c r="AH2372" s="7">
        <v>60</v>
      </c>
      <c r="AI2372" s="7" t="str" cm="1">
        <f t="array" ref="AI2372">_xlfn.IFS(AH2372&lt;=25,"Young",AH2372&lt;=50,"Adult",AH2372&gt;50,"Old")</f>
        <v>Old</v>
      </c>
    </row>
    <row r="2373" spans="1:35" x14ac:dyDescent="0.35">
      <c r="A2373" s="11">
        <v>2903</v>
      </c>
      <c r="B2373" s="9">
        <v>44966</v>
      </c>
      <c r="C2373" s="10">
        <f t="shared" ca="1" si="37"/>
        <v>3.2805555555555554</v>
      </c>
      <c r="D2373" s="11" t="s">
        <v>27</v>
      </c>
      <c r="E2373" s="11" t="s">
        <v>80</v>
      </c>
      <c r="F2373" s="11" t="s">
        <v>29</v>
      </c>
      <c r="G2373" s="11" t="s">
        <v>45</v>
      </c>
      <c r="H2373" s="11" t="s">
        <v>44</v>
      </c>
      <c r="I2373" s="11" t="s">
        <v>54</v>
      </c>
      <c r="J2373" s="11" t="s">
        <v>33</v>
      </c>
      <c r="K2373" s="11" t="s">
        <v>78</v>
      </c>
      <c r="L2373" s="9">
        <v>35852</v>
      </c>
      <c r="M2373" s="11" t="s">
        <v>35</v>
      </c>
      <c r="N2373" s="11" t="s">
        <v>47</v>
      </c>
      <c r="O2373" s="11" t="s">
        <v>83</v>
      </c>
      <c r="P2373" s="11" t="s">
        <v>60</v>
      </c>
      <c r="Q2373" s="11" t="s">
        <v>97</v>
      </c>
      <c r="R2373" s="11" cm="1">
        <f t="array" ref="R2373">_xlfn.IFS(Table3[[#This Row],[Performance Levels]]="Exceeds",4,Table3[[#This Row],[Performance Levels]]="Fully Meets",3,Table3[[#This Row],[Performance Levels]]="PIP",1,Table3[[#This Row],[Performance Levels]]="Needs Improvement",2)</f>
        <v>2</v>
      </c>
      <c r="S2373" s="11">
        <v>5</v>
      </c>
      <c r="T2373" s="11" t="str" cm="1">
        <f t="array" ref="T2373">_xlfn.IFS(S2373&lt;=2,"Excellent",S2373=3,"Average",S2373&lt;=5,"Poor")</f>
        <v>Poor</v>
      </c>
      <c r="U2373" s="9">
        <v>44782</v>
      </c>
      <c r="V2373" s="11">
        <v>3</v>
      </c>
      <c r="W2373" s="11" t="str" cm="1">
        <f t="array" ref="W2373">_xlfn.IFS(S2373&lt;=2,"High",S2373=3,"Moderate",S2373&lt;=5,"Low")</f>
        <v>Low</v>
      </c>
      <c r="X2373" s="11">
        <v>3</v>
      </c>
      <c r="Y2373" s="11" t="str" cm="1">
        <f t="array" ref="Y2373">_xlfn.IFS(S2373&lt;=2,"High",S2373=3,"Moderate",S2373&lt;=5,"Low")</f>
        <v>Low</v>
      </c>
      <c r="Z2373" s="11">
        <v>5</v>
      </c>
      <c r="AA2373" s="11" t="str" cm="1">
        <f t="array" ref="AA2373">_xlfn.IFS(S2373&lt;=2,"High",S2373=3,"Moderate",S2373&lt;=5,"Low")</f>
        <v>Low</v>
      </c>
      <c r="AB2373" s="9">
        <v>45099</v>
      </c>
      <c r="AC2373" s="11" t="s">
        <v>49</v>
      </c>
      <c r="AD2373" s="11" t="s">
        <v>50</v>
      </c>
      <c r="AE2373" s="11" t="s">
        <v>42</v>
      </c>
      <c r="AF2373" s="11">
        <v>2</v>
      </c>
      <c r="AG2373" s="12">
        <v>906.63</v>
      </c>
      <c r="AH2373" s="11">
        <v>25</v>
      </c>
      <c r="AI2373" s="11" t="str" cm="1">
        <f t="array" ref="AI2373">_xlfn.IFS(AH2373&lt;=25,"Young",AH2373&lt;=50,"Adult",AH2373&gt;50,"Old")</f>
        <v>Young</v>
      </c>
    </row>
    <row r="2374" spans="1:35" x14ac:dyDescent="0.35">
      <c r="A2374" s="7">
        <v>2904</v>
      </c>
      <c r="B2374" s="5">
        <v>43876</v>
      </c>
      <c r="C2374" s="6">
        <f t="shared" ca="1" si="37"/>
        <v>6.2638888888888893</v>
      </c>
      <c r="D2374" s="7" t="s">
        <v>27</v>
      </c>
      <c r="E2374" s="7" t="s">
        <v>53</v>
      </c>
      <c r="F2374" s="7" t="s">
        <v>107</v>
      </c>
      <c r="G2374" s="7" t="s">
        <v>54</v>
      </c>
      <c r="H2374" s="7" t="s">
        <v>44</v>
      </c>
      <c r="I2374" s="7" t="s">
        <v>45</v>
      </c>
      <c r="J2374" s="7" t="s">
        <v>33</v>
      </c>
      <c r="K2374" s="7" t="s">
        <v>95</v>
      </c>
      <c r="L2374" s="5">
        <v>53605</v>
      </c>
      <c r="M2374" s="7" t="s">
        <v>35</v>
      </c>
      <c r="N2374" s="7" t="s">
        <v>36</v>
      </c>
      <c r="O2374" s="7" t="s">
        <v>59</v>
      </c>
      <c r="P2374" s="7" t="s">
        <v>38</v>
      </c>
      <c r="Q2374" s="7" t="s">
        <v>77</v>
      </c>
      <c r="R2374" s="7" cm="1">
        <f t="array" ref="R2374">_xlfn.IFS(Table3[[#This Row],[Performance Levels]]="Exceeds",4,Table3[[#This Row],[Performance Levels]]="Fully Meets",3,Table3[[#This Row],[Performance Levels]]="PIP",1,Table3[[#This Row],[Performance Levels]]="Needs Improvement",2)</f>
        <v>4</v>
      </c>
      <c r="S2374" s="7">
        <v>4</v>
      </c>
      <c r="T2374" s="7" t="str" cm="1">
        <f t="array" ref="T2374">_xlfn.IFS(S2374&lt;=2,"Excellent",S2374=3,"Average",S2374&lt;=5,"Poor")</f>
        <v>Poor</v>
      </c>
      <c r="U2374" s="5">
        <v>44800</v>
      </c>
      <c r="V2374" s="7">
        <v>4</v>
      </c>
      <c r="W2374" s="7" t="str" cm="1">
        <f t="array" ref="W2374">_xlfn.IFS(S2374&lt;=2,"High",S2374=3,"Moderate",S2374&lt;=5,"Low")</f>
        <v>Low</v>
      </c>
      <c r="X2374" s="7">
        <v>2</v>
      </c>
      <c r="Y2374" s="7" t="str" cm="1">
        <f t="array" ref="Y2374">_xlfn.IFS(S2374&lt;=2,"High",S2374=3,"Moderate",S2374&lt;=5,"Low")</f>
        <v>Low</v>
      </c>
      <c r="Z2374" s="7">
        <v>4</v>
      </c>
      <c r="AA2374" s="7" t="str" cm="1">
        <f t="array" ref="AA2374">_xlfn.IFS(S2374&lt;=2,"High",S2374=3,"Moderate",S2374&lt;=5,"Low")</f>
        <v>Low</v>
      </c>
      <c r="AB2374" s="5">
        <v>45052</v>
      </c>
      <c r="AC2374" s="7" t="s">
        <v>67</v>
      </c>
      <c r="AD2374" s="7" t="s">
        <v>50</v>
      </c>
      <c r="AE2374" s="7" t="s">
        <v>42</v>
      </c>
      <c r="AF2374" s="7">
        <v>4</v>
      </c>
      <c r="AG2374" s="8">
        <v>986.01</v>
      </c>
      <c r="AH2374" s="7">
        <v>74</v>
      </c>
      <c r="AI2374" s="7" t="str" cm="1">
        <f t="array" ref="AI2374">_xlfn.IFS(AH2374&lt;=25,"Young",AH2374&lt;=50,"Adult",AH2374&gt;50,"Old")</f>
        <v>Old</v>
      </c>
    </row>
    <row r="2375" spans="1:35" x14ac:dyDescent="0.35">
      <c r="A2375" s="11">
        <v>2905</v>
      </c>
      <c r="B2375" s="9">
        <v>44848</v>
      </c>
      <c r="C2375" s="10">
        <f t="shared" ca="1" si="37"/>
        <v>3.6</v>
      </c>
      <c r="D2375" s="11" t="s">
        <v>105</v>
      </c>
      <c r="E2375" s="11" t="s">
        <v>53</v>
      </c>
      <c r="F2375" s="11" t="s">
        <v>29</v>
      </c>
      <c r="G2375" s="11" t="s">
        <v>54</v>
      </c>
      <c r="H2375" s="11" t="s">
        <v>31</v>
      </c>
      <c r="I2375" s="11" t="s">
        <v>54</v>
      </c>
      <c r="J2375" s="11" t="s">
        <v>33</v>
      </c>
      <c r="K2375" s="11" t="s">
        <v>104</v>
      </c>
      <c r="L2375" s="9">
        <v>27003</v>
      </c>
      <c r="M2375" s="11" t="s">
        <v>35</v>
      </c>
      <c r="N2375" s="11" t="s">
        <v>47</v>
      </c>
      <c r="O2375" s="11" t="s">
        <v>83</v>
      </c>
      <c r="P2375" s="11" t="s">
        <v>76</v>
      </c>
      <c r="Q2375" s="11" t="s">
        <v>39</v>
      </c>
      <c r="R2375" s="11" cm="1">
        <f t="array" ref="R2375">_xlfn.IFS(Table3[[#This Row],[Performance Levels]]="Exceeds",4,Table3[[#This Row],[Performance Levels]]="Fully Meets",3,Table3[[#This Row],[Performance Levels]]="PIP",1,Table3[[#This Row],[Performance Levels]]="Needs Improvement",2)</f>
        <v>3</v>
      </c>
      <c r="S2375" s="11">
        <v>1</v>
      </c>
      <c r="T2375" s="11" t="str" cm="1">
        <f t="array" ref="T2375">_xlfn.IFS(S2375&lt;=2,"Excellent",S2375=3,"Average",S2375&lt;=5,"Poor")</f>
        <v>Excellent</v>
      </c>
      <c r="U2375" s="9">
        <v>44814</v>
      </c>
      <c r="V2375" s="11">
        <v>2</v>
      </c>
      <c r="W2375" s="11" t="str" cm="1">
        <f t="array" ref="W2375">_xlfn.IFS(S2375&lt;=2,"High",S2375=3,"Moderate",S2375&lt;=5,"Low")</f>
        <v>High</v>
      </c>
      <c r="X2375" s="11">
        <v>5</v>
      </c>
      <c r="Y2375" s="11" t="str" cm="1">
        <f t="array" ref="Y2375">_xlfn.IFS(S2375&lt;=2,"High",S2375=3,"Moderate",S2375&lt;=5,"Low")</f>
        <v>High</v>
      </c>
      <c r="Z2375" s="11">
        <v>1</v>
      </c>
      <c r="AA2375" s="11" t="str" cm="1">
        <f t="array" ref="AA2375">_xlfn.IFS(S2375&lt;=2,"High",S2375=3,"Moderate",S2375&lt;=5,"Low")</f>
        <v>High</v>
      </c>
      <c r="AB2375" s="9">
        <v>44848</v>
      </c>
      <c r="AC2375" s="11" t="s">
        <v>40</v>
      </c>
      <c r="AD2375" s="11" t="s">
        <v>50</v>
      </c>
      <c r="AE2375" s="11" t="s">
        <v>72</v>
      </c>
      <c r="AF2375" s="11">
        <v>5</v>
      </c>
      <c r="AG2375" s="12">
        <v>846.88</v>
      </c>
      <c r="AH2375" s="11">
        <v>49</v>
      </c>
      <c r="AI2375" s="11" t="str" cm="1">
        <f t="array" ref="AI2375">_xlfn.IFS(AH2375&lt;=25,"Young",AH2375&lt;=50,"Adult",AH2375&gt;50,"Old")</f>
        <v>Adult</v>
      </c>
    </row>
    <row r="2376" spans="1:35" x14ac:dyDescent="0.35">
      <c r="A2376" s="7">
        <v>2906</v>
      </c>
      <c r="B2376" s="5">
        <v>43375</v>
      </c>
      <c r="C2376" s="6">
        <f t="shared" ca="1" si="37"/>
        <v>7.6333333333333337</v>
      </c>
      <c r="D2376" s="7" t="s">
        <v>105</v>
      </c>
      <c r="E2376" s="7" t="s">
        <v>93</v>
      </c>
      <c r="F2376" s="7" t="s">
        <v>29</v>
      </c>
      <c r="G2376" s="7" t="s">
        <v>30</v>
      </c>
      <c r="H2376" s="7" t="s">
        <v>55</v>
      </c>
      <c r="I2376" s="7" t="s">
        <v>45</v>
      </c>
      <c r="J2376" s="7" t="s">
        <v>33</v>
      </c>
      <c r="K2376" s="7" t="s">
        <v>69</v>
      </c>
      <c r="L2376" s="5">
        <v>28897</v>
      </c>
      <c r="M2376" s="7" t="s">
        <v>35</v>
      </c>
      <c r="N2376" s="7" t="s">
        <v>47</v>
      </c>
      <c r="O2376" s="7" t="s">
        <v>83</v>
      </c>
      <c r="P2376" s="7" t="s">
        <v>76</v>
      </c>
      <c r="Q2376" s="7" t="s">
        <v>97</v>
      </c>
      <c r="R2376" s="7" cm="1">
        <f t="array" ref="R2376">_xlfn.IFS(Table3[[#This Row],[Performance Levels]]="Exceeds",4,Table3[[#This Row],[Performance Levels]]="Fully Meets",3,Table3[[#This Row],[Performance Levels]]="PIP",1,Table3[[#This Row],[Performance Levels]]="Needs Improvement",2)</f>
        <v>2</v>
      </c>
      <c r="S2376" s="7">
        <v>5</v>
      </c>
      <c r="T2376" s="7" t="str" cm="1">
        <f t="array" ref="T2376">_xlfn.IFS(S2376&lt;=2,"Excellent",S2376=3,"Average",S2376&lt;=5,"Poor")</f>
        <v>Poor</v>
      </c>
      <c r="U2376" s="5">
        <v>45122</v>
      </c>
      <c r="V2376" s="7">
        <v>2</v>
      </c>
      <c r="W2376" s="7" t="str" cm="1">
        <f t="array" ref="W2376">_xlfn.IFS(S2376&lt;=2,"High",S2376=3,"Moderate",S2376&lt;=5,"Low")</f>
        <v>Low</v>
      </c>
      <c r="X2376" s="7">
        <v>5</v>
      </c>
      <c r="Y2376" s="7" t="str" cm="1">
        <f t="array" ref="Y2376">_xlfn.IFS(S2376&lt;=2,"High",S2376=3,"Moderate",S2376&lt;=5,"Low")</f>
        <v>Low</v>
      </c>
      <c r="Z2376" s="7">
        <v>4</v>
      </c>
      <c r="AA2376" s="7" t="str" cm="1">
        <f t="array" ref="AA2376">_xlfn.IFS(S2376&lt;=2,"High",S2376=3,"Moderate",S2376&lt;=5,"Low")</f>
        <v>Low</v>
      </c>
      <c r="AB2376" s="5">
        <v>44901</v>
      </c>
      <c r="AC2376" s="7" t="s">
        <v>67</v>
      </c>
      <c r="AD2376" s="7" t="s">
        <v>50</v>
      </c>
      <c r="AE2376" s="7" t="s">
        <v>51</v>
      </c>
      <c r="AF2376" s="7">
        <v>1</v>
      </c>
      <c r="AG2376" s="8">
        <v>998.74</v>
      </c>
      <c r="AH2376" s="7">
        <v>39</v>
      </c>
      <c r="AI2376" s="7" t="str" cm="1">
        <f t="array" ref="AI2376">_xlfn.IFS(AH2376&lt;=25,"Young",AH2376&lt;=50,"Adult",AH2376&gt;50,"Old")</f>
        <v>Adult</v>
      </c>
    </row>
    <row r="2377" spans="1:35" x14ac:dyDescent="0.35">
      <c r="A2377" s="11">
        <v>2907</v>
      </c>
      <c r="B2377" s="9">
        <v>44004</v>
      </c>
      <c r="C2377" s="10">
        <f t="shared" ca="1" si="37"/>
        <v>5.9111111111111114</v>
      </c>
      <c r="D2377" s="11" t="s">
        <v>105</v>
      </c>
      <c r="E2377" s="11" t="s">
        <v>84</v>
      </c>
      <c r="F2377" s="11" t="s">
        <v>29</v>
      </c>
      <c r="G2377" s="11" t="s">
        <v>54</v>
      </c>
      <c r="H2377" s="11" t="s">
        <v>31</v>
      </c>
      <c r="I2377" s="11" t="s">
        <v>45</v>
      </c>
      <c r="J2377" s="11" t="s">
        <v>33</v>
      </c>
      <c r="K2377" s="11" t="s">
        <v>104</v>
      </c>
      <c r="L2377" s="9">
        <v>22709</v>
      </c>
      <c r="M2377" s="11" t="s">
        <v>35</v>
      </c>
      <c r="N2377" s="11" t="s">
        <v>47</v>
      </c>
      <c r="O2377" s="11" t="s">
        <v>37</v>
      </c>
      <c r="P2377" s="11" t="s">
        <v>38</v>
      </c>
      <c r="Q2377" s="11" t="s">
        <v>97</v>
      </c>
      <c r="R2377" s="11" cm="1">
        <f t="array" ref="R2377">_xlfn.IFS(Table3[[#This Row],[Performance Levels]]="Exceeds",4,Table3[[#This Row],[Performance Levels]]="Fully Meets",3,Table3[[#This Row],[Performance Levels]]="PIP",1,Table3[[#This Row],[Performance Levels]]="Needs Improvement",2)</f>
        <v>2</v>
      </c>
      <c r="S2377" s="11">
        <v>4</v>
      </c>
      <c r="T2377" s="11" t="str" cm="1">
        <f t="array" ref="T2377">_xlfn.IFS(S2377&lt;=2,"Excellent",S2377=3,"Average",S2377&lt;=5,"Poor")</f>
        <v>Poor</v>
      </c>
      <c r="U2377" s="9">
        <v>45000</v>
      </c>
      <c r="V2377" s="11">
        <v>1</v>
      </c>
      <c r="W2377" s="11" t="str" cm="1">
        <f t="array" ref="W2377">_xlfn.IFS(S2377&lt;=2,"High",S2377=3,"Moderate",S2377&lt;=5,"Low")</f>
        <v>Low</v>
      </c>
      <c r="X2377" s="11">
        <v>4</v>
      </c>
      <c r="Y2377" s="11" t="str" cm="1">
        <f t="array" ref="Y2377">_xlfn.IFS(S2377&lt;=2,"High",S2377=3,"Moderate",S2377&lt;=5,"Low")</f>
        <v>Low</v>
      </c>
      <c r="Z2377" s="11">
        <v>5</v>
      </c>
      <c r="AA2377" s="11" t="str" cm="1">
        <f t="array" ref="AA2377">_xlfn.IFS(S2377&lt;=2,"High",S2377=3,"Moderate",S2377&lt;=5,"Low")</f>
        <v>Low</v>
      </c>
      <c r="AB2377" s="9">
        <v>44969</v>
      </c>
      <c r="AC2377" s="11" t="s">
        <v>91</v>
      </c>
      <c r="AD2377" s="11" t="s">
        <v>50</v>
      </c>
      <c r="AE2377" s="11" t="s">
        <v>62</v>
      </c>
      <c r="AF2377" s="11">
        <v>4</v>
      </c>
      <c r="AG2377" s="12">
        <v>510.69</v>
      </c>
      <c r="AH2377" s="11">
        <v>58</v>
      </c>
      <c r="AI2377" s="11" t="str" cm="1">
        <f t="array" ref="AI2377">_xlfn.IFS(AH2377&lt;=25,"Young",AH2377&lt;=50,"Adult",AH2377&gt;50,"Old")</f>
        <v>Old</v>
      </c>
    </row>
    <row r="2378" spans="1:35" x14ac:dyDescent="0.35">
      <c r="A2378" s="7">
        <v>2908</v>
      </c>
      <c r="B2378" s="5">
        <v>44274</v>
      </c>
      <c r="C2378" s="6">
        <f t="shared" ca="1" si="37"/>
        <v>5.1694444444444443</v>
      </c>
      <c r="D2378" s="7" t="s">
        <v>105</v>
      </c>
      <c r="E2378" s="7" t="s">
        <v>63</v>
      </c>
      <c r="F2378" s="7" t="s">
        <v>29</v>
      </c>
      <c r="G2378" s="7" t="s">
        <v>30</v>
      </c>
      <c r="H2378" s="7" t="s">
        <v>31</v>
      </c>
      <c r="I2378" s="7" t="s">
        <v>32</v>
      </c>
      <c r="J2378" s="7" t="s">
        <v>33</v>
      </c>
      <c r="K2378" s="7" t="s">
        <v>95</v>
      </c>
      <c r="L2378" s="5">
        <v>29317</v>
      </c>
      <c r="M2378" s="7" t="s">
        <v>35</v>
      </c>
      <c r="N2378" s="7" t="s">
        <v>47</v>
      </c>
      <c r="O2378" s="7" t="s">
        <v>83</v>
      </c>
      <c r="P2378" s="7" t="s">
        <v>60</v>
      </c>
      <c r="Q2378" s="7" t="s">
        <v>77</v>
      </c>
      <c r="R2378" s="7" cm="1">
        <f t="array" ref="R2378">_xlfn.IFS(Table3[[#This Row],[Performance Levels]]="Exceeds",4,Table3[[#This Row],[Performance Levels]]="Fully Meets",3,Table3[[#This Row],[Performance Levels]]="PIP",1,Table3[[#This Row],[Performance Levels]]="Needs Improvement",2)</f>
        <v>4</v>
      </c>
      <c r="S2378" s="7">
        <v>1</v>
      </c>
      <c r="T2378" s="7" t="str" cm="1">
        <f t="array" ref="T2378">_xlfn.IFS(S2378&lt;=2,"Excellent",S2378=3,"Average",S2378&lt;=5,"Poor")</f>
        <v>Excellent</v>
      </c>
      <c r="U2378" s="5">
        <v>45060</v>
      </c>
      <c r="V2378" s="7">
        <v>4</v>
      </c>
      <c r="W2378" s="7" t="str" cm="1">
        <f t="array" ref="W2378">_xlfn.IFS(S2378&lt;=2,"High",S2378=3,"Moderate",S2378&lt;=5,"Low")</f>
        <v>High</v>
      </c>
      <c r="X2378" s="7">
        <v>2</v>
      </c>
      <c r="Y2378" s="7" t="str" cm="1">
        <f t="array" ref="Y2378">_xlfn.IFS(S2378&lt;=2,"High",S2378=3,"Moderate",S2378&lt;=5,"Low")</f>
        <v>High</v>
      </c>
      <c r="Z2378" s="7">
        <v>5</v>
      </c>
      <c r="AA2378" s="7" t="str" cm="1">
        <f t="array" ref="AA2378">_xlfn.IFS(S2378&lt;=2,"High",S2378=3,"Moderate",S2378&lt;=5,"Low")</f>
        <v>High</v>
      </c>
      <c r="AB2378" s="5">
        <v>44893</v>
      </c>
      <c r="AC2378" s="7" t="s">
        <v>40</v>
      </c>
      <c r="AD2378" s="7" t="s">
        <v>50</v>
      </c>
      <c r="AE2378" s="7" t="s">
        <v>72</v>
      </c>
      <c r="AF2378" s="7">
        <v>1</v>
      </c>
      <c r="AG2378" s="8">
        <v>100.55</v>
      </c>
      <c r="AH2378" s="7">
        <v>41</v>
      </c>
      <c r="AI2378" s="7" t="str" cm="1">
        <f t="array" ref="AI2378">_xlfn.IFS(AH2378&lt;=25,"Young",AH2378&lt;=50,"Adult",AH2378&gt;50,"Old")</f>
        <v>Adult</v>
      </c>
    </row>
    <row r="2379" spans="1:35" x14ac:dyDescent="0.35">
      <c r="A2379" s="11">
        <v>2909</v>
      </c>
      <c r="B2379" s="9">
        <v>43552</v>
      </c>
      <c r="C2379" s="10">
        <f t="shared" ca="1" si="37"/>
        <v>7.1444444444444448</v>
      </c>
      <c r="D2379" s="11" t="s">
        <v>105</v>
      </c>
      <c r="E2379" s="11" t="s">
        <v>73</v>
      </c>
      <c r="F2379" s="11" t="s">
        <v>29</v>
      </c>
      <c r="G2379" s="11" t="s">
        <v>54</v>
      </c>
      <c r="H2379" s="11" t="s">
        <v>31</v>
      </c>
      <c r="I2379" s="11" t="s">
        <v>45</v>
      </c>
      <c r="J2379" s="11" t="s">
        <v>33</v>
      </c>
      <c r="K2379" s="11" t="s">
        <v>69</v>
      </c>
      <c r="L2379" s="9">
        <v>51776</v>
      </c>
      <c r="M2379" s="11" t="s">
        <v>35</v>
      </c>
      <c r="N2379" s="11" t="s">
        <v>36</v>
      </c>
      <c r="O2379" s="11" t="s">
        <v>48</v>
      </c>
      <c r="P2379" s="11" t="s">
        <v>60</v>
      </c>
      <c r="Q2379" s="11" t="s">
        <v>97</v>
      </c>
      <c r="R2379" s="11" cm="1">
        <f t="array" ref="R2379">_xlfn.IFS(Table3[[#This Row],[Performance Levels]]="Exceeds",4,Table3[[#This Row],[Performance Levels]]="Fully Meets",3,Table3[[#This Row],[Performance Levels]]="PIP",1,Table3[[#This Row],[Performance Levels]]="Needs Improvement",2)</f>
        <v>2</v>
      </c>
      <c r="S2379" s="11">
        <v>1</v>
      </c>
      <c r="T2379" s="11" t="str" cm="1">
        <f t="array" ref="T2379">_xlfn.IFS(S2379&lt;=2,"Excellent",S2379=3,"Average",S2379&lt;=5,"Poor")</f>
        <v>Excellent</v>
      </c>
      <c r="U2379" s="9">
        <v>44970</v>
      </c>
      <c r="V2379" s="11">
        <v>2</v>
      </c>
      <c r="W2379" s="11" t="str" cm="1">
        <f t="array" ref="W2379">_xlfn.IFS(S2379&lt;=2,"High",S2379=3,"Moderate",S2379&lt;=5,"Low")</f>
        <v>High</v>
      </c>
      <c r="X2379" s="11">
        <v>4</v>
      </c>
      <c r="Y2379" s="11" t="str" cm="1">
        <f t="array" ref="Y2379">_xlfn.IFS(S2379&lt;=2,"High",S2379=3,"Moderate",S2379&lt;=5,"Low")</f>
        <v>High</v>
      </c>
      <c r="Z2379" s="11">
        <v>4</v>
      </c>
      <c r="AA2379" s="11" t="str" cm="1">
        <f t="array" ref="AA2379">_xlfn.IFS(S2379&lt;=2,"High",S2379=3,"Moderate",S2379&lt;=5,"Low")</f>
        <v>High</v>
      </c>
      <c r="AB2379" s="9">
        <v>45058</v>
      </c>
      <c r="AC2379" s="11" t="s">
        <v>67</v>
      </c>
      <c r="AD2379" s="11" t="s">
        <v>41</v>
      </c>
      <c r="AE2379" s="11" t="s">
        <v>72</v>
      </c>
      <c r="AF2379" s="11">
        <v>4</v>
      </c>
      <c r="AG2379" s="12">
        <v>818.39</v>
      </c>
      <c r="AH2379" s="11">
        <v>78</v>
      </c>
      <c r="AI2379" s="11" t="str" cm="1">
        <f t="array" ref="AI2379">_xlfn.IFS(AH2379&lt;=25,"Young",AH2379&lt;=50,"Adult",AH2379&gt;50,"Old")</f>
        <v>Old</v>
      </c>
    </row>
    <row r="2380" spans="1:35" x14ac:dyDescent="0.35">
      <c r="A2380" s="7">
        <v>2910</v>
      </c>
      <c r="B2380" s="5">
        <v>44682</v>
      </c>
      <c r="C2380" s="6">
        <f t="shared" ca="1" si="37"/>
        <v>4.052777777777778</v>
      </c>
      <c r="D2380" s="7" t="s">
        <v>105</v>
      </c>
      <c r="E2380" s="7" t="s">
        <v>68</v>
      </c>
      <c r="F2380" s="7" t="s">
        <v>29</v>
      </c>
      <c r="G2380" s="7" t="s">
        <v>45</v>
      </c>
      <c r="H2380" s="7" t="s">
        <v>44</v>
      </c>
      <c r="I2380" s="7" t="s">
        <v>54</v>
      </c>
      <c r="J2380" s="7" t="s">
        <v>33</v>
      </c>
      <c r="K2380" s="7" t="s">
        <v>69</v>
      </c>
      <c r="L2380" s="5">
        <v>53337</v>
      </c>
      <c r="M2380" s="7" t="s">
        <v>35</v>
      </c>
      <c r="N2380" s="7" t="s">
        <v>36</v>
      </c>
      <c r="O2380" s="7" t="s">
        <v>37</v>
      </c>
      <c r="P2380" s="7" t="s">
        <v>76</v>
      </c>
      <c r="Q2380" s="7" t="s">
        <v>77</v>
      </c>
      <c r="R2380" s="7" cm="1">
        <f t="array" ref="R2380">_xlfn.IFS(Table3[[#This Row],[Performance Levels]]="Exceeds",4,Table3[[#This Row],[Performance Levels]]="Fully Meets",3,Table3[[#This Row],[Performance Levels]]="PIP",1,Table3[[#This Row],[Performance Levels]]="Needs Improvement",2)</f>
        <v>4</v>
      </c>
      <c r="S2380" s="7">
        <v>1</v>
      </c>
      <c r="T2380" s="7" t="str" cm="1">
        <f t="array" ref="T2380">_xlfn.IFS(S2380&lt;=2,"Excellent",S2380=3,"Average",S2380&lt;=5,"Poor")</f>
        <v>Excellent</v>
      </c>
      <c r="U2380" s="5">
        <v>45051</v>
      </c>
      <c r="V2380" s="7">
        <v>5</v>
      </c>
      <c r="W2380" s="7" t="str" cm="1">
        <f t="array" ref="W2380">_xlfn.IFS(S2380&lt;=2,"High",S2380=3,"Moderate",S2380&lt;=5,"Low")</f>
        <v>High</v>
      </c>
      <c r="X2380" s="7">
        <v>1</v>
      </c>
      <c r="Y2380" s="7" t="str" cm="1">
        <f t="array" ref="Y2380">_xlfn.IFS(S2380&lt;=2,"High",S2380=3,"Moderate",S2380&lt;=5,"Low")</f>
        <v>High</v>
      </c>
      <c r="Z2380" s="7">
        <v>3</v>
      </c>
      <c r="AA2380" s="7" t="str" cm="1">
        <f t="array" ref="AA2380">_xlfn.IFS(S2380&lt;=2,"High",S2380=3,"Moderate",S2380&lt;=5,"Low")</f>
        <v>High</v>
      </c>
      <c r="AB2380" s="5">
        <v>44823</v>
      </c>
      <c r="AC2380" s="7" t="s">
        <v>67</v>
      </c>
      <c r="AD2380" s="7" t="s">
        <v>41</v>
      </c>
      <c r="AE2380" s="7" t="s">
        <v>51</v>
      </c>
      <c r="AF2380" s="7">
        <v>1</v>
      </c>
      <c r="AG2380" s="8">
        <v>763.78</v>
      </c>
      <c r="AH2380" s="7">
        <v>76</v>
      </c>
      <c r="AI2380" s="7" t="str" cm="1">
        <f t="array" ref="AI2380">_xlfn.IFS(AH2380&lt;=25,"Young",AH2380&lt;=50,"Adult",AH2380&gt;50,"Old")</f>
        <v>Old</v>
      </c>
    </row>
    <row r="2381" spans="1:35" x14ac:dyDescent="0.35">
      <c r="A2381" s="11">
        <v>2911</v>
      </c>
      <c r="B2381" s="9">
        <v>43319</v>
      </c>
      <c r="C2381" s="10">
        <f t="shared" ca="1" si="37"/>
        <v>7.7861111111111114</v>
      </c>
      <c r="D2381" s="11" t="s">
        <v>27</v>
      </c>
      <c r="E2381" s="11" t="s">
        <v>63</v>
      </c>
      <c r="F2381" s="11" t="s">
        <v>29</v>
      </c>
      <c r="G2381" s="11" t="s">
        <v>45</v>
      </c>
      <c r="H2381" s="11" t="s">
        <v>44</v>
      </c>
      <c r="I2381" s="11" t="s">
        <v>54</v>
      </c>
      <c r="J2381" s="11" t="s">
        <v>33</v>
      </c>
      <c r="K2381" s="11" t="s">
        <v>34</v>
      </c>
      <c r="L2381" s="9">
        <v>19345</v>
      </c>
      <c r="M2381" s="11" t="s">
        <v>35</v>
      </c>
      <c r="N2381" s="11" t="s">
        <v>47</v>
      </c>
      <c r="O2381" s="11" t="s">
        <v>83</v>
      </c>
      <c r="P2381" s="11" t="s">
        <v>76</v>
      </c>
      <c r="Q2381" s="11" t="s">
        <v>77</v>
      </c>
      <c r="R2381" s="11" cm="1">
        <f t="array" ref="R2381">_xlfn.IFS(Table3[[#This Row],[Performance Levels]]="Exceeds",4,Table3[[#This Row],[Performance Levels]]="Fully Meets",3,Table3[[#This Row],[Performance Levels]]="PIP",1,Table3[[#This Row],[Performance Levels]]="Needs Improvement",2)</f>
        <v>4</v>
      </c>
      <c r="S2381" s="11">
        <v>2</v>
      </c>
      <c r="T2381" s="11" t="str" cm="1">
        <f t="array" ref="T2381">_xlfn.IFS(S2381&lt;=2,"Excellent",S2381=3,"Average",S2381&lt;=5,"Poor")</f>
        <v>Excellent</v>
      </c>
      <c r="U2381" s="9">
        <v>44861</v>
      </c>
      <c r="V2381" s="11">
        <v>5</v>
      </c>
      <c r="W2381" s="11" t="str" cm="1">
        <f t="array" ref="W2381">_xlfn.IFS(S2381&lt;=2,"High",S2381=3,"Moderate",S2381&lt;=5,"Low")</f>
        <v>High</v>
      </c>
      <c r="X2381" s="11">
        <v>2</v>
      </c>
      <c r="Y2381" s="11" t="str" cm="1">
        <f t="array" ref="Y2381">_xlfn.IFS(S2381&lt;=2,"High",S2381=3,"Moderate",S2381&lt;=5,"Low")</f>
        <v>High</v>
      </c>
      <c r="Z2381" s="11">
        <v>2</v>
      </c>
      <c r="AA2381" s="11" t="str" cm="1">
        <f t="array" ref="AA2381">_xlfn.IFS(S2381&lt;=2,"High",S2381=3,"Moderate",S2381&lt;=5,"Low")</f>
        <v>High</v>
      </c>
      <c r="AB2381" s="9">
        <v>45013</v>
      </c>
      <c r="AC2381" s="11" t="s">
        <v>67</v>
      </c>
      <c r="AD2381" s="11" t="s">
        <v>41</v>
      </c>
      <c r="AE2381" s="11" t="s">
        <v>72</v>
      </c>
      <c r="AF2381" s="11">
        <v>1</v>
      </c>
      <c r="AG2381" s="12">
        <v>292.36</v>
      </c>
      <c r="AH2381" s="11">
        <v>66</v>
      </c>
      <c r="AI2381" s="11" t="str" cm="1">
        <f t="array" ref="AI2381">_xlfn.IFS(AH2381&lt;=25,"Young",AH2381&lt;=50,"Adult",AH2381&gt;50,"Old")</f>
        <v>Old</v>
      </c>
    </row>
    <row r="2382" spans="1:35" x14ac:dyDescent="0.35">
      <c r="A2382" s="7">
        <v>2912</v>
      </c>
      <c r="B2382" s="5">
        <v>44682</v>
      </c>
      <c r="C2382" s="6">
        <f t="shared" ca="1" si="37"/>
        <v>4.052777777777778</v>
      </c>
      <c r="D2382" s="7" t="s">
        <v>27</v>
      </c>
      <c r="E2382" s="7" t="s">
        <v>93</v>
      </c>
      <c r="F2382" s="7" t="s">
        <v>29</v>
      </c>
      <c r="G2382" s="7" t="s">
        <v>54</v>
      </c>
      <c r="H2382" s="7" t="s">
        <v>31</v>
      </c>
      <c r="I2382" s="7" t="s">
        <v>32</v>
      </c>
      <c r="J2382" s="7" t="s">
        <v>33</v>
      </c>
      <c r="K2382" s="7" t="s">
        <v>95</v>
      </c>
      <c r="L2382" s="5">
        <v>22796</v>
      </c>
      <c r="M2382" s="7" t="s">
        <v>35</v>
      </c>
      <c r="N2382" s="7" t="s">
        <v>47</v>
      </c>
      <c r="O2382" s="7" t="s">
        <v>71</v>
      </c>
      <c r="P2382" s="7" t="s">
        <v>38</v>
      </c>
      <c r="Q2382" s="7" t="s">
        <v>97</v>
      </c>
      <c r="R2382" s="7" cm="1">
        <f t="array" ref="R2382">_xlfn.IFS(Table3[[#This Row],[Performance Levels]]="Exceeds",4,Table3[[#This Row],[Performance Levels]]="Fully Meets",3,Table3[[#This Row],[Performance Levels]]="PIP",1,Table3[[#This Row],[Performance Levels]]="Needs Improvement",2)</f>
        <v>2</v>
      </c>
      <c r="S2382" s="7">
        <v>4</v>
      </c>
      <c r="T2382" s="7" t="str" cm="1">
        <f t="array" ref="T2382">_xlfn.IFS(S2382&lt;=2,"Excellent",S2382=3,"Average",S2382&lt;=5,"Poor")</f>
        <v>Poor</v>
      </c>
      <c r="U2382" s="5">
        <v>45114</v>
      </c>
      <c r="V2382" s="7">
        <v>3</v>
      </c>
      <c r="W2382" s="7" t="str" cm="1">
        <f t="array" ref="W2382">_xlfn.IFS(S2382&lt;=2,"High",S2382=3,"Moderate",S2382&lt;=5,"Low")</f>
        <v>Low</v>
      </c>
      <c r="X2382" s="7">
        <v>5</v>
      </c>
      <c r="Y2382" s="7" t="str" cm="1">
        <f t="array" ref="Y2382">_xlfn.IFS(S2382&lt;=2,"High",S2382=3,"Moderate",S2382&lt;=5,"Low")</f>
        <v>Low</v>
      </c>
      <c r="Z2382" s="7">
        <v>3</v>
      </c>
      <c r="AA2382" s="7" t="str" cm="1">
        <f t="array" ref="AA2382">_xlfn.IFS(S2382&lt;=2,"High",S2382=3,"Moderate",S2382&lt;=5,"Low")</f>
        <v>Low</v>
      </c>
      <c r="AB2382" s="5">
        <v>44937</v>
      </c>
      <c r="AC2382" s="7" t="s">
        <v>91</v>
      </c>
      <c r="AD2382" s="7" t="s">
        <v>41</v>
      </c>
      <c r="AE2382" s="7" t="s">
        <v>62</v>
      </c>
      <c r="AF2382" s="7">
        <v>2</v>
      </c>
      <c r="AG2382" s="8">
        <v>990.45</v>
      </c>
      <c r="AH2382" s="7">
        <v>60</v>
      </c>
      <c r="AI2382" s="7" t="str" cm="1">
        <f t="array" ref="AI2382">_xlfn.IFS(AH2382&lt;=25,"Young",AH2382&lt;=50,"Adult",AH2382&gt;50,"Old")</f>
        <v>Old</v>
      </c>
    </row>
    <row r="2383" spans="1:35" x14ac:dyDescent="0.35">
      <c r="A2383" s="11">
        <v>2913</v>
      </c>
      <c r="B2383" s="9">
        <v>43802</v>
      </c>
      <c r="C2383" s="10">
        <f t="shared" ca="1" si="37"/>
        <v>6.4638888888888886</v>
      </c>
      <c r="D2383" s="11" t="s">
        <v>27</v>
      </c>
      <c r="E2383" s="11" t="s">
        <v>73</v>
      </c>
      <c r="F2383" s="11" t="s">
        <v>29</v>
      </c>
      <c r="G2383" s="11" t="s">
        <v>54</v>
      </c>
      <c r="H2383" s="11" t="s">
        <v>55</v>
      </c>
      <c r="I2383" s="11" t="s">
        <v>45</v>
      </c>
      <c r="J2383" s="11" t="s">
        <v>33</v>
      </c>
      <c r="K2383" s="11" t="s">
        <v>88</v>
      </c>
      <c r="L2383" s="9">
        <v>18551</v>
      </c>
      <c r="M2383" s="11" t="s">
        <v>35</v>
      </c>
      <c r="N2383" s="11" t="s">
        <v>47</v>
      </c>
      <c r="O2383" s="11" t="s">
        <v>48</v>
      </c>
      <c r="P2383" s="11" t="s">
        <v>76</v>
      </c>
      <c r="Q2383" s="11" t="s">
        <v>97</v>
      </c>
      <c r="R2383" s="11" cm="1">
        <f t="array" ref="R2383">_xlfn.IFS(Table3[[#This Row],[Performance Levels]]="Exceeds",4,Table3[[#This Row],[Performance Levels]]="Fully Meets",3,Table3[[#This Row],[Performance Levels]]="PIP",1,Table3[[#This Row],[Performance Levels]]="Needs Improvement",2)</f>
        <v>2</v>
      </c>
      <c r="S2383" s="11">
        <v>2</v>
      </c>
      <c r="T2383" s="11" t="str" cm="1">
        <f t="array" ref="T2383">_xlfn.IFS(S2383&lt;=2,"Excellent",S2383=3,"Average",S2383&lt;=5,"Poor")</f>
        <v>Excellent</v>
      </c>
      <c r="U2383" s="9">
        <v>45051</v>
      </c>
      <c r="V2383" s="11">
        <v>4</v>
      </c>
      <c r="W2383" s="11" t="str" cm="1">
        <f t="array" ref="W2383">_xlfn.IFS(S2383&lt;=2,"High",S2383=3,"Moderate",S2383&lt;=5,"Low")</f>
        <v>High</v>
      </c>
      <c r="X2383" s="11">
        <v>1</v>
      </c>
      <c r="Y2383" s="11" t="str" cm="1">
        <f t="array" ref="Y2383">_xlfn.IFS(S2383&lt;=2,"High",S2383=3,"Moderate",S2383&lt;=5,"Low")</f>
        <v>High</v>
      </c>
      <c r="Z2383" s="11">
        <v>2</v>
      </c>
      <c r="AA2383" s="11" t="str" cm="1">
        <f t="array" ref="AA2383">_xlfn.IFS(S2383&lt;=2,"High",S2383=3,"Moderate",S2383&lt;=5,"Low")</f>
        <v>High</v>
      </c>
      <c r="AB2383" s="9">
        <v>44896</v>
      </c>
      <c r="AC2383" s="11" t="s">
        <v>91</v>
      </c>
      <c r="AD2383" s="11" t="s">
        <v>50</v>
      </c>
      <c r="AE2383" s="11" t="s">
        <v>62</v>
      </c>
      <c r="AF2383" s="11">
        <v>3</v>
      </c>
      <c r="AG2383" s="12">
        <v>989.75</v>
      </c>
      <c r="AH2383" s="11">
        <v>69</v>
      </c>
      <c r="AI2383" s="11" t="str" cm="1">
        <f t="array" ref="AI2383">_xlfn.IFS(AH2383&lt;=25,"Young",AH2383&lt;=50,"Adult",AH2383&gt;50,"Old")</f>
        <v>Old</v>
      </c>
    </row>
    <row r="2384" spans="1:35" x14ac:dyDescent="0.35">
      <c r="A2384" s="7">
        <v>2914</v>
      </c>
      <c r="B2384" s="5">
        <v>43832</v>
      </c>
      <c r="C2384" s="6">
        <f t="shared" ca="1" si="37"/>
        <v>6.3833333333333337</v>
      </c>
      <c r="D2384" s="7" t="s">
        <v>27</v>
      </c>
      <c r="E2384" s="7" t="s">
        <v>80</v>
      </c>
      <c r="F2384" s="7" t="s">
        <v>29</v>
      </c>
      <c r="G2384" s="7" t="s">
        <v>54</v>
      </c>
      <c r="H2384" s="7" t="s">
        <v>31</v>
      </c>
      <c r="I2384" s="7" t="s">
        <v>45</v>
      </c>
      <c r="J2384" s="7" t="s">
        <v>33</v>
      </c>
      <c r="K2384" s="7" t="s">
        <v>88</v>
      </c>
      <c r="L2384" s="5">
        <v>26635</v>
      </c>
      <c r="M2384" s="7" t="s">
        <v>35</v>
      </c>
      <c r="N2384" s="7" t="s">
        <v>47</v>
      </c>
      <c r="O2384" s="7" t="s">
        <v>48</v>
      </c>
      <c r="P2384" s="7" t="s">
        <v>38</v>
      </c>
      <c r="Q2384" s="7" t="s">
        <v>77</v>
      </c>
      <c r="R2384" s="7" cm="1">
        <f t="array" ref="R2384">_xlfn.IFS(Table3[[#This Row],[Performance Levels]]="Exceeds",4,Table3[[#This Row],[Performance Levels]]="Fully Meets",3,Table3[[#This Row],[Performance Levels]]="PIP",1,Table3[[#This Row],[Performance Levels]]="Needs Improvement",2)</f>
        <v>4</v>
      </c>
      <c r="S2384" s="7">
        <v>2</v>
      </c>
      <c r="T2384" s="7" t="str" cm="1">
        <f t="array" ref="T2384">_xlfn.IFS(S2384&lt;=2,"Excellent",S2384=3,"Average",S2384&lt;=5,"Poor")</f>
        <v>Excellent</v>
      </c>
      <c r="U2384" s="5">
        <v>45075</v>
      </c>
      <c r="V2384" s="7">
        <v>5</v>
      </c>
      <c r="W2384" s="7" t="str" cm="1">
        <f t="array" ref="W2384">_xlfn.IFS(S2384&lt;=2,"High",S2384=3,"Moderate",S2384&lt;=5,"Low")</f>
        <v>High</v>
      </c>
      <c r="X2384" s="7">
        <v>3</v>
      </c>
      <c r="Y2384" s="7" t="str" cm="1">
        <f t="array" ref="Y2384">_xlfn.IFS(S2384&lt;=2,"High",S2384=3,"Moderate",S2384&lt;=5,"Low")</f>
        <v>High</v>
      </c>
      <c r="Z2384" s="7">
        <v>3</v>
      </c>
      <c r="AA2384" s="7" t="str" cm="1">
        <f t="array" ref="AA2384">_xlfn.IFS(S2384&lt;=2,"High",S2384=3,"Moderate",S2384&lt;=5,"Low")</f>
        <v>High</v>
      </c>
      <c r="AB2384" s="5">
        <v>44849</v>
      </c>
      <c r="AC2384" s="7" t="s">
        <v>91</v>
      </c>
      <c r="AD2384" s="7" t="s">
        <v>41</v>
      </c>
      <c r="AE2384" s="7" t="s">
        <v>42</v>
      </c>
      <c r="AF2384" s="7">
        <v>1</v>
      </c>
      <c r="AG2384" s="8">
        <v>194.13</v>
      </c>
      <c r="AH2384" s="7">
        <v>48</v>
      </c>
      <c r="AI2384" s="7" t="str" cm="1">
        <f t="array" ref="AI2384">_xlfn.IFS(AH2384&lt;=25,"Young",AH2384&lt;=50,"Adult",AH2384&gt;50,"Old")</f>
        <v>Adult</v>
      </c>
    </row>
    <row r="2385" spans="1:35" x14ac:dyDescent="0.35">
      <c r="A2385" s="11">
        <v>2915</v>
      </c>
      <c r="B2385" s="9">
        <v>44681</v>
      </c>
      <c r="C2385" s="10">
        <f t="shared" ca="1" si="37"/>
        <v>4.0555555555555554</v>
      </c>
      <c r="D2385" s="11" t="s">
        <v>27</v>
      </c>
      <c r="E2385" s="11" t="s">
        <v>53</v>
      </c>
      <c r="F2385" s="11" t="s">
        <v>107</v>
      </c>
      <c r="G2385" s="11" t="s">
        <v>54</v>
      </c>
      <c r="H2385" s="11" t="s">
        <v>55</v>
      </c>
      <c r="I2385" s="11" t="s">
        <v>45</v>
      </c>
      <c r="J2385" s="11" t="s">
        <v>33</v>
      </c>
      <c r="K2385" s="11" t="s">
        <v>69</v>
      </c>
      <c r="L2385" s="9">
        <v>33850</v>
      </c>
      <c r="M2385" s="11" t="s">
        <v>35</v>
      </c>
      <c r="N2385" s="11" t="s">
        <v>47</v>
      </c>
      <c r="O2385" s="11" t="s">
        <v>83</v>
      </c>
      <c r="P2385" s="11" t="s">
        <v>38</v>
      </c>
      <c r="Q2385" s="11" t="s">
        <v>77</v>
      </c>
      <c r="R2385" s="11" cm="1">
        <f t="array" ref="R2385">_xlfn.IFS(Table3[[#This Row],[Performance Levels]]="Exceeds",4,Table3[[#This Row],[Performance Levels]]="Fully Meets",3,Table3[[#This Row],[Performance Levels]]="PIP",1,Table3[[#This Row],[Performance Levels]]="Needs Improvement",2)</f>
        <v>4</v>
      </c>
      <c r="S2385" s="11">
        <v>1</v>
      </c>
      <c r="T2385" s="11" t="str" cm="1">
        <f t="array" ref="T2385">_xlfn.IFS(S2385&lt;=2,"Excellent",S2385=3,"Average",S2385&lt;=5,"Poor")</f>
        <v>Excellent</v>
      </c>
      <c r="U2385" s="9">
        <v>45045</v>
      </c>
      <c r="V2385" s="11">
        <v>3</v>
      </c>
      <c r="W2385" s="11" t="str" cm="1">
        <f t="array" ref="W2385">_xlfn.IFS(S2385&lt;=2,"High",S2385=3,"Moderate",S2385&lt;=5,"Low")</f>
        <v>High</v>
      </c>
      <c r="X2385" s="11">
        <v>4</v>
      </c>
      <c r="Y2385" s="11" t="str" cm="1">
        <f t="array" ref="Y2385">_xlfn.IFS(S2385&lt;=2,"High",S2385=3,"Moderate",S2385&lt;=5,"Low")</f>
        <v>High</v>
      </c>
      <c r="Z2385" s="11">
        <v>2</v>
      </c>
      <c r="AA2385" s="11" t="str" cm="1">
        <f t="array" ref="AA2385">_xlfn.IFS(S2385&lt;=2,"High",S2385=3,"Moderate",S2385&lt;=5,"Low")</f>
        <v>High</v>
      </c>
      <c r="AB2385" s="9">
        <v>45010</v>
      </c>
      <c r="AC2385" s="11" t="s">
        <v>67</v>
      </c>
      <c r="AD2385" s="11" t="s">
        <v>41</v>
      </c>
      <c r="AE2385" s="11" t="s">
        <v>51</v>
      </c>
      <c r="AF2385" s="11">
        <v>2</v>
      </c>
      <c r="AG2385" s="12">
        <v>993.79</v>
      </c>
      <c r="AH2385" s="11">
        <v>30</v>
      </c>
      <c r="AI2385" s="11" t="str" cm="1">
        <f t="array" ref="AI2385">_xlfn.IFS(AH2385&lt;=25,"Young",AH2385&lt;=50,"Adult",AH2385&gt;50,"Old")</f>
        <v>Adult</v>
      </c>
    </row>
    <row r="2386" spans="1:35" x14ac:dyDescent="0.35">
      <c r="A2386" s="7">
        <v>2916</v>
      </c>
      <c r="B2386" s="5">
        <v>44016</v>
      </c>
      <c r="C2386" s="6">
        <f t="shared" ca="1" si="37"/>
        <v>5.8777777777777782</v>
      </c>
      <c r="D2386" s="7" t="s">
        <v>27</v>
      </c>
      <c r="E2386" s="7" t="s">
        <v>68</v>
      </c>
      <c r="F2386" s="7" t="s">
        <v>107</v>
      </c>
      <c r="G2386" s="7" t="s">
        <v>45</v>
      </c>
      <c r="H2386" s="7" t="s">
        <v>31</v>
      </c>
      <c r="I2386" s="7" t="s">
        <v>32</v>
      </c>
      <c r="J2386" s="7" t="s">
        <v>33</v>
      </c>
      <c r="K2386" s="7" t="s">
        <v>57</v>
      </c>
      <c r="L2386" s="5">
        <v>19386</v>
      </c>
      <c r="M2386" s="7" t="s">
        <v>35</v>
      </c>
      <c r="N2386" s="7" t="s">
        <v>47</v>
      </c>
      <c r="O2386" s="7" t="s">
        <v>37</v>
      </c>
      <c r="P2386" s="7" t="s">
        <v>60</v>
      </c>
      <c r="Q2386" s="7" t="s">
        <v>97</v>
      </c>
      <c r="R2386" s="7" cm="1">
        <f t="array" ref="R2386">_xlfn.IFS(Table3[[#This Row],[Performance Levels]]="Exceeds",4,Table3[[#This Row],[Performance Levels]]="Fully Meets",3,Table3[[#This Row],[Performance Levels]]="PIP",1,Table3[[#This Row],[Performance Levels]]="Needs Improvement",2)</f>
        <v>2</v>
      </c>
      <c r="S2386" s="7">
        <v>2</v>
      </c>
      <c r="T2386" s="7" t="str" cm="1">
        <f t="array" ref="T2386">_xlfn.IFS(S2386&lt;=2,"Excellent",S2386=3,"Average",S2386&lt;=5,"Poor")</f>
        <v>Excellent</v>
      </c>
      <c r="U2386" s="5">
        <v>44977</v>
      </c>
      <c r="V2386" s="7">
        <v>4</v>
      </c>
      <c r="W2386" s="7" t="str" cm="1">
        <f t="array" ref="W2386">_xlfn.IFS(S2386&lt;=2,"High",S2386=3,"Moderate",S2386&lt;=5,"Low")</f>
        <v>High</v>
      </c>
      <c r="X2386" s="7">
        <v>4</v>
      </c>
      <c r="Y2386" s="7" t="str" cm="1">
        <f t="array" ref="Y2386">_xlfn.IFS(S2386&lt;=2,"High",S2386=3,"Moderate",S2386&lt;=5,"Low")</f>
        <v>High</v>
      </c>
      <c r="Z2386" s="7">
        <v>2</v>
      </c>
      <c r="AA2386" s="7" t="str" cm="1">
        <f t="array" ref="AA2386">_xlfn.IFS(S2386&lt;=2,"High",S2386=3,"Moderate",S2386&lt;=5,"Low")</f>
        <v>High</v>
      </c>
      <c r="AB2386" s="5">
        <v>44843</v>
      </c>
      <c r="AC2386" s="7" t="s">
        <v>67</v>
      </c>
      <c r="AD2386" s="7" t="s">
        <v>41</v>
      </c>
      <c r="AE2386" s="7" t="s">
        <v>51</v>
      </c>
      <c r="AF2386" s="7">
        <v>2</v>
      </c>
      <c r="AG2386" s="8">
        <v>932.4</v>
      </c>
      <c r="AH2386" s="7">
        <v>67</v>
      </c>
      <c r="AI2386" s="7" t="str" cm="1">
        <f t="array" ref="AI2386">_xlfn.IFS(AH2386&lt;=25,"Young",AH2386&lt;=50,"Adult",AH2386&gt;50,"Old")</f>
        <v>Old</v>
      </c>
    </row>
    <row r="2387" spans="1:35" x14ac:dyDescent="0.35">
      <c r="A2387" s="11">
        <v>2917</v>
      </c>
      <c r="B2387" s="9">
        <v>43866</v>
      </c>
      <c r="C2387" s="10">
        <f t="shared" ca="1" si="37"/>
        <v>6.291666666666667</v>
      </c>
      <c r="D2387" s="11" t="s">
        <v>27</v>
      </c>
      <c r="E2387" s="11" t="s">
        <v>28</v>
      </c>
      <c r="F2387" s="11" t="s">
        <v>29</v>
      </c>
      <c r="G2387" s="11" t="s">
        <v>30</v>
      </c>
      <c r="H2387" s="11" t="s">
        <v>44</v>
      </c>
      <c r="I2387" s="11" t="s">
        <v>45</v>
      </c>
      <c r="J2387" s="11" t="s">
        <v>33</v>
      </c>
      <c r="K2387" s="11" t="s">
        <v>69</v>
      </c>
      <c r="L2387" s="9">
        <v>33597</v>
      </c>
      <c r="M2387" s="11" t="s">
        <v>35</v>
      </c>
      <c r="N2387" s="11" t="s">
        <v>47</v>
      </c>
      <c r="O2387" s="11" t="s">
        <v>59</v>
      </c>
      <c r="P2387" s="11" t="s">
        <v>38</v>
      </c>
      <c r="Q2387" s="11" t="s">
        <v>77</v>
      </c>
      <c r="R2387" s="11" cm="1">
        <f t="array" ref="R2387">_xlfn.IFS(Table3[[#This Row],[Performance Levels]]="Exceeds",4,Table3[[#This Row],[Performance Levels]]="Fully Meets",3,Table3[[#This Row],[Performance Levels]]="PIP",1,Table3[[#This Row],[Performance Levels]]="Needs Improvement",2)</f>
        <v>4</v>
      </c>
      <c r="S2387" s="11">
        <v>4</v>
      </c>
      <c r="T2387" s="11" t="str" cm="1">
        <f t="array" ref="T2387">_xlfn.IFS(S2387&lt;=2,"Excellent",S2387=3,"Average",S2387&lt;=5,"Poor")</f>
        <v>Poor</v>
      </c>
      <c r="U2387" s="9">
        <v>44943</v>
      </c>
      <c r="V2387" s="11">
        <v>1</v>
      </c>
      <c r="W2387" s="11" t="str" cm="1">
        <f t="array" ref="W2387">_xlfn.IFS(S2387&lt;=2,"High",S2387=3,"Moderate",S2387&lt;=5,"Low")</f>
        <v>Low</v>
      </c>
      <c r="X2387" s="11">
        <v>4</v>
      </c>
      <c r="Y2387" s="11" t="str" cm="1">
        <f t="array" ref="Y2387">_xlfn.IFS(S2387&lt;=2,"High",S2387=3,"Moderate",S2387&lt;=5,"Low")</f>
        <v>Low</v>
      </c>
      <c r="Z2387" s="11">
        <v>5</v>
      </c>
      <c r="AA2387" s="11" t="str" cm="1">
        <f t="array" ref="AA2387">_xlfn.IFS(S2387&lt;=2,"High",S2387=3,"Moderate",S2387&lt;=5,"Low")</f>
        <v>Low</v>
      </c>
      <c r="AB2387" s="9">
        <v>44849</v>
      </c>
      <c r="AC2387" s="11" t="s">
        <v>49</v>
      </c>
      <c r="AD2387" s="11" t="s">
        <v>50</v>
      </c>
      <c r="AE2387" s="11" t="s">
        <v>72</v>
      </c>
      <c r="AF2387" s="11">
        <v>3</v>
      </c>
      <c r="AG2387" s="12">
        <v>636.37</v>
      </c>
      <c r="AH2387" s="11">
        <v>29</v>
      </c>
      <c r="AI2387" s="11" t="str" cm="1">
        <f t="array" ref="AI2387">_xlfn.IFS(AH2387&lt;=25,"Young",AH2387&lt;=50,"Adult",AH2387&gt;50,"Old")</f>
        <v>Adult</v>
      </c>
    </row>
    <row r="2388" spans="1:35" x14ac:dyDescent="0.35">
      <c r="A2388" s="7">
        <v>2918</v>
      </c>
      <c r="B2388" s="5">
        <v>43456</v>
      </c>
      <c r="C2388" s="6">
        <f t="shared" ca="1" si="37"/>
        <v>7.4111111111111114</v>
      </c>
      <c r="D2388" s="7" t="s">
        <v>27</v>
      </c>
      <c r="E2388" s="7" t="s">
        <v>84</v>
      </c>
      <c r="F2388" s="7" t="s">
        <v>29</v>
      </c>
      <c r="G2388" s="7" t="s">
        <v>45</v>
      </c>
      <c r="H2388" s="7" t="s">
        <v>55</v>
      </c>
      <c r="I2388" s="7" t="s">
        <v>54</v>
      </c>
      <c r="J2388" s="7" t="s">
        <v>33</v>
      </c>
      <c r="K2388" s="7" t="s">
        <v>69</v>
      </c>
      <c r="L2388" s="5">
        <v>28983</v>
      </c>
      <c r="M2388" s="7" t="s">
        <v>35</v>
      </c>
      <c r="N2388" s="7" t="s">
        <v>36</v>
      </c>
      <c r="O2388" s="7" t="s">
        <v>71</v>
      </c>
      <c r="P2388" s="7" t="s">
        <v>38</v>
      </c>
      <c r="Q2388" s="7" t="s">
        <v>77</v>
      </c>
      <c r="R2388" s="7" cm="1">
        <f t="array" ref="R2388">_xlfn.IFS(Table3[[#This Row],[Performance Levels]]="Exceeds",4,Table3[[#This Row],[Performance Levels]]="Fully Meets",3,Table3[[#This Row],[Performance Levels]]="PIP",1,Table3[[#This Row],[Performance Levels]]="Needs Improvement",2)</f>
        <v>4</v>
      </c>
      <c r="S2388" s="7">
        <v>4</v>
      </c>
      <c r="T2388" s="7" t="str" cm="1">
        <f t="array" ref="T2388">_xlfn.IFS(S2388&lt;=2,"Excellent",S2388=3,"Average",S2388&lt;=5,"Poor")</f>
        <v>Poor</v>
      </c>
      <c r="U2388" s="5">
        <v>44906</v>
      </c>
      <c r="V2388" s="7">
        <v>4</v>
      </c>
      <c r="W2388" s="7" t="str" cm="1">
        <f t="array" ref="W2388">_xlfn.IFS(S2388&lt;=2,"High",S2388=3,"Moderate",S2388&lt;=5,"Low")</f>
        <v>Low</v>
      </c>
      <c r="X2388" s="7">
        <v>3</v>
      </c>
      <c r="Y2388" s="7" t="str" cm="1">
        <f t="array" ref="Y2388">_xlfn.IFS(S2388&lt;=2,"High",S2388=3,"Moderate",S2388&lt;=5,"Low")</f>
        <v>Low</v>
      </c>
      <c r="Z2388" s="7">
        <v>1</v>
      </c>
      <c r="AA2388" s="7" t="str" cm="1">
        <f t="array" ref="AA2388">_xlfn.IFS(S2388&lt;=2,"High",S2388=3,"Moderate",S2388&lt;=5,"Low")</f>
        <v>Low</v>
      </c>
      <c r="AB2388" s="5">
        <v>44801</v>
      </c>
      <c r="AC2388" s="7" t="s">
        <v>61</v>
      </c>
      <c r="AD2388" s="7" t="s">
        <v>50</v>
      </c>
      <c r="AE2388" s="7" t="s">
        <v>42</v>
      </c>
      <c r="AF2388" s="7">
        <v>1</v>
      </c>
      <c r="AG2388" s="8">
        <v>333.03</v>
      </c>
      <c r="AH2388" s="7">
        <v>39</v>
      </c>
      <c r="AI2388" s="7" t="str" cm="1">
        <f t="array" ref="AI2388">_xlfn.IFS(AH2388&lt;=25,"Young",AH2388&lt;=50,"Adult",AH2388&gt;50,"Old")</f>
        <v>Adult</v>
      </c>
    </row>
    <row r="2389" spans="1:35" x14ac:dyDescent="0.35">
      <c r="A2389" s="11">
        <v>2919</v>
      </c>
      <c r="B2389" s="9">
        <v>43576</v>
      </c>
      <c r="C2389" s="10">
        <f t="shared" ca="1" si="37"/>
        <v>7.0805555555555557</v>
      </c>
      <c r="D2389" s="11" t="s">
        <v>27</v>
      </c>
      <c r="E2389" s="11" t="s">
        <v>43</v>
      </c>
      <c r="F2389" s="11" t="s">
        <v>29</v>
      </c>
      <c r="G2389" s="11" t="s">
        <v>54</v>
      </c>
      <c r="H2389" s="11" t="s">
        <v>44</v>
      </c>
      <c r="I2389" s="11" t="s">
        <v>45</v>
      </c>
      <c r="J2389" s="11" t="s">
        <v>33</v>
      </c>
      <c r="K2389" s="11" t="s">
        <v>69</v>
      </c>
      <c r="L2389" s="9">
        <v>32454</v>
      </c>
      <c r="M2389" s="11" t="s">
        <v>35</v>
      </c>
      <c r="N2389" s="11" t="s">
        <v>36</v>
      </c>
      <c r="O2389" s="11" t="s">
        <v>37</v>
      </c>
      <c r="P2389" s="11" t="s">
        <v>60</v>
      </c>
      <c r="Q2389" s="11" t="s">
        <v>97</v>
      </c>
      <c r="R2389" s="11" cm="1">
        <f t="array" ref="R2389">_xlfn.IFS(Table3[[#This Row],[Performance Levels]]="Exceeds",4,Table3[[#This Row],[Performance Levels]]="Fully Meets",3,Table3[[#This Row],[Performance Levels]]="PIP",1,Table3[[#This Row],[Performance Levels]]="Needs Improvement",2)</f>
        <v>2</v>
      </c>
      <c r="S2389" s="11">
        <v>5</v>
      </c>
      <c r="T2389" s="11" t="str" cm="1">
        <f t="array" ref="T2389">_xlfn.IFS(S2389&lt;=2,"Excellent",S2389=3,"Average",S2389&lt;=5,"Poor")</f>
        <v>Poor</v>
      </c>
      <c r="U2389" s="9">
        <v>45088</v>
      </c>
      <c r="V2389" s="11">
        <v>5</v>
      </c>
      <c r="W2389" s="11" t="str" cm="1">
        <f t="array" ref="W2389">_xlfn.IFS(S2389&lt;=2,"High",S2389=3,"Moderate",S2389&lt;=5,"Low")</f>
        <v>Low</v>
      </c>
      <c r="X2389" s="11">
        <v>1</v>
      </c>
      <c r="Y2389" s="11" t="str" cm="1">
        <f t="array" ref="Y2389">_xlfn.IFS(S2389&lt;=2,"High",S2389=3,"Moderate",S2389&lt;=5,"Low")</f>
        <v>Low</v>
      </c>
      <c r="Z2389" s="11">
        <v>2</v>
      </c>
      <c r="AA2389" s="11" t="str" cm="1">
        <f t="array" ref="AA2389">_xlfn.IFS(S2389&lt;=2,"High",S2389=3,"Moderate",S2389&lt;=5,"Low")</f>
        <v>Low</v>
      </c>
      <c r="AB2389" s="9">
        <v>45039</v>
      </c>
      <c r="AC2389" s="11" t="s">
        <v>67</v>
      </c>
      <c r="AD2389" s="11" t="s">
        <v>41</v>
      </c>
      <c r="AE2389" s="11" t="s">
        <v>42</v>
      </c>
      <c r="AF2389" s="11">
        <v>1</v>
      </c>
      <c r="AG2389" s="12">
        <v>195.63</v>
      </c>
      <c r="AH2389" s="11">
        <v>31</v>
      </c>
      <c r="AI2389" s="11" t="str" cm="1">
        <f t="array" ref="AI2389">_xlfn.IFS(AH2389&lt;=25,"Young",AH2389&lt;=50,"Adult",AH2389&gt;50,"Old")</f>
        <v>Adult</v>
      </c>
    </row>
    <row r="2390" spans="1:35" x14ac:dyDescent="0.35">
      <c r="A2390" s="7">
        <v>2920</v>
      </c>
      <c r="B2390" s="5">
        <v>43924</v>
      </c>
      <c r="C2390" s="6">
        <f t="shared" ca="1" si="37"/>
        <v>6.1305555555555555</v>
      </c>
      <c r="D2390" s="7" t="s">
        <v>27</v>
      </c>
      <c r="E2390" s="7" t="s">
        <v>86</v>
      </c>
      <c r="F2390" s="7" t="s">
        <v>29</v>
      </c>
      <c r="G2390" s="7" t="s">
        <v>54</v>
      </c>
      <c r="H2390" s="7" t="s">
        <v>44</v>
      </c>
      <c r="I2390" s="7" t="s">
        <v>45</v>
      </c>
      <c r="J2390" s="7" t="s">
        <v>33</v>
      </c>
      <c r="K2390" s="7" t="s">
        <v>69</v>
      </c>
      <c r="L2390" s="5">
        <v>21592</v>
      </c>
      <c r="M2390" s="7" t="s">
        <v>35</v>
      </c>
      <c r="N2390" s="7" t="s">
        <v>47</v>
      </c>
      <c r="O2390" s="7" t="s">
        <v>48</v>
      </c>
      <c r="P2390" s="7" t="s">
        <v>60</v>
      </c>
      <c r="Q2390" s="7" t="s">
        <v>77</v>
      </c>
      <c r="R2390" s="7" cm="1">
        <f t="array" ref="R2390">_xlfn.IFS(Table3[[#This Row],[Performance Levels]]="Exceeds",4,Table3[[#This Row],[Performance Levels]]="Fully Meets",3,Table3[[#This Row],[Performance Levels]]="PIP",1,Table3[[#This Row],[Performance Levels]]="Needs Improvement",2)</f>
        <v>4</v>
      </c>
      <c r="S2390" s="7">
        <v>5</v>
      </c>
      <c r="T2390" s="7" t="str" cm="1">
        <f t="array" ref="T2390">_xlfn.IFS(S2390&lt;=2,"Excellent",S2390=3,"Average",S2390&lt;=5,"Poor")</f>
        <v>Poor</v>
      </c>
      <c r="U2390" s="5">
        <v>44961</v>
      </c>
      <c r="V2390" s="7">
        <v>2</v>
      </c>
      <c r="W2390" s="7" t="str" cm="1">
        <f t="array" ref="W2390">_xlfn.IFS(S2390&lt;=2,"High",S2390=3,"Moderate",S2390&lt;=5,"Low")</f>
        <v>Low</v>
      </c>
      <c r="X2390" s="7">
        <v>4</v>
      </c>
      <c r="Y2390" s="7" t="str" cm="1">
        <f t="array" ref="Y2390">_xlfn.IFS(S2390&lt;=2,"High",S2390=3,"Moderate",S2390&lt;=5,"Low")</f>
        <v>Low</v>
      </c>
      <c r="Z2390" s="7">
        <v>4</v>
      </c>
      <c r="AA2390" s="7" t="str" cm="1">
        <f t="array" ref="AA2390">_xlfn.IFS(S2390&lt;=2,"High",S2390=3,"Moderate",S2390&lt;=5,"Low")</f>
        <v>Low</v>
      </c>
      <c r="AB2390" s="5">
        <v>44831</v>
      </c>
      <c r="AC2390" s="7" t="s">
        <v>67</v>
      </c>
      <c r="AD2390" s="7" t="s">
        <v>50</v>
      </c>
      <c r="AE2390" s="7" t="s">
        <v>62</v>
      </c>
      <c r="AF2390" s="7">
        <v>2</v>
      </c>
      <c r="AG2390" s="8">
        <v>140.27000000000001</v>
      </c>
      <c r="AH2390" s="7">
        <v>61</v>
      </c>
      <c r="AI2390" s="7" t="str" cm="1">
        <f t="array" ref="AI2390">_xlfn.IFS(AH2390&lt;=25,"Young",AH2390&lt;=50,"Adult",AH2390&gt;50,"Old")</f>
        <v>Old</v>
      </c>
    </row>
    <row r="2391" spans="1:35" x14ac:dyDescent="0.35">
      <c r="A2391" s="11">
        <v>2921</v>
      </c>
      <c r="B2391" s="9">
        <v>43365</v>
      </c>
      <c r="C2391" s="10">
        <f t="shared" ca="1" si="37"/>
        <v>7.6611111111111114</v>
      </c>
      <c r="D2391" s="11" t="s">
        <v>27</v>
      </c>
      <c r="E2391" s="11" t="s">
        <v>63</v>
      </c>
      <c r="F2391" s="11" t="s">
        <v>29</v>
      </c>
      <c r="G2391" s="11" t="s">
        <v>54</v>
      </c>
      <c r="H2391" s="11" t="s">
        <v>55</v>
      </c>
      <c r="I2391" s="11" t="s">
        <v>45</v>
      </c>
      <c r="J2391" s="11" t="s">
        <v>33</v>
      </c>
      <c r="K2391" s="11" t="s">
        <v>46</v>
      </c>
      <c r="L2391" s="9">
        <v>21040</v>
      </c>
      <c r="M2391" s="11" t="s">
        <v>35</v>
      </c>
      <c r="N2391" s="11" t="s">
        <v>36</v>
      </c>
      <c r="O2391" s="11" t="s">
        <v>83</v>
      </c>
      <c r="P2391" s="11" t="s">
        <v>76</v>
      </c>
      <c r="Q2391" s="11" t="s">
        <v>77</v>
      </c>
      <c r="R2391" s="11" cm="1">
        <f t="array" ref="R2391">_xlfn.IFS(Table3[[#This Row],[Performance Levels]]="Exceeds",4,Table3[[#This Row],[Performance Levels]]="Fully Meets",3,Table3[[#This Row],[Performance Levels]]="PIP",1,Table3[[#This Row],[Performance Levels]]="Needs Improvement",2)</f>
        <v>4</v>
      </c>
      <c r="S2391" s="11">
        <v>2</v>
      </c>
      <c r="T2391" s="11" t="str" cm="1">
        <f t="array" ref="T2391">_xlfn.IFS(S2391&lt;=2,"Excellent",S2391=3,"Average",S2391&lt;=5,"Poor")</f>
        <v>Excellent</v>
      </c>
      <c r="U2391" s="9">
        <v>45000</v>
      </c>
      <c r="V2391" s="11">
        <v>5</v>
      </c>
      <c r="W2391" s="11" t="str" cm="1">
        <f t="array" ref="W2391">_xlfn.IFS(S2391&lt;=2,"High",S2391=3,"Moderate",S2391&lt;=5,"Low")</f>
        <v>High</v>
      </c>
      <c r="X2391" s="11">
        <v>2</v>
      </c>
      <c r="Y2391" s="11" t="str" cm="1">
        <f t="array" ref="Y2391">_xlfn.IFS(S2391&lt;=2,"High",S2391=3,"Moderate",S2391&lt;=5,"Low")</f>
        <v>High</v>
      </c>
      <c r="Z2391" s="11">
        <v>3</v>
      </c>
      <c r="AA2391" s="11" t="str" cm="1">
        <f t="array" ref="AA2391">_xlfn.IFS(S2391&lt;=2,"High",S2391=3,"Moderate",S2391&lt;=5,"Low")</f>
        <v>High</v>
      </c>
      <c r="AB2391" s="9">
        <v>44937</v>
      </c>
      <c r="AC2391" s="11" t="s">
        <v>49</v>
      </c>
      <c r="AD2391" s="11" t="s">
        <v>50</v>
      </c>
      <c r="AE2391" s="11" t="s">
        <v>51</v>
      </c>
      <c r="AF2391" s="11">
        <v>1</v>
      </c>
      <c r="AG2391" s="12">
        <v>465.54</v>
      </c>
      <c r="AH2391" s="11">
        <v>61</v>
      </c>
      <c r="AI2391" s="11" t="str" cm="1">
        <f t="array" ref="AI2391">_xlfn.IFS(AH2391&lt;=25,"Young",AH2391&lt;=50,"Adult",AH2391&gt;50,"Old")</f>
        <v>Old</v>
      </c>
    </row>
    <row r="2392" spans="1:35" x14ac:dyDescent="0.35">
      <c r="A2392" s="7">
        <v>2922</v>
      </c>
      <c r="B2392" s="5">
        <v>44848</v>
      </c>
      <c r="C2392" s="6">
        <f t="shared" ca="1" si="37"/>
        <v>3.6</v>
      </c>
      <c r="D2392" s="7" t="s">
        <v>27</v>
      </c>
      <c r="E2392" s="7" t="s">
        <v>68</v>
      </c>
      <c r="F2392" s="7" t="s">
        <v>29</v>
      </c>
      <c r="G2392" s="7" t="s">
        <v>45</v>
      </c>
      <c r="H2392" s="7" t="s">
        <v>55</v>
      </c>
      <c r="I2392" s="7" t="s">
        <v>54</v>
      </c>
      <c r="J2392" s="7" t="s">
        <v>33</v>
      </c>
      <c r="K2392" s="7" t="s">
        <v>64</v>
      </c>
      <c r="L2392" s="5">
        <v>34084</v>
      </c>
      <c r="M2392" s="7" t="s">
        <v>35</v>
      </c>
      <c r="N2392" s="7" t="s">
        <v>36</v>
      </c>
      <c r="O2392" s="7" t="s">
        <v>59</v>
      </c>
      <c r="P2392" s="7" t="s">
        <v>66</v>
      </c>
      <c r="Q2392" s="7" t="s">
        <v>77</v>
      </c>
      <c r="R2392" s="7" cm="1">
        <f t="array" ref="R2392">_xlfn.IFS(Table3[[#This Row],[Performance Levels]]="Exceeds",4,Table3[[#This Row],[Performance Levels]]="Fully Meets",3,Table3[[#This Row],[Performance Levels]]="PIP",1,Table3[[#This Row],[Performance Levels]]="Needs Improvement",2)</f>
        <v>4</v>
      </c>
      <c r="S2392" s="7">
        <v>5</v>
      </c>
      <c r="T2392" s="7" t="str" cm="1">
        <f t="array" ref="T2392">_xlfn.IFS(S2392&lt;=2,"Excellent",S2392=3,"Average",S2392&lt;=5,"Poor")</f>
        <v>Poor</v>
      </c>
      <c r="U2392" s="5">
        <v>45045</v>
      </c>
      <c r="V2392" s="7">
        <v>4</v>
      </c>
      <c r="W2392" s="7" t="str" cm="1">
        <f t="array" ref="W2392">_xlfn.IFS(S2392&lt;=2,"High",S2392=3,"Moderate",S2392&lt;=5,"Low")</f>
        <v>Low</v>
      </c>
      <c r="X2392" s="7">
        <v>2</v>
      </c>
      <c r="Y2392" s="7" t="str" cm="1">
        <f t="array" ref="Y2392">_xlfn.IFS(S2392&lt;=2,"High",S2392=3,"Moderate",S2392&lt;=5,"Low")</f>
        <v>Low</v>
      </c>
      <c r="Z2392" s="7">
        <v>5</v>
      </c>
      <c r="AA2392" s="7" t="str" cm="1">
        <f t="array" ref="AA2392">_xlfn.IFS(S2392&lt;=2,"High",S2392=3,"Moderate",S2392&lt;=5,"Low")</f>
        <v>Low</v>
      </c>
      <c r="AB2392" s="5">
        <v>45065</v>
      </c>
      <c r="AC2392" s="7" t="s">
        <v>67</v>
      </c>
      <c r="AD2392" s="7" t="s">
        <v>50</v>
      </c>
      <c r="AE2392" s="7" t="s">
        <v>51</v>
      </c>
      <c r="AF2392" s="7">
        <v>1</v>
      </c>
      <c r="AG2392" s="8">
        <v>713.3</v>
      </c>
      <c r="AH2392" s="7">
        <v>29</v>
      </c>
      <c r="AI2392" s="7" t="str" cm="1">
        <f t="array" ref="AI2392">_xlfn.IFS(AH2392&lt;=25,"Young",AH2392&lt;=50,"Adult",AH2392&gt;50,"Old")</f>
        <v>Adult</v>
      </c>
    </row>
    <row r="2393" spans="1:35" x14ac:dyDescent="0.35">
      <c r="A2393" s="11">
        <v>2923</v>
      </c>
      <c r="B2393" s="9">
        <v>44604</v>
      </c>
      <c r="C2393" s="10">
        <f t="shared" ca="1" si="37"/>
        <v>4.2722222222222221</v>
      </c>
      <c r="D2393" s="11" t="s">
        <v>27</v>
      </c>
      <c r="E2393" s="11" t="s">
        <v>28</v>
      </c>
      <c r="F2393" s="11" t="s">
        <v>29</v>
      </c>
      <c r="G2393" s="11" t="s">
        <v>45</v>
      </c>
      <c r="H2393" s="11" t="s">
        <v>44</v>
      </c>
      <c r="I2393" s="11" t="s">
        <v>45</v>
      </c>
      <c r="J2393" s="11" t="s">
        <v>33</v>
      </c>
      <c r="K2393" s="11" t="s">
        <v>69</v>
      </c>
      <c r="L2393" s="9">
        <v>29403</v>
      </c>
      <c r="M2393" s="11" t="s">
        <v>35</v>
      </c>
      <c r="N2393" s="11" t="s">
        <v>36</v>
      </c>
      <c r="O2393" s="11" t="s">
        <v>37</v>
      </c>
      <c r="P2393" s="11" t="s">
        <v>66</v>
      </c>
      <c r="Q2393" s="11" t="s">
        <v>97</v>
      </c>
      <c r="R2393" s="11" cm="1">
        <f t="array" ref="R2393">_xlfn.IFS(Table3[[#This Row],[Performance Levels]]="Exceeds",4,Table3[[#This Row],[Performance Levels]]="Fully Meets",3,Table3[[#This Row],[Performance Levels]]="PIP",1,Table3[[#This Row],[Performance Levels]]="Needs Improvement",2)</f>
        <v>2</v>
      </c>
      <c r="S2393" s="11">
        <v>4</v>
      </c>
      <c r="T2393" s="11" t="str" cm="1">
        <f t="array" ref="T2393">_xlfn.IFS(S2393&lt;=2,"Excellent",S2393=3,"Average",S2393&lt;=5,"Poor")</f>
        <v>Poor</v>
      </c>
      <c r="U2393" s="9">
        <v>45052</v>
      </c>
      <c r="V2393" s="11">
        <v>5</v>
      </c>
      <c r="W2393" s="11" t="str" cm="1">
        <f t="array" ref="W2393">_xlfn.IFS(S2393&lt;=2,"High",S2393=3,"Moderate",S2393&lt;=5,"Low")</f>
        <v>Low</v>
      </c>
      <c r="X2393" s="11">
        <v>1</v>
      </c>
      <c r="Y2393" s="11" t="str" cm="1">
        <f t="array" ref="Y2393">_xlfn.IFS(S2393&lt;=2,"High",S2393=3,"Moderate",S2393&lt;=5,"Low")</f>
        <v>Low</v>
      </c>
      <c r="Z2393" s="11">
        <v>2</v>
      </c>
      <c r="AA2393" s="11" t="str" cm="1">
        <f t="array" ref="AA2393">_xlfn.IFS(S2393&lt;=2,"High",S2393=3,"Moderate",S2393&lt;=5,"Low")</f>
        <v>Low</v>
      </c>
      <c r="AB2393" s="9">
        <v>44849</v>
      </c>
      <c r="AC2393" s="11" t="s">
        <v>67</v>
      </c>
      <c r="AD2393" s="11" t="s">
        <v>41</v>
      </c>
      <c r="AE2393" s="11" t="s">
        <v>42</v>
      </c>
      <c r="AF2393" s="11">
        <v>4</v>
      </c>
      <c r="AG2393" s="12">
        <v>632.73</v>
      </c>
      <c r="AH2393" s="11">
        <v>42</v>
      </c>
      <c r="AI2393" s="11" t="str" cm="1">
        <f t="array" ref="AI2393">_xlfn.IFS(AH2393&lt;=25,"Young",AH2393&lt;=50,"Adult",AH2393&gt;50,"Old")</f>
        <v>Adult</v>
      </c>
    </row>
    <row r="2394" spans="1:35" x14ac:dyDescent="0.35">
      <c r="A2394" s="7">
        <v>2924</v>
      </c>
      <c r="B2394" s="5">
        <v>44278</v>
      </c>
      <c r="C2394" s="6">
        <f t="shared" ca="1" si="37"/>
        <v>5.1583333333333332</v>
      </c>
      <c r="D2394" s="7" t="s">
        <v>27</v>
      </c>
      <c r="E2394" s="7" t="s">
        <v>43</v>
      </c>
      <c r="F2394" s="7" t="s">
        <v>107</v>
      </c>
      <c r="G2394" s="7" t="s">
        <v>30</v>
      </c>
      <c r="H2394" s="7" t="s">
        <v>55</v>
      </c>
      <c r="I2394" s="7" t="s">
        <v>45</v>
      </c>
      <c r="J2394" s="7" t="s">
        <v>33</v>
      </c>
      <c r="K2394" s="7" t="s">
        <v>69</v>
      </c>
      <c r="L2394" s="5">
        <v>28990</v>
      </c>
      <c r="M2394" s="7" t="s">
        <v>35</v>
      </c>
      <c r="N2394" s="7" t="s">
        <v>47</v>
      </c>
      <c r="O2394" s="7" t="s">
        <v>83</v>
      </c>
      <c r="P2394" s="7" t="s">
        <v>66</v>
      </c>
      <c r="Q2394" s="7" t="s">
        <v>77</v>
      </c>
      <c r="R2394" s="7" cm="1">
        <f t="array" ref="R2394">_xlfn.IFS(Table3[[#This Row],[Performance Levels]]="Exceeds",4,Table3[[#This Row],[Performance Levels]]="Fully Meets",3,Table3[[#This Row],[Performance Levels]]="PIP",1,Table3[[#This Row],[Performance Levels]]="Needs Improvement",2)</f>
        <v>4</v>
      </c>
      <c r="S2394" s="7">
        <v>5</v>
      </c>
      <c r="T2394" s="7" t="str" cm="1">
        <f t="array" ref="T2394">_xlfn.IFS(S2394&lt;=2,"Excellent",S2394=3,"Average",S2394&lt;=5,"Poor")</f>
        <v>Poor</v>
      </c>
      <c r="U2394" s="5">
        <v>45062</v>
      </c>
      <c r="V2394" s="7">
        <v>5</v>
      </c>
      <c r="W2394" s="7" t="str" cm="1">
        <f t="array" ref="W2394">_xlfn.IFS(S2394&lt;=2,"High",S2394=3,"Moderate",S2394&lt;=5,"Low")</f>
        <v>Low</v>
      </c>
      <c r="X2394" s="7">
        <v>4</v>
      </c>
      <c r="Y2394" s="7" t="str" cm="1">
        <f t="array" ref="Y2394">_xlfn.IFS(S2394&lt;=2,"High",S2394=3,"Moderate",S2394&lt;=5,"Low")</f>
        <v>Low</v>
      </c>
      <c r="Z2394" s="7">
        <v>4</v>
      </c>
      <c r="AA2394" s="7" t="str" cm="1">
        <f t="array" ref="AA2394">_xlfn.IFS(S2394&lt;=2,"High",S2394=3,"Moderate",S2394&lt;=5,"Low")</f>
        <v>Low</v>
      </c>
      <c r="AB2394" s="5">
        <v>44865</v>
      </c>
      <c r="AC2394" s="7" t="s">
        <v>67</v>
      </c>
      <c r="AD2394" s="7" t="s">
        <v>50</v>
      </c>
      <c r="AE2394" s="7" t="s">
        <v>42</v>
      </c>
      <c r="AF2394" s="7">
        <v>1</v>
      </c>
      <c r="AG2394" s="8">
        <v>244.84</v>
      </c>
      <c r="AH2394" s="7">
        <v>42</v>
      </c>
      <c r="AI2394" s="7" t="str" cm="1">
        <f t="array" ref="AI2394">_xlfn.IFS(AH2394&lt;=25,"Young",AH2394&lt;=50,"Adult",AH2394&gt;50,"Old")</f>
        <v>Adult</v>
      </c>
    </row>
    <row r="2395" spans="1:35" x14ac:dyDescent="0.35">
      <c r="A2395" s="11">
        <v>2925</v>
      </c>
      <c r="B2395" s="9">
        <v>43342</v>
      </c>
      <c r="C2395" s="10">
        <f t="shared" ca="1" si="37"/>
        <v>7.7222222222222223</v>
      </c>
      <c r="D2395" s="11" t="s">
        <v>105</v>
      </c>
      <c r="E2395" s="11" t="s">
        <v>28</v>
      </c>
      <c r="F2395" s="11" t="s">
        <v>29</v>
      </c>
      <c r="G2395" s="11" t="s">
        <v>45</v>
      </c>
      <c r="H2395" s="11" t="s">
        <v>55</v>
      </c>
      <c r="I2395" s="11" t="s">
        <v>32</v>
      </c>
      <c r="J2395" s="11" t="s">
        <v>33</v>
      </c>
      <c r="K2395" s="11" t="s">
        <v>57</v>
      </c>
      <c r="L2395" s="9">
        <v>26560</v>
      </c>
      <c r="M2395" s="11" t="s">
        <v>35</v>
      </c>
      <c r="N2395" s="11" t="s">
        <v>47</v>
      </c>
      <c r="O2395" s="11" t="s">
        <v>59</v>
      </c>
      <c r="P2395" s="11" t="s">
        <v>76</v>
      </c>
      <c r="Q2395" s="11" t="s">
        <v>77</v>
      </c>
      <c r="R2395" s="11" cm="1">
        <f t="array" ref="R2395">_xlfn.IFS(Table3[[#This Row],[Performance Levels]]="Exceeds",4,Table3[[#This Row],[Performance Levels]]="Fully Meets",3,Table3[[#This Row],[Performance Levels]]="PIP",1,Table3[[#This Row],[Performance Levels]]="Needs Improvement",2)</f>
        <v>4</v>
      </c>
      <c r="S2395" s="11">
        <v>4</v>
      </c>
      <c r="T2395" s="11" t="str" cm="1">
        <f t="array" ref="T2395">_xlfn.IFS(S2395&lt;=2,"Excellent",S2395=3,"Average",S2395&lt;=5,"Poor")</f>
        <v>Poor</v>
      </c>
      <c r="U2395" s="9">
        <v>45137</v>
      </c>
      <c r="V2395" s="11">
        <v>1</v>
      </c>
      <c r="W2395" s="11" t="str" cm="1">
        <f t="array" ref="W2395">_xlfn.IFS(S2395&lt;=2,"High",S2395=3,"Moderate",S2395&lt;=5,"Low")</f>
        <v>Low</v>
      </c>
      <c r="X2395" s="11">
        <v>3</v>
      </c>
      <c r="Y2395" s="11" t="str" cm="1">
        <f t="array" ref="Y2395">_xlfn.IFS(S2395&lt;=2,"High",S2395=3,"Moderate",S2395&lt;=5,"Low")</f>
        <v>Low</v>
      </c>
      <c r="Z2395" s="11">
        <v>1</v>
      </c>
      <c r="AA2395" s="11" t="str" cm="1">
        <f t="array" ref="AA2395">_xlfn.IFS(S2395&lt;=2,"High",S2395=3,"Moderate",S2395&lt;=5,"Low")</f>
        <v>Low</v>
      </c>
      <c r="AB2395" s="9">
        <v>45030</v>
      </c>
      <c r="AC2395" s="11" t="s">
        <v>91</v>
      </c>
      <c r="AD2395" s="11" t="s">
        <v>50</v>
      </c>
      <c r="AE2395" s="11" t="s">
        <v>42</v>
      </c>
      <c r="AF2395" s="11">
        <v>4</v>
      </c>
      <c r="AG2395" s="12">
        <v>689.93</v>
      </c>
      <c r="AH2395" s="11">
        <v>46</v>
      </c>
      <c r="AI2395" s="11" t="str" cm="1">
        <f t="array" ref="AI2395">_xlfn.IFS(AH2395&lt;=25,"Young",AH2395&lt;=50,"Adult",AH2395&gt;50,"Old")</f>
        <v>Adult</v>
      </c>
    </row>
    <row r="2396" spans="1:35" x14ac:dyDescent="0.35">
      <c r="A2396" s="7">
        <v>2928</v>
      </c>
      <c r="B2396" s="5">
        <v>44206</v>
      </c>
      <c r="C2396" s="6">
        <f t="shared" ca="1" si="37"/>
        <v>5.3611111111111107</v>
      </c>
      <c r="D2396" s="7" t="s">
        <v>105</v>
      </c>
      <c r="E2396" s="7" t="s">
        <v>86</v>
      </c>
      <c r="F2396" s="7" t="s">
        <v>29</v>
      </c>
      <c r="G2396" s="7" t="s">
        <v>54</v>
      </c>
      <c r="H2396" s="7" t="s">
        <v>55</v>
      </c>
      <c r="I2396" s="7" t="s">
        <v>45</v>
      </c>
      <c r="J2396" s="7" t="s">
        <v>33</v>
      </c>
      <c r="K2396" s="7" t="s">
        <v>64</v>
      </c>
      <c r="L2396" s="5">
        <v>26401</v>
      </c>
      <c r="M2396" s="7" t="s">
        <v>35</v>
      </c>
      <c r="N2396" s="7" t="s">
        <v>36</v>
      </c>
      <c r="O2396" s="7" t="s">
        <v>48</v>
      </c>
      <c r="P2396" s="7" t="s">
        <v>76</v>
      </c>
      <c r="Q2396" s="7" t="s">
        <v>39</v>
      </c>
      <c r="R2396" s="7" cm="1">
        <f t="array" ref="R2396">_xlfn.IFS(Table3[[#This Row],[Performance Levels]]="Exceeds",4,Table3[[#This Row],[Performance Levels]]="Fully Meets",3,Table3[[#This Row],[Performance Levels]]="PIP",1,Table3[[#This Row],[Performance Levels]]="Needs Improvement",2)</f>
        <v>3</v>
      </c>
      <c r="S2396" s="7">
        <v>5</v>
      </c>
      <c r="T2396" s="7" t="str" cm="1">
        <f t="array" ref="T2396">_xlfn.IFS(S2396&lt;=2,"Excellent",S2396=3,"Average",S2396&lt;=5,"Poor")</f>
        <v>Poor</v>
      </c>
      <c r="U2396" s="5">
        <v>44801</v>
      </c>
      <c r="V2396" s="7">
        <v>5</v>
      </c>
      <c r="W2396" s="7" t="str" cm="1">
        <f t="array" ref="W2396">_xlfn.IFS(S2396&lt;=2,"High",S2396=3,"Moderate",S2396&lt;=5,"Low")</f>
        <v>Low</v>
      </c>
      <c r="X2396" s="7">
        <v>4</v>
      </c>
      <c r="Y2396" s="7" t="str" cm="1">
        <f t="array" ref="Y2396">_xlfn.IFS(S2396&lt;=2,"High",S2396=3,"Moderate",S2396&lt;=5,"Low")</f>
        <v>Low</v>
      </c>
      <c r="Z2396" s="7">
        <v>1</v>
      </c>
      <c r="AA2396" s="7" t="str" cm="1">
        <f t="array" ref="AA2396">_xlfn.IFS(S2396&lt;=2,"High",S2396=3,"Moderate",S2396&lt;=5,"Low")</f>
        <v>Low</v>
      </c>
      <c r="AB2396" s="5">
        <v>45098</v>
      </c>
      <c r="AC2396" s="7" t="s">
        <v>91</v>
      </c>
      <c r="AD2396" s="7" t="s">
        <v>50</v>
      </c>
      <c r="AE2396" s="7" t="s">
        <v>51</v>
      </c>
      <c r="AF2396" s="7">
        <v>2</v>
      </c>
      <c r="AG2396" s="8">
        <v>175.63</v>
      </c>
      <c r="AH2396" s="7">
        <v>49</v>
      </c>
      <c r="AI2396" s="7" t="str" cm="1">
        <f t="array" ref="AI2396">_xlfn.IFS(AH2396&lt;=25,"Young",AH2396&lt;=50,"Adult",AH2396&gt;50,"Old")</f>
        <v>Adult</v>
      </c>
    </row>
    <row r="2397" spans="1:35" x14ac:dyDescent="0.35">
      <c r="A2397" s="11">
        <v>2929</v>
      </c>
      <c r="B2397" s="9">
        <v>44062</v>
      </c>
      <c r="C2397" s="10">
        <f t="shared" ca="1" si="37"/>
        <v>5.7527777777777782</v>
      </c>
      <c r="D2397" s="11" t="s">
        <v>105</v>
      </c>
      <c r="E2397" s="11" t="s">
        <v>63</v>
      </c>
      <c r="F2397" s="11" t="s">
        <v>107</v>
      </c>
      <c r="G2397" s="11" t="s">
        <v>54</v>
      </c>
      <c r="H2397" s="11" t="s">
        <v>55</v>
      </c>
      <c r="I2397" s="11" t="s">
        <v>32</v>
      </c>
      <c r="J2397" s="11" t="s">
        <v>33</v>
      </c>
      <c r="K2397" s="11" t="s">
        <v>69</v>
      </c>
      <c r="L2397" s="9">
        <v>31568</v>
      </c>
      <c r="M2397" s="11" t="s">
        <v>35</v>
      </c>
      <c r="N2397" s="11" t="s">
        <v>36</v>
      </c>
      <c r="O2397" s="11" t="s">
        <v>37</v>
      </c>
      <c r="P2397" s="11" t="s">
        <v>38</v>
      </c>
      <c r="Q2397" s="11" t="s">
        <v>97</v>
      </c>
      <c r="R2397" s="11" cm="1">
        <f t="array" ref="R2397">_xlfn.IFS(Table3[[#This Row],[Performance Levels]]="Exceeds",4,Table3[[#This Row],[Performance Levels]]="Fully Meets",3,Table3[[#This Row],[Performance Levels]]="PIP",1,Table3[[#This Row],[Performance Levels]]="Needs Improvement",2)</f>
        <v>2</v>
      </c>
      <c r="S2397" s="11">
        <v>2</v>
      </c>
      <c r="T2397" s="11" t="str" cm="1">
        <f t="array" ref="T2397">_xlfn.IFS(S2397&lt;=2,"Excellent",S2397=3,"Average",S2397&lt;=5,"Poor")</f>
        <v>Excellent</v>
      </c>
      <c r="U2397" s="9">
        <v>44954</v>
      </c>
      <c r="V2397" s="11">
        <v>1</v>
      </c>
      <c r="W2397" s="11" t="str" cm="1">
        <f t="array" ref="W2397">_xlfn.IFS(S2397&lt;=2,"High",S2397=3,"Moderate",S2397&lt;=5,"Low")</f>
        <v>High</v>
      </c>
      <c r="X2397" s="11">
        <v>3</v>
      </c>
      <c r="Y2397" s="11" t="str" cm="1">
        <f t="array" ref="Y2397">_xlfn.IFS(S2397&lt;=2,"High",S2397=3,"Moderate",S2397&lt;=5,"Low")</f>
        <v>High</v>
      </c>
      <c r="Z2397" s="11">
        <v>4</v>
      </c>
      <c r="AA2397" s="11" t="str" cm="1">
        <f t="array" ref="AA2397">_xlfn.IFS(S2397&lt;=2,"High",S2397=3,"Moderate",S2397&lt;=5,"Low")</f>
        <v>High</v>
      </c>
      <c r="AB2397" s="9">
        <v>44827</v>
      </c>
      <c r="AC2397" s="11" t="s">
        <v>61</v>
      </c>
      <c r="AD2397" s="11" t="s">
        <v>41</v>
      </c>
      <c r="AE2397" s="11" t="s">
        <v>72</v>
      </c>
      <c r="AF2397" s="11">
        <v>5</v>
      </c>
      <c r="AG2397" s="12">
        <v>120.14</v>
      </c>
      <c r="AH2397" s="11">
        <v>34</v>
      </c>
      <c r="AI2397" s="11" t="str" cm="1">
        <f t="array" ref="AI2397">_xlfn.IFS(AH2397&lt;=25,"Young",AH2397&lt;=50,"Adult",AH2397&gt;50,"Old")</f>
        <v>Adult</v>
      </c>
    </row>
    <row r="2398" spans="1:35" x14ac:dyDescent="0.35">
      <c r="A2398" s="7">
        <v>2930</v>
      </c>
      <c r="B2398" s="5">
        <v>45037</v>
      </c>
      <c r="C2398" s="6">
        <f t="shared" ca="1" si="37"/>
        <v>3.0805555555555557</v>
      </c>
      <c r="D2398" s="7" t="s">
        <v>105</v>
      </c>
      <c r="E2398" s="7" t="s">
        <v>93</v>
      </c>
      <c r="F2398" s="7" t="s">
        <v>29</v>
      </c>
      <c r="G2398" s="7" t="s">
        <v>45</v>
      </c>
      <c r="H2398" s="7" t="s">
        <v>44</v>
      </c>
      <c r="I2398" s="7" t="s">
        <v>54</v>
      </c>
      <c r="J2398" s="7" t="s">
        <v>33</v>
      </c>
      <c r="K2398" s="7" t="s">
        <v>102</v>
      </c>
      <c r="L2398" s="5">
        <v>36239</v>
      </c>
      <c r="M2398" s="7" t="s">
        <v>35</v>
      </c>
      <c r="N2398" s="7" t="s">
        <v>36</v>
      </c>
      <c r="O2398" s="7" t="s">
        <v>71</v>
      </c>
      <c r="P2398" s="7" t="s">
        <v>38</v>
      </c>
      <c r="Q2398" s="7" t="s">
        <v>77</v>
      </c>
      <c r="R2398" s="7" cm="1">
        <f t="array" ref="R2398">_xlfn.IFS(Table3[[#This Row],[Performance Levels]]="Exceeds",4,Table3[[#This Row],[Performance Levels]]="Fully Meets",3,Table3[[#This Row],[Performance Levels]]="PIP",1,Table3[[#This Row],[Performance Levels]]="Needs Improvement",2)</f>
        <v>4</v>
      </c>
      <c r="S2398" s="7">
        <v>2</v>
      </c>
      <c r="T2398" s="7" t="str" cm="1">
        <f t="array" ref="T2398">_xlfn.IFS(S2398&lt;=2,"Excellent",S2398=3,"Average",S2398&lt;=5,"Poor")</f>
        <v>Excellent</v>
      </c>
      <c r="U2398" s="5">
        <v>45096</v>
      </c>
      <c r="V2398" s="7">
        <v>1</v>
      </c>
      <c r="W2398" s="7" t="str" cm="1">
        <f t="array" ref="W2398">_xlfn.IFS(S2398&lt;=2,"High",S2398=3,"Moderate",S2398&lt;=5,"Low")</f>
        <v>High</v>
      </c>
      <c r="X2398" s="7">
        <v>4</v>
      </c>
      <c r="Y2398" s="7" t="str" cm="1">
        <f t="array" ref="Y2398">_xlfn.IFS(S2398&lt;=2,"High",S2398=3,"Moderate",S2398&lt;=5,"Low")</f>
        <v>High</v>
      </c>
      <c r="Z2398" s="7">
        <v>2</v>
      </c>
      <c r="AA2398" s="7" t="str" cm="1">
        <f t="array" ref="AA2398">_xlfn.IFS(S2398&lt;=2,"High",S2398=3,"Moderate",S2398&lt;=5,"Low")</f>
        <v>High</v>
      </c>
      <c r="AB2398" s="5">
        <v>44980</v>
      </c>
      <c r="AC2398" s="7" t="s">
        <v>67</v>
      </c>
      <c r="AD2398" s="7" t="s">
        <v>50</v>
      </c>
      <c r="AE2398" s="7" t="s">
        <v>42</v>
      </c>
      <c r="AF2398" s="7">
        <v>5</v>
      </c>
      <c r="AG2398" s="8">
        <v>871.29</v>
      </c>
      <c r="AH2398" s="7">
        <v>24</v>
      </c>
      <c r="AI2398" s="7" t="str" cm="1">
        <f t="array" ref="AI2398">_xlfn.IFS(AH2398&lt;=25,"Young",AH2398&lt;=50,"Adult",AH2398&gt;50,"Old")</f>
        <v>Young</v>
      </c>
    </row>
    <row r="2399" spans="1:35" x14ac:dyDescent="0.35">
      <c r="A2399" s="11">
        <v>2931</v>
      </c>
      <c r="B2399" s="9">
        <v>43859</v>
      </c>
      <c r="C2399" s="10">
        <f t="shared" ca="1" si="37"/>
        <v>6.3083333333333336</v>
      </c>
      <c r="D2399" s="11" t="s">
        <v>27</v>
      </c>
      <c r="E2399" s="11" t="s">
        <v>86</v>
      </c>
      <c r="F2399" s="11" t="s">
        <v>107</v>
      </c>
      <c r="G2399" s="11" t="s">
        <v>54</v>
      </c>
      <c r="H2399" s="11" t="s">
        <v>55</v>
      </c>
      <c r="I2399" s="11" t="s">
        <v>32</v>
      </c>
      <c r="J2399" s="11" t="s">
        <v>33</v>
      </c>
      <c r="K2399" s="11" t="s">
        <v>69</v>
      </c>
      <c r="L2399" s="9">
        <v>25395</v>
      </c>
      <c r="M2399" s="11" t="s">
        <v>35</v>
      </c>
      <c r="N2399" s="11" t="s">
        <v>47</v>
      </c>
      <c r="O2399" s="11" t="s">
        <v>48</v>
      </c>
      <c r="P2399" s="11" t="s">
        <v>60</v>
      </c>
      <c r="Q2399" s="11" t="s">
        <v>77</v>
      </c>
      <c r="R2399" s="11" cm="1">
        <f t="array" ref="R2399">_xlfn.IFS(Table3[[#This Row],[Performance Levels]]="Exceeds",4,Table3[[#This Row],[Performance Levels]]="Fully Meets",3,Table3[[#This Row],[Performance Levels]]="PIP",1,Table3[[#This Row],[Performance Levels]]="Needs Improvement",2)</f>
        <v>4</v>
      </c>
      <c r="S2399" s="11">
        <v>2</v>
      </c>
      <c r="T2399" s="11" t="str" cm="1">
        <f t="array" ref="T2399">_xlfn.IFS(S2399&lt;=2,"Excellent",S2399=3,"Average",S2399&lt;=5,"Poor")</f>
        <v>Excellent</v>
      </c>
      <c r="U2399" s="9">
        <v>44824</v>
      </c>
      <c r="V2399" s="11">
        <v>5</v>
      </c>
      <c r="W2399" s="11" t="str" cm="1">
        <f t="array" ref="W2399">_xlfn.IFS(S2399&lt;=2,"High",S2399=3,"Moderate",S2399&lt;=5,"Low")</f>
        <v>High</v>
      </c>
      <c r="X2399" s="11">
        <v>4</v>
      </c>
      <c r="Y2399" s="11" t="str" cm="1">
        <f t="array" ref="Y2399">_xlfn.IFS(S2399&lt;=2,"High",S2399=3,"Moderate",S2399&lt;=5,"Low")</f>
        <v>High</v>
      </c>
      <c r="Z2399" s="11">
        <v>4</v>
      </c>
      <c r="AA2399" s="11" t="str" cm="1">
        <f t="array" ref="AA2399">_xlfn.IFS(S2399&lt;=2,"High",S2399=3,"Moderate",S2399&lt;=5,"Low")</f>
        <v>High</v>
      </c>
      <c r="AB2399" s="9">
        <v>45130</v>
      </c>
      <c r="AC2399" s="11" t="s">
        <v>40</v>
      </c>
      <c r="AD2399" s="11" t="s">
        <v>50</v>
      </c>
      <c r="AE2399" s="11" t="s">
        <v>72</v>
      </c>
      <c r="AF2399" s="11">
        <v>1</v>
      </c>
      <c r="AG2399" s="12">
        <v>485.84</v>
      </c>
      <c r="AH2399" s="11">
        <v>51</v>
      </c>
      <c r="AI2399" s="11" t="str" cm="1">
        <f t="array" ref="AI2399">_xlfn.IFS(AH2399&lt;=25,"Young",AH2399&lt;=50,"Adult",AH2399&gt;50,"Old")</f>
        <v>Old</v>
      </c>
    </row>
    <row r="2400" spans="1:35" x14ac:dyDescent="0.35">
      <c r="A2400" s="7">
        <v>2932</v>
      </c>
      <c r="B2400" s="5">
        <v>44427</v>
      </c>
      <c r="C2400" s="6">
        <f t="shared" ca="1" si="37"/>
        <v>4.7527777777777782</v>
      </c>
      <c r="D2400" s="7" t="s">
        <v>27</v>
      </c>
      <c r="E2400" s="7" t="s">
        <v>63</v>
      </c>
      <c r="F2400" s="7" t="s">
        <v>107</v>
      </c>
      <c r="G2400" s="7" t="s">
        <v>45</v>
      </c>
      <c r="H2400" s="7" t="s">
        <v>44</v>
      </c>
      <c r="I2400" s="7" t="s">
        <v>54</v>
      </c>
      <c r="J2400" s="7" t="s">
        <v>33</v>
      </c>
      <c r="K2400" s="7" t="s">
        <v>34</v>
      </c>
      <c r="L2400" s="5">
        <v>54070</v>
      </c>
      <c r="M2400" s="7" t="s">
        <v>35</v>
      </c>
      <c r="N2400" s="7" t="s">
        <v>47</v>
      </c>
      <c r="O2400" s="7" t="s">
        <v>48</v>
      </c>
      <c r="P2400" s="7" t="s">
        <v>38</v>
      </c>
      <c r="Q2400" s="7" t="s">
        <v>39</v>
      </c>
      <c r="R2400" s="7" cm="1">
        <f t="array" ref="R2400">_xlfn.IFS(Table3[[#This Row],[Performance Levels]]="Exceeds",4,Table3[[#This Row],[Performance Levels]]="Fully Meets",3,Table3[[#This Row],[Performance Levels]]="PIP",1,Table3[[#This Row],[Performance Levels]]="Needs Improvement",2)</f>
        <v>3</v>
      </c>
      <c r="S2400" s="7">
        <v>4</v>
      </c>
      <c r="T2400" s="7" t="str" cm="1">
        <f t="array" ref="T2400">_xlfn.IFS(S2400&lt;=2,"Excellent",S2400=3,"Average",S2400&lt;=5,"Poor")</f>
        <v>Poor</v>
      </c>
      <c r="U2400" s="5">
        <v>45044</v>
      </c>
      <c r="V2400" s="7">
        <v>4</v>
      </c>
      <c r="W2400" s="7" t="str" cm="1">
        <f t="array" ref="W2400">_xlfn.IFS(S2400&lt;=2,"High",S2400=3,"Moderate",S2400&lt;=5,"Low")</f>
        <v>Low</v>
      </c>
      <c r="X2400" s="7">
        <v>4</v>
      </c>
      <c r="Y2400" s="7" t="str" cm="1">
        <f t="array" ref="Y2400">_xlfn.IFS(S2400&lt;=2,"High",S2400=3,"Moderate",S2400&lt;=5,"Low")</f>
        <v>Low</v>
      </c>
      <c r="Z2400" s="7">
        <v>3</v>
      </c>
      <c r="AA2400" s="7" t="str" cm="1">
        <f t="array" ref="AA2400">_xlfn.IFS(S2400&lt;=2,"High",S2400=3,"Moderate",S2400&lt;=5,"Low")</f>
        <v>Low</v>
      </c>
      <c r="AB2400" s="5">
        <v>45063</v>
      </c>
      <c r="AC2400" s="7" t="s">
        <v>91</v>
      </c>
      <c r="AD2400" s="7" t="s">
        <v>50</v>
      </c>
      <c r="AE2400" s="7" t="s">
        <v>62</v>
      </c>
      <c r="AF2400" s="7">
        <v>2</v>
      </c>
      <c r="AG2400" s="8">
        <v>275.36</v>
      </c>
      <c r="AH2400" s="7">
        <v>73</v>
      </c>
      <c r="AI2400" s="7" t="str" cm="1">
        <f t="array" ref="AI2400">_xlfn.IFS(AH2400&lt;=25,"Young",AH2400&lt;=50,"Adult",AH2400&gt;50,"Old")</f>
        <v>Old</v>
      </c>
    </row>
    <row r="2401" spans="1:35" x14ac:dyDescent="0.35">
      <c r="A2401" s="11">
        <v>2933</v>
      </c>
      <c r="B2401" s="9">
        <v>44273</v>
      </c>
      <c r="C2401" s="10">
        <f t="shared" ca="1" si="37"/>
        <v>5.1722222222222225</v>
      </c>
      <c r="D2401" s="11" t="s">
        <v>27</v>
      </c>
      <c r="E2401" s="11" t="s">
        <v>93</v>
      </c>
      <c r="F2401" s="11" t="s">
        <v>29</v>
      </c>
      <c r="G2401" s="11" t="s">
        <v>54</v>
      </c>
      <c r="H2401" s="11" t="s">
        <v>44</v>
      </c>
      <c r="I2401" s="11" t="s">
        <v>45</v>
      </c>
      <c r="J2401" s="11" t="s">
        <v>33</v>
      </c>
      <c r="K2401" s="11" t="s">
        <v>100</v>
      </c>
      <c r="L2401" s="9">
        <v>54495</v>
      </c>
      <c r="M2401" s="11" t="s">
        <v>35</v>
      </c>
      <c r="N2401" s="11" t="s">
        <v>47</v>
      </c>
      <c r="O2401" s="11" t="s">
        <v>37</v>
      </c>
      <c r="P2401" s="11" t="s">
        <v>60</v>
      </c>
      <c r="Q2401" s="11" t="s">
        <v>97</v>
      </c>
      <c r="R2401" s="11" cm="1">
        <f t="array" ref="R2401">_xlfn.IFS(Table3[[#This Row],[Performance Levels]]="Exceeds",4,Table3[[#This Row],[Performance Levels]]="Fully Meets",3,Table3[[#This Row],[Performance Levels]]="PIP",1,Table3[[#This Row],[Performance Levels]]="Needs Improvement",2)</f>
        <v>2</v>
      </c>
      <c r="S2401" s="11">
        <v>1</v>
      </c>
      <c r="T2401" s="11" t="str" cm="1">
        <f t="array" ref="T2401">_xlfn.IFS(S2401&lt;=2,"Excellent",S2401=3,"Average",S2401&lt;=5,"Poor")</f>
        <v>Excellent</v>
      </c>
      <c r="U2401" s="9">
        <v>45048</v>
      </c>
      <c r="V2401" s="11">
        <v>3</v>
      </c>
      <c r="W2401" s="11" t="str" cm="1">
        <f t="array" ref="W2401">_xlfn.IFS(S2401&lt;=2,"High",S2401=3,"Moderate",S2401&lt;=5,"Low")</f>
        <v>High</v>
      </c>
      <c r="X2401" s="11">
        <v>1</v>
      </c>
      <c r="Y2401" s="11" t="str" cm="1">
        <f t="array" ref="Y2401">_xlfn.IFS(S2401&lt;=2,"High",S2401=3,"Moderate",S2401&lt;=5,"Low")</f>
        <v>High</v>
      </c>
      <c r="Z2401" s="11">
        <v>4</v>
      </c>
      <c r="AA2401" s="11" t="str" cm="1">
        <f t="array" ref="AA2401">_xlfn.IFS(S2401&lt;=2,"High",S2401=3,"Moderate",S2401&lt;=5,"Low")</f>
        <v>High</v>
      </c>
      <c r="AB2401" s="9">
        <v>45109</v>
      </c>
      <c r="AC2401" s="11" t="s">
        <v>91</v>
      </c>
      <c r="AD2401" s="11" t="s">
        <v>50</v>
      </c>
      <c r="AE2401" s="11" t="s">
        <v>51</v>
      </c>
      <c r="AF2401" s="11">
        <v>3</v>
      </c>
      <c r="AG2401" s="12">
        <v>933.67</v>
      </c>
      <c r="AH2401" s="11">
        <v>72</v>
      </c>
      <c r="AI2401" s="11" t="str" cm="1">
        <f t="array" ref="AI2401">_xlfn.IFS(AH2401&lt;=25,"Young",AH2401&lt;=50,"Adult",AH2401&gt;50,"Old")</f>
        <v>Old</v>
      </c>
    </row>
    <row r="2402" spans="1:35" x14ac:dyDescent="0.35">
      <c r="A2402" s="7">
        <v>2934</v>
      </c>
      <c r="B2402" s="5">
        <v>44493</v>
      </c>
      <c r="C2402" s="6">
        <f t="shared" ca="1" si="37"/>
        <v>4.572222222222222</v>
      </c>
      <c r="D2402" s="7" t="s">
        <v>27</v>
      </c>
      <c r="E2402" s="7" t="s">
        <v>73</v>
      </c>
      <c r="F2402" s="7" t="s">
        <v>29</v>
      </c>
      <c r="G2402" s="7" t="s">
        <v>30</v>
      </c>
      <c r="H2402" s="7" t="s">
        <v>55</v>
      </c>
      <c r="I2402" s="7" t="s">
        <v>32</v>
      </c>
      <c r="J2402" s="7" t="s">
        <v>33</v>
      </c>
      <c r="K2402" s="7" t="s">
        <v>69</v>
      </c>
      <c r="L2402" s="5">
        <v>23329</v>
      </c>
      <c r="M2402" s="7" t="s">
        <v>35</v>
      </c>
      <c r="N2402" s="7" t="s">
        <v>47</v>
      </c>
      <c r="O2402" s="7" t="s">
        <v>83</v>
      </c>
      <c r="P2402" s="7" t="s">
        <v>38</v>
      </c>
      <c r="Q2402" s="7" t="s">
        <v>39</v>
      </c>
      <c r="R2402" s="7" cm="1">
        <f t="array" ref="R2402">_xlfn.IFS(Table3[[#This Row],[Performance Levels]]="Exceeds",4,Table3[[#This Row],[Performance Levels]]="Fully Meets",3,Table3[[#This Row],[Performance Levels]]="PIP",1,Table3[[#This Row],[Performance Levels]]="Needs Improvement",2)</f>
        <v>3</v>
      </c>
      <c r="S2402" s="7">
        <v>2</v>
      </c>
      <c r="T2402" s="7" t="str" cm="1">
        <f t="array" ref="T2402">_xlfn.IFS(S2402&lt;=2,"Excellent",S2402=3,"Average",S2402&lt;=5,"Poor")</f>
        <v>Excellent</v>
      </c>
      <c r="U2402" s="5">
        <v>44881</v>
      </c>
      <c r="V2402" s="7">
        <v>4</v>
      </c>
      <c r="W2402" s="7" t="str" cm="1">
        <f t="array" ref="W2402">_xlfn.IFS(S2402&lt;=2,"High",S2402=3,"Moderate",S2402&lt;=5,"Low")</f>
        <v>High</v>
      </c>
      <c r="X2402" s="7">
        <v>3</v>
      </c>
      <c r="Y2402" s="7" t="str" cm="1">
        <f t="array" ref="Y2402">_xlfn.IFS(S2402&lt;=2,"High",S2402=3,"Moderate",S2402&lt;=5,"Low")</f>
        <v>High</v>
      </c>
      <c r="Z2402" s="7">
        <v>1</v>
      </c>
      <c r="AA2402" s="7" t="str" cm="1">
        <f t="array" ref="AA2402">_xlfn.IFS(S2402&lt;=2,"High",S2402=3,"Moderate",S2402&lt;=5,"Low")</f>
        <v>High</v>
      </c>
      <c r="AB2402" s="5">
        <v>44999</v>
      </c>
      <c r="AC2402" s="7" t="s">
        <v>67</v>
      </c>
      <c r="AD2402" s="7" t="s">
        <v>41</v>
      </c>
      <c r="AE2402" s="7" t="s">
        <v>72</v>
      </c>
      <c r="AF2402" s="7">
        <v>4</v>
      </c>
      <c r="AG2402" s="8">
        <v>927.08</v>
      </c>
      <c r="AH2402" s="7">
        <v>58</v>
      </c>
      <c r="AI2402" s="7" t="str" cm="1">
        <f t="array" ref="AI2402">_xlfn.IFS(AH2402&lt;=25,"Young",AH2402&lt;=50,"Adult",AH2402&gt;50,"Old")</f>
        <v>Old</v>
      </c>
    </row>
    <row r="2403" spans="1:35" x14ac:dyDescent="0.35">
      <c r="A2403" s="11">
        <v>2935</v>
      </c>
      <c r="B2403" s="9">
        <v>44107</v>
      </c>
      <c r="C2403" s="10">
        <f t="shared" ca="1" si="37"/>
        <v>5.6305555555555555</v>
      </c>
      <c r="D2403" s="11" t="s">
        <v>27</v>
      </c>
      <c r="E2403" s="11" t="s">
        <v>80</v>
      </c>
      <c r="F2403" s="11" t="s">
        <v>29</v>
      </c>
      <c r="G2403" s="11" t="s">
        <v>30</v>
      </c>
      <c r="H2403" s="11" t="s">
        <v>55</v>
      </c>
      <c r="I2403" s="11" t="s">
        <v>45</v>
      </c>
      <c r="J2403" s="11" t="s">
        <v>33</v>
      </c>
      <c r="K2403" s="11" t="s">
        <v>100</v>
      </c>
      <c r="L2403" s="9">
        <v>35042</v>
      </c>
      <c r="M2403" s="11" t="s">
        <v>35</v>
      </c>
      <c r="N2403" s="11" t="s">
        <v>47</v>
      </c>
      <c r="O2403" s="11" t="s">
        <v>37</v>
      </c>
      <c r="P2403" s="11" t="s">
        <v>76</v>
      </c>
      <c r="Q2403" s="11" t="s">
        <v>39</v>
      </c>
      <c r="R2403" s="11" cm="1">
        <f t="array" ref="R2403">_xlfn.IFS(Table3[[#This Row],[Performance Levels]]="Exceeds",4,Table3[[#This Row],[Performance Levels]]="Fully Meets",3,Table3[[#This Row],[Performance Levels]]="PIP",1,Table3[[#This Row],[Performance Levels]]="Needs Improvement",2)</f>
        <v>3</v>
      </c>
      <c r="S2403" s="11">
        <v>5</v>
      </c>
      <c r="T2403" s="11" t="str" cm="1">
        <f t="array" ref="T2403">_xlfn.IFS(S2403&lt;=2,"Excellent",S2403=3,"Average",S2403&lt;=5,"Poor")</f>
        <v>Poor</v>
      </c>
      <c r="U2403" s="9">
        <v>44971</v>
      </c>
      <c r="V2403" s="11">
        <v>5</v>
      </c>
      <c r="W2403" s="11" t="str" cm="1">
        <f t="array" ref="W2403">_xlfn.IFS(S2403&lt;=2,"High",S2403=3,"Moderate",S2403&lt;=5,"Low")</f>
        <v>Low</v>
      </c>
      <c r="X2403" s="11">
        <v>1</v>
      </c>
      <c r="Y2403" s="11" t="str" cm="1">
        <f t="array" ref="Y2403">_xlfn.IFS(S2403&lt;=2,"High",S2403=3,"Moderate",S2403&lt;=5,"Low")</f>
        <v>Low</v>
      </c>
      <c r="Z2403" s="11">
        <v>1</v>
      </c>
      <c r="AA2403" s="11" t="str" cm="1">
        <f t="array" ref="AA2403">_xlfn.IFS(S2403&lt;=2,"High",S2403=3,"Moderate",S2403&lt;=5,"Low")</f>
        <v>Low</v>
      </c>
      <c r="AB2403" s="9">
        <v>45132</v>
      </c>
      <c r="AC2403" s="11" t="s">
        <v>91</v>
      </c>
      <c r="AD2403" s="11" t="s">
        <v>50</v>
      </c>
      <c r="AE2403" s="11" t="s">
        <v>72</v>
      </c>
      <c r="AF2403" s="11">
        <v>4</v>
      </c>
      <c r="AG2403" s="12">
        <v>395.52</v>
      </c>
      <c r="AH2403" s="11">
        <v>25</v>
      </c>
      <c r="AI2403" s="11" t="str" cm="1">
        <f t="array" ref="AI2403">_xlfn.IFS(AH2403&lt;=25,"Young",AH2403&lt;=50,"Adult",AH2403&gt;50,"Old")</f>
        <v>Young</v>
      </c>
    </row>
    <row r="2404" spans="1:35" x14ac:dyDescent="0.35">
      <c r="A2404" s="7">
        <v>2936</v>
      </c>
      <c r="B2404" s="5">
        <v>44978</v>
      </c>
      <c r="C2404" s="6">
        <f t="shared" ca="1" si="37"/>
        <v>3.2472222222222222</v>
      </c>
      <c r="D2404" s="7" t="s">
        <v>27</v>
      </c>
      <c r="E2404" s="7" t="s">
        <v>53</v>
      </c>
      <c r="F2404" s="7" t="s">
        <v>29</v>
      </c>
      <c r="G2404" s="7" t="s">
        <v>30</v>
      </c>
      <c r="H2404" s="7" t="s">
        <v>31</v>
      </c>
      <c r="I2404" s="7" t="s">
        <v>45</v>
      </c>
      <c r="J2404" s="7" t="s">
        <v>33</v>
      </c>
      <c r="K2404" s="7" t="s">
        <v>64</v>
      </c>
      <c r="L2404" s="5">
        <v>30940</v>
      </c>
      <c r="M2404" s="7" t="s">
        <v>35</v>
      </c>
      <c r="N2404" s="7" t="s">
        <v>47</v>
      </c>
      <c r="O2404" s="7" t="s">
        <v>83</v>
      </c>
      <c r="P2404" s="7" t="s">
        <v>66</v>
      </c>
      <c r="Q2404" s="7" t="s">
        <v>97</v>
      </c>
      <c r="R2404" s="7" cm="1">
        <f t="array" ref="R2404">_xlfn.IFS(Table3[[#This Row],[Performance Levels]]="Exceeds",4,Table3[[#This Row],[Performance Levels]]="Fully Meets",3,Table3[[#This Row],[Performance Levels]]="PIP",1,Table3[[#This Row],[Performance Levels]]="Needs Improvement",2)</f>
        <v>2</v>
      </c>
      <c r="S2404" s="7">
        <v>1</v>
      </c>
      <c r="T2404" s="7" t="str" cm="1">
        <f t="array" ref="T2404">_xlfn.IFS(S2404&lt;=2,"Excellent",S2404=3,"Average",S2404&lt;=5,"Poor")</f>
        <v>Excellent</v>
      </c>
      <c r="U2404" s="5">
        <v>44822</v>
      </c>
      <c r="V2404" s="7">
        <v>4</v>
      </c>
      <c r="W2404" s="7" t="str" cm="1">
        <f t="array" ref="W2404">_xlfn.IFS(S2404&lt;=2,"High",S2404=3,"Moderate",S2404&lt;=5,"Low")</f>
        <v>High</v>
      </c>
      <c r="X2404" s="7">
        <v>3</v>
      </c>
      <c r="Y2404" s="7" t="str" cm="1">
        <f t="array" ref="Y2404">_xlfn.IFS(S2404&lt;=2,"High",S2404=3,"Moderate",S2404&lt;=5,"Low")</f>
        <v>High</v>
      </c>
      <c r="Z2404" s="7">
        <v>1</v>
      </c>
      <c r="AA2404" s="7" t="str" cm="1">
        <f t="array" ref="AA2404">_xlfn.IFS(S2404&lt;=2,"High",S2404=3,"Moderate",S2404&lt;=5,"Low")</f>
        <v>High</v>
      </c>
      <c r="AB2404" s="5">
        <v>44918</v>
      </c>
      <c r="AC2404" s="7" t="s">
        <v>40</v>
      </c>
      <c r="AD2404" s="7" t="s">
        <v>41</v>
      </c>
      <c r="AE2404" s="7" t="s">
        <v>62</v>
      </c>
      <c r="AF2404" s="7">
        <v>3</v>
      </c>
      <c r="AG2404" s="8">
        <v>123.26</v>
      </c>
      <c r="AH2404" s="7">
        <v>39</v>
      </c>
      <c r="AI2404" s="7" t="str" cm="1">
        <f t="array" ref="AI2404">_xlfn.IFS(AH2404&lt;=25,"Young",AH2404&lt;=50,"Adult",AH2404&gt;50,"Old")</f>
        <v>Adult</v>
      </c>
    </row>
    <row r="2405" spans="1:35" x14ac:dyDescent="0.35">
      <c r="A2405" s="11">
        <v>2937</v>
      </c>
      <c r="B2405" s="9">
        <v>44044</v>
      </c>
      <c r="C2405" s="10">
        <f t="shared" ca="1" si="37"/>
        <v>5.802777777777778</v>
      </c>
      <c r="D2405" s="11" t="s">
        <v>27</v>
      </c>
      <c r="E2405" s="11" t="s">
        <v>68</v>
      </c>
      <c r="F2405" s="11" t="s">
        <v>29</v>
      </c>
      <c r="G2405" s="11" t="s">
        <v>30</v>
      </c>
      <c r="H2405" s="11" t="s">
        <v>44</v>
      </c>
      <c r="I2405" s="11" t="s">
        <v>32</v>
      </c>
      <c r="J2405" s="11" t="s">
        <v>33</v>
      </c>
      <c r="K2405" s="11" t="s">
        <v>104</v>
      </c>
      <c r="L2405" s="9">
        <v>19198</v>
      </c>
      <c r="M2405" s="11" t="s">
        <v>35</v>
      </c>
      <c r="N2405" s="11" t="s">
        <v>47</v>
      </c>
      <c r="O2405" s="11" t="s">
        <v>71</v>
      </c>
      <c r="P2405" s="11" t="s">
        <v>66</v>
      </c>
      <c r="Q2405" s="11" t="s">
        <v>97</v>
      </c>
      <c r="R2405" s="11" cm="1">
        <f t="array" ref="R2405">_xlfn.IFS(Table3[[#This Row],[Performance Levels]]="Exceeds",4,Table3[[#This Row],[Performance Levels]]="Fully Meets",3,Table3[[#This Row],[Performance Levels]]="PIP",1,Table3[[#This Row],[Performance Levels]]="Needs Improvement",2)</f>
        <v>2</v>
      </c>
      <c r="S2405" s="11">
        <v>2</v>
      </c>
      <c r="T2405" s="11" t="str" cm="1">
        <f t="array" ref="T2405">_xlfn.IFS(S2405&lt;=2,"Excellent",S2405=3,"Average",S2405&lt;=5,"Poor")</f>
        <v>Excellent</v>
      </c>
      <c r="U2405" s="9">
        <v>44904</v>
      </c>
      <c r="V2405" s="11">
        <v>1</v>
      </c>
      <c r="W2405" s="11" t="str" cm="1">
        <f t="array" ref="W2405">_xlfn.IFS(S2405&lt;=2,"High",S2405=3,"Moderate",S2405&lt;=5,"Low")</f>
        <v>High</v>
      </c>
      <c r="X2405" s="11">
        <v>4</v>
      </c>
      <c r="Y2405" s="11" t="str" cm="1">
        <f t="array" ref="Y2405">_xlfn.IFS(S2405&lt;=2,"High",S2405=3,"Moderate",S2405&lt;=5,"Low")</f>
        <v>High</v>
      </c>
      <c r="Z2405" s="11">
        <v>4</v>
      </c>
      <c r="AA2405" s="11" t="str" cm="1">
        <f t="array" ref="AA2405">_xlfn.IFS(S2405&lt;=2,"High",S2405=3,"Moderate",S2405&lt;=5,"Low")</f>
        <v>High</v>
      </c>
      <c r="AB2405" s="9">
        <v>45132</v>
      </c>
      <c r="AC2405" s="11" t="s">
        <v>40</v>
      </c>
      <c r="AD2405" s="11" t="s">
        <v>41</v>
      </c>
      <c r="AE2405" s="11" t="s">
        <v>62</v>
      </c>
      <c r="AF2405" s="11">
        <v>3</v>
      </c>
      <c r="AG2405" s="12">
        <v>198.45</v>
      </c>
      <c r="AH2405" s="11">
        <v>68</v>
      </c>
      <c r="AI2405" s="11" t="str" cm="1">
        <f t="array" ref="AI2405">_xlfn.IFS(AH2405&lt;=25,"Young",AH2405&lt;=50,"Adult",AH2405&gt;50,"Old")</f>
        <v>Old</v>
      </c>
    </row>
    <row r="2406" spans="1:35" x14ac:dyDescent="0.35">
      <c r="A2406" s="7">
        <v>2938</v>
      </c>
      <c r="B2406" s="5">
        <v>44934</v>
      </c>
      <c r="C2406" s="6">
        <f t="shared" ca="1" si="37"/>
        <v>3.3666666666666667</v>
      </c>
      <c r="D2406" s="7" t="s">
        <v>27</v>
      </c>
      <c r="E2406" s="7" t="s">
        <v>28</v>
      </c>
      <c r="F2406" s="7" t="s">
        <v>29</v>
      </c>
      <c r="G2406" s="7" t="s">
        <v>54</v>
      </c>
      <c r="H2406" s="7" t="s">
        <v>31</v>
      </c>
      <c r="I2406" s="7" t="s">
        <v>54</v>
      </c>
      <c r="J2406" s="7" t="s">
        <v>33</v>
      </c>
      <c r="K2406" s="7" t="s">
        <v>46</v>
      </c>
      <c r="L2406" s="5">
        <v>26644</v>
      </c>
      <c r="M2406" s="7" t="s">
        <v>35</v>
      </c>
      <c r="N2406" s="7" t="s">
        <v>47</v>
      </c>
      <c r="O2406" s="7" t="s">
        <v>37</v>
      </c>
      <c r="P2406" s="7" t="s">
        <v>66</v>
      </c>
      <c r="Q2406" s="7" t="s">
        <v>97</v>
      </c>
      <c r="R2406" s="7" cm="1">
        <f t="array" ref="R2406">_xlfn.IFS(Table3[[#This Row],[Performance Levels]]="Exceeds",4,Table3[[#This Row],[Performance Levels]]="Fully Meets",3,Table3[[#This Row],[Performance Levels]]="PIP",1,Table3[[#This Row],[Performance Levels]]="Needs Improvement",2)</f>
        <v>2</v>
      </c>
      <c r="S2406" s="7">
        <v>1</v>
      </c>
      <c r="T2406" s="7" t="str" cm="1">
        <f t="array" ref="T2406">_xlfn.IFS(S2406&lt;=2,"Excellent",S2406=3,"Average",S2406&lt;=5,"Poor")</f>
        <v>Excellent</v>
      </c>
      <c r="U2406" s="5">
        <v>44956</v>
      </c>
      <c r="V2406" s="7">
        <v>2</v>
      </c>
      <c r="W2406" s="7" t="str" cm="1">
        <f t="array" ref="W2406">_xlfn.IFS(S2406&lt;=2,"High",S2406=3,"Moderate",S2406&lt;=5,"Low")</f>
        <v>High</v>
      </c>
      <c r="X2406" s="7">
        <v>5</v>
      </c>
      <c r="Y2406" s="7" t="str" cm="1">
        <f t="array" ref="Y2406">_xlfn.IFS(S2406&lt;=2,"High",S2406=3,"Moderate",S2406&lt;=5,"Low")</f>
        <v>High</v>
      </c>
      <c r="Z2406" s="7">
        <v>1</v>
      </c>
      <c r="AA2406" s="7" t="str" cm="1">
        <f t="array" ref="AA2406">_xlfn.IFS(S2406&lt;=2,"High",S2406=3,"Moderate",S2406&lt;=5,"Low")</f>
        <v>High</v>
      </c>
      <c r="AB2406" s="5">
        <v>45064</v>
      </c>
      <c r="AC2406" s="7" t="s">
        <v>91</v>
      </c>
      <c r="AD2406" s="7" t="s">
        <v>41</v>
      </c>
      <c r="AE2406" s="7" t="s">
        <v>72</v>
      </c>
      <c r="AF2406" s="7">
        <v>2</v>
      </c>
      <c r="AG2406" s="8">
        <v>478.07</v>
      </c>
      <c r="AH2406" s="7">
        <v>51</v>
      </c>
      <c r="AI2406" s="7" t="str" cm="1">
        <f t="array" ref="AI2406">_xlfn.IFS(AH2406&lt;=25,"Young",AH2406&lt;=50,"Adult",AH2406&gt;50,"Old")</f>
        <v>Old</v>
      </c>
    </row>
    <row r="2407" spans="1:35" x14ac:dyDescent="0.35">
      <c r="A2407" s="11">
        <v>2939</v>
      </c>
      <c r="B2407" s="9">
        <v>44768</v>
      </c>
      <c r="C2407" s="10">
        <f t="shared" ca="1" si="37"/>
        <v>3.8166666666666669</v>
      </c>
      <c r="D2407" s="11" t="s">
        <v>27</v>
      </c>
      <c r="E2407" s="11" t="s">
        <v>84</v>
      </c>
      <c r="F2407" s="11" t="s">
        <v>29</v>
      </c>
      <c r="G2407" s="11" t="s">
        <v>30</v>
      </c>
      <c r="H2407" s="11" t="s">
        <v>55</v>
      </c>
      <c r="I2407" s="11" t="s">
        <v>54</v>
      </c>
      <c r="J2407" s="11" t="s">
        <v>33</v>
      </c>
      <c r="K2407" s="11" t="s">
        <v>74</v>
      </c>
      <c r="L2407" s="9">
        <v>29425</v>
      </c>
      <c r="M2407" s="11" t="s">
        <v>35</v>
      </c>
      <c r="N2407" s="11" t="s">
        <v>36</v>
      </c>
      <c r="O2407" s="11" t="s">
        <v>48</v>
      </c>
      <c r="P2407" s="11" t="s">
        <v>60</v>
      </c>
      <c r="Q2407" s="11" t="s">
        <v>97</v>
      </c>
      <c r="R2407" s="11" cm="1">
        <f t="array" ref="R2407">_xlfn.IFS(Table3[[#This Row],[Performance Levels]]="Exceeds",4,Table3[[#This Row],[Performance Levels]]="Fully Meets",3,Table3[[#This Row],[Performance Levels]]="PIP",1,Table3[[#This Row],[Performance Levels]]="Needs Improvement",2)</f>
        <v>2</v>
      </c>
      <c r="S2407" s="11">
        <v>2</v>
      </c>
      <c r="T2407" s="11" t="str" cm="1">
        <f t="array" ref="T2407">_xlfn.IFS(S2407&lt;=2,"Excellent",S2407=3,"Average",S2407&lt;=5,"Poor")</f>
        <v>Excellent</v>
      </c>
      <c r="U2407" s="9">
        <v>45029</v>
      </c>
      <c r="V2407" s="11">
        <v>4</v>
      </c>
      <c r="W2407" s="11" t="str" cm="1">
        <f t="array" ref="W2407">_xlfn.IFS(S2407&lt;=2,"High",S2407=3,"Moderate",S2407&lt;=5,"Low")</f>
        <v>High</v>
      </c>
      <c r="X2407" s="11">
        <v>3</v>
      </c>
      <c r="Y2407" s="11" t="str" cm="1">
        <f t="array" ref="Y2407">_xlfn.IFS(S2407&lt;=2,"High",S2407=3,"Moderate",S2407&lt;=5,"Low")</f>
        <v>High</v>
      </c>
      <c r="Z2407" s="11">
        <v>3</v>
      </c>
      <c r="AA2407" s="11" t="str" cm="1">
        <f t="array" ref="AA2407">_xlfn.IFS(S2407&lt;=2,"High",S2407=3,"Moderate",S2407&lt;=5,"Low")</f>
        <v>High</v>
      </c>
      <c r="AB2407" s="9">
        <v>44810</v>
      </c>
      <c r="AC2407" s="11" t="s">
        <v>61</v>
      </c>
      <c r="AD2407" s="11" t="s">
        <v>50</v>
      </c>
      <c r="AE2407" s="11" t="s">
        <v>62</v>
      </c>
      <c r="AF2407" s="11">
        <v>3</v>
      </c>
      <c r="AG2407" s="12">
        <v>285.5</v>
      </c>
      <c r="AH2407" s="11">
        <v>42</v>
      </c>
      <c r="AI2407" s="11" t="str" cm="1">
        <f t="array" ref="AI2407">_xlfn.IFS(AH2407&lt;=25,"Young",AH2407&lt;=50,"Adult",AH2407&gt;50,"Old")</f>
        <v>Adult</v>
      </c>
    </row>
    <row r="2408" spans="1:35" x14ac:dyDescent="0.35">
      <c r="A2408" s="7">
        <v>2940</v>
      </c>
      <c r="B2408" s="5">
        <v>44074</v>
      </c>
      <c r="C2408" s="6">
        <f t="shared" ca="1" si="37"/>
        <v>5.7222222222222223</v>
      </c>
      <c r="D2408" s="7" t="s">
        <v>27</v>
      </c>
      <c r="E2408" s="7" t="s">
        <v>43</v>
      </c>
      <c r="F2408" s="7" t="s">
        <v>29</v>
      </c>
      <c r="G2408" s="7" t="s">
        <v>30</v>
      </c>
      <c r="H2408" s="7" t="s">
        <v>44</v>
      </c>
      <c r="I2408" s="7" t="s">
        <v>45</v>
      </c>
      <c r="J2408" s="7" t="s">
        <v>33</v>
      </c>
      <c r="K2408" s="7" t="s">
        <v>104</v>
      </c>
      <c r="L2408" s="5">
        <v>26638</v>
      </c>
      <c r="M2408" s="7" t="s">
        <v>35</v>
      </c>
      <c r="N2408" s="7" t="s">
        <v>36</v>
      </c>
      <c r="O2408" s="7" t="s">
        <v>71</v>
      </c>
      <c r="P2408" s="7" t="s">
        <v>60</v>
      </c>
      <c r="Q2408" s="7" t="s">
        <v>97</v>
      </c>
      <c r="R2408" s="7" cm="1">
        <f t="array" ref="R2408">_xlfn.IFS(Table3[[#This Row],[Performance Levels]]="Exceeds",4,Table3[[#This Row],[Performance Levels]]="Fully Meets",3,Table3[[#This Row],[Performance Levels]]="PIP",1,Table3[[#This Row],[Performance Levels]]="Needs Improvement",2)</f>
        <v>2</v>
      </c>
      <c r="S2408" s="7">
        <v>5</v>
      </c>
      <c r="T2408" s="7" t="str" cm="1">
        <f t="array" ref="T2408">_xlfn.IFS(S2408&lt;=2,"Excellent",S2408=3,"Average",S2408&lt;=5,"Poor")</f>
        <v>Poor</v>
      </c>
      <c r="U2408" s="5">
        <v>45034</v>
      </c>
      <c r="V2408" s="7">
        <v>5</v>
      </c>
      <c r="W2408" s="7" t="str" cm="1">
        <f t="array" ref="W2408">_xlfn.IFS(S2408&lt;=2,"High",S2408=3,"Moderate",S2408&lt;=5,"Low")</f>
        <v>Low</v>
      </c>
      <c r="X2408" s="7">
        <v>1</v>
      </c>
      <c r="Y2408" s="7" t="str" cm="1">
        <f t="array" ref="Y2408">_xlfn.IFS(S2408&lt;=2,"High",S2408=3,"Moderate",S2408&lt;=5,"Low")</f>
        <v>Low</v>
      </c>
      <c r="Z2408" s="7">
        <v>3</v>
      </c>
      <c r="AA2408" s="7" t="str" cm="1">
        <f t="array" ref="AA2408">_xlfn.IFS(S2408&lt;=2,"High",S2408=3,"Moderate",S2408&lt;=5,"Low")</f>
        <v>Low</v>
      </c>
      <c r="AB2408" s="5">
        <v>45091</v>
      </c>
      <c r="AC2408" s="7" t="s">
        <v>91</v>
      </c>
      <c r="AD2408" s="7" t="s">
        <v>50</v>
      </c>
      <c r="AE2408" s="7" t="s">
        <v>72</v>
      </c>
      <c r="AF2408" s="7">
        <v>2</v>
      </c>
      <c r="AG2408" s="8">
        <v>490.26</v>
      </c>
      <c r="AH2408" s="7">
        <v>48</v>
      </c>
      <c r="AI2408" s="7" t="str" cm="1">
        <f t="array" ref="AI2408">_xlfn.IFS(AH2408&lt;=25,"Young",AH2408&lt;=50,"Adult",AH2408&gt;50,"Old")</f>
        <v>Adult</v>
      </c>
    </row>
    <row r="2409" spans="1:35" x14ac:dyDescent="0.35">
      <c r="A2409" s="11">
        <v>2941</v>
      </c>
      <c r="B2409" s="9">
        <v>44870</v>
      </c>
      <c r="C2409" s="10">
        <f t="shared" ca="1" si="37"/>
        <v>3.5416666666666665</v>
      </c>
      <c r="D2409" s="11" t="s">
        <v>27</v>
      </c>
      <c r="E2409" s="11" t="s">
        <v>86</v>
      </c>
      <c r="F2409" s="11" t="s">
        <v>29</v>
      </c>
      <c r="G2409" s="11" t="s">
        <v>45</v>
      </c>
      <c r="H2409" s="11" t="s">
        <v>55</v>
      </c>
      <c r="I2409" s="11" t="s">
        <v>54</v>
      </c>
      <c r="J2409" s="11" t="s">
        <v>33</v>
      </c>
      <c r="K2409" s="11" t="s">
        <v>78</v>
      </c>
      <c r="L2409" s="9">
        <v>34450</v>
      </c>
      <c r="M2409" s="11" t="s">
        <v>35</v>
      </c>
      <c r="N2409" s="11" t="s">
        <v>47</v>
      </c>
      <c r="O2409" s="11" t="s">
        <v>48</v>
      </c>
      <c r="P2409" s="11" t="s">
        <v>76</v>
      </c>
      <c r="Q2409" s="11" t="s">
        <v>97</v>
      </c>
      <c r="R2409" s="11" cm="1">
        <f t="array" ref="R2409">_xlfn.IFS(Table3[[#This Row],[Performance Levels]]="Exceeds",4,Table3[[#This Row],[Performance Levels]]="Fully Meets",3,Table3[[#This Row],[Performance Levels]]="PIP",1,Table3[[#This Row],[Performance Levels]]="Needs Improvement",2)</f>
        <v>2</v>
      </c>
      <c r="S2409" s="11">
        <v>2</v>
      </c>
      <c r="T2409" s="11" t="str" cm="1">
        <f t="array" ref="T2409">_xlfn.IFS(S2409&lt;=2,"Excellent",S2409=3,"Average",S2409&lt;=5,"Poor")</f>
        <v>Excellent</v>
      </c>
      <c r="U2409" s="9">
        <v>44909</v>
      </c>
      <c r="V2409" s="11">
        <v>5</v>
      </c>
      <c r="W2409" s="11" t="str" cm="1">
        <f t="array" ref="W2409">_xlfn.IFS(S2409&lt;=2,"High",S2409=3,"Moderate",S2409&lt;=5,"Low")</f>
        <v>High</v>
      </c>
      <c r="X2409" s="11">
        <v>2</v>
      </c>
      <c r="Y2409" s="11" t="str" cm="1">
        <f t="array" ref="Y2409">_xlfn.IFS(S2409&lt;=2,"High",S2409=3,"Moderate",S2409&lt;=5,"Low")</f>
        <v>High</v>
      </c>
      <c r="Z2409" s="11">
        <v>5</v>
      </c>
      <c r="AA2409" s="11" t="str" cm="1">
        <f t="array" ref="AA2409">_xlfn.IFS(S2409&lt;=2,"High",S2409=3,"Moderate",S2409&lt;=5,"Low")</f>
        <v>High</v>
      </c>
      <c r="AB2409" s="9">
        <v>44876</v>
      </c>
      <c r="AC2409" s="11" t="s">
        <v>49</v>
      </c>
      <c r="AD2409" s="11" t="s">
        <v>41</v>
      </c>
      <c r="AE2409" s="11" t="s">
        <v>62</v>
      </c>
      <c r="AF2409" s="11">
        <v>3</v>
      </c>
      <c r="AG2409" s="12">
        <v>828.68</v>
      </c>
      <c r="AH2409" s="11">
        <v>28</v>
      </c>
      <c r="AI2409" s="11" t="str" cm="1">
        <f t="array" ref="AI2409">_xlfn.IFS(AH2409&lt;=25,"Young",AH2409&lt;=50,"Adult",AH2409&gt;50,"Old")</f>
        <v>Adult</v>
      </c>
    </row>
    <row r="2410" spans="1:35" x14ac:dyDescent="0.35">
      <c r="A2410" s="7">
        <v>2942</v>
      </c>
      <c r="B2410" s="5">
        <v>43615</v>
      </c>
      <c r="C2410" s="6">
        <f t="shared" ca="1" si="37"/>
        <v>6.9722222222222223</v>
      </c>
      <c r="D2410" s="7" t="s">
        <v>27</v>
      </c>
      <c r="E2410" s="7" t="s">
        <v>63</v>
      </c>
      <c r="F2410" s="7" t="s">
        <v>29</v>
      </c>
      <c r="G2410" s="7" t="s">
        <v>54</v>
      </c>
      <c r="H2410" s="7" t="s">
        <v>31</v>
      </c>
      <c r="I2410" s="7" t="s">
        <v>45</v>
      </c>
      <c r="J2410" s="7" t="s">
        <v>33</v>
      </c>
      <c r="K2410" s="7" t="s">
        <v>57</v>
      </c>
      <c r="L2410" s="5">
        <v>54483</v>
      </c>
      <c r="M2410" s="7" t="s">
        <v>35</v>
      </c>
      <c r="N2410" s="7" t="s">
        <v>36</v>
      </c>
      <c r="O2410" s="7" t="s">
        <v>71</v>
      </c>
      <c r="P2410" s="7" t="s">
        <v>38</v>
      </c>
      <c r="Q2410" s="7" t="s">
        <v>97</v>
      </c>
      <c r="R2410" s="7" cm="1">
        <f t="array" ref="R2410">_xlfn.IFS(Table3[[#This Row],[Performance Levels]]="Exceeds",4,Table3[[#This Row],[Performance Levels]]="Fully Meets",3,Table3[[#This Row],[Performance Levels]]="PIP",1,Table3[[#This Row],[Performance Levels]]="Needs Improvement",2)</f>
        <v>2</v>
      </c>
      <c r="S2410" s="7">
        <v>2</v>
      </c>
      <c r="T2410" s="7" t="str" cm="1">
        <f t="array" ref="T2410">_xlfn.IFS(S2410&lt;=2,"Excellent",S2410=3,"Average",S2410&lt;=5,"Poor")</f>
        <v>Excellent</v>
      </c>
      <c r="U2410" s="5">
        <v>44851</v>
      </c>
      <c r="V2410" s="7">
        <v>3</v>
      </c>
      <c r="W2410" s="7" t="str" cm="1">
        <f t="array" ref="W2410">_xlfn.IFS(S2410&lt;=2,"High",S2410=3,"Moderate",S2410&lt;=5,"Low")</f>
        <v>High</v>
      </c>
      <c r="X2410" s="7">
        <v>3</v>
      </c>
      <c r="Y2410" s="7" t="str" cm="1">
        <f t="array" ref="Y2410">_xlfn.IFS(S2410&lt;=2,"High",S2410=3,"Moderate",S2410&lt;=5,"Low")</f>
        <v>High</v>
      </c>
      <c r="Z2410" s="7">
        <v>4</v>
      </c>
      <c r="AA2410" s="7" t="str" cm="1">
        <f t="array" ref="AA2410">_xlfn.IFS(S2410&lt;=2,"High",S2410=3,"Moderate",S2410&lt;=5,"Low")</f>
        <v>High</v>
      </c>
      <c r="AB2410" s="5">
        <v>44977</v>
      </c>
      <c r="AC2410" s="7" t="s">
        <v>67</v>
      </c>
      <c r="AD2410" s="7" t="s">
        <v>50</v>
      </c>
      <c r="AE2410" s="7" t="s">
        <v>51</v>
      </c>
      <c r="AF2410" s="7">
        <v>2</v>
      </c>
      <c r="AG2410" s="8">
        <v>858.29</v>
      </c>
      <c r="AH2410" s="7">
        <v>70</v>
      </c>
      <c r="AI2410" s="7" t="str" cm="1">
        <f t="array" ref="AI2410">_xlfn.IFS(AH2410&lt;=25,"Young",AH2410&lt;=50,"Adult",AH2410&gt;50,"Old")</f>
        <v>Old</v>
      </c>
    </row>
    <row r="2411" spans="1:35" x14ac:dyDescent="0.35">
      <c r="A2411" s="11">
        <v>2943</v>
      </c>
      <c r="B2411" s="9">
        <v>43808</v>
      </c>
      <c r="C2411" s="10">
        <f t="shared" ca="1" si="37"/>
        <v>6.447222222222222</v>
      </c>
      <c r="D2411" s="11" t="s">
        <v>27</v>
      </c>
      <c r="E2411" s="11" t="s">
        <v>93</v>
      </c>
      <c r="F2411" s="11" t="s">
        <v>29</v>
      </c>
      <c r="G2411" s="11" t="s">
        <v>54</v>
      </c>
      <c r="H2411" s="11" t="s">
        <v>55</v>
      </c>
      <c r="I2411" s="11" t="s">
        <v>45</v>
      </c>
      <c r="J2411" s="11" t="s">
        <v>33</v>
      </c>
      <c r="K2411" s="11" t="s">
        <v>57</v>
      </c>
      <c r="L2411" s="9">
        <v>23056</v>
      </c>
      <c r="M2411" s="11" t="s">
        <v>35</v>
      </c>
      <c r="N2411" s="11" t="s">
        <v>36</v>
      </c>
      <c r="O2411" s="11" t="s">
        <v>59</v>
      </c>
      <c r="P2411" s="11" t="s">
        <v>60</v>
      </c>
      <c r="Q2411" s="11" t="s">
        <v>97</v>
      </c>
      <c r="R2411" s="11" cm="1">
        <f t="array" ref="R2411">_xlfn.IFS(Table3[[#This Row],[Performance Levels]]="Exceeds",4,Table3[[#This Row],[Performance Levels]]="Fully Meets",3,Table3[[#This Row],[Performance Levels]]="PIP",1,Table3[[#This Row],[Performance Levels]]="Needs Improvement",2)</f>
        <v>2</v>
      </c>
      <c r="S2411" s="11">
        <v>2</v>
      </c>
      <c r="T2411" s="11" t="str" cm="1">
        <f t="array" ref="T2411">_xlfn.IFS(S2411&lt;=2,"Excellent",S2411=3,"Average",S2411&lt;=5,"Poor")</f>
        <v>Excellent</v>
      </c>
      <c r="U2411" s="9">
        <v>44852</v>
      </c>
      <c r="V2411" s="11">
        <v>4</v>
      </c>
      <c r="W2411" s="11" t="str" cm="1">
        <f t="array" ref="W2411">_xlfn.IFS(S2411&lt;=2,"High",S2411=3,"Moderate",S2411&lt;=5,"Low")</f>
        <v>High</v>
      </c>
      <c r="X2411" s="11">
        <v>1</v>
      </c>
      <c r="Y2411" s="11" t="str" cm="1">
        <f t="array" ref="Y2411">_xlfn.IFS(S2411&lt;=2,"High",S2411=3,"Moderate",S2411&lt;=5,"Low")</f>
        <v>High</v>
      </c>
      <c r="Z2411" s="11">
        <v>5</v>
      </c>
      <c r="AA2411" s="11" t="str" cm="1">
        <f t="array" ref="AA2411">_xlfn.IFS(S2411&lt;=2,"High",S2411=3,"Moderate",S2411&lt;=5,"Low")</f>
        <v>High</v>
      </c>
      <c r="AB2411" s="9">
        <v>45020</v>
      </c>
      <c r="AC2411" s="11" t="s">
        <v>91</v>
      </c>
      <c r="AD2411" s="11" t="s">
        <v>50</v>
      </c>
      <c r="AE2411" s="11" t="s">
        <v>62</v>
      </c>
      <c r="AF2411" s="11">
        <v>3</v>
      </c>
      <c r="AG2411" s="12">
        <v>494.19</v>
      </c>
      <c r="AH2411" s="11">
        <v>56</v>
      </c>
      <c r="AI2411" s="11" t="str" cm="1">
        <f t="array" ref="AI2411">_xlfn.IFS(AH2411&lt;=25,"Young",AH2411&lt;=50,"Adult",AH2411&gt;50,"Old")</f>
        <v>Old</v>
      </c>
    </row>
    <row r="2412" spans="1:35" x14ac:dyDescent="0.35">
      <c r="A2412" s="7">
        <v>2944</v>
      </c>
      <c r="B2412" s="5">
        <v>43595</v>
      </c>
      <c r="C2412" s="6">
        <f t="shared" ca="1" si="37"/>
        <v>7.0277777777777777</v>
      </c>
      <c r="D2412" s="7" t="s">
        <v>27</v>
      </c>
      <c r="E2412" s="7" t="s">
        <v>73</v>
      </c>
      <c r="F2412" s="7" t="s">
        <v>29</v>
      </c>
      <c r="G2412" s="7" t="s">
        <v>45</v>
      </c>
      <c r="H2412" s="7" t="s">
        <v>31</v>
      </c>
      <c r="I2412" s="7" t="s">
        <v>45</v>
      </c>
      <c r="J2412" s="7" t="s">
        <v>33</v>
      </c>
      <c r="K2412" s="7" t="s">
        <v>74</v>
      </c>
      <c r="L2412" s="5">
        <v>19092</v>
      </c>
      <c r="M2412" s="7" t="s">
        <v>35</v>
      </c>
      <c r="N2412" s="7" t="s">
        <v>36</v>
      </c>
      <c r="O2412" s="7" t="s">
        <v>59</v>
      </c>
      <c r="P2412" s="7" t="s">
        <v>38</v>
      </c>
      <c r="Q2412" s="7" t="s">
        <v>97</v>
      </c>
      <c r="R2412" s="7" cm="1">
        <f t="array" ref="R2412">_xlfn.IFS(Table3[[#This Row],[Performance Levels]]="Exceeds",4,Table3[[#This Row],[Performance Levels]]="Fully Meets",3,Table3[[#This Row],[Performance Levels]]="PIP",1,Table3[[#This Row],[Performance Levels]]="Needs Improvement",2)</f>
        <v>2</v>
      </c>
      <c r="S2412" s="7">
        <v>1</v>
      </c>
      <c r="T2412" s="7" t="str" cm="1">
        <f t="array" ref="T2412">_xlfn.IFS(S2412&lt;=2,"Excellent",S2412=3,"Average",S2412&lt;=5,"Poor")</f>
        <v>Excellent</v>
      </c>
      <c r="U2412" s="5">
        <v>45067</v>
      </c>
      <c r="V2412" s="7">
        <v>2</v>
      </c>
      <c r="W2412" s="7" t="str" cm="1">
        <f t="array" ref="W2412">_xlfn.IFS(S2412&lt;=2,"High",S2412=3,"Moderate",S2412&lt;=5,"Low")</f>
        <v>High</v>
      </c>
      <c r="X2412" s="7">
        <v>4</v>
      </c>
      <c r="Y2412" s="7" t="str" cm="1">
        <f t="array" ref="Y2412">_xlfn.IFS(S2412&lt;=2,"High",S2412=3,"Moderate",S2412&lt;=5,"Low")</f>
        <v>High</v>
      </c>
      <c r="Z2412" s="7">
        <v>1</v>
      </c>
      <c r="AA2412" s="7" t="str" cm="1">
        <f t="array" ref="AA2412">_xlfn.IFS(S2412&lt;=2,"High",S2412=3,"Moderate",S2412&lt;=5,"Low")</f>
        <v>High</v>
      </c>
      <c r="AB2412" s="5">
        <v>44974</v>
      </c>
      <c r="AC2412" s="7" t="s">
        <v>91</v>
      </c>
      <c r="AD2412" s="7" t="s">
        <v>41</v>
      </c>
      <c r="AE2412" s="7" t="s">
        <v>72</v>
      </c>
      <c r="AF2412" s="7">
        <v>4</v>
      </c>
      <c r="AG2412" s="8">
        <v>502.56</v>
      </c>
      <c r="AH2412" s="7">
        <v>67</v>
      </c>
      <c r="AI2412" s="7" t="str" cm="1">
        <f t="array" ref="AI2412">_xlfn.IFS(AH2412&lt;=25,"Young",AH2412&lt;=50,"Adult",AH2412&gt;50,"Old")</f>
        <v>Old</v>
      </c>
    </row>
    <row r="2413" spans="1:35" x14ac:dyDescent="0.35">
      <c r="A2413" s="11">
        <v>2945</v>
      </c>
      <c r="B2413" s="9">
        <v>43711</v>
      </c>
      <c r="C2413" s="10">
        <f t="shared" ca="1" si="37"/>
        <v>6.7138888888888886</v>
      </c>
      <c r="D2413" s="11" t="s">
        <v>27</v>
      </c>
      <c r="E2413" s="11" t="s">
        <v>80</v>
      </c>
      <c r="F2413" s="11" t="s">
        <v>107</v>
      </c>
      <c r="G2413" s="11" t="s">
        <v>54</v>
      </c>
      <c r="H2413" s="11" t="s">
        <v>55</v>
      </c>
      <c r="I2413" s="11" t="s">
        <v>32</v>
      </c>
      <c r="J2413" s="11" t="s">
        <v>33</v>
      </c>
      <c r="K2413" s="11" t="s">
        <v>46</v>
      </c>
      <c r="L2413" s="9">
        <v>27993</v>
      </c>
      <c r="M2413" s="11" t="s">
        <v>35</v>
      </c>
      <c r="N2413" s="11" t="s">
        <v>47</v>
      </c>
      <c r="O2413" s="11" t="s">
        <v>37</v>
      </c>
      <c r="P2413" s="11" t="s">
        <v>38</v>
      </c>
      <c r="Q2413" s="11" t="s">
        <v>97</v>
      </c>
      <c r="R2413" s="11" cm="1">
        <f t="array" ref="R2413">_xlfn.IFS(Table3[[#This Row],[Performance Levels]]="Exceeds",4,Table3[[#This Row],[Performance Levels]]="Fully Meets",3,Table3[[#This Row],[Performance Levels]]="PIP",1,Table3[[#This Row],[Performance Levels]]="Needs Improvement",2)</f>
        <v>2</v>
      </c>
      <c r="S2413" s="11">
        <v>4</v>
      </c>
      <c r="T2413" s="11" t="str" cm="1">
        <f t="array" ref="T2413">_xlfn.IFS(S2413&lt;=2,"Excellent",S2413=3,"Average",S2413&lt;=5,"Poor")</f>
        <v>Poor</v>
      </c>
      <c r="U2413" s="9">
        <v>44825</v>
      </c>
      <c r="V2413" s="11">
        <v>4</v>
      </c>
      <c r="W2413" s="11" t="str" cm="1">
        <f t="array" ref="W2413">_xlfn.IFS(S2413&lt;=2,"High",S2413=3,"Moderate",S2413&lt;=5,"Low")</f>
        <v>Low</v>
      </c>
      <c r="X2413" s="11">
        <v>2</v>
      </c>
      <c r="Y2413" s="11" t="str" cm="1">
        <f t="array" ref="Y2413">_xlfn.IFS(S2413&lt;=2,"High",S2413=3,"Moderate",S2413&lt;=5,"Low")</f>
        <v>Low</v>
      </c>
      <c r="Z2413" s="11">
        <v>1</v>
      </c>
      <c r="AA2413" s="11" t="str" cm="1">
        <f t="array" ref="AA2413">_xlfn.IFS(S2413&lt;=2,"High",S2413=3,"Moderate",S2413&lt;=5,"Low")</f>
        <v>Low</v>
      </c>
      <c r="AB2413" s="9">
        <v>45108</v>
      </c>
      <c r="AC2413" s="11" t="s">
        <v>91</v>
      </c>
      <c r="AD2413" s="11" t="s">
        <v>50</v>
      </c>
      <c r="AE2413" s="11" t="s">
        <v>42</v>
      </c>
      <c r="AF2413" s="11">
        <v>5</v>
      </c>
      <c r="AG2413" s="12">
        <v>826.82</v>
      </c>
      <c r="AH2413" s="11">
        <v>43</v>
      </c>
      <c r="AI2413" s="11" t="str" cm="1">
        <f t="array" ref="AI2413">_xlfn.IFS(AH2413&lt;=25,"Young",AH2413&lt;=50,"Adult",AH2413&gt;50,"Old")</f>
        <v>Adult</v>
      </c>
    </row>
    <row r="2414" spans="1:35" x14ac:dyDescent="0.35">
      <c r="A2414" s="7">
        <v>2946</v>
      </c>
      <c r="B2414" s="5">
        <v>43356</v>
      </c>
      <c r="C2414" s="6">
        <f t="shared" ca="1" si="37"/>
        <v>7.6861111111111109</v>
      </c>
      <c r="D2414" s="7" t="s">
        <v>105</v>
      </c>
      <c r="E2414" s="7" t="s">
        <v>68</v>
      </c>
      <c r="F2414" s="7" t="s">
        <v>29</v>
      </c>
      <c r="G2414" s="7" t="s">
        <v>30</v>
      </c>
      <c r="H2414" s="7" t="s">
        <v>44</v>
      </c>
      <c r="I2414" s="7" t="s">
        <v>54</v>
      </c>
      <c r="J2414" s="7" t="s">
        <v>33</v>
      </c>
      <c r="K2414" s="7" t="s">
        <v>88</v>
      </c>
      <c r="L2414" s="5">
        <v>30862</v>
      </c>
      <c r="M2414" s="7" t="s">
        <v>35</v>
      </c>
      <c r="N2414" s="7" t="s">
        <v>47</v>
      </c>
      <c r="O2414" s="7" t="s">
        <v>71</v>
      </c>
      <c r="P2414" s="7" t="s">
        <v>76</v>
      </c>
      <c r="Q2414" s="7" t="s">
        <v>97</v>
      </c>
      <c r="R2414" s="7" cm="1">
        <f t="array" ref="R2414">_xlfn.IFS(Table3[[#This Row],[Performance Levels]]="Exceeds",4,Table3[[#This Row],[Performance Levels]]="Fully Meets",3,Table3[[#This Row],[Performance Levels]]="PIP",1,Table3[[#This Row],[Performance Levels]]="Needs Improvement",2)</f>
        <v>2</v>
      </c>
      <c r="S2414" s="7">
        <v>2</v>
      </c>
      <c r="T2414" s="7" t="str" cm="1">
        <f t="array" ref="T2414">_xlfn.IFS(S2414&lt;=2,"Excellent",S2414=3,"Average",S2414&lt;=5,"Poor")</f>
        <v>Excellent</v>
      </c>
      <c r="U2414" s="5">
        <v>44946</v>
      </c>
      <c r="V2414" s="7">
        <v>4</v>
      </c>
      <c r="W2414" s="7" t="str" cm="1">
        <f t="array" ref="W2414">_xlfn.IFS(S2414&lt;=2,"High",S2414=3,"Moderate",S2414&lt;=5,"Low")</f>
        <v>High</v>
      </c>
      <c r="X2414" s="7">
        <v>5</v>
      </c>
      <c r="Y2414" s="7" t="str" cm="1">
        <f t="array" ref="Y2414">_xlfn.IFS(S2414&lt;=2,"High",S2414=3,"Moderate",S2414&lt;=5,"Low")</f>
        <v>High</v>
      </c>
      <c r="Z2414" s="7">
        <v>3</v>
      </c>
      <c r="AA2414" s="7" t="str" cm="1">
        <f t="array" ref="AA2414">_xlfn.IFS(S2414&lt;=2,"High",S2414=3,"Moderate",S2414&lt;=5,"Low")</f>
        <v>High</v>
      </c>
      <c r="AB2414" s="5">
        <v>45119</v>
      </c>
      <c r="AC2414" s="7" t="s">
        <v>40</v>
      </c>
      <c r="AD2414" s="7" t="s">
        <v>41</v>
      </c>
      <c r="AE2414" s="7" t="s">
        <v>42</v>
      </c>
      <c r="AF2414" s="7">
        <v>4</v>
      </c>
      <c r="AG2414" s="8">
        <v>655.83</v>
      </c>
      <c r="AH2414" s="7">
        <v>34</v>
      </c>
      <c r="AI2414" s="7" t="str" cm="1">
        <f t="array" ref="AI2414">_xlfn.IFS(AH2414&lt;=25,"Young",AH2414&lt;=50,"Adult",AH2414&gt;50,"Old")</f>
        <v>Adult</v>
      </c>
    </row>
    <row r="2415" spans="1:35" x14ac:dyDescent="0.35">
      <c r="A2415" s="11">
        <v>2947</v>
      </c>
      <c r="B2415" s="9">
        <v>44357</v>
      </c>
      <c r="C2415" s="10">
        <f t="shared" ca="1" si="37"/>
        <v>4.9444444444444446</v>
      </c>
      <c r="D2415" s="11" t="s">
        <v>105</v>
      </c>
      <c r="E2415" s="11" t="s">
        <v>28</v>
      </c>
      <c r="F2415" s="11" t="s">
        <v>29</v>
      </c>
      <c r="G2415" s="11" t="s">
        <v>45</v>
      </c>
      <c r="H2415" s="11" t="s">
        <v>31</v>
      </c>
      <c r="I2415" s="11" t="s">
        <v>32</v>
      </c>
      <c r="J2415" s="11" t="s">
        <v>33</v>
      </c>
      <c r="K2415" s="11" t="s">
        <v>100</v>
      </c>
      <c r="L2415" s="9">
        <v>21415</v>
      </c>
      <c r="M2415" s="11" t="s">
        <v>35</v>
      </c>
      <c r="N2415" s="11" t="s">
        <v>47</v>
      </c>
      <c r="O2415" s="11" t="s">
        <v>83</v>
      </c>
      <c r="P2415" s="11" t="s">
        <v>76</v>
      </c>
      <c r="Q2415" s="11" t="s">
        <v>39</v>
      </c>
      <c r="R2415" s="11" cm="1">
        <f t="array" ref="R2415">_xlfn.IFS(Table3[[#This Row],[Performance Levels]]="Exceeds",4,Table3[[#This Row],[Performance Levels]]="Fully Meets",3,Table3[[#This Row],[Performance Levels]]="PIP",1,Table3[[#This Row],[Performance Levels]]="Needs Improvement",2)</f>
        <v>3</v>
      </c>
      <c r="S2415" s="11">
        <v>1</v>
      </c>
      <c r="T2415" s="11" t="str" cm="1">
        <f t="array" ref="T2415">_xlfn.IFS(S2415&lt;=2,"Excellent",S2415=3,"Average",S2415&lt;=5,"Poor")</f>
        <v>Excellent</v>
      </c>
      <c r="U2415" s="9">
        <v>44968</v>
      </c>
      <c r="V2415" s="11">
        <v>3</v>
      </c>
      <c r="W2415" s="11" t="str" cm="1">
        <f t="array" ref="W2415">_xlfn.IFS(S2415&lt;=2,"High",S2415=3,"Moderate",S2415&lt;=5,"Low")</f>
        <v>High</v>
      </c>
      <c r="X2415" s="11">
        <v>4</v>
      </c>
      <c r="Y2415" s="11" t="str" cm="1">
        <f t="array" ref="Y2415">_xlfn.IFS(S2415&lt;=2,"High",S2415=3,"Moderate",S2415&lt;=5,"Low")</f>
        <v>High</v>
      </c>
      <c r="Z2415" s="11">
        <v>2</v>
      </c>
      <c r="AA2415" s="11" t="str" cm="1">
        <f t="array" ref="AA2415">_xlfn.IFS(S2415&lt;=2,"High",S2415=3,"Moderate",S2415&lt;=5,"Low")</f>
        <v>High</v>
      </c>
      <c r="AB2415" s="9">
        <v>44786</v>
      </c>
      <c r="AC2415" s="11" t="s">
        <v>61</v>
      </c>
      <c r="AD2415" s="11" t="s">
        <v>50</v>
      </c>
      <c r="AE2415" s="11" t="s">
        <v>51</v>
      </c>
      <c r="AF2415" s="11">
        <v>1</v>
      </c>
      <c r="AG2415" s="12">
        <v>543.80999999999995</v>
      </c>
      <c r="AH2415" s="11">
        <v>63</v>
      </c>
      <c r="AI2415" s="11" t="str" cm="1">
        <f t="array" ref="AI2415">_xlfn.IFS(AH2415&lt;=25,"Young",AH2415&lt;=50,"Adult",AH2415&gt;50,"Old")</f>
        <v>Old</v>
      </c>
    </row>
    <row r="2416" spans="1:35" x14ac:dyDescent="0.35">
      <c r="A2416" s="7">
        <v>2950</v>
      </c>
      <c r="B2416" s="5">
        <v>43357</v>
      </c>
      <c r="C2416" s="6">
        <f t="shared" ca="1" si="37"/>
        <v>7.6833333333333336</v>
      </c>
      <c r="D2416" s="7" t="s">
        <v>105</v>
      </c>
      <c r="E2416" s="7" t="s">
        <v>86</v>
      </c>
      <c r="F2416" s="7" t="s">
        <v>107</v>
      </c>
      <c r="G2416" s="7" t="s">
        <v>45</v>
      </c>
      <c r="H2416" s="7" t="s">
        <v>31</v>
      </c>
      <c r="I2416" s="7" t="s">
        <v>32</v>
      </c>
      <c r="J2416" s="7" t="s">
        <v>33</v>
      </c>
      <c r="K2416" s="7" t="s">
        <v>103</v>
      </c>
      <c r="L2416" s="5">
        <v>52235</v>
      </c>
      <c r="M2416" s="7" t="s">
        <v>35</v>
      </c>
      <c r="N2416" s="7" t="s">
        <v>36</v>
      </c>
      <c r="O2416" s="7" t="s">
        <v>37</v>
      </c>
      <c r="P2416" s="7" t="s">
        <v>66</v>
      </c>
      <c r="Q2416" s="7" t="s">
        <v>97</v>
      </c>
      <c r="R2416" s="7" cm="1">
        <f t="array" ref="R2416">_xlfn.IFS(Table3[[#This Row],[Performance Levels]]="Exceeds",4,Table3[[#This Row],[Performance Levels]]="Fully Meets",3,Table3[[#This Row],[Performance Levels]]="PIP",1,Table3[[#This Row],[Performance Levels]]="Needs Improvement",2)</f>
        <v>2</v>
      </c>
      <c r="S2416" s="7">
        <v>4</v>
      </c>
      <c r="T2416" s="7" t="str" cm="1">
        <f t="array" ref="T2416">_xlfn.IFS(S2416&lt;=2,"Excellent",S2416=3,"Average",S2416&lt;=5,"Poor")</f>
        <v>Poor</v>
      </c>
      <c r="U2416" s="5">
        <v>44794</v>
      </c>
      <c r="V2416" s="7">
        <v>3</v>
      </c>
      <c r="W2416" s="7" t="str" cm="1">
        <f t="array" ref="W2416">_xlfn.IFS(S2416&lt;=2,"High",S2416=3,"Moderate",S2416&lt;=5,"Low")</f>
        <v>Low</v>
      </c>
      <c r="X2416" s="7">
        <v>3</v>
      </c>
      <c r="Y2416" s="7" t="str" cm="1">
        <f t="array" ref="Y2416">_xlfn.IFS(S2416&lt;=2,"High",S2416=3,"Moderate",S2416&lt;=5,"Low")</f>
        <v>Low</v>
      </c>
      <c r="Z2416" s="7">
        <v>5</v>
      </c>
      <c r="AA2416" s="7" t="str" cm="1">
        <f t="array" ref="AA2416">_xlfn.IFS(S2416&lt;=2,"High",S2416=3,"Moderate",S2416&lt;=5,"Low")</f>
        <v>Low</v>
      </c>
      <c r="AB2416" s="5">
        <v>45004</v>
      </c>
      <c r="AC2416" s="7" t="s">
        <v>67</v>
      </c>
      <c r="AD2416" s="7" t="s">
        <v>41</v>
      </c>
      <c r="AE2416" s="7" t="s">
        <v>62</v>
      </c>
      <c r="AF2416" s="7">
        <v>2</v>
      </c>
      <c r="AG2416" s="8">
        <v>331.52</v>
      </c>
      <c r="AH2416" s="7">
        <v>75</v>
      </c>
      <c r="AI2416" s="7" t="str" cm="1">
        <f t="array" ref="AI2416">_xlfn.IFS(AH2416&lt;=25,"Young",AH2416&lt;=50,"Adult",AH2416&gt;50,"Old")</f>
        <v>Old</v>
      </c>
    </row>
    <row r="2417" spans="1:35" x14ac:dyDescent="0.35">
      <c r="A2417" s="11">
        <v>2951</v>
      </c>
      <c r="B2417" s="9">
        <v>43611</v>
      </c>
      <c r="C2417" s="10">
        <f t="shared" ca="1" si="37"/>
        <v>6.9833333333333334</v>
      </c>
      <c r="D2417" s="11" t="s">
        <v>105</v>
      </c>
      <c r="E2417" s="11" t="s">
        <v>63</v>
      </c>
      <c r="F2417" s="11" t="s">
        <v>29</v>
      </c>
      <c r="G2417" s="11" t="s">
        <v>54</v>
      </c>
      <c r="H2417" s="11" t="s">
        <v>31</v>
      </c>
      <c r="I2417" s="11" t="s">
        <v>45</v>
      </c>
      <c r="J2417" s="11" t="s">
        <v>33</v>
      </c>
      <c r="K2417" s="11" t="s">
        <v>64</v>
      </c>
      <c r="L2417" s="9">
        <v>52509</v>
      </c>
      <c r="M2417" s="11" t="s">
        <v>35</v>
      </c>
      <c r="N2417" s="11" t="s">
        <v>36</v>
      </c>
      <c r="O2417" s="11" t="s">
        <v>71</v>
      </c>
      <c r="P2417" s="11" t="s">
        <v>38</v>
      </c>
      <c r="Q2417" s="11" t="s">
        <v>39</v>
      </c>
      <c r="R2417" s="11" cm="1">
        <f t="array" ref="R2417">_xlfn.IFS(Table3[[#This Row],[Performance Levels]]="Exceeds",4,Table3[[#This Row],[Performance Levels]]="Fully Meets",3,Table3[[#This Row],[Performance Levels]]="PIP",1,Table3[[#This Row],[Performance Levels]]="Needs Improvement",2)</f>
        <v>3</v>
      </c>
      <c r="S2417" s="11">
        <v>2</v>
      </c>
      <c r="T2417" s="11" t="str" cm="1">
        <f t="array" ref="T2417">_xlfn.IFS(S2417&lt;=2,"Excellent",S2417=3,"Average",S2417&lt;=5,"Poor")</f>
        <v>Excellent</v>
      </c>
      <c r="U2417" s="9">
        <v>45077</v>
      </c>
      <c r="V2417" s="11">
        <v>3</v>
      </c>
      <c r="W2417" s="11" t="str" cm="1">
        <f t="array" ref="W2417">_xlfn.IFS(S2417&lt;=2,"High",S2417=3,"Moderate",S2417&lt;=5,"Low")</f>
        <v>High</v>
      </c>
      <c r="X2417" s="11">
        <v>1</v>
      </c>
      <c r="Y2417" s="11" t="str" cm="1">
        <f t="array" ref="Y2417">_xlfn.IFS(S2417&lt;=2,"High",S2417=3,"Moderate",S2417&lt;=5,"Low")</f>
        <v>High</v>
      </c>
      <c r="Z2417" s="11">
        <v>3</v>
      </c>
      <c r="AA2417" s="11" t="str" cm="1">
        <f t="array" ref="AA2417">_xlfn.IFS(S2417&lt;=2,"High",S2417=3,"Moderate",S2417&lt;=5,"Low")</f>
        <v>High</v>
      </c>
      <c r="AB2417" s="9">
        <v>44811</v>
      </c>
      <c r="AC2417" s="11" t="s">
        <v>40</v>
      </c>
      <c r="AD2417" s="11" t="s">
        <v>50</v>
      </c>
      <c r="AE2417" s="11" t="s">
        <v>72</v>
      </c>
      <c r="AF2417" s="11">
        <v>3</v>
      </c>
      <c r="AG2417" s="12">
        <v>973.96</v>
      </c>
      <c r="AH2417" s="11">
        <v>76</v>
      </c>
      <c r="AI2417" s="11" t="str" cm="1">
        <f t="array" ref="AI2417">_xlfn.IFS(AH2417&lt;=25,"Young",AH2417&lt;=50,"Adult",AH2417&gt;50,"Old")</f>
        <v>Old</v>
      </c>
    </row>
    <row r="2418" spans="1:35" x14ac:dyDescent="0.35">
      <c r="A2418" s="7">
        <v>2952</v>
      </c>
      <c r="B2418" s="5">
        <v>43651</v>
      </c>
      <c r="C2418" s="6">
        <f t="shared" ca="1" si="37"/>
        <v>6.875</v>
      </c>
      <c r="D2418" s="7" t="s">
        <v>105</v>
      </c>
      <c r="E2418" s="7" t="s">
        <v>93</v>
      </c>
      <c r="F2418" s="7" t="s">
        <v>29</v>
      </c>
      <c r="G2418" s="7" t="s">
        <v>30</v>
      </c>
      <c r="H2418" s="7" t="s">
        <v>31</v>
      </c>
      <c r="I2418" s="7" t="s">
        <v>54</v>
      </c>
      <c r="J2418" s="7" t="s">
        <v>33</v>
      </c>
      <c r="K2418" s="7" t="s">
        <v>74</v>
      </c>
      <c r="L2418" s="5">
        <v>19110</v>
      </c>
      <c r="M2418" s="7" t="s">
        <v>35</v>
      </c>
      <c r="N2418" s="7" t="s">
        <v>36</v>
      </c>
      <c r="O2418" s="7" t="s">
        <v>71</v>
      </c>
      <c r="P2418" s="7" t="s">
        <v>38</v>
      </c>
      <c r="Q2418" s="7" t="s">
        <v>39</v>
      </c>
      <c r="R2418" s="7" cm="1">
        <f t="array" ref="R2418">_xlfn.IFS(Table3[[#This Row],[Performance Levels]]="Exceeds",4,Table3[[#This Row],[Performance Levels]]="Fully Meets",3,Table3[[#This Row],[Performance Levels]]="PIP",1,Table3[[#This Row],[Performance Levels]]="Needs Improvement",2)</f>
        <v>3</v>
      </c>
      <c r="S2418" s="7">
        <v>4</v>
      </c>
      <c r="T2418" s="7" t="str" cm="1">
        <f t="array" ref="T2418">_xlfn.IFS(S2418&lt;=2,"Excellent",S2418=3,"Average",S2418&lt;=5,"Poor")</f>
        <v>Poor</v>
      </c>
      <c r="U2418" s="5">
        <v>45017</v>
      </c>
      <c r="V2418" s="7">
        <v>5</v>
      </c>
      <c r="W2418" s="7" t="str" cm="1">
        <f t="array" ref="W2418">_xlfn.IFS(S2418&lt;=2,"High",S2418=3,"Moderate",S2418&lt;=5,"Low")</f>
        <v>Low</v>
      </c>
      <c r="X2418" s="7">
        <v>3</v>
      </c>
      <c r="Y2418" s="7" t="str" cm="1">
        <f t="array" ref="Y2418">_xlfn.IFS(S2418&lt;=2,"High",S2418=3,"Moderate",S2418&lt;=5,"Low")</f>
        <v>Low</v>
      </c>
      <c r="Z2418" s="7">
        <v>2</v>
      </c>
      <c r="AA2418" s="7" t="str" cm="1">
        <f t="array" ref="AA2418">_xlfn.IFS(S2418&lt;=2,"High",S2418=3,"Moderate",S2418&lt;=5,"Low")</f>
        <v>Low</v>
      </c>
      <c r="AB2418" s="5">
        <v>45054</v>
      </c>
      <c r="AC2418" s="7" t="s">
        <v>91</v>
      </c>
      <c r="AD2418" s="7" t="s">
        <v>41</v>
      </c>
      <c r="AE2418" s="7" t="s">
        <v>62</v>
      </c>
      <c r="AF2418" s="7">
        <v>3</v>
      </c>
      <c r="AG2418" s="8">
        <v>149.09</v>
      </c>
      <c r="AH2418" s="7">
        <v>67</v>
      </c>
      <c r="AI2418" s="7" t="str" cm="1">
        <f t="array" ref="AI2418">_xlfn.IFS(AH2418&lt;=25,"Young",AH2418&lt;=50,"Adult",AH2418&gt;50,"Old")</f>
        <v>Old</v>
      </c>
    </row>
    <row r="2419" spans="1:35" x14ac:dyDescent="0.35">
      <c r="A2419" s="11">
        <v>2953</v>
      </c>
      <c r="B2419" s="9">
        <v>43774</v>
      </c>
      <c r="C2419" s="10">
        <f t="shared" ca="1" si="37"/>
        <v>6.541666666666667</v>
      </c>
      <c r="D2419" s="11" t="s">
        <v>27</v>
      </c>
      <c r="E2419" s="11" t="s">
        <v>63</v>
      </c>
      <c r="F2419" s="11" t="s">
        <v>29</v>
      </c>
      <c r="G2419" s="11" t="s">
        <v>54</v>
      </c>
      <c r="H2419" s="11" t="s">
        <v>55</v>
      </c>
      <c r="I2419" s="11" t="s">
        <v>54</v>
      </c>
      <c r="J2419" s="11" t="s">
        <v>33</v>
      </c>
      <c r="K2419" s="11" t="s">
        <v>69</v>
      </c>
      <c r="L2419" s="9">
        <v>20898</v>
      </c>
      <c r="M2419" s="11" t="s">
        <v>35</v>
      </c>
      <c r="N2419" s="11" t="s">
        <v>47</v>
      </c>
      <c r="O2419" s="11" t="s">
        <v>59</v>
      </c>
      <c r="P2419" s="11" t="s">
        <v>38</v>
      </c>
      <c r="Q2419" s="11" t="s">
        <v>39</v>
      </c>
      <c r="R2419" s="11" cm="1">
        <f t="array" ref="R2419">_xlfn.IFS(Table3[[#This Row],[Performance Levels]]="Exceeds",4,Table3[[#This Row],[Performance Levels]]="Fully Meets",3,Table3[[#This Row],[Performance Levels]]="PIP",1,Table3[[#This Row],[Performance Levels]]="Needs Improvement",2)</f>
        <v>3</v>
      </c>
      <c r="S2419" s="11">
        <v>5</v>
      </c>
      <c r="T2419" s="11" t="str" cm="1">
        <f t="array" ref="T2419">_xlfn.IFS(S2419&lt;=2,"Excellent",S2419=3,"Average",S2419&lt;=5,"Poor")</f>
        <v>Poor</v>
      </c>
      <c r="U2419" s="9">
        <v>45078</v>
      </c>
      <c r="V2419" s="11">
        <v>2</v>
      </c>
      <c r="W2419" s="11" t="str" cm="1">
        <f t="array" ref="W2419">_xlfn.IFS(S2419&lt;=2,"High",S2419=3,"Moderate",S2419&lt;=5,"Low")</f>
        <v>Low</v>
      </c>
      <c r="X2419" s="11">
        <v>3</v>
      </c>
      <c r="Y2419" s="11" t="str" cm="1">
        <f t="array" ref="Y2419">_xlfn.IFS(S2419&lt;=2,"High",S2419=3,"Moderate",S2419&lt;=5,"Low")</f>
        <v>Low</v>
      </c>
      <c r="Z2419" s="11">
        <v>4</v>
      </c>
      <c r="AA2419" s="11" t="str" cm="1">
        <f t="array" ref="AA2419">_xlfn.IFS(S2419&lt;=2,"High",S2419=3,"Moderate",S2419&lt;=5,"Low")</f>
        <v>Low</v>
      </c>
      <c r="AB2419" s="9">
        <v>44906</v>
      </c>
      <c r="AC2419" s="11" t="s">
        <v>40</v>
      </c>
      <c r="AD2419" s="11" t="s">
        <v>50</v>
      </c>
      <c r="AE2419" s="11" t="s">
        <v>51</v>
      </c>
      <c r="AF2419" s="11">
        <v>4</v>
      </c>
      <c r="AG2419" s="12">
        <v>925.16</v>
      </c>
      <c r="AH2419" s="11">
        <v>62</v>
      </c>
      <c r="AI2419" s="11" t="str" cm="1">
        <f t="array" ref="AI2419">_xlfn.IFS(AH2419&lt;=25,"Young",AH2419&lt;=50,"Adult",AH2419&gt;50,"Old")</f>
        <v>Old</v>
      </c>
    </row>
    <row r="2420" spans="1:35" x14ac:dyDescent="0.35">
      <c r="A2420" s="7">
        <v>2954</v>
      </c>
      <c r="B2420" s="5">
        <v>43668</v>
      </c>
      <c r="C2420" s="6">
        <f t="shared" ca="1" si="37"/>
        <v>6.8277777777777775</v>
      </c>
      <c r="D2420" s="7" t="s">
        <v>27</v>
      </c>
      <c r="E2420" s="7" t="s">
        <v>73</v>
      </c>
      <c r="F2420" s="7" t="s">
        <v>29</v>
      </c>
      <c r="G2420" s="7" t="s">
        <v>45</v>
      </c>
      <c r="H2420" s="7" t="s">
        <v>55</v>
      </c>
      <c r="I2420" s="7" t="s">
        <v>45</v>
      </c>
      <c r="J2420" s="7" t="s">
        <v>33</v>
      </c>
      <c r="K2420" s="7" t="s">
        <v>69</v>
      </c>
      <c r="L2420" s="5">
        <v>20311</v>
      </c>
      <c r="M2420" s="7" t="s">
        <v>35</v>
      </c>
      <c r="N2420" s="7" t="s">
        <v>36</v>
      </c>
      <c r="O2420" s="7" t="s">
        <v>71</v>
      </c>
      <c r="P2420" s="7" t="s">
        <v>38</v>
      </c>
      <c r="Q2420" s="7" t="s">
        <v>39</v>
      </c>
      <c r="R2420" s="7" cm="1">
        <f t="array" ref="R2420">_xlfn.IFS(Table3[[#This Row],[Performance Levels]]="Exceeds",4,Table3[[#This Row],[Performance Levels]]="Fully Meets",3,Table3[[#This Row],[Performance Levels]]="PIP",1,Table3[[#This Row],[Performance Levels]]="Needs Improvement",2)</f>
        <v>3</v>
      </c>
      <c r="S2420" s="7">
        <v>2</v>
      </c>
      <c r="T2420" s="7" t="str" cm="1">
        <f t="array" ref="T2420">_xlfn.IFS(S2420&lt;=2,"Excellent",S2420=3,"Average",S2420&lt;=5,"Poor")</f>
        <v>Excellent</v>
      </c>
      <c r="U2420" s="5">
        <v>45131</v>
      </c>
      <c r="V2420" s="7">
        <v>5</v>
      </c>
      <c r="W2420" s="7" t="str" cm="1">
        <f t="array" ref="W2420">_xlfn.IFS(S2420&lt;=2,"High",S2420=3,"Moderate",S2420&lt;=5,"Low")</f>
        <v>High</v>
      </c>
      <c r="X2420" s="7">
        <v>2</v>
      </c>
      <c r="Y2420" s="7" t="str" cm="1">
        <f t="array" ref="Y2420">_xlfn.IFS(S2420&lt;=2,"High",S2420=3,"Moderate",S2420&lt;=5,"Low")</f>
        <v>High</v>
      </c>
      <c r="Z2420" s="7">
        <v>1</v>
      </c>
      <c r="AA2420" s="7" t="str" cm="1">
        <f t="array" ref="AA2420">_xlfn.IFS(S2420&lt;=2,"High",S2420=3,"Moderate",S2420&lt;=5,"Low")</f>
        <v>High</v>
      </c>
      <c r="AB2420" s="5">
        <v>44857</v>
      </c>
      <c r="AC2420" s="7" t="s">
        <v>61</v>
      </c>
      <c r="AD2420" s="7" t="s">
        <v>50</v>
      </c>
      <c r="AE2420" s="7" t="s">
        <v>72</v>
      </c>
      <c r="AF2420" s="7">
        <v>2</v>
      </c>
      <c r="AG2420" s="8">
        <v>833.13</v>
      </c>
      <c r="AH2420" s="7">
        <v>64</v>
      </c>
      <c r="AI2420" s="7" t="str" cm="1">
        <f t="array" ref="AI2420">_xlfn.IFS(AH2420&lt;=25,"Young",AH2420&lt;=50,"Adult",AH2420&gt;50,"Old")</f>
        <v>Old</v>
      </c>
    </row>
    <row r="2421" spans="1:35" x14ac:dyDescent="0.35">
      <c r="A2421" s="11">
        <v>2955</v>
      </c>
      <c r="B2421" s="9">
        <v>44095</v>
      </c>
      <c r="C2421" s="10">
        <f t="shared" ca="1" si="37"/>
        <v>5.6638888888888888</v>
      </c>
      <c r="D2421" s="11" t="s">
        <v>27</v>
      </c>
      <c r="E2421" s="11" t="s">
        <v>93</v>
      </c>
      <c r="F2421" s="11" t="s">
        <v>29</v>
      </c>
      <c r="G2421" s="11" t="s">
        <v>54</v>
      </c>
      <c r="H2421" s="11" t="s">
        <v>44</v>
      </c>
      <c r="I2421" s="11" t="s">
        <v>45</v>
      </c>
      <c r="J2421" s="11" t="s">
        <v>33</v>
      </c>
      <c r="K2421" s="11" t="s">
        <v>64</v>
      </c>
      <c r="L2421" s="9">
        <v>21715</v>
      </c>
      <c r="M2421" s="11" t="s">
        <v>35</v>
      </c>
      <c r="N2421" s="11" t="s">
        <v>47</v>
      </c>
      <c r="O2421" s="11" t="s">
        <v>59</v>
      </c>
      <c r="P2421" s="11" t="s">
        <v>66</v>
      </c>
      <c r="Q2421" s="11" t="s">
        <v>39</v>
      </c>
      <c r="R2421" s="11" cm="1">
        <f t="array" ref="R2421">_xlfn.IFS(Table3[[#This Row],[Performance Levels]]="Exceeds",4,Table3[[#This Row],[Performance Levels]]="Fully Meets",3,Table3[[#This Row],[Performance Levels]]="PIP",1,Table3[[#This Row],[Performance Levels]]="Needs Improvement",2)</f>
        <v>3</v>
      </c>
      <c r="S2421" s="11">
        <v>1</v>
      </c>
      <c r="T2421" s="11" t="str" cm="1">
        <f t="array" ref="T2421">_xlfn.IFS(S2421&lt;=2,"Excellent",S2421=3,"Average",S2421&lt;=5,"Poor")</f>
        <v>Excellent</v>
      </c>
      <c r="U2421" s="9">
        <v>45089</v>
      </c>
      <c r="V2421" s="11">
        <v>5</v>
      </c>
      <c r="W2421" s="11" t="str" cm="1">
        <f t="array" ref="W2421">_xlfn.IFS(S2421&lt;=2,"High",S2421=3,"Moderate",S2421&lt;=5,"Low")</f>
        <v>High</v>
      </c>
      <c r="X2421" s="11">
        <v>2</v>
      </c>
      <c r="Y2421" s="11" t="str" cm="1">
        <f t="array" ref="Y2421">_xlfn.IFS(S2421&lt;=2,"High",S2421=3,"Moderate",S2421&lt;=5,"Low")</f>
        <v>High</v>
      </c>
      <c r="Z2421" s="11">
        <v>3</v>
      </c>
      <c r="AA2421" s="11" t="str" cm="1">
        <f t="array" ref="AA2421">_xlfn.IFS(S2421&lt;=2,"High",S2421=3,"Moderate",S2421&lt;=5,"Low")</f>
        <v>High</v>
      </c>
      <c r="AB2421" s="9">
        <v>45081</v>
      </c>
      <c r="AC2421" s="11" t="s">
        <v>61</v>
      </c>
      <c r="AD2421" s="11" t="s">
        <v>50</v>
      </c>
      <c r="AE2421" s="11" t="s">
        <v>42</v>
      </c>
      <c r="AF2421" s="11">
        <v>5</v>
      </c>
      <c r="AG2421" s="12">
        <v>191.49</v>
      </c>
      <c r="AH2421" s="11">
        <v>61</v>
      </c>
      <c r="AI2421" s="11" t="str" cm="1">
        <f t="array" ref="AI2421">_xlfn.IFS(AH2421&lt;=25,"Young",AH2421&lt;=50,"Adult",AH2421&gt;50,"Old")</f>
        <v>Old</v>
      </c>
    </row>
    <row r="2422" spans="1:35" x14ac:dyDescent="0.35">
      <c r="A2422" s="7">
        <v>2956</v>
      </c>
      <c r="B2422" s="5">
        <v>43780</v>
      </c>
      <c r="C2422" s="6">
        <f t="shared" ca="1" si="37"/>
        <v>6.5250000000000004</v>
      </c>
      <c r="D2422" s="7" t="s">
        <v>27</v>
      </c>
      <c r="E2422" s="7" t="s">
        <v>73</v>
      </c>
      <c r="F2422" s="7" t="s">
        <v>29</v>
      </c>
      <c r="G2422" s="7" t="s">
        <v>45</v>
      </c>
      <c r="H2422" s="7" t="s">
        <v>31</v>
      </c>
      <c r="I2422" s="7" t="s">
        <v>54</v>
      </c>
      <c r="J2422" s="7" t="s">
        <v>33</v>
      </c>
      <c r="K2422" s="7" t="s">
        <v>78</v>
      </c>
      <c r="L2422" s="5">
        <v>36509</v>
      </c>
      <c r="M2422" s="7" t="s">
        <v>35</v>
      </c>
      <c r="N2422" s="7" t="s">
        <v>47</v>
      </c>
      <c r="O2422" s="7" t="s">
        <v>48</v>
      </c>
      <c r="P2422" s="7" t="s">
        <v>38</v>
      </c>
      <c r="Q2422" s="7" t="s">
        <v>39</v>
      </c>
      <c r="R2422" s="7" cm="1">
        <f t="array" ref="R2422">_xlfn.IFS(Table3[[#This Row],[Performance Levels]]="Exceeds",4,Table3[[#This Row],[Performance Levels]]="Fully Meets",3,Table3[[#This Row],[Performance Levels]]="PIP",1,Table3[[#This Row],[Performance Levels]]="Needs Improvement",2)</f>
        <v>3</v>
      </c>
      <c r="S2422" s="7">
        <v>2</v>
      </c>
      <c r="T2422" s="7" t="str" cm="1">
        <f t="array" ref="T2422">_xlfn.IFS(S2422&lt;=2,"Excellent",S2422=3,"Average",S2422&lt;=5,"Poor")</f>
        <v>Excellent</v>
      </c>
      <c r="U2422" s="5">
        <v>44963</v>
      </c>
      <c r="V2422" s="7">
        <v>5</v>
      </c>
      <c r="W2422" s="7" t="str" cm="1">
        <f t="array" ref="W2422">_xlfn.IFS(S2422&lt;=2,"High",S2422=3,"Moderate",S2422&lt;=5,"Low")</f>
        <v>High</v>
      </c>
      <c r="X2422" s="7">
        <v>4</v>
      </c>
      <c r="Y2422" s="7" t="str" cm="1">
        <f t="array" ref="Y2422">_xlfn.IFS(S2422&lt;=2,"High",S2422=3,"Moderate",S2422&lt;=5,"Low")</f>
        <v>High</v>
      </c>
      <c r="Z2422" s="7">
        <v>1</v>
      </c>
      <c r="AA2422" s="7" t="str" cm="1">
        <f t="array" ref="AA2422">_xlfn.IFS(S2422&lt;=2,"High",S2422=3,"Moderate",S2422&lt;=5,"Low")</f>
        <v>High</v>
      </c>
      <c r="AB2422" s="5">
        <v>44847</v>
      </c>
      <c r="AC2422" s="7" t="s">
        <v>49</v>
      </c>
      <c r="AD2422" s="7" t="s">
        <v>50</v>
      </c>
      <c r="AE2422" s="7" t="s">
        <v>72</v>
      </c>
      <c r="AF2422" s="7">
        <v>3</v>
      </c>
      <c r="AG2422" s="8">
        <v>474.15</v>
      </c>
      <c r="AH2422" s="7">
        <v>20</v>
      </c>
      <c r="AI2422" s="7" t="str" cm="1">
        <f t="array" ref="AI2422">_xlfn.IFS(AH2422&lt;=25,"Young",AH2422&lt;=50,"Adult",AH2422&gt;50,"Old")</f>
        <v>Young</v>
      </c>
    </row>
    <row r="2423" spans="1:35" x14ac:dyDescent="0.35">
      <c r="A2423" s="11">
        <v>2957</v>
      </c>
      <c r="B2423" s="9">
        <v>44235</v>
      </c>
      <c r="C2423" s="10">
        <f t="shared" ca="1" si="37"/>
        <v>5.2833333333333332</v>
      </c>
      <c r="D2423" s="11" t="s">
        <v>27</v>
      </c>
      <c r="E2423" s="11" t="s">
        <v>80</v>
      </c>
      <c r="F2423" s="11" t="s">
        <v>29</v>
      </c>
      <c r="G2423" s="11" t="s">
        <v>45</v>
      </c>
      <c r="H2423" s="11" t="s">
        <v>55</v>
      </c>
      <c r="I2423" s="11" t="s">
        <v>32</v>
      </c>
      <c r="J2423" s="11" t="s">
        <v>33</v>
      </c>
      <c r="K2423" s="11" t="s">
        <v>69</v>
      </c>
      <c r="L2423" s="9">
        <v>21928</v>
      </c>
      <c r="M2423" s="11" t="s">
        <v>35</v>
      </c>
      <c r="N2423" s="11" t="s">
        <v>47</v>
      </c>
      <c r="O2423" s="11" t="s">
        <v>48</v>
      </c>
      <c r="P2423" s="11" t="s">
        <v>60</v>
      </c>
      <c r="Q2423" s="11" t="s">
        <v>39</v>
      </c>
      <c r="R2423" s="11" cm="1">
        <f t="array" ref="R2423">_xlfn.IFS(Table3[[#This Row],[Performance Levels]]="Exceeds",4,Table3[[#This Row],[Performance Levels]]="Fully Meets",3,Table3[[#This Row],[Performance Levels]]="PIP",1,Table3[[#This Row],[Performance Levels]]="Needs Improvement",2)</f>
        <v>3</v>
      </c>
      <c r="S2423" s="11">
        <v>1</v>
      </c>
      <c r="T2423" s="11" t="str" cm="1">
        <f t="array" ref="T2423">_xlfn.IFS(S2423&lt;=2,"Excellent",S2423=3,"Average",S2423&lt;=5,"Poor")</f>
        <v>Excellent</v>
      </c>
      <c r="U2423" s="9">
        <v>44978</v>
      </c>
      <c r="V2423" s="11">
        <v>1</v>
      </c>
      <c r="W2423" s="11" t="str" cm="1">
        <f t="array" ref="W2423">_xlfn.IFS(S2423&lt;=2,"High",S2423=3,"Moderate",S2423&lt;=5,"Low")</f>
        <v>High</v>
      </c>
      <c r="X2423" s="11">
        <v>3</v>
      </c>
      <c r="Y2423" s="11" t="str" cm="1">
        <f t="array" ref="Y2423">_xlfn.IFS(S2423&lt;=2,"High",S2423=3,"Moderate",S2423&lt;=5,"Low")</f>
        <v>High</v>
      </c>
      <c r="Z2423" s="11">
        <v>4</v>
      </c>
      <c r="AA2423" s="11" t="str" cm="1">
        <f t="array" ref="AA2423">_xlfn.IFS(S2423&lt;=2,"High",S2423=3,"Moderate",S2423&lt;=5,"Low")</f>
        <v>High</v>
      </c>
      <c r="AB2423" s="9">
        <v>44803</v>
      </c>
      <c r="AC2423" s="11" t="s">
        <v>61</v>
      </c>
      <c r="AD2423" s="11" t="s">
        <v>50</v>
      </c>
      <c r="AE2423" s="11" t="s">
        <v>42</v>
      </c>
      <c r="AF2423" s="11">
        <v>1</v>
      </c>
      <c r="AG2423" s="12">
        <v>550.41999999999996</v>
      </c>
      <c r="AH2423" s="11">
        <v>61</v>
      </c>
      <c r="AI2423" s="11" t="str" cm="1">
        <f t="array" ref="AI2423">_xlfn.IFS(AH2423&lt;=25,"Young",AH2423&lt;=50,"Adult",AH2423&gt;50,"Old")</f>
        <v>Old</v>
      </c>
    </row>
    <row r="2424" spans="1:35" x14ac:dyDescent="0.35">
      <c r="A2424" s="7">
        <v>2958</v>
      </c>
      <c r="B2424" s="5">
        <v>43983</v>
      </c>
      <c r="C2424" s="6">
        <f t="shared" ca="1" si="37"/>
        <v>5.9694444444444441</v>
      </c>
      <c r="D2424" s="7" t="s">
        <v>27</v>
      </c>
      <c r="E2424" s="7" t="s">
        <v>53</v>
      </c>
      <c r="F2424" s="7" t="s">
        <v>29</v>
      </c>
      <c r="G2424" s="7" t="s">
        <v>30</v>
      </c>
      <c r="H2424" s="7" t="s">
        <v>31</v>
      </c>
      <c r="I2424" s="7" t="s">
        <v>54</v>
      </c>
      <c r="J2424" s="7" t="s">
        <v>33</v>
      </c>
      <c r="K2424" s="7" t="s">
        <v>103</v>
      </c>
      <c r="L2424" s="5">
        <v>53061</v>
      </c>
      <c r="M2424" s="7" t="s">
        <v>35</v>
      </c>
      <c r="N2424" s="7" t="s">
        <v>47</v>
      </c>
      <c r="O2424" s="7" t="s">
        <v>71</v>
      </c>
      <c r="P2424" s="7" t="s">
        <v>76</v>
      </c>
      <c r="Q2424" s="7" t="s">
        <v>39</v>
      </c>
      <c r="R2424" s="7" cm="1">
        <f t="array" ref="R2424">_xlfn.IFS(Table3[[#This Row],[Performance Levels]]="Exceeds",4,Table3[[#This Row],[Performance Levels]]="Fully Meets",3,Table3[[#This Row],[Performance Levels]]="PIP",1,Table3[[#This Row],[Performance Levels]]="Needs Improvement",2)</f>
        <v>3</v>
      </c>
      <c r="S2424" s="7">
        <v>4</v>
      </c>
      <c r="T2424" s="7" t="str" cm="1">
        <f t="array" ref="T2424">_xlfn.IFS(S2424&lt;=2,"Excellent",S2424=3,"Average",S2424&lt;=5,"Poor")</f>
        <v>Poor</v>
      </c>
      <c r="U2424" s="5">
        <v>45062</v>
      </c>
      <c r="V2424" s="7">
        <v>1</v>
      </c>
      <c r="W2424" s="7" t="str" cm="1">
        <f t="array" ref="W2424">_xlfn.IFS(S2424&lt;=2,"High",S2424=3,"Moderate",S2424&lt;=5,"Low")</f>
        <v>Low</v>
      </c>
      <c r="X2424" s="7">
        <v>2</v>
      </c>
      <c r="Y2424" s="7" t="str" cm="1">
        <f t="array" ref="Y2424">_xlfn.IFS(S2424&lt;=2,"High",S2424=3,"Moderate",S2424&lt;=5,"Low")</f>
        <v>Low</v>
      </c>
      <c r="Z2424" s="7">
        <v>4</v>
      </c>
      <c r="AA2424" s="7" t="str" cm="1">
        <f t="array" ref="AA2424">_xlfn.IFS(S2424&lt;=2,"High",S2424=3,"Moderate",S2424&lt;=5,"Low")</f>
        <v>Low</v>
      </c>
      <c r="AB2424" s="5">
        <v>44966</v>
      </c>
      <c r="AC2424" s="7" t="s">
        <v>67</v>
      </c>
      <c r="AD2424" s="7" t="s">
        <v>50</v>
      </c>
      <c r="AE2424" s="7" t="s">
        <v>51</v>
      </c>
      <c r="AF2424" s="7">
        <v>1</v>
      </c>
      <c r="AG2424" s="8">
        <v>681.23</v>
      </c>
      <c r="AH2424" s="7">
        <v>75</v>
      </c>
      <c r="AI2424" s="7" t="str" cm="1">
        <f t="array" ref="AI2424">_xlfn.IFS(AH2424&lt;=25,"Young",AH2424&lt;=50,"Adult",AH2424&gt;50,"Old")</f>
        <v>Old</v>
      </c>
    </row>
    <row r="2425" spans="1:35" x14ac:dyDescent="0.35">
      <c r="A2425" s="11">
        <v>2959</v>
      </c>
      <c r="B2425" s="9">
        <v>44860</v>
      </c>
      <c r="C2425" s="10">
        <f t="shared" ca="1" si="37"/>
        <v>3.5666666666666669</v>
      </c>
      <c r="D2425" s="11" t="s">
        <v>27</v>
      </c>
      <c r="E2425" s="11" t="s">
        <v>68</v>
      </c>
      <c r="F2425" s="11" t="s">
        <v>107</v>
      </c>
      <c r="G2425" s="11" t="s">
        <v>45</v>
      </c>
      <c r="H2425" s="11" t="s">
        <v>44</v>
      </c>
      <c r="I2425" s="11" t="s">
        <v>32</v>
      </c>
      <c r="J2425" s="11" t="s">
        <v>33</v>
      </c>
      <c r="K2425" s="11" t="s">
        <v>46</v>
      </c>
      <c r="L2425" s="9">
        <v>52108</v>
      </c>
      <c r="M2425" s="11" t="s">
        <v>35</v>
      </c>
      <c r="N2425" s="11" t="s">
        <v>47</v>
      </c>
      <c r="O2425" s="11" t="s">
        <v>48</v>
      </c>
      <c r="P2425" s="11" t="s">
        <v>38</v>
      </c>
      <c r="Q2425" s="11" t="s">
        <v>39</v>
      </c>
      <c r="R2425" s="11" cm="1">
        <f t="array" ref="R2425">_xlfn.IFS(Table3[[#This Row],[Performance Levels]]="Exceeds",4,Table3[[#This Row],[Performance Levels]]="Fully Meets",3,Table3[[#This Row],[Performance Levels]]="PIP",1,Table3[[#This Row],[Performance Levels]]="Needs Improvement",2)</f>
        <v>3</v>
      </c>
      <c r="S2425" s="11">
        <v>2</v>
      </c>
      <c r="T2425" s="11" t="str" cm="1">
        <f t="array" ref="T2425">_xlfn.IFS(S2425&lt;=2,"Excellent",S2425=3,"Average",S2425&lt;=5,"Poor")</f>
        <v>Excellent</v>
      </c>
      <c r="U2425" s="9">
        <v>45112</v>
      </c>
      <c r="V2425" s="11">
        <v>1</v>
      </c>
      <c r="W2425" s="11" t="str" cm="1">
        <f t="array" ref="W2425">_xlfn.IFS(S2425&lt;=2,"High",S2425=3,"Moderate",S2425&lt;=5,"Low")</f>
        <v>High</v>
      </c>
      <c r="X2425" s="11">
        <v>5</v>
      </c>
      <c r="Y2425" s="11" t="str" cm="1">
        <f t="array" ref="Y2425">_xlfn.IFS(S2425&lt;=2,"High",S2425=3,"Moderate",S2425&lt;=5,"Low")</f>
        <v>High</v>
      </c>
      <c r="Z2425" s="11">
        <v>2</v>
      </c>
      <c r="AA2425" s="11" t="str" cm="1">
        <f t="array" ref="AA2425">_xlfn.IFS(S2425&lt;=2,"High",S2425=3,"Moderate",S2425&lt;=5,"Low")</f>
        <v>High</v>
      </c>
      <c r="AB2425" s="9">
        <v>45113</v>
      </c>
      <c r="AC2425" s="11" t="s">
        <v>49</v>
      </c>
      <c r="AD2425" s="11" t="s">
        <v>41</v>
      </c>
      <c r="AE2425" s="11" t="s">
        <v>51</v>
      </c>
      <c r="AF2425" s="11">
        <v>5</v>
      </c>
      <c r="AG2425" s="12">
        <v>657.64</v>
      </c>
      <c r="AH2425" s="11">
        <v>80</v>
      </c>
      <c r="AI2425" s="11" t="str" cm="1">
        <f t="array" ref="AI2425">_xlfn.IFS(AH2425&lt;=25,"Young",AH2425&lt;=50,"Adult",AH2425&gt;50,"Old")</f>
        <v>Old</v>
      </c>
    </row>
    <row r="2426" spans="1:35" x14ac:dyDescent="0.35">
      <c r="A2426" s="7">
        <v>2960</v>
      </c>
      <c r="B2426" s="5">
        <v>43508</v>
      </c>
      <c r="C2426" s="6">
        <f t="shared" ca="1" si="37"/>
        <v>7.2722222222222221</v>
      </c>
      <c r="D2426" s="7" t="s">
        <v>27</v>
      </c>
      <c r="E2426" s="7" t="s">
        <v>28</v>
      </c>
      <c r="F2426" s="7" t="s">
        <v>29</v>
      </c>
      <c r="G2426" s="7" t="s">
        <v>54</v>
      </c>
      <c r="H2426" s="7" t="s">
        <v>31</v>
      </c>
      <c r="I2426" s="7" t="s">
        <v>45</v>
      </c>
      <c r="J2426" s="7" t="s">
        <v>33</v>
      </c>
      <c r="K2426" s="7" t="s">
        <v>64</v>
      </c>
      <c r="L2426" s="5">
        <v>28024</v>
      </c>
      <c r="M2426" s="7" t="s">
        <v>35</v>
      </c>
      <c r="N2426" s="7" t="s">
        <v>36</v>
      </c>
      <c r="O2426" s="7" t="s">
        <v>37</v>
      </c>
      <c r="P2426" s="7" t="s">
        <v>76</v>
      </c>
      <c r="Q2426" s="7" t="s">
        <v>39</v>
      </c>
      <c r="R2426" s="7" cm="1">
        <f t="array" ref="R2426">_xlfn.IFS(Table3[[#This Row],[Performance Levels]]="Exceeds",4,Table3[[#This Row],[Performance Levels]]="Fully Meets",3,Table3[[#This Row],[Performance Levels]]="PIP",1,Table3[[#This Row],[Performance Levels]]="Needs Improvement",2)</f>
        <v>3</v>
      </c>
      <c r="S2426" s="7">
        <v>2</v>
      </c>
      <c r="T2426" s="7" t="str" cm="1">
        <f t="array" ref="T2426">_xlfn.IFS(S2426&lt;=2,"Excellent",S2426=3,"Average",S2426&lt;=5,"Poor")</f>
        <v>Excellent</v>
      </c>
      <c r="U2426" s="5">
        <v>44827</v>
      </c>
      <c r="V2426" s="7">
        <v>2</v>
      </c>
      <c r="W2426" s="7" t="str" cm="1">
        <f t="array" ref="W2426">_xlfn.IFS(S2426&lt;=2,"High",S2426=3,"Moderate",S2426&lt;=5,"Low")</f>
        <v>High</v>
      </c>
      <c r="X2426" s="7">
        <v>4</v>
      </c>
      <c r="Y2426" s="7" t="str" cm="1">
        <f t="array" ref="Y2426">_xlfn.IFS(S2426&lt;=2,"High",S2426=3,"Moderate",S2426&lt;=5,"Low")</f>
        <v>High</v>
      </c>
      <c r="Z2426" s="7">
        <v>3</v>
      </c>
      <c r="AA2426" s="7" t="str" cm="1">
        <f t="array" ref="AA2426">_xlfn.IFS(S2426&lt;=2,"High",S2426=3,"Moderate",S2426&lt;=5,"Low")</f>
        <v>High</v>
      </c>
      <c r="AB2426" s="5">
        <v>44911</v>
      </c>
      <c r="AC2426" s="7" t="s">
        <v>61</v>
      </c>
      <c r="AD2426" s="7" t="s">
        <v>41</v>
      </c>
      <c r="AE2426" s="7" t="s">
        <v>51</v>
      </c>
      <c r="AF2426" s="7">
        <v>4</v>
      </c>
      <c r="AG2426" s="8">
        <v>449.66</v>
      </c>
      <c r="AH2426" s="7">
        <v>43</v>
      </c>
      <c r="AI2426" s="7" t="str" cm="1">
        <f t="array" ref="AI2426">_xlfn.IFS(AH2426&lt;=25,"Young",AH2426&lt;=50,"Adult",AH2426&gt;50,"Old")</f>
        <v>Adult</v>
      </c>
    </row>
    <row r="2427" spans="1:35" x14ac:dyDescent="0.35">
      <c r="A2427" s="11">
        <v>2961</v>
      </c>
      <c r="B2427" s="9">
        <v>44853</v>
      </c>
      <c r="C2427" s="10">
        <f t="shared" ca="1" si="37"/>
        <v>3.5861111111111112</v>
      </c>
      <c r="D2427" s="11" t="s">
        <v>27</v>
      </c>
      <c r="E2427" s="11" t="s">
        <v>84</v>
      </c>
      <c r="F2427" s="11" t="s">
        <v>29</v>
      </c>
      <c r="G2427" s="11" t="s">
        <v>54</v>
      </c>
      <c r="H2427" s="11" t="s">
        <v>44</v>
      </c>
      <c r="I2427" s="11" t="s">
        <v>54</v>
      </c>
      <c r="J2427" s="11" t="s">
        <v>33</v>
      </c>
      <c r="K2427" s="11" t="s">
        <v>69</v>
      </c>
      <c r="L2427" s="9">
        <v>28479</v>
      </c>
      <c r="M2427" s="11" t="s">
        <v>35</v>
      </c>
      <c r="N2427" s="11" t="s">
        <v>36</v>
      </c>
      <c r="O2427" s="11" t="s">
        <v>83</v>
      </c>
      <c r="P2427" s="11" t="s">
        <v>76</v>
      </c>
      <c r="Q2427" s="11" t="s">
        <v>39</v>
      </c>
      <c r="R2427" s="11" cm="1">
        <f t="array" ref="R2427">_xlfn.IFS(Table3[[#This Row],[Performance Levels]]="Exceeds",4,Table3[[#This Row],[Performance Levels]]="Fully Meets",3,Table3[[#This Row],[Performance Levels]]="PIP",1,Table3[[#This Row],[Performance Levels]]="Needs Improvement",2)</f>
        <v>3</v>
      </c>
      <c r="S2427" s="11">
        <v>2</v>
      </c>
      <c r="T2427" s="11" t="str" cm="1">
        <f t="array" ref="T2427">_xlfn.IFS(S2427&lt;=2,"Excellent",S2427=3,"Average",S2427&lt;=5,"Poor")</f>
        <v>Excellent</v>
      </c>
      <c r="U2427" s="9">
        <v>44969</v>
      </c>
      <c r="V2427" s="11">
        <v>2</v>
      </c>
      <c r="W2427" s="11" t="str" cm="1">
        <f t="array" ref="W2427">_xlfn.IFS(S2427&lt;=2,"High",S2427=3,"Moderate",S2427&lt;=5,"Low")</f>
        <v>High</v>
      </c>
      <c r="X2427" s="11">
        <v>2</v>
      </c>
      <c r="Y2427" s="11" t="str" cm="1">
        <f t="array" ref="Y2427">_xlfn.IFS(S2427&lt;=2,"High",S2427=3,"Moderate",S2427&lt;=5,"Low")</f>
        <v>High</v>
      </c>
      <c r="Z2427" s="11">
        <v>4</v>
      </c>
      <c r="AA2427" s="11" t="str" cm="1">
        <f t="array" ref="AA2427">_xlfn.IFS(S2427&lt;=2,"High",S2427=3,"Moderate",S2427&lt;=5,"Low")</f>
        <v>High</v>
      </c>
      <c r="AB2427" s="9">
        <v>44945</v>
      </c>
      <c r="AC2427" s="11" t="s">
        <v>40</v>
      </c>
      <c r="AD2427" s="11" t="s">
        <v>50</v>
      </c>
      <c r="AE2427" s="11" t="s">
        <v>72</v>
      </c>
      <c r="AF2427" s="11">
        <v>5</v>
      </c>
      <c r="AG2427" s="12">
        <v>587.25</v>
      </c>
      <c r="AH2427" s="11">
        <v>45</v>
      </c>
      <c r="AI2427" s="11" t="str" cm="1">
        <f t="array" ref="AI2427">_xlfn.IFS(AH2427&lt;=25,"Young",AH2427&lt;=50,"Adult",AH2427&gt;50,"Old")</f>
        <v>Adult</v>
      </c>
    </row>
    <row r="2428" spans="1:35" x14ac:dyDescent="0.35">
      <c r="A2428" s="7">
        <v>2962</v>
      </c>
      <c r="B2428" s="5">
        <v>43811</v>
      </c>
      <c r="C2428" s="6">
        <f t="shared" ca="1" si="37"/>
        <v>6.4388888888888891</v>
      </c>
      <c r="D2428" s="7" t="s">
        <v>27</v>
      </c>
      <c r="E2428" s="7" t="s">
        <v>43</v>
      </c>
      <c r="F2428" s="7" t="s">
        <v>29</v>
      </c>
      <c r="G2428" s="7" t="s">
        <v>54</v>
      </c>
      <c r="H2428" s="7" t="s">
        <v>44</v>
      </c>
      <c r="I2428" s="7" t="s">
        <v>54</v>
      </c>
      <c r="J2428" s="7" t="s">
        <v>33</v>
      </c>
      <c r="K2428" s="7" t="s">
        <v>78</v>
      </c>
      <c r="L2428" s="5">
        <v>30227</v>
      </c>
      <c r="M2428" s="7" t="s">
        <v>35</v>
      </c>
      <c r="N2428" s="7" t="s">
        <v>36</v>
      </c>
      <c r="O2428" s="7" t="s">
        <v>48</v>
      </c>
      <c r="P2428" s="7" t="s">
        <v>60</v>
      </c>
      <c r="Q2428" s="7" t="s">
        <v>39</v>
      </c>
      <c r="R2428" s="7" cm="1">
        <f t="array" ref="R2428">_xlfn.IFS(Table3[[#This Row],[Performance Levels]]="Exceeds",4,Table3[[#This Row],[Performance Levels]]="Fully Meets",3,Table3[[#This Row],[Performance Levels]]="PIP",1,Table3[[#This Row],[Performance Levels]]="Needs Improvement",2)</f>
        <v>3</v>
      </c>
      <c r="S2428" s="7">
        <v>1</v>
      </c>
      <c r="T2428" s="7" t="str" cm="1">
        <f t="array" ref="T2428">_xlfn.IFS(S2428&lt;=2,"Excellent",S2428=3,"Average",S2428&lt;=5,"Poor")</f>
        <v>Excellent</v>
      </c>
      <c r="U2428" s="5">
        <v>44914</v>
      </c>
      <c r="V2428" s="7">
        <v>1</v>
      </c>
      <c r="W2428" s="7" t="str" cm="1">
        <f t="array" ref="W2428">_xlfn.IFS(S2428&lt;=2,"High",S2428=3,"Moderate",S2428&lt;=5,"Low")</f>
        <v>High</v>
      </c>
      <c r="X2428" s="7">
        <v>2</v>
      </c>
      <c r="Y2428" s="7" t="str" cm="1">
        <f t="array" ref="Y2428">_xlfn.IFS(S2428&lt;=2,"High",S2428=3,"Moderate",S2428&lt;=5,"Low")</f>
        <v>High</v>
      </c>
      <c r="Z2428" s="7">
        <v>3</v>
      </c>
      <c r="AA2428" s="7" t="str" cm="1">
        <f t="array" ref="AA2428">_xlfn.IFS(S2428&lt;=2,"High",S2428=3,"Moderate",S2428&lt;=5,"Low")</f>
        <v>High</v>
      </c>
      <c r="AB2428" s="5">
        <v>44801</v>
      </c>
      <c r="AC2428" s="7" t="s">
        <v>49</v>
      </c>
      <c r="AD2428" s="7" t="s">
        <v>41</v>
      </c>
      <c r="AE2428" s="7" t="s">
        <v>42</v>
      </c>
      <c r="AF2428" s="7">
        <v>2</v>
      </c>
      <c r="AG2428" s="8">
        <v>198.55</v>
      </c>
      <c r="AH2428" s="7">
        <v>37</v>
      </c>
      <c r="AI2428" s="7" t="str" cm="1">
        <f t="array" ref="AI2428">_xlfn.IFS(AH2428&lt;=25,"Young",AH2428&lt;=50,"Adult",AH2428&gt;50,"Old")</f>
        <v>Adult</v>
      </c>
    </row>
    <row r="2429" spans="1:35" x14ac:dyDescent="0.35">
      <c r="A2429" s="11">
        <v>2963</v>
      </c>
      <c r="B2429" s="9">
        <v>44529</v>
      </c>
      <c r="C2429" s="10">
        <f t="shared" ca="1" si="37"/>
        <v>4.4749999999999996</v>
      </c>
      <c r="D2429" s="11" t="s">
        <v>27</v>
      </c>
      <c r="E2429" s="11" t="s">
        <v>86</v>
      </c>
      <c r="F2429" s="11" t="s">
        <v>29</v>
      </c>
      <c r="G2429" s="11" t="s">
        <v>54</v>
      </c>
      <c r="H2429" s="11" t="s">
        <v>55</v>
      </c>
      <c r="I2429" s="11" t="s">
        <v>54</v>
      </c>
      <c r="J2429" s="11" t="s">
        <v>33</v>
      </c>
      <c r="K2429" s="11" t="s">
        <v>69</v>
      </c>
      <c r="L2429" s="9">
        <v>27641</v>
      </c>
      <c r="M2429" s="11" t="s">
        <v>35</v>
      </c>
      <c r="N2429" s="11" t="s">
        <v>47</v>
      </c>
      <c r="O2429" s="11" t="s">
        <v>59</v>
      </c>
      <c r="P2429" s="11" t="s">
        <v>66</v>
      </c>
      <c r="Q2429" s="11" t="s">
        <v>39</v>
      </c>
      <c r="R2429" s="11" cm="1">
        <f t="array" ref="R2429">_xlfn.IFS(Table3[[#This Row],[Performance Levels]]="Exceeds",4,Table3[[#This Row],[Performance Levels]]="Fully Meets",3,Table3[[#This Row],[Performance Levels]]="PIP",1,Table3[[#This Row],[Performance Levels]]="Needs Improvement",2)</f>
        <v>3</v>
      </c>
      <c r="S2429" s="11">
        <v>2</v>
      </c>
      <c r="T2429" s="11" t="str" cm="1">
        <f t="array" ref="T2429">_xlfn.IFS(S2429&lt;=2,"Excellent",S2429=3,"Average",S2429&lt;=5,"Poor")</f>
        <v>Excellent</v>
      </c>
      <c r="U2429" s="9">
        <v>44836</v>
      </c>
      <c r="V2429" s="11">
        <v>1</v>
      </c>
      <c r="W2429" s="11" t="str" cm="1">
        <f t="array" ref="W2429">_xlfn.IFS(S2429&lt;=2,"High",S2429=3,"Moderate",S2429&lt;=5,"Low")</f>
        <v>High</v>
      </c>
      <c r="X2429" s="11">
        <v>3</v>
      </c>
      <c r="Y2429" s="11" t="str" cm="1">
        <f t="array" ref="Y2429">_xlfn.IFS(S2429&lt;=2,"High",S2429=3,"Moderate",S2429&lt;=5,"Low")</f>
        <v>High</v>
      </c>
      <c r="Z2429" s="11">
        <v>2</v>
      </c>
      <c r="AA2429" s="11" t="str" cm="1">
        <f t="array" ref="AA2429">_xlfn.IFS(S2429&lt;=2,"High",S2429=3,"Moderate",S2429&lt;=5,"Low")</f>
        <v>High</v>
      </c>
      <c r="AB2429" s="9">
        <v>45085</v>
      </c>
      <c r="AC2429" s="11" t="s">
        <v>49</v>
      </c>
      <c r="AD2429" s="11" t="s">
        <v>50</v>
      </c>
      <c r="AE2429" s="11" t="s">
        <v>62</v>
      </c>
      <c r="AF2429" s="11">
        <v>5</v>
      </c>
      <c r="AG2429" s="12">
        <v>629.24</v>
      </c>
      <c r="AH2429" s="11">
        <v>46</v>
      </c>
      <c r="AI2429" s="11" t="str" cm="1">
        <f t="array" ref="AI2429">_xlfn.IFS(AH2429&lt;=25,"Young",AH2429&lt;=50,"Adult",AH2429&gt;50,"Old")</f>
        <v>Adult</v>
      </c>
    </row>
    <row r="2430" spans="1:35" x14ac:dyDescent="0.35">
      <c r="A2430" s="7">
        <v>2964</v>
      </c>
      <c r="B2430" s="5">
        <v>44331</v>
      </c>
      <c r="C2430" s="6">
        <f t="shared" ca="1" si="37"/>
        <v>5.0138888888888893</v>
      </c>
      <c r="D2430" s="7" t="s">
        <v>27</v>
      </c>
      <c r="E2430" s="7" t="s">
        <v>63</v>
      </c>
      <c r="F2430" s="7" t="s">
        <v>29</v>
      </c>
      <c r="G2430" s="7" t="s">
        <v>45</v>
      </c>
      <c r="H2430" s="7" t="s">
        <v>55</v>
      </c>
      <c r="I2430" s="7" t="s">
        <v>54</v>
      </c>
      <c r="J2430" s="7" t="s">
        <v>33</v>
      </c>
      <c r="K2430" s="7" t="s">
        <v>69</v>
      </c>
      <c r="L2430" s="5">
        <v>21338</v>
      </c>
      <c r="M2430" s="7" t="s">
        <v>35</v>
      </c>
      <c r="N2430" s="7" t="s">
        <v>36</v>
      </c>
      <c r="O2430" s="7" t="s">
        <v>59</v>
      </c>
      <c r="P2430" s="7" t="s">
        <v>76</v>
      </c>
      <c r="Q2430" s="7" t="s">
        <v>39</v>
      </c>
      <c r="R2430" s="7" cm="1">
        <f t="array" ref="R2430">_xlfn.IFS(Table3[[#This Row],[Performance Levels]]="Exceeds",4,Table3[[#This Row],[Performance Levels]]="Fully Meets",3,Table3[[#This Row],[Performance Levels]]="PIP",1,Table3[[#This Row],[Performance Levels]]="Needs Improvement",2)</f>
        <v>3</v>
      </c>
      <c r="S2430" s="7">
        <v>2</v>
      </c>
      <c r="T2430" s="7" t="str" cm="1">
        <f t="array" ref="T2430">_xlfn.IFS(S2430&lt;=2,"Excellent",S2430=3,"Average",S2430&lt;=5,"Poor")</f>
        <v>Excellent</v>
      </c>
      <c r="U2430" s="5">
        <v>44910</v>
      </c>
      <c r="V2430" s="7">
        <v>4</v>
      </c>
      <c r="W2430" s="7" t="str" cm="1">
        <f t="array" ref="W2430">_xlfn.IFS(S2430&lt;=2,"High",S2430=3,"Moderate",S2430&lt;=5,"Low")</f>
        <v>High</v>
      </c>
      <c r="X2430" s="7">
        <v>1</v>
      </c>
      <c r="Y2430" s="7" t="str" cm="1">
        <f t="array" ref="Y2430">_xlfn.IFS(S2430&lt;=2,"High",S2430=3,"Moderate",S2430&lt;=5,"Low")</f>
        <v>High</v>
      </c>
      <c r="Z2430" s="7">
        <v>3</v>
      </c>
      <c r="AA2430" s="7" t="str" cm="1">
        <f t="array" ref="AA2430">_xlfn.IFS(S2430&lt;=2,"High",S2430=3,"Moderate",S2430&lt;=5,"Low")</f>
        <v>High</v>
      </c>
      <c r="AB2430" s="5">
        <v>44848</v>
      </c>
      <c r="AC2430" s="7" t="s">
        <v>91</v>
      </c>
      <c r="AD2430" s="7" t="s">
        <v>41</v>
      </c>
      <c r="AE2430" s="7" t="s">
        <v>51</v>
      </c>
      <c r="AF2430" s="7">
        <v>2</v>
      </c>
      <c r="AG2430" s="8">
        <v>614.05999999999995</v>
      </c>
      <c r="AH2430" s="7">
        <v>63</v>
      </c>
      <c r="AI2430" s="7" t="str" cm="1">
        <f t="array" ref="AI2430">_xlfn.IFS(AH2430&lt;=25,"Young",AH2430&lt;=50,"Adult",AH2430&gt;50,"Old")</f>
        <v>Old</v>
      </c>
    </row>
    <row r="2431" spans="1:35" x14ac:dyDescent="0.35">
      <c r="A2431" s="11">
        <v>2965</v>
      </c>
      <c r="B2431" s="9">
        <v>44953</v>
      </c>
      <c r="C2431" s="10">
        <f t="shared" ca="1" si="37"/>
        <v>3.3138888888888891</v>
      </c>
      <c r="D2431" s="11" t="s">
        <v>27</v>
      </c>
      <c r="E2431" s="11" t="s">
        <v>93</v>
      </c>
      <c r="F2431" s="11" t="s">
        <v>29</v>
      </c>
      <c r="G2431" s="11" t="s">
        <v>30</v>
      </c>
      <c r="H2431" s="11" t="s">
        <v>55</v>
      </c>
      <c r="I2431" s="11" t="s">
        <v>32</v>
      </c>
      <c r="J2431" s="11" t="s">
        <v>33</v>
      </c>
      <c r="K2431" s="11" t="s">
        <v>69</v>
      </c>
      <c r="L2431" s="9">
        <v>20824</v>
      </c>
      <c r="M2431" s="11" t="s">
        <v>35</v>
      </c>
      <c r="N2431" s="11" t="s">
        <v>36</v>
      </c>
      <c r="O2431" s="11" t="s">
        <v>48</v>
      </c>
      <c r="P2431" s="11" t="s">
        <v>76</v>
      </c>
      <c r="Q2431" s="11" t="s">
        <v>39</v>
      </c>
      <c r="R2431" s="11" cm="1">
        <f t="array" ref="R2431">_xlfn.IFS(Table3[[#This Row],[Performance Levels]]="Exceeds",4,Table3[[#This Row],[Performance Levels]]="Fully Meets",3,Table3[[#This Row],[Performance Levels]]="PIP",1,Table3[[#This Row],[Performance Levels]]="Needs Improvement",2)</f>
        <v>3</v>
      </c>
      <c r="S2431" s="11">
        <v>1</v>
      </c>
      <c r="T2431" s="11" t="str" cm="1">
        <f t="array" ref="T2431">_xlfn.IFS(S2431&lt;=2,"Excellent",S2431=3,"Average",S2431&lt;=5,"Poor")</f>
        <v>Excellent</v>
      </c>
      <c r="U2431" s="9">
        <v>45120</v>
      </c>
      <c r="V2431" s="11">
        <v>4</v>
      </c>
      <c r="W2431" s="11" t="str" cm="1">
        <f t="array" ref="W2431">_xlfn.IFS(S2431&lt;=2,"High",S2431=3,"Moderate",S2431&lt;=5,"Low")</f>
        <v>High</v>
      </c>
      <c r="X2431" s="11">
        <v>4</v>
      </c>
      <c r="Y2431" s="11" t="str" cm="1">
        <f t="array" ref="Y2431">_xlfn.IFS(S2431&lt;=2,"High",S2431=3,"Moderate",S2431&lt;=5,"Low")</f>
        <v>High</v>
      </c>
      <c r="Z2431" s="11">
        <v>5</v>
      </c>
      <c r="AA2431" s="11" t="str" cm="1">
        <f t="array" ref="AA2431">_xlfn.IFS(S2431&lt;=2,"High",S2431=3,"Moderate",S2431&lt;=5,"Low")</f>
        <v>High</v>
      </c>
      <c r="AB2431" s="9">
        <v>44992</v>
      </c>
      <c r="AC2431" s="11" t="s">
        <v>61</v>
      </c>
      <c r="AD2431" s="11" t="s">
        <v>50</v>
      </c>
      <c r="AE2431" s="11" t="s">
        <v>62</v>
      </c>
      <c r="AF2431" s="11">
        <v>3</v>
      </c>
      <c r="AG2431" s="12">
        <v>426.26</v>
      </c>
      <c r="AH2431" s="11">
        <v>66</v>
      </c>
      <c r="AI2431" s="11" t="str" cm="1">
        <f t="array" ref="AI2431">_xlfn.IFS(AH2431&lt;=25,"Young",AH2431&lt;=50,"Adult",AH2431&gt;50,"Old")</f>
        <v>Old</v>
      </c>
    </row>
    <row r="2432" spans="1:35" x14ac:dyDescent="0.35">
      <c r="A2432" s="7">
        <v>2966</v>
      </c>
      <c r="B2432" s="5">
        <v>44015</v>
      </c>
      <c r="C2432" s="6">
        <f t="shared" ca="1" si="37"/>
        <v>5.8805555555555555</v>
      </c>
      <c r="D2432" s="7" t="s">
        <v>27</v>
      </c>
      <c r="E2432" s="7" t="s">
        <v>73</v>
      </c>
      <c r="F2432" s="7" t="s">
        <v>29</v>
      </c>
      <c r="G2432" s="7" t="s">
        <v>54</v>
      </c>
      <c r="H2432" s="7" t="s">
        <v>44</v>
      </c>
      <c r="I2432" s="7" t="s">
        <v>32</v>
      </c>
      <c r="J2432" s="7" t="s">
        <v>33</v>
      </c>
      <c r="K2432" s="7" t="s">
        <v>46</v>
      </c>
      <c r="L2432" s="5">
        <v>22394</v>
      </c>
      <c r="M2432" s="7" t="s">
        <v>35</v>
      </c>
      <c r="N2432" s="7" t="s">
        <v>47</v>
      </c>
      <c r="O2432" s="7" t="s">
        <v>37</v>
      </c>
      <c r="P2432" s="7" t="s">
        <v>76</v>
      </c>
      <c r="Q2432" s="7" t="s">
        <v>39</v>
      </c>
      <c r="R2432" s="7" cm="1">
        <f t="array" ref="R2432">_xlfn.IFS(Table3[[#This Row],[Performance Levels]]="Exceeds",4,Table3[[#This Row],[Performance Levels]]="Fully Meets",3,Table3[[#This Row],[Performance Levels]]="PIP",1,Table3[[#This Row],[Performance Levels]]="Needs Improvement",2)</f>
        <v>3</v>
      </c>
      <c r="S2432" s="7">
        <v>4</v>
      </c>
      <c r="T2432" s="7" t="str" cm="1">
        <f t="array" ref="T2432">_xlfn.IFS(S2432&lt;=2,"Excellent",S2432=3,"Average",S2432&lt;=5,"Poor")</f>
        <v>Poor</v>
      </c>
      <c r="U2432" s="5">
        <v>44991</v>
      </c>
      <c r="V2432" s="7">
        <v>5</v>
      </c>
      <c r="W2432" s="7" t="str" cm="1">
        <f t="array" ref="W2432">_xlfn.IFS(S2432&lt;=2,"High",S2432=3,"Moderate",S2432&lt;=5,"Low")</f>
        <v>Low</v>
      </c>
      <c r="X2432" s="7">
        <v>2</v>
      </c>
      <c r="Y2432" s="7" t="str" cm="1">
        <f t="array" ref="Y2432">_xlfn.IFS(S2432&lt;=2,"High",S2432=3,"Moderate",S2432&lt;=5,"Low")</f>
        <v>Low</v>
      </c>
      <c r="Z2432" s="7">
        <v>5</v>
      </c>
      <c r="AA2432" s="7" t="str" cm="1">
        <f t="array" ref="AA2432">_xlfn.IFS(S2432&lt;=2,"High",S2432=3,"Moderate",S2432&lt;=5,"Low")</f>
        <v>Low</v>
      </c>
      <c r="AB2432" s="5">
        <v>44851</v>
      </c>
      <c r="AC2432" s="7" t="s">
        <v>61</v>
      </c>
      <c r="AD2432" s="7" t="s">
        <v>41</v>
      </c>
      <c r="AE2432" s="7" t="s">
        <v>72</v>
      </c>
      <c r="AF2432" s="7">
        <v>5</v>
      </c>
      <c r="AG2432" s="8">
        <v>197.73</v>
      </c>
      <c r="AH2432" s="7">
        <v>59</v>
      </c>
      <c r="AI2432" s="7" t="str" cm="1">
        <f t="array" ref="AI2432">_xlfn.IFS(AH2432&lt;=25,"Young",AH2432&lt;=50,"Adult",AH2432&gt;50,"Old")</f>
        <v>Old</v>
      </c>
    </row>
    <row r="2433" spans="1:35" x14ac:dyDescent="0.35">
      <c r="A2433" s="11">
        <v>2967</v>
      </c>
      <c r="B2433" s="9">
        <v>44921</v>
      </c>
      <c r="C2433" s="10">
        <f t="shared" ca="1" si="37"/>
        <v>3.4</v>
      </c>
      <c r="D2433" s="11" t="s">
        <v>27</v>
      </c>
      <c r="E2433" s="11" t="s">
        <v>80</v>
      </c>
      <c r="F2433" s="11" t="s">
        <v>29</v>
      </c>
      <c r="G2433" s="11" t="s">
        <v>54</v>
      </c>
      <c r="H2433" s="11" t="s">
        <v>44</v>
      </c>
      <c r="I2433" s="11" t="s">
        <v>45</v>
      </c>
      <c r="J2433" s="11" t="s">
        <v>33</v>
      </c>
      <c r="K2433" s="11" t="s">
        <v>69</v>
      </c>
      <c r="L2433" s="9">
        <v>30656</v>
      </c>
      <c r="M2433" s="11" t="s">
        <v>35</v>
      </c>
      <c r="N2433" s="11" t="s">
        <v>36</v>
      </c>
      <c r="O2433" s="11" t="s">
        <v>59</v>
      </c>
      <c r="P2433" s="11" t="s">
        <v>66</v>
      </c>
      <c r="Q2433" s="11" t="s">
        <v>39</v>
      </c>
      <c r="R2433" s="11" cm="1">
        <f t="array" ref="R2433">_xlfn.IFS(Table3[[#This Row],[Performance Levels]]="Exceeds",4,Table3[[#This Row],[Performance Levels]]="Fully Meets",3,Table3[[#This Row],[Performance Levels]]="PIP",1,Table3[[#This Row],[Performance Levels]]="Needs Improvement",2)</f>
        <v>3</v>
      </c>
      <c r="S2433" s="11">
        <v>4</v>
      </c>
      <c r="T2433" s="11" t="str" cm="1">
        <f t="array" ref="T2433">_xlfn.IFS(S2433&lt;=2,"Excellent",S2433=3,"Average",S2433&lt;=5,"Poor")</f>
        <v>Poor</v>
      </c>
      <c r="U2433" s="9">
        <v>44784</v>
      </c>
      <c r="V2433" s="11">
        <v>2</v>
      </c>
      <c r="W2433" s="11" t="str" cm="1">
        <f t="array" ref="W2433">_xlfn.IFS(S2433&lt;=2,"High",S2433=3,"Moderate",S2433&lt;=5,"Low")</f>
        <v>Low</v>
      </c>
      <c r="X2433" s="11">
        <v>3</v>
      </c>
      <c r="Y2433" s="11" t="str" cm="1">
        <f t="array" ref="Y2433">_xlfn.IFS(S2433&lt;=2,"High",S2433=3,"Moderate",S2433&lt;=5,"Low")</f>
        <v>Low</v>
      </c>
      <c r="Z2433" s="11">
        <v>1</v>
      </c>
      <c r="AA2433" s="11" t="str" cm="1">
        <f t="array" ref="AA2433">_xlfn.IFS(S2433&lt;=2,"High",S2433=3,"Moderate",S2433&lt;=5,"Low")</f>
        <v>Low</v>
      </c>
      <c r="AB2433" s="9">
        <v>45128</v>
      </c>
      <c r="AC2433" s="11" t="s">
        <v>49</v>
      </c>
      <c r="AD2433" s="11" t="s">
        <v>50</v>
      </c>
      <c r="AE2433" s="11" t="s">
        <v>51</v>
      </c>
      <c r="AF2433" s="11">
        <v>3</v>
      </c>
      <c r="AG2433" s="12">
        <v>145.68</v>
      </c>
      <c r="AH2433" s="11">
        <v>39</v>
      </c>
      <c r="AI2433" s="11" t="str" cm="1">
        <f t="array" ref="AI2433">_xlfn.IFS(AH2433&lt;=25,"Young",AH2433&lt;=50,"Adult",AH2433&gt;50,"Old")</f>
        <v>Adult</v>
      </c>
    </row>
    <row r="2434" spans="1:35" x14ac:dyDescent="0.35">
      <c r="A2434" s="7">
        <v>2968</v>
      </c>
      <c r="B2434" s="5">
        <v>43457</v>
      </c>
      <c r="C2434" s="6">
        <f t="shared" ca="1" si="37"/>
        <v>7.4083333333333332</v>
      </c>
      <c r="D2434" s="7" t="s">
        <v>27</v>
      </c>
      <c r="E2434" s="7" t="s">
        <v>28</v>
      </c>
      <c r="F2434" s="7" t="s">
        <v>29</v>
      </c>
      <c r="G2434" s="7" t="s">
        <v>45</v>
      </c>
      <c r="H2434" s="7" t="s">
        <v>55</v>
      </c>
      <c r="I2434" s="7" t="s">
        <v>32</v>
      </c>
      <c r="J2434" s="7" t="s">
        <v>33</v>
      </c>
      <c r="K2434" s="7" t="s">
        <v>64</v>
      </c>
      <c r="L2434" s="5">
        <v>29742</v>
      </c>
      <c r="M2434" s="7" t="s">
        <v>35</v>
      </c>
      <c r="N2434" s="7" t="s">
        <v>36</v>
      </c>
      <c r="O2434" s="7" t="s">
        <v>71</v>
      </c>
      <c r="P2434" s="7" t="s">
        <v>60</v>
      </c>
      <c r="Q2434" s="7" t="s">
        <v>39</v>
      </c>
      <c r="R2434" s="7" cm="1">
        <f t="array" ref="R2434">_xlfn.IFS(Table3[[#This Row],[Performance Levels]]="Exceeds",4,Table3[[#This Row],[Performance Levels]]="Fully Meets",3,Table3[[#This Row],[Performance Levels]]="PIP",1,Table3[[#This Row],[Performance Levels]]="Needs Improvement",2)</f>
        <v>3</v>
      </c>
      <c r="S2434" s="7">
        <v>4</v>
      </c>
      <c r="T2434" s="7" t="str" cm="1">
        <f t="array" ref="T2434">_xlfn.IFS(S2434&lt;=2,"Excellent",S2434=3,"Average",S2434&lt;=5,"Poor")</f>
        <v>Poor</v>
      </c>
      <c r="U2434" s="5">
        <v>45069</v>
      </c>
      <c r="V2434" s="7">
        <v>1</v>
      </c>
      <c r="W2434" s="7" t="str" cm="1">
        <f t="array" ref="W2434">_xlfn.IFS(S2434&lt;=2,"High",S2434=3,"Moderate",S2434&lt;=5,"Low")</f>
        <v>Low</v>
      </c>
      <c r="X2434" s="7">
        <v>5</v>
      </c>
      <c r="Y2434" s="7" t="str" cm="1">
        <f t="array" ref="Y2434">_xlfn.IFS(S2434&lt;=2,"High",S2434=3,"Moderate",S2434&lt;=5,"Low")</f>
        <v>Low</v>
      </c>
      <c r="Z2434" s="7">
        <v>4</v>
      </c>
      <c r="AA2434" s="7" t="str" cm="1">
        <f t="array" ref="AA2434">_xlfn.IFS(S2434&lt;=2,"High",S2434=3,"Moderate",S2434&lt;=5,"Low")</f>
        <v>Low</v>
      </c>
      <c r="AB2434" s="5">
        <v>44885</v>
      </c>
      <c r="AC2434" s="7" t="s">
        <v>49</v>
      </c>
      <c r="AD2434" s="7" t="s">
        <v>41</v>
      </c>
      <c r="AE2434" s="7" t="s">
        <v>42</v>
      </c>
      <c r="AF2434" s="7">
        <v>3</v>
      </c>
      <c r="AG2434" s="8">
        <v>764.74</v>
      </c>
      <c r="AH2434" s="7">
        <v>37</v>
      </c>
      <c r="AI2434" s="7" t="str" cm="1">
        <f t="array" ref="AI2434">_xlfn.IFS(AH2434&lt;=25,"Young",AH2434&lt;=50,"Adult",AH2434&gt;50,"Old")</f>
        <v>Adult</v>
      </c>
    </row>
    <row r="2435" spans="1:35" x14ac:dyDescent="0.35">
      <c r="A2435" s="11">
        <v>2969</v>
      </c>
      <c r="B2435" s="9">
        <v>44102</v>
      </c>
      <c r="C2435" s="10">
        <f t="shared" ref="C2435:C2498" ca="1" si="38">YEARFRAC(B2435,TODAY())</f>
        <v>5.6444444444444448</v>
      </c>
      <c r="D2435" s="11" t="s">
        <v>105</v>
      </c>
      <c r="E2435" s="11" t="s">
        <v>73</v>
      </c>
      <c r="F2435" s="11" t="s">
        <v>107</v>
      </c>
      <c r="G2435" s="11" t="s">
        <v>30</v>
      </c>
      <c r="H2435" s="11" t="s">
        <v>44</v>
      </c>
      <c r="I2435" s="11" t="s">
        <v>45</v>
      </c>
      <c r="J2435" s="11" t="s">
        <v>33</v>
      </c>
      <c r="K2435" s="11" t="s">
        <v>64</v>
      </c>
      <c r="L2435" s="9">
        <v>32139</v>
      </c>
      <c r="M2435" s="11" t="s">
        <v>35</v>
      </c>
      <c r="N2435" s="11" t="s">
        <v>36</v>
      </c>
      <c r="O2435" s="11" t="s">
        <v>48</v>
      </c>
      <c r="P2435" s="11" t="s">
        <v>66</v>
      </c>
      <c r="Q2435" s="11" t="s">
        <v>39</v>
      </c>
      <c r="R2435" s="11" cm="1">
        <f t="array" ref="R2435">_xlfn.IFS(Table3[[#This Row],[Performance Levels]]="Exceeds",4,Table3[[#This Row],[Performance Levels]]="Fully Meets",3,Table3[[#This Row],[Performance Levels]]="PIP",1,Table3[[#This Row],[Performance Levels]]="Needs Improvement",2)</f>
        <v>3</v>
      </c>
      <c r="S2435" s="11">
        <v>2</v>
      </c>
      <c r="T2435" s="11" t="str" cm="1">
        <f t="array" ref="T2435">_xlfn.IFS(S2435&lt;=2,"Excellent",S2435=3,"Average",S2435&lt;=5,"Poor")</f>
        <v>Excellent</v>
      </c>
      <c r="U2435" s="9">
        <v>44886</v>
      </c>
      <c r="V2435" s="11">
        <v>4</v>
      </c>
      <c r="W2435" s="11" t="str" cm="1">
        <f t="array" ref="W2435">_xlfn.IFS(S2435&lt;=2,"High",S2435=3,"Moderate",S2435&lt;=5,"Low")</f>
        <v>High</v>
      </c>
      <c r="X2435" s="11">
        <v>5</v>
      </c>
      <c r="Y2435" s="11" t="str" cm="1">
        <f t="array" ref="Y2435">_xlfn.IFS(S2435&lt;=2,"High",S2435=3,"Moderate",S2435&lt;=5,"Low")</f>
        <v>High</v>
      </c>
      <c r="Z2435" s="11">
        <v>5</v>
      </c>
      <c r="AA2435" s="11" t="str" cm="1">
        <f t="array" ref="AA2435">_xlfn.IFS(S2435&lt;=2,"High",S2435=3,"Moderate",S2435&lt;=5,"Low")</f>
        <v>High</v>
      </c>
      <c r="AB2435" s="9">
        <v>44852</v>
      </c>
      <c r="AC2435" s="11" t="s">
        <v>49</v>
      </c>
      <c r="AD2435" s="11" t="s">
        <v>41</v>
      </c>
      <c r="AE2435" s="11" t="s">
        <v>72</v>
      </c>
      <c r="AF2435" s="11">
        <v>3</v>
      </c>
      <c r="AG2435" s="12">
        <v>405.4</v>
      </c>
      <c r="AH2435" s="11">
        <v>33</v>
      </c>
      <c r="AI2435" s="11" t="str" cm="1">
        <f t="array" ref="AI2435">_xlfn.IFS(AH2435&lt;=25,"Young",AH2435&lt;=50,"Adult",AH2435&gt;50,"Old")</f>
        <v>Adult</v>
      </c>
    </row>
    <row r="2436" spans="1:35" x14ac:dyDescent="0.35">
      <c r="A2436" s="7">
        <v>2970</v>
      </c>
      <c r="B2436" s="5">
        <v>44090</v>
      </c>
      <c r="C2436" s="6">
        <f t="shared" ca="1" si="38"/>
        <v>5.677777777777778</v>
      </c>
      <c r="D2436" s="7" t="s">
        <v>27</v>
      </c>
      <c r="E2436" s="7" t="s">
        <v>86</v>
      </c>
      <c r="F2436" s="7" t="s">
        <v>29</v>
      </c>
      <c r="G2436" s="7" t="s">
        <v>54</v>
      </c>
      <c r="H2436" s="7" t="s">
        <v>55</v>
      </c>
      <c r="I2436" s="7" t="s">
        <v>32</v>
      </c>
      <c r="J2436" s="7" t="s">
        <v>33</v>
      </c>
      <c r="K2436" s="7" t="s">
        <v>64</v>
      </c>
      <c r="L2436" s="5">
        <v>30071</v>
      </c>
      <c r="M2436" s="7" t="s">
        <v>35</v>
      </c>
      <c r="N2436" s="7" t="s">
        <v>36</v>
      </c>
      <c r="O2436" s="7" t="s">
        <v>48</v>
      </c>
      <c r="P2436" s="7" t="s">
        <v>38</v>
      </c>
      <c r="Q2436" s="7" t="s">
        <v>39</v>
      </c>
      <c r="R2436" s="7" cm="1">
        <f t="array" ref="R2436">_xlfn.IFS(Table3[[#This Row],[Performance Levels]]="Exceeds",4,Table3[[#This Row],[Performance Levels]]="Fully Meets",3,Table3[[#This Row],[Performance Levels]]="PIP",1,Table3[[#This Row],[Performance Levels]]="Needs Improvement",2)</f>
        <v>3</v>
      </c>
      <c r="S2436" s="7">
        <v>5</v>
      </c>
      <c r="T2436" s="7" t="str" cm="1">
        <f t="array" ref="T2436">_xlfn.IFS(S2436&lt;=2,"Excellent",S2436=3,"Average",S2436&lt;=5,"Poor")</f>
        <v>Poor</v>
      </c>
      <c r="U2436" s="5">
        <v>44857</v>
      </c>
      <c r="V2436" s="7">
        <v>5</v>
      </c>
      <c r="W2436" s="7" t="str" cm="1">
        <f t="array" ref="W2436">_xlfn.IFS(S2436&lt;=2,"High",S2436=3,"Moderate",S2436&lt;=5,"Low")</f>
        <v>Low</v>
      </c>
      <c r="X2436" s="7">
        <v>5</v>
      </c>
      <c r="Y2436" s="7" t="str" cm="1">
        <f t="array" ref="Y2436">_xlfn.IFS(S2436&lt;=2,"High",S2436=3,"Moderate",S2436&lt;=5,"Low")</f>
        <v>Low</v>
      </c>
      <c r="Z2436" s="7">
        <v>5</v>
      </c>
      <c r="AA2436" s="7" t="str" cm="1">
        <f t="array" ref="AA2436">_xlfn.IFS(S2436&lt;=2,"High",S2436=3,"Moderate",S2436&lt;=5,"Low")</f>
        <v>Low</v>
      </c>
      <c r="AB2436" s="5">
        <v>44942</v>
      </c>
      <c r="AC2436" s="7" t="s">
        <v>40</v>
      </c>
      <c r="AD2436" s="7" t="s">
        <v>50</v>
      </c>
      <c r="AE2436" s="7" t="s">
        <v>42</v>
      </c>
      <c r="AF2436" s="7">
        <v>4</v>
      </c>
      <c r="AG2436" s="8">
        <v>689.49</v>
      </c>
      <c r="AH2436" s="7">
        <v>38</v>
      </c>
      <c r="AI2436" s="7" t="str" cm="1">
        <f t="array" ref="AI2436">_xlfn.IFS(AH2436&lt;=25,"Young",AH2436&lt;=50,"Adult",AH2436&gt;50,"Old")</f>
        <v>Adult</v>
      </c>
    </row>
    <row r="2437" spans="1:35" x14ac:dyDescent="0.35">
      <c r="A2437" s="11">
        <v>2971</v>
      </c>
      <c r="B2437" s="9">
        <v>43870</v>
      </c>
      <c r="C2437" s="10">
        <f t="shared" ca="1" si="38"/>
        <v>6.2805555555555559</v>
      </c>
      <c r="D2437" s="11" t="s">
        <v>105</v>
      </c>
      <c r="E2437" s="11" t="s">
        <v>63</v>
      </c>
      <c r="F2437" s="11" t="s">
        <v>29</v>
      </c>
      <c r="G2437" s="11" t="s">
        <v>30</v>
      </c>
      <c r="H2437" s="11" t="s">
        <v>31</v>
      </c>
      <c r="I2437" s="11" t="s">
        <v>32</v>
      </c>
      <c r="J2437" s="11" t="s">
        <v>33</v>
      </c>
      <c r="K2437" s="11" t="s">
        <v>46</v>
      </c>
      <c r="L2437" s="9">
        <v>35345</v>
      </c>
      <c r="M2437" s="11" t="s">
        <v>35</v>
      </c>
      <c r="N2437" s="11" t="s">
        <v>36</v>
      </c>
      <c r="O2437" s="11" t="s">
        <v>37</v>
      </c>
      <c r="P2437" s="11" t="s">
        <v>76</v>
      </c>
      <c r="Q2437" s="11" t="s">
        <v>39</v>
      </c>
      <c r="R2437" s="11" cm="1">
        <f t="array" ref="R2437">_xlfn.IFS(Table3[[#This Row],[Performance Levels]]="Exceeds",4,Table3[[#This Row],[Performance Levels]]="Fully Meets",3,Table3[[#This Row],[Performance Levels]]="PIP",1,Table3[[#This Row],[Performance Levels]]="Needs Improvement",2)</f>
        <v>3</v>
      </c>
      <c r="S2437" s="11">
        <v>1</v>
      </c>
      <c r="T2437" s="11" t="str" cm="1">
        <f t="array" ref="T2437">_xlfn.IFS(S2437&lt;=2,"Excellent",S2437=3,"Average",S2437&lt;=5,"Poor")</f>
        <v>Excellent</v>
      </c>
      <c r="U2437" s="9">
        <v>44848</v>
      </c>
      <c r="V2437" s="11">
        <v>3</v>
      </c>
      <c r="W2437" s="11" t="str" cm="1">
        <f t="array" ref="W2437">_xlfn.IFS(S2437&lt;=2,"High",S2437=3,"Moderate",S2437&lt;=5,"Low")</f>
        <v>High</v>
      </c>
      <c r="X2437" s="11">
        <v>5</v>
      </c>
      <c r="Y2437" s="11" t="str" cm="1">
        <f t="array" ref="Y2437">_xlfn.IFS(S2437&lt;=2,"High",S2437=3,"Moderate",S2437&lt;=5,"Low")</f>
        <v>High</v>
      </c>
      <c r="Z2437" s="11">
        <v>4</v>
      </c>
      <c r="AA2437" s="11" t="str" cm="1">
        <f t="array" ref="AA2437">_xlfn.IFS(S2437&lt;=2,"High",S2437=3,"Moderate",S2437&lt;=5,"Low")</f>
        <v>High</v>
      </c>
      <c r="AB2437" s="9">
        <v>45028</v>
      </c>
      <c r="AC2437" s="11" t="s">
        <v>61</v>
      </c>
      <c r="AD2437" s="11" t="s">
        <v>41</v>
      </c>
      <c r="AE2437" s="11" t="s">
        <v>51</v>
      </c>
      <c r="AF2437" s="11">
        <v>2</v>
      </c>
      <c r="AG2437" s="12">
        <v>141.13999999999999</v>
      </c>
      <c r="AH2437" s="11">
        <v>24</v>
      </c>
      <c r="AI2437" s="11" t="str" cm="1">
        <f t="array" ref="AI2437">_xlfn.IFS(AH2437&lt;=25,"Young",AH2437&lt;=50,"Adult",AH2437&gt;50,"Old")</f>
        <v>Young</v>
      </c>
    </row>
    <row r="2438" spans="1:35" x14ac:dyDescent="0.35">
      <c r="A2438" s="7">
        <v>2972</v>
      </c>
      <c r="B2438" s="5">
        <v>44970</v>
      </c>
      <c r="C2438" s="6">
        <f t="shared" ca="1" si="38"/>
        <v>3.2694444444444444</v>
      </c>
      <c r="D2438" s="7" t="s">
        <v>27</v>
      </c>
      <c r="E2438" s="7" t="s">
        <v>63</v>
      </c>
      <c r="F2438" s="7" t="s">
        <v>29</v>
      </c>
      <c r="G2438" s="7" t="s">
        <v>54</v>
      </c>
      <c r="H2438" s="7" t="s">
        <v>55</v>
      </c>
      <c r="I2438" s="7" t="s">
        <v>45</v>
      </c>
      <c r="J2438" s="7" t="s">
        <v>33</v>
      </c>
      <c r="K2438" s="7" t="s">
        <v>64</v>
      </c>
      <c r="L2438" s="5">
        <v>54151</v>
      </c>
      <c r="M2438" s="7" t="s">
        <v>35</v>
      </c>
      <c r="N2438" s="7" t="s">
        <v>36</v>
      </c>
      <c r="O2438" s="7" t="s">
        <v>59</v>
      </c>
      <c r="P2438" s="7" t="s">
        <v>38</v>
      </c>
      <c r="Q2438" s="7" t="s">
        <v>39</v>
      </c>
      <c r="R2438" s="7" cm="1">
        <f t="array" ref="R2438">_xlfn.IFS(Table3[[#This Row],[Performance Levels]]="Exceeds",4,Table3[[#This Row],[Performance Levels]]="Fully Meets",3,Table3[[#This Row],[Performance Levels]]="PIP",1,Table3[[#This Row],[Performance Levels]]="Needs Improvement",2)</f>
        <v>3</v>
      </c>
      <c r="S2438" s="7">
        <v>1</v>
      </c>
      <c r="T2438" s="7" t="str" cm="1">
        <f t="array" ref="T2438">_xlfn.IFS(S2438&lt;=2,"Excellent",S2438=3,"Average",S2438&lt;=5,"Poor")</f>
        <v>Excellent</v>
      </c>
      <c r="U2438" s="5">
        <v>44889</v>
      </c>
      <c r="V2438" s="7">
        <v>3</v>
      </c>
      <c r="W2438" s="7" t="str" cm="1">
        <f t="array" ref="W2438">_xlfn.IFS(S2438&lt;=2,"High",S2438=3,"Moderate",S2438&lt;=5,"Low")</f>
        <v>High</v>
      </c>
      <c r="X2438" s="7">
        <v>4</v>
      </c>
      <c r="Y2438" s="7" t="str" cm="1">
        <f t="array" ref="Y2438">_xlfn.IFS(S2438&lt;=2,"High",S2438=3,"Moderate",S2438&lt;=5,"Low")</f>
        <v>High</v>
      </c>
      <c r="Z2438" s="7">
        <v>3</v>
      </c>
      <c r="AA2438" s="7" t="str" cm="1">
        <f t="array" ref="AA2438">_xlfn.IFS(S2438&lt;=2,"High",S2438=3,"Moderate",S2438&lt;=5,"Low")</f>
        <v>High</v>
      </c>
      <c r="AB2438" s="5">
        <v>44986</v>
      </c>
      <c r="AC2438" s="7" t="s">
        <v>40</v>
      </c>
      <c r="AD2438" s="7" t="s">
        <v>41</v>
      </c>
      <c r="AE2438" s="7" t="s">
        <v>72</v>
      </c>
      <c r="AF2438" s="7">
        <v>1</v>
      </c>
      <c r="AG2438" s="8">
        <v>788.69</v>
      </c>
      <c r="AH2438" s="7">
        <v>75</v>
      </c>
      <c r="AI2438" s="7" t="str" cm="1">
        <f t="array" ref="AI2438">_xlfn.IFS(AH2438&lt;=25,"Young",AH2438&lt;=50,"Adult",AH2438&gt;50,"Old")</f>
        <v>Old</v>
      </c>
    </row>
    <row r="2439" spans="1:35" x14ac:dyDescent="0.35">
      <c r="A2439" s="11">
        <v>2973</v>
      </c>
      <c r="B2439" s="9">
        <v>43800</v>
      </c>
      <c r="C2439" s="10">
        <f t="shared" ca="1" si="38"/>
        <v>6.4694444444444441</v>
      </c>
      <c r="D2439" s="11" t="s">
        <v>27</v>
      </c>
      <c r="E2439" s="11" t="s">
        <v>84</v>
      </c>
      <c r="F2439" s="11" t="s">
        <v>29</v>
      </c>
      <c r="G2439" s="11" t="s">
        <v>45</v>
      </c>
      <c r="H2439" s="11" t="s">
        <v>31</v>
      </c>
      <c r="I2439" s="11" t="s">
        <v>45</v>
      </c>
      <c r="J2439" s="11" t="s">
        <v>33</v>
      </c>
      <c r="K2439" s="11" t="s">
        <v>64</v>
      </c>
      <c r="L2439" s="9">
        <v>18793</v>
      </c>
      <c r="M2439" s="11" t="s">
        <v>35</v>
      </c>
      <c r="N2439" s="11" t="s">
        <v>36</v>
      </c>
      <c r="O2439" s="11" t="s">
        <v>59</v>
      </c>
      <c r="P2439" s="11" t="s">
        <v>66</v>
      </c>
      <c r="Q2439" s="11" t="s">
        <v>39</v>
      </c>
      <c r="R2439" s="11" cm="1">
        <f t="array" ref="R2439">_xlfn.IFS(Table3[[#This Row],[Performance Levels]]="Exceeds",4,Table3[[#This Row],[Performance Levels]]="Fully Meets",3,Table3[[#This Row],[Performance Levels]]="PIP",1,Table3[[#This Row],[Performance Levels]]="Needs Improvement",2)</f>
        <v>3</v>
      </c>
      <c r="S2439" s="11">
        <v>5</v>
      </c>
      <c r="T2439" s="11" t="str" cm="1">
        <f t="array" ref="T2439">_xlfn.IFS(S2439&lt;=2,"Excellent",S2439=3,"Average",S2439&lt;=5,"Poor")</f>
        <v>Poor</v>
      </c>
      <c r="U2439" s="9">
        <v>44904</v>
      </c>
      <c r="V2439" s="11">
        <v>1</v>
      </c>
      <c r="W2439" s="11" t="str" cm="1">
        <f t="array" ref="W2439">_xlfn.IFS(S2439&lt;=2,"High",S2439=3,"Moderate",S2439&lt;=5,"Low")</f>
        <v>Low</v>
      </c>
      <c r="X2439" s="11">
        <v>3</v>
      </c>
      <c r="Y2439" s="11" t="str" cm="1">
        <f t="array" ref="Y2439">_xlfn.IFS(S2439&lt;=2,"High",S2439=3,"Moderate",S2439&lt;=5,"Low")</f>
        <v>Low</v>
      </c>
      <c r="Z2439" s="11">
        <v>3</v>
      </c>
      <c r="AA2439" s="11" t="str" cm="1">
        <f t="array" ref="AA2439">_xlfn.IFS(S2439&lt;=2,"High",S2439=3,"Moderate",S2439&lt;=5,"Low")</f>
        <v>Low</v>
      </c>
      <c r="AB2439" s="9">
        <v>45120</v>
      </c>
      <c r="AC2439" s="11" t="s">
        <v>67</v>
      </c>
      <c r="AD2439" s="11" t="s">
        <v>41</v>
      </c>
      <c r="AE2439" s="11" t="s">
        <v>42</v>
      </c>
      <c r="AF2439" s="11">
        <v>5</v>
      </c>
      <c r="AG2439" s="12">
        <v>458.81</v>
      </c>
      <c r="AH2439" s="11">
        <v>68</v>
      </c>
      <c r="AI2439" s="11" t="str" cm="1">
        <f t="array" ref="AI2439">_xlfn.IFS(AH2439&lt;=25,"Young",AH2439&lt;=50,"Adult",AH2439&gt;50,"Old")</f>
        <v>Old</v>
      </c>
    </row>
    <row r="2440" spans="1:35" x14ac:dyDescent="0.35">
      <c r="A2440" s="7">
        <v>2974</v>
      </c>
      <c r="B2440" s="5">
        <v>44869</v>
      </c>
      <c r="C2440" s="6">
        <f t="shared" ca="1" si="38"/>
        <v>3.5444444444444443</v>
      </c>
      <c r="D2440" s="7" t="s">
        <v>27</v>
      </c>
      <c r="E2440" s="7" t="s">
        <v>84</v>
      </c>
      <c r="F2440" s="7" t="s">
        <v>29</v>
      </c>
      <c r="G2440" s="7" t="s">
        <v>54</v>
      </c>
      <c r="H2440" s="7" t="s">
        <v>31</v>
      </c>
      <c r="I2440" s="7" t="s">
        <v>45</v>
      </c>
      <c r="J2440" s="7" t="s">
        <v>33</v>
      </c>
      <c r="K2440" s="7" t="s">
        <v>69</v>
      </c>
      <c r="L2440" s="5">
        <v>52999</v>
      </c>
      <c r="M2440" s="7" t="s">
        <v>35</v>
      </c>
      <c r="N2440" s="7" t="s">
        <v>36</v>
      </c>
      <c r="O2440" s="7" t="s">
        <v>71</v>
      </c>
      <c r="P2440" s="7" t="s">
        <v>60</v>
      </c>
      <c r="Q2440" s="7" t="s">
        <v>39</v>
      </c>
      <c r="R2440" s="7" cm="1">
        <f t="array" ref="R2440">_xlfn.IFS(Table3[[#This Row],[Performance Levels]]="Exceeds",4,Table3[[#This Row],[Performance Levels]]="Fully Meets",3,Table3[[#This Row],[Performance Levels]]="PIP",1,Table3[[#This Row],[Performance Levels]]="Needs Improvement",2)</f>
        <v>3</v>
      </c>
      <c r="S2440" s="7">
        <v>5</v>
      </c>
      <c r="T2440" s="7" t="str" cm="1">
        <f t="array" ref="T2440">_xlfn.IFS(S2440&lt;=2,"Excellent",S2440=3,"Average",S2440&lt;=5,"Poor")</f>
        <v>Poor</v>
      </c>
      <c r="U2440" s="5">
        <v>44891</v>
      </c>
      <c r="V2440" s="7">
        <v>4</v>
      </c>
      <c r="W2440" s="7" t="str" cm="1">
        <f t="array" ref="W2440">_xlfn.IFS(S2440&lt;=2,"High",S2440=3,"Moderate",S2440&lt;=5,"Low")</f>
        <v>Low</v>
      </c>
      <c r="X2440" s="7">
        <v>5</v>
      </c>
      <c r="Y2440" s="7" t="str" cm="1">
        <f t="array" ref="Y2440">_xlfn.IFS(S2440&lt;=2,"High",S2440=3,"Moderate",S2440&lt;=5,"Low")</f>
        <v>Low</v>
      </c>
      <c r="Z2440" s="7">
        <v>4</v>
      </c>
      <c r="AA2440" s="7" t="str" cm="1">
        <f t="array" ref="AA2440">_xlfn.IFS(S2440&lt;=2,"High",S2440=3,"Moderate",S2440&lt;=5,"Low")</f>
        <v>Low</v>
      </c>
      <c r="AB2440" s="5">
        <v>45043</v>
      </c>
      <c r="AC2440" s="7" t="s">
        <v>61</v>
      </c>
      <c r="AD2440" s="7" t="s">
        <v>41</v>
      </c>
      <c r="AE2440" s="7" t="s">
        <v>72</v>
      </c>
      <c r="AF2440" s="7">
        <v>5</v>
      </c>
      <c r="AG2440" s="8">
        <v>140.91</v>
      </c>
      <c r="AH2440" s="7">
        <v>77</v>
      </c>
      <c r="AI2440" s="7" t="str" cm="1">
        <f t="array" ref="AI2440">_xlfn.IFS(AH2440&lt;=25,"Young",AH2440&lt;=50,"Adult",AH2440&gt;50,"Old")</f>
        <v>Old</v>
      </c>
    </row>
    <row r="2441" spans="1:35" x14ac:dyDescent="0.35">
      <c r="A2441" s="11">
        <v>2975</v>
      </c>
      <c r="B2441" s="9">
        <v>44300</v>
      </c>
      <c r="C2441" s="10">
        <f t="shared" ca="1" si="38"/>
        <v>5.0999999999999996</v>
      </c>
      <c r="D2441" s="11" t="s">
        <v>27</v>
      </c>
      <c r="E2441" s="11" t="s">
        <v>73</v>
      </c>
      <c r="F2441" s="11" t="s">
        <v>29</v>
      </c>
      <c r="G2441" s="11" t="s">
        <v>54</v>
      </c>
      <c r="H2441" s="11" t="s">
        <v>44</v>
      </c>
      <c r="I2441" s="11" t="s">
        <v>32</v>
      </c>
      <c r="J2441" s="11" t="s">
        <v>33</v>
      </c>
      <c r="K2441" s="11" t="s">
        <v>108</v>
      </c>
      <c r="L2441" s="9">
        <v>54226</v>
      </c>
      <c r="M2441" s="11" t="s">
        <v>35</v>
      </c>
      <c r="N2441" s="11" t="s">
        <v>47</v>
      </c>
      <c r="O2441" s="11" t="s">
        <v>83</v>
      </c>
      <c r="P2441" s="11" t="s">
        <v>66</v>
      </c>
      <c r="Q2441" s="11" t="s">
        <v>39</v>
      </c>
      <c r="R2441" s="11" cm="1">
        <f t="array" ref="R2441">_xlfn.IFS(Table3[[#This Row],[Performance Levels]]="Exceeds",4,Table3[[#This Row],[Performance Levels]]="Fully Meets",3,Table3[[#This Row],[Performance Levels]]="PIP",1,Table3[[#This Row],[Performance Levels]]="Needs Improvement",2)</f>
        <v>3</v>
      </c>
      <c r="S2441" s="11">
        <v>4</v>
      </c>
      <c r="T2441" s="11" t="str" cm="1">
        <f t="array" ref="T2441">_xlfn.IFS(S2441&lt;=2,"Excellent",S2441=3,"Average",S2441&lt;=5,"Poor")</f>
        <v>Poor</v>
      </c>
      <c r="U2441" s="9">
        <v>44924</v>
      </c>
      <c r="V2441" s="11">
        <v>2</v>
      </c>
      <c r="W2441" s="11" t="str" cm="1">
        <f t="array" ref="W2441">_xlfn.IFS(S2441&lt;=2,"High",S2441=3,"Moderate",S2441&lt;=5,"Low")</f>
        <v>Low</v>
      </c>
      <c r="X2441" s="11">
        <v>3</v>
      </c>
      <c r="Y2441" s="11" t="str" cm="1">
        <f t="array" ref="Y2441">_xlfn.IFS(S2441&lt;=2,"High",S2441=3,"Moderate",S2441&lt;=5,"Low")</f>
        <v>Low</v>
      </c>
      <c r="Z2441" s="11">
        <v>4</v>
      </c>
      <c r="AA2441" s="11" t="str" cm="1">
        <f t="array" ref="AA2441">_xlfn.IFS(S2441&lt;=2,"High",S2441=3,"Moderate",S2441&lt;=5,"Low")</f>
        <v>Low</v>
      </c>
      <c r="AB2441" s="9">
        <v>45119</v>
      </c>
      <c r="AC2441" s="11" t="s">
        <v>40</v>
      </c>
      <c r="AD2441" s="11" t="s">
        <v>50</v>
      </c>
      <c r="AE2441" s="11" t="s">
        <v>62</v>
      </c>
      <c r="AF2441" s="11">
        <v>5</v>
      </c>
      <c r="AG2441" s="12">
        <v>551.76</v>
      </c>
      <c r="AH2441" s="11">
        <v>73</v>
      </c>
      <c r="AI2441" s="11" t="str" cm="1">
        <f t="array" ref="AI2441">_xlfn.IFS(AH2441&lt;=25,"Young",AH2441&lt;=50,"Adult",AH2441&gt;50,"Old")</f>
        <v>Old</v>
      </c>
    </row>
    <row r="2442" spans="1:35" x14ac:dyDescent="0.35">
      <c r="A2442" s="7">
        <v>2977</v>
      </c>
      <c r="B2442" s="5">
        <v>44071</v>
      </c>
      <c r="C2442" s="6">
        <f t="shared" ca="1" si="38"/>
        <v>5.7277777777777779</v>
      </c>
      <c r="D2442" s="7" t="s">
        <v>105</v>
      </c>
      <c r="E2442" s="7" t="s">
        <v>80</v>
      </c>
      <c r="F2442" s="7" t="s">
        <v>29</v>
      </c>
      <c r="G2442" s="7" t="s">
        <v>45</v>
      </c>
      <c r="H2442" s="7" t="s">
        <v>44</v>
      </c>
      <c r="I2442" s="7" t="s">
        <v>32</v>
      </c>
      <c r="J2442" s="7" t="s">
        <v>33</v>
      </c>
      <c r="K2442" s="7" t="s">
        <v>104</v>
      </c>
      <c r="L2442" s="5">
        <v>32121</v>
      </c>
      <c r="M2442" s="7" t="s">
        <v>35</v>
      </c>
      <c r="N2442" s="7" t="s">
        <v>47</v>
      </c>
      <c r="O2442" s="7" t="s">
        <v>71</v>
      </c>
      <c r="P2442" s="7" t="s">
        <v>76</v>
      </c>
      <c r="Q2442" s="7" t="s">
        <v>39</v>
      </c>
      <c r="R2442" s="7" cm="1">
        <f t="array" ref="R2442">_xlfn.IFS(Table3[[#This Row],[Performance Levels]]="Exceeds",4,Table3[[#This Row],[Performance Levels]]="Fully Meets",3,Table3[[#This Row],[Performance Levels]]="PIP",1,Table3[[#This Row],[Performance Levels]]="Needs Improvement",2)</f>
        <v>3</v>
      </c>
      <c r="S2442" s="7">
        <v>2</v>
      </c>
      <c r="T2442" s="7" t="str" cm="1">
        <f t="array" ref="T2442">_xlfn.IFS(S2442&lt;=2,"Excellent",S2442=3,"Average",S2442&lt;=5,"Poor")</f>
        <v>Excellent</v>
      </c>
      <c r="U2442" s="5">
        <v>45006</v>
      </c>
      <c r="V2442" s="7">
        <v>2</v>
      </c>
      <c r="W2442" s="7" t="str" cm="1">
        <f t="array" ref="W2442">_xlfn.IFS(S2442&lt;=2,"High",S2442=3,"Moderate",S2442&lt;=5,"Low")</f>
        <v>High</v>
      </c>
      <c r="X2442" s="7">
        <v>4</v>
      </c>
      <c r="Y2442" s="7" t="str" cm="1">
        <f t="array" ref="Y2442">_xlfn.IFS(S2442&lt;=2,"High",S2442=3,"Moderate",S2442&lt;=5,"Low")</f>
        <v>High</v>
      </c>
      <c r="Z2442" s="7">
        <v>3</v>
      </c>
      <c r="AA2442" s="7" t="str" cm="1">
        <f t="array" ref="AA2442">_xlfn.IFS(S2442&lt;=2,"High",S2442=3,"Moderate",S2442&lt;=5,"Low")</f>
        <v>High</v>
      </c>
      <c r="AB2442" s="5">
        <v>45017</v>
      </c>
      <c r="AC2442" s="7" t="s">
        <v>61</v>
      </c>
      <c r="AD2442" s="7" t="s">
        <v>41</v>
      </c>
      <c r="AE2442" s="7" t="s">
        <v>72</v>
      </c>
      <c r="AF2442" s="7">
        <v>4</v>
      </c>
      <c r="AG2442" s="8">
        <v>640.04999999999995</v>
      </c>
      <c r="AH2442" s="7">
        <v>33</v>
      </c>
      <c r="AI2442" s="7" t="str" cm="1">
        <f t="array" ref="AI2442">_xlfn.IFS(AH2442&lt;=25,"Young",AH2442&lt;=50,"Adult",AH2442&gt;50,"Old")</f>
        <v>Adult</v>
      </c>
    </row>
    <row r="2443" spans="1:35" x14ac:dyDescent="0.35">
      <c r="A2443" s="11">
        <v>2978</v>
      </c>
      <c r="B2443" s="9">
        <v>44789</v>
      </c>
      <c r="C2443" s="10">
        <f t="shared" ca="1" si="38"/>
        <v>3.7611111111111111</v>
      </c>
      <c r="D2443" s="11" t="s">
        <v>27</v>
      </c>
      <c r="E2443" s="11" t="s">
        <v>28</v>
      </c>
      <c r="F2443" s="11" t="s">
        <v>29</v>
      </c>
      <c r="G2443" s="11" t="s">
        <v>54</v>
      </c>
      <c r="H2443" s="11" t="s">
        <v>31</v>
      </c>
      <c r="I2443" s="11" t="s">
        <v>45</v>
      </c>
      <c r="J2443" s="11" t="s">
        <v>33</v>
      </c>
      <c r="K2443" s="11" t="s">
        <v>104</v>
      </c>
      <c r="L2443" s="9">
        <v>29840</v>
      </c>
      <c r="M2443" s="11" t="s">
        <v>35</v>
      </c>
      <c r="N2443" s="11" t="s">
        <v>47</v>
      </c>
      <c r="O2443" s="11" t="s">
        <v>48</v>
      </c>
      <c r="P2443" s="11" t="s">
        <v>76</v>
      </c>
      <c r="Q2443" s="11" t="s">
        <v>39</v>
      </c>
      <c r="R2443" s="11" cm="1">
        <f t="array" ref="R2443">_xlfn.IFS(Table3[[#This Row],[Performance Levels]]="Exceeds",4,Table3[[#This Row],[Performance Levels]]="Fully Meets",3,Table3[[#This Row],[Performance Levels]]="PIP",1,Table3[[#This Row],[Performance Levels]]="Needs Improvement",2)</f>
        <v>3</v>
      </c>
      <c r="S2443" s="11">
        <v>4</v>
      </c>
      <c r="T2443" s="11" t="str" cm="1">
        <f t="array" ref="T2443">_xlfn.IFS(S2443&lt;=2,"Excellent",S2443=3,"Average",S2443&lt;=5,"Poor")</f>
        <v>Poor</v>
      </c>
      <c r="U2443" s="9">
        <v>44802</v>
      </c>
      <c r="V2443" s="11">
        <v>5</v>
      </c>
      <c r="W2443" s="11" t="str" cm="1">
        <f t="array" ref="W2443">_xlfn.IFS(S2443&lt;=2,"High",S2443=3,"Moderate",S2443&lt;=5,"Low")</f>
        <v>Low</v>
      </c>
      <c r="X2443" s="11">
        <v>2</v>
      </c>
      <c r="Y2443" s="11" t="str" cm="1">
        <f t="array" ref="Y2443">_xlfn.IFS(S2443&lt;=2,"High",S2443=3,"Moderate",S2443&lt;=5,"Low")</f>
        <v>Low</v>
      </c>
      <c r="Z2443" s="11">
        <v>4</v>
      </c>
      <c r="AA2443" s="11" t="str" cm="1">
        <f t="array" ref="AA2443">_xlfn.IFS(S2443&lt;=2,"High",S2443=3,"Moderate",S2443&lt;=5,"Low")</f>
        <v>Low</v>
      </c>
      <c r="AB2443" s="9">
        <v>44867</v>
      </c>
      <c r="AC2443" s="11" t="s">
        <v>91</v>
      </c>
      <c r="AD2443" s="11" t="s">
        <v>41</v>
      </c>
      <c r="AE2443" s="11" t="s">
        <v>42</v>
      </c>
      <c r="AF2443" s="11">
        <v>1</v>
      </c>
      <c r="AG2443" s="12">
        <v>470.62</v>
      </c>
      <c r="AH2443" s="11">
        <v>41</v>
      </c>
      <c r="AI2443" s="11" t="str" cm="1">
        <f t="array" ref="AI2443">_xlfn.IFS(AH2443&lt;=25,"Young",AH2443&lt;=50,"Adult",AH2443&gt;50,"Old")</f>
        <v>Adult</v>
      </c>
    </row>
    <row r="2444" spans="1:35" x14ac:dyDescent="0.35">
      <c r="A2444" s="7">
        <v>2979</v>
      </c>
      <c r="B2444" s="5">
        <v>44618</v>
      </c>
      <c r="C2444" s="6">
        <f t="shared" ca="1" si="38"/>
        <v>4.2333333333333334</v>
      </c>
      <c r="D2444" s="7" t="s">
        <v>27</v>
      </c>
      <c r="E2444" s="7" t="s">
        <v>53</v>
      </c>
      <c r="F2444" s="7" t="s">
        <v>29</v>
      </c>
      <c r="G2444" s="7" t="s">
        <v>54</v>
      </c>
      <c r="H2444" s="7" t="s">
        <v>44</v>
      </c>
      <c r="I2444" s="7" t="s">
        <v>32</v>
      </c>
      <c r="J2444" s="7" t="s">
        <v>33</v>
      </c>
      <c r="K2444" s="7" t="s">
        <v>69</v>
      </c>
      <c r="L2444" s="5">
        <v>37058</v>
      </c>
      <c r="M2444" s="7" t="s">
        <v>35</v>
      </c>
      <c r="N2444" s="7" t="s">
        <v>36</v>
      </c>
      <c r="O2444" s="7" t="s">
        <v>59</v>
      </c>
      <c r="P2444" s="7" t="s">
        <v>38</v>
      </c>
      <c r="Q2444" s="7" t="s">
        <v>39</v>
      </c>
      <c r="R2444" s="7" cm="1">
        <f t="array" ref="R2444">_xlfn.IFS(Table3[[#This Row],[Performance Levels]]="Exceeds",4,Table3[[#This Row],[Performance Levels]]="Fully Meets",3,Table3[[#This Row],[Performance Levels]]="PIP",1,Table3[[#This Row],[Performance Levels]]="Needs Improvement",2)</f>
        <v>3</v>
      </c>
      <c r="S2444" s="7">
        <v>2</v>
      </c>
      <c r="T2444" s="7" t="str" cm="1">
        <f t="array" ref="T2444">_xlfn.IFS(S2444&lt;=2,"Excellent",S2444=3,"Average",S2444&lt;=5,"Poor")</f>
        <v>Excellent</v>
      </c>
      <c r="U2444" s="5">
        <v>44934</v>
      </c>
      <c r="V2444" s="7">
        <v>4</v>
      </c>
      <c r="W2444" s="7" t="str" cm="1">
        <f t="array" ref="W2444">_xlfn.IFS(S2444&lt;=2,"High",S2444=3,"Moderate",S2444&lt;=5,"Low")</f>
        <v>High</v>
      </c>
      <c r="X2444" s="7">
        <v>5</v>
      </c>
      <c r="Y2444" s="7" t="str" cm="1">
        <f t="array" ref="Y2444">_xlfn.IFS(S2444&lt;=2,"High",S2444=3,"Moderate",S2444&lt;=5,"Low")</f>
        <v>High</v>
      </c>
      <c r="Z2444" s="7">
        <v>4</v>
      </c>
      <c r="AA2444" s="7" t="str" cm="1">
        <f t="array" ref="AA2444">_xlfn.IFS(S2444&lt;=2,"High",S2444=3,"Moderate",S2444&lt;=5,"Low")</f>
        <v>High</v>
      </c>
      <c r="AB2444" s="5">
        <v>45087</v>
      </c>
      <c r="AC2444" s="7" t="s">
        <v>40</v>
      </c>
      <c r="AD2444" s="7" t="s">
        <v>50</v>
      </c>
      <c r="AE2444" s="7" t="s">
        <v>42</v>
      </c>
      <c r="AF2444" s="7">
        <v>4</v>
      </c>
      <c r="AG2444" s="8">
        <v>257.87</v>
      </c>
      <c r="AH2444" s="7">
        <v>21</v>
      </c>
      <c r="AI2444" s="7" t="str" cm="1">
        <f t="array" ref="AI2444">_xlfn.IFS(AH2444&lt;=25,"Young",AH2444&lt;=50,"Adult",AH2444&gt;50,"Old")</f>
        <v>Young</v>
      </c>
    </row>
    <row r="2445" spans="1:35" x14ac:dyDescent="0.35">
      <c r="A2445" s="11">
        <v>2980</v>
      </c>
      <c r="B2445" s="9">
        <v>43829</v>
      </c>
      <c r="C2445" s="10">
        <f t="shared" ca="1" si="38"/>
        <v>6.3888888888888893</v>
      </c>
      <c r="D2445" s="11" t="s">
        <v>27</v>
      </c>
      <c r="E2445" s="11" t="s">
        <v>84</v>
      </c>
      <c r="F2445" s="11" t="s">
        <v>29</v>
      </c>
      <c r="G2445" s="11" t="s">
        <v>45</v>
      </c>
      <c r="H2445" s="11" t="s">
        <v>44</v>
      </c>
      <c r="I2445" s="11" t="s">
        <v>32</v>
      </c>
      <c r="J2445" s="11" t="s">
        <v>33</v>
      </c>
      <c r="K2445" s="11" t="s">
        <v>64</v>
      </c>
      <c r="L2445" s="9">
        <v>21072</v>
      </c>
      <c r="M2445" s="11" t="s">
        <v>35</v>
      </c>
      <c r="N2445" s="11" t="s">
        <v>36</v>
      </c>
      <c r="O2445" s="11" t="s">
        <v>48</v>
      </c>
      <c r="P2445" s="11" t="s">
        <v>76</v>
      </c>
      <c r="Q2445" s="11" t="s">
        <v>39</v>
      </c>
      <c r="R2445" s="11" cm="1">
        <f t="array" ref="R2445">_xlfn.IFS(Table3[[#This Row],[Performance Levels]]="Exceeds",4,Table3[[#This Row],[Performance Levels]]="Fully Meets",3,Table3[[#This Row],[Performance Levels]]="PIP",1,Table3[[#This Row],[Performance Levels]]="Needs Improvement",2)</f>
        <v>3</v>
      </c>
      <c r="S2445" s="11">
        <v>2</v>
      </c>
      <c r="T2445" s="11" t="str" cm="1">
        <f t="array" ref="T2445">_xlfn.IFS(S2445&lt;=2,"Excellent",S2445=3,"Average",S2445&lt;=5,"Poor")</f>
        <v>Excellent</v>
      </c>
      <c r="U2445" s="9">
        <v>44963</v>
      </c>
      <c r="V2445" s="11">
        <v>1</v>
      </c>
      <c r="W2445" s="11" t="str" cm="1">
        <f t="array" ref="W2445">_xlfn.IFS(S2445&lt;=2,"High",S2445=3,"Moderate",S2445&lt;=5,"Low")</f>
        <v>High</v>
      </c>
      <c r="X2445" s="11">
        <v>3</v>
      </c>
      <c r="Y2445" s="11" t="str" cm="1">
        <f t="array" ref="Y2445">_xlfn.IFS(S2445&lt;=2,"High",S2445=3,"Moderate",S2445&lt;=5,"Low")</f>
        <v>High</v>
      </c>
      <c r="Z2445" s="11">
        <v>5</v>
      </c>
      <c r="AA2445" s="11" t="str" cm="1">
        <f t="array" ref="AA2445">_xlfn.IFS(S2445&lt;=2,"High",S2445=3,"Moderate",S2445&lt;=5,"Low")</f>
        <v>High</v>
      </c>
      <c r="AB2445" s="9">
        <v>44974</v>
      </c>
      <c r="AC2445" s="11" t="s">
        <v>49</v>
      </c>
      <c r="AD2445" s="11" t="s">
        <v>50</v>
      </c>
      <c r="AE2445" s="11" t="s">
        <v>72</v>
      </c>
      <c r="AF2445" s="11">
        <v>4</v>
      </c>
      <c r="AG2445" s="12">
        <v>970.09</v>
      </c>
      <c r="AH2445" s="11">
        <v>62</v>
      </c>
      <c r="AI2445" s="11" t="str" cm="1">
        <f t="array" ref="AI2445">_xlfn.IFS(AH2445&lt;=25,"Young",AH2445&lt;=50,"Adult",AH2445&gt;50,"Old")</f>
        <v>Old</v>
      </c>
    </row>
    <row r="2446" spans="1:35" x14ac:dyDescent="0.35">
      <c r="A2446" s="7">
        <v>2981</v>
      </c>
      <c r="B2446" s="5">
        <v>44765</v>
      </c>
      <c r="C2446" s="6">
        <f t="shared" ca="1" si="38"/>
        <v>3.8250000000000002</v>
      </c>
      <c r="D2446" s="7" t="s">
        <v>27</v>
      </c>
      <c r="E2446" s="7" t="s">
        <v>63</v>
      </c>
      <c r="F2446" s="7" t="s">
        <v>29</v>
      </c>
      <c r="G2446" s="7" t="s">
        <v>45</v>
      </c>
      <c r="H2446" s="7" t="s">
        <v>55</v>
      </c>
      <c r="I2446" s="7" t="s">
        <v>54</v>
      </c>
      <c r="J2446" s="7" t="s">
        <v>33</v>
      </c>
      <c r="K2446" s="7" t="s">
        <v>46</v>
      </c>
      <c r="L2446" s="5">
        <v>29214</v>
      </c>
      <c r="M2446" s="7" t="s">
        <v>35</v>
      </c>
      <c r="N2446" s="7" t="s">
        <v>36</v>
      </c>
      <c r="O2446" s="7" t="s">
        <v>71</v>
      </c>
      <c r="P2446" s="7" t="s">
        <v>60</v>
      </c>
      <c r="Q2446" s="7" t="s">
        <v>39</v>
      </c>
      <c r="R2446" s="7" cm="1">
        <f t="array" ref="R2446">_xlfn.IFS(Table3[[#This Row],[Performance Levels]]="Exceeds",4,Table3[[#This Row],[Performance Levels]]="Fully Meets",3,Table3[[#This Row],[Performance Levels]]="PIP",1,Table3[[#This Row],[Performance Levels]]="Needs Improvement",2)</f>
        <v>3</v>
      </c>
      <c r="S2446" s="7">
        <v>1</v>
      </c>
      <c r="T2446" s="7" t="str" cm="1">
        <f t="array" ref="T2446">_xlfn.IFS(S2446&lt;=2,"Excellent",S2446=3,"Average",S2446&lt;=5,"Poor")</f>
        <v>Excellent</v>
      </c>
      <c r="U2446" s="5">
        <v>44825</v>
      </c>
      <c r="V2446" s="7">
        <v>5</v>
      </c>
      <c r="W2446" s="7" t="str" cm="1">
        <f t="array" ref="W2446">_xlfn.IFS(S2446&lt;=2,"High",S2446=3,"Moderate",S2446&lt;=5,"Low")</f>
        <v>High</v>
      </c>
      <c r="X2446" s="7">
        <v>3</v>
      </c>
      <c r="Y2446" s="7" t="str" cm="1">
        <f t="array" ref="Y2446">_xlfn.IFS(S2446&lt;=2,"High",S2446=3,"Moderate",S2446&lt;=5,"Low")</f>
        <v>High</v>
      </c>
      <c r="Z2446" s="7">
        <v>2</v>
      </c>
      <c r="AA2446" s="7" t="str" cm="1">
        <f t="array" ref="AA2446">_xlfn.IFS(S2446&lt;=2,"High",S2446=3,"Moderate",S2446&lt;=5,"Low")</f>
        <v>High</v>
      </c>
      <c r="AB2446" s="5">
        <v>45102</v>
      </c>
      <c r="AC2446" s="7" t="s">
        <v>91</v>
      </c>
      <c r="AD2446" s="7" t="s">
        <v>50</v>
      </c>
      <c r="AE2446" s="7" t="s">
        <v>62</v>
      </c>
      <c r="AF2446" s="7">
        <v>2</v>
      </c>
      <c r="AG2446" s="8">
        <v>197.96</v>
      </c>
      <c r="AH2446" s="7">
        <v>43</v>
      </c>
      <c r="AI2446" s="7" t="str" cm="1">
        <f t="array" ref="AI2446">_xlfn.IFS(AH2446&lt;=25,"Young",AH2446&lt;=50,"Adult",AH2446&gt;50,"Old")</f>
        <v>Adult</v>
      </c>
    </row>
    <row r="2447" spans="1:35" x14ac:dyDescent="0.35">
      <c r="A2447" s="11">
        <v>2982</v>
      </c>
      <c r="B2447" s="9">
        <v>43387</v>
      </c>
      <c r="C2447" s="10">
        <f t="shared" ca="1" si="38"/>
        <v>7.6</v>
      </c>
      <c r="D2447" s="11" t="s">
        <v>105</v>
      </c>
      <c r="E2447" s="11" t="s">
        <v>73</v>
      </c>
      <c r="F2447" s="11" t="s">
        <v>29</v>
      </c>
      <c r="G2447" s="11" t="s">
        <v>54</v>
      </c>
      <c r="H2447" s="11" t="s">
        <v>55</v>
      </c>
      <c r="I2447" s="11" t="s">
        <v>32</v>
      </c>
      <c r="J2447" s="11" t="s">
        <v>33</v>
      </c>
      <c r="K2447" s="11" t="s">
        <v>69</v>
      </c>
      <c r="L2447" s="9">
        <v>19017</v>
      </c>
      <c r="M2447" s="11" t="s">
        <v>35</v>
      </c>
      <c r="N2447" s="11" t="s">
        <v>36</v>
      </c>
      <c r="O2447" s="11" t="s">
        <v>59</v>
      </c>
      <c r="P2447" s="11" t="s">
        <v>66</v>
      </c>
      <c r="Q2447" s="11" t="s">
        <v>39</v>
      </c>
      <c r="R2447" s="11" cm="1">
        <f t="array" ref="R2447">_xlfn.IFS(Table3[[#This Row],[Performance Levels]]="Exceeds",4,Table3[[#This Row],[Performance Levels]]="Fully Meets",3,Table3[[#This Row],[Performance Levels]]="PIP",1,Table3[[#This Row],[Performance Levels]]="Needs Improvement",2)</f>
        <v>3</v>
      </c>
      <c r="S2447" s="11">
        <v>2</v>
      </c>
      <c r="T2447" s="11" t="str" cm="1">
        <f t="array" ref="T2447">_xlfn.IFS(S2447&lt;=2,"Excellent",S2447=3,"Average",S2447&lt;=5,"Poor")</f>
        <v>Excellent</v>
      </c>
      <c r="U2447" s="9">
        <v>44817</v>
      </c>
      <c r="V2447" s="11">
        <v>5</v>
      </c>
      <c r="W2447" s="11" t="str" cm="1">
        <f t="array" ref="W2447">_xlfn.IFS(S2447&lt;=2,"High",S2447=3,"Moderate",S2447&lt;=5,"Low")</f>
        <v>High</v>
      </c>
      <c r="X2447" s="11">
        <v>4</v>
      </c>
      <c r="Y2447" s="11" t="str" cm="1">
        <f t="array" ref="Y2447">_xlfn.IFS(S2447&lt;=2,"High",S2447=3,"Moderate",S2447&lt;=5,"Low")</f>
        <v>High</v>
      </c>
      <c r="Z2447" s="11">
        <v>3</v>
      </c>
      <c r="AA2447" s="11" t="str" cm="1">
        <f t="array" ref="AA2447">_xlfn.IFS(S2447&lt;=2,"High",S2447=3,"Moderate",S2447&lt;=5,"Low")</f>
        <v>High</v>
      </c>
      <c r="AB2447" s="9">
        <v>44865</v>
      </c>
      <c r="AC2447" s="11" t="s">
        <v>61</v>
      </c>
      <c r="AD2447" s="11" t="s">
        <v>50</v>
      </c>
      <c r="AE2447" s="11" t="s">
        <v>42</v>
      </c>
      <c r="AF2447" s="11">
        <v>2</v>
      </c>
      <c r="AG2447" s="12">
        <v>166.78</v>
      </c>
      <c r="AH2447" s="11">
        <v>66</v>
      </c>
      <c r="AI2447" s="11" t="str" cm="1">
        <f t="array" ref="AI2447">_xlfn.IFS(AH2447&lt;=25,"Young",AH2447&lt;=50,"Adult",AH2447&gt;50,"Old")</f>
        <v>Old</v>
      </c>
    </row>
    <row r="2448" spans="1:35" x14ac:dyDescent="0.35">
      <c r="A2448" s="7">
        <v>2983</v>
      </c>
      <c r="B2448" s="5">
        <v>44247</v>
      </c>
      <c r="C2448" s="6">
        <f t="shared" ca="1" si="38"/>
        <v>5.25</v>
      </c>
      <c r="D2448" s="7" t="s">
        <v>105</v>
      </c>
      <c r="E2448" s="7" t="s">
        <v>53</v>
      </c>
      <c r="F2448" s="7" t="s">
        <v>29</v>
      </c>
      <c r="G2448" s="7" t="s">
        <v>54</v>
      </c>
      <c r="H2448" s="7" t="s">
        <v>31</v>
      </c>
      <c r="I2448" s="7" t="s">
        <v>32</v>
      </c>
      <c r="J2448" s="7" t="s">
        <v>33</v>
      </c>
      <c r="K2448" s="7" t="s">
        <v>88</v>
      </c>
      <c r="L2448" s="5">
        <v>22751</v>
      </c>
      <c r="M2448" s="7" t="s">
        <v>35</v>
      </c>
      <c r="N2448" s="7" t="s">
        <v>47</v>
      </c>
      <c r="O2448" s="7" t="s">
        <v>48</v>
      </c>
      <c r="P2448" s="7" t="s">
        <v>38</v>
      </c>
      <c r="Q2448" s="7" t="s">
        <v>39</v>
      </c>
      <c r="R2448" s="7" cm="1">
        <f t="array" ref="R2448">_xlfn.IFS(Table3[[#This Row],[Performance Levels]]="Exceeds",4,Table3[[#This Row],[Performance Levels]]="Fully Meets",3,Table3[[#This Row],[Performance Levels]]="PIP",1,Table3[[#This Row],[Performance Levels]]="Needs Improvement",2)</f>
        <v>3</v>
      </c>
      <c r="S2448" s="7">
        <v>2</v>
      </c>
      <c r="T2448" s="7" t="str" cm="1">
        <f t="array" ref="T2448">_xlfn.IFS(S2448&lt;=2,"Excellent",S2448=3,"Average",S2448&lt;=5,"Poor")</f>
        <v>Excellent</v>
      </c>
      <c r="U2448" s="5">
        <v>45108</v>
      </c>
      <c r="V2448" s="7">
        <v>4</v>
      </c>
      <c r="W2448" s="7" t="str" cm="1">
        <f t="array" ref="W2448">_xlfn.IFS(S2448&lt;=2,"High",S2448=3,"Moderate",S2448&lt;=5,"Low")</f>
        <v>High</v>
      </c>
      <c r="X2448" s="7">
        <v>5</v>
      </c>
      <c r="Y2448" s="7" t="str" cm="1">
        <f t="array" ref="Y2448">_xlfn.IFS(S2448&lt;=2,"High",S2448=3,"Moderate",S2448&lt;=5,"Low")</f>
        <v>High</v>
      </c>
      <c r="Z2448" s="7">
        <v>4</v>
      </c>
      <c r="AA2448" s="7" t="str" cm="1">
        <f t="array" ref="AA2448">_xlfn.IFS(S2448&lt;=2,"High",S2448=3,"Moderate",S2448&lt;=5,"Low")</f>
        <v>High</v>
      </c>
      <c r="AB2448" s="5">
        <v>45102</v>
      </c>
      <c r="AC2448" s="7" t="s">
        <v>61</v>
      </c>
      <c r="AD2448" s="7" t="s">
        <v>50</v>
      </c>
      <c r="AE2448" s="7" t="s">
        <v>72</v>
      </c>
      <c r="AF2448" s="7">
        <v>4</v>
      </c>
      <c r="AG2448" s="8">
        <v>267.60000000000002</v>
      </c>
      <c r="AH2448" s="7">
        <v>59</v>
      </c>
      <c r="AI2448" s="7" t="str" cm="1">
        <f t="array" ref="AI2448">_xlfn.IFS(AH2448&lt;=25,"Young",AH2448&lt;=50,"Adult",AH2448&gt;50,"Old")</f>
        <v>Old</v>
      </c>
    </row>
    <row r="2449" spans="1:35" x14ac:dyDescent="0.35">
      <c r="A2449" s="11">
        <v>2984</v>
      </c>
      <c r="B2449" s="9">
        <v>43918</v>
      </c>
      <c r="C2449" s="10">
        <f t="shared" ca="1" si="38"/>
        <v>6.1444444444444448</v>
      </c>
      <c r="D2449" s="11" t="s">
        <v>105</v>
      </c>
      <c r="E2449" s="11" t="s">
        <v>93</v>
      </c>
      <c r="F2449" s="11" t="s">
        <v>29</v>
      </c>
      <c r="G2449" s="11" t="s">
        <v>30</v>
      </c>
      <c r="H2449" s="11" t="s">
        <v>55</v>
      </c>
      <c r="I2449" s="11" t="s">
        <v>32</v>
      </c>
      <c r="J2449" s="11" t="s">
        <v>33</v>
      </c>
      <c r="K2449" s="11" t="s">
        <v>78</v>
      </c>
      <c r="L2449" s="9">
        <v>27487</v>
      </c>
      <c r="M2449" s="11" t="s">
        <v>35</v>
      </c>
      <c r="N2449" s="11" t="s">
        <v>36</v>
      </c>
      <c r="O2449" s="11" t="s">
        <v>71</v>
      </c>
      <c r="P2449" s="11" t="s">
        <v>76</v>
      </c>
      <c r="Q2449" s="11" t="s">
        <v>39</v>
      </c>
      <c r="R2449" s="11" cm="1">
        <f t="array" ref="R2449">_xlfn.IFS(Table3[[#This Row],[Performance Levels]]="Exceeds",4,Table3[[#This Row],[Performance Levels]]="Fully Meets",3,Table3[[#This Row],[Performance Levels]]="PIP",1,Table3[[#This Row],[Performance Levels]]="Needs Improvement",2)</f>
        <v>3</v>
      </c>
      <c r="S2449" s="11">
        <v>5</v>
      </c>
      <c r="T2449" s="11" t="str" cm="1">
        <f t="array" ref="T2449">_xlfn.IFS(S2449&lt;=2,"Excellent",S2449=3,"Average",S2449&lt;=5,"Poor")</f>
        <v>Poor</v>
      </c>
      <c r="U2449" s="9">
        <v>44904</v>
      </c>
      <c r="V2449" s="11">
        <v>4</v>
      </c>
      <c r="W2449" s="11" t="str" cm="1">
        <f t="array" ref="W2449">_xlfn.IFS(S2449&lt;=2,"High",S2449=3,"Moderate",S2449&lt;=5,"Low")</f>
        <v>Low</v>
      </c>
      <c r="X2449" s="11">
        <v>1</v>
      </c>
      <c r="Y2449" s="11" t="str" cm="1">
        <f t="array" ref="Y2449">_xlfn.IFS(S2449&lt;=2,"High",S2449=3,"Moderate",S2449&lt;=5,"Low")</f>
        <v>Low</v>
      </c>
      <c r="Z2449" s="11">
        <v>1</v>
      </c>
      <c r="AA2449" s="11" t="str" cm="1">
        <f t="array" ref="AA2449">_xlfn.IFS(S2449&lt;=2,"High",S2449=3,"Moderate",S2449&lt;=5,"Low")</f>
        <v>Low</v>
      </c>
      <c r="AB2449" s="9">
        <v>45070</v>
      </c>
      <c r="AC2449" s="11" t="s">
        <v>61</v>
      </c>
      <c r="AD2449" s="11" t="s">
        <v>41</v>
      </c>
      <c r="AE2449" s="11" t="s">
        <v>51</v>
      </c>
      <c r="AF2449" s="11">
        <v>1</v>
      </c>
      <c r="AG2449" s="12">
        <v>671.21</v>
      </c>
      <c r="AH2449" s="11">
        <v>45</v>
      </c>
      <c r="AI2449" s="11" t="str" cm="1">
        <f t="array" ref="AI2449">_xlfn.IFS(AH2449&lt;=25,"Young",AH2449&lt;=50,"Adult",AH2449&gt;50,"Old")</f>
        <v>Adult</v>
      </c>
    </row>
    <row r="2450" spans="1:35" x14ac:dyDescent="0.35">
      <c r="A2450" s="7">
        <v>2985</v>
      </c>
      <c r="B2450" s="5">
        <v>43501</v>
      </c>
      <c r="C2450" s="6">
        <f t="shared" ca="1" si="38"/>
        <v>7.291666666666667</v>
      </c>
      <c r="D2450" s="7" t="s">
        <v>27</v>
      </c>
      <c r="E2450" s="7" t="s">
        <v>84</v>
      </c>
      <c r="F2450" s="7" t="s">
        <v>29</v>
      </c>
      <c r="G2450" s="7" t="s">
        <v>30</v>
      </c>
      <c r="H2450" s="7" t="s">
        <v>44</v>
      </c>
      <c r="I2450" s="7" t="s">
        <v>45</v>
      </c>
      <c r="J2450" s="7" t="s">
        <v>33</v>
      </c>
      <c r="K2450" s="7" t="s">
        <v>57</v>
      </c>
      <c r="L2450" s="5">
        <v>25828</v>
      </c>
      <c r="M2450" s="7" t="s">
        <v>35</v>
      </c>
      <c r="N2450" s="7" t="s">
        <v>47</v>
      </c>
      <c r="O2450" s="7" t="s">
        <v>48</v>
      </c>
      <c r="P2450" s="7" t="s">
        <v>66</v>
      </c>
      <c r="Q2450" s="7" t="s">
        <v>39</v>
      </c>
      <c r="R2450" s="7" cm="1">
        <f t="array" ref="R2450">_xlfn.IFS(Table3[[#This Row],[Performance Levels]]="Exceeds",4,Table3[[#This Row],[Performance Levels]]="Fully Meets",3,Table3[[#This Row],[Performance Levels]]="PIP",1,Table3[[#This Row],[Performance Levels]]="Needs Improvement",2)</f>
        <v>3</v>
      </c>
      <c r="S2450" s="7">
        <v>1</v>
      </c>
      <c r="T2450" s="7" t="str" cm="1">
        <f t="array" ref="T2450">_xlfn.IFS(S2450&lt;=2,"Excellent",S2450=3,"Average",S2450&lt;=5,"Poor")</f>
        <v>Excellent</v>
      </c>
      <c r="U2450" s="5">
        <v>45121</v>
      </c>
      <c r="V2450" s="7">
        <v>3</v>
      </c>
      <c r="W2450" s="7" t="str" cm="1">
        <f t="array" ref="W2450">_xlfn.IFS(S2450&lt;=2,"High",S2450=3,"Moderate",S2450&lt;=5,"Low")</f>
        <v>High</v>
      </c>
      <c r="X2450" s="7">
        <v>5</v>
      </c>
      <c r="Y2450" s="7" t="str" cm="1">
        <f t="array" ref="Y2450">_xlfn.IFS(S2450&lt;=2,"High",S2450=3,"Moderate",S2450&lt;=5,"Low")</f>
        <v>High</v>
      </c>
      <c r="Z2450" s="7">
        <v>2</v>
      </c>
      <c r="AA2450" s="7" t="str" cm="1">
        <f t="array" ref="AA2450">_xlfn.IFS(S2450&lt;=2,"High",S2450=3,"Moderate",S2450&lt;=5,"Low")</f>
        <v>High</v>
      </c>
      <c r="AB2450" s="5">
        <v>44859</v>
      </c>
      <c r="AC2450" s="7" t="s">
        <v>49</v>
      </c>
      <c r="AD2450" s="7" t="s">
        <v>41</v>
      </c>
      <c r="AE2450" s="7" t="s">
        <v>42</v>
      </c>
      <c r="AF2450" s="7">
        <v>4</v>
      </c>
      <c r="AG2450" s="8">
        <v>813.43</v>
      </c>
      <c r="AH2450" s="7">
        <v>49</v>
      </c>
      <c r="AI2450" s="7" t="str" cm="1">
        <f t="array" ref="AI2450">_xlfn.IFS(AH2450&lt;=25,"Young",AH2450&lt;=50,"Adult",AH2450&gt;50,"Old")</f>
        <v>Adult</v>
      </c>
    </row>
    <row r="2451" spans="1:35" x14ac:dyDescent="0.35">
      <c r="A2451" s="11">
        <v>2986</v>
      </c>
      <c r="B2451" s="9">
        <v>45035</v>
      </c>
      <c r="C2451" s="10">
        <f t="shared" ca="1" si="38"/>
        <v>3.0861111111111112</v>
      </c>
      <c r="D2451" s="11" t="s">
        <v>27</v>
      </c>
      <c r="E2451" s="11" t="s">
        <v>80</v>
      </c>
      <c r="F2451" s="11" t="s">
        <v>29</v>
      </c>
      <c r="G2451" s="11" t="s">
        <v>54</v>
      </c>
      <c r="H2451" s="11" t="s">
        <v>55</v>
      </c>
      <c r="I2451" s="11" t="s">
        <v>32</v>
      </c>
      <c r="J2451" s="11" t="s">
        <v>33</v>
      </c>
      <c r="K2451" s="11" t="s">
        <v>74</v>
      </c>
      <c r="L2451" s="9">
        <v>25944</v>
      </c>
      <c r="M2451" s="11" t="s">
        <v>35</v>
      </c>
      <c r="N2451" s="11" t="s">
        <v>36</v>
      </c>
      <c r="O2451" s="11" t="s">
        <v>83</v>
      </c>
      <c r="P2451" s="11" t="s">
        <v>60</v>
      </c>
      <c r="Q2451" s="11" t="s">
        <v>39</v>
      </c>
      <c r="R2451" s="11" cm="1">
        <f t="array" ref="R2451">_xlfn.IFS(Table3[[#This Row],[Performance Levels]]="Exceeds",4,Table3[[#This Row],[Performance Levels]]="Fully Meets",3,Table3[[#This Row],[Performance Levels]]="PIP",1,Table3[[#This Row],[Performance Levels]]="Needs Improvement",2)</f>
        <v>3</v>
      </c>
      <c r="S2451" s="11">
        <v>1</v>
      </c>
      <c r="T2451" s="11" t="str" cm="1">
        <f t="array" ref="T2451">_xlfn.IFS(S2451&lt;=2,"Excellent",S2451=3,"Average",S2451&lt;=5,"Poor")</f>
        <v>Excellent</v>
      </c>
      <c r="U2451" s="9">
        <v>45119</v>
      </c>
      <c r="V2451" s="11">
        <v>4</v>
      </c>
      <c r="W2451" s="11" t="str" cm="1">
        <f t="array" ref="W2451">_xlfn.IFS(S2451&lt;=2,"High",S2451=3,"Moderate",S2451&lt;=5,"Low")</f>
        <v>High</v>
      </c>
      <c r="X2451" s="11">
        <v>5</v>
      </c>
      <c r="Y2451" s="11" t="str" cm="1">
        <f t="array" ref="Y2451">_xlfn.IFS(S2451&lt;=2,"High",S2451=3,"Moderate",S2451&lt;=5,"Low")</f>
        <v>High</v>
      </c>
      <c r="Z2451" s="11">
        <v>3</v>
      </c>
      <c r="AA2451" s="11" t="str" cm="1">
        <f t="array" ref="AA2451">_xlfn.IFS(S2451&lt;=2,"High",S2451=3,"Moderate",S2451&lt;=5,"Low")</f>
        <v>High</v>
      </c>
      <c r="AB2451" s="9">
        <v>44977</v>
      </c>
      <c r="AC2451" s="11" t="s">
        <v>91</v>
      </c>
      <c r="AD2451" s="11" t="s">
        <v>41</v>
      </c>
      <c r="AE2451" s="11" t="s">
        <v>62</v>
      </c>
      <c r="AF2451" s="11">
        <v>1</v>
      </c>
      <c r="AG2451" s="12">
        <v>501.89</v>
      </c>
      <c r="AH2451" s="11">
        <v>52</v>
      </c>
      <c r="AI2451" s="11" t="str" cm="1">
        <f t="array" ref="AI2451">_xlfn.IFS(AH2451&lt;=25,"Young",AH2451&lt;=50,"Adult",AH2451&gt;50,"Old")</f>
        <v>Old</v>
      </c>
    </row>
    <row r="2452" spans="1:35" x14ac:dyDescent="0.35">
      <c r="A2452" s="7">
        <v>2987</v>
      </c>
      <c r="B2452" s="5">
        <v>44098</v>
      </c>
      <c r="C2452" s="6">
        <f t="shared" ca="1" si="38"/>
        <v>5.6555555555555559</v>
      </c>
      <c r="D2452" s="7" t="s">
        <v>27</v>
      </c>
      <c r="E2452" s="7" t="s">
        <v>63</v>
      </c>
      <c r="F2452" s="7" t="s">
        <v>29</v>
      </c>
      <c r="G2452" s="7" t="s">
        <v>30</v>
      </c>
      <c r="H2452" s="7" t="s">
        <v>55</v>
      </c>
      <c r="I2452" s="7" t="s">
        <v>54</v>
      </c>
      <c r="J2452" s="7" t="s">
        <v>33</v>
      </c>
      <c r="K2452" s="7" t="s">
        <v>99</v>
      </c>
      <c r="L2452" s="5">
        <v>24158</v>
      </c>
      <c r="M2452" s="7" t="s">
        <v>35</v>
      </c>
      <c r="N2452" s="7" t="s">
        <v>47</v>
      </c>
      <c r="O2452" s="7" t="s">
        <v>59</v>
      </c>
      <c r="P2452" s="7" t="s">
        <v>60</v>
      </c>
      <c r="Q2452" s="7" t="s">
        <v>39</v>
      </c>
      <c r="R2452" s="7" cm="1">
        <f t="array" ref="R2452">_xlfn.IFS(Table3[[#This Row],[Performance Levels]]="Exceeds",4,Table3[[#This Row],[Performance Levels]]="Fully Meets",3,Table3[[#This Row],[Performance Levels]]="PIP",1,Table3[[#This Row],[Performance Levels]]="Needs Improvement",2)</f>
        <v>3</v>
      </c>
      <c r="S2452" s="7">
        <v>4</v>
      </c>
      <c r="T2452" s="7" t="str" cm="1">
        <f t="array" ref="T2452">_xlfn.IFS(S2452&lt;=2,"Excellent",S2452=3,"Average",S2452&lt;=5,"Poor")</f>
        <v>Poor</v>
      </c>
      <c r="U2452" s="5">
        <v>45113</v>
      </c>
      <c r="V2452" s="7">
        <v>4</v>
      </c>
      <c r="W2452" s="7" t="str" cm="1">
        <f t="array" ref="W2452">_xlfn.IFS(S2452&lt;=2,"High",S2452=3,"Moderate",S2452&lt;=5,"Low")</f>
        <v>Low</v>
      </c>
      <c r="X2452" s="7">
        <v>3</v>
      </c>
      <c r="Y2452" s="7" t="str" cm="1">
        <f t="array" ref="Y2452">_xlfn.IFS(S2452&lt;=2,"High",S2452=3,"Moderate",S2452&lt;=5,"Low")</f>
        <v>Low</v>
      </c>
      <c r="Z2452" s="7">
        <v>3</v>
      </c>
      <c r="AA2452" s="7" t="str" cm="1">
        <f t="array" ref="AA2452">_xlfn.IFS(S2452&lt;=2,"High",S2452=3,"Moderate",S2452&lt;=5,"Low")</f>
        <v>Low</v>
      </c>
      <c r="AB2452" s="5">
        <v>44946</v>
      </c>
      <c r="AC2452" s="7" t="s">
        <v>40</v>
      </c>
      <c r="AD2452" s="7" t="s">
        <v>50</v>
      </c>
      <c r="AE2452" s="7" t="s">
        <v>42</v>
      </c>
      <c r="AF2452" s="7">
        <v>4</v>
      </c>
      <c r="AG2452" s="8">
        <v>133.4</v>
      </c>
      <c r="AH2452" s="7">
        <v>54</v>
      </c>
      <c r="AI2452" s="7" t="str" cm="1">
        <f t="array" ref="AI2452">_xlfn.IFS(AH2452&lt;=25,"Young",AH2452&lt;=50,"Adult",AH2452&gt;50,"Old")</f>
        <v>Old</v>
      </c>
    </row>
    <row r="2453" spans="1:35" x14ac:dyDescent="0.35">
      <c r="A2453" s="11">
        <v>2988</v>
      </c>
      <c r="B2453" s="9">
        <v>44149</v>
      </c>
      <c r="C2453" s="10">
        <f t="shared" ca="1" si="38"/>
        <v>5.5166666666666666</v>
      </c>
      <c r="D2453" s="11" t="s">
        <v>27</v>
      </c>
      <c r="E2453" s="11" t="s">
        <v>86</v>
      </c>
      <c r="F2453" s="11" t="s">
        <v>29</v>
      </c>
      <c r="G2453" s="11" t="s">
        <v>54</v>
      </c>
      <c r="H2453" s="11" t="s">
        <v>44</v>
      </c>
      <c r="I2453" s="11" t="s">
        <v>45</v>
      </c>
      <c r="J2453" s="11" t="s">
        <v>33</v>
      </c>
      <c r="K2453" s="11" t="s">
        <v>64</v>
      </c>
      <c r="L2453" s="9">
        <v>26316</v>
      </c>
      <c r="M2453" s="11" t="s">
        <v>35</v>
      </c>
      <c r="N2453" s="11" t="s">
        <v>47</v>
      </c>
      <c r="O2453" s="11" t="s">
        <v>48</v>
      </c>
      <c r="P2453" s="11" t="s">
        <v>66</v>
      </c>
      <c r="Q2453" s="11" t="s">
        <v>39</v>
      </c>
      <c r="R2453" s="11" cm="1">
        <f t="array" ref="R2453">_xlfn.IFS(Table3[[#This Row],[Performance Levels]]="Exceeds",4,Table3[[#This Row],[Performance Levels]]="Fully Meets",3,Table3[[#This Row],[Performance Levels]]="PIP",1,Table3[[#This Row],[Performance Levels]]="Needs Improvement",2)</f>
        <v>3</v>
      </c>
      <c r="S2453" s="11">
        <v>1</v>
      </c>
      <c r="T2453" s="11" t="str" cm="1">
        <f t="array" ref="T2453">_xlfn.IFS(S2453&lt;=2,"Excellent",S2453=3,"Average",S2453&lt;=5,"Poor")</f>
        <v>Excellent</v>
      </c>
      <c r="U2453" s="9">
        <v>45122</v>
      </c>
      <c r="V2453" s="11">
        <v>4</v>
      </c>
      <c r="W2453" s="11" t="str" cm="1">
        <f t="array" ref="W2453">_xlfn.IFS(S2453&lt;=2,"High",S2453=3,"Moderate",S2453&lt;=5,"Low")</f>
        <v>High</v>
      </c>
      <c r="X2453" s="11">
        <v>4</v>
      </c>
      <c r="Y2453" s="11" t="str" cm="1">
        <f t="array" ref="Y2453">_xlfn.IFS(S2453&lt;=2,"High",S2453=3,"Moderate",S2453&lt;=5,"Low")</f>
        <v>High</v>
      </c>
      <c r="Z2453" s="11">
        <v>4</v>
      </c>
      <c r="AA2453" s="11" t="str" cm="1">
        <f t="array" ref="AA2453">_xlfn.IFS(S2453&lt;=2,"High",S2453=3,"Moderate",S2453&lt;=5,"Low")</f>
        <v>High</v>
      </c>
      <c r="AB2453" s="9">
        <v>44929</v>
      </c>
      <c r="AC2453" s="11" t="s">
        <v>49</v>
      </c>
      <c r="AD2453" s="11" t="s">
        <v>41</v>
      </c>
      <c r="AE2453" s="11" t="s">
        <v>42</v>
      </c>
      <c r="AF2453" s="11">
        <v>4</v>
      </c>
      <c r="AG2453" s="12">
        <v>312.8</v>
      </c>
      <c r="AH2453" s="11">
        <v>48</v>
      </c>
      <c r="AI2453" s="11" t="str" cm="1">
        <f t="array" ref="AI2453">_xlfn.IFS(AH2453&lt;=25,"Young",AH2453&lt;=50,"Adult",AH2453&gt;50,"Old")</f>
        <v>Adult</v>
      </c>
    </row>
    <row r="2454" spans="1:35" x14ac:dyDescent="0.35">
      <c r="A2454" s="7">
        <v>2989</v>
      </c>
      <c r="B2454" s="5">
        <v>44455</v>
      </c>
      <c r="C2454" s="6">
        <f t="shared" ca="1" si="38"/>
        <v>4.677777777777778</v>
      </c>
      <c r="D2454" s="7" t="s">
        <v>27</v>
      </c>
      <c r="E2454" s="7" t="s">
        <v>63</v>
      </c>
      <c r="F2454" s="7" t="s">
        <v>29</v>
      </c>
      <c r="G2454" s="7" t="s">
        <v>30</v>
      </c>
      <c r="H2454" s="7" t="s">
        <v>55</v>
      </c>
      <c r="I2454" s="7" t="s">
        <v>32</v>
      </c>
      <c r="J2454" s="7" t="s">
        <v>33</v>
      </c>
      <c r="K2454" s="7" t="s">
        <v>78</v>
      </c>
      <c r="L2454" s="5">
        <v>52012</v>
      </c>
      <c r="M2454" s="7" t="s">
        <v>35</v>
      </c>
      <c r="N2454" s="7" t="s">
        <v>36</v>
      </c>
      <c r="O2454" s="7" t="s">
        <v>48</v>
      </c>
      <c r="P2454" s="7" t="s">
        <v>38</v>
      </c>
      <c r="Q2454" s="7" t="s">
        <v>39</v>
      </c>
      <c r="R2454" s="7" cm="1">
        <f t="array" ref="R2454">_xlfn.IFS(Table3[[#This Row],[Performance Levels]]="Exceeds",4,Table3[[#This Row],[Performance Levels]]="Fully Meets",3,Table3[[#This Row],[Performance Levels]]="PIP",1,Table3[[#This Row],[Performance Levels]]="Needs Improvement",2)</f>
        <v>3</v>
      </c>
      <c r="S2454" s="7">
        <v>4</v>
      </c>
      <c r="T2454" s="7" t="str" cm="1">
        <f t="array" ref="T2454">_xlfn.IFS(S2454&lt;=2,"Excellent",S2454=3,"Average",S2454&lt;=5,"Poor")</f>
        <v>Poor</v>
      </c>
      <c r="U2454" s="5">
        <v>45095</v>
      </c>
      <c r="V2454" s="7">
        <v>2</v>
      </c>
      <c r="W2454" s="7" t="str" cm="1">
        <f t="array" ref="W2454">_xlfn.IFS(S2454&lt;=2,"High",S2454=3,"Moderate",S2454&lt;=5,"Low")</f>
        <v>Low</v>
      </c>
      <c r="X2454" s="7">
        <v>3</v>
      </c>
      <c r="Y2454" s="7" t="str" cm="1">
        <f t="array" ref="Y2454">_xlfn.IFS(S2454&lt;=2,"High",S2454=3,"Moderate",S2454&lt;=5,"Low")</f>
        <v>Low</v>
      </c>
      <c r="Z2454" s="7">
        <v>3</v>
      </c>
      <c r="AA2454" s="7" t="str" cm="1">
        <f t="array" ref="AA2454">_xlfn.IFS(S2454&lt;=2,"High",S2454=3,"Moderate",S2454&lt;=5,"Low")</f>
        <v>Low</v>
      </c>
      <c r="AB2454" s="5">
        <v>44889</v>
      </c>
      <c r="AC2454" s="7" t="s">
        <v>91</v>
      </c>
      <c r="AD2454" s="7" t="s">
        <v>50</v>
      </c>
      <c r="AE2454" s="7" t="s">
        <v>42</v>
      </c>
      <c r="AF2454" s="7">
        <v>3</v>
      </c>
      <c r="AG2454" s="8">
        <v>272.76</v>
      </c>
      <c r="AH2454" s="7">
        <v>79</v>
      </c>
      <c r="AI2454" s="7" t="str" cm="1">
        <f t="array" ref="AI2454">_xlfn.IFS(AH2454&lt;=25,"Young",AH2454&lt;=50,"Adult",AH2454&gt;50,"Old")</f>
        <v>Old</v>
      </c>
    </row>
    <row r="2455" spans="1:35" x14ac:dyDescent="0.35">
      <c r="A2455" s="11">
        <v>2990</v>
      </c>
      <c r="B2455" s="9">
        <v>43576</v>
      </c>
      <c r="C2455" s="10">
        <f t="shared" ca="1" si="38"/>
        <v>7.0805555555555557</v>
      </c>
      <c r="D2455" s="11" t="s">
        <v>27</v>
      </c>
      <c r="E2455" s="11" t="s">
        <v>93</v>
      </c>
      <c r="F2455" s="11" t="s">
        <v>29</v>
      </c>
      <c r="G2455" s="11" t="s">
        <v>54</v>
      </c>
      <c r="H2455" s="11" t="s">
        <v>31</v>
      </c>
      <c r="I2455" s="11" t="s">
        <v>45</v>
      </c>
      <c r="J2455" s="11" t="s">
        <v>33</v>
      </c>
      <c r="K2455" s="11" t="s">
        <v>64</v>
      </c>
      <c r="L2455" s="9">
        <v>36308</v>
      </c>
      <c r="M2455" s="11" t="s">
        <v>35</v>
      </c>
      <c r="N2455" s="11" t="s">
        <v>36</v>
      </c>
      <c r="O2455" s="11" t="s">
        <v>37</v>
      </c>
      <c r="P2455" s="11" t="s">
        <v>60</v>
      </c>
      <c r="Q2455" s="11" t="s">
        <v>39</v>
      </c>
      <c r="R2455" s="11" cm="1">
        <f t="array" ref="R2455">_xlfn.IFS(Table3[[#This Row],[Performance Levels]]="Exceeds",4,Table3[[#This Row],[Performance Levels]]="Fully Meets",3,Table3[[#This Row],[Performance Levels]]="PIP",1,Table3[[#This Row],[Performance Levels]]="Needs Improvement",2)</f>
        <v>3</v>
      </c>
      <c r="S2455" s="11">
        <v>2</v>
      </c>
      <c r="T2455" s="11" t="str" cm="1">
        <f t="array" ref="T2455">_xlfn.IFS(S2455&lt;=2,"Excellent",S2455=3,"Average",S2455&lt;=5,"Poor")</f>
        <v>Excellent</v>
      </c>
      <c r="U2455" s="9">
        <v>45067</v>
      </c>
      <c r="V2455" s="11">
        <v>2</v>
      </c>
      <c r="W2455" s="11" t="str" cm="1">
        <f t="array" ref="W2455">_xlfn.IFS(S2455&lt;=2,"High",S2455=3,"Moderate",S2455&lt;=5,"Low")</f>
        <v>High</v>
      </c>
      <c r="X2455" s="11">
        <v>2</v>
      </c>
      <c r="Y2455" s="11" t="str" cm="1">
        <f t="array" ref="Y2455">_xlfn.IFS(S2455&lt;=2,"High",S2455=3,"Moderate",S2455&lt;=5,"Low")</f>
        <v>High</v>
      </c>
      <c r="Z2455" s="11">
        <v>3</v>
      </c>
      <c r="AA2455" s="11" t="str" cm="1">
        <f t="array" ref="AA2455">_xlfn.IFS(S2455&lt;=2,"High",S2455=3,"Moderate",S2455&lt;=5,"Low")</f>
        <v>High</v>
      </c>
      <c r="AB2455" s="9">
        <v>45060</v>
      </c>
      <c r="AC2455" s="11" t="s">
        <v>61</v>
      </c>
      <c r="AD2455" s="11" t="s">
        <v>50</v>
      </c>
      <c r="AE2455" s="11" t="s">
        <v>72</v>
      </c>
      <c r="AF2455" s="11">
        <v>3</v>
      </c>
      <c r="AG2455" s="12">
        <v>494.03</v>
      </c>
      <c r="AH2455" s="11">
        <v>20</v>
      </c>
      <c r="AI2455" s="11" t="str" cm="1">
        <f t="array" ref="AI2455">_xlfn.IFS(AH2455&lt;=25,"Young",AH2455&lt;=50,"Adult",AH2455&gt;50,"Old")</f>
        <v>Young</v>
      </c>
    </row>
    <row r="2456" spans="1:35" x14ac:dyDescent="0.35">
      <c r="A2456" s="7">
        <v>2991</v>
      </c>
      <c r="B2456" s="5">
        <v>43903</v>
      </c>
      <c r="C2456" s="6">
        <f t="shared" ca="1" si="38"/>
        <v>6.1861111111111109</v>
      </c>
      <c r="D2456" s="7" t="s">
        <v>27</v>
      </c>
      <c r="E2456" s="7" t="s">
        <v>73</v>
      </c>
      <c r="F2456" s="7" t="s">
        <v>29</v>
      </c>
      <c r="G2456" s="7" t="s">
        <v>30</v>
      </c>
      <c r="H2456" s="7" t="s">
        <v>44</v>
      </c>
      <c r="I2456" s="7" t="s">
        <v>54</v>
      </c>
      <c r="J2456" s="7" t="s">
        <v>33</v>
      </c>
      <c r="K2456" s="7" t="s">
        <v>64</v>
      </c>
      <c r="L2456" s="5">
        <v>36236</v>
      </c>
      <c r="M2456" s="7" t="s">
        <v>35</v>
      </c>
      <c r="N2456" s="7" t="s">
        <v>36</v>
      </c>
      <c r="O2456" s="7" t="s">
        <v>37</v>
      </c>
      <c r="P2456" s="7" t="s">
        <v>60</v>
      </c>
      <c r="Q2456" s="7" t="s">
        <v>77</v>
      </c>
      <c r="R2456" s="7" cm="1">
        <f t="array" ref="R2456">_xlfn.IFS(Table3[[#This Row],[Performance Levels]]="Exceeds",4,Table3[[#This Row],[Performance Levels]]="Fully Meets",3,Table3[[#This Row],[Performance Levels]]="PIP",1,Table3[[#This Row],[Performance Levels]]="Needs Improvement",2)</f>
        <v>4</v>
      </c>
      <c r="S2456" s="7">
        <v>2</v>
      </c>
      <c r="T2456" s="7" t="str" cm="1">
        <f t="array" ref="T2456">_xlfn.IFS(S2456&lt;=2,"Excellent",S2456=3,"Average",S2456&lt;=5,"Poor")</f>
        <v>Excellent</v>
      </c>
      <c r="U2456" s="5">
        <v>44796</v>
      </c>
      <c r="V2456" s="7">
        <v>5</v>
      </c>
      <c r="W2456" s="7" t="str" cm="1">
        <f t="array" ref="W2456">_xlfn.IFS(S2456&lt;=2,"High",S2456=3,"Moderate",S2456&lt;=5,"Low")</f>
        <v>High</v>
      </c>
      <c r="X2456" s="7">
        <v>5</v>
      </c>
      <c r="Y2456" s="7" t="str" cm="1">
        <f t="array" ref="Y2456">_xlfn.IFS(S2456&lt;=2,"High",S2456=3,"Moderate",S2456&lt;=5,"Low")</f>
        <v>High</v>
      </c>
      <c r="Z2456" s="7">
        <v>3</v>
      </c>
      <c r="AA2456" s="7" t="str" cm="1">
        <f t="array" ref="AA2456">_xlfn.IFS(S2456&lt;=2,"High",S2456=3,"Moderate",S2456&lt;=5,"Low")</f>
        <v>High</v>
      </c>
      <c r="AB2456" s="5">
        <v>44897</v>
      </c>
      <c r="AC2456" s="7" t="s">
        <v>61</v>
      </c>
      <c r="AD2456" s="7" t="s">
        <v>41</v>
      </c>
      <c r="AE2456" s="7" t="s">
        <v>62</v>
      </c>
      <c r="AF2456" s="7">
        <v>3</v>
      </c>
      <c r="AG2456" s="8">
        <v>722.92</v>
      </c>
      <c r="AH2456" s="7">
        <v>21</v>
      </c>
      <c r="AI2456" s="7" t="str" cm="1">
        <f t="array" ref="AI2456">_xlfn.IFS(AH2456&lt;=25,"Young",AH2456&lt;=50,"Adult",AH2456&gt;50,"Old")</f>
        <v>Young</v>
      </c>
    </row>
    <row r="2457" spans="1:35" x14ac:dyDescent="0.35">
      <c r="A2457" s="11">
        <v>2992</v>
      </c>
      <c r="B2457" s="9">
        <v>44667</v>
      </c>
      <c r="C2457" s="10">
        <f t="shared" ca="1" si="38"/>
        <v>4.0944444444444441</v>
      </c>
      <c r="D2457" s="11" t="s">
        <v>27</v>
      </c>
      <c r="E2457" s="11" t="s">
        <v>80</v>
      </c>
      <c r="F2457" s="11" t="s">
        <v>29</v>
      </c>
      <c r="G2457" s="11" t="s">
        <v>54</v>
      </c>
      <c r="H2457" s="11" t="s">
        <v>44</v>
      </c>
      <c r="I2457" s="11" t="s">
        <v>45</v>
      </c>
      <c r="J2457" s="11" t="s">
        <v>33</v>
      </c>
      <c r="K2457" s="11" t="s">
        <v>69</v>
      </c>
      <c r="L2457" s="9">
        <v>26955</v>
      </c>
      <c r="M2457" s="11" t="s">
        <v>35</v>
      </c>
      <c r="N2457" s="11" t="s">
        <v>36</v>
      </c>
      <c r="O2457" s="11" t="s">
        <v>83</v>
      </c>
      <c r="P2457" s="11" t="s">
        <v>66</v>
      </c>
      <c r="Q2457" s="11" t="s">
        <v>39</v>
      </c>
      <c r="R2457" s="11" cm="1">
        <f t="array" ref="R2457">_xlfn.IFS(Table3[[#This Row],[Performance Levels]]="Exceeds",4,Table3[[#This Row],[Performance Levels]]="Fully Meets",3,Table3[[#This Row],[Performance Levels]]="PIP",1,Table3[[#This Row],[Performance Levels]]="Needs Improvement",2)</f>
        <v>3</v>
      </c>
      <c r="S2457" s="11">
        <v>4</v>
      </c>
      <c r="T2457" s="11" t="str" cm="1">
        <f t="array" ref="T2457">_xlfn.IFS(S2457&lt;=2,"Excellent",S2457=3,"Average",S2457&lt;=5,"Poor")</f>
        <v>Poor</v>
      </c>
      <c r="U2457" s="9">
        <v>44902</v>
      </c>
      <c r="V2457" s="11">
        <v>1</v>
      </c>
      <c r="W2457" s="11" t="str" cm="1">
        <f t="array" ref="W2457">_xlfn.IFS(S2457&lt;=2,"High",S2457=3,"Moderate",S2457&lt;=5,"Low")</f>
        <v>Low</v>
      </c>
      <c r="X2457" s="11">
        <v>4</v>
      </c>
      <c r="Y2457" s="11" t="str" cm="1">
        <f t="array" ref="Y2457">_xlfn.IFS(S2457&lt;=2,"High",S2457=3,"Moderate",S2457&lt;=5,"Low")</f>
        <v>Low</v>
      </c>
      <c r="Z2457" s="11">
        <v>2</v>
      </c>
      <c r="AA2457" s="11" t="str" cm="1">
        <f t="array" ref="AA2457">_xlfn.IFS(S2457&lt;=2,"High",S2457=3,"Moderate",S2457&lt;=5,"Low")</f>
        <v>Low</v>
      </c>
      <c r="AB2457" s="9">
        <v>44960</v>
      </c>
      <c r="AC2457" s="11" t="s">
        <v>40</v>
      </c>
      <c r="AD2457" s="11" t="s">
        <v>41</v>
      </c>
      <c r="AE2457" s="11" t="s">
        <v>72</v>
      </c>
      <c r="AF2457" s="11">
        <v>1</v>
      </c>
      <c r="AG2457" s="12">
        <v>125.34</v>
      </c>
      <c r="AH2457" s="11">
        <v>49</v>
      </c>
      <c r="AI2457" s="11" t="str" cm="1">
        <f t="array" ref="AI2457">_xlfn.IFS(AH2457&lt;=25,"Young",AH2457&lt;=50,"Adult",AH2457&gt;50,"Old")</f>
        <v>Adult</v>
      </c>
    </row>
    <row r="2458" spans="1:35" x14ac:dyDescent="0.35">
      <c r="A2458" s="7">
        <v>2993</v>
      </c>
      <c r="B2458" s="5">
        <v>43542</v>
      </c>
      <c r="C2458" s="6">
        <f t="shared" ca="1" si="38"/>
        <v>7.1722222222222225</v>
      </c>
      <c r="D2458" s="7" t="s">
        <v>27</v>
      </c>
      <c r="E2458" s="7" t="s">
        <v>53</v>
      </c>
      <c r="F2458" s="7" t="s">
        <v>29</v>
      </c>
      <c r="G2458" s="7" t="s">
        <v>54</v>
      </c>
      <c r="H2458" s="7" t="s">
        <v>44</v>
      </c>
      <c r="I2458" s="7" t="s">
        <v>54</v>
      </c>
      <c r="J2458" s="7" t="s">
        <v>33</v>
      </c>
      <c r="K2458" s="7" t="s">
        <v>64</v>
      </c>
      <c r="L2458" s="5">
        <v>53334</v>
      </c>
      <c r="M2458" s="7" t="s">
        <v>35</v>
      </c>
      <c r="N2458" s="7" t="s">
        <v>47</v>
      </c>
      <c r="O2458" s="7" t="s">
        <v>37</v>
      </c>
      <c r="P2458" s="7" t="s">
        <v>38</v>
      </c>
      <c r="Q2458" s="7" t="s">
        <v>39</v>
      </c>
      <c r="R2458" s="7" cm="1">
        <f t="array" ref="R2458">_xlfn.IFS(Table3[[#This Row],[Performance Levels]]="Exceeds",4,Table3[[#This Row],[Performance Levels]]="Fully Meets",3,Table3[[#This Row],[Performance Levels]]="PIP",1,Table3[[#This Row],[Performance Levels]]="Needs Improvement",2)</f>
        <v>3</v>
      </c>
      <c r="S2458" s="7">
        <v>4</v>
      </c>
      <c r="T2458" s="7" t="str" cm="1">
        <f t="array" ref="T2458">_xlfn.IFS(S2458&lt;=2,"Excellent",S2458=3,"Average",S2458&lt;=5,"Poor")</f>
        <v>Poor</v>
      </c>
      <c r="U2458" s="5">
        <v>44909</v>
      </c>
      <c r="V2458" s="7">
        <v>5</v>
      </c>
      <c r="W2458" s="7" t="str" cm="1">
        <f t="array" ref="W2458">_xlfn.IFS(S2458&lt;=2,"High",S2458=3,"Moderate",S2458&lt;=5,"Low")</f>
        <v>Low</v>
      </c>
      <c r="X2458" s="7">
        <v>5</v>
      </c>
      <c r="Y2458" s="7" t="str" cm="1">
        <f t="array" ref="Y2458">_xlfn.IFS(S2458&lt;=2,"High",S2458=3,"Moderate",S2458&lt;=5,"Low")</f>
        <v>Low</v>
      </c>
      <c r="Z2458" s="7">
        <v>1</v>
      </c>
      <c r="AA2458" s="7" t="str" cm="1">
        <f t="array" ref="AA2458">_xlfn.IFS(S2458&lt;=2,"High",S2458=3,"Moderate",S2458&lt;=5,"Low")</f>
        <v>Low</v>
      </c>
      <c r="AB2458" s="5">
        <v>44868</v>
      </c>
      <c r="AC2458" s="7" t="s">
        <v>91</v>
      </c>
      <c r="AD2458" s="7" t="s">
        <v>41</v>
      </c>
      <c r="AE2458" s="7" t="s">
        <v>51</v>
      </c>
      <c r="AF2458" s="7">
        <v>3</v>
      </c>
      <c r="AG2458" s="8">
        <v>559.24</v>
      </c>
      <c r="AH2458" s="7">
        <v>73</v>
      </c>
      <c r="AI2458" s="7" t="str" cm="1">
        <f t="array" ref="AI2458">_xlfn.IFS(AH2458&lt;=25,"Young",AH2458&lt;=50,"Adult",AH2458&gt;50,"Old")</f>
        <v>Old</v>
      </c>
    </row>
    <row r="2459" spans="1:35" x14ac:dyDescent="0.35">
      <c r="A2459" s="11">
        <v>2994</v>
      </c>
      <c r="B2459" s="9">
        <v>44610</v>
      </c>
      <c r="C2459" s="10">
        <f t="shared" ca="1" si="38"/>
        <v>4.2555555555555555</v>
      </c>
      <c r="D2459" s="11" t="s">
        <v>27</v>
      </c>
      <c r="E2459" s="11" t="s">
        <v>68</v>
      </c>
      <c r="F2459" s="11" t="s">
        <v>29</v>
      </c>
      <c r="G2459" s="11" t="s">
        <v>45</v>
      </c>
      <c r="H2459" s="11" t="s">
        <v>55</v>
      </c>
      <c r="I2459" s="11" t="s">
        <v>32</v>
      </c>
      <c r="J2459" s="11" t="s">
        <v>33</v>
      </c>
      <c r="K2459" s="11" t="s">
        <v>78</v>
      </c>
      <c r="L2459" s="9">
        <v>19489</v>
      </c>
      <c r="M2459" s="11" t="s">
        <v>35</v>
      </c>
      <c r="N2459" s="11" t="s">
        <v>47</v>
      </c>
      <c r="O2459" s="11" t="s">
        <v>59</v>
      </c>
      <c r="P2459" s="11" t="s">
        <v>66</v>
      </c>
      <c r="Q2459" s="11" t="s">
        <v>39</v>
      </c>
      <c r="R2459" s="11" cm="1">
        <f t="array" ref="R2459">_xlfn.IFS(Table3[[#This Row],[Performance Levels]]="Exceeds",4,Table3[[#This Row],[Performance Levels]]="Fully Meets",3,Table3[[#This Row],[Performance Levels]]="PIP",1,Table3[[#This Row],[Performance Levels]]="Needs Improvement",2)</f>
        <v>3</v>
      </c>
      <c r="S2459" s="11">
        <v>4</v>
      </c>
      <c r="T2459" s="11" t="str" cm="1">
        <f t="array" ref="T2459">_xlfn.IFS(S2459&lt;=2,"Excellent",S2459=3,"Average",S2459&lt;=5,"Poor")</f>
        <v>Poor</v>
      </c>
      <c r="U2459" s="9">
        <v>44911</v>
      </c>
      <c r="V2459" s="11">
        <v>5</v>
      </c>
      <c r="W2459" s="11" t="str" cm="1">
        <f t="array" ref="W2459">_xlfn.IFS(S2459&lt;=2,"High",S2459=3,"Moderate",S2459&lt;=5,"Low")</f>
        <v>Low</v>
      </c>
      <c r="X2459" s="11">
        <v>5</v>
      </c>
      <c r="Y2459" s="11" t="str" cm="1">
        <f t="array" ref="Y2459">_xlfn.IFS(S2459&lt;=2,"High",S2459=3,"Moderate",S2459&lt;=5,"Low")</f>
        <v>Low</v>
      </c>
      <c r="Z2459" s="11">
        <v>3</v>
      </c>
      <c r="AA2459" s="11" t="str" cm="1">
        <f t="array" ref="AA2459">_xlfn.IFS(S2459&lt;=2,"High",S2459=3,"Moderate",S2459&lt;=5,"Low")</f>
        <v>Low</v>
      </c>
      <c r="AB2459" s="9">
        <v>44909</v>
      </c>
      <c r="AC2459" s="11" t="s">
        <v>61</v>
      </c>
      <c r="AD2459" s="11" t="s">
        <v>50</v>
      </c>
      <c r="AE2459" s="11" t="s">
        <v>51</v>
      </c>
      <c r="AF2459" s="11">
        <v>1</v>
      </c>
      <c r="AG2459" s="12">
        <v>936.24</v>
      </c>
      <c r="AH2459" s="11">
        <v>69</v>
      </c>
      <c r="AI2459" s="11" t="str" cm="1">
        <f t="array" ref="AI2459">_xlfn.IFS(AH2459&lt;=25,"Young",AH2459&lt;=50,"Adult",AH2459&gt;50,"Old")</f>
        <v>Old</v>
      </c>
    </row>
    <row r="2460" spans="1:35" x14ac:dyDescent="0.35">
      <c r="A2460" s="7">
        <v>2995</v>
      </c>
      <c r="B2460" s="5">
        <v>43346</v>
      </c>
      <c r="C2460" s="6">
        <f t="shared" ca="1" si="38"/>
        <v>7.7138888888888886</v>
      </c>
      <c r="D2460" s="7" t="s">
        <v>27</v>
      </c>
      <c r="E2460" s="7" t="s">
        <v>28</v>
      </c>
      <c r="F2460" s="7" t="s">
        <v>29</v>
      </c>
      <c r="G2460" s="7" t="s">
        <v>54</v>
      </c>
      <c r="H2460" s="7" t="s">
        <v>44</v>
      </c>
      <c r="I2460" s="7" t="s">
        <v>54</v>
      </c>
      <c r="J2460" s="7" t="s">
        <v>33</v>
      </c>
      <c r="K2460" s="7" t="s">
        <v>64</v>
      </c>
      <c r="L2460" s="5">
        <v>20014</v>
      </c>
      <c r="M2460" s="7" t="s">
        <v>35</v>
      </c>
      <c r="N2460" s="7" t="s">
        <v>47</v>
      </c>
      <c r="O2460" s="7" t="s">
        <v>59</v>
      </c>
      <c r="P2460" s="7" t="s">
        <v>60</v>
      </c>
      <c r="Q2460" s="7" t="s">
        <v>97</v>
      </c>
      <c r="R2460" s="7" cm="1">
        <f t="array" ref="R2460">_xlfn.IFS(Table3[[#This Row],[Performance Levels]]="Exceeds",4,Table3[[#This Row],[Performance Levels]]="Fully Meets",3,Table3[[#This Row],[Performance Levels]]="PIP",1,Table3[[#This Row],[Performance Levels]]="Needs Improvement",2)</f>
        <v>2</v>
      </c>
      <c r="S2460" s="7">
        <v>4</v>
      </c>
      <c r="T2460" s="7" t="str" cm="1">
        <f t="array" ref="T2460">_xlfn.IFS(S2460&lt;=2,"Excellent",S2460=3,"Average",S2460&lt;=5,"Poor")</f>
        <v>Poor</v>
      </c>
      <c r="U2460" s="5">
        <v>44945</v>
      </c>
      <c r="V2460" s="7">
        <v>1</v>
      </c>
      <c r="W2460" s="7" t="str" cm="1">
        <f t="array" ref="W2460">_xlfn.IFS(S2460&lt;=2,"High",S2460=3,"Moderate",S2460&lt;=5,"Low")</f>
        <v>Low</v>
      </c>
      <c r="X2460" s="7">
        <v>5</v>
      </c>
      <c r="Y2460" s="7" t="str" cm="1">
        <f t="array" ref="Y2460">_xlfn.IFS(S2460&lt;=2,"High",S2460=3,"Moderate",S2460&lt;=5,"Low")</f>
        <v>Low</v>
      </c>
      <c r="Z2460" s="7">
        <v>2</v>
      </c>
      <c r="AA2460" s="7" t="str" cm="1">
        <f t="array" ref="AA2460">_xlfn.IFS(S2460&lt;=2,"High",S2460=3,"Moderate",S2460&lt;=5,"Low")</f>
        <v>Low</v>
      </c>
      <c r="AB2460" s="5">
        <v>45110</v>
      </c>
      <c r="AC2460" s="7" t="s">
        <v>67</v>
      </c>
      <c r="AD2460" s="7" t="s">
        <v>41</v>
      </c>
      <c r="AE2460" s="7" t="s">
        <v>72</v>
      </c>
      <c r="AF2460" s="7">
        <v>1</v>
      </c>
      <c r="AG2460" s="8">
        <v>440.35</v>
      </c>
      <c r="AH2460" s="7">
        <v>64</v>
      </c>
      <c r="AI2460" s="7" t="str" cm="1">
        <f t="array" ref="AI2460">_xlfn.IFS(AH2460&lt;=25,"Young",AH2460&lt;=50,"Adult",AH2460&gt;50,"Old")</f>
        <v>Old</v>
      </c>
    </row>
    <row r="2461" spans="1:35" x14ac:dyDescent="0.35">
      <c r="A2461" s="11">
        <v>2996</v>
      </c>
      <c r="B2461" s="9">
        <v>44727</v>
      </c>
      <c r="C2461" s="10">
        <f t="shared" ca="1" si="38"/>
        <v>3.9305555555555554</v>
      </c>
      <c r="D2461" s="11" t="s">
        <v>27</v>
      </c>
      <c r="E2461" s="11" t="s">
        <v>84</v>
      </c>
      <c r="F2461" s="11" t="s">
        <v>29</v>
      </c>
      <c r="G2461" s="11" t="s">
        <v>30</v>
      </c>
      <c r="H2461" s="11" t="s">
        <v>55</v>
      </c>
      <c r="I2461" s="11" t="s">
        <v>32</v>
      </c>
      <c r="J2461" s="11" t="s">
        <v>33</v>
      </c>
      <c r="K2461" s="11" t="s">
        <v>64</v>
      </c>
      <c r="L2461" s="9">
        <v>32781</v>
      </c>
      <c r="M2461" s="11" t="s">
        <v>35</v>
      </c>
      <c r="N2461" s="11" t="s">
        <v>36</v>
      </c>
      <c r="O2461" s="11" t="s">
        <v>59</v>
      </c>
      <c r="P2461" s="11" t="s">
        <v>38</v>
      </c>
      <c r="Q2461" s="11" t="s">
        <v>39</v>
      </c>
      <c r="R2461" s="11" cm="1">
        <f t="array" ref="R2461">_xlfn.IFS(Table3[[#This Row],[Performance Levels]]="Exceeds",4,Table3[[#This Row],[Performance Levels]]="Fully Meets",3,Table3[[#This Row],[Performance Levels]]="PIP",1,Table3[[#This Row],[Performance Levels]]="Needs Improvement",2)</f>
        <v>3</v>
      </c>
      <c r="S2461" s="11">
        <v>4</v>
      </c>
      <c r="T2461" s="11" t="str" cm="1">
        <f t="array" ref="T2461">_xlfn.IFS(S2461&lt;=2,"Excellent",S2461=3,"Average",S2461&lt;=5,"Poor")</f>
        <v>Poor</v>
      </c>
      <c r="U2461" s="9">
        <v>44800</v>
      </c>
      <c r="V2461" s="11">
        <v>3</v>
      </c>
      <c r="W2461" s="11" t="str" cm="1">
        <f t="array" ref="W2461">_xlfn.IFS(S2461&lt;=2,"High",S2461=3,"Moderate",S2461&lt;=5,"Low")</f>
        <v>Low</v>
      </c>
      <c r="X2461" s="11">
        <v>2</v>
      </c>
      <c r="Y2461" s="11" t="str" cm="1">
        <f t="array" ref="Y2461">_xlfn.IFS(S2461&lt;=2,"High",S2461=3,"Moderate",S2461&lt;=5,"Low")</f>
        <v>Low</v>
      </c>
      <c r="Z2461" s="11">
        <v>2</v>
      </c>
      <c r="AA2461" s="11" t="str" cm="1">
        <f t="array" ref="AA2461">_xlfn.IFS(S2461&lt;=2,"High",S2461=3,"Moderate",S2461&lt;=5,"Low")</f>
        <v>Low</v>
      </c>
      <c r="AB2461" s="9">
        <v>44834</v>
      </c>
      <c r="AC2461" s="11" t="s">
        <v>67</v>
      </c>
      <c r="AD2461" s="11" t="s">
        <v>41</v>
      </c>
      <c r="AE2461" s="11" t="s">
        <v>72</v>
      </c>
      <c r="AF2461" s="11">
        <v>2</v>
      </c>
      <c r="AG2461" s="12">
        <v>727.12</v>
      </c>
      <c r="AH2461" s="11">
        <v>33</v>
      </c>
      <c r="AI2461" s="11" t="str" cm="1">
        <f t="array" ref="AI2461">_xlfn.IFS(AH2461&lt;=25,"Young",AH2461&lt;=50,"Adult",AH2461&gt;50,"Old")</f>
        <v>Adult</v>
      </c>
    </row>
    <row r="2462" spans="1:35" x14ac:dyDescent="0.35">
      <c r="A2462" s="7">
        <v>2997</v>
      </c>
      <c r="B2462" s="5">
        <v>44606</v>
      </c>
      <c r="C2462" s="6">
        <f t="shared" ca="1" si="38"/>
        <v>4.2666666666666666</v>
      </c>
      <c r="D2462" s="7" t="s">
        <v>27</v>
      </c>
      <c r="E2462" s="7" t="s">
        <v>43</v>
      </c>
      <c r="F2462" s="7" t="s">
        <v>29</v>
      </c>
      <c r="G2462" s="7" t="s">
        <v>30</v>
      </c>
      <c r="H2462" s="7" t="s">
        <v>55</v>
      </c>
      <c r="I2462" s="7" t="s">
        <v>45</v>
      </c>
      <c r="J2462" s="7" t="s">
        <v>33</v>
      </c>
      <c r="K2462" s="7" t="s">
        <v>64</v>
      </c>
      <c r="L2462" s="5">
        <v>31228</v>
      </c>
      <c r="M2462" s="7" t="s">
        <v>35</v>
      </c>
      <c r="N2462" s="7" t="s">
        <v>36</v>
      </c>
      <c r="O2462" s="7" t="s">
        <v>59</v>
      </c>
      <c r="P2462" s="7" t="s">
        <v>66</v>
      </c>
      <c r="Q2462" s="7" t="s">
        <v>39</v>
      </c>
      <c r="R2462" s="7" cm="1">
        <f t="array" ref="R2462">_xlfn.IFS(Table3[[#This Row],[Performance Levels]]="Exceeds",4,Table3[[#This Row],[Performance Levels]]="Fully Meets",3,Table3[[#This Row],[Performance Levels]]="PIP",1,Table3[[#This Row],[Performance Levels]]="Needs Improvement",2)</f>
        <v>3</v>
      </c>
      <c r="S2462" s="7">
        <v>2</v>
      </c>
      <c r="T2462" s="7" t="str" cm="1">
        <f t="array" ref="T2462">_xlfn.IFS(S2462&lt;=2,"Excellent",S2462=3,"Average",S2462&lt;=5,"Poor")</f>
        <v>Excellent</v>
      </c>
      <c r="U2462" s="5">
        <v>44895</v>
      </c>
      <c r="V2462" s="7">
        <v>1</v>
      </c>
      <c r="W2462" s="7" t="str" cm="1">
        <f t="array" ref="W2462">_xlfn.IFS(S2462&lt;=2,"High",S2462=3,"Moderate",S2462&lt;=5,"Low")</f>
        <v>High</v>
      </c>
      <c r="X2462" s="7">
        <v>2</v>
      </c>
      <c r="Y2462" s="7" t="str" cm="1">
        <f t="array" ref="Y2462">_xlfn.IFS(S2462&lt;=2,"High",S2462=3,"Moderate",S2462&lt;=5,"Low")</f>
        <v>High</v>
      </c>
      <c r="Z2462" s="7">
        <v>5</v>
      </c>
      <c r="AA2462" s="7" t="str" cm="1">
        <f t="array" ref="AA2462">_xlfn.IFS(S2462&lt;=2,"High",S2462=3,"Moderate",S2462&lt;=5,"Low")</f>
        <v>High</v>
      </c>
      <c r="AB2462" s="5">
        <v>44973</v>
      </c>
      <c r="AC2462" s="7" t="s">
        <v>91</v>
      </c>
      <c r="AD2462" s="7" t="s">
        <v>50</v>
      </c>
      <c r="AE2462" s="7" t="s">
        <v>62</v>
      </c>
      <c r="AF2462" s="7">
        <v>4</v>
      </c>
      <c r="AG2462" s="8">
        <v>433.14</v>
      </c>
      <c r="AH2462" s="7">
        <v>37</v>
      </c>
      <c r="AI2462" s="7" t="str" cm="1">
        <f t="array" ref="AI2462">_xlfn.IFS(AH2462&lt;=25,"Young",AH2462&lt;=50,"Adult",AH2462&gt;50,"Old")</f>
        <v>Adult</v>
      </c>
    </row>
    <row r="2463" spans="1:35" x14ac:dyDescent="0.35">
      <c r="A2463" s="11">
        <v>2998</v>
      </c>
      <c r="B2463" s="9">
        <v>45116</v>
      </c>
      <c r="C2463" s="10">
        <f t="shared" ca="1" si="38"/>
        <v>2.8638888888888889</v>
      </c>
      <c r="D2463" s="11" t="s">
        <v>27</v>
      </c>
      <c r="E2463" s="11" t="s">
        <v>86</v>
      </c>
      <c r="F2463" s="11" t="s">
        <v>29</v>
      </c>
      <c r="G2463" s="11" t="s">
        <v>30</v>
      </c>
      <c r="H2463" s="11" t="s">
        <v>31</v>
      </c>
      <c r="I2463" s="11" t="s">
        <v>45</v>
      </c>
      <c r="J2463" s="11" t="s">
        <v>33</v>
      </c>
      <c r="K2463" s="11" t="s">
        <v>64</v>
      </c>
      <c r="L2463" s="9">
        <v>24991</v>
      </c>
      <c r="M2463" s="11" t="s">
        <v>35</v>
      </c>
      <c r="N2463" s="11" t="s">
        <v>47</v>
      </c>
      <c r="O2463" s="11" t="s">
        <v>37</v>
      </c>
      <c r="P2463" s="11" t="s">
        <v>38</v>
      </c>
      <c r="Q2463" s="11" t="s">
        <v>97</v>
      </c>
      <c r="R2463" s="11" cm="1">
        <f t="array" ref="R2463">_xlfn.IFS(Table3[[#This Row],[Performance Levels]]="Exceeds",4,Table3[[#This Row],[Performance Levels]]="Fully Meets",3,Table3[[#This Row],[Performance Levels]]="PIP",1,Table3[[#This Row],[Performance Levels]]="Needs Improvement",2)</f>
        <v>2</v>
      </c>
      <c r="S2463" s="11">
        <v>1</v>
      </c>
      <c r="T2463" s="11" t="str" cm="1">
        <f t="array" ref="T2463">_xlfn.IFS(S2463&lt;=2,"Excellent",S2463=3,"Average",S2463&lt;=5,"Poor")</f>
        <v>Excellent</v>
      </c>
      <c r="U2463" s="9">
        <v>44961</v>
      </c>
      <c r="V2463" s="11">
        <v>4</v>
      </c>
      <c r="W2463" s="11" t="str" cm="1">
        <f t="array" ref="W2463">_xlfn.IFS(S2463&lt;=2,"High",S2463=3,"Moderate",S2463&lt;=5,"Low")</f>
        <v>High</v>
      </c>
      <c r="X2463" s="11">
        <v>3</v>
      </c>
      <c r="Y2463" s="11" t="str" cm="1">
        <f t="array" ref="Y2463">_xlfn.IFS(S2463&lt;=2,"High",S2463=3,"Moderate",S2463&lt;=5,"Low")</f>
        <v>High</v>
      </c>
      <c r="Z2463" s="11">
        <v>3</v>
      </c>
      <c r="AA2463" s="11" t="str" cm="1">
        <f t="array" ref="AA2463">_xlfn.IFS(S2463&lt;=2,"High",S2463=3,"Moderate",S2463&lt;=5,"Low")</f>
        <v>High</v>
      </c>
      <c r="AB2463" s="9">
        <v>44851</v>
      </c>
      <c r="AC2463" s="11" t="s">
        <v>49</v>
      </c>
      <c r="AD2463" s="11" t="s">
        <v>50</v>
      </c>
      <c r="AE2463" s="11" t="s">
        <v>42</v>
      </c>
      <c r="AF2463" s="11">
        <v>1</v>
      </c>
      <c r="AG2463" s="12">
        <v>764.14</v>
      </c>
      <c r="AH2463" s="11">
        <v>55</v>
      </c>
      <c r="AI2463" s="11" t="str" cm="1">
        <f t="array" ref="AI2463">_xlfn.IFS(AH2463&lt;=25,"Young",AH2463&lt;=50,"Adult",AH2463&gt;50,"Old")</f>
        <v>Old</v>
      </c>
    </row>
    <row r="2464" spans="1:35" x14ac:dyDescent="0.35">
      <c r="A2464" s="7">
        <v>2999</v>
      </c>
      <c r="B2464" s="5">
        <v>43401</v>
      </c>
      <c r="C2464" s="6">
        <f t="shared" ca="1" si="38"/>
        <v>7.5611111111111109</v>
      </c>
      <c r="D2464" s="7" t="s">
        <v>27</v>
      </c>
      <c r="E2464" s="7" t="s">
        <v>63</v>
      </c>
      <c r="F2464" s="7" t="s">
        <v>29</v>
      </c>
      <c r="G2464" s="7" t="s">
        <v>30</v>
      </c>
      <c r="H2464" s="7" t="s">
        <v>55</v>
      </c>
      <c r="I2464" s="7" t="s">
        <v>45</v>
      </c>
      <c r="J2464" s="7" t="s">
        <v>33</v>
      </c>
      <c r="K2464" s="7" t="s">
        <v>69</v>
      </c>
      <c r="L2464" s="5">
        <v>25643</v>
      </c>
      <c r="M2464" s="7" t="s">
        <v>35</v>
      </c>
      <c r="N2464" s="7" t="s">
        <v>47</v>
      </c>
      <c r="O2464" s="7" t="s">
        <v>83</v>
      </c>
      <c r="P2464" s="7" t="s">
        <v>76</v>
      </c>
      <c r="Q2464" s="7" t="s">
        <v>39</v>
      </c>
      <c r="R2464" s="7" cm="1">
        <f t="array" ref="R2464">_xlfn.IFS(Table3[[#This Row],[Performance Levels]]="Exceeds",4,Table3[[#This Row],[Performance Levels]]="Fully Meets",3,Table3[[#This Row],[Performance Levels]]="PIP",1,Table3[[#This Row],[Performance Levels]]="Needs Improvement",2)</f>
        <v>3</v>
      </c>
      <c r="S2464" s="7">
        <v>2</v>
      </c>
      <c r="T2464" s="7" t="str" cm="1">
        <f t="array" ref="T2464">_xlfn.IFS(S2464&lt;=2,"Excellent",S2464=3,"Average",S2464&lt;=5,"Poor")</f>
        <v>Excellent</v>
      </c>
      <c r="U2464" s="5">
        <v>44950</v>
      </c>
      <c r="V2464" s="7">
        <v>2</v>
      </c>
      <c r="W2464" s="7" t="str" cm="1">
        <f t="array" ref="W2464">_xlfn.IFS(S2464&lt;=2,"High",S2464=3,"Moderate",S2464&lt;=5,"Low")</f>
        <v>High</v>
      </c>
      <c r="X2464" s="7">
        <v>1</v>
      </c>
      <c r="Y2464" s="7" t="str" cm="1">
        <f t="array" ref="Y2464">_xlfn.IFS(S2464&lt;=2,"High",S2464=3,"Moderate",S2464&lt;=5,"Low")</f>
        <v>High</v>
      </c>
      <c r="Z2464" s="7">
        <v>4</v>
      </c>
      <c r="AA2464" s="7" t="str" cm="1">
        <f t="array" ref="AA2464">_xlfn.IFS(S2464&lt;=2,"High",S2464=3,"Moderate",S2464&lt;=5,"Low")</f>
        <v>High</v>
      </c>
      <c r="AB2464" s="5">
        <v>45091</v>
      </c>
      <c r="AC2464" s="7" t="s">
        <v>49</v>
      </c>
      <c r="AD2464" s="7" t="s">
        <v>41</v>
      </c>
      <c r="AE2464" s="7" t="s">
        <v>72</v>
      </c>
      <c r="AF2464" s="7">
        <v>5</v>
      </c>
      <c r="AG2464" s="8">
        <v>800.21</v>
      </c>
      <c r="AH2464" s="7">
        <v>48</v>
      </c>
      <c r="AI2464" s="7" t="str" cm="1">
        <f t="array" ref="AI2464">_xlfn.IFS(AH2464&lt;=25,"Young",AH2464&lt;=50,"Adult",AH2464&gt;50,"Old")</f>
        <v>Adult</v>
      </c>
    </row>
    <row r="2465" spans="1:35" x14ac:dyDescent="0.35">
      <c r="A2465" s="11">
        <v>3000</v>
      </c>
      <c r="B2465" s="9">
        <v>44751</v>
      </c>
      <c r="C2465" s="10">
        <f t="shared" ca="1" si="38"/>
        <v>3.8638888888888889</v>
      </c>
      <c r="D2465" s="11" t="s">
        <v>27</v>
      </c>
      <c r="E2465" s="11" t="s">
        <v>93</v>
      </c>
      <c r="F2465" s="11" t="s">
        <v>29</v>
      </c>
      <c r="G2465" s="11" t="s">
        <v>30</v>
      </c>
      <c r="H2465" s="11" t="s">
        <v>55</v>
      </c>
      <c r="I2465" s="11" t="s">
        <v>54</v>
      </c>
      <c r="J2465" s="11" t="s">
        <v>33</v>
      </c>
      <c r="K2465" s="11" t="s">
        <v>133</v>
      </c>
      <c r="L2465" s="9">
        <v>26934</v>
      </c>
      <c r="M2465" s="11" t="s">
        <v>35</v>
      </c>
      <c r="N2465" s="11" t="s">
        <v>47</v>
      </c>
      <c r="O2465" s="11" t="s">
        <v>59</v>
      </c>
      <c r="P2465" s="11" t="s">
        <v>60</v>
      </c>
      <c r="Q2465" s="11" t="s">
        <v>39</v>
      </c>
      <c r="R2465" s="11" cm="1">
        <f t="array" ref="R2465">_xlfn.IFS(Table3[[#This Row],[Performance Levels]]="Exceeds",4,Table3[[#This Row],[Performance Levels]]="Fully Meets",3,Table3[[#This Row],[Performance Levels]]="PIP",1,Table3[[#This Row],[Performance Levels]]="Needs Improvement",2)</f>
        <v>3</v>
      </c>
      <c r="S2465" s="11">
        <v>1</v>
      </c>
      <c r="T2465" s="11" t="str" cm="1">
        <f t="array" ref="T2465">_xlfn.IFS(S2465&lt;=2,"Excellent",S2465=3,"Average",S2465&lt;=5,"Poor")</f>
        <v>Excellent</v>
      </c>
      <c r="U2465" s="9">
        <v>45124</v>
      </c>
      <c r="V2465" s="11">
        <v>2</v>
      </c>
      <c r="W2465" s="11" t="str" cm="1">
        <f t="array" ref="W2465">_xlfn.IFS(S2465&lt;=2,"High",S2465=3,"Moderate",S2465&lt;=5,"Low")</f>
        <v>High</v>
      </c>
      <c r="X2465" s="11">
        <v>2</v>
      </c>
      <c r="Y2465" s="11" t="str" cm="1">
        <f t="array" ref="Y2465">_xlfn.IFS(S2465&lt;=2,"High",S2465=3,"Moderate",S2465&lt;=5,"Low")</f>
        <v>High</v>
      </c>
      <c r="Z2465" s="11">
        <v>5</v>
      </c>
      <c r="AA2465" s="11" t="str" cm="1">
        <f t="array" ref="AA2465">_xlfn.IFS(S2465&lt;=2,"High",S2465=3,"Moderate",S2465&lt;=5,"Low")</f>
        <v>High</v>
      </c>
      <c r="AB2465" s="9">
        <v>45057</v>
      </c>
      <c r="AC2465" s="11" t="s">
        <v>67</v>
      </c>
      <c r="AD2465" s="11" t="s">
        <v>50</v>
      </c>
      <c r="AE2465" s="11" t="s">
        <v>51</v>
      </c>
      <c r="AF2465" s="11">
        <v>2</v>
      </c>
      <c r="AG2465" s="12">
        <v>172.72</v>
      </c>
      <c r="AH2465" s="11">
        <v>49</v>
      </c>
      <c r="AI2465" s="11" t="str" cm="1">
        <f t="array" ref="AI2465">_xlfn.IFS(AH2465&lt;=25,"Young",AH2465&lt;=50,"Adult",AH2465&gt;50,"Old")</f>
        <v>Adult</v>
      </c>
    </row>
    <row r="2466" spans="1:35" x14ac:dyDescent="0.35">
      <c r="A2466" s="7">
        <v>3001</v>
      </c>
      <c r="B2466" s="5">
        <v>43370</v>
      </c>
      <c r="C2466" s="6">
        <f t="shared" ca="1" si="38"/>
        <v>7.6472222222222221</v>
      </c>
      <c r="D2466" s="7" t="s">
        <v>27</v>
      </c>
      <c r="E2466" s="7" t="s">
        <v>73</v>
      </c>
      <c r="F2466" s="7" t="s">
        <v>29</v>
      </c>
      <c r="G2466" s="7" t="s">
        <v>54</v>
      </c>
      <c r="H2466" s="7" t="s">
        <v>31</v>
      </c>
      <c r="I2466" s="7" t="s">
        <v>45</v>
      </c>
      <c r="J2466" s="7" t="s">
        <v>33</v>
      </c>
      <c r="K2466" s="7" t="s">
        <v>64</v>
      </c>
      <c r="L2466" s="5">
        <v>52154</v>
      </c>
      <c r="M2466" s="7" t="s">
        <v>35</v>
      </c>
      <c r="N2466" s="7" t="s">
        <v>47</v>
      </c>
      <c r="O2466" s="7" t="s">
        <v>83</v>
      </c>
      <c r="P2466" s="7" t="s">
        <v>38</v>
      </c>
      <c r="Q2466" s="7" t="s">
        <v>39</v>
      </c>
      <c r="R2466" s="7" cm="1">
        <f t="array" ref="R2466">_xlfn.IFS(Table3[[#This Row],[Performance Levels]]="Exceeds",4,Table3[[#This Row],[Performance Levels]]="Fully Meets",3,Table3[[#This Row],[Performance Levels]]="PIP",1,Table3[[#This Row],[Performance Levels]]="Needs Improvement",2)</f>
        <v>3</v>
      </c>
      <c r="S2466" s="7">
        <v>5</v>
      </c>
      <c r="T2466" s="7" t="str" cm="1">
        <f t="array" ref="T2466">_xlfn.IFS(S2466&lt;=2,"Excellent",S2466=3,"Average",S2466&lt;=5,"Poor")</f>
        <v>Poor</v>
      </c>
      <c r="U2466" s="5">
        <v>45029</v>
      </c>
      <c r="V2466" s="7">
        <v>5</v>
      </c>
      <c r="W2466" s="7" t="str" cm="1">
        <f t="array" ref="W2466">_xlfn.IFS(S2466&lt;=2,"High",S2466=3,"Moderate",S2466&lt;=5,"Low")</f>
        <v>Low</v>
      </c>
      <c r="X2466" s="7">
        <v>4</v>
      </c>
      <c r="Y2466" s="7" t="str" cm="1">
        <f t="array" ref="Y2466">_xlfn.IFS(S2466&lt;=2,"High",S2466=3,"Moderate",S2466&lt;=5,"Low")</f>
        <v>Low</v>
      </c>
      <c r="Z2466" s="7">
        <v>3</v>
      </c>
      <c r="AA2466" s="7" t="str" cm="1">
        <f t="array" ref="AA2466">_xlfn.IFS(S2466&lt;=2,"High",S2466=3,"Moderate",S2466&lt;=5,"Low")</f>
        <v>Low</v>
      </c>
      <c r="AB2466" s="5">
        <v>44921</v>
      </c>
      <c r="AC2466" s="7" t="s">
        <v>91</v>
      </c>
      <c r="AD2466" s="7" t="s">
        <v>41</v>
      </c>
      <c r="AE2466" s="7" t="s">
        <v>72</v>
      </c>
      <c r="AF2466" s="7">
        <v>5</v>
      </c>
      <c r="AG2466" s="8">
        <v>346.93</v>
      </c>
      <c r="AH2466" s="7">
        <v>76</v>
      </c>
      <c r="AI2466" s="7" t="str" cm="1">
        <f t="array" ref="AI2466">_xlfn.IFS(AH2466&lt;=25,"Young",AH2466&lt;=50,"Adult",AH2466&gt;50,"Old")</f>
        <v>Old</v>
      </c>
    </row>
    <row r="2467" spans="1:35" x14ac:dyDescent="0.35">
      <c r="A2467" s="11">
        <v>3002</v>
      </c>
      <c r="B2467" s="9">
        <v>44131</v>
      </c>
      <c r="C2467" s="10">
        <f t="shared" ca="1" si="38"/>
        <v>5.5638888888888891</v>
      </c>
      <c r="D2467" s="11" t="s">
        <v>105</v>
      </c>
      <c r="E2467" s="11" t="s">
        <v>68</v>
      </c>
      <c r="F2467" s="11" t="s">
        <v>29</v>
      </c>
      <c r="G2467" s="11" t="s">
        <v>54</v>
      </c>
      <c r="H2467" s="11" t="s">
        <v>44</v>
      </c>
      <c r="I2467" s="11" t="s">
        <v>45</v>
      </c>
      <c r="J2467" s="11" t="s">
        <v>33</v>
      </c>
      <c r="K2467" s="11" t="s">
        <v>64</v>
      </c>
      <c r="L2467" s="9">
        <v>33374</v>
      </c>
      <c r="M2467" s="11" t="s">
        <v>35</v>
      </c>
      <c r="N2467" s="11" t="s">
        <v>36</v>
      </c>
      <c r="O2467" s="11" t="s">
        <v>37</v>
      </c>
      <c r="P2467" s="11" t="s">
        <v>38</v>
      </c>
      <c r="Q2467" s="11" t="s">
        <v>39</v>
      </c>
      <c r="R2467" s="11" cm="1">
        <f t="array" ref="R2467">_xlfn.IFS(Table3[[#This Row],[Performance Levels]]="Exceeds",4,Table3[[#This Row],[Performance Levels]]="Fully Meets",3,Table3[[#This Row],[Performance Levels]]="PIP",1,Table3[[#This Row],[Performance Levels]]="Needs Improvement",2)</f>
        <v>3</v>
      </c>
      <c r="S2467" s="11">
        <v>2</v>
      </c>
      <c r="T2467" s="11" t="str" cm="1">
        <f t="array" ref="T2467">_xlfn.IFS(S2467&lt;=2,"Excellent",S2467=3,"Average",S2467&lt;=5,"Poor")</f>
        <v>Excellent</v>
      </c>
      <c r="U2467" s="9">
        <v>44814</v>
      </c>
      <c r="V2467" s="11">
        <v>3</v>
      </c>
      <c r="W2467" s="11" t="str" cm="1">
        <f t="array" ref="W2467">_xlfn.IFS(S2467&lt;=2,"High",S2467=3,"Moderate",S2467&lt;=5,"Low")</f>
        <v>High</v>
      </c>
      <c r="X2467" s="11">
        <v>3</v>
      </c>
      <c r="Y2467" s="11" t="str" cm="1">
        <f t="array" ref="Y2467">_xlfn.IFS(S2467&lt;=2,"High",S2467=3,"Moderate",S2467&lt;=5,"Low")</f>
        <v>High</v>
      </c>
      <c r="Z2467" s="11">
        <v>3</v>
      </c>
      <c r="AA2467" s="11" t="str" cm="1">
        <f t="array" ref="AA2467">_xlfn.IFS(S2467&lt;=2,"High",S2467=3,"Moderate",S2467&lt;=5,"Low")</f>
        <v>High</v>
      </c>
      <c r="AB2467" s="9">
        <v>44962</v>
      </c>
      <c r="AC2467" s="11" t="s">
        <v>40</v>
      </c>
      <c r="AD2467" s="11" t="s">
        <v>41</v>
      </c>
      <c r="AE2467" s="11" t="s">
        <v>72</v>
      </c>
      <c r="AF2467" s="11">
        <v>4</v>
      </c>
      <c r="AG2467" s="12">
        <v>247.81</v>
      </c>
      <c r="AH2467" s="11">
        <v>29</v>
      </c>
      <c r="AI2467" s="11" t="str" cm="1">
        <f t="array" ref="AI2467">_xlfn.IFS(AH2467&lt;=25,"Young",AH2467&lt;=50,"Adult",AH2467&gt;50,"Old")</f>
        <v>Adult</v>
      </c>
    </row>
    <row r="2468" spans="1:35" x14ac:dyDescent="0.35">
      <c r="A2468" s="7">
        <v>3003</v>
      </c>
      <c r="B2468" s="5">
        <v>44470</v>
      </c>
      <c r="C2468" s="6">
        <f t="shared" ca="1" si="38"/>
        <v>4.6361111111111111</v>
      </c>
      <c r="D2468" s="7" t="s">
        <v>105</v>
      </c>
      <c r="E2468" s="7" t="s">
        <v>28</v>
      </c>
      <c r="F2468" s="7" t="s">
        <v>29</v>
      </c>
      <c r="G2468" s="7" t="s">
        <v>54</v>
      </c>
      <c r="H2468" s="7" t="s">
        <v>44</v>
      </c>
      <c r="I2468" s="7" t="s">
        <v>45</v>
      </c>
      <c r="J2468" s="7" t="s">
        <v>33</v>
      </c>
      <c r="K2468" s="7" t="s">
        <v>69</v>
      </c>
      <c r="L2468" s="5">
        <v>33116</v>
      </c>
      <c r="M2468" s="7" t="s">
        <v>35</v>
      </c>
      <c r="N2468" s="7" t="s">
        <v>36</v>
      </c>
      <c r="O2468" s="7" t="s">
        <v>59</v>
      </c>
      <c r="P2468" s="7" t="s">
        <v>60</v>
      </c>
      <c r="Q2468" s="7" t="s">
        <v>39</v>
      </c>
      <c r="R2468" s="7" cm="1">
        <f t="array" ref="R2468">_xlfn.IFS(Table3[[#This Row],[Performance Levels]]="Exceeds",4,Table3[[#This Row],[Performance Levels]]="Fully Meets",3,Table3[[#This Row],[Performance Levels]]="PIP",1,Table3[[#This Row],[Performance Levels]]="Needs Improvement",2)</f>
        <v>3</v>
      </c>
      <c r="S2468" s="7">
        <v>5</v>
      </c>
      <c r="T2468" s="7" t="str" cm="1">
        <f t="array" ref="T2468">_xlfn.IFS(S2468&lt;=2,"Excellent",S2468=3,"Average",S2468&lt;=5,"Poor")</f>
        <v>Poor</v>
      </c>
      <c r="U2468" s="5">
        <v>44943</v>
      </c>
      <c r="V2468" s="7">
        <v>4</v>
      </c>
      <c r="W2468" s="7" t="str" cm="1">
        <f t="array" ref="W2468">_xlfn.IFS(S2468&lt;=2,"High",S2468=3,"Moderate",S2468&lt;=5,"Low")</f>
        <v>Low</v>
      </c>
      <c r="X2468" s="7">
        <v>3</v>
      </c>
      <c r="Y2468" s="7" t="str" cm="1">
        <f t="array" ref="Y2468">_xlfn.IFS(S2468&lt;=2,"High",S2468=3,"Moderate",S2468&lt;=5,"Low")</f>
        <v>Low</v>
      </c>
      <c r="Z2468" s="7">
        <v>5</v>
      </c>
      <c r="AA2468" s="7" t="str" cm="1">
        <f t="array" ref="AA2468">_xlfn.IFS(S2468&lt;=2,"High",S2468=3,"Moderate",S2468&lt;=5,"Low")</f>
        <v>Low</v>
      </c>
      <c r="AB2468" s="5">
        <v>44881</v>
      </c>
      <c r="AC2468" s="7" t="s">
        <v>67</v>
      </c>
      <c r="AD2468" s="7" t="s">
        <v>41</v>
      </c>
      <c r="AE2468" s="7" t="s">
        <v>72</v>
      </c>
      <c r="AF2468" s="7">
        <v>4</v>
      </c>
      <c r="AG2468" s="8">
        <v>144.84</v>
      </c>
      <c r="AH2468" s="7">
        <v>31</v>
      </c>
      <c r="AI2468" s="7" t="str" cm="1">
        <f t="array" ref="AI2468">_xlfn.IFS(AH2468&lt;=25,"Young",AH2468&lt;=50,"Adult",AH2468&gt;50,"Old")</f>
        <v>Adult</v>
      </c>
    </row>
    <row r="2469" spans="1:35" x14ac:dyDescent="0.35">
      <c r="A2469" s="11">
        <v>3004</v>
      </c>
      <c r="B2469" s="9">
        <v>43706</v>
      </c>
      <c r="C2469" s="10">
        <f t="shared" ca="1" si="38"/>
        <v>6.7249999999999996</v>
      </c>
      <c r="D2469" s="11" t="s">
        <v>105</v>
      </c>
      <c r="E2469" s="11" t="s">
        <v>43</v>
      </c>
      <c r="F2469" s="11" t="s">
        <v>29</v>
      </c>
      <c r="G2469" s="11" t="s">
        <v>54</v>
      </c>
      <c r="H2469" s="11" t="s">
        <v>55</v>
      </c>
      <c r="I2469" s="11" t="s">
        <v>54</v>
      </c>
      <c r="J2469" s="11" t="s">
        <v>33</v>
      </c>
      <c r="K2469" s="11" t="s">
        <v>64</v>
      </c>
      <c r="L2469" s="9">
        <v>35088</v>
      </c>
      <c r="M2469" s="11" t="s">
        <v>35</v>
      </c>
      <c r="N2469" s="11" t="s">
        <v>36</v>
      </c>
      <c r="O2469" s="11" t="s">
        <v>83</v>
      </c>
      <c r="P2469" s="11" t="s">
        <v>76</v>
      </c>
      <c r="Q2469" s="11" t="s">
        <v>39</v>
      </c>
      <c r="R2469" s="11" cm="1">
        <f t="array" ref="R2469">_xlfn.IFS(Table3[[#This Row],[Performance Levels]]="Exceeds",4,Table3[[#This Row],[Performance Levels]]="Fully Meets",3,Table3[[#This Row],[Performance Levels]]="PIP",1,Table3[[#This Row],[Performance Levels]]="Needs Improvement",2)</f>
        <v>3</v>
      </c>
      <c r="S2469" s="11">
        <v>5</v>
      </c>
      <c r="T2469" s="11" t="str" cm="1">
        <f t="array" ref="T2469">_xlfn.IFS(S2469&lt;=2,"Excellent",S2469=3,"Average",S2469&lt;=5,"Poor")</f>
        <v>Poor</v>
      </c>
      <c r="U2469" s="9">
        <v>44855</v>
      </c>
      <c r="V2469" s="11">
        <v>4</v>
      </c>
      <c r="W2469" s="11" t="str" cm="1">
        <f t="array" ref="W2469">_xlfn.IFS(S2469&lt;=2,"High",S2469=3,"Moderate",S2469&lt;=5,"Low")</f>
        <v>Low</v>
      </c>
      <c r="X2469" s="11">
        <v>3</v>
      </c>
      <c r="Y2469" s="11" t="str" cm="1">
        <f t="array" ref="Y2469">_xlfn.IFS(S2469&lt;=2,"High",S2469=3,"Moderate",S2469&lt;=5,"Low")</f>
        <v>Low</v>
      </c>
      <c r="Z2469" s="11">
        <v>4</v>
      </c>
      <c r="AA2469" s="11" t="str" cm="1">
        <f t="array" ref="AA2469">_xlfn.IFS(S2469&lt;=2,"High",S2469=3,"Moderate",S2469&lt;=5,"Low")</f>
        <v>Low</v>
      </c>
      <c r="AB2469" s="9">
        <v>44992</v>
      </c>
      <c r="AC2469" s="11" t="s">
        <v>67</v>
      </c>
      <c r="AD2469" s="11" t="s">
        <v>41</v>
      </c>
      <c r="AE2469" s="11" t="s">
        <v>51</v>
      </c>
      <c r="AF2469" s="11">
        <v>1</v>
      </c>
      <c r="AG2469" s="12">
        <v>183.63</v>
      </c>
      <c r="AH2469" s="11">
        <v>23</v>
      </c>
      <c r="AI2469" s="11" t="str" cm="1">
        <f t="array" ref="AI2469">_xlfn.IFS(AH2469&lt;=25,"Young",AH2469&lt;=50,"Adult",AH2469&gt;50,"Old")</f>
        <v>Young</v>
      </c>
    </row>
    <row r="2470" spans="1:35" x14ac:dyDescent="0.35">
      <c r="A2470" s="7">
        <v>3005</v>
      </c>
      <c r="B2470" s="5">
        <v>44194</v>
      </c>
      <c r="C2470" s="6">
        <f t="shared" ca="1" si="38"/>
        <v>5.3916666666666666</v>
      </c>
      <c r="D2470" s="7" t="s">
        <v>105</v>
      </c>
      <c r="E2470" s="7" t="s">
        <v>86</v>
      </c>
      <c r="F2470" s="7" t="s">
        <v>29</v>
      </c>
      <c r="G2470" s="7" t="s">
        <v>30</v>
      </c>
      <c r="H2470" s="7" t="s">
        <v>31</v>
      </c>
      <c r="I2470" s="7" t="s">
        <v>45</v>
      </c>
      <c r="J2470" s="7" t="s">
        <v>33</v>
      </c>
      <c r="K2470" s="7" t="s">
        <v>64</v>
      </c>
      <c r="L2470" s="5">
        <v>52251</v>
      </c>
      <c r="M2470" s="7" t="s">
        <v>35</v>
      </c>
      <c r="N2470" s="7" t="s">
        <v>36</v>
      </c>
      <c r="O2470" s="7" t="s">
        <v>48</v>
      </c>
      <c r="P2470" s="7" t="s">
        <v>38</v>
      </c>
      <c r="Q2470" s="7" t="s">
        <v>39</v>
      </c>
      <c r="R2470" s="7" cm="1">
        <f t="array" ref="R2470">_xlfn.IFS(Table3[[#This Row],[Performance Levels]]="Exceeds",4,Table3[[#This Row],[Performance Levels]]="Fully Meets",3,Table3[[#This Row],[Performance Levels]]="PIP",1,Table3[[#This Row],[Performance Levels]]="Needs Improvement",2)</f>
        <v>3</v>
      </c>
      <c r="S2470" s="7">
        <v>2</v>
      </c>
      <c r="T2470" s="7" t="str" cm="1">
        <f t="array" ref="T2470">_xlfn.IFS(S2470&lt;=2,"Excellent",S2470=3,"Average",S2470&lt;=5,"Poor")</f>
        <v>Excellent</v>
      </c>
      <c r="U2470" s="5">
        <v>44944</v>
      </c>
      <c r="V2470" s="7">
        <v>4</v>
      </c>
      <c r="W2470" s="7" t="str" cm="1">
        <f t="array" ref="W2470">_xlfn.IFS(S2470&lt;=2,"High",S2470=3,"Moderate",S2470&lt;=5,"Low")</f>
        <v>High</v>
      </c>
      <c r="X2470" s="7">
        <v>5</v>
      </c>
      <c r="Y2470" s="7" t="str" cm="1">
        <f t="array" ref="Y2470">_xlfn.IFS(S2470&lt;=2,"High",S2470=3,"Moderate",S2470&lt;=5,"Low")</f>
        <v>High</v>
      </c>
      <c r="Z2470" s="7">
        <v>1</v>
      </c>
      <c r="AA2470" s="7" t="str" cm="1">
        <f t="array" ref="AA2470">_xlfn.IFS(S2470&lt;=2,"High",S2470=3,"Moderate",S2470&lt;=5,"Low")</f>
        <v>High</v>
      </c>
      <c r="AB2470" s="5">
        <v>45006</v>
      </c>
      <c r="AC2470" s="7" t="s">
        <v>91</v>
      </c>
      <c r="AD2470" s="7" t="s">
        <v>41</v>
      </c>
      <c r="AE2470" s="7" t="s">
        <v>72</v>
      </c>
      <c r="AF2470" s="7">
        <v>5</v>
      </c>
      <c r="AG2470" s="8">
        <v>997.4</v>
      </c>
      <c r="AH2470" s="7">
        <v>77</v>
      </c>
      <c r="AI2470" s="7" t="str" cm="1">
        <f t="array" ref="AI2470">_xlfn.IFS(AH2470&lt;=25,"Young",AH2470&lt;=50,"Adult",AH2470&gt;50,"Old")</f>
        <v>Old</v>
      </c>
    </row>
    <row r="2471" spans="1:35" x14ac:dyDescent="0.35">
      <c r="A2471" s="11">
        <v>3006</v>
      </c>
      <c r="B2471" s="9">
        <v>44838</v>
      </c>
      <c r="C2471" s="10">
        <f t="shared" ca="1" si="38"/>
        <v>3.6277777777777778</v>
      </c>
      <c r="D2471" s="11" t="s">
        <v>105</v>
      </c>
      <c r="E2471" s="11" t="s">
        <v>80</v>
      </c>
      <c r="F2471" s="11" t="s">
        <v>29</v>
      </c>
      <c r="G2471" s="11" t="s">
        <v>45</v>
      </c>
      <c r="H2471" s="11" t="s">
        <v>31</v>
      </c>
      <c r="I2471" s="11" t="s">
        <v>54</v>
      </c>
      <c r="J2471" s="11" t="s">
        <v>33</v>
      </c>
      <c r="K2471" s="11" t="s">
        <v>69</v>
      </c>
      <c r="L2471" s="9">
        <v>25045</v>
      </c>
      <c r="M2471" s="11" t="s">
        <v>35</v>
      </c>
      <c r="N2471" s="11" t="s">
        <v>36</v>
      </c>
      <c r="O2471" s="11" t="s">
        <v>83</v>
      </c>
      <c r="P2471" s="11" t="s">
        <v>60</v>
      </c>
      <c r="Q2471" s="11" t="s">
        <v>39</v>
      </c>
      <c r="R2471" s="11" cm="1">
        <f t="array" ref="R2471">_xlfn.IFS(Table3[[#This Row],[Performance Levels]]="Exceeds",4,Table3[[#This Row],[Performance Levels]]="Fully Meets",3,Table3[[#This Row],[Performance Levels]]="PIP",1,Table3[[#This Row],[Performance Levels]]="Needs Improvement",2)</f>
        <v>3</v>
      </c>
      <c r="S2471" s="11">
        <v>1</v>
      </c>
      <c r="T2471" s="11" t="str" cm="1">
        <f t="array" ref="T2471">_xlfn.IFS(S2471&lt;=2,"Excellent",S2471=3,"Average",S2471&lt;=5,"Poor")</f>
        <v>Excellent</v>
      </c>
      <c r="U2471" s="9">
        <v>44985</v>
      </c>
      <c r="V2471" s="11">
        <v>3</v>
      </c>
      <c r="W2471" s="11" t="str" cm="1">
        <f t="array" ref="W2471">_xlfn.IFS(S2471&lt;=2,"High",S2471=3,"Moderate",S2471&lt;=5,"Low")</f>
        <v>High</v>
      </c>
      <c r="X2471" s="11">
        <v>5</v>
      </c>
      <c r="Y2471" s="11" t="str" cm="1">
        <f t="array" ref="Y2471">_xlfn.IFS(S2471&lt;=2,"High",S2471=3,"Moderate",S2471&lt;=5,"Low")</f>
        <v>High</v>
      </c>
      <c r="Z2471" s="11">
        <v>2</v>
      </c>
      <c r="AA2471" s="11" t="str" cm="1">
        <f t="array" ref="AA2471">_xlfn.IFS(S2471&lt;=2,"High",S2471=3,"Moderate",S2471&lt;=5,"Low")</f>
        <v>High</v>
      </c>
      <c r="AB2471" s="9">
        <v>45059</v>
      </c>
      <c r="AC2471" s="11" t="s">
        <v>91</v>
      </c>
      <c r="AD2471" s="11" t="s">
        <v>50</v>
      </c>
      <c r="AE2471" s="11" t="s">
        <v>72</v>
      </c>
      <c r="AF2471" s="11">
        <v>3</v>
      </c>
      <c r="AG2471" s="12">
        <v>415.18</v>
      </c>
      <c r="AH2471" s="11">
        <v>54</v>
      </c>
      <c r="AI2471" s="11" t="str" cm="1">
        <f t="array" ref="AI2471">_xlfn.IFS(AH2471&lt;=25,"Young",AH2471&lt;=50,"Adult",AH2471&gt;50,"Old")</f>
        <v>Old</v>
      </c>
    </row>
    <row r="2472" spans="1:35" x14ac:dyDescent="0.35">
      <c r="A2472" s="7">
        <v>3007</v>
      </c>
      <c r="B2472" s="5">
        <v>43545</v>
      </c>
      <c r="C2472" s="6">
        <f t="shared" ca="1" si="38"/>
        <v>7.1638888888888888</v>
      </c>
      <c r="D2472" s="7" t="s">
        <v>105</v>
      </c>
      <c r="E2472" s="7" t="s">
        <v>53</v>
      </c>
      <c r="F2472" s="7" t="s">
        <v>29</v>
      </c>
      <c r="G2472" s="7" t="s">
        <v>45</v>
      </c>
      <c r="H2472" s="7" t="s">
        <v>44</v>
      </c>
      <c r="I2472" s="7" t="s">
        <v>54</v>
      </c>
      <c r="J2472" s="7" t="s">
        <v>33</v>
      </c>
      <c r="K2472" s="7" t="s">
        <v>64</v>
      </c>
      <c r="L2472" s="5">
        <v>54709</v>
      </c>
      <c r="M2472" s="7" t="s">
        <v>35</v>
      </c>
      <c r="N2472" s="7" t="s">
        <v>36</v>
      </c>
      <c r="O2472" s="7" t="s">
        <v>71</v>
      </c>
      <c r="P2472" s="7" t="s">
        <v>66</v>
      </c>
      <c r="Q2472" s="7" t="s">
        <v>39</v>
      </c>
      <c r="R2472" s="7" cm="1">
        <f t="array" ref="R2472">_xlfn.IFS(Table3[[#This Row],[Performance Levels]]="Exceeds",4,Table3[[#This Row],[Performance Levels]]="Fully Meets",3,Table3[[#This Row],[Performance Levels]]="PIP",1,Table3[[#This Row],[Performance Levels]]="Needs Improvement",2)</f>
        <v>3</v>
      </c>
      <c r="S2472" s="7">
        <v>2</v>
      </c>
      <c r="T2472" s="7" t="str" cm="1">
        <f t="array" ref="T2472">_xlfn.IFS(S2472&lt;=2,"Excellent",S2472=3,"Average",S2472&lt;=5,"Poor")</f>
        <v>Excellent</v>
      </c>
      <c r="U2472" s="5">
        <v>45061</v>
      </c>
      <c r="V2472" s="7">
        <v>2</v>
      </c>
      <c r="W2472" s="7" t="str" cm="1">
        <f t="array" ref="W2472">_xlfn.IFS(S2472&lt;=2,"High",S2472=3,"Moderate",S2472&lt;=5,"Low")</f>
        <v>High</v>
      </c>
      <c r="X2472" s="7">
        <v>5</v>
      </c>
      <c r="Y2472" s="7" t="str" cm="1">
        <f t="array" ref="Y2472">_xlfn.IFS(S2472&lt;=2,"High",S2472=3,"Moderate",S2472&lt;=5,"Low")</f>
        <v>High</v>
      </c>
      <c r="Z2472" s="7">
        <v>3</v>
      </c>
      <c r="AA2472" s="7" t="str" cm="1">
        <f t="array" ref="AA2472">_xlfn.IFS(S2472&lt;=2,"High",S2472=3,"Moderate",S2472&lt;=5,"Low")</f>
        <v>High</v>
      </c>
      <c r="AB2472" s="5">
        <v>45126</v>
      </c>
      <c r="AC2472" s="7" t="s">
        <v>49</v>
      </c>
      <c r="AD2472" s="7" t="s">
        <v>50</v>
      </c>
      <c r="AE2472" s="7" t="s">
        <v>51</v>
      </c>
      <c r="AF2472" s="7">
        <v>5</v>
      </c>
      <c r="AG2472" s="8">
        <v>147.35</v>
      </c>
      <c r="AH2472" s="7">
        <v>70</v>
      </c>
      <c r="AI2472" s="7" t="str" cm="1">
        <f t="array" ref="AI2472">_xlfn.IFS(AH2472&lt;=25,"Young",AH2472&lt;=50,"Adult",AH2472&gt;50,"Old")</f>
        <v>Old</v>
      </c>
    </row>
    <row r="2473" spans="1:35" x14ac:dyDescent="0.35">
      <c r="A2473" s="11">
        <v>3008</v>
      </c>
      <c r="B2473" s="9">
        <v>43924</v>
      </c>
      <c r="C2473" s="10">
        <f t="shared" ca="1" si="38"/>
        <v>6.1305555555555555</v>
      </c>
      <c r="D2473" s="11" t="s">
        <v>105</v>
      </c>
      <c r="E2473" s="11" t="s">
        <v>93</v>
      </c>
      <c r="F2473" s="11" t="s">
        <v>29</v>
      </c>
      <c r="G2473" s="11" t="s">
        <v>54</v>
      </c>
      <c r="H2473" s="11" t="s">
        <v>44</v>
      </c>
      <c r="I2473" s="11" t="s">
        <v>54</v>
      </c>
      <c r="J2473" s="11" t="s">
        <v>33</v>
      </c>
      <c r="K2473" s="11" t="s">
        <v>57</v>
      </c>
      <c r="L2473" s="9">
        <v>28190</v>
      </c>
      <c r="M2473" s="11" t="s">
        <v>35</v>
      </c>
      <c r="N2473" s="11" t="s">
        <v>36</v>
      </c>
      <c r="O2473" s="11" t="s">
        <v>71</v>
      </c>
      <c r="P2473" s="11" t="s">
        <v>38</v>
      </c>
      <c r="Q2473" s="11" t="s">
        <v>39</v>
      </c>
      <c r="R2473" s="11" cm="1">
        <f t="array" ref="R2473">_xlfn.IFS(Table3[[#This Row],[Performance Levels]]="Exceeds",4,Table3[[#This Row],[Performance Levels]]="Fully Meets",3,Table3[[#This Row],[Performance Levels]]="PIP",1,Table3[[#This Row],[Performance Levels]]="Needs Improvement",2)</f>
        <v>3</v>
      </c>
      <c r="S2473" s="11">
        <v>4</v>
      </c>
      <c r="T2473" s="11" t="str" cm="1">
        <f t="array" ref="T2473">_xlfn.IFS(S2473&lt;=2,"Excellent",S2473=3,"Average",S2473&lt;=5,"Poor")</f>
        <v>Poor</v>
      </c>
      <c r="U2473" s="9">
        <v>45025</v>
      </c>
      <c r="V2473" s="11">
        <v>2</v>
      </c>
      <c r="W2473" s="11" t="str" cm="1">
        <f t="array" ref="W2473">_xlfn.IFS(S2473&lt;=2,"High",S2473=3,"Moderate",S2473&lt;=5,"Low")</f>
        <v>Low</v>
      </c>
      <c r="X2473" s="11">
        <v>1</v>
      </c>
      <c r="Y2473" s="11" t="str" cm="1">
        <f t="array" ref="Y2473">_xlfn.IFS(S2473&lt;=2,"High",S2473=3,"Moderate",S2473&lt;=5,"Low")</f>
        <v>Low</v>
      </c>
      <c r="Z2473" s="11">
        <v>4</v>
      </c>
      <c r="AA2473" s="11" t="str" cm="1">
        <f t="array" ref="AA2473">_xlfn.IFS(S2473&lt;=2,"High",S2473=3,"Moderate",S2473&lt;=5,"Low")</f>
        <v>Low</v>
      </c>
      <c r="AB2473" s="9">
        <v>45000</v>
      </c>
      <c r="AC2473" s="11" t="s">
        <v>40</v>
      </c>
      <c r="AD2473" s="11" t="s">
        <v>41</v>
      </c>
      <c r="AE2473" s="11" t="s">
        <v>51</v>
      </c>
      <c r="AF2473" s="11">
        <v>3</v>
      </c>
      <c r="AG2473" s="12">
        <v>967.08</v>
      </c>
      <c r="AH2473" s="11">
        <v>43</v>
      </c>
      <c r="AI2473" s="11" t="str" cm="1">
        <f t="array" ref="AI2473">_xlfn.IFS(AH2473&lt;=25,"Young",AH2473&lt;=50,"Adult",AH2473&gt;50,"Old")</f>
        <v>Adult</v>
      </c>
    </row>
    <row r="2474" spans="1:35" x14ac:dyDescent="0.35">
      <c r="A2474" s="7">
        <v>3009</v>
      </c>
      <c r="B2474" s="5">
        <v>43618</v>
      </c>
      <c r="C2474" s="6">
        <f t="shared" ca="1" si="38"/>
        <v>6.9666666666666668</v>
      </c>
      <c r="D2474" s="7" t="s">
        <v>27</v>
      </c>
      <c r="E2474" s="7" t="s">
        <v>43</v>
      </c>
      <c r="F2474" s="7" t="s">
        <v>29</v>
      </c>
      <c r="G2474" s="7" t="s">
        <v>45</v>
      </c>
      <c r="H2474" s="7" t="s">
        <v>31</v>
      </c>
      <c r="I2474" s="7" t="s">
        <v>45</v>
      </c>
      <c r="J2474" s="7" t="s">
        <v>33</v>
      </c>
      <c r="K2474" s="7" t="s">
        <v>108</v>
      </c>
      <c r="L2474" s="5">
        <v>35551</v>
      </c>
      <c r="M2474" s="7" t="s">
        <v>35</v>
      </c>
      <c r="N2474" s="7" t="s">
        <v>47</v>
      </c>
      <c r="O2474" s="7" t="s">
        <v>37</v>
      </c>
      <c r="P2474" s="7" t="s">
        <v>66</v>
      </c>
      <c r="Q2474" s="7" t="s">
        <v>39</v>
      </c>
      <c r="R2474" s="7" cm="1">
        <f t="array" ref="R2474">_xlfn.IFS(Table3[[#This Row],[Performance Levels]]="Exceeds",4,Table3[[#This Row],[Performance Levels]]="Fully Meets",3,Table3[[#This Row],[Performance Levels]]="PIP",1,Table3[[#This Row],[Performance Levels]]="Needs Improvement",2)</f>
        <v>3</v>
      </c>
      <c r="S2474" s="7">
        <v>2</v>
      </c>
      <c r="T2474" s="7" t="str" cm="1">
        <f t="array" ref="T2474">_xlfn.IFS(S2474&lt;=2,"Excellent",S2474=3,"Average",S2474&lt;=5,"Poor")</f>
        <v>Excellent</v>
      </c>
      <c r="U2474" s="5">
        <v>44861</v>
      </c>
      <c r="V2474" s="7">
        <v>1</v>
      </c>
      <c r="W2474" s="7" t="str" cm="1">
        <f t="array" ref="W2474">_xlfn.IFS(S2474&lt;=2,"High",S2474=3,"Moderate",S2474&lt;=5,"Low")</f>
        <v>High</v>
      </c>
      <c r="X2474" s="7">
        <v>2</v>
      </c>
      <c r="Y2474" s="7" t="str" cm="1">
        <f t="array" ref="Y2474">_xlfn.IFS(S2474&lt;=2,"High",S2474=3,"Moderate",S2474&lt;=5,"Low")</f>
        <v>High</v>
      </c>
      <c r="Z2474" s="7">
        <v>4</v>
      </c>
      <c r="AA2474" s="7" t="str" cm="1">
        <f t="array" ref="AA2474">_xlfn.IFS(S2474&lt;=2,"High",S2474=3,"Moderate",S2474&lt;=5,"Low")</f>
        <v>High</v>
      </c>
      <c r="AB2474" s="5">
        <v>44885</v>
      </c>
      <c r="AC2474" s="7" t="s">
        <v>40</v>
      </c>
      <c r="AD2474" s="7" t="s">
        <v>41</v>
      </c>
      <c r="AE2474" s="7" t="s">
        <v>51</v>
      </c>
      <c r="AF2474" s="7">
        <v>4</v>
      </c>
      <c r="AG2474" s="8">
        <v>637.86</v>
      </c>
      <c r="AH2474" s="7">
        <v>22</v>
      </c>
      <c r="AI2474" s="7" t="str" cm="1">
        <f t="array" ref="AI2474">_xlfn.IFS(AH2474&lt;=25,"Young",AH2474&lt;=50,"Adult",AH2474&gt;50,"Old")</f>
        <v>Young</v>
      </c>
    </row>
    <row r="2475" spans="1:35" x14ac:dyDescent="0.35">
      <c r="A2475" s="11">
        <v>3013</v>
      </c>
      <c r="B2475" s="9">
        <v>43603</v>
      </c>
      <c r="C2475" s="10">
        <f t="shared" ca="1" si="38"/>
        <v>7.0055555555555555</v>
      </c>
      <c r="D2475" s="11" t="s">
        <v>27</v>
      </c>
      <c r="E2475" s="11" t="s">
        <v>28</v>
      </c>
      <c r="F2475" s="11" t="s">
        <v>29</v>
      </c>
      <c r="G2475" s="11" t="s">
        <v>54</v>
      </c>
      <c r="H2475" s="11" t="s">
        <v>31</v>
      </c>
      <c r="I2475" s="11" t="s">
        <v>54</v>
      </c>
      <c r="J2475" s="11" t="s">
        <v>33</v>
      </c>
      <c r="K2475" s="11" t="s">
        <v>88</v>
      </c>
      <c r="L2475" s="9">
        <v>30035</v>
      </c>
      <c r="M2475" s="11" t="s">
        <v>35</v>
      </c>
      <c r="N2475" s="11" t="s">
        <v>36</v>
      </c>
      <c r="O2475" s="11" t="s">
        <v>83</v>
      </c>
      <c r="P2475" s="11" t="s">
        <v>38</v>
      </c>
      <c r="Q2475" s="11" t="s">
        <v>106</v>
      </c>
      <c r="R2475" s="11" cm="1">
        <f t="array" ref="R2475">_xlfn.IFS(Table3[[#This Row],[Performance Levels]]="Exceeds",4,Table3[[#This Row],[Performance Levels]]="Fully Meets",3,Table3[[#This Row],[Performance Levels]]="PIP",1,Table3[[#This Row],[Performance Levels]]="Needs Improvement",2)</f>
        <v>1</v>
      </c>
      <c r="S2475" s="11">
        <v>1</v>
      </c>
      <c r="T2475" s="11" t="str" cm="1">
        <f t="array" ref="T2475">_xlfn.IFS(S2475&lt;=2,"Excellent",S2475=3,"Average",S2475&lt;=5,"Poor")</f>
        <v>Excellent</v>
      </c>
      <c r="U2475" s="9">
        <v>45120</v>
      </c>
      <c r="V2475" s="11">
        <v>5</v>
      </c>
      <c r="W2475" s="11" t="str" cm="1">
        <f t="array" ref="W2475">_xlfn.IFS(S2475&lt;=2,"High",S2475=3,"Moderate",S2475&lt;=5,"Low")</f>
        <v>High</v>
      </c>
      <c r="X2475" s="11">
        <v>2</v>
      </c>
      <c r="Y2475" s="11" t="str" cm="1">
        <f t="array" ref="Y2475">_xlfn.IFS(S2475&lt;=2,"High",S2475=3,"Moderate",S2475&lt;=5,"Low")</f>
        <v>High</v>
      </c>
      <c r="Z2475" s="11">
        <v>4</v>
      </c>
      <c r="AA2475" s="11" t="str" cm="1">
        <f t="array" ref="AA2475">_xlfn.IFS(S2475&lt;=2,"High",S2475=3,"Moderate",S2475&lt;=5,"Low")</f>
        <v>High</v>
      </c>
      <c r="AB2475" s="9">
        <v>45069</v>
      </c>
      <c r="AC2475" s="11" t="s">
        <v>40</v>
      </c>
      <c r="AD2475" s="11" t="s">
        <v>41</v>
      </c>
      <c r="AE2475" s="11" t="s">
        <v>51</v>
      </c>
      <c r="AF2475" s="11">
        <v>4</v>
      </c>
      <c r="AG2475" s="12">
        <v>776.3</v>
      </c>
      <c r="AH2475" s="11">
        <v>37</v>
      </c>
      <c r="AI2475" s="11" t="str" cm="1">
        <f t="array" ref="AI2475">_xlfn.IFS(AH2475&lt;=25,"Young",AH2475&lt;=50,"Adult",AH2475&gt;50,"Old")</f>
        <v>Adult</v>
      </c>
    </row>
    <row r="2476" spans="1:35" x14ac:dyDescent="0.35">
      <c r="A2476" s="7">
        <v>3014</v>
      </c>
      <c r="B2476" s="5">
        <v>44888</v>
      </c>
      <c r="C2476" s="6">
        <f t="shared" ca="1" si="38"/>
        <v>3.4916666666666667</v>
      </c>
      <c r="D2476" s="7" t="s">
        <v>27</v>
      </c>
      <c r="E2476" s="7" t="s">
        <v>43</v>
      </c>
      <c r="F2476" s="7" t="s">
        <v>29</v>
      </c>
      <c r="G2476" s="7" t="s">
        <v>30</v>
      </c>
      <c r="H2476" s="7" t="s">
        <v>55</v>
      </c>
      <c r="I2476" s="7" t="s">
        <v>32</v>
      </c>
      <c r="J2476" s="7" t="s">
        <v>33</v>
      </c>
      <c r="K2476" s="7" t="s">
        <v>69</v>
      </c>
      <c r="L2476" s="5">
        <v>24670</v>
      </c>
      <c r="M2476" s="7" t="s">
        <v>35</v>
      </c>
      <c r="N2476" s="7" t="s">
        <v>47</v>
      </c>
      <c r="O2476" s="7" t="s">
        <v>48</v>
      </c>
      <c r="P2476" s="7" t="s">
        <v>60</v>
      </c>
      <c r="Q2476" s="7" t="s">
        <v>106</v>
      </c>
      <c r="R2476" s="7" cm="1">
        <f t="array" ref="R2476">_xlfn.IFS(Table3[[#This Row],[Performance Levels]]="Exceeds",4,Table3[[#This Row],[Performance Levels]]="Fully Meets",3,Table3[[#This Row],[Performance Levels]]="PIP",1,Table3[[#This Row],[Performance Levels]]="Needs Improvement",2)</f>
        <v>1</v>
      </c>
      <c r="S2476" s="7">
        <v>2</v>
      </c>
      <c r="T2476" s="7" t="str" cm="1">
        <f t="array" ref="T2476">_xlfn.IFS(S2476&lt;=2,"Excellent",S2476=3,"Average",S2476&lt;=5,"Poor")</f>
        <v>Excellent</v>
      </c>
      <c r="U2476" s="5">
        <v>45004</v>
      </c>
      <c r="V2476" s="7">
        <v>3</v>
      </c>
      <c r="W2476" s="7" t="str" cm="1">
        <f t="array" ref="W2476">_xlfn.IFS(S2476&lt;=2,"High",S2476=3,"Moderate",S2476&lt;=5,"Low")</f>
        <v>High</v>
      </c>
      <c r="X2476" s="7">
        <v>4</v>
      </c>
      <c r="Y2476" s="7" t="str" cm="1">
        <f t="array" ref="Y2476">_xlfn.IFS(S2476&lt;=2,"High",S2476=3,"Moderate",S2476&lt;=5,"Low")</f>
        <v>High</v>
      </c>
      <c r="Z2476" s="7">
        <v>2</v>
      </c>
      <c r="AA2476" s="7" t="str" cm="1">
        <f t="array" ref="AA2476">_xlfn.IFS(S2476&lt;=2,"High",S2476=3,"Moderate",S2476&lt;=5,"Low")</f>
        <v>High</v>
      </c>
      <c r="AB2476" s="5">
        <v>44958</v>
      </c>
      <c r="AC2476" s="7" t="s">
        <v>40</v>
      </c>
      <c r="AD2476" s="7" t="s">
        <v>41</v>
      </c>
      <c r="AE2476" s="7" t="s">
        <v>62</v>
      </c>
      <c r="AF2476" s="7">
        <v>3</v>
      </c>
      <c r="AG2476" s="8">
        <v>326.37</v>
      </c>
      <c r="AH2476" s="7">
        <v>55</v>
      </c>
      <c r="AI2476" s="7" t="str" cm="1">
        <f t="array" ref="AI2476">_xlfn.IFS(AH2476&lt;=25,"Young",AH2476&lt;=50,"Adult",AH2476&gt;50,"Old")</f>
        <v>Old</v>
      </c>
    </row>
    <row r="2477" spans="1:35" x14ac:dyDescent="0.35">
      <c r="A2477" s="11">
        <v>3015</v>
      </c>
      <c r="B2477" s="9">
        <v>44167</v>
      </c>
      <c r="C2477" s="10">
        <f t="shared" ca="1" si="38"/>
        <v>5.4666666666666668</v>
      </c>
      <c r="D2477" s="11" t="s">
        <v>27</v>
      </c>
      <c r="E2477" s="11" t="s">
        <v>86</v>
      </c>
      <c r="F2477" s="11" t="s">
        <v>29</v>
      </c>
      <c r="G2477" s="11" t="s">
        <v>45</v>
      </c>
      <c r="H2477" s="11" t="s">
        <v>31</v>
      </c>
      <c r="I2477" s="11" t="s">
        <v>45</v>
      </c>
      <c r="J2477" s="11" t="s">
        <v>33</v>
      </c>
      <c r="K2477" s="11" t="s">
        <v>57</v>
      </c>
      <c r="L2477" s="9">
        <v>27925</v>
      </c>
      <c r="M2477" s="11" t="s">
        <v>35</v>
      </c>
      <c r="N2477" s="11" t="s">
        <v>47</v>
      </c>
      <c r="O2477" s="11" t="s">
        <v>48</v>
      </c>
      <c r="P2477" s="11" t="s">
        <v>60</v>
      </c>
      <c r="Q2477" s="11" t="s">
        <v>106</v>
      </c>
      <c r="R2477" s="11" cm="1">
        <f t="array" ref="R2477">_xlfn.IFS(Table3[[#This Row],[Performance Levels]]="Exceeds",4,Table3[[#This Row],[Performance Levels]]="Fully Meets",3,Table3[[#This Row],[Performance Levels]]="PIP",1,Table3[[#This Row],[Performance Levels]]="Needs Improvement",2)</f>
        <v>1</v>
      </c>
      <c r="S2477" s="11">
        <v>2</v>
      </c>
      <c r="T2477" s="11" t="str" cm="1">
        <f t="array" ref="T2477">_xlfn.IFS(S2477&lt;=2,"Excellent",S2477=3,"Average",S2477&lt;=5,"Poor")</f>
        <v>Excellent</v>
      </c>
      <c r="U2477" s="9">
        <v>44899</v>
      </c>
      <c r="V2477" s="11">
        <v>5</v>
      </c>
      <c r="W2477" s="11" t="str" cm="1">
        <f t="array" ref="W2477">_xlfn.IFS(S2477&lt;=2,"High",S2477=3,"Moderate",S2477&lt;=5,"Low")</f>
        <v>High</v>
      </c>
      <c r="X2477" s="11">
        <v>5</v>
      </c>
      <c r="Y2477" s="11" t="str" cm="1">
        <f t="array" ref="Y2477">_xlfn.IFS(S2477&lt;=2,"High",S2477=3,"Moderate",S2477&lt;=5,"Low")</f>
        <v>High</v>
      </c>
      <c r="Z2477" s="11">
        <v>5</v>
      </c>
      <c r="AA2477" s="11" t="str" cm="1">
        <f t="array" ref="AA2477">_xlfn.IFS(S2477&lt;=2,"High",S2477=3,"Moderate",S2477&lt;=5,"Low")</f>
        <v>High</v>
      </c>
      <c r="AB2477" s="9">
        <v>44883</v>
      </c>
      <c r="AC2477" s="11" t="s">
        <v>49</v>
      </c>
      <c r="AD2477" s="11" t="s">
        <v>50</v>
      </c>
      <c r="AE2477" s="11" t="s">
        <v>62</v>
      </c>
      <c r="AF2477" s="11">
        <v>1</v>
      </c>
      <c r="AG2477" s="12">
        <v>108.95</v>
      </c>
      <c r="AH2477" s="11">
        <v>44</v>
      </c>
      <c r="AI2477" s="11" t="str" cm="1">
        <f t="array" ref="AI2477">_xlfn.IFS(AH2477&lt;=25,"Young",AH2477&lt;=50,"Adult",AH2477&gt;50,"Old")</f>
        <v>Adult</v>
      </c>
    </row>
    <row r="2478" spans="1:35" x14ac:dyDescent="0.35">
      <c r="A2478" s="7">
        <v>3016</v>
      </c>
      <c r="B2478" s="5">
        <v>44566</v>
      </c>
      <c r="C2478" s="6">
        <f t="shared" ca="1" si="38"/>
        <v>4.375</v>
      </c>
      <c r="D2478" s="7" t="s">
        <v>27</v>
      </c>
      <c r="E2478" s="7" t="s">
        <v>80</v>
      </c>
      <c r="F2478" s="7" t="s">
        <v>29</v>
      </c>
      <c r="G2478" s="7" t="s">
        <v>45</v>
      </c>
      <c r="H2478" s="7" t="s">
        <v>44</v>
      </c>
      <c r="I2478" s="7" t="s">
        <v>45</v>
      </c>
      <c r="J2478" s="7" t="s">
        <v>33</v>
      </c>
      <c r="K2478" s="7" t="s">
        <v>34</v>
      </c>
      <c r="L2478" s="5">
        <v>36709</v>
      </c>
      <c r="M2478" s="7" t="s">
        <v>35</v>
      </c>
      <c r="N2478" s="7" t="s">
        <v>47</v>
      </c>
      <c r="O2478" s="7" t="s">
        <v>71</v>
      </c>
      <c r="P2478" s="7" t="s">
        <v>38</v>
      </c>
      <c r="Q2478" s="7" t="s">
        <v>106</v>
      </c>
      <c r="R2478" s="7" cm="1">
        <f t="array" ref="R2478">_xlfn.IFS(Table3[[#This Row],[Performance Levels]]="Exceeds",4,Table3[[#This Row],[Performance Levels]]="Fully Meets",3,Table3[[#This Row],[Performance Levels]]="PIP",1,Table3[[#This Row],[Performance Levels]]="Needs Improvement",2)</f>
        <v>1</v>
      </c>
      <c r="S2478" s="7">
        <v>4</v>
      </c>
      <c r="T2478" s="7" t="str" cm="1">
        <f t="array" ref="T2478">_xlfn.IFS(S2478&lt;=2,"Excellent",S2478=3,"Average",S2478&lt;=5,"Poor")</f>
        <v>Poor</v>
      </c>
      <c r="U2478" s="5">
        <v>44894</v>
      </c>
      <c r="V2478" s="7">
        <v>3</v>
      </c>
      <c r="W2478" s="7" t="str" cm="1">
        <f t="array" ref="W2478">_xlfn.IFS(S2478&lt;=2,"High",S2478=3,"Moderate",S2478&lt;=5,"Low")</f>
        <v>Low</v>
      </c>
      <c r="X2478" s="7">
        <v>1</v>
      </c>
      <c r="Y2478" s="7" t="str" cm="1">
        <f t="array" ref="Y2478">_xlfn.IFS(S2478&lt;=2,"High",S2478=3,"Moderate",S2478&lt;=5,"Low")</f>
        <v>Low</v>
      </c>
      <c r="Z2478" s="7">
        <v>2</v>
      </c>
      <c r="AA2478" s="7" t="str" cm="1">
        <f t="array" ref="AA2478">_xlfn.IFS(S2478&lt;=2,"High",S2478=3,"Moderate",S2478&lt;=5,"Low")</f>
        <v>Low</v>
      </c>
      <c r="AB2478" s="5">
        <v>44952</v>
      </c>
      <c r="AC2478" s="7" t="s">
        <v>91</v>
      </c>
      <c r="AD2478" s="7" t="s">
        <v>41</v>
      </c>
      <c r="AE2478" s="7" t="s">
        <v>62</v>
      </c>
      <c r="AF2478" s="7">
        <v>4</v>
      </c>
      <c r="AG2478" s="8">
        <v>550.9</v>
      </c>
      <c r="AH2478" s="7">
        <v>22</v>
      </c>
      <c r="AI2478" s="7" t="str" cm="1">
        <f t="array" ref="AI2478">_xlfn.IFS(AH2478&lt;=25,"Young",AH2478&lt;=50,"Adult",AH2478&gt;50,"Old")</f>
        <v>Young</v>
      </c>
    </row>
    <row r="2479" spans="1:35" x14ac:dyDescent="0.35">
      <c r="A2479" s="11">
        <v>3017</v>
      </c>
      <c r="B2479" s="9">
        <v>45032</v>
      </c>
      <c r="C2479" s="10">
        <f t="shared" ca="1" si="38"/>
        <v>3.0944444444444446</v>
      </c>
      <c r="D2479" s="11" t="s">
        <v>27</v>
      </c>
      <c r="E2479" s="11" t="s">
        <v>53</v>
      </c>
      <c r="F2479" s="11" t="s">
        <v>29</v>
      </c>
      <c r="G2479" s="11" t="s">
        <v>54</v>
      </c>
      <c r="H2479" s="11" t="s">
        <v>55</v>
      </c>
      <c r="I2479" s="11" t="s">
        <v>54</v>
      </c>
      <c r="J2479" s="11" t="s">
        <v>33</v>
      </c>
      <c r="K2479" s="11" t="s">
        <v>69</v>
      </c>
      <c r="L2479" s="9">
        <v>34680</v>
      </c>
      <c r="M2479" s="11" t="s">
        <v>35</v>
      </c>
      <c r="N2479" s="11" t="s">
        <v>36</v>
      </c>
      <c r="O2479" s="11" t="s">
        <v>59</v>
      </c>
      <c r="P2479" s="11" t="s">
        <v>76</v>
      </c>
      <c r="Q2479" s="11" t="s">
        <v>106</v>
      </c>
      <c r="R2479" s="11" cm="1">
        <f t="array" ref="R2479">_xlfn.IFS(Table3[[#This Row],[Performance Levels]]="Exceeds",4,Table3[[#This Row],[Performance Levels]]="Fully Meets",3,Table3[[#This Row],[Performance Levels]]="PIP",1,Table3[[#This Row],[Performance Levels]]="Needs Improvement",2)</f>
        <v>1</v>
      </c>
      <c r="S2479" s="11">
        <v>5</v>
      </c>
      <c r="T2479" s="11" t="str" cm="1">
        <f t="array" ref="T2479">_xlfn.IFS(S2479&lt;=2,"Excellent",S2479=3,"Average",S2479&lt;=5,"Poor")</f>
        <v>Poor</v>
      </c>
      <c r="U2479" s="9">
        <v>44832</v>
      </c>
      <c r="V2479" s="11">
        <v>3</v>
      </c>
      <c r="W2479" s="11" t="str" cm="1">
        <f t="array" ref="W2479">_xlfn.IFS(S2479&lt;=2,"High",S2479=3,"Moderate",S2479&lt;=5,"Low")</f>
        <v>Low</v>
      </c>
      <c r="X2479" s="11">
        <v>5</v>
      </c>
      <c r="Y2479" s="11" t="str" cm="1">
        <f t="array" ref="Y2479">_xlfn.IFS(S2479&lt;=2,"High",S2479=3,"Moderate",S2479&lt;=5,"Low")</f>
        <v>Low</v>
      </c>
      <c r="Z2479" s="11">
        <v>3</v>
      </c>
      <c r="AA2479" s="11" t="str" cm="1">
        <f t="array" ref="AA2479">_xlfn.IFS(S2479&lt;=2,"High",S2479=3,"Moderate",S2479&lt;=5,"Low")</f>
        <v>Low</v>
      </c>
      <c r="AB2479" s="9">
        <v>44792</v>
      </c>
      <c r="AC2479" s="11" t="s">
        <v>67</v>
      </c>
      <c r="AD2479" s="11" t="s">
        <v>41</v>
      </c>
      <c r="AE2479" s="11" t="s">
        <v>51</v>
      </c>
      <c r="AF2479" s="11">
        <v>4</v>
      </c>
      <c r="AG2479" s="12">
        <v>795.89</v>
      </c>
      <c r="AH2479" s="11">
        <v>29</v>
      </c>
      <c r="AI2479" s="11" t="str" cm="1">
        <f t="array" ref="AI2479">_xlfn.IFS(AH2479&lt;=25,"Young",AH2479&lt;=50,"Adult",AH2479&gt;50,"Old")</f>
        <v>Adult</v>
      </c>
    </row>
    <row r="2480" spans="1:35" x14ac:dyDescent="0.35">
      <c r="A2480" s="7">
        <v>3018</v>
      </c>
      <c r="B2480" s="5">
        <v>44114</v>
      </c>
      <c r="C2480" s="6">
        <f t="shared" ca="1" si="38"/>
        <v>5.6111111111111107</v>
      </c>
      <c r="D2480" s="7" t="s">
        <v>27</v>
      </c>
      <c r="E2480" s="7" t="s">
        <v>93</v>
      </c>
      <c r="F2480" s="7" t="s">
        <v>29</v>
      </c>
      <c r="G2480" s="7" t="s">
        <v>30</v>
      </c>
      <c r="H2480" s="7" t="s">
        <v>31</v>
      </c>
      <c r="I2480" s="7" t="s">
        <v>45</v>
      </c>
      <c r="J2480" s="7" t="s">
        <v>33</v>
      </c>
      <c r="K2480" s="7" t="s">
        <v>95</v>
      </c>
      <c r="L2480" s="5">
        <v>27193</v>
      </c>
      <c r="M2480" s="7" t="s">
        <v>35</v>
      </c>
      <c r="N2480" s="7" t="s">
        <v>36</v>
      </c>
      <c r="O2480" s="7" t="s">
        <v>71</v>
      </c>
      <c r="P2480" s="7" t="s">
        <v>38</v>
      </c>
      <c r="Q2480" s="7" t="s">
        <v>106</v>
      </c>
      <c r="R2480" s="7" cm="1">
        <f t="array" ref="R2480">_xlfn.IFS(Table3[[#This Row],[Performance Levels]]="Exceeds",4,Table3[[#This Row],[Performance Levels]]="Fully Meets",3,Table3[[#This Row],[Performance Levels]]="PIP",1,Table3[[#This Row],[Performance Levels]]="Needs Improvement",2)</f>
        <v>1</v>
      </c>
      <c r="S2480" s="7">
        <v>2</v>
      </c>
      <c r="T2480" s="7" t="str" cm="1">
        <f t="array" ref="T2480">_xlfn.IFS(S2480&lt;=2,"Excellent",S2480=3,"Average",S2480&lt;=5,"Poor")</f>
        <v>Excellent</v>
      </c>
      <c r="U2480" s="5">
        <v>44817</v>
      </c>
      <c r="V2480" s="7">
        <v>1</v>
      </c>
      <c r="W2480" s="7" t="str" cm="1">
        <f t="array" ref="W2480">_xlfn.IFS(S2480&lt;=2,"High",S2480=3,"Moderate",S2480&lt;=5,"Low")</f>
        <v>High</v>
      </c>
      <c r="X2480" s="7">
        <v>1</v>
      </c>
      <c r="Y2480" s="7" t="str" cm="1">
        <f t="array" ref="Y2480">_xlfn.IFS(S2480&lt;=2,"High",S2480=3,"Moderate",S2480&lt;=5,"Low")</f>
        <v>High</v>
      </c>
      <c r="Z2480" s="7">
        <v>4</v>
      </c>
      <c r="AA2480" s="7" t="str" cm="1">
        <f t="array" ref="AA2480">_xlfn.IFS(S2480&lt;=2,"High",S2480=3,"Moderate",S2480&lt;=5,"Low")</f>
        <v>High</v>
      </c>
      <c r="AB2480" s="5">
        <v>45018</v>
      </c>
      <c r="AC2480" s="7" t="s">
        <v>91</v>
      </c>
      <c r="AD2480" s="7" t="s">
        <v>50</v>
      </c>
      <c r="AE2480" s="7" t="s">
        <v>72</v>
      </c>
      <c r="AF2480" s="7">
        <v>1</v>
      </c>
      <c r="AG2480" s="8">
        <v>980.49</v>
      </c>
      <c r="AH2480" s="7">
        <v>46</v>
      </c>
      <c r="AI2480" s="7" t="str" cm="1">
        <f t="array" ref="AI2480">_xlfn.IFS(AH2480&lt;=25,"Young",AH2480&lt;=50,"Adult",AH2480&gt;50,"Old")</f>
        <v>Adult</v>
      </c>
    </row>
    <row r="2481" spans="1:35" x14ac:dyDescent="0.35">
      <c r="A2481" s="11">
        <v>3019</v>
      </c>
      <c r="B2481" s="9">
        <v>44666</v>
      </c>
      <c r="C2481" s="10">
        <f t="shared" ca="1" si="38"/>
        <v>4.0972222222222223</v>
      </c>
      <c r="D2481" s="11" t="s">
        <v>27</v>
      </c>
      <c r="E2481" s="11" t="s">
        <v>84</v>
      </c>
      <c r="F2481" s="11" t="s">
        <v>29</v>
      </c>
      <c r="G2481" s="11" t="s">
        <v>30</v>
      </c>
      <c r="H2481" s="11" t="s">
        <v>55</v>
      </c>
      <c r="I2481" s="11" t="s">
        <v>54</v>
      </c>
      <c r="J2481" s="11" t="s">
        <v>33</v>
      </c>
      <c r="K2481" s="11" t="s">
        <v>34</v>
      </c>
      <c r="L2481" s="9">
        <v>29119</v>
      </c>
      <c r="M2481" s="11" t="s">
        <v>35</v>
      </c>
      <c r="N2481" s="11" t="s">
        <v>36</v>
      </c>
      <c r="O2481" s="11" t="s">
        <v>83</v>
      </c>
      <c r="P2481" s="11" t="s">
        <v>66</v>
      </c>
      <c r="Q2481" s="11" t="s">
        <v>106</v>
      </c>
      <c r="R2481" s="11" cm="1">
        <f t="array" ref="R2481">_xlfn.IFS(Table3[[#This Row],[Performance Levels]]="Exceeds",4,Table3[[#This Row],[Performance Levels]]="Fully Meets",3,Table3[[#This Row],[Performance Levels]]="PIP",1,Table3[[#This Row],[Performance Levels]]="Needs Improvement",2)</f>
        <v>1</v>
      </c>
      <c r="S2481" s="11">
        <v>2</v>
      </c>
      <c r="T2481" s="11" t="str" cm="1">
        <f t="array" ref="T2481">_xlfn.IFS(S2481&lt;=2,"Excellent",S2481=3,"Average",S2481&lt;=5,"Poor")</f>
        <v>Excellent</v>
      </c>
      <c r="U2481" s="9">
        <v>44815</v>
      </c>
      <c r="V2481" s="11">
        <v>3</v>
      </c>
      <c r="W2481" s="11" t="str" cm="1">
        <f t="array" ref="W2481">_xlfn.IFS(S2481&lt;=2,"High",S2481=3,"Moderate",S2481&lt;=5,"Low")</f>
        <v>High</v>
      </c>
      <c r="X2481" s="11">
        <v>4</v>
      </c>
      <c r="Y2481" s="11" t="str" cm="1">
        <f t="array" ref="Y2481">_xlfn.IFS(S2481&lt;=2,"High",S2481=3,"Moderate",S2481&lt;=5,"Low")</f>
        <v>High</v>
      </c>
      <c r="Z2481" s="11">
        <v>2</v>
      </c>
      <c r="AA2481" s="11" t="str" cm="1">
        <f t="array" ref="AA2481">_xlfn.IFS(S2481&lt;=2,"High",S2481=3,"Moderate",S2481&lt;=5,"Low")</f>
        <v>High</v>
      </c>
      <c r="AB2481" s="9">
        <v>44883</v>
      </c>
      <c r="AC2481" s="11" t="s">
        <v>67</v>
      </c>
      <c r="AD2481" s="11" t="s">
        <v>50</v>
      </c>
      <c r="AE2481" s="11" t="s">
        <v>42</v>
      </c>
      <c r="AF2481" s="11">
        <v>1</v>
      </c>
      <c r="AG2481" s="12">
        <v>155.46</v>
      </c>
      <c r="AH2481" s="11">
        <v>43</v>
      </c>
      <c r="AI2481" s="11" t="str" cm="1">
        <f t="array" ref="AI2481">_xlfn.IFS(AH2481&lt;=25,"Young",AH2481&lt;=50,"Adult",AH2481&gt;50,"Old")</f>
        <v>Adult</v>
      </c>
    </row>
    <row r="2482" spans="1:35" x14ac:dyDescent="0.35">
      <c r="A2482" s="7">
        <v>3020</v>
      </c>
      <c r="B2482" s="5">
        <v>45132</v>
      </c>
      <c r="C2482" s="6">
        <f t="shared" ca="1" si="38"/>
        <v>2.8194444444444446</v>
      </c>
      <c r="D2482" s="7" t="s">
        <v>27</v>
      </c>
      <c r="E2482" s="7" t="s">
        <v>63</v>
      </c>
      <c r="F2482" s="7" t="s">
        <v>29</v>
      </c>
      <c r="G2482" s="7" t="s">
        <v>45</v>
      </c>
      <c r="H2482" s="7" t="s">
        <v>31</v>
      </c>
      <c r="I2482" s="7" t="s">
        <v>45</v>
      </c>
      <c r="J2482" s="7" t="s">
        <v>33</v>
      </c>
      <c r="K2482" s="7" t="s">
        <v>64</v>
      </c>
      <c r="L2482" s="5">
        <v>52603</v>
      </c>
      <c r="M2482" s="7" t="s">
        <v>35</v>
      </c>
      <c r="N2482" s="7" t="s">
        <v>47</v>
      </c>
      <c r="O2482" s="7" t="s">
        <v>71</v>
      </c>
      <c r="P2482" s="7" t="s">
        <v>38</v>
      </c>
      <c r="Q2482" s="7" t="s">
        <v>106</v>
      </c>
      <c r="R2482" s="7" cm="1">
        <f t="array" ref="R2482">_xlfn.IFS(Table3[[#This Row],[Performance Levels]]="Exceeds",4,Table3[[#This Row],[Performance Levels]]="Fully Meets",3,Table3[[#This Row],[Performance Levels]]="PIP",1,Table3[[#This Row],[Performance Levels]]="Needs Improvement",2)</f>
        <v>1</v>
      </c>
      <c r="S2482" s="7">
        <v>2</v>
      </c>
      <c r="T2482" s="7" t="str" cm="1">
        <f t="array" ref="T2482">_xlfn.IFS(S2482&lt;=2,"Excellent",S2482=3,"Average",S2482&lt;=5,"Poor")</f>
        <v>Excellent</v>
      </c>
      <c r="U2482" s="5">
        <v>45135</v>
      </c>
      <c r="V2482" s="7">
        <v>2</v>
      </c>
      <c r="W2482" s="7" t="str" cm="1">
        <f t="array" ref="W2482">_xlfn.IFS(S2482&lt;=2,"High",S2482=3,"Moderate",S2482&lt;=5,"Low")</f>
        <v>High</v>
      </c>
      <c r="X2482" s="7">
        <v>5</v>
      </c>
      <c r="Y2482" s="7" t="str" cm="1">
        <f t="array" ref="Y2482">_xlfn.IFS(S2482&lt;=2,"High",S2482=3,"Moderate",S2482&lt;=5,"Low")</f>
        <v>High</v>
      </c>
      <c r="Z2482" s="7">
        <v>1</v>
      </c>
      <c r="AA2482" s="7" t="str" cm="1">
        <f t="array" ref="AA2482">_xlfn.IFS(S2482&lt;=2,"High",S2482=3,"Moderate",S2482&lt;=5,"Low")</f>
        <v>High</v>
      </c>
      <c r="AB2482" s="5">
        <v>45096</v>
      </c>
      <c r="AC2482" s="7" t="s">
        <v>61</v>
      </c>
      <c r="AD2482" s="7" t="s">
        <v>50</v>
      </c>
      <c r="AE2482" s="7" t="s">
        <v>62</v>
      </c>
      <c r="AF2482" s="7">
        <v>2</v>
      </c>
      <c r="AG2482" s="8">
        <v>367.74</v>
      </c>
      <c r="AH2482" s="7">
        <v>79</v>
      </c>
      <c r="AI2482" s="7" t="str" cm="1">
        <f t="array" ref="AI2482">_xlfn.IFS(AH2482&lt;=25,"Young",AH2482&lt;=50,"Adult",AH2482&gt;50,"Old")</f>
        <v>Old</v>
      </c>
    </row>
    <row r="2483" spans="1:35" x14ac:dyDescent="0.35">
      <c r="A2483" s="11">
        <v>3021</v>
      </c>
      <c r="B2483" s="9">
        <v>44074</v>
      </c>
      <c r="C2483" s="10">
        <f t="shared" ca="1" si="38"/>
        <v>5.7222222222222223</v>
      </c>
      <c r="D2483" s="11" t="s">
        <v>27</v>
      </c>
      <c r="E2483" s="11" t="s">
        <v>73</v>
      </c>
      <c r="F2483" s="11" t="s">
        <v>29</v>
      </c>
      <c r="G2483" s="11" t="s">
        <v>30</v>
      </c>
      <c r="H2483" s="11" t="s">
        <v>44</v>
      </c>
      <c r="I2483" s="11" t="s">
        <v>32</v>
      </c>
      <c r="J2483" s="11" t="s">
        <v>33</v>
      </c>
      <c r="K2483" s="11" t="s">
        <v>100</v>
      </c>
      <c r="L2483" s="9">
        <v>31911</v>
      </c>
      <c r="M2483" s="11" t="s">
        <v>35</v>
      </c>
      <c r="N2483" s="11" t="s">
        <v>47</v>
      </c>
      <c r="O2483" s="11" t="s">
        <v>59</v>
      </c>
      <c r="P2483" s="11" t="s">
        <v>60</v>
      </c>
      <c r="Q2483" s="11" t="s">
        <v>106</v>
      </c>
      <c r="R2483" s="11" cm="1">
        <f t="array" ref="R2483">_xlfn.IFS(Table3[[#This Row],[Performance Levels]]="Exceeds",4,Table3[[#This Row],[Performance Levels]]="Fully Meets",3,Table3[[#This Row],[Performance Levels]]="PIP",1,Table3[[#This Row],[Performance Levels]]="Needs Improvement",2)</f>
        <v>1</v>
      </c>
      <c r="S2483" s="11">
        <v>2</v>
      </c>
      <c r="T2483" s="11" t="str" cm="1">
        <f t="array" ref="T2483">_xlfn.IFS(S2483&lt;=2,"Excellent",S2483=3,"Average",S2483&lt;=5,"Poor")</f>
        <v>Excellent</v>
      </c>
      <c r="U2483" s="9">
        <v>44853</v>
      </c>
      <c r="V2483" s="11">
        <v>5</v>
      </c>
      <c r="W2483" s="11" t="str" cm="1">
        <f t="array" ref="W2483">_xlfn.IFS(S2483&lt;=2,"High",S2483=3,"Moderate",S2483&lt;=5,"Low")</f>
        <v>High</v>
      </c>
      <c r="X2483" s="11">
        <v>3</v>
      </c>
      <c r="Y2483" s="11" t="str" cm="1">
        <f t="array" ref="Y2483">_xlfn.IFS(S2483&lt;=2,"High",S2483=3,"Moderate",S2483&lt;=5,"Low")</f>
        <v>High</v>
      </c>
      <c r="Z2483" s="11">
        <v>4</v>
      </c>
      <c r="AA2483" s="11" t="str" cm="1">
        <f t="array" ref="AA2483">_xlfn.IFS(S2483&lt;=2,"High",S2483=3,"Moderate",S2483&lt;=5,"Low")</f>
        <v>High</v>
      </c>
      <c r="AB2483" s="9">
        <v>45142</v>
      </c>
      <c r="AC2483" s="11" t="s">
        <v>49</v>
      </c>
      <c r="AD2483" s="11" t="s">
        <v>50</v>
      </c>
      <c r="AE2483" s="11" t="s">
        <v>72</v>
      </c>
      <c r="AF2483" s="11">
        <v>3</v>
      </c>
      <c r="AG2483" s="12">
        <v>115.55</v>
      </c>
      <c r="AH2483" s="11">
        <v>33</v>
      </c>
      <c r="AI2483" s="11" t="str" cm="1">
        <f t="array" ref="AI2483">_xlfn.IFS(AH2483&lt;=25,"Young",AH2483&lt;=50,"Adult",AH2483&gt;50,"Old")</f>
        <v>Adult</v>
      </c>
    </row>
    <row r="2484" spans="1:35" x14ac:dyDescent="0.35">
      <c r="A2484" s="7">
        <v>3022</v>
      </c>
      <c r="B2484" s="5">
        <v>43383</v>
      </c>
      <c r="C2484" s="6">
        <f t="shared" ca="1" si="38"/>
        <v>7.6111111111111107</v>
      </c>
      <c r="D2484" s="7" t="s">
        <v>27</v>
      </c>
      <c r="E2484" s="7" t="s">
        <v>68</v>
      </c>
      <c r="F2484" s="7" t="s">
        <v>29</v>
      </c>
      <c r="G2484" s="7" t="s">
        <v>54</v>
      </c>
      <c r="H2484" s="7" t="s">
        <v>31</v>
      </c>
      <c r="I2484" s="7" t="s">
        <v>54</v>
      </c>
      <c r="J2484" s="7" t="s">
        <v>33</v>
      </c>
      <c r="K2484" s="7" t="s">
        <v>88</v>
      </c>
      <c r="L2484" s="5">
        <v>27957</v>
      </c>
      <c r="M2484" s="7" t="s">
        <v>35</v>
      </c>
      <c r="N2484" s="7" t="s">
        <v>47</v>
      </c>
      <c r="O2484" s="7" t="s">
        <v>59</v>
      </c>
      <c r="P2484" s="7" t="s">
        <v>66</v>
      </c>
      <c r="Q2484" s="7" t="s">
        <v>106</v>
      </c>
      <c r="R2484" s="7" cm="1">
        <f t="array" ref="R2484">_xlfn.IFS(Table3[[#This Row],[Performance Levels]]="Exceeds",4,Table3[[#This Row],[Performance Levels]]="Fully Meets",3,Table3[[#This Row],[Performance Levels]]="PIP",1,Table3[[#This Row],[Performance Levels]]="Needs Improvement",2)</f>
        <v>1</v>
      </c>
      <c r="S2484" s="7">
        <v>1</v>
      </c>
      <c r="T2484" s="7" t="str" cm="1">
        <f t="array" ref="T2484">_xlfn.IFS(S2484&lt;=2,"Excellent",S2484=3,"Average",S2484&lt;=5,"Poor")</f>
        <v>Excellent</v>
      </c>
      <c r="U2484" s="5">
        <v>44962</v>
      </c>
      <c r="V2484" s="7">
        <v>2</v>
      </c>
      <c r="W2484" s="7" t="str" cm="1">
        <f t="array" ref="W2484">_xlfn.IFS(S2484&lt;=2,"High",S2484=3,"Moderate",S2484&lt;=5,"Low")</f>
        <v>High</v>
      </c>
      <c r="X2484" s="7">
        <v>2</v>
      </c>
      <c r="Y2484" s="7" t="str" cm="1">
        <f t="array" ref="Y2484">_xlfn.IFS(S2484&lt;=2,"High",S2484=3,"Moderate",S2484&lt;=5,"Low")</f>
        <v>High</v>
      </c>
      <c r="Z2484" s="7">
        <v>3</v>
      </c>
      <c r="AA2484" s="7" t="str" cm="1">
        <f t="array" ref="AA2484">_xlfn.IFS(S2484&lt;=2,"High",S2484=3,"Moderate",S2484&lt;=5,"Low")</f>
        <v>High</v>
      </c>
      <c r="AB2484" s="5">
        <v>44910</v>
      </c>
      <c r="AC2484" s="7" t="s">
        <v>91</v>
      </c>
      <c r="AD2484" s="7" t="s">
        <v>50</v>
      </c>
      <c r="AE2484" s="7" t="s">
        <v>62</v>
      </c>
      <c r="AF2484" s="7">
        <v>3</v>
      </c>
      <c r="AG2484" s="8">
        <v>848.52</v>
      </c>
      <c r="AH2484" s="7">
        <v>42</v>
      </c>
      <c r="AI2484" s="7" t="str" cm="1">
        <f t="array" ref="AI2484">_xlfn.IFS(AH2484&lt;=25,"Young",AH2484&lt;=50,"Adult",AH2484&gt;50,"Old")</f>
        <v>Adult</v>
      </c>
    </row>
    <row r="2485" spans="1:35" x14ac:dyDescent="0.35">
      <c r="A2485" s="11">
        <v>3023</v>
      </c>
      <c r="B2485" s="9">
        <v>43480</v>
      </c>
      <c r="C2485" s="10">
        <f t="shared" ca="1" si="38"/>
        <v>7.3472222222222223</v>
      </c>
      <c r="D2485" s="11" t="s">
        <v>105</v>
      </c>
      <c r="E2485" s="11" t="s">
        <v>63</v>
      </c>
      <c r="F2485" s="11" t="s">
        <v>107</v>
      </c>
      <c r="G2485" s="11" t="s">
        <v>30</v>
      </c>
      <c r="H2485" s="11" t="s">
        <v>55</v>
      </c>
      <c r="I2485" s="11" t="s">
        <v>45</v>
      </c>
      <c r="J2485" s="11" t="s">
        <v>33</v>
      </c>
      <c r="K2485" s="11" t="s">
        <v>64</v>
      </c>
      <c r="L2485" s="9">
        <v>21215</v>
      </c>
      <c r="M2485" s="11" t="s">
        <v>35</v>
      </c>
      <c r="N2485" s="11" t="s">
        <v>36</v>
      </c>
      <c r="O2485" s="11" t="s">
        <v>71</v>
      </c>
      <c r="P2485" s="11" t="s">
        <v>38</v>
      </c>
      <c r="Q2485" s="11" t="s">
        <v>106</v>
      </c>
      <c r="R2485" s="11" cm="1">
        <f t="array" ref="R2485">_xlfn.IFS(Table3[[#This Row],[Performance Levels]]="Exceeds",4,Table3[[#This Row],[Performance Levels]]="Fully Meets",3,Table3[[#This Row],[Performance Levels]]="PIP",1,Table3[[#This Row],[Performance Levels]]="Needs Improvement",2)</f>
        <v>1</v>
      </c>
      <c r="S2485" s="11">
        <v>2</v>
      </c>
      <c r="T2485" s="11" t="str" cm="1">
        <f t="array" ref="T2485">_xlfn.IFS(S2485&lt;=2,"Excellent",S2485=3,"Average",S2485&lt;=5,"Poor")</f>
        <v>Excellent</v>
      </c>
      <c r="U2485" s="9">
        <v>44823</v>
      </c>
      <c r="V2485" s="11">
        <v>3</v>
      </c>
      <c r="W2485" s="11" t="str" cm="1">
        <f t="array" ref="W2485">_xlfn.IFS(S2485&lt;=2,"High",S2485=3,"Moderate",S2485&lt;=5,"Low")</f>
        <v>High</v>
      </c>
      <c r="X2485" s="11">
        <v>5</v>
      </c>
      <c r="Y2485" s="11" t="str" cm="1">
        <f t="array" ref="Y2485">_xlfn.IFS(S2485&lt;=2,"High",S2485=3,"Moderate",S2485&lt;=5,"Low")</f>
        <v>High</v>
      </c>
      <c r="Z2485" s="11">
        <v>3</v>
      </c>
      <c r="AA2485" s="11" t="str" cm="1">
        <f t="array" ref="AA2485">_xlfn.IFS(S2485&lt;=2,"High",S2485=3,"Moderate",S2485&lt;=5,"Low")</f>
        <v>High</v>
      </c>
      <c r="AB2485" s="9">
        <v>45050</v>
      </c>
      <c r="AC2485" s="11" t="s">
        <v>61</v>
      </c>
      <c r="AD2485" s="11" t="s">
        <v>41</v>
      </c>
      <c r="AE2485" s="11" t="s">
        <v>72</v>
      </c>
      <c r="AF2485" s="11">
        <v>5</v>
      </c>
      <c r="AG2485" s="12">
        <v>321.61</v>
      </c>
      <c r="AH2485" s="11">
        <v>61</v>
      </c>
      <c r="AI2485" s="11" t="str" cm="1">
        <f t="array" ref="AI2485">_xlfn.IFS(AH2485&lt;=25,"Young",AH2485&lt;=50,"Adult",AH2485&gt;50,"Old")</f>
        <v>Old</v>
      </c>
    </row>
    <row r="2486" spans="1:35" x14ac:dyDescent="0.35">
      <c r="A2486" s="7">
        <v>3024</v>
      </c>
      <c r="B2486" s="5">
        <v>44556</v>
      </c>
      <c r="C2486" s="6">
        <f t="shared" ca="1" si="38"/>
        <v>4.4000000000000004</v>
      </c>
      <c r="D2486" s="7" t="s">
        <v>105</v>
      </c>
      <c r="E2486" s="7" t="s">
        <v>68</v>
      </c>
      <c r="F2486" s="7" t="s">
        <v>29</v>
      </c>
      <c r="G2486" s="7" t="s">
        <v>30</v>
      </c>
      <c r="H2486" s="7" t="s">
        <v>44</v>
      </c>
      <c r="I2486" s="7" t="s">
        <v>54</v>
      </c>
      <c r="J2486" s="7" t="s">
        <v>33</v>
      </c>
      <c r="K2486" s="7" t="s">
        <v>95</v>
      </c>
      <c r="L2486" s="5">
        <v>22733</v>
      </c>
      <c r="M2486" s="7" t="s">
        <v>35</v>
      </c>
      <c r="N2486" s="7" t="s">
        <v>36</v>
      </c>
      <c r="O2486" s="7" t="s">
        <v>48</v>
      </c>
      <c r="P2486" s="7" t="s">
        <v>38</v>
      </c>
      <c r="Q2486" s="7" t="s">
        <v>39</v>
      </c>
      <c r="R2486" s="7" cm="1">
        <f t="array" ref="R2486">_xlfn.IFS(Table3[[#This Row],[Performance Levels]]="Exceeds",4,Table3[[#This Row],[Performance Levels]]="Fully Meets",3,Table3[[#This Row],[Performance Levels]]="PIP",1,Table3[[#This Row],[Performance Levels]]="Needs Improvement",2)</f>
        <v>3</v>
      </c>
      <c r="S2486" s="7">
        <v>2</v>
      </c>
      <c r="T2486" s="7" t="str" cm="1">
        <f t="array" ref="T2486">_xlfn.IFS(S2486&lt;=2,"Excellent",S2486=3,"Average",S2486&lt;=5,"Poor")</f>
        <v>Excellent</v>
      </c>
      <c r="U2486" s="5">
        <v>44990</v>
      </c>
      <c r="V2486" s="7">
        <v>4</v>
      </c>
      <c r="W2486" s="7" t="str" cm="1">
        <f t="array" ref="W2486">_xlfn.IFS(S2486&lt;=2,"High",S2486=3,"Moderate",S2486&lt;=5,"Low")</f>
        <v>High</v>
      </c>
      <c r="X2486" s="7">
        <v>5</v>
      </c>
      <c r="Y2486" s="7" t="str" cm="1">
        <f t="array" ref="Y2486">_xlfn.IFS(S2486&lt;=2,"High",S2486=3,"Moderate",S2486&lt;=5,"Low")</f>
        <v>High</v>
      </c>
      <c r="Z2486" s="7">
        <v>5</v>
      </c>
      <c r="AA2486" s="7" t="str" cm="1">
        <f t="array" ref="AA2486">_xlfn.IFS(S2486&lt;=2,"High",S2486=3,"Moderate",S2486&lt;=5,"Low")</f>
        <v>High</v>
      </c>
      <c r="AB2486" s="5">
        <v>44916</v>
      </c>
      <c r="AC2486" s="7" t="s">
        <v>67</v>
      </c>
      <c r="AD2486" s="7" t="s">
        <v>50</v>
      </c>
      <c r="AE2486" s="7" t="s">
        <v>72</v>
      </c>
      <c r="AF2486" s="7">
        <v>4</v>
      </c>
      <c r="AG2486" s="8">
        <v>957.12</v>
      </c>
      <c r="AH2486" s="7">
        <v>59</v>
      </c>
      <c r="AI2486" s="7" t="str" cm="1">
        <f t="array" ref="AI2486">_xlfn.IFS(AH2486&lt;=25,"Young",AH2486&lt;=50,"Adult",AH2486&gt;50,"Old")</f>
        <v>Old</v>
      </c>
    </row>
    <row r="2487" spans="1:35" x14ac:dyDescent="0.35">
      <c r="A2487" s="11">
        <v>3025</v>
      </c>
      <c r="B2487" s="9">
        <v>44704</v>
      </c>
      <c r="C2487" s="10">
        <f t="shared" ca="1" si="38"/>
        <v>3.9916666666666667</v>
      </c>
      <c r="D2487" s="11" t="s">
        <v>105</v>
      </c>
      <c r="E2487" s="11" t="s">
        <v>28</v>
      </c>
      <c r="F2487" s="11" t="s">
        <v>29</v>
      </c>
      <c r="G2487" s="11" t="s">
        <v>30</v>
      </c>
      <c r="H2487" s="11" t="s">
        <v>31</v>
      </c>
      <c r="I2487" s="11" t="s">
        <v>32</v>
      </c>
      <c r="J2487" s="11" t="s">
        <v>33</v>
      </c>
      <c r="K2487" s="11" t="s">
        <v>95</v>
      </c>
      <c r="L2487" s="9">
        <v>36248</v>
      </c>
      <c r="M2487" s="11" t="s">
        <v>35</v>
      </c>
      <c r="N2487" s="11" t="s">
        <v>36</v>
      </c>
      <c r="O2487" s="11" t="s">
        <v>71</v>
      </c>
      <c r="P2487" s="11" t="s">
        <v>66</v>
      </c>
      <c r="Q2487" s="11" t="s">
        <v>39</v>
      </c>
      <c r="R2487" s="11" cm="1">
        <f t="array" ref="R2487">_xlfn.IFS(Table3[[#This Row],[Performance Levels]]="Exceeds",4,Table3[[#This Row],[Performance Levels]]="Fully Meets",3,Table3[[#This Row],[Performance Levels]]="PIP",1,Table3[[#This Row],[Performance Levels]]="Needs Improvement",2)</f>
        <v>3</v>
      </c>
      <c r="S2487" s="11">
        <v>1</v>
      </c>
      <c r="T2487" s="11" t="str" cm="1">
        <f t="array" ref="T2487">_xlfn.IFS(S2487&lt;=2,"Excellent",S2487=3,"Average",S2487&lt;=5,"Poor")</f>
        <v>Excellent</v>
      </c>
      <c r="U2487" s="9">
        <v>44951</v>
      </c>
      <c r="V2487" s="11">
        <v>3</v>
      </c>
      <c r="W2487" s="11" t="str" cm="1">
        <f t="array" ref="W2487">_xlfn.IFS(S2487&lt;=2,"High",S2487=3,"Moderate",S2487&lt;=5,"Low")</f>
        <v>High</v>
      </c>
      <c r="X2487" s="11">
        <v>4</v>
      </c>
      <c r="Y2487" s="11" t="str" cm="1">
        <f t="array" ref="Y2487">_xlfn.IFS(S2487&lt;=2,"High",S2487=3,"Moderate",S2487&lt;=5,"Low")</f>
        <v>High</v>
      </c>
      <c r="Z2487" s="11">
        <v>5</v>
      </c>
      <c r="AA2487" s="11" t="str" cm="1">
        <f t="array" ref="AA2487">_xlfn.IFS(S2487&lt;=2,"High",S2487=3,"Moderate",S2487&lt;=5,"Low")</f>
        <v>High</v>
      </c>
      <c r="AB2487" s="9">
        <v>44800</v>
      </c>
      <c r="AC2487" s="11" t="s">
        <v>91</v>
      </c>
      <c r="AD2487" s="11" t="s">
        <v>50</v>
      </c>
      <c r="AE2487" s="11" t="s">
        <v>51</v>
      </c>
      <c r="AF2487" s="11">
        <v>3</v>
      </c>
      <c r="AG2487" s="12">
        <v>177.63</v>
      </c>
      <c r="AH2487" s="11">
        <v>23</v>
      </c>
      <c r="AI2487" s="11" t="str" cm="1">
        <f t="array" ref="AI2487">_xlfn.IFS(AH2487&lt;=25,"Young",AH2487&lt;=50,"Adult",AH2487&gt;50,"Old")</f>
        <v>Young</v>
      </c>
    </row>
    <row r="2488" spans="1:35" x14ac:dyDescent="0.35">
      <c r="A2488" s="7">
        <v>3026</v>
      </c>
      <c r="B2488" s="5">
        <v>44796</v>
      </c>
      <c r="C2488" s="6">
        <f t="shared" ca="1" si="38"/>
        <v>3.7416666666666667</v>
      </c>
      <c r="D2488" s="7" t="s">
        <v>105</v>
      </c>
      <c r="E2488" s="7" t="s">
        <v>43</v>
      </c>
      <c r="F2488" s="7" t="s">
        <v>29</v>
      </c>
      <c r="G2488" s="7" t="s">
        <v>30</v>
      </c>
      <c r="H2488" s="7" t="s">
        <v>31</v>
      </c>
      <c r="I2488" s="7" t="s">
        <v>45</v>
      </c>
      <c r="J2488" s="7" t="s">
        <v>33</v>
      </c>
      <c r="K2488" s="7" t="s">
        <v>95</v>
      </c>
      <c r="L2488" s="5">
        <v>52448</v>
      </c>
      <c r="M2488" s="7" t="s">
        <v>35</v>
      </c>
      <c r="N2488" s="7" t="s">
        <v>36</v>
      </c>
      <c r="O2488" s="7" t="s">
        <v>83</v>
      </c>
      <c r="P2488" s="7" t="s">
        <v>76</v>
      </c>
      <c r="Q2488" s="7" t="s">
        <v>39</v>
      </c>
      <c r="R2488" s="7" cm="1">
        <f t="array" ref="R2488">_xlfn.IFS(Table3[[#This Row],[Performance Levels]]="Exceeds",4,Table3[[#This Row],[Performance Levels]]="Fully Meets",3,Table3[[#This Row],[Performance Levels]]="PIP",1,Table3[[#This Row],[Performance Levels]]="Needs Improvement",2)</f>
        <v>3</v>
      </c>
      <c r="S2488" s="7">
        <v>2</v>
      </c>
      <c r="T2488" s="7" t="str" cm="1">
        <f t="array" ref="T2488">_xlfn.IFS(S2488&lt;=2,"Excellent",S2488=3,"Average",S2488&lt;=5,"Poor")</f>
        <v>Excellent</v>
      </c>
      <c r="U2488" s="5">
        <v>44851</v>
      </c>
      <c r="V2488" s="7">
        <v>3</v>
      </c>
      <c r="W2488" s="7" t="str" cm="1">
        <f t="array" ref="W2488">_xlfn.IFS(S2488&lt;=2,"High",S2488=3,"Moderate",S2488&lt;=5,"Low")</f>
        <v>High</v>
      </c>
      <c r="X2488" s="7">
        <v>2</v>
      </c>
      <c r="Y2488" s="7" t="str" cm="1">
        <f t="array" ref="Y2488">_xlfn.IFS(S2488&lt;=2,"High",S2488=3,"Moderate",S2488&lt;=5,"Low")</f>
        <v>High</v>
      </c>
      <c r="Z2488" s="7">
        <v>4</v>
      </c>
      <c r="AA2488" s="7" t="str" cm="1">
        <f t="array" ref="AA2488">_xlfn.IFS(S2488&lt;=2,"High",S2488=3,"Moderate",S2488&lt;=5,"Low")</f>
        <v>High</v>
      </c>
      <c r="AB2488" s="5">
        <v>44867</v>
      </c>
      <c r="AC2488" s="7" t="s">
        <v>49</v>
      </c>
      <c r="AD2488" s="7" t="s">
        <v>50</v>
      </c>
      <c r="AE2488" s="7" t="s">
        <v>72</v>
      </c>
      <c r="AF2488" s="7">
        <v>3</v>
      </c>
      <c r="AG2488" s="8">
        <v>864.03</v>
      </c>
      <c r="AH2488" s="7">
        <v>79</v>
      </c>
      <c r="AI2488" s="7" t="str" cm="1">
        <f t="array" ref="AI2488">_xlfn.IFS(AH2488&lt;=25,"Young",AH2488&lt;=50,"Adult",AH2488&gt;50,"Old")</f>
        <v>Old</v>
      </c>
    </row>
    <row r="2489" spans="1:35" x14ac:dyDescent="0.35">
      <c r="A2489" s="11">
        <v>3027</v>
      </c>
      <c r="B2489" s="9">
        <v>45073</v>
      </c>
      <c r="C2489" s="10">
        <f t="shared" ca="1" si="38"/>
        <v>2.9805555555555556</v>
      </c>
      <c r="D2489" s="11" t="s">
        <v>105</v>
      </c>
      <c r="E2489" s="11" t="s">
        <v>86</v>
      </c>
      <c r="F2489" s="11" t="s">
        <v>29</v>
      </c>
      <c r="G2489" s="11" t="s">
        <v>45</v>
      </c>
      <c r="H2489" s="11" t="s">
        <v>44</v>
      </c>
      <c r="I2489" s="11" t="s">
        <v>54</v>
      </c>
      <c r="J2489" s="11" t="s">
        <v>33</v>
      </c>
      <c r="K2489" s="11" t="s">
        <v>74</v>
      </c>
      <c r="L2489" s="9">
        <v>52359</v>
      </c>
      <c r="M2489" s="11" t="s">
        <v>35</v>
      </c>
      <c r="N2489" s="11" t="s">
        <v>36</v>
      </c>
      <c r="O2489" s="11" t="s">
        <v>37</v>
      </c>
      <c r="P2489" s="11" t="s">
        <v>60</v>
      </c>
      <c r="Q2489" s="11" t="s">
        <v>39</v>
      </c>
      <c r="R2489" s="11" cm="1">
        <f t="array" ref="R2489">_xlfn.IFS(Table3[[#This Row],[Performance Levels]]="Exceeds",4,Table3[[#This Row],[Performance Levels]]="Fully Meets",3,Table3[[#This Row],[Performance Levels]]="PIP",1,Table3[[#This Row],[Performance Levels]]="Needs Improvement",2)</f>
        <v>3</v>
      </c>
      <c r="S2489" s="11">
        <v>5</v>
      </c>
      <c r="T2489" s="11" t="str" cm="1">
        <f t="array" ref="T2489">_xlfn.IFS(S2489&lt;=2,"Excellent",S2489=3,"Average",S2489&lt;=5,"Poor")</f>
        <v>Poor</v>
      </c>
      <c r="U2489" s="9">
        <v>44974</v>
      </c>
      <c r="V2489" s="11">
        <v>3</v>
      </c>
      <c r="W2489" s="11" t="str" cm="1">
        <f t="array" ref="W2489">_xlfn.IFS(S2489&lt;=2,"High",S2489=3,"Moderate",S2489&lt;=5,"Low")</f>
        <v>Low</v>
      </c>
      <c r="X2489" s="11">
        <v>2</v>
      </c>
      <c r="Y2489" s="11" t="str" cm="1">
        <f t="array" ref="Y2489">_xlfn.IFS(S2489&lt;=2,"High",S2489=3,"Moderate",S2489&lt;=5,"Low")</f>
        <v>Low</v>
      </c>
      <c r="Z2489" s="11">
        <v>4</v>
      </c>
      <c r="AA2489" s="11" t="str" cm="1">
        <f t="array" ref="AA2489">_xlfn.IFS(S2489&lt;=2,"High",S2489=3,"Moderate",S2489&lt;=5,"Low")</f>
        <v>Low</v>
      </c>
      <c r="AB2489" s="9">
        <v>45112</v>
      </c>
      <c r="AC2489" s="11" t="s">
        <v>91</v>
      </c>
      <c r="AD2489" s="11" t="s">
        <v>50</v>
      </c>
      <c r="AE2489" s="11" t="s">
        <v>51</v>
      </c>
      <c r="AF2489" s="11">
        <v>4</v>
      </c>
      <c r="AG2489" s="12">
        <v>707.06</v>
      </c>
      <c r="AH2489" s="11">
        <v>80</v>
      </c>
      <c r="AI2489" s="11" t="str" cm="1">
        <f t="array" ref="AI2489">_xlfn.IFS(AH2489&lt;=25,"Young",AH2489&lt;=50,"Adult",AH2489&gt;50,"Old")</f>
        <v>Old</v>
      </c>
    </row>
    <row r="2490" spans="1:35" x14ac:dyDescent="0.35">
      <c r="A2490" s="7">
        <v>3028</v>
      </c>
      <c r="B2490" s="5">
        <v>43322</v>
      </c>
      <c r="C2490" s="6">
        <f t="shared" ca="1" si="38"/>
        <v>7.7777777777777777</v>
      </c>
      <c r="D2490" s="7" t="s">
        <v>105</v>
      </c>
      <c r="E2490" s="7" t="s">
        <v>80</v>
      </c>
      <c r="F2490" s="7" t="s">
        <v>107</v>
      </c>
      <c r="G2490" s="7" t="s">
        <v>30</v>
      </c>
      <c r="H2490" s="7" t="s">
        <v>55</v>
      </c>
      <c r="I2490" s="7" t="s">
        <v>32</v>
      </c>
      <c r="J2490" s="7" t="s">
        <v>33</v>
      </c>
      <c r="K2490" s="7" t="s">
        <v>78</v>
      </c>
      <c r="L2490" s="5">
        <v>36648</v>
      </c>
      <c r="M2490" s="7" t="s">
        <v>35</v>
      </c>
      <c r="N2490" s="7" t="s">
        <v>36</v>
      </c>
      <c r="O2490" s="7" t="s">
        <v>83</v>
      </c>
      <c r="P2490" s="7" t="s">
        <v>66</v>
      </c>
      <c r="Q2490" s="7" t="s">
        <v>39</v>
      </c>
      <c r="R2490" s="7" cm="1">
        <f t="array" ref="R2490">_xlfn.IFS(Table3[[#This Row],[Performance Levels]]="Exceeds",4,Table3[[#This Row],[Performance Levels]]="Fully Meets",3,Table3[[#This Row],[Performance Levels]]="PIP",1,Table3[[#This Row],[Performance Levels]]="Needs Improvement",2)</f>
        <v>3</v>
      </c>
      <c r="S2490" s="7">
        <v>2</v>
      </c>
      <c r="T2490" s="7" t="str" cm="1">
        <f t="array" ref="T2490">_xlfn.IFS(S2490&lt;=2,"Excellent",S2490=3,"Average",S2490&lt;=5,"Poor")</f>
        <v>Excellent</v>
      </c>
      <c r="U2490" s="5">
        <v>45017</v>
      </c>
      <c r="V2490" s="7">
        <v>5</v>
      </c>
      <c r="W2490" s="7" t="str" cm="1">
        <f t="array" ref="W2490">_xlfn.IFS(S2490&lt;=2,"High",S2490=3,"Moderate",S2490&lt;=5,"Low")</f>
        <v>High</v>
      </c>
      <c r="X2490" s="7">
        <v>4</v>
      </c>
      <c r="Y2490" s="7" t="str" cm="1">
        <f t="array" ref="Y2490">_xlfn.IFS(S2490&lt;=2,"High",S2490=3,"Moderate",S2490&lt;=5,"Low")</f>
        <v>High</v>
      </c>
      <c r="Z2490" s="7">
        <v>1</v>
      </c>
      <c r="AA2490" s="7" t="str" cm="1">
        <f t="array" ref="AA2490">_xlfn.IFS(S2490&lt;=2,"High",S2490=3,"Moderate",S2490&lt;=5,"Low")</f>
        <v>High</v>
      </c>
      <c r="AB2490" s="5">
        <v>44854</v>
      </c>
      <c r="AC2490" s="7" t="s">
        <v>91</v>
      </c>
      <c r="AD2490" s="7" t="s">
        <v>41</v>
      </c>
      <c r="AE2490" s="7" t="s">
        <v>62</v>
      </c>
      <c r="AF2490" s="7">
        <v>4</v>
      </c>
      <c r="AG2490" s="8">
        <v>690.29</v>
      </c>
      <c r="AH2490" s="7">
        <v>18</v>
      </c>
      <c r="AI2490" s="7" t="str" cm="1">
        <f t="array" ref="AI2490">_xlfn.IFS(AH2490&lt;=25,"Young",AH2490&lt;=50,"Adult",AH2490&gt;50,"Old")</f>
        <v>Young</v>
      </c>
    </row>
    <row r="2491" spans="1:35" x14ac:dyDescent="0.35">
      <c r="A2491" s="11">
        <v>3029</v>
      </c>
      <c r="B2491" s="9">
        <v>44493</v>
      </c>
      <c r="C2491" s="10">
        <f t="shared" ca="1" si="38"/>
        <v>4.572222222222222</v>
      </c>
      <c r="D2491" s="11" t="s">
        <v>105</v>
      </c>
      <c r="E2491" s="11" t="s">
        <v>53</v>
      </c>
      <c r="F2491" s="11" t="s">
        <v>29</v>
      </c>
      <c r="G2491" s="11" t="s">
        <v>30</v>
      </c>
      <c r="H2491" s="11" t="s">
        <v>31</v>
      </c>
      <c r="I2491" s="11" t="s">
        <v>54</v>
      </c>
      <c r="J2491" s="11" t="s">
        <v>33</v>
      </c>
      <c r="K2491" s="11" t="s">
        <v>34</v>
      </c>
      <c r="L2491" s="9">
        <v>21715</v>
      </c>
      <c r="M2491" s="11" t="s">
        <v>35</v>
      </c>
      <c r="N2491" s="11" t="s">
        <v>36</v>
      </c>
      <c r="O2491" s="11" t="s">
        <v>83</v>
      </c>
      <c r="P2491" s="11" t="s">
        <v>38</v>
      </c>
      <c r="Q2491" s="11" t="s">
        <v>39</v>
      </c>
      <c r="R2491" s="11" cm="1">
        <f t="array" ref="R2491">_xlfn.IFS(Table3[[#This Row],[Performance Levels]]="Exceeds",4,Table3[[#This Row],[Performance Levels]]="Fully Meets",3,Table3[[#This Row],[Performance Levels]]="PIP",1,Table3[[#This Row],[Performance Levels]]="Needs Improvement",2)</f>
        <v>3</v>
      </c>
      <c r="S2491" s="11">
        <v>4</v>
      </c>
      <c r="T2491" s="11" t="str" cm="1">
        <f t="array" ref="T2491">_xlfn.IFS(S2491&lt;=2,"Excellent",S2491=3,"Average",S2491&lt;=5,"Poor")</f>
        <v>Poor</v>
      </c>
      <c r="U2491" s="9">
        <v>44965</v>
      </c>
      <c r="V2491" s="11">
        <v>1</v>
      </c>
      <c r="W2491" s="11" t="str" cm="1">
        <f t="array" ref="W2491">_xlfn.IFS(S2491&lt;=2,"High",S2491=3,"Moderate",S2491&lt;=5,"Low")</f>
        <v>Low</v>
      </c>
      <c r="X2491" s="11">
        <v>1</v>
      </c>
      <c r="Y2491" s="11" t="str" cm="1">
        <f t="array" ref="Y2491">_xlfn.IFS(S2491&lt;=2,"High",S2491=3,"Moderate",S2491&lt;=5,"Low")</f>
        <v>Low</v>
      </c>
      <c r="Z2491" s="11">
        <v>3</v>
      </c>
      <c r="AA2491" s="11" t="str" cm="1">
        <f t="array" ref="AA2491">_xlfn.IFS(S2491&lt;=2,"High",S2491=3,"Moderate",S2491&lt;=5,"Low")</f>
        <v>Low</v>
      </c>
      <c r="AB2491" s="9">
        <v>45110</v>
      </c>
      <c r="AC2491" s="11" t="s">
        <v>61</v>
      </c>
      <c r="AD2491" s="11" t="s">
        <v>50</v>
      </c>
      <c r="AE2491" s="11" t="s">
        <v>51</v>
      </c>
      <c r="AF2491" s="11">
        <v>1</v>
      </c>
      <c r="AG2491" s="12">
        <v>721.83</v>
      </c>
      <c r="AH2491" s="11">
        <v>62</v>
      </c>
      <c r="AI2491" s="11" t="str" cm="1">
        <f t="array" ref="AI2491">_xlfn.IFS(AH2491&lt;=25,"Young",AH2491&lt;=50,"Adult",AH2491&gt;50,"Old")</f>
        <v>Old</v>
      </c>
    </row>
    <row r="2492" spans="1:35" x14ac:dyDescent="0.35">
      <c r="A2492" s="7">
        <v>3030</v>
      </c>
      <c r="B2492" s="5">
        <v>44747</v>
      </c>
      <c r="C2492" s="6">
        <f t="shared" ca="1" si="38"/>
        <v>3.875</v>
      </c>
      <c r="D2492" s="7" t="s">
        <v>105</v>
      </c>
      <c r="E2492" s="7" t="s">
        <v>93</v>
      </c>
      <c r="F2492" s="7" t="s">
        <v>29</v>
      </c>
      <c r="G2492" s="7" t="s">
        <v>54</v>
      </c>
      <c r="H2492" s="7" t="s">
        <v>31</v>
      </c>
      <c r="I2492" s="7" t="s">
        <v>45</v>
      </c>
      <c r="J2492" s="7" t="s">
        <v>33</v>
      </c>
      <c r="K2492" s="7" t="s">
        <v>100</v>
      </c>
      <c r="L2492" s="5">
        <v>19581</v>
      </c>
      <c r="M2492" s="7" t="s">
        <v>35</v>
      </c>
      <c r="N2492" s="7" t="s">
        <v>36</v>
      </c>
      <c r="O2492" s="7" t="s">
        <v>37</v>
      </c>
      <c r="P2492" s="7" t="s">
        <v>60</v>
      </c>
      <c r="Q2492" s="7" t="s">
        <v>39</v>
      </c>
      <c r="R2492" s="7" cm="1">
        <f t="array" ref="R2492">_xlfn.IFS(Table3[[#This Row],[Performance Levels]]="Exceeds",4,Table3[[#This Row],[Performance Levels]]="Fully Meets",3,Table3[[#This Row],[Performance Levels]]="PIP",1,Table3[[#This Row],[Performance Levels]]="Needs Improvement",2)</f>
        <v>3</v>
      </c>
      <c r="S2492" s="7">
        <v>1</v>
      </c>
      <c r="T2492" s="7" t="str" cm="1">
        <f t="array" ref="T2492">_xlfn.IFS(S2492&lt;=2,"Excellent",S2492=3,"Average",S2492&lt;=5,"Poor")</f>
        <v>Excellent</v>
      </c>
      <c r="U2492" s="5">
        <v>44900</v>
      </c>
      <c r="V2492" s="7">
        <v>2</v>
      </c>
      <c r="W2492" s="7" t="str" cm="1">
        <f t="array" ref="W2492">_xlfn.IFS(S2492&lt;=2,"High",S2492=3,"Moderate",S2492&lt;=5,"Low")</f>
        <v>High</v>
      </c>
      <c r="X2492" s="7">
        <v>2</v>
      </c>
      <c r="Y2492" s="7" t="str" cm="1">
        <f t="array" ref="Y2492">_xlfn.IFS(S2492&lt;=2,"High",S2492=3,"Moderate",S2492&lt;=5,"Low")</f>
        <v>High</v>
      </c>
      <c r="Z2492" s="7">
        <v>5</v>
      </c>
      <c r="AA2492" s="7" t="str" cm="1">
        <f t="array" ref="AA2492">_xlfn.IFS(S2492&lt;=2,"High",S2492=3,"Moderate",S2492&lt;=5,"Low")</f>
        <v>High</v>
      </c>
      <c r="AB2492" s="5">
        <v>44919</v>
      </c>
      <c r="AC2492" s="7" t="s">
        <v>67</v>
      </c>
      <c r="AD2492" s="7" t="s">
        <v>41</v>
      </c>
      <c r="AE2492" s="7" t="s">
        <v>72</v>
      </c>
      <c r="AF2492" s="7">
        <v>2</v>
      </c>
      <c r="AG2492" s="8">
        <v>287.33999999999997</v>
      </c>
      <c r="AH2492" s="7">
        <v>69</v>
      </c>
      <c r="AI2492" s="7" t="str" cm="1">
        <f t="array" ref="AI2492">_xlfn.IFS(AH2492&lt;=25,"Young",AH2492&lt;=50,"Adult",AH2492&gt;50,"Old")</f>
        <v>Old</v>
      </c>
    </row>
    <row r="2493" spans="1:35" x14ac:dyDescent="0.35">
      <c r="A2493" s="11">
        <v>3031</v>
      </c>
      <c r="B2493" s="9">
        <v>44583</v>
      </c>
      <c r="C2493" s="10">
        <f t="shared" ca="1" si="38"/>
        <v>4.3277777777777775</v>
      </c>
      <c r="D2493" s="11" t="s">
        <v>27</v>
      </c>
      <c r="E2493" s="11" t="s">
        <v>84</v>
      </c>
      <c r="F2493" s="11" t="s">
        <v>29</v>
      </c>
      <c r="G2493" s="11" t="s">
        <v>30</v>
      </c>
      <c r="H2493" s="11" t="s">
        <v>55</v>
      </c>
      <c r="I2493" s="11" t="s">
        <v>32</v>
      </c>
      <c r="J2493" s="11" t="s">
        <v>33</v>
      </c>
      <c r="K2493" s="11" t="s">
        <v>95</v>
      </c>
      <c r="L2493" s="9">
        <v>22110</v>
      </c>
      <c r="M2493" s="11" t="s">
        <v>35</v>
      </c>
      <c r="N2493" s="11" t="s">
        <v>47</v>
      </c>
      <c r="O2493" s="11" t="s">
        <v>83</v>
      </c>
      <c r="P2493" s="11" t="s">
        <v>66</v>
      </c>
      <c r="Q2493" s="11" t="s">
        <v>39</v>
      </c>
      <c r="R2493" s="11" cm="1">
        <f t="array" ref="R2493">_xlfn.IFS(Table3[[#This Row],[Performance Levels]]="Exceeds",4,Table3[[#This Row],[Performance Levels]]="Fully Meets",3,Table3[[#This Row],[Performance Levels]]="PIP",1,Table3[[#This Row],[Performance Levels]]="Needs Improvement",2)</f>
        <v>3</v>
      </c>
      <c r="S2493" s="11">
        <v>1</v>
      </c>
      <c r="T2493" s="11" t="str" cm="1">
        <f t="array" ref="T2493">_xlfn.IFS(S2493&lt;=2,"Excellent",S2493=3,"Average",S2493&lt;=5,"Poor")</f>
        <v>Excellent</v>
      </c>
      <c r="U2493" s="9">
        <v>44915</v>
      </c>
      <c r="V2493" s="11">
        <v>2</v>
      </c>
      <c r="W2493" s="11" t="str" cm="1">
        <f t="array" ref="W2493">_xlfn.IFS(S2493&lt;=2,"High",S2493=3,"Moderate",S2493&lt;=5,"Low")</f>
        <v>High</v>
      </c>
      <c r="X2493" s="11">
        <v>3</v>
      </c>
      <c r="Y2493" s="11" t="str" cm="1">
        <f t="array" ref="Y2493">_xlfn.IFS(S2493&lt;=2,"High",S2493=3,"Moderate",S2493&lt;=5,"Low")</f>
        <v>High</v>
      </c>
      <c r="Z2493" s="11">
        <v>2</v>
      </c>
      <c r="AA2493" s="11" t="str" cm="1">
        <f t="array" ref="AA2493">_xlfn.IFS(S2493&lt;=2,"High",S2493=3,"Moderate",S2493&lt;=5,"Low")</f>
        <v>High</v>
      </c>
      <c r="AB2493" s="9">
        <v>44926</v>
      </c>
      <c r="AC2493" s="11" t="s">
        <v>67</v>
      </c>
      <c r="AD2493" s="11" t="s">
        <v>50</v>
      </c>
      <c r="AE2493" s="11" t="s">
        <v>51</v>
      </c>
      <c r="AF2493" s="11">
        <v>2</v>
      </c>
      <c r="AG2493" s="12">
        <v>783.36</v>
      </c>
      <c r="AH2493" s="11">
        <v>62</v>
      </c>
      <c r="AI2493" s="11" t="str" cm="1">
        <f t="array" ref="AI2493">_xlfn.IFS(AH2493&lt;=25,"Young",AH2493&lt;=50,"Adult",AH2493&gt;50,"Old")</f>
        <v>Old</v>
      </c>
    </row>
    <row r="2494" spans="1:35" x14ac:dyDescent="0.35">
      <c r="A2494" s="7">
        <v>3034</v>
      </c>
      <c r="B2494" s="5">
        <v>44485</v>
      </c>
      <c r="C2494" s="6">
        <f t="shared" ca="1" si="38"/>
        <v>4.5944444444444441</v>
      </c>
      <c r="D2494" s="7" t="s">
        <v>27</v>
      </c>
      <c r="E2494" s="7" t="s">
        <v>63</v>
      </c>
      <c r="F2494" s="7" t="s">
        <v>29</v>
      </c>
      <c r="G2494" s="7" t="s">
        <v>54</v>
      </c>
      <c r="H2494" s="7" t="s">
        <v>55</v>
      </c>
      <c r="I2494" s="7" t="s">
        <v>32</v>
      </c>
      <c r="J2494" s="7" t="s">
        <v>33</v>
      </c>
      <c r="K2494" s="7" t="s">
        <v>69</v>
      </c>
      <c r="L2494" s="5">
        <v>24596</v>
      </c>
      <c r="M2494" s="7" t="s">
        <v>35</v>
      </c>
      <c r="N2494" s="7" t="s">
        <v>36</v>
      </c>
      <c r="O2494" s="7" t="s">
        <v>37</v>
      </c>
      <c r="P2494" s="7" t="s">
        <v>60</v>
      </c>
      <c r="Q2494" s="7" t="s">
        <v>39</v>
      </c>
      <c r="R2494" s="7" cm="1">
        <f t="array" ref="R2494">_xlfn.IFS(Table3[[#This Row],[Performance Levels]]="Exceeds",4,Table3[[#This Row],[Performance Levels]]="Fully Meets",3,Table3[[#This Row],[Performance Levels]]="PIP",1,Table3[[#This Row],[Performance Levels]]="Needs Improvement",2)</f>
        <v>3</v>
      </c>
      <c r="S2494" s="7">
        <v>2</v>
      </c>
      <c r="T2494" s="7" t="str" cm="1">
        <f t="array" ref="T2494">_xlfn.IFS(S2494&lt;=2,"Excellent",S2494=3,"Average",S2494&lt;=5,"Poor")</f>
        <v>Excellent</v>
      </c>
      <c r="U2494" s="5">
        <v>44845</v>
      </c>
      <c r="V2494" s="7">
        <v>1</v>
      </c>
      <c r="W2494" s="7" t="str" cm="1">
        <f t="array" ref="W2494">_xlfn.IFS(S2494&lt;=2,"High",S2494=3,"Moderate",S2494&lt;=5,"Low")</f>
        <v>High</v>
      </c>
      <c r="X2494" s="7">
        <v>4</v>
      </c>
      <c r="Y2494" s="7" t="str" cm="1">
        <f t="array" ref="Y2494">_xlfn.IFS(S2494&lt;=2,"High",S2494=3,"Moderate",S2494&lt;=5,"Low")</f>
        <v>High</v>
      </c>
      <c r="Z2494" s="7">
        <v>2</v>
      </c>
      <c r="AA2494" s="7" t="str" cm="1">
        <f t="array" ref="AA2494">_xlfn.IFS(S2494&lt;=2,"High",S2494=3,"Moderate",S2494&lt;=5,"Low")</f>
        <v>High</v>
      </c>
      <c r="AB2494" s="5">
        <v>44890</v>
      </c>
      <c r="AC2494" s="7" t="s">
        <v>40</v>
      </c>
      <c r="AD2494" s="7" t="s">
        <v>41</v>
      </c>
      <c r="AE2494" s="7" t="s">
        <v>72</v>
      </c>
      <c r="AF2494" s="7">
        <v>2</v>
      </c>
      <c r="AG2494" s="8">
        <v>947.76</v>
      </c>
      <c r="AH2494" s="7">
        <v>54</v>
      </c>
      <c r="AI2494" s="7" t="str" cm="1">
        <f t="array" ref="AI2494">_xlfn.IFS(AH2494&lt;=25,"Young",AH2494&lt;=50,"Adult",AH2494&gt;50,"Old")</f>
        <v>Old</v>
      </c>
    </row>
    <row r="2495" spans="1:35" x14ac:dyDescent="0.35">
      <c r="A2495" s="11">
        <v>3035</v>
      </c>
      <c r="B2495" s="9">
        <v>43630</v>
      </c>
      <c r="C2495" s="10">
        <f t="shared" ca="1" si="38"/>
        <v>6.9333333333333336</v>
      </c>
      <c r="D2495" s="11" t="s">
        <v>27</v>
      </c>
      <c r="E2495" s="11" t="s">
        <v>93</v>
      </c>
      <c r="F2495" s="11" t="s">
        <v>29</v>
      </c>
      <c r="G2495" s="11" t="s">
        <v>30</v>
      </c>
      <c r="H2495" s="11" t="s">
        <v>31</v>
      </c>
      <c r="I2495" s="11" t="s">
        <v>32</v>
      </c>
      <c r="J2495" s="11" t="s">
        <v>33</v>
      </c>
      <c r="K2495" s="11" t="s">
        <v>78</v>
      </c>
      <c r="L2495" s="9">
        <v>18520</v>
      </c>
      <c r="M2495" s="11" t="s">
        <v>35</v>
      </c>
      <c r="N2495" s="11" t="s">
        <v>36</v>
      </c>
      <c r="O2495" s="11" t="s">
        <v>59</v>
      </c>
      <c r="P2495" s="11" t="s">
        <v>76</v>
      </c>
      <c r="Q2495" s="11" t="s">
        <v>39</v>
      </c>
      <c r="R2495" s="11" cm="1">
        <f t="array" ref="R2495">_xlfn.IFS(Table3[[#This Row],[Performance Levels]]="Exceeds",4,Table3[[#This Row],[Performance Levels]]="Fully Meets",3,Table3[[#This Row],[Performance Levels]]="PIP",1,Table3[[#This Row],[Performance Levels]]="Needs Improvement",2)</f>
        <v>3</v>
      </c>
      <c r="S2495" s="11">
        <v>1</v>
      </c>
      <c r="T2495" s="11" t="str" cm="1">
        <f t="array" ref="T2495">_xlfn.IFS(S2495&lt;=2,"Excellent",S2495=3,"Average",S2495&lt;=5,"Poor")</f>
        <v>Excellent</v>
      </c>
      <c r="U2495" s="9">
        <v>45022</v>
      </c>
      <c r="V2495" s="11">
        <v>2</v>
      </c>
      <c r="W2495" s="11" t="str" cm="1">
        <f t="array" ref="W2495">_xlfn.IFS(S2495&lt;=2,"High",S2495=3,"Moderate",S2495&lt;=5,"Low")</f>
        <v>High</v>
      </c>
      <c r="X2495" s="11">
        <v>4</v>
      </c>
      <c r="Y2495" s="11" t="str" cm="1">
        <f t="array" ref="Y2495">_xlfn.IFS(S2495&lt;=2,"High",S2495=3,"Moderate",S2495&lt;=5,"Low")</f>
        <v>High</v>
      </c>
      <c r="Z2495" s="11">
        <v>5</v>
      </c>
      <c r="AA2495" s="11" t="str" cm="1">
        <f t="array" ref="AA2495">_xlfn.IFS(S2495&lt;=2,"High",S2495=3,"Moderate",S2495&lt;=5,"Low")</f>
        <v>High</v>
      </c>
      <c r="AB2495" s="9">
        <v>45055</v>
      </c>
      <c r="AC2495" s="11" t="s">
        <v>49</v>
      </c>
      <c r="AD2495" s="11" t="s">
        <v>41</v>
      </c>
      <c r="AE2495" s="11" t="s">
        <v>62</v>
      </c>
      <c r="AF2495" s="11">
        <v>1</v>
      </c>
      <c r="AG2495" s="12">
        <v>498.19</v>
      </c>
      <c r="AH2495" s="11">
        <v>69</v>
      </c>
      <c r="AI2495" s="11" t="str" cm="1">
        <f t="array" ref="AI2495">_xlfn.IFS(AH2495&lt;=25,"Young",AH2495&lt;=50,"Adult",AH2495&gt;50,"Old")</f>
        <v>Old</v>
      </c>
    </row>
    <row r="2496" spans="1:35" x14ac:dyDescent="0.35">
      <c r="A2496" s="7">
        <v>3036</v>
      </c>
      <c r="B2496" s="5">
        <v>44017</v>
      </c>
      <c r="C2496" s="6">
        <f t="shared" ca="1" si="38"/>
        <v>5.875</v>
      </c>
      <c r="D2496" s="7" t="s">
        <v>27</v>
      </c>
      <c r="E2496" s="7" t="s">
        <v>73</v>
      </c>
      <c r="F2496" s="7" t="s">
        <v>29</v>
      </c>
      <c r="G2496" s="7" t="s">
        <v>54</v>
      </c>
      <c r="H2496" s="7" t="s">
        <v>55</v>
      </c>
      <c r="I2496" s="7" t="s">
        <v>32</v>
      </c>
      <c r="J2496" s="7" t="s">
        <v>33</v>
      </c>
      <c r="K2496" s="7" t="s">
        <v>109</v>
      </c>
      <c r="L2496" s="5">
        <v>20999</v>
      </c>
      <c r="M2496" s="7" t="s">
        <v>35</v>
      </c>
      <c r="N2496" s="7" t="s">
        <v>36</v>
      </c>
      <c r="O2496" s="7" t="s">
        <v>37</v>
      </c>
      <c r="P2496" s="7" t="s">
        <v>38</v>
      </c>
      <c r="Q2496" s="7" t="s">
        <v>39</v>
      </c>
      <c r="R2496" s="7" cm="1">
        <f t="array" ref="R2496">_xlfn.IFS(Table3[[#This Row],[Performance Levels]]="Exceeds",4,Table3[[#This Row],[Performance Levels]]="Fully Meets",3,Table3[[#This Row],[Performance Levels]]="PIP",1,Table3[[#This Row],[Performance Levels]]="Needs Improvement",2)</f>
        <v>3</v>
      </c>
      <c r="S2496" s="7">
        <v>2</v>
      </c>
      <c r="T2496" s="7" t="str" cm="1">
        <f t="array" ref="T2496">_xlfn.IFS(S2496&lt;=2,"Excellent",S2496=3,"Average",S2496&lt;=5,"Poor")</f>
        <v>Excellent</v>
      </c>
      <c r="U2496" s="5">
        <v>44982</v>
      </c>
      <c r="V2496" s="7">
        <v>1</v>
      </c>
      <c r="W2496" s="7" t="str" cm="1">
        <f t="array" ref="W2496">_xlfn.IFS(S2496&lt;=2,"High",S2496=3,"Moderate",S2496&lt;=5,"Low")</f>
        <v>High</v>
      </c>
      <c r="X2496" s="7">
        <v>4</v>
      </c>
      <c r="Y2496" s="7" t="str" cm="1">
        <f t="array" ref="Y2496">_xlfn.IFS(S2496&lt;=2,"High",S2496=3,"Moderate",S2496&lt;=5,"Low")</f>
        <v>High</v>
      </c>
      <c r="Z2496" s="7">
        <v>2</v>
      </c>
      <c r="AA2496" s="7" t="str" cm="1">
        <f t="array" ref="AA2496">_xlfn.IFS(S2496&lt;=2,"High",S2496=3,"Moderate",S2496&lt;=5,"Low")</f>
        <v>High</v>
      </c>
      <c r="AB2496" s="5">
        <v>45096</v>
      </c>
      <c r="AC2496" s="7" t="s">
        <v>67</v>
      </c>
      <c r="AD2496" s="7" t="s">
        <v>41</v>
      </c>
      <c r="AE2496" s="7" t="s">
        <v>42</v>
      </c>
      <c r="AF2496" s="7">
        <v>3</v>
      </c>
      <c r="AG2496" s="8">
        <v>516.4</v>
      </c>
      <c r="AH2496" s="7">
        <v>63</v>
      </c>
      <c r="AI2496" s="7" t="str" cm="1">
        <f t="array" ref="AI2496">_xlfn.IFS(AH2496&lt;=25,"Young",AH2496&lt;=50,"Adult",AH2496&gt;50,"Old")</f>
        <v>Old</v>
      </c>
    </row>
    <row r="2497" spans="1:35" x14ac:dyDescent="0.35">
      <c r="A2497" s="11">
        <v>3037</v>
      </c>
      <c r="B2497" s="9">
        <v>43892</v>
      </c>
      <c r="C2497" s="10">
        <f t="shared" ca="1" si="38"/>
        <v>6.2166666666666668</v>
      </c>
      <c r="D2497" s="11" t="s">
        <v>27</v>
      </c>
      <c r="E2497" s="11" t="s">
        <v>80</v>
      </c>
      <c r="F2497" s="11" t="s">
        <v>29</v>
      </c>
      <c r="G2497" s="11" t="s">
        <v>54</v>
      </c>
      <c r="H2497" s="11" t="s">
        <v>31</v>
      </c>
      <c r="I2497" s="11" t="s">
        <v>54</v>
      </c>
      <c r="J2497" s="11" t="s">
        <v>33</v>
      </c>
      <c r="K2497" s="11" t="s">
        <v>69</v>
      </c>
      <c r="L2497" s="9">
        <v>32787</v>
      </c>
      <c r="M2497" s="11" t="s">
        <v>35</v>
      </c>
      <c r="N2497" s="11" t="s">
        <v>47</v>
      </c>
      <c r="O2497" s="11" t="s">
        <v>83</v>
      </c>
      <c r="P2497" s="11" t="s">
        <v>66</v>
      </c>
      <c r="Q2497" s="11" t="s">
        <v>39</v>
      </c>
      <c r="R2497" s="11" cm="1">
        <f t="array" ref="R2497">_xlfn.IFS(Table3[[#This Row],[Performance Levels]]="Exceeds",4,Table3[[#This Row],[Performance Levels]]="Fully Meets",3,Table3[[#This Row],[Performance Levels]]="PIP",1,Table3[[#This Row],[Performance Levels]]="Needs Improvement",2)</f>
        <v>3</v>
      </c>
      <c r="S2497" s="11">
        <v>4</v>
      </c>
      <c r="T2497" s="11" t="str" cm="1">
        <f t="array" ref="T2497">_xlfn.IFS(S2497&lt;=2,"Excellent",S2497=3,"Average",S2497&lt;=5,"Poor")</f>
        <v>Poor</v>
      </c>
      <c r="U2497" s="9">
        <v>44940</v>
      </c>
      <c r="V2497" s="11">
        <v>3</v>
      </c>
      <c r="W2497" s="11" t="str" cm="1">
        <f t="array" ref="W2497">_xlfn.IFS(S2497&lt;=2,"High",S2497=3,"Moderate",S2497&lt;=5,"Low")</f>
        <v>Low</v>
      </c>
      <c r="X2497" s="11">
        <v>4</v>
      </c>
      <c r="Y2497" s="11" t="str" cm="1">
        <f t="array" ref="Y2497">_xlfn.IFS(S2497&lt;=2,"High",S2497=3,"Moderate",S2497&lt;=5,"Low")</f>
        <v>Low</v>
      </c>
      <c r="Z2497" s="11">
        <v>2</v>
      </c>
      <c r="AA2497" s="11" t="str" cm="1">
        <f t="array" ref="AA2497">_xlfn.IFS(S2497&lt;=2,"High",S2497=3,"Moderate",S2497&lt;=5,"Low")</f>
        <v>Low</v>
      </c>
      <c r="AB2497" s="9">
        <v>45047</v>
      </c>
      <c r="AC2497" s="11" t="s">
        <v>40</v>
      </c>
      <c r="AD2497" s="11" t="s">
        <v>41</v>
      </c>
      <c r="AE2497" s="11" t="s">
        <v>42</v>
      </c>
      <c r="AF2497" s="11">
        <v>5</v>
      </c>
      <c r="AG2497" s="12">
        <v>374.69</v>
      </c>
      <c r="AH2497" s="11">
        <v>31</v>
      </c>
      <c r="AI2497" s="11" t="str" cm="1">
        <f t="array" ref="AI2497">_xlfn.IFS(AH2497&lt;=25,"Young",AH2497&lt;=50,"Adult",AH2497&gt;50,"Old")</f>
        <v>Adult</v>
      </c>
    </row>
    <row r="2498" spans="1:35" x14ac:dyDescent="0.35">
      <c r="A2498" s="7">
        <v>3038</v>
      </c>
      <c r="B2498" s="5">
        <v>44146</v>
      </c>
      <c r="C2498" s="6">
        <f t="shared" ca="1" si="38"/>
        <v>5.5250000000000004</v>
      </c>
      <c r="D2498" s="7" t="s">
        <v>27</v>
      </c>
      <c r="E2498" s="7" t="s">
        <v>53</v>
      </c>
      <c r="F2498" s="7" t="s">
        <v>29</v>
      </c>
      <c r="G2498" s="7" t="s">
        <v>45</v>
      </c>
      <c r="H2498" s="7" t="s">
        <v>55</v>
      </c>
      <c r="I2498" s="7" t="s">
        <v>32</v>
      </c>
      <c r="J2498" s="7" t="s">
        <v>33</v>
      </c>
      <c r="K2498" s="7" t="s">
        <v>69</v>
      </c>
      <c r="L2498" s="5">
        <v>20321</v>
      </c>
      <c r="M2498" s="7" t="s">
        <v>35</v>
      </c>
      <c r="N2498" s="7" t="s">
        <v>47</v>
      </c>
      <c r="O2498" s="7" t="s">
        <v>37</v>
      </c>
      <c r="P2498" s="7" t="s">
        <v>76</v>
      </c>
      <c r="Q2498" s="7" t="s">
        <v>39</v>
      </c>
      <c r="R2498" s="7" cm="1">
        <f t="array" ref="R2498">_xlfn.IFS(Table3[[#This Row],[Performance Levels]]="Exceeds",4,Table3[[#This Row],[Performance Levels]]="Fully Meets",3,Table3[[#This Row],[Performance Levels]]="PIP",1,Table3[[#This Row],[Performance Levels]]="Needs Improvement",2)</f>
        <v>3</v>
      </c>
      <c r="S2498" s="7">
        <v>2</v>
      </c>
      <c r="T2498" s="7" t="str" cm="1">
        <f t="array" ref="T2498">_xlfn.IFS(S2498&lt;=2,"Excellent",S2498=3,"Average",S2498&lt;=5,"Poor")</f>
        <v>Excellent</v>
      </c>
      <c r="U2498" s="5">
        <v>44840</v>
      </c>
      <c r="V2498" s="7">
        <v>5</v>
      </c>
      <c r="W2498" s="7" t="str" cm="1">
        <f t="array" ref="W2498">_xlfn.IFS(S2498&lt;=2,"High",S2498=3,"Moderate",S2498&lt;=5,"Low")</f>
        <v>High</v>
      </c>
      <c r="X2498" s="7">
        <v>5</v>
      </c>
      <c r="Y2498" s="7" t="str" cm="1">
        <f t="array" ref="Y2498">_xlfn.IFS(S2498&lt;=2,"High",S2498=3,"Moderate",S2498&lt;=5,"Low")</f>
        <v>High</v>
      </c>
      <c r="Z2498" s="7">
        <v>5</v>
      </c>
      <c r="AA2498" s="7" t="str" cm="1">
        <f t="array" ref="AA2498">_xlfn.IFS(S2498&lt;=2,"High",S2498=3,"Moderate",S2498&lt;=5,"Low")</f>
        <v>High</v>
      </c>
      <c r="AB2498" s="5">
        <v>44790</v>
      </c>
      <c r="AC2498" s="7" t="s">
        <v>49</v>
      </c>
      <c r="AD2498" s="7" t="s">
        <v>41</v>
      </c>
      <c r="AE2498" s="7" t="s">
        <v>51</v>
      </c>
      <c r="AF2498" s="7">
        <v>5</v>
      </c>
      <c r="AG2498" s="8">
        <v>244.22</v>
      </c>
      <c r="AH2498" s="7">
        <v>65</v>
      </c>
      <c r="AI2498" s="7" t="str" cm="1">
        <f t="array" ref="AI2498">_xlfn.IFS(AH2498&lt;=25,"Young",AH2498&lt;=50,"Adult",AH2498&gt;50,"Old")</f>
        <v>Old</v>
      </c>
    </row>
    <row r="2499" spans="1:35" x14ac:dyDescent="0.35">
      <c r="A2499" s="11">
        <v>3039</v>
      </c>
      <c r="B2499" s="9">
        <v>43821</v>
      </c>
      <c r="C2499" s="10">
        <f t="shared" ref="C2499:C2562" ca="1" si="39">YEARFRAC(B2499,TODAY())</f>
        <v>6.4111111111111114</v>
      </c>
      <c r="D2499" s="11" t="s">
        <v>27</v>
      </c>
      <c r="E2499" s="11" t="s">
        <v>68</v>
      </c>
      <c r="F2499" s="11" t="s">
        <v>29</v>
      </c>
      <c r="G2499" s="11" t="s">
        <v>30</v>
      </c>
      <c r="H2499" s="11" t="s">
        <v>55</v>
      </c>
      <c r="I2499" s="11" t="s">
        <v>32</v>
      </c>
      <c r="J2499" s="11" t="s">
        <v>33</v>
      </c>
      <c r="K2499" s="11" t="s">
        <v>95</v>
      </c>
      <c r="L2499" s="9">
        <v>24190</v>
      </c>
      <c r="M2499" s="11" t="s">
        <v>35</v>
      </c>
      <c r="N2499" s="11" t="s">
        <v>36</v>
      </c>
      <c r="O2499" s="11" t="s">
        <v>59</v>
      </c>
      <c r="P2499" s="11" t="s">
        <v>60</v>
      </c>
      <c r="Q2499" s="11" t="s">
        <v>39</v>
      </c>
      <c r="R2499" s="11" cm="1">
        <f t="array" ref="R2499">_xlfn.IFS(Table3[[#This Row],[Performance Levels]]="Exceeds",4,Table3[[#This Row],[Performance Levels]]="Fully Meets",3,Table3[[#This Row],[Performance Levels]]="PIP",1,Table3[[#This Row],[Performance Levels]]="Needs Improvement",2)</f>
        <v>3</v>
      </c>
      <c r="S2499" s="11">
        <v>5</v>
      </c>
      <c r="T2499" s="11" t="str" cm="1">
        <f t="array" ref="T2499">_xlfn.IFS(S2499&lt;=2,"Excellent",S2499=3,"Average",S2499&lt;=5,"Poor")</f>
        <v>Poor</v>
      </c>
      <c r="U2499" s="9">
        <v>45141</v>
      </c>
      <c r="V2499" s="11">
        <v>4</v>
      </c>
      <c r="W2499" s="11" t="str" cm="1">
        <f t="array" ref="W2499">_xlfn.IFS(S2499&lt;=2,"High",S2499=3,"Moderate",S2499&lt;=5,"Low")</f>
        <v>Low</v>
      </c>
      <c r="X2499" s="11">
        <v>2</v>
      </c>
      <c r="Y2499" s="11" t="str" cm="1">
        <f t="array" ref="Y2499">_xlfn.IFS(S2499&lt;=2,"High",S2499=3,"Moderate",S2499&lt;=5,"Low")</f>
        <v>Low</v>
      </c>
      <c r="Z2499" s="11">
        <v>1</v>
      </c>
      <c r="AA2499" s="11" t="str" cm="1">
        <f t="array" ref="AA2499">_xlfn.IFS(S2499&lt;=2,"High",S2499=3,"Moderate",S2499&lt;=5,"Low")</f>
        <v>Low</v>
      </c>
      <c r="AB2499" s="9">
        <v>44931</v>
      </c>
      <c r="AC2499" s="11" t="s">
        <v>40</v>
      </c>
      <c r="AD2499" s="11" t="s">
        <v>41</v>
      </c>
      <c r="AE2499" s="11" t="s">
        <v>62</v>
      </c>
      <c r="AF2499" s="11">
        <v>2</v>
      </c>
      <c r="AG2499" s="12">
        <v>130.81</v>
      </c>
      <c r="AH2499" s="11">
        <v>53</v>
      </c>
      <c r="AI2499" s="11" t="str" cm="1">
        <f t="array" ref="AI2499">_xlfn.IFS(AH2499&lt;=25,"Young",AH2499&lt;=50,"Adult",AH2499&gt;50,"Old")</f>
        <v>Old</v>
      </c>
    </row>
    <row r="2500" spans="1:35" x14ac:dyDescent="0.35">
      <c r="A2500" s="7">
        <v>3040</v>
      </c>
      <c r="B2500" s="5">
        <v>44179</v>
      </c>
      <c r="C2500" s="6">
        <f t="shared" ca="1" si="39"/>
        <v>5.4333333333333336</v>
      </c>
      <c r="D2500" s="7" t="s">
        <v>27</v>
      </c>
      <c r="E2500" s="7" t="s">
        <v>28</v>
      </c>
      <c r="F2500" s="7" t="s">
        <v>29</v>
      </c>
      <c r="G2500" s="7" t="s">
        <v>54</v>
      </c>
      <c r="H2500" s="7" t="s">
        <v>44</v>
      </c>
      <c r="I2500" s="7" t="s">
        <v>54</v>
      </c>
      <c r="J2500" s="7" t="s">
        <v>33</v>
      </c>
      <c r="K2500" s="7" t="s">
        <v>69</v>
      </c>
      <c r="L2500" s="5">
        <v>30713</v>
      </c>
      <c r="M2500" s="7" t="s">
        <v>35</v>
      </c>
      <c r="N2500" s="7" t="s">
        <v>36</v>
      </c>
      <c r="O2500" s="7" t="s">
        <v>37</v>
      </c>
      <c r="P2500" s="7" t="s">
        <v>76</v>
      </c>
      <c r="Q2500" s="7" t="s">
        <v>39</v>
      </c>
      <c r="R2500" s="7" cm="1">
        <f t="array" ref="R2500">_xlfn.IFS(Table3[[#This Row],[Performance Levels]]="Exceeds",4,Table3[[#This Row],[Performance Levels]]="Fully Meets",3,Table3[[#This Row],[Performance Levels]]="PIP",1,Table3[[#This Row],[Performance Levels]]="Needs Improvement",2)</f>
        <v>3</v>
      </c>
      <c r="S2500" s="7">
        <v>5</v>
      </c>
      <c r="T2500" s="7" t="str" cm="1">
        <f t="array" ref="T2500">_xlfn.IFS(S2500&lt;=2,"Excellent",S2500=3,"Average",S2500&lt;=5,"Poor")</f>
        <v>Poor</v>
      </c>
      <c r="U2500" s="5">
        <v>44857</v>
      </c>
      <c r="V2500" s="7">
        <v>5</v>
      </c>
      <c r="W2500" s="7" t="str" cm="1">
        <f t="array" ref="W2500">_xlfn.IFS(S2500&lt;=2,"High",S2500=3,"Moderate",S2500&lt;=5,"Low")</f>
        <v>Low</v>
      </c>
      <c r="X2500" s="7">
        <v>1</v>
      </c>
      <c r="Y2500" s="7" t="str" cm="1">
        <f t="array" ref="Y2500">_xlfn.IFS(S2500&lt;=2,"High",S2500=3,"Moderate",S2500&lt;=5,"Low")</f>
        <v>Low</v>
      </c>
      <c r="Z2500" s="7">
        <v>4</v>
      </c>
      <c r="AA2500" s="7" t="str" cm="1">
        <f t="array" ref="AA2500">_xlfn.IFS(S2500&lt;=2,"High",S2500=3,"Moderate",S2500&lt;=5,"Low")</f>
        <v>Low</v>
      </c>
      <c r="AB2500" s="5">
        <v>44925</v>
      </c>
      <c r="AC2500" s="7" t="s">
        <v>67</v>
      </c>
      <c r="AD2500" s="7" t="s">
        <v>41</v>
      </c>
      <c r="AE2500" s="7" t="s">
        <v>72</v>
      </c>
      <c r="AF2500" s="7">
        <v>5</v>
      </c>
      <c r="AG2500" s="8">
        <v>321.02999999999997</v>
      </c>
      <c r="AH2500" s="7">
        <v>36</v>
      </c>
      <c r="AI2500" s="7" t="str" cm="1">
        <f t="array" ref="AI2500">_xlfn.IFS(AH2500&lt;=25,"Young",AH2500&lt;=50,"Adult",AH2500&gt;50,"Old")</f>
        <v>Adult</v>
      </c>
    </row>
    <row r="2501" spans="1:35" x14ac:dyDescent="0.35">
      <c r="A2501" s="11">
        <v>3041</v>
      </c>
      <c r="B2501" s="9">
        <v>44002</v>
      </c>
      <c r="C2501" s="10">
        <f t="shared" ca="1" si="39"/>
        <v>5.916666666666667</v>
      </c>
      <c r="D2501" s="11" t="s">
        <v>27</v>
      </c>
      <c r="E2501" s="11" t="s">
        <v>84</v>
      </c>
      <c r="F2501" s="11" t="s">
        <v>29</v>
      </c>
      <c r="G2501" s="11" t="s">
        <v>30</v>
      </c>
      <c r="H2501" s="11" t="s">
        <v>31</v>
      </c>
      <c r="I2501" s="11" t="s">
        <v>54</v>
      </c>
      <c r="J2501" s="11" t="s">
        <v>33</v>
      </c>
      <c r="K2501" s="11" t="s">
        <v>64</v>
      </c>
      <c r="L2501" s="9">
        <v>36638</v>
      </c>
      <c r="M2501" s="11" t="s">
        <v>35</v>
      </c>
      <c r="N2501" s="11" t="s">
        <v>36</v>
      </c>
      <c r="O2501" s="11" t="s">
        <v>37</v>
      </c>
      <c r="P2501" s="11" t="s">
        <v>60</v>
      </c>
      <c r="Q2501" s="11" t="s">
        <v>39</v>
      </c>
      <c r="R2501" s="11" cm="1">
        <f t="array" ref="R2501">_xlfn.IFS(Table3[[#This Row],[Performance Levels]]="Exceeds",4,Table3[[#This Row],[Performance Levels]]="Fully Meets",3,Table3[[#This Row],[Performance Levels]]="PIP",1,Table3[[#This Row],[Performance Levels]]="Needs Improvement",2)</f>
        <v>3</v>
      </c>
      <c r="S2501" s="11">
        <v>2</v>
      </c>
      <c r="T2501" s="11" t="str" cm="1">
        <f t="array" ref="T2501">_xlfn.IFS(S2501&lt;=2,"Excellent",S2501=3,"Average",S2501&lt;=5,"Poor")</f>
        <v>Excellent</v>
      </c>
      <c r="U2501" s="9">
        <v>45064</v>
      </c>
      <c r="V2501" s="11">
        <v>5</v>
      </c>
      <c r="W2501" s="11" t="str" cm="1">
        <f t="array" ref="W2501">_xlfn.IFS(S2501&lt;=2,"High",S2501=3,"Moderate",S2501&lt;=5,"Low")</f>
        <v>High</v>
      </c>
      <c r="X2501" s="11">
        <v>5</v>
      </c>
      <c r="Y2501" s="11" t="str" cm="1">
        <f t="array" ref="Y2501">_xlfn.IFS(S2501&lt;=2,"High",S2501=3,"Moderate",S2501&lt;=5,"Low")</f>
        <v>High</v>
      </c>
      <c r="Z2501" s="11">
        <v>4</v>
      </c>
      <c r="AA2501" s="11" t="str" cm="1">
        <f t="array" ref="AA2501">_xlfn.IFS(S2501&lt;=2,"High",S2501=3,"Moderate",S2501&lt;=5,"Low")</f>
        <v>High</v>
      </c>
      <c r="AB2501" s="9">
        <v>45135</v>
      </c>
      <c r="AC2501" s="11" t="s">
        <v>61</v>
      </c>
      <c r="AD2501" s="11" t="s">
        <v>41</v>
      </c>
      <c r="AE2501" s="11" t="s">
        <v>62</v>
      </c>
      <c r="AF2501" s="11">
        <v>4</v>
      </c>
      <c r="AG2501" s="12">
        <v>354.82</v>
      </c>
      <c r="AH2501" s="11">
        <v>20</v>
      </c>
      <c r="AI2501" s="11" t="str" cm="1">
        <f t="array" ref="AI2501">_xlfn.IFS(AH2501&lt;=25,"Young",AH2501&lt;=50,"Adult",AH2501&gt;50,"Old")</f>
        <v>Young</v>
      </c>
    </row>
    <row r="2502" spans="1:35" x14ac:dyDescent="0.35">
      <c r="A2502" s="7">
        <v>3042</v>
      </c>
      <c r="B2502" s="5">
        <v>45086</v>
      </c>
      <c r="C2502" s="6">
        <f t="shared" ca="1" si="39"/>
        <v>2.9472222222222224</v>
      </c>
      <c r="D2502" s="7" t="s">
        <v>27</v>
      </c>
      <c r="E2502" s="7" t="s">
        <v>43</v>
      </c>
      <c r="F2502" s="7" t="s">
        <v>29</v>
      </c>
      <c r="G2502" s="7" t="s">
        <v>30</v>
      </c>
      <c r="H2502" s="7" t="s">
        <v>55</v>
      </c>
      <c r="I2502" s="7" t="s">
        <v>32</v>
      </c>
      <c r="J2502" s="7" t="s">
        <v>33</v>
      </c>
      <c r="K2502" s="7" t="s">
        <v>96</v>
      </c>
      <c r="L2502" s="5">
        <v>22456</v>
      </c>
      <c r="M2502" s="7" t="s">
        <v>35</v>
      </c>
      <c r="N2502" s="7" t="s">
        <v>36</v>
      </c>
      <c r="O2502" s="7" t="s">
        <v>37</v>
      </c>
      <c r="P2502" s="7" t="s">
        <v>38</v>
      </c>
      <c r="Q2502" s="7" t="s">
        <v>77</v>
      </c>
      <c r="R2502" s="7" cm="1">
        <f t="array" ref="R2502">_xlfn.IFS(Table3[[#This Row],[Performance Levels]]="Exceeds",4,Table3[[#This Row],[Performance Levels]]="Fully Meets",3,Table3[[#This Row],[Performance Levels]]="PIP",1,Table3[[#This Row],[Performance Levels]]="Needs Improvement",2)</f>
        <v>4</v>
      </c>
      <c r="S2502" s="7">
        <v>4</v>
      </c>
      <c r="T2502" s="7" t="str" cm="1">
        <f t="array" ref="T2502">_xlfn.IFS(S2502&lt;=2,"Excellent",S2502=3,"Average",S2502&lt;=5,"Poor")</f>
        <v>Poor</v>
      </c>
      <c r="U2502" s="5">
        <v>44939</v>
      </c>
      <c r="V2502" s="7">
        <v>4</v>
      </c>
      <c r="W2502" s="7" t="str" cm="1">
        <f t="array" ref="W2502">_xlfn.IFS(S2502&lt;=2,"High",S2502=3,"Moderate",S2502&lt;=5,"Low")</f>
        <v>Low</v>
      </c>
      <c r="X2502" s="7">
        <v>1</v>
      </c>
      <c r="Y2502" s="7" t="str" cm="1">
        <f t="array" ref="Y2502">_xlfn.IFS(S2502&lt;=2,"High",S2502=3,"Moderate",S2502&lt;=5,"Low")</f>
        <v>Low</v>
      </c>
      <c r="Z2502" s="7">
        <v>2</v>
      </c>
      <c r="AA2502" s="7" t="str" cm="1">
        <f t="array" ref="AA2502">_xlfn.IFS(S2502&lt;=2,"High",S2502=3,"Moderate",S2502&lt;=5,"Low")</f>
        <v>Low</v>
      </c>
      <c r="AB2502" s="5">
        <v>44960</v>
      </c>
      <c r="AC2502" s="7" t="s">
        <v>67</v>
      </c>
      <c r="AD2502" s="7" t="s">
        <v>41</v>
      </c>
      <c r="AE2502" s="7" t="s">
        <v>51</v>
      </c>
      <c r="AF2502" s="7">
        <v>2</v>
      </c>
      <c r="AG2502" s="8">
        <v>513.54</v>
      </c>
      <c r="AH2502" s="7">
        <v>62</v>
      </c>
      <c r="AI2502" s="7" t="str" cm="1">
        <f t="array" ref="AI2502">_xlfn.IFS(AH2502&lt;=25,"Young",AH2502&lt;=50,"Adult",AH2502&gt;50,"Old")</f>
        <v>Old</v>
      </c>
    </row>
    <row r="2503" spans="1:35" x14ac:dyDescent="0.35">
      <c r="A2503" s="11">
        <v>3043</v>
      </c>
      <c r="B2503" s="9">
        <v>44829</v>
      </c>
      <c r="C2503" s="10">
        <f t="shared" ca="1" si="39"/>
        <v>3.6527777777777777</v>
      </c>
      <c r="D2503" s="11" t="s">
        <v>27</v>
      </c>
      <c r="E2503" s="11" t="s">
        <v>86</v>
      </c>
      <c r="F2503" s="11" t="s">
        <v>29</v>
      </c>
      <c r="G2503" s="11" t="s">
        <v>30</v>
      </c>
      <c r="H2503" s="11" t="s">
        <v>31</v>
      </c>
      <c r="I2503" s="11" t="s">
        <v>54</v>
      </c>
      <c r="J2503" s="11" t="s">
        <v>33</v>
      </c>
      <c r="K2503" s="11" t="s">
        <v>101</v>
      </c>
      <c r="L2503" s="9">
        <v>23076</v>
      </c>
      <c r="M2503" s="11" t="s">
        <v>35</v>
      </c>
      <c r="N2503" s="11" t="s">
        <v>47</v>
      </c>
      <c r="O2503" s="11" t="s">
        <v>71</v>
      </c>
      <c r="P2503" s="11" t="s">
        <v>38</v>
      </c>
      <c r="Q2503" s="11" t="s">
        <v>77</v>
      </c>
      <c r="R2503" s="11" cm="1">
        <f t="array" ref="R2503">_xlfn.IFS(Table3[[#This Row],[Performance Levels]]="Exceeds",4,Table3[[#This Row],[Performance Levels]]="Fully Meets",3,Table3[[#This Row],[Performance Levels]]="PIP",1,Table3[[#This Row],[Performance Levels]]="Needs Improvement",2)</f>
        <v>4</v>
      </c>
      <c r="S2503" s="11">
        <v>2</v>
      </c>
      <c r="T2503" s="11" t="str" cm="1">
        <f t="array" ref="T2503">_xlfn.IFS(S2503&lt;=2,"Excellent",S2503=3,"Average",S2503&lt;=5,"Poor")</f>
        <v>Excellent</v>
      </c>
      <c r="U2503" s="9">
        <v>45047</v>
      </c>
      <c r="V2503" s="11">
        <v>5</v>
      </c>
      <c r="W2503" s="11" t="str" cm="1">
        <f t="array" ref="W2503">_xlfn.IFS(S2503&lt;=2,"High",S2503=3,"Moderate",S2503&lt;=5,"Low")</f>
        <v>High</v>
      </c>
      <c r="X2503" s="11">
        <v>3</v>
      </c>
      <c r="Y2503" s="11" t="str" cm="1">
        <f t="array" ref="Y2503">_xlfn.IFS(S2503&lt;=2,"High",S2503=3,"Moderate",S2503&lt;=5,"Low")</f>
        <v>High</v>
      </c>
      <c r="Z2503" s="11">
        <v>3</v>
      </c>
      <c r="AA2503" s="11" t="str" cm="1">
        <f t="array" ref="AA2503">_xlfn.IFS(S2503&lt;=2,"High",S2503=3,"Moderate",S2503&lt;=5,"Low")</f>
        <v>High</v>
      </c>
      <c r="AB2503" s="9">
        <v>44978</v>
      </c>
      <c r="AC2503" s="11" t="s">
        <v>49</v>
      </c>
      <c r="AD2503" s="11" t="s">
        <v>50</v>
      </c>
      <c r="AE2503" s="11" t="s">
        <v>62</v>
      </c>
      <c r="AF2503" s="11">
        <v>5</v>
      </c>
      <c r="AG2503" s="12">
        <v>658.12</v>
      </c>
      <c r="AH2503" s="11">
        <v>59</v>
      </c>
      <c r="AI2503" s="11" t="str" cm="1">
        <f t="array" ref="AI2503">_xlfn.IFS(AH2503&lt;=25,"Young",AH2503&lt;=50,"Adult",AH2503&gt;50,"Old")</f>
        <v>Old</v>
      </c>
    </row>
    <row r="2504" spans="1:35" x14ac:dyDescent="0.35">
      <c r="A2504" s="7">
        <v>3044</v>
      </c>
      <c r="B2504" s="5">
        <v>44069</v>
      </c>
      <c r="C2504" s="6">
        <f t="shared" ca="1" si="39"/>
        <v>5.7333333333333334</v>
      </c>
      <c r="D2504" s="7" t="s">
        <v>27</v>
      </c>
      <c r="E2504" s="7" t="s">
        <v>63</v>
      </c>
      <c r="F2504" s="7" t="s">
        <v>29</v>
      </c>
      <c r="G2504" s="7" t="s">
        <v>30</v>
      </c>
      <c r="H2504" s="7" t="s">
        <v>55</v>
      </c>
      <c r="I2504" s="7" t="s">
        <v>45</v>
      </c>
      <c r="J2504" s="7" t="s">
        <v>33</v>
      </c>
      <c r="K2504" s="7" t="s">
        <v>64</v>
      </c>
      <c r="L2504" s="5">
        <v>24165</v>
      </c>
      <c r="M2504" s="7" t="s">
        <v>35</v>
      </c>
      <c r="N2504" s="7" t="s">
        <v>47</v>
      </c>
      <c r="O2504" s="7" t="s">
        <v>37</v>
      </c>
      <c r="P2504" s="7" t="s">
        <v>60</v>
      </c>
      <c r="Q2504" s="7" t="s">
        <v>77</v>
      </c>
      <c r="R2504" s="7" cm="1">
        <f t="array" ref="R2504">_xlfn.IFS(Table3[[#This Row],[Performance Levels]]="Exceeds",4,Table3[[#This Row],[Performance Levels]]="Fully Meets",3,Table3[[#This Row],[Performance Levels]]="PIP",1,Table3[[#This Row],[Performance Levels]]="Needs Improvement",2)</f>
        <v>4</v>
      </c>
      <c r="S2504" s="7">
        <v>2</v>
      </c>
      <c r="T2504" s="7" t="str" cm="1">
        <f t="array" ref="T2504">_xlfn.IFS(S2504&lt;=2,"Excellent",S2504=3,"Average",S2504&lt;=5,"Poor")</f>
        <v>Excellent</v>
      </c>
      <c r="U2504" s="5">
        <v>45084</v>
      </c>
      <c r="V2504" s="7">
        <v>1</v>
      </c>
      <c r="W2504" s="7" t="str" cm="1">
        <f t="array" ref="W2504">_xlfn.IFS(S2504&lt;=2,"High",S2504=3,"Moderate",S2504&lt;=5,"Low")</f>
        <v>High</v>
      </c>
      <c r="X2504" s="7">
        <v>1</v>
      </c>
      <c r="Y2504" s="7" t="str" cm="1">
        <f t="array" ref="Y2504">_xlfn.IFS(S2504&lt;=2,"High",S2504=3,"Moderate",S2504&lt;=5,"Low")</f>
        <v>High</v>
      </c>
      <c r="Z2504" s="7">
        <v>3</v>
      </c>
      <c r="AA2504" s="7" t="str" cm="1">
        <f t="array" ref="AA2504">_xlfn.IFS(S2504&lt;=2,"High",S2504=3,"Moderate",S2504&lt;=5,"Low")</f>
        <v>High</v>
      </c>
      <c r="AB2504" s="5">
        <v>44915</v>
      </c>
      <c r="AC2504" s="7" t="s">
        <v>40</v>
      </c>
      <c r="AD2504" s="7" t="s">
        <v>41</v>
      </c>
      <c r="AE2504" s="7" t="s">
        <v>72</v>
      </c>
      <c r="AF2504" s="7">
        <v>2</v>
      </c>
      <c r="AG2504" s="8">
        <v>643.75</v>
      </c>
      <c r="AH2504" s="7">
        <v>54</v>
      </c>
      <c r="AI2504" s="7" t="str" cm="1">
        <f t="array" ref="AI2504">_xlfn.IFS(AH2504&lt;=25,"Young",AH2504&lt;=50,"Adult",AH2504&gt;50,"Old")</f>
        <v>Old</v>
      </c>
    </row>
    <row r="2505" spans="1:35" x14ac:dyDescent="0.35">
      <c r="A2505" s="11">
        <v>3045</v>
      </c>
      <c r="B2505" s="9">
        <v>43705</v>
      </c>
      <c r="C2505" s="10">
        <f t="shared" ca="1" si="39"/>
        <v>6.7277777777777779</v>
      </c>
      <c r="D2505" s="11" t="s">
        <v>27</v>
      </c>
      <c r="E2505" s="11" t="s">
        <v>93</v>
      </c>
      <c r="F2505" s="11" t="s">
        <v>29</v>
      </c>
      <c r="G2505" s="11" t="s">
        <v>54</v>
      </c>
      <c r="H2505" s="11" t="s">
        <v>31</v>
      </c>
      <c r="I2505" s="11" t="s">
        <v>32</v>
      </c>
      <c r="J2505" s="11" t="s">
        <v>33</v>
      </c>
      <c r="K2505" s="11" t="s">
        <v>74</v>
      </c>
      <c r="L2505" s="9">
        <v>24878</v>
      </c>
      <c r="M2505" s="11" t="s">
        <v>35</v>
      </c>
      <c r="N2505" s="11" t="s">
        <v>47</v>
      </c>
      <c r="O2505" s="11" t="s">
        <v>59</v>
      </c>
      <c r="P2505" s="11" t="s">
        <v>60</v>
      </c>
      <c r="Q2505" s="11" t="s">
        <v>77</v>
      </c>
      <c r="R2505" s="11" cm="1">
        <f t="array" ref="R2505">_xlfn.IFS(Table3[[#This Row],[Performance Levels]]="Exceeds",4,Table3[[#This Row],[Performance Levels]]="Fully Meets",3,Table3[[#This Row],[Performance Levels]]="PIP",1,Table3[[#This Row],[Performance Levels]]="Needs Improvement",2)</f>
        <v>4</v>
      </c>
      <c r="S2505" s="11">
        <v>2</v>
      </c>
      <c r="T2505" s="11" t="str" cm="1">
        <f t="array" ref="T2505">_xlfn.IFS(S2505&lt;=2,"Excellent",S2505=3,"Average",S2505&lt;=5,"Poor")</f>
        <v>Excellent</v>
      </c>
      <c r="U2505" s="9">
        <v>44938</v>
      </c>
      <c r="V2505" s="11">
        <v>5</v>
      </c>
      <c r="W2505" s="11" t="str" cm="1">
        <f t="array" ref="W2505">_xlfn.IFS(S2505&lt;=2,"High",S2505=3,"Moderate",S2505&lt;=5,"Low")</f>
        <v>High</v>
      </c>
      <c r="X2505" s="11">
        <v>4</v>
      </c>
      <c r="Y2505" s="11" t="str" cm="1">
        <f t="array" ref="Y2505">_xlfn.IFS(S2505&lt;=2,"High",S2505=3,"Moderate",S2505&lt;=5,"Low")</f>
        <v>High</v>
      </c>
      <c r="Z2505" s="11">
        <v>1</v>
      </c>
      <c r="AA2505" s="11" t="str" cm="1">
        <f t="array" ref="AA2505">_xlfn.IFS(S2505&lt;=2,"High",S2505=3,"Moderate",S2505&lt;=5,"Low")</f>
        <v>High</v>
      </c>
      <c r="AB2505" s="9">
        <v>44988</v>
      </c>
      <c r="AC2505" s="11" t="s">
        <v>91</v>
      </c>
      <c r="AD2505" s="11" t="s">
        <v>50</v>
      </c>
      <c r="AE2505" s="11" t="s">
        <v>51</v>
      </c>
      <c r="AF2505" s="11">
        <v>2</v>
      </c>
      <c r="AG2505" s="12">
        <v>290.75</v>
      </c>
      <c r="AH2505" s="11">
        <v>51</v>
      </c>
      <c r="AI2505" s="11" t="str" cm="1">
        <f t="array" ref="AI2505">_xlfn.IFS(AH2505&lt;=25,"Young",AH2505&lt;=50,"Adult",AH2505&gt;50,"Old")</f>
        <v>Old</v>
      </c>
    </row>
    <row r="2506" spans="1:35" x14ac:dyDescent="0.35">
      <c r="A2506" s="7">
        <v>3046</v>
      </c>
      <c r="B2506" s="5">
        <v>45079</v>
      </c>
      <c r="C2506" s="6">
        <f t="shared" ca="1" si="39"/>
        <v>2.9666666666666668</v>
      </c>
      <c r="D2506" s="7" t="s">
        <v>105</v>
      </c>
      <c r="E2506" s="7" t="s">
        <v>63</v>
      </c>
      <c r="F2506" s="7" t="s">
        <v>107</v>
      </c>
      <c r="G2506" s="7" t="s">
        <v>45</v>
      </c>
      <c r="H2506" s="7" t="s">
        <v>44</v>
      </c>
      <c r="I2506" s="7" t="s">
        <v>54</v>
      </c>
      <c r="J2506" s="7" t="s">
        <v>33</v>
      </c>
      <c r="K2506" s="7" t="s">
        <v>100</v>
      </c>
      <c r="L2506" s="5">
        <v>30472</v>
      </c>
      <c r="M2506" s="7" t="s">
        <v>35</v>
      </c>
      <c r="N2506" s="7" t="s">
        <v>36</v>
      </c>
      <c r="O2506" s="7" t="s">
        <v>59</v>
      </c>
      <c r="P2506" s="7" t="s">
        <v>60</v>
      </c>
      <c r="Q2506" s="7" t="s">
        <v>77</v>
      </c>
      <c r="R2506" s="7" cm="1">
        <f t="array" ref="R2506">_xlfn.IFS(Table3[[#This Row],[Performance Levels]]="Exceeds",4,Table3[[#This Row],[Performance Levels]]="Fully Meets",3,Table3[[#This Row],[Performance Levels]]="PIP",1,Table3[[#This Row],[Performance Levels]]="Needs Improvement",2)</f>
        <v>4</v>
      </c>
      <c r="S2506" s="7">
        <v>4</v>
      </c>
      <c r="T2506" s="7" t="str" cm="1">
        <f t="array" ref="T2506">_xlfn.IFS(S2506&lt;=2,"Excellent",S2506=3,"Average",S2506&lt;=5,"Poor")</f>
        <v>Poor</v>
      </c>
      <c r="U2506" s="5">
        <v>44991</v>
      </c>
      <c r="V2506" s="7">
        <v>2</v>
      </c>
      <c r="W2506" s="7" t="str" cm="1">
        <f t="array" ref="W2506">_xlfn.IFS(S2506&lt;=2,"High",S2506=3,"Moderate",S2506&lt;=5,"Low")</f>
        <v>Low</v>
      </c>
      <c r="X2506" s="7">
        <v>5</v>
      </c>
      <c r="Y2506" s="7" t="str" cm="1">
        <f t="array" ref="Y2506">_xlfn.IFS(S2506&lt;=2,"High",S2506=3,"Moderate",S2506&lt;=5,"Low")</f>
        <v>Low</v>
      </c>
      <c r="Z2506" s="7">
        <v>3</v>
      </c>
      <c r="AA2506" s="7" t="str" cm="1">
        <f t="array" ref="AA2506">_xlfn.IFS(S2506&lt;=2,"High",S2506=3,"Moderate",S2506&lt;=5,"Low")</f>
        <v>Low</v>
      </c>
      <c r="AB2506" s="5">
        <v>44940</v>
      </c>
      <c r="AC2506" s="7" t="s">
        <v>91</v>
      </c>
      <c r="AD2506" s="7" t="s">
        <v>41</v>
      </c>
      <c r="AE2506" s="7" t="s">
        <v>72</v>
      </c>
      <c r="AF2506" s="7">
        <v>2</v>
      </c>
      <c r="AG2506" s="8">
        <v>767.56</v>
      </c>
      <c r="AH2506" s="7">
        <v>40</v>
      </c>
      <c r="AI2506" s="7" t="str" cm="1">
        <f t="array" ref="AI2506">_xlfn.IFS(AH2506&lt;=25,"Young",AH2506&lt;=50,"Adult",AH2506&gt;50,"Old")</f>
        <v>Adult</v>
      </c>
    </row>
    <row r="2507" spans="1:35" x14ac:dyDescent="0.35">
      <c r="A2507" s="11">
        <v>3047</v>
      </c>
      <c r="B2507" s="9">
        <v>43355</v>
      </c>
      <c r="C2507" s="10">
        <f t="shared" ca="1" si="39"/>
        <v>7.6888888888888891</v>
      </c>
      <c r="D2507" s="11" t="s">
        <v>105</v>
      </c>
      <c r="E2507" s="11" t="s">
        <v>93</v>
      </c>
      <c r="F2507" s="11" t="s">
        <v>29</v>
      </c>
      <c r="G2507" s="11" t="s">
        <v>54</v>
      </c>
      <c r="H2507" s="11" t="s">
        <v>31</v>
      </c>
      <c r="I2507" s="11" t="s">
        <v>54</v>
      </c>
      <c r="J2507" s="11" t="s">
        <v>33</v>
      </c>
      <c r="K2507" s="11" t="s">
        <v>78</v>
      </c>
      <c r="L2507" s="9">
        <v>24018</v>
      </c>
      <c r="M2507" s="11" t="s">
        <v>35</v>
      </c>
      <c r="N2507" s="11" t="s">
        <v>36</v>
      </c>
      <c r="O2507" s="11" t="s">
        <v>37</v>
      </c>
      <c r="P2507" s="11" t="s">
        <v>66</v>
      </c>
      <c r="Q2507" s="11" t="s">
        <v>77</v>
      </c>
      <c r="R2507" s="11" cm="1">
        <f t="array" ref="R2507">_xlfn.IFS(Table3[[#This Row],[Performance Levels]]="Exceeds",4,Table3[[#This Row],[Performance Levels]]="Fully Meets",3,Table3[[#This Row],[Performance Levels]]="PIP",1,Table3[[#This Row],[Performance Levels]]="Needs Improvement",2)</f>
        <v>4</v>
      </c>
      <c r="S2507" s="11">
        <v>5</v>
      </c>
      <c r="T2507" s="11" t="str" cm="1">
        <f t="array" ref="T2507">_xlfn.IFS(S2507&lt;=2,"Excellent",S2507=3,"Average",S2507&lt;=5,"Poor")</f>
        <v>Poor</v>
      </c>
      <c r="U2507" s="9">
        <v>44878</v>
      </c>
      <c r="V2507" s="11">
        <v>4</v>
      </c>
      <c r="W2507" s="11" t="str" cm="1">
        <f t="array" ref="W2507">_xlfn.IFS(S2507&lt;=2,"High",S2507=3,"Moderate",S2507&lt;=5,"Low")</f>
        <v>Low</v>
      </c>
      <c r="X2507" s="11">
        <v>2</v>
      </c>
      <c r="Y2507" s="11" t="str" cm="1">
        <f t="array" ref="Y2507">_xlfn.IFS(S2507&lt;=2,"High",S2507=3,"Moderate",S2507&lt;=5,"Low")</f>
        <v>Low</v>
      </c>
      <c r="Z2507" s="11">
        <v>1</v>
      </c>
      <c r="AA2507" s="11" t="str" cm="1">
        <f t="array" ref="AA2507">_xlfn.IFS(S2507&lt;=2,"High",S2507=3,"Moderate",S2507&lt;=5,"Low")</f>
        <v>Low</v>
      </c>
      <c r="AB2507" s="9">
        <v>45090</v>
      </c>
      <c r="AC2507" s="11" t="s">
        <v>49</v>
      </c>
      <c r="AD2507" s="11" t="s">
        <v>50</v>
      </c>
      <c r="AE2507" s="11" t="s">
        <v>72</v>
      </c>
      <c r="AF2507" s="11">
        <v>1</v>
      </c>
      <c r="AG2507" s="12">
        <v>507.74</v>
      </c>
      <c r="AH2507" s="11">
        <v>53</v>
      </c>
      <c r="AI2507" s="11" t="str" cm="1">
        <f t="array" ref="AI2507">_xlfn.IFS(AH2507&lt;=25,"Young",AH2507&lt;=50,"Adult",AH2507&gt;50,"Old")</f>
        <v>Old</v>
      </c>
    </row>
    <row r="2508" spans="1:35" x14ac:dyDescent="0.35">
      <c r="A2508" s="7">
        <v>3048</v>
      </c>
      <c r="B2508" s="5">
        <v>45122</v>
      </c>
      <c r="C2508" s="6">
        <f t="shared" ca="1" si="39"/>
        <v>2.8472222222222223</v>
      </c>
      <c r="D2508" s="7" t="s">
        <v>105</v>
      </c>
      <c r="E2508" s="7" t="s">
        <v>73</v>
      </c>
      <c r="F2508" s="7" t="s">
        <v>29</v>
      </c>
      <c r="G2508" s="7" t="s">
        <v>30</v>
      </c>
      <c r="H2508" s="7" t="s">
        <v>55</v>
      </c>
      <c r="I2508" s="7" t="s">
        <v>45</v>
      </c>
      <c r="J2508" s="7" t="s">
        <v>33</v>
      </c>
      <c r="K2508" s="7" t="s">
        <v>133</v>
      </c>
      <c r="L2508" s="5">
        <v>28562</v>
      </c>
      <c r="M2508" s="7" t="s">
        <v>35</v>
      </c>
      <c r="N2508" s="7" t="s">
        <v>36</v>
      </c>
      <c r="O2508" s="7" t="s">
        <v>37</v>
      </c>
      <c r="P2508" s="7" t="s">
        <v>66</v>
      </c>
      <c r="Q2508" s="7" t="s">
        <v>39</v>
      </c>
      <c r="R2508" s="7" cm="1">
        <f t="array" ref="R2508">_xlfn.IFS(Table3[[#This Row],[Performance Levels]]="Exceeds",4,Table3[[#This Row],[Performance Levels]]="Fully Meets",3,Table3[[#This Row],[Performance Levels]]="PIP",1,Table3[[#This Row],[Performance Levels]]="Needs Improvement",2)</f>
        <v>3</v>
      </c>
      <c r="S2508" s="7">
        <v>2</v>
      </c>
      <c r="T2508" s="7" t="str" cm="1">
        <f t="array" ref="T2508">_xlfn.IFS(S2508&lt;=2,"Excellent",S2508=3,"Average",S2508&lt;=5,"Poor")</f>
        <v>Excellent</v>
      </c>
      <c r="U2508" s="5">
        <v>44961</v>
      </c>
      <c r="V2508" s="7">
        <v>2</v>
      </c>
      <c r="W2508" s="7" t="str" cm="1">
        <f t="array" ref="W2508">_xlfn.IFS(S2508&lt;=2,"High",S2508=3,"Moderate",S2508&lt;=5,"Low")</f>
        <v>High</v>
      </c>
      <c r="X2508" s="7">
        <v>2</v>
      </c>
      <c r="Y2508" s="7" t="str" cm="1">
        <f t="array" ref="Y2508">_xlfn.IFS(S2508&lt;=2,"High",S2508=3,"Moderate",S2508&lt;=5,"Low")</f>
        <v>High</v>
      </c>
      <c r="Z2508" s="7">
        <v>3</v>
      </c>
      <c r="AA2508" s="7" t="str" cm="1">
        <f t="array" ref="AA2508">_xlfn.IFS(S2508&lt;=2,"High",S2508=3,"Moderate",S2508&lt;=5,"Low")</f>
        <v>High</v>
      </c>
      <c r="AB2508" s="5">
        <v>44934</v>
      </c>
      <c r="AC2508" s="7" t="s">
        <v>49</v>
      </c>
      <c r="AD2508" s="7" t="s">
        <v>41</v>
      </c>
      <c r="AE2508" s="7" t="s">
        <v>62</v>
      </c>
      <c r="AF2508" s="7">
        <v>2</v>
      </c>
      <c r="AG2508" s="8">
        <v>919.75</v>
      </c>
      <c r="AH2508" s="7">
        <v>45</v>
      </c>
      <c r="AI2508" s="7" t="str" cm="1">
        <f t="array" ref="AI2508">_xlfn.IFS(AH2508&lt;=25,"Young",AH2508&lt;=50,"Adult",AH2508&gt;50,"Old")</f>
        <v>Adult</v>
      </c>
    </row>
    <row r="2509" spans="1:35" x14ac:dyDescent="0.35">
      <c r="A2509" s="11">
        <v>3049</v>
      </c>
      <c r="B2509" s="9">
        <v>45109</v>
      </c>
      <c r="C2509" s="10">
        <f t="shared" ca="1" si="39"/>
        <v>2.8833333333333333</v>
      </c>
      <c r="D2509" s="11" t="s">
        <v>105</v>
      </c>
      <c r="E2509" s="11" t="s">
        <v>80</v>
      </c>
      <c r="F2509" s="11" t="s">
        <v>29</v>
      </c>
      <c r="G2509" s="11" t="s">
        <v>45</v>
      </c>
      <c r="H2509" s="11" t="s">
        <v>44</v>
      </c>
      <c r="I2509" s="11" t="s">
        <v>32</v>
      </c>
      <c r="J2509" s="11" t="s">
        <v>33</v>
      </c>
      <c r="K2509" s="11" t="s">
        <v>64</v>
      </c>
      <c r="L2509" s="9">
        <v>54190</v>
      </c>
      <c r="M2509" s="11" t="s">
        <v>35</v>
      </c>
      <c r="N2509" s="11" t="s">
        <v>36</v>
      </c>
      <c r="O2509" s="11" t="s">
        <v>83</v>
      </c>
      <c r="P2509" s="11" t="s">
        <v>66</v>
      </c>
      <c r="Q2509" s="11" t="s">
        <v>39</v>
      </c>
      <c r="R2509" s="11" cm="1">
        <f t="array" ref="R2509">_xlfn.IFS(Table3[[#This Row],[Performance Levels]]="Exceeds",4,Table3[[#This Row],[Performance Levels]]="Fully Meets",3,Table3[[#This Row],[Performance Levels]]="PIP",1,Table3[[#This Row],[Performance Levels]]="Needs Improvement",2)</f>
        <v>3</v>
      </c>
      <c r="S2509" s="11">
        <v>4</v>
      </c>
      <c r="T2509" s="11" t="str" cm="1">
        <f t="array" ref="T2509">_xlfn.IFS(S2509&lt;=2,"Excellent",S2509=3,"Average",S2509&lt;=5,"Poor")</f>
        <v>Poor</v>
      </c>
      <c r="U2509" s="9">
        <v>44844</v>
      </c>
      <c r="V2509" s="11">
        <v>5</v>
      </c>
      <c r="W2509" s="11" t="str" cm="1">
        <f t="array" ref="W2509">_xlfn.IFS(S2509&lt;=2,"High",S2509=3,"Moderate",S2509&lt;=5,"Low")</f>
        <v>Low</v>
      </c>
      <c r="X2509" s="11">
        <v>3</v>
      </c>
      <c r="Y2509" s="11" t="str" cm="1">
        <f t="array" ref="Y2509">_xlfn.IFS(S2509&lt;=2,"High",S2509=3,"Moderate",S2509&lt;=5,"Low")</f>
        <v>Low</v>
      </c>
      <c r="Z2509" s="11">
        <v>2</v>
      </c>
      <c r="AA2509" s="11" t="str" cm="1">
        <f t="array" ref="AA2509">_xlfn.IFS(S2509&lt;=2,"High",S2509=3,"Moderate",S2509&lt;=5,"Low")</f>
        <v>Low</v>
      </c>
      <c r="AB2509" s="9">
        <v>44946</v>
      </c>
      <c r="AC2509" s="11" t="s">
        <v>61</v>
      </c>
      <c r="AD2509" s="11" t="s">
        <v>50</v>
      </c>
      <c r="AE2509" s="11" t="s">
        <v>51</v>
      </c>
      <c r="AF2509" s="11">
        <v>4</v>
      </c>
      <c r="AG2509" s="12">
        <v>510.95</v>
      </c>
      <c r="AH2509" s="11">
        <v>75</v>
      </c>
      <c r="AI2509" s="11" t="str" cm="1">
        <f t="array" ref="AI2509">_xlfn.IFS(AH2509&lt;=25,"Young",AH2509&lt;=50,"Adult",AH2509&gt;50,"Old")</f>
        <v>Old</v>
      </c>
    </row>
    <row r="2510" spans="1:35" x14ac:dyDescent="0.35">
      <c r="A2510" s="7">
        <v>3050</v>
      </c>
      <c r="B2510" s="5">
        <v>43871</v>
      </c>
      <c r="C2510" s="6">
        <f t="shared" ca="1" si="39"/>
        <v>6.2777777777777777</v>
      </c>
      <c r="D2510" s="7" t="s">
        <v>105</v>
      </c>
      <c r="E2510" s="7" t="s">
        <v>53</v>
      </c>
      <c r="F2510" s="7" t="s">
        <v>29</v>
      </c>
      <c r="G2510" s="7" t="s">
        <v>30</v>
      </c>
      <c r="H2510" s="7" t="s">
        <v>31</v>
      </c>
      <c r="I2510" s="7" t="s">
        <v>54</v>
      </c>
      <c r="J2510" s="7" t="s">
        <v>33</v>
      </c>
      <c r="K2510" s="7" t="s">
        <v>88</v>
      </c>
      <c r="L2510" s="5">
        <v>25833</v>
      </c>
      <c r="M2510" s="7" t="s">
        <v>35</v>
      </c>
      <c r="N2510" s="7" t="s">
        <v>36</v>
      </c>
      <c r="O2510" s="7" t="s">
        <v>37</v>
      </c>
      <c r="P2510" s="7" t="s">
        <v>60</v>
      </c>
      <c r="Q2510" s="7" t="s">
        <v>39</v>
      </c>
      <c r="R2510" s="7" cm="1">
        <f t="array" ref="R2510">_xlfn.IFS(Table3[[#This Row],[Performance Levels]]="Exceeds",4,Table3[[#This Row],[Performance Levels]]="Fully Meets",3,Table3[[#This Row],[Performance Levels]]="PIP",1,Table3[[#This Row],[Performance Levels]]="Needs Improvement",2)</f>
        <v>3</v>
      </c>
      <c r="S2510" s="7">
        <v>4</v>
      </c>
      <c r="T2510" s="7" t="str" cm="1">
        <f t="array" ref="T2510">_xlfn.IFS(S2510&lt;=2,"Excellent",S2510=3,"Average",S2510&lt;=5,"Poor")</f>
        <v>Poor</v>
      </c>
      <c r="U2510" s="5">
        <v>44830</v>
      </c>
      <c r="V2510" s="7">
        <v>1</v>
      </c>
      <c r="W2510" s="7" t="str" cm="1">
        <f t="array" ref="W2510">_xlfn.IFS(S2510&lt;=2,"High",S2510=3,"Moderate",S2510&lt;=5,"Low")</f>
        <v>Low</v>
      </c>
      <c r="X2510" s="7">
        <v>3</v>
      </c>
      <c r="Y2510" s="7" t="str" cm="1">
        <f t="array" ref="Y2510">_xlfn.IFS(S2510&lt;=2,"High",S2510=3,"Moderate",S2510&lt;=5,"Low")</f>
        <v>Low</v>
      </c>
      <c r="Z2510" s="7">
        <v>4</v>
      </c>
      <c r="AA2510" s="7" t="str" cm="1">
        <f t="array" ref="AA2510">_xlfn.IFS(S2510&lt;=2,"High",S2510=3,"Moderate",S2510&lt;=5,"Low")</f>
        <v>Low</v>
      </c>
      <c r="AB2510" s="5">
        <v>44871</v>
      </c>
      <c r="AC2510" s="7" t="s">
        <v>61</v>
      </c>
      <c r="AD2510" s="7" t="s">
        <v>50</v>
      </c>
      <c r="AE2510" s="7" t="s">
        <v>62</v>
      </c>
      <c r="AF2510" s="7">
        <v>2</v>
      </c>
      <c r="AG2510" s="8">
        <v>826.19</v>
      </c>
      <c r="AH2510" s="7">
        <v>50</v>
      </c>
      <c r="AI2510" s="7" t="str" cm="1">
        <f t="array" ref="AI2510">_xlfn.IFS(AH2510&lt;=25,"Young",AH2510&lt;=50,"Adult",AH2510&gt;50,"Old")</f>
        <v>Adult</v>
      </c>
    </row>
    <row r="2511" spans="1:35" x14ac:dyDescent="0.35">
      <c r="A2511" s="11">
        <v>3051</v>
      </c>
      <c r="B2511" s="9">
        <v>44435</v>
      </c>
      <c r="C2511" s="10">
        <f t="shared" ca="1" si="39"/>
        <v>4.7305555555555552</v>
      </c>
      <c r="D2511" s="11" t="s">
        <v>105</v>
      </c>
      <c r="E2511" s="11" t="s">
        <v>68</v>
      </c>
      <c r="F2511" s="11" t="s">
        <v>107</v>
      </c>
      <c r="G2511" s="11" t="s">
        <v>30</v>
      </c>
      <c r="H2511" s="11" t="s">
        <v>55</v>
      </c>
      <c r="I2511" s="11" t="s">
        <v>32</v>
      </c>
      <c r="J2511" s="11" t="s">
        <v>33</v>
      </c>
      <c r="K2511" s="11" t="s">
        <v>110</v>
      </c>
      <c r="L2511" s="9">
        <v>26342</v>
      </c>
      <c r="M2511" s="11" t="s">
        <v>35</v>
      </c>
      <c r="N2511" s="11" t="s">
        <v>36</v>
      </c>
      <c r="O2511" s="11" t="s">
        <v>83</v>
      </c>
      <c r="P2511" s="11" t="s">
        <v>38</v>
      </c>
      <c r="Q2511" s="11" t="s">
        <v>39</v>
      </c>
      <c r="R2511" s="11" cm="1">
        <f t="array" ref="R2511">_xlfn.IFS(Table3[[#This Row],[Performance Levels]]="Exceeds",4,Table3[[#This Row],[Performance Levels]]="Fully Meets",3,Table3[[#This Row],[Performance Levels]]="PIP",1,Table3[[#This Row],[Performance Levels]]="Needs Improvement",2)</f>
        <v>3</v>
      </c>
      <c r="S2511" s="11">
        <v>5</v>
      </c>
      <c r="T2511" s="11" t="str" cm="1">
        <f t="array" ref="T2511">_xlfn.IFS(S2511&lt;=2,"Excellent",S2511=3,"Average",S2511&lt;=5,"Poor")</f>
        <v>Poor</v>
      </c>
      <c r="U2511" s="9">
        <v>44966</v>
      </c>
      <c r="V2511" s="11">
        <v>3</v>
      </c>
      <c r="W2511" s="11" t="str" cm="1">
        <f t="array" ref="W2511">_xlfn.IFS(S2511&lt;=2,"High",S2511=3,"Moderate",S2511&lt;=5,"Low")</f>
        <v>Low</v>
      </c>
      <c r="X2511" s="11">
        <v>5</v>
      </c>
      <c r="Y2511" s="11" t="str" cm="1">
        <f t="array" ref="Y2511">_xlfn.IFS(S2511&lt;=2,"High",S2511=3,"Moderate",S2511&lt;=5,"Low")</f>
        <v>Low</v>
      </c>
      <c r="Z2511" s="11">
        <v>5</v>
      </c>
      <c r="AA2511" s="11" t="str" cm="1">
        <f t="array" ref="AA2511">_xlfn.IFS(S2511&lt;=2,"High",S2511=3,"Moderate",S2511&lt;=5,"Low")</f>
        <v>Low</v>
      </c>
      <c r="AB2511" s="9">
        <v>45048</v>
      </c>
      <c r="AC2511" s="11" t="s">
        <v>40</v>
      </c>
      <c r="AD2511" s="11" t="s">
        <v>50</v>
      </c>
      <c r="AE2511" s="11" t="s">
        <v>51</v>
      </c>
      <c r="AF2511" s="11">
        <v>1</v>
      </c>
      <c r="AG2511" s="12">
        <v>992.48</v>
      </c>
      <c r="AH2511" s="11">
        <v>49</v>
      </c>
      <c r="AI2511" s="11" t="str" cm="1">
        <f t="array" ref="AI2511">_xlfn.IFS(AH2511&lt;=25,"Young",AH2511&lt;=50,"Adult",AH2511&gt;50,"Old")</f>
        <v>Adult</v>
      </c>
    </row>
    <row r="2512" spans="1:35" x14ac:dyDescent="0.35">
      <c r="A2512" s="7">
        <v>3052</v>
      </c>
      <c r="B2512" s="5">
        <v>43855</v>
      </c>
      <c r="C2512" s="6">
        <f t="shared" ca="1" si="39"/>
        <v>6.3194444444444446</v>
      </c>
      <c r="D2512" s="7" t="s">
        <v>105</v>
      </c>
      <c r="E2512" s="7" t="s">
        <v>28</v>
      </c>
      <c r="F2512" s="7" t="s">
        <v>29</v>
      </c>
      <c r="G2512" s="7" t="s">
        <v>54</v>
      </c>
      <c r="H2512" s="7" t="s">
        <v>44</v>
      </c>
      <c r="I2512" s="7" t="s">
        <v>54</v>
      </c>
      <c r="J2512" s="7" t="s">
        <v>33</v>
      </c>
      <c r="K2512" s="7" t="s">
        <v>57</v>
      </c>
      <c r="L2512" s="5">
        <v>54218</v>
      </c>
      <c r="M2512" s="7" t="s">
        <v>35</v>
      </c>
      <c r="N2512" s="7" t="s">
        <v>36</v>
      </c>
      <c r="O2512" s="7" t="s">
        <v>37</v>
      </c>
      <c r="P2512" s="7" t="s">
        <v>60</v>
      </c>
      <c r="Q2512" s="7" t="s">
        <v>39</v>
      </c>
      <c r="R2512" s="7" cm="1">
        <f t="array" ref="R2512">_xlfn.IFS(Table3[[#This Row],[Performance Levels]]="Exceeds",4,Table3[[#This Row],[Performance Levels]]="Fully Meets",3,Table3[[#This Row],[Performance Levels]]="PIP",1,Table3[[#This Row],[Performance Levels]]="Needs Improvement",2)</f>
        <v>3</v>
      </c>
      <c r="S2512" s="7">
        <v>5</v>
      </c>
      <c r="T2512" s="7" t="str" cm="1">
        <f t="array" ref="T2512">_xlfn.IFS(S2512&lt;=2,"Excellent",S2512=3,"Average",S2512&lt;=5,"Poor")</f>
        <v>Poor</v>
      </c>
      <c r="U2512" s="5">
        <v>45129</v>
      </c>
      <c r="V2512" s="7">
        <v>5</v>
      </c>
      <c r="W2512" s="7" t="str" cm="1">
        <f t="array" ref="W2512">_xlfn.IFS(S2512&lt;=2,"High",S2512=3,"Moderate",S2512&lt;=5,"Low")</f>
        <v>Low</v>
      </c>
      <c r="X2512" s="7">
        <v>1</v>
      </c>
      <c r="Y2512" s="7" t="str" cm="1">
        <f t="array" ref="Y2512">_xlfn.IFS(S2512&lt;=2,"High",S2512=3,"Moderate",S2512&lt;=5,"Low")</f>
        <v>Low</v>
      </c>
      <c r="Z2512" s="7">
        <v>3</v>
      </c>
      <c r="AA2512" s="7" t="str" cm="1">
        <f t="array" ref="AA2512">_xlfn.IFS(S2512&lt;=2,"High",S2512=3,"Moderate",S2512&lt;=5,"Low")</f>
        <v>Low</v>
      </c>
      <c r="AB2512" s="5">
        <v>44835</v>
      </c>
      <c r="AC2512" s="7" t="s">
        <v>67</v>
      </c>
      <c r="AD2512" s="7" t="s">
        <v>50</v>
      </c>
      <c r="AE2512" s="7" t="s">
        <v>51</v>
      </c>
      <c r="AF2512" s="7">
        <v>3</v>
      </c>
      <c r="AG2512" s="8">
        <v>824.73</v>
      </c>
      <c r="AH2512" s="7">
        <v>72</v>
      </c>
      <c r="AI2512" s="7" t="str" cm="1">
        <f t="array" ref="AI2512">_xlfn.IFS(AH2512&lt;=25,"Young",AH2512&lt;=50,"Adult",AH2512&gt;50,"Old")</f>
        <v>Old</v>
      </c>
    </row>
    <row r="2513" spans="1:35" x14ac:dyDescent="0.35">
      <c r="A2513" s="11">
        <v>3053</v>
      </c>
      <c r="B2513" s="9">
        <v>43916</v>
      </c>
      <c r="C2513" s="10">
        <f t="shared" ca="1" si="39"/>
        <v>6.15</v>
      </c>
      <c r="D2513" s="11" t="s">
        <v>105</v>
      </c>
      <c r="E2513" s="11" t="s">
        <v>84</v>
      </c>
      <c r="F2513" s="11" t="s">
        <v>29</v>
      </c>
      <c r="G2513" s="11" t="s">
        <v>45</v>
      </c>
      <c r="H2513" s="11" t="s">
        <v>44</v>
      </c>
      <c r="I2513" s="11" t="s">
        <v>54</v>
      </c>
      <c r="J2513" s="11" t="s">
        <v>33</v>
      </c>
      <c r="K2513" s="11" t="s">
        <v>64</v>
      </c>
      <c r="L2513" s="9">
        <v>21189</v>
      </c>
      <c r="M2513" s="11" t="s">
        <v>35</v>
      </c>
      <c r="N2513" s="11" t="s">
        <v>36</v>
      </c>
      <c r="O2513" s="11" t="s">
        <v>83</v>
      </c>
      <c r="P2513" s="11" t="s">
        <v>38</v>
      </c>
      <c r="Q2513" s="11" t="s">
        <v>39</v>
      </c>
      <c r="R2513" s="11" cm="1">
        <f t="array" ref="R2513">_xlfn.IFS(Table3[[#This Row],[Performance Levels]]="Exceeds",4,Table3[[#This Row],[Performance Levels]]="Fully Meets",3,Table3[[#This Row],[Performance Levels]]="PIP",1,Table3[[#This Row],[Performance Levels]]="Needs Improvement",2)</f>
        <v>3</v>
      </c>
      <c r="S2513" s="11">
        <v>2</v>
      </c>
      <c r="T2513" s="11" t="str" cm="1">
        <f t="array" ref="T2513">_xlfn.IFS(S2513&lt;=2,"Excellent",S2513=3,"Average",S2513&lt;=5,"Poor")</f>
        <v>Excellent</v>
      </c>
      <c r="U2513" s="9">
        <v>44960</v>
      </c>
      <c r="V2513" s="11">
        <v>2</v>
      </c>
      <c r="W2513" s="11" t="str" cm="1">
        <f t="array" ref="W2513">_xlfn.IFS(S2513&lt;=2,"High",S2513=3,"Moderate",S2513&lt;=5,"Low")</f>
        <v>High</v>
      </c>
      <c r="X2513" s="11">
        <v>1</v>
      </c>
      <c r="Y2513" s="11" t="str" cm="1">
        <f t="array" ref="Y2513">_xlfn.IFS(S2513&lt;=2,"High",S2513=3,"Moderate",S2513&lt;=5,"Low")</f>
        <v>High</v>
      </c>
      <c r="Z2513" s="11">
        <v>3</v>
      </c>
      <c r="AA2513" s="11" t="str" cm="1">
        <f t="array" ref="AA2513">_xlfn.IFS(S2513&lt;=2,"High",S2513=3,"Moderate",S2513&lt;=5,"Low")</f>
        <v>High</v>
      </c>
      <c r="AB2513" s="9">
        <v>45111</v>
      </c>
      <c r="AC2513" s="11" t="s">
        <v>91</v>
      </c>
      <c r="AD2513" s="11" t="s">
        <v>50</v>
      </c>
      <c r="AE2513" s="11" t="s">
        <v>42</v>
      </c>
      <c r="AF2513" s="11">
        <v>2</v>
      </c>
      <c r="AG2513" s="12">
        <v>588.35</v>
      </c>
      <c r="AH2513" s="11">
        <v>62</v>
      </c>
      <c r="AI2513" s="11" t="str" cm="1">
        <f t="array" ref="AI2513">_xlfn.IFS(AH2513&lt;=25,"Young",AH2513&lt;=50,"Adult",AH2513&gt;50,"Old")</f>
        <v>Old</v>
      </c>
    </row>
    <row r="2514" spans="1:35" x14ac:dyDescent="0.35">
      <c r="A2514" s="7">
        <v>3054</v>
      </c>
      <c r="B2514" s="5">
        <v>44127</v>
      </c>
      <c r="C2514" s="6">
        <f t="shared" ca="1" si="39"/>
        <v>5.5750000000000002</v>
      </c>
      <c r="D2514" s="7" t="s">
        <v>27</v>
      </c>
      <c r="E2514" s="7" t="s">
        <v>84</v>
      </c>
      <c r="F2514" s="7" t="s">
        <v>29</v>
      </c>
      <c r="G2514" s="7" t="s">
        <v>30</v>
      </c>
      <c r="H2514" s="7" t="s">
        <v>31</v>
      </c>
      <c r="I2514" s="7" t="s">
        <v>54</v>
      </c>
      <c r="J2514" s="7" t="s">
        <v>33</v>
      </c>
      <c r="K2514" s="7" t="s">
        <v>69</v>
      </c>
      <c r="L2514" s="5">
        <v>54722</v>
      </c>
      <c r="M2514" s="7" t="s">
        <v>35</v>
      </c>
      <c r="N2514" s="7" t="s">
        <v>47</v>
      </c>
      <c r="O2514" s="7" t="s">
        <v>37</v>
      </c>
      <c r="P2514" s="7" t="s">
        <v>66</v>
      </c>
      <c r="Q2514" s="7" t="s">
        <v>39</v>
      </c>
      <c r="R2514" s="7" cm="1">
        <f t="array" ref="R2514">_xlfn.IFS(Table3[[#This Row],[Performance Levels]]="Exceeds",4,Table3[[#This Row],[Performance Levels]]="Fully Meets",3,Table3[[#This Row],[Performance Levels]]="PIP",1,Table3[[#This Row],[Performance Levels]]="Needs Improvement",2)</f>
        <v>3</v>
      </c>
      <c r="S2514" s="7">
        <v>1</v>
      </c>
      <c r="T2514" s="7" t="str" cm="1">
        <f t="array" ref="T2514">_xlfn.IFS(S2514&lt;=2,"Excellent",S2514=3,"Average",S2514&lt;=5,"Poor")</f>
        <v>Excellent</v>
      </c>
      <c r="U2514" s="5">
        <v>44879</v>
      </c>
      <c r="V2514" s="7">
        <v>5</v>
      </c>
      <c r="W2514" s="7" t="str" cm="1">
        <f t="array" ref="W2514">_xlfn.IFS(S2514&lt;=2,"High",S2514=3,"Moderate",S2514&lt;=5,"Low")</f>
        <v>High</v>
      </c>
      <c r="X2514" s="7">
        <v>5</v>
      </c>
      <c r="Y2514" s="7" t="str" cm="1">
        <f t="array" ref="Y2514">_xlfn.IFS(S2514&lt;=2,"High",S2514=3,"Moderate",S2514&lt;=5,"Low")</f>
        <v>High</v>
      </c>
      <c r="Z2514" s="7">
        <v>2</v>
      </c>
      <c r="AA2514" s="7" t="str" cm="1">
        <f t="array" ref="AA2514">_xlfn.IFS(S2514&lt;=2,"High",S2514=3,"Moderate",S2514&lt;=5,"Low")</f>
        <v>High</v>
      </c>
      <c r="AB2514" s="5">
        <v>45084</v>
      </c>
      <c r="AC2514" s="7" t="s">
        <v>40</v>
      </c>
      <c r="AD2514" s="7" t="s">
        <v>50</v>
      </c>
      <c r="AE2514" s="7" t="s">
        <v>51</v>
      </c>
      <c r="AF2514" s="7">
        <v>5</v>
      </c>
      <c r="AG2514" s="8">
        <v>144.66</v>
      </c>
      <c r="AH2514" s="7">
        <v>71</v>
      </c>
      <c r="AI2514" s="7" t="str" cm="1">
        <f t="array" ref="AI2514">_xlfn.IFS(AH2514&lt;=25,"Young",AH2514&lt;=50,"Adult",AH2514&gt;50,"Old")</f>
        <v>Old</v>
      </c>
    </row>
    <row r="2515" spans="1:35" x14ac:dyDescent="0.35">
      <c r="A2515" s="11">
        <v>3056</v>
      </c>
      <c r="B2515" s="9">
        <v>44733</v>
      </c>
      <c r="C2515" s="10">
        <f t="shared" ca="1" si="39"/>
        <v>3.9138888888888888</v>
      </c>
      <c r="D2515" s="11" t="s">
        <v>27</v>
      </c>
      <c r="E2515" s="11" t="s">
        <v>86</v>
      </c>
      <c r="F2515" s="11" t="s">
        <v>29</v>
      </c>
      <c r="G2515" s="11" t="s">
        <v>45</v>
      </c>
      <c r="H2515" s="11" t="s">
        <v>44</v>
      </c>
      <c r="I2515" s="11" t="s">
        <v>32</v>
      </c>
      <c r="J2515" s="11" t="s">
        <v>33</v>
      </c>
      <c r="K2515" s="11" t="s">
        <v>102</v>
      </c>
      <c r="L2515" s="9">
        <v>52533</v>
      </c>
      <c r="M2515" s="11" t="s">
        <v>35</v>
      </c>
      <c r="N2515" s="11" t="s">
        <v>36</v>
      </c>
      <c r="O2515" s="11" t="s">
        <v>59</v>
      </c>
      <c r="P2515" s="11" t="s">
        <v>76</v>
      </c>
      <c r="Q2515" s="11" t="s">
        <v>39</v>
      </c>
      <c r="R2515" s="11" cm="1">
        <f t="array" ref="R2515">_xlfn.IFS(Table3[[#This Row],[Performance Levels]]="Exceeds",4,Table3[[#This Row],[Performance Levels]]="Fully Meets",3,Table3[[#This Row],[Performance Levels]]="PIP",1,Table3[[#This Row],[Performance Levels]]="Needs Improvement",2)</f>
        <v>3</v>
      </c>
      <c r="S2515" s="11">
        <v>5</v>
      </c>
      <c r="T2515" s="11" t="str" cm="1">
        <f t="array" ref="T2515">_xlfn.IFS(S2515&lt;=2,"Excellent",S2515=3,"Average",S2515&lt;=5,"Poor")</f>
        <v>Poor</v>
      </c>
      <c r="U2515" s="9">
        <v>45024</v>
      </c>
      <c r="V2515" s="11">
        <v>5</v>
      </c>
      <c r="W2515" s="11" t="str" cm="1">
        <f t="array" ref="W2515">_xlfn.IFS(S2515&lt;=2,"High",S2515=3,"Moderate",S2515&lt;=5,"Low")</f>
        <v>Low</v>
      </c>
      <c r="X2515" s="11">
        <v>5</v>
      </c>
      <c r="Y2515" s="11" t="str" cm="1">
        <f t="array" ref="Y2515">_xlfn.IFS(S2515&lt;=2,"High",S2515=3,"Moderate",S2515&lt;=5,"Low")</f>
        <v>Low</v>
      </c>
      <c r="Z2515" s="11">
        <v>2</v>
      </c>
      <c r="AA2515" s="11" t="str" cm="1">
        <f t="array" ref="AA2515">_xlfn.IFS(S2515&lt;=2,"High",S2515=3,"Moderate",S2515&lt;=5,"Low")</f>
        <v>Low</v>
      </c>
      <c r="AB2515" s="9">
        <v>45097</v>
      </c>
      <c r="AC2515" s="11" t="s">
        <v>91</v>
      </c>
      <c r="AD2515" s="11" t="s">
        <v>50</v>
      </c>
      <c r="AE2515" s="11" t="s">
        <v>72</v>
      </c>
      <c r="AF2515" s="11">
        <v>1</v>
      </c>
      <c r="AG2515" s="12">
        <v>535.51</v>
      </c>
      <c r="AH2515" s="11">
        <v>79</v>
      </c>
      <c r="AI2515" s="11" t="str" cm="1">
        <f t="array" ref="AI2515">_xlfn.IFS(AH2515&lt;=25,"Young",AH2515&lt;=50,"Adult",AH2515&gt;50,"Old")</f>
        <v>Old</v>
      </c>
    </row>
    <row r="2516" spans="1:35" x14ac:dyDescent="0.35">
      <c r="A2516" s="7">
        <v>3059</v>
      </c>
      <c r="B2516" s="5">
        <v>44283</v>
      </c>
      <c r="C2516" s="6">
        <f t="shared" ca="1" si="39"/>
        <v>5.1444444444444448</v>
      </c>
      <c r="D2516" s="7" t="s">
        <v>27</v>
      </c>
      <c r="E2516" s="7" t="s">
        <v>73</v>
      </c>
      <c r="F2516" s="7" t="s">
        <v>29</v>
      </c>
      <c r="G2516" s="7" t="s">
        <v>45</v>
      </c>
      <c r="H2516" s="7" t="s">
        <v>44</v>
      </c>
      <c r="I2516" s="7" t="s">
        <v>32</v>
      </c>
      <c r="J2516" s="7" t="s">
        <v>33</v>
      </c>
      <c r="K2516" s="7" t="s">
        <v>95</v>
      </c>
      <c r="L2516" s="5">
        <v>26516</v>
      </c>
      <c r="M2516" s="7" t="s">
        <v>35</v>
      </c>
      <c r="N2516" s="7" t="s">
        <v>36</v>
      </c>
      <c r="O2516" s="7" t="s">
        <v>37</v>
      </c>
      <c r="P2516" s="7" t="s">
        <v>38</v>
      </c>
      <c r="Q2516" s="7" t="s">
        <v>39</v>
      </c>
      <c r="R2516" s="7" cm="1">
        <f t="array" ref="R2516">_xlfn.IFS(Table3[[#This Row],[Performance Levels]]="Exceeds",4,Table3[[#This Row],[Performance Levels]]="Fully Meets",3,Table3[[#This Row],[Performance Levels]]="PIP",1,Table3[[#This Row],[Performance Levels]]="Needs Improvement",2)</f>
        <v>3</v>
      </c>
      <c r="S2516" s="7">
        <v>1</v>
      </c>
      <c r="T2516" s="7" t="str" cm="1">
        <f t="array" ref="T2516">_xlfn.IFS(S2516&lt;=2,"Excellent",S2516=3,"Average",S2516&lt;=5,"Poor")</f>
        <v>Excellent</v>
      </c>
      <c r="U2516" s="5">
        <v>45013</v>
      </c>
      <c r="V2516" s="7">
        <v>2</v>
      </c>
      <c r="W2516" s="7" t="str" cm="1">
        <f t="array" ref="W2516">_xlfn.IFS(S2516&lt;=2,"High",S2516=3,"Moderate",S2516&lt;=5,"Low")</f>
        <v>High</v>
      </c>
      <c r="X2516" s="7">
        <v>1</v>
      </c>
      <c r="Y2516" s="7" t="str" cm="1">
        <f t="array" ref="Y2516">_xlfn.IFS(S2516&lt;=2,"High",S2516=3,"Moderate",S2516&lt;=5,"Low")</f>
        <v>High</v>
      </c>
      <c r="Z2516" s="7">
        <v>3</v>
      </c>
      <c r="AA2516" s="7" t="str" cm="1">
        <f t="array" ref="AA2516">_xlfn.IFS(S2516&lt;=2,"High",S2516=3,"Moderate",S2516&lt;=5,"Low")</f>
        <v>High</v>
      </c>
      <c r="AB2516" s="5">
        <v>45117</v>
      </c>
      <c r="AC2516" s="7" t="s">
        <v>91</v>
      </c>
      <c r="AD2516" s="7" t="s">
        <v>50</v>
      </c>
      <c r="AE2516" s="7" t="s">
        <v>62</v>
      </c>
      <c r="AF2516" s="7">
        <v>1</v>
      </c>
      <c r="AG2516" s="8">
        <v>164.35</v>
      </c>
      <c r="AH2516" s="7">
        <v>49</v>
      </c>
      <c r="AI2516" s="7" t="str" cm="1">
        <f t="array" ref="AI2516">_xlfn.IFS(AH2516&lt;=25,"Young",AH2516&lt;=50,"Adult",AH2516&gt;50,"Old")</f>
        <v>Adult</v>
      </c>
    </row>
    <row r="2517" spans="1:35" x14ac:dyDescent="0.35">
      <c r="A2517" s="11">
        <v>3060</v>
      </c>
      <c r="B2517" s="9">
        <v>44072</v>
      </c>
      <c r="C2517" s="10">
        <f t="shared" ca="1" si="39"/>
        <v>5.7249999999999996</v>
      </c>
      <c r="D2517" s="11" t="s">
        <v>27</v>
      </c>
      <c r="E2517" s="11" t="s">
        <v>80</v>
      </c>
      <c r="F2517" s="11" t="s">
        <v>29</v>
      </c>
      <c r="G2517" s="11" t="s">
        <v>45</v>
      </c>
      <c r="H2517" s="11" t="s">
        <v>44</v>
      </c>
      <c r="I2517" s="11" t="s">
        <v>45</v>
      </c>
      <c r="J2517" s="11" t="s">
        <v>33</v>
      </c>
      <c r="K2517" s="11" t="s">
        <v>104</v>
      </c>
      <c r="L2517" s="9">
        <v>18631</v>
      </c>
      <c r="M2517" s="11" t="s">
        <v>35</v>
      </c>
      <c r="N2517" s="11" t="s">
        <v>47</v>
      </c>
      <c r="O2517" s="11" t="s">
        <v>83</v>
      </c>
      <c r="P2517" s="11" t="s">
        <v>38</v>
      </c>
      <c r="Q2517" s="11" t="s">
        <v>39</v>
      </c>
      <c r="R2517" s="11" cm="1">
        <f t="array" ref="R2517">_xlfn.IFS(Table3[[#This Row],[Performance Levels]]="Exceeds",4,Table3[[#This Row],[Performance Levels]]="Fully Meets",3,Table3[[#This Row],[Performance Levels]]="PIP",1,Table3[[#This Row],[Performance Levels]]="Needs Improvement",2)</f>
        <v>3</v>
      </c>
      <c r="S2517" s="11">
        <v>2</v>
      </c>
      <c r="T2517" s="11" t="str" cm="1">
        <f t="array" ref="T2517">_xlfn.IFS(S2517&lt;=2,"Excellent",S2517=3,"Average",S2517&lt;=5,"Poor")</f>
        <v>Excellent</v>
      </c>
      <c r="U2517" s="9">
        <v>44818</v>
      </c>
      <c r="V2517" s="11">
        <v>5</v>
      </c>
      <c r="W2517" s="11" t="str" cm="1">
        <f t="array" ref="W2517">_xlfn.IFS(S2517&lt;=2,"High",S2517=3,"Moderate",S2517&lt;=5,"Low")</f>
        <v>High</v>
      </c>
      <c r="X2517" s="11">
        <v>2</v>
      </c>
      <c r="Y2517" s="11" t="str" cm="1">
        <f t="array" ref="Y2517">_xlfn.IFS(S2517&lt;=2,"High",S2517=3,"Moderate",S2517&lt;=5,"Low")</f>
        <v>High</v>
      </c>
      <c r="Z2517" s="11">
        <v>4</v>
      </c>
      <c r="AA2517" s="11" t="str" cm="1">
        <f t="array" ref="AA2517">_xlfn.IFS(S2517&lt;=2,"High",S2517=3,"Moderate",S2517&lt;=5,"Low")</f>
        <v>High</v>
      </c>
      <c r="AB2517" s="9">
        <v>44803</v>
      </c>
      <c r="AC2517" s="11" t="s">
        <v>49</v>
      </c>
      <c r="AD2517" s="11" t="s">
        <v>41</v>
      </c>
      <c r="AE2517" s="11" t="s">
        <v>42</v>
      </c>
      <c r="AF2517" s="11">
        <v>3</v>
      </c>
      <c r="AG2517" s="12">
        <v>165.67</v>
      </c>
      <c r="AH2517" s="11">
        <v>69</v>
      </c>
      <c r="AI2517" s="11" t="str" cm="1">
        <f t="array" ref="AI2517">_xlfn.IFS(AH2517&lt;=25,"Young",AH2517&lt;=50,"Adult",AH2517&gt;50,"Old")</f>
        <v>Old</v>
      </c>
    </row>
    <row r="2518" spans="1:35" x14ac:dyDescent="0.35">
      <c r="A2518" s="7">
        <v>3061</v>
      </c>
      <c r="B2518" s="5">
        <v>44929</v>
      </c>
      <c r="C2518" s="6">
        <f t="shared" ca="1" si="39"/>
        <v>3.3805555555555555</v>
      </c>
      <c r="D2518" s="7" t="s">
        <v>27</v>
      </c>
      <c r="E2518" s="7" t="s">
        <v>53</v>
      </c>
      <c r="F2518" s="7" t="s">
        <v>29</v>
      </c>
      <c r="G2518" s="7" t="s">
        <v>45</v>
      </c>
      <c r="H2518" s="7" t="s">
        <v>31</v>
      </c>
      <c r="I2518" s="7" t="s">
        <v>54</v>
      </c>
      <c r="J2518" s="7" t="s">
        <v>33</v>
      </c>
      <c r="K2518" s="7" t="s">
        <v>100</v>
      </c>
      <c r="L2518" s="5">
        <v>20724</v>
      </c>
      <c r="M2518" s="7" t="s">
        <v>35</v>
      </c>
      <c r="N2518" s="7" t="s">
        <v>47</v>
      </c>
      <c r="O2518" s="7" t="s">
        <v>59</v>
      </c>
      <c r="P2518" s="7" t="s">
        <v>66</v>
      </c>
      <c r="Q2518" s="7" t="s">
        <v>39</v>
      </c>
      <c r="R2518" s="7" cm="1">
        <f t="array" ref="R2518">_xlfn.IFS(Table3[[#This Row],[Performance Levels]]="Exceeds",4,Table3[[#This Row],[Performance Levels]]="Fully Meets",3,Table3[[#This Row],[Performance Levels]]="PIP",1,Table3[[#This Row],[Performance Levels]]="Needs Improvement",2)</f>
        <v>3</v>
      </c>
      <c r="S2518" s="7">
        <v>4</v>
      </c>
      <c r="T2518" s="7" t="str" cm="1">
        <f t="array" ref="T2518">_xlfn.IFS(S2518&lt;=2,"Excellent",S2518=3,"Average",S2518&lt;=5,"Poor")</f>
        <v>Poor</v>
      </c>
      <c r="U2518" s="5">
        <v>45126</v>
      </c>
      <c r="V2518" s="7">
        <v>5</v>
      </c>
      <c r="W2518" s="7" t="str" cm="1">
        <f t="array" ref="W2518">_xlfn.IFS(S2518&lt;=2,"High",S2518=3,"Moderate",S2518&lt;=5,"Low")</f>
        <v>Low</v>
      </c>
      <c r="X2518" s="7">
        <v>1</v>
      </c>
      <c r="Y2518" s="7" t="str" cm="1">
        <f t="array" ref="Y2518">_xlfn.IFS(S2518&lt;=2,"High",S2518=3,"Moderate",S2518&lt;=5,"Low")</f>
        <v>Low</v>
      </c>
      <c r="Z2518" s="7">
        <v>3</v>
      </c>
      <c r="AA2518" s="7" t="str" cm="1">
        <f t="array" ref="AA2518">_xlfn.IFS(S2518&lt;=2,"High",S2518=3,"Moderate",S2518&lt;=5,"Low")</f>
        <v>Low</v>
      </c>
      <c r="AB2518" s="5">
        <v>44814</v>
      </c>
      <c r="AC2518" s="7" t="s">
        <v>67</v>
      </c>
      <c r="AD2518" s="7" t="s">
        <v>50</v>
      </c>
      <c r="AE2518" s="7" t="s">
        <v>51</v>
      </c>
      <c r="AF2518" s="7">
        <v>5</v>
      </c>
      <c r="AG2518" s="8">
        <v>602.55999999999995</v>
      </c>
      <c r="AH2518" s="7">
        <v>67</v>
      </c>
      <c r="AI2518" s="7" t="str" cm="1">
        <f t="array" ref="AI2518">_xlfn.IFS(AH2518&lt;=25,"Young",AH2518&lt;=50,"Adult",AH2518&gt;50,"Old")</f>
        <v>Old</v>
      </c>
    </row>
    <row r="2519" spans="1:35" x14ac:dyDescent="0.35">
      <c r="A2519" s="11">
        <v>3062</v>
      </c>
      <c r="B2519" s="9">
        <v>44893</v>
      </c>
      <c r="C2519" s="10">
        <f t="shared" ca="1" si="39"/>
        <v>3.4777777777777779</v>
      </c>
      <c r="D2519" s="11" t="s">
        <v>27</v>
      </c>
      <c r="E2519" s="11" t="s">
        <v>68</v>
      </c>
      <c r="F2519" s="11" t="s">
        <v>29</v>
      </c>
      <c r="G2519" s="11" t="s">
        <v>45</v>
      </c>
      <c r="H2519" s="11" t="s">
        <v>44</v>
      </c>
      <c r="I2519" s="11" t="s">
        <v>32</v>
      </c>
      <c r="J2519" s="11" t="s">
        <v>33</v>
      </c>
      <c r="K2519" s="11" t="s">
        <v>64</v>
      </c>
      <c r="L2519" s="9">
        <v>32097</v>
      </c>
      <c r="M2519" s="11" t="s">
        <v>35</v>
      </c>
      <c r="N2519" s="11" t="s">
        <v>36</v>
      </c>
      <c r="O2519" s="11" t="s">
        <v>83</v>
      </c>
      <c r="P2519" s="11" t="s">
        <v>76</v>
      </c>
      <c r="Q2519" s="11" t="s">
        <v>39</v>
      </c>
      <c r="R2519" s="11" cm="1">
        <f t="array" ref="R2519">_xlfn.IFS(Table3[[#This Row],[Performance Levels]]="Exceeds",4,Table3[[#This Row],[Performance Levels]]="Fully Meets",3,Table3[[#This Row],[Performance Levels]]="PIP",1,Table3[[#This Row],[Performance Levels]]="Needs Improvement",2)</f>
        <v>3</v>
      </c>
      <c r="S2519" s="11">
        <v>1</v>
      </c>
      <c r="T2519" s="11" t="str" cm="1">
        <f t="array" ref="T2519">_xlfn.IFS(S2519&lt;=2,"Excellent",S2519=3,"Average",S2519&lt;=5,"Poor")</f>
        <v>Excellent</v>
      </c>
      <c r="U2519" s="9">
        <v>45066</v>
      </c>
      <c r="V2519" s="11">
        <v>3</v>
      </c>
      <c r="W2519" s="11" t="str" cm="1">
        <f t="array" ref="W2519">_xlfn.IFS(S2519&lt;=2,"High",S2519=3,"Moderate",S2519&lt;=5,"Low")</f>
        <v>High</v>
      </c>
      <c r="X2519" s="11">
        <v>4</v>
      </c>
      <c r="Y2519" s="11" t="str" cm="1">
        <f t="array" ref="Y2519">_xlfn.IFS(S2519&lt;=2,"High",S2519=3,"Moderate",S2519&lt;=5,"Low")</f>
        <v>High</v>
      </c>
      <c r="Z2519" s="11">
        <v>1</v>
      </c>
      <c r="AA2519" s="11" t="str" cm="1">
        <f t="array" ref="AA2519">_xlfn.IFS(S2519&lt;=2,"High",S2519=3,"Moderate",S2519&lt;=5,"Low")</f>
        <v>High</v>
      </c>
      <c r="AB2519" s="9">
        <v>45133</v>
      </c>
      <c r="AC2519" s="11" t="s">
        <v>40</v>
      </c>
      <c r="AD2519" s="11" t="s">
        <v>41</v>
      </c>
      <c r="AE2519" s="11" t="s">
        <v>72</v>
      </c>
      <c r="AF2519" s="11">
        <v>1</v>
      </c>
      <c r="AG2519" s="12">
        <v>312.91000000000003</v>
      </c>
      <c r="AH2519" s="11">
        <v>35</v>
      </c>
      <c r="AI2519" s="11" t="str" cm="1">
        <f t="array" ref="AI2519">_xlfn.IFS(AH2519&lt;=25,"Young",AH2519&lt;=50,"Adult",AH2519&gt;50,"Old")</f>
        <v>Adult</v>
      </c>
    </row>
    <row r="2520" spans="1:35" x14ac:dyDescent="0.35">
      <c r="A2520" s="7">
        <v>3063</v>
      </c>
      <c r="B2520" s="5">
        <v>44552</v>
      </c>
      <c r="C2520" s="6">
        <f t="shared" ca="1" si="39"/>
        <v>4.4111111111111114</v>
      </c>
      <c r="D2520" s="7" t="s">
        <v>27</v>
      </c>
      <c r="E2520" s="7" t="s">
        <v>28</v>
      </c>
      <c r="F2520" s="7" t="s">
        <v>29</v>
      </c>
      <c r="G2520" s="7" t="s">
        <v>30</v>
      </c>
      <c r="H2520" s="7" t="s">
        <v>55</v>
      </c>
      <c r="I2520" s="7" t="s">
        <v>45</v>
      </c>
      <c r="J2520" s="7" t="s">
        <v>33</v>
      </c>
      <c r="K2520" s="7" t="s">
        <v>69</v>
      </c>
      <c r="L2520" s="5">
        <v>30610</v>
      </c>
      <c r="M2520" s="7" t="s">
        <v>35</v>
      </c>
      <c r="N2520" s="7" t="s">
        <v>36</v>
      </c>
      <c r="O2520" s="7" t="s">
        <v>59</v>
      </c>
      <c r="P2520" s="7" t="s">
        <v>38</v>
      </c>
      <c r="Q2520" s="7" t="s">
        <v>39</v>
      </c>
      <c r="R2520" s="7" cm="1">
        <f t="array" ref="R2520">_xlfn.IFS(Table3[[#This Row],[Performance Levels]]="Exceeds",4,Table3[[#This Row],[Performance Levels]]="Fully Meets",3,Table3[[#This Row],[Performance Levels]]="PIP",1,Table3[[#This Row],[Performance Levels]]="Needs Improvement",2)</f>
        <v>3</v>
      </c>
      <c r="S2520" s="7">
        <v>5</v>
      </c>
      <c r="T2520" s="7" t="str" cm="1">
        <f t="array" ref="T2520">_xlfn.IFS(S2520&lt;=2,"Excellent",S2520=3,"Average",S2520&lt;=5,"Poor")</f>
        <v>Poor</v>
      </c>
      <c r="U2520" s="5">
        <v>44840</v>
      </c>
      <c r="V2520" s="7">
        <v>1</v>
      </c>
      <c r="W2520" s="7" t="str" cm="1">
        <f t="array" ref="W2520">_xlfn.IFS(S2520&lt;=2,"High",S2520=3,"Moderate",S2520&lt;=5,"Low")</f>
        <v>Low</v>
      </c>
      <c r="X2520" s="7">
        <v>5</v>
      </c>
      <c r="Y2520" s="7" t="str" cm="1">
        <f t="array" ref="Y2520">_xlfn.IFS(S2520&lt;=2,"High",S2520=3,"Moderate",S2520&lt;=5,"Low")</f>
        <v>Low</v>
      </c>
      <c r="Z2520" s="7">
        <v>1</v>
      </c>
      <c r="AA2520" s="7" t="str" cm="1">
        <f t="array" ref="AA2520">_xlfn.IFS(S2520&lt;=2,"High",S2520=3,"Moderate",S2520&lt;=5,"Low")</f>
        <v>Low</v>
      </c>
      <c r="AB2520" s="5">
        <v>44832</v>
      </c>
      <c r="AC2520" s="7" t="s">
        <v>61</v>
      </c>
      <c r="AD2520" s="7" t="s">
        <v>50</v>
      </c>
      <c r="AE2520" s="7" t="s">
        <v>42</v>
      </c>
      <c r="AF2520" s="7">
        <v>3</v>
      </c>
      <c r="AG2520" s="8">
        <v>767.52</v>
      </c>
      <c r="AH2520" s="7">
        <v>38</v>
      </c>
      <c r="AI2520" s="7" t="str" cm="1">
        <f t="array" ref="AI2520">_xlfn.IFS(AH2520&lt;=25,"Young",AH2520&lt;=50,"Adult",AH2520&gt;50,"Old")</f>
        <v>Adult</v>
      </c>
    </row>
    <row r="2521" spans="1:35" x14ac:dyDescent="0.35">
      <c r="A2521" s="11">
        <v>3064</v>
      </c>
      <c r="B2521" s="9">
        <v>45115</v>
      </c>
      <c r="C2521" s="10">
        <f t="shared" ca="1" si="39"/>
        <v>2.8666666666666667</v>
      </c>
      <c r="D2521" s="11" t="s">
        <v>27</v>
      </c>
      <c r="E2521" s="11" t="s">
        <v>84</v>
      </c>
      <c r="F2521" s="11" t="s">
        <v>29</v>
      </c>
      <c r="G2521" s="11" t="s">
        <v>30</v>
      </c>
      <c r="H2521" s="11" t="s">
        <v>44</v>
      </c>
      <c r="I2521" s="11" t="s">
        <v>54</v>
      </c>
      <c r="J2521" s="11" t="s">
        <v>33</v>
      </c>
      <c r="K2521" s="11" t="s">
        <v>69</v>
      </c>
      <c r="L2521" s="9">
        <v>22881</v>
      </c>
      <c r="M2521" s="11" t="s">
        <v>35</v>
      </c>
      <c r="N2521" s="11" t="s">
        <v>36</v>
      </c>
      <c r="O2521" s="11" t="s">
        <v>59</v>
      </c>
      <c r="P2521" s="11" t="s">
        <v>76</v>
      </c>
      <c r="Q2521" s="11" t="s">
        <v>39</v>
      </c>
      <c r="R2521" s="11" cm="1">
        <f t="array" ref="R2521">_xlfn.IFS(Table3[[#This Row],[Performance Levels]]="Exceeds",4,Table3[[#This Row],[Performance Levels]]="Fully Meets",3,Table3[[#This Row],[Performance Levels]]="PIP",1,Table3[[#This Row],[Performance Levels]]="Needs Improvement",2)</f>
        <v>3</v>
      </c>
      <c r="S2521" s="11">
        <v>4</v>
      </c>
      <c r="T2521" s="11" t="str" cm="1">
        <f t="array" ref="T2521">_xlfn.IFS(S2521&lt;=2,"Excellent",S2521=3,"Average",S2521&lt;=5,"Poor")</f>
        <v>Poor</v>
      </c>
      <c r="U2521" s="9">
        <v>44897</v>
      </c>
      <c r="V2521" s="11">
        <v>2</v>
      </c>
      <c r="W2521" s="11" t="str" cm="1">
        <f t="array" ref="W2521">_xlfn.IFS(S2521&lt;=2,"High",S2521=3,"Moderate",S2521&lt;=5,"Low")</f>
        <v>Low</v>
      </c>
      <c r="X2521" s="11">
        <v>2</v>
      </c>
      <c r="Y2521" s="11" t="str" cm="1">
        <f t="array" ref="Y2521">_xlfn.IFS(S2521&lt;=2,"High",S2521=3,"Moderate",S2521&lt;=5,"Low")</f>
        <v>Low</v>
      </c>
      <c r="Z2521" s="11">
        <v>5</v>
      </c>
      <c r="AA2521" s="11" t="str" cm="1">
        <f t="array" ref="AA2521">_xlfn.IFS(S2521&lt;=2,"High",S2521=3,"Moderate",S2521&lt;=5,"Low")</f>
        <v>Low</v>
      </c>
      <c r="AB2521" s="9">
        <v>45138</v>
      </c>
      <c r="AC2521" s="11" t="s">
        <v>61</v>
      </c>
      <c r="AD2521" s="11" t="s">
        <v>41</v>
      </c>
      <c r="AE2521" s="11" t="s">
        <v>51</v>
      </c>
      <c r="AF2521" s="11">
        <v>5</v>
      </c>
      <c r="AG2521" s="12">
        <v>166.35</v>
      </c>
      <c r="AH2521" s="11">
        <v>61</v>
      </c>
      <c r="AI2521" s="11" t="str" cm="1">
        <f t="array" ref="AI2521">_xlfn.IFS(AH2521&lt;=25,"Young",AH2521&lt;=50,"Adult",AH2521&gt;50,"Old")</f>
        <v>Old</v>
      </c>
    </row>
    <row r="2522" spans="1:35" x14ac:dyDescent="0.35">
      <c r="A2522" s="7">
        <v>3065</v>
      </c>
      <c r="B2522" s="5">
        <v>44307</v>
      </c>
      <c r="C2522" s="6">
        <f t="shared" ca="1" si="39"/>
        <v>5.0805555555555557</v>
      </c>
      <c r="D2522" s="7" t="s">
        <v>27</v>
      </c>
      <c r="E2522" s="7" t="s">
        <v>43</v>
      </c>
      <c r="F2522" s="7" t="s">
        <v>29</v>
      </c>
      <c r="G2522" s="7" t="s">
        <v>45</v>
      </c>
      <c r="H2522" s="7" t="s">
        <v>44</v>
      </c>
      <c r="I2522" s="7" t="s">
        <v>32</v>
      </c>
      <c r="J2522" s="7" t="s">
        <v>33</v>
      </c>
      <c r="K2522" s="7" t="s">
        <v>69</v>
      </c>
      <c r="L2522" s="5">
        <v>28040</v>
      </c>
      <c r="M2522" s="7" t="s">
        <v>35</v>
      </c>
      <c r="N2522" s="7" t="s">
        <v>36</v>
      </c>
      <c r="O2522" s="7" t="s">
        <v>71</v>
      </c>
      <c r="P2522" s="7" t="s">
        <v>76</v>
      </c>
      <c r="Q2522" s="7" t="s">
        <v>39</v>
      </c>
      <c r="R2522" s="7" cm="1">
        <f t="array" ref="R2522">_xlfn.IFS(Table3[[#This Row],[Performance Levels]]="Exceeds",4,Table3[[#This Row],[Performance Levels]]="Fully Meets",3,Table3[[#This Row],[Performance Levels]]="PIP",1,Table3[[#This Row],[Performance Levels]]="Needs Improvement",2)</f>
        <v>3</v>
      </c>
      <c r="S2522" s="7">
        <v>4</v>
      </c>
      <c r="T2522" s="7" t="str" cm="1">
        <f t="array" ref="T2522">_xlfn.IFS(S2522&lt;=2,"Excellent",S2522=3,"Average",S2522&lt;=5,"Poor")</f>
        <v>Poor</v>
      </c>
      <c r="U2522" s="5">
        <v>44896</v>
      </c>
      <c r="V2522" s="7">
        <v>3</v>
      </c>
      <c r="W2522" s="7" t="str" cm="1">
        <f t="array" ref="W2522">_xlfn.IFS(S2522&lt;=2,"High",S2522=3,"Moderate",S2522&lt;=5,"Low")</f>
        <v>Low</v>
      </c>
      <c r="X2522" s="7">
        <v>1</v>
      </c>
      <c r="Y2522" s="7" t="str" cm="1">
        <f t="array" ref="Y2522">_xlfn.IFS(S2522&lt;=2,"High",S2522=3,"Moderate",S2522&lt;=5,"Low")</f>
        <v>Low</v>
      </c>
      <c r="Z2522" s="7">
        <v>2</v>
      </c>
      <c r="AA2522" s="7" t="str" cm="1">
        <f t="array" ref="AA2522">_xlfn.IFS(S2522&lt;=2,"High",S2522=3,"Moderate",S2522&lt;=5,"Low")</f>
        <v>Low</v>
      </c>
      <c r="AB2522" s="5">
        <v>45088</v>
      </c>
      <c r="AC2522" s="7" t="s">
        <v>61</v>
      </c>
      <c r="AD2522" s="7" t="s">
        <v>41</v>
      </c>
      <c r="AE2522" s="7" t="s">
        <v>51</v>
      </c>
      <c r="AF2522" s="7">
        <v>1</v>
      </c>
      <c r="AG2522" s="8">
        <v>997.24</v>
      </c>
      <c r="AH2522" s="7">
        <v>45</v>
      </c>
      <c r="AI2522" s="7" t="str" cm="1">
        <f t="array" ref="AI2522">_xlfn.IFS(AH2522&lt;=25,"Young",AH2522&lt;=50,"Adult",AH2522&gt;50,"Old")</f>
        <v>Adult</v>
      </c>
    </row>
    <row r="2523" spans="1:35" x14ac:dyDescent="0.35">
      <c r="A2523" s="11">
        <v>3066</v>
      </c>
      <c r="B2523" s="9">
        <v>44770</v>
      </c>
      <c r="C2523" s="10">
        <f t="shared" ca="1" si="39"/>
        <v>3.8111111111111109</v>
      </c>
      <c r="D2523" s="11" t="s">
        <v>27</v>
      </c>
      <c r="E2523" s="11" t="s">
        <v>86</v>
      </c>
      <c r="F2523" s="11" t="s">
        <v>29</v>
      </c>
      <c r="G2523" s="11" t="s">
        <v>54</v>
      </c>
      <c r="H2523" s="11" t="s">
        <v>55</v>
      </c>
      <c r="I2523" s="11" t="s">
        <v>54</v>
      </c>
      <c r="J2523" s="11" t="s">
        <v>33</v>
      </c>
      <c r="K2523" s="11" t="s">
        <v>69</v>
      </c>
      <c r="L2523" s="9">
        <v>24574</v>
      </c>
      <c r="M2523" s="11" t="s">
        <v>35</v>
      </c>
      <c r="N2523" s="11" t="s">
        <v>47</v>
      </c>
      <c r="O2523" s="11" t="s">
        <v>48</v>
      </c>
      <c r="P2523" s="11" t="s">
        <v>76</v>
      </c>
      <c r="Q2523" s="11" t="s">
        <v>39</v>
      </c>
      <c r="R2523" s="11" cm="1">
        <f t="array" ref="R2523">_xlfn.IFS(Table3[[#This Row],[Performance Levels]]="Exceeds",4,Table3[[#This Row],[Performance Levels]]="Fully Meets",3,Table3[[#This Row],[Performance Levels]]="PIP",1,Table3[[#This Row],[Performance Levels]]="Needs Improvement",2)</f>
        <v>3</v>
      </c>
      <c r="S2523" s="11">
        <v>1</v>
      </c>
      <c r="T2523" s="11" t="str" cm="1">
        <f t="array" ref="T2523">_xlfn.IFS(S2523&lt;=2,"Excellent",S2523=3,"Average",S2523&lt;=5,"Poor")</f>
        <v>Excellent</v>
      </c>
      <c r="U2523" s="9">
        <v>44899</v>
      </c>
      <c r="V2523" s="11">
        <v>5</v>
      </c>
      <c r="W2523" s="11" t="str" cm="1">
        <f t="array" ref="W2523">_xlfn.IFS(S2523&lt;=2,"High",S2523=3,"Moderate",S2523&lt;=5,"Low")</f>
        <v>High</v>
      </c>
      <c r="X2523" s="11">
        <v>4</v>
      </c>
      <c r="Y2523" s="11" t="str" cm="1">
        <f t="array" ref="Y2523">_xlfn.IFS(S2523&lt;=2,"High",S2523=3,"Moderate",S2523&lt;=5,"Low")</f>
        <v>High</v>
      </c>
      <c r="Z2523" s="11">
        <v>1</v>
      </c>
      <c r="AA2523" s="11" t="str" cm="1">
        <f t="array" ref="AA2523">_xlfn.IFS(S2523&lt;=2,"High",S2523=3,"Moderate",S2523&lt;=5,"Low")</f>
        <v>High</v>
      </c>
      <c r="AB2523" s="9">
        <v>44852</v>
      </c>
      <c r="AC2523" s="11" t="s">
        <v>91</v>
      </c>
      <c r="AD2523" s="11" t="s">
        <v>50</v>
      </c>
      <c r="AE2523" s="11" t="s">
        <v>42</v>
      </c>
      <c r="AF2523" s="11">
        <v>3</v>
      </c>
      <c r="AG2523" s="12">
        <v>258.73</v>
      </c>
      <c r="AH2523" s="11">
        <v>55</v>
      </c>
      <c r="AI2523" s="11" t="str" cm="1">
        <f t="array" ref="AI2523">_xlfn.IFS(AH2523&lt;=25,"Young",AH2523&lt;=50,"Adult",AH2523&gt;50,"Old")</f>
        <v>Old</v>
      </c>
    </row>
    <row r="2524" spans="1:35" x14ac:dyDescent="0.35">
      <c r="A2524" s="7">
        <v>3067</v>
      </c>
      <c r="B2524" s="5">
        <v>43774</v>
      </c>
      <c r="C2524" s="6">
        <f t="shared" ca="1" si="39"/>
        <v>6.541666666666667</v>
      </c>
      <c r="D2524" s="7" t="s">
        <v>27</v>
      </c>
      <c r="E2524" s="7" t="s">
        <v>63</v>
      </c>
      <c r="F2524" s="7" t="s">
        <v>29</v>
      </c>
      <c r="G2524" s="7" t="s">
        <v>45</v>
      </c>
      <c r="H2524" s="7" t="s">
        <v>55</v>
      </c>
      <c r="I2524" s="7" t="s">
        <v>45</v>
      </c>
      <c r="J2524" s="7" t="s">
        <v>33</v>
      </c>
      <c r="K2524" s="7" t="s">
        <v>69</v>
      </c>
      <c r="L2524" s="5">
        <v>30031</v>
      </c>
      <c r="M2524" s="7" t="s">
        <v>35</v>
      </c>
      <c r="N2524" s="7" t="s">
        <v>47</v>
      </c>
      <c r="O2524" s="7" t="s">
        <v>48</v>
      </c>
      <c r="P2524" s="7" t="s">
        <v>60</v>
      </c>
      <c r="Q2524" s="7" t="s">
        <v>39</v>
      </c>
      <c r="R2524" s="7" cm="1">
        <f t="array" ref="R2524">_xlfn.IFS(Table3[[#This Row],[Performance Levels]]="Exceeds",4,Table3[[#This Row],[Performance Levels]]="Fully Meets",3,Table3[[#This Row],[Performance Levels]]="PIP",1,Table3[[#This Row],[Performance Levels]]="Needs Improvement",2)</f>
        <v>3</v>
      </c>
      <c r="S2524" s="7">
        <v>4</v>
      </c>
      <c r="T2524" s="7" t="str" cm="1">
        <f t="array" ref="T2524">_xlfn.IFS(S2524&lt;=2,"Excellent",S2524=3,"Average",S2524&lt;=5,"Poor")</f>
        <v>Poor</v>
      </c>
      <c r="U2524" s="5">
        <v>44921</v>
      </c>
      <c r="V2524" s="7">
        <v>3</v>
      </c>
      <c r="W2524" s="7" t="str" cm="1">
        <f t="array" ref="W2524">_xlfn.IFS(S2524&lt;=2,"High",S2524=3,"Moderate",S2524&lt;=5,"Low")</f>
        <v>Low</v>
      </c>
      <c r="X2524" s="7">
        <v>1</v>
      </c>
      <c r="Y2524" s="7" t="str" cm="1">
        <f t="array" ref="Y2524">_xlfn.IFS(S2524&lt;=2,"High",S2524=3,"Moderate",S2524&lt;=5,"Low")</f>
        <v>Low</v>
      </c>
      <c r="Z2524" s="7">
        <v>2</v>
      </c>
      <c r="AA2524" s="7" t="str" cm="1">
        <f t="array" ref="AA2524">_xlfn.IFS(S2524&lt;=2,"High",S2524=3,"Moderate",S2524&lt;=5,"Low")</f>
        <v>Low</v>
      </c>
      <c r="AB2524" s="5">
        <v>44805</v>
      </c>
      <c r="AC2524" s="7" t="s">
        <v>91</v>
      </c>
      <c r="AD2524" s="7" t="s">
        <v>50</v>
      </c>
      <c r="AE2524" s="7" t="s">
        <v>62</v>
      </c>
      <c r="AF2524" s="7">
        <v>1</v>
      </c>
      <c r="AG2524" s="8">
        <v>483.26</v>
      </c>
      <c r="AH2524" s="7">
        <v>37</v>
      </c>
      <c r="AI2524" s="7" t="str" cm="1">
        <f t="array" ref="AI2524">_xlfn.IFS(AH2524&lt;=25,"Young",AH2524&lt;=50,"Adult",AH2524&gt;50,"Old")</f>
        <v>Adult</v>
      </c>
    </row>
    <row r="2525" spans="1:35" x14ac:dyDescent="0.35">
      <c r="A2525" s="11">
        <v>3068</v>
      </c>
      <c r="B2525" s="9">
        <v>44703</v>
      </c>
      <c r="C2525" s="10">
        <f t="shared" ca="1" si="39"/>
        <v>3.9944444444444445</v>
      </c>
      <c r="D2525" s="11" t="s">
        <v>27</v>
      </c>
      <c r="E2525" s="11" t="s">
        <v>93</v>
      </c>
      <c r="F2525" s="11" t="s">
        <v>107</v>
      </c>
      <c r="G2525" s="11" t="s">
        <v>54</v>
      </c>
      <c r="H2525" s="11" t="s">
        <v>44</v>
      </c>
      <c r="I2525" s="11" t="s">
        <v>32</v>
      </c>
      <c r="J2525" s="11" t="s">
        <v>33</v>
      </c>
      <c r="K2525" s="11" t="s">
        <v>34</v>
      </c>
      <c r="L2525" s="9">
        <v>53814</v>
      </c>
      <c r="M2525" s="11" t="s">
        <v>35</v>
      </c>
      <c r="N2525" s="11" t="s">
        <v>47</v>
      </c>
      <c r="O2525" s="11" t="s">
        <v>83</v>
      </c>
      <c r="P2525" s="11" t="s">
        <v>60</v>
      </c>
      <c r="Q2525" s="11" t="s">
        <v>39</v>
      </c>
      <c r="R2525" s="11" cm="1">
        <f t="array" ref="R2525">_xlfn.IFS(Table3[[#This Row],[Performance Levels]]="Exceeds",4,Table3[[#This Row],[Performance Levels]]="Fully Meets",3,Table3[[#This Row],[Performance Levels]]="PIP",1,Table3[[#This Row],[Performance Levels]]="Needs Improvement",2)</f>
        <v>3</v>
      </c>
      <c r="S2525" s="11">
        <v>5</v>
      </c>
      <c r="T2525" s="11" t="str" cm="1">
        <f t="array" ref="T2525">_xlfn.IFS(S2525&lt;=2,"Excellent",S2525=3,"Average",S2525&lt;=5,"Poor")</f>
        <v>Poor</v>
      </c>
      <c r="U2525" s="9">
        <v>45058</v>
      </c>
      <c r="V2525" s="11">
        <v>3</v>
      </c>
      <c r="W2525" s="11" t="str" cm="1">
        <f t="array" ref="W2525">_xlfn.IFS(S2525&lt;=2,"High",S2525=3,"Moderate",S2525&lt;=5,"Low")</f>
        <v>Low</v>
      </c>
      <c r="X2525" s="11">
        <v>2</v>
      </c>
      <c r="Y2525" s="11" t="str" cm="1">
        <f t="array" ref="Y2525">_xlfn.IFS(S2525&lt;=2,"High",S2525=3,"Moderate",S2525&lt;=5,"Low")</f>
        <v>Low</v>
      </c>
      <c r="Z2525" s="11">
        <v>1</v>
      </c>
      <c r="AA2525" s="11" t="str" cm="1">
        <f t="array" ref="AA2525">_xlfn.IFS(S2525&lt;=2,"High",S2525=3,"Moderate",S2525&lt;=5,"Low")</f>
        <v>Low</v>
      </c>
      <c r="AB2525" s="9">
        <v>44883</v>
      </c>
      <c r="AC2525" s="11" t="s">
        <v>49</v>
      </c>
      <c r="AD2525" s="11" t="s">
        <v>50</v>
      </c>
      <c r="AE2525" s="11" t="s">
        <v>62</v>
      </c>
      <c r="AF2525" s="11">
        <v>3</v>
      </c>
      <c r="AG2525" s="12">
        <v>261.81</v>
      </c>
      <c r="AH2525" s="11">
        <v>75</v>
      </c>
      <c r="AI2525" s="11" t="str" cm="1">
        <f t="array" ref="AI2525">_xlfn.IFS(AH2525&lt;=25,"Young",AH2525&lt;=50,"Adult",AH2525&gt;50,"Old")</f>
        <v>Old</v>
      </c>
    </row>
    <row r="2526" spans="1:35" x14ac:dyDescent="0.35">
      <c r="A2526" s="7">
        <v>3069</v>
      </c>
      <c r="B2526" s="5">
        <v>43757</v>
      </c>
      <c r="C2526" s="6">
        <f t="shared" ca="1" si="39"/>
        <v>6.5861111111111112</v>
      </c>
      <c r="D2526" s="7" t="s">
        <v>105</v>
      </c>
      <c r="E2526" s="7" t="s">
        <v>73</v>
      </c>
      <c r="F2526" s="7" t="s">
        <v>29</v>
      </c>
      <c r="G2526" s="7" t="s">
        <v>54</v>
      </c>
      <c r="H2526" s="7" t="s">
        <v>44</v>
      </c>
      <c r="I2526" s="7" t="s">
        <v>32</v>
      </c>
      <c r="J2526" s="7" t="s">
        <v>33</v>
      </c>
      <c r="K2526" s="7" t="s">
        <v>64</v>
      </c>
      <c r="L2526" s="5">
        <v>36205</v>
      </c>
      <c r="M2526" s="7" t="s">
        <v>35</v>
      </c>
      <c r="N2526" s="7" t="s">
        <v>36</v>
      </c>
      <c r="O2526" s="7" t="s">
        <v>37</v>
      </c>
      <c r="P2526" s="7" t="s">
        <v>66</v>
      </c>
      <c r="Q2526" s="7" t="s">
        <v>39</v>
      </c>
      <c r="R2526" s="7" cm="1">
        <f t="array" ref="R2526">_xlfn.IFS(Table3[[#This Row],[Performance Levels]]="Exceeds",4,Table3[[#This Row],[Performance Levels]]="Fully Meets",3,Table3[[#This Row],[Performance Levels]]="PIP",1,Table3[[#This Row],[Performance Levels]]="Needs Improvement",2)</f>
        <v>3</v>
      </c>
      <c r="S2526" s="7">
        <v>4</v>
      </c>
      <c r="T2526" s="7" t="str" cm="1">
        <f t="array" ref="T2526">_xlfn.IFS(S2526&lt;=2,"Excellent",S2526=3,"Average",S2526&lt;=5,"Poor")</f>
        <v>Poor</v>
      </c>
      <c r="U2526" s="5">
        <v>45060</v>
      </c>
      <c r="V2526" s="7">
        <v>1</v>
      </c>
      <c r="W2526" s="7" t="str" cm="1">
        <f t="array" ref="W2526">_xlfn.IFS(S2526&lt;=2,"High",S2526=3,"Moderate",S2526&lt;=5,"Low")</f>
        <v>Low</v>
      </c>
      <c r="X2526" s="7">
        <v>2</v>
      </c>
      <c r="Y2526" s="7" t="str" cm="1">
        <f t="array" ref="Y2526">_xlfn.IFS(S2526&lt;=2,"High",S2526=3,"Moderate",S2526&lt;=5,"Low")</f>
        <v>Low</v>
      </c>
      <c r="Z2526" s="7">
        <v>3</v>
      </c>
      <c r="AA2526" s="7" t="str" cm="1">
        <f t="array" ref="AA2526">_xlfn.IFS(S2526&lt;=2,"High",S2526=3,"Moderate",S2526&lt;=5,"Low")</f>
        <v>Low</v>
      </c>
      <c r="AB2526" s="5">
        <v>45056</v>
      </c>
      <c r="AC2526" s="7" t="s">
        <v>67</v>
      </c>
      <c r="AD2526" s="7" t="s">
        <v>50</v>
      </c>
      <c r="AE2526" s="7" t="s">
        <v>51</v>
      </c>
      <c r="AF2526" s="7">
        <v>1</v>
      </c>
      <c r="AG2526" s="8">
        <v>767.33</v>
      </c>
      <c r="AH2526" s="7">
        <v>20</v>
      </c>
      <c r="AI2526" s="7" t="str" cm="1">
        <f t="array" ref="AI2526">_xlfn.IFS(AH2526&lt;=25,"Young",AH2526&lt;=50,"Adult",AH2526&gt;50,"Old")</f>
        <v>Young</v>
      </c>
    </row>
    <row r="2527" spans="1:35" x14ac:dyDescent="0.35">
      <c r="A2527" s="11">
        <v>3070</v>
      </c>
      <c r="B2527" s="9">
        <v>43824</v>
      </c>
      <c r="C2527" s="10">
        <f t="shared" ca="1" si="39"/>
        <v>6.4027777777777777</v>
      </c>
      <c r="D2527" s="11" t="s">
        <v>105</v>
      </c>
      <c r="E2527" s="11" t="s">
        <v>68</v>
      </c>
      <c r="F2527" s="11" t="s">
        <v>29</v>
      </c>
      <c r="G2527" s="11" t="s">
        <v>54</v>
      </c>
      <c r="H2527" s="11" t="s">
        <v>31</v>
      </c>
      <c r="I2527" s="11" t="s">
        <v>32</v>
      </c>
      <c r="J2527" s="11" t="s">
        <v>33</v>
      </c>
      <c r="K2527" s="11" t="s">
        <v>100</v>
      </c>
      <c r="L2527" s="9">
        <v>26424</v>
      </c>
      <c r="M2527" s="11" t="s">
        <v>35</v>
      </c>
      <c r="N2527" s="11" t="s">
        <v>36</v>
      </c>
      <c r="O2527" s="11" t="s">
        <v>37</v>
      </c>
      <c r="P2527" s="11" t="s">
        <v>76</v>
      </c>
      <c r="Q2527" s="11" t="s">
        <v>39</v>
      </c>
      <c r="R2527" s="11" cm="1">
        <f t="array" ref="R2527">_xlfn.IFS(Table3[[#This Row],[Performance Levels]]="Exceeds",4,Table3[[#This Row],[Performance Levels]]="Fully Meets",3,Table3[[#This Row],[Performance Levels]]="PIP",1,Table3[[#This Row],[Performance Levels]]="Needs Improvement",2)</f>
        <v>3</v>
      </c>
      <c r="S2527" s="11">
        <v>1</v>
      </c>
      <c r="T2527" s="11" t="str" cm="1">
        <f t="array" ref="T2527">_xlfn.IFS(S2527&lt;=2,"Excellent",S2527=3,"Average",S2527&lt;=5,"Poor")</f>
        <v>Excellent</v>
      </c>
      <c r="U2527" s="9">
        <v>45031</v>
      </c>
      <c r="V2527" s="11">
        <v>1</v>
      </c>
      <c r="W2527" s="11" t="str" cm="1">
        <f t="array" ref="W2527">_xlfn.IFS(S2527&lt;=2,"High",S2527=3,"Moderate",S2527&lt;=5,"Low")</f>
        <v>High</v>
      </c>
      <c r="X2527" s="11">
        <v>5</v>
      </c>
      <c r="Y2527" s="11" t="str" cm="1">
        <f t="array" ref="Y2527">_xlfn.IFS(S2527&lt;=2,"High",S2527=3,"Moderate",S2527&lt;=5,"Low")</f>
        <v>High</v>
      </c>
      <c r="Z2527" s="11">
        <v>4</v>
      </c>
      <c r="AA2527" s="11" t="str" cm="1">
        <f t="array" ref="AA2527">_xlfn.IFS(S2527&lt;=2,"High",S2527=3,"Moderate",S2527&lt;=5,"Low")</f>
        <v>High</v>
      </c>
      <c r="AB2527" s="9">
        <v>44900</v>
      </c>
      <c r="AC2527" s="11" t="s">
        <v>91</v>
      </c>
      <c r="AD2527" s="11" t="s">
        <v>50</v>
      </c>
      <c r="AE2527" s="11" t="s">
        <v>42</v>
      </c>
      <c r="AF2527" s="11">
        <v>5</v>
      </c>
      <c r="AG2527" s="12">
        <v>848.76</v>
      </c>
      <c r="AH2527" s="11">
        <v>47</v>
      </c>
      <c r="AI2527" s="11" t="str" cm="1">
        <f t="array" ref="AI2527">_xlfn.IFS(AH2527&lt;=25,"Young",AH2527&lt;=50,"Adult",AH2527&gt;50,"Old")</f>
        <v>Adult</v>
      </c>
    </row>
    <row r="2528" spans="1:35" x14ac:dyDescent="0.35">
      <c r="A2528" s="7">
        <v>3071</v>
      </c>
      <c r="B2528" s="5">
        <v>44869</v>
      </c>
      <c r="C2528" s="6">
        <f t="shared" ca="1" si="39"/>
        <v>3.5444444444444443</v>
      </c>
      <c r="D2528" s="7" t="s">
        <v>105</v>
      </c>
      <c r="E2528" s="7" t="s">
        <v>28</v>
      </c>
      <c r="F2528" s="7" t="s">
        <v>29</v>
      </c>
      <c r="G2528" s="7" t="s">
        <v>54</v>
      </c>
      <c r="H2528" s="7" t="s">
        <v>55</v>
      </c>
      <c r="I2528" s="7" t="s">
        <v>45</v>
      </c>
      <c r="J2528" s="7" t="s">
        <v>33</v>
      </c>
      <c r="K2528" s="7" t="s">
        <v>64</v>
      </c>
      <c r="L2528" s="5">
        <v>20480</v>
      </c>
      <c r="M2528" s="7" t="s">
        <v>35</v>
      </c>
      <c r="N2528" s="7" t="s">
        <v>36</v>
      </c>
      <c r="O2528" s="7" t="s">
        <v>71</v>
      </c>
      <c r="P2528" s="7" t="s">
        <v>66</v>
      </c>
      <c r="Q2528" s="7" t="s">
        <v>39</v>
      </c>
      <c r="R2528" s="7" cm="1">
        <f t="array" ref="R2528">_xlfn.IFS(Table3[[#This Row],[Performance Levels]]="Exceeds",4,Table3[[#This Row],[Performance Levels]]="Fully Meets",3,Table3[[#This Row],[Performance Levels]]="PIP",1,Table3[[#This Row],[Performance Levels]]="Needs Improvement",2)</f>
        <v>3</v>
      </c>
      <c r="S2528" s="7">
        <v>2</v>
      </c>
      <c r="T2528" s="7" t="str" cm="1">
        <f t="array" ref="T2528">_xlfn.IFS(S2528&lt;=2,"Excellent",S2528=3,"Average",S2528&lt;=5,"Poor")</f>
        <v>Excellent</v>
      </c>
      <c r="U2528" s="5">
        <v>44823</v>
      </c>
      <c r="V2528" s="7">
        <v>1</v>
      </c>
      <c r="W2528" s="7" t="str" cm="1">
        <f t="array" ref="W2528">_xlfn.IFS(S2528&lt;=2,"High",S2528=3,"Moderate",S2528&lt;=5,"Low")</f>
        <v>High</v>
      </c>
      <c r="X2528" s="7">
        <v>4</v>
      </c>
      <c r="Y2528" s="7" t="str" cm="1">
        <f t="array" ref="Y2528">_xlfn.IFS(S2528&lt;=2,"High",S2528=3,"Moderate",S2528&lt;=5,"Low")</f>
        <v>High</v>
      </c>
      <c r="Z2528" s="7">
        <v>2</v>
      </c>
      <c r="AA2528" s="7" t="str" cm="1">
        <f t="array" ref="AA2528">_xlfn.IFS(S2528&lt;=2,"High",S2528=3,"Moderate",S2528&lt;=5,"Low")</f>
        <v>High</v>
      </c>
      <c r="AB2528" s="5">
        <v>45076</v>
      </c>
      <c r="AC2528" s="7" t="s">
        <v>61</v>
      </c>
      <c r="AD2528" s="7" t="s">
        <v>50</v>
      </c>
      <c r="AE2528" s="7" t="s">
        <v>51</v>
      </c>
      <c r="AF2528" s="7">
        <v>4</v>
      </c>
      <c r="AG2528" s="8">
        <v>647.01</v>
      </c>
      <c r="AH2528" s="7">
        <v>66</v>
      </c>
      <c r="AI2528" s="7" t="str" cm="1">
        <f t="array" ref="AI2528">_xlfn.IFS(AH2528&lt;=25,"Young",AH2528&lt;=50,"Adult",AH2528&gt;50,"Old")</f>
        <v>Old</v>
      </c>
    </row>
    <row r="2529" spans="1:35" x14ac:dyDescent="0.35">
      <c r="A2529" s="11">
        <v>3072</v>
      </c>
      <c r="B2529" s="9">
        <v>45042</v>
      </c>
      <c r="C2529" s="10">
        <f t="shared" ca="1" si="39"/>
        <v>3.0666666666666669</v>
      </c>
      <c r="D2529" s="11" t="s">
        <v>105</v>
      </c>
      <c r="E2529" s="11" t="s">
        <v>43</v>
      </c>
      <c r="F2529" s="11" t="s">
        <v>29</v>
      </c>
      <c r="G2529" s="11" t="s">
        <v>54</v>
      </c>
      <c r="H2529" s="11" t="s">
        <v>55</v>
      </c>
      <c r="I2529" s="11" t="s">
        <v>45</v>
      </c>
      <c r="J2529" s="11" t="s">
        <v>33</v>
      </c>
      <c r="K2529" s="11" t="s">
        <v>102</v>
      </c>
      <c r="L2529" s="9">
        <v>31458</v>
      </c>
      <c r="M2529" s="11" t="s">
        <v>35</v>
      </c>
      <c r="N2529" s="11" t="s">
        <v>36</v>
      </c>
      <c r="O2529" s="11" t="s">
        <v>83</v>
      </c>
      <c r="P2529" s="11" t="s">
        <v>76</v>
      </c>
      <c r="Q2529" s="11" t="s">
        <v>39</v>
      </c>
      <c r="R2529" s="11" cm="1">
        <f t="array" ref="R2529">_xlfn.IFS(Table3[[#This Row],[Performance Levels]]="Exceeds",4,Table3[[#This Row],[Performance Levels]]="Fully Meets",3,Table3[[#This Row],[Performance Levels]]="PIP",1,Table3[[#This Row],[Performance Levels]]="Needs Improvement",2)</f>
        <v>3</v>
      </c>
      <c r="S2529" s="11">
        <v>1</v>
      </c>
      <c r="T2529" s="11" t="str" cm="1">
        <f t="array" ref="T2529">_xlfn.IFS(S2529&lt;=2,"Excellent",S2529=3,"Average",S2529&lt;=5,"Poor")</f>
        <v>Excellent</v>
      </c>
      <c r="U2529" s="9">
        <v>44866</v>
      </c>
      <c r="V2529" s="11">
        <v>2</v>
      </c>
      <c r="W2529" s="11" t="str" cm="1">
        <f t="array" ref="W2529">_xlfn.IFS(S2529&lt;=2,"High",S2529=3,"Moderate",S2529&lt;=5,"Low")</f>
        <v>High</v>
      </c>
      <c r="X2529" s="11">
        <v>4</v>
      </c>
      <c r="Y2529" s="11" t="str" cm="1">
        <f t="array" ref="Y2529">_xlfn.IFS(S2529&lt;=2,"High",S2529=3,"Moderate",S2529&lt;=5,"Low")</f>
        <v>High</v>
      </c>
      <c r="Z2529" s="11">
        <v>1</v>
      </c>
      <c r="AA2529" s="11" t="str" cm="1">
        <f t="array" ref="AA2529">_xlfn.IFS(S2529&lt;=2,"High",S2529=3,"Moderate",S2529&lt;=5,"Low")</f>
        <v>High</v>
      </c>
      <c r="AB2529" s="9">
        <v>44945</v>
      </c>
      <c r="AC2529" s="11" t="s">
        <v>61</v>
      </c>
      <c r="AD2529" s="11" t="s">
        <v>41</v>
      </c>
      <c r="AE2529" s="11" t="s">
        <v>42</v>
      </c>
      <c r="AF2529" s="11">
        <v>1</v>
      </c>
      <c r="AG2529" s="12">
        <v>230.6</v>
      </c>
      <c r="AH2529" s="11">
        <v>37</v>
      </c>
      <c r="AI2529" s="11" t="str" cm="1">
        <f t="array" ref="AI2529">_xlfn.IFS(AH2529&lt;=25,"Young",AH2529&lt;=50,"Adult",AH2529&gt;50,"Old")</f>
        <v>Adult</v>
      </c>
    </row>
    <row r="2530" spans="1:35" x14ac:dyDescent="0.35">
      <c r="A2530" s="7">
        <v>3073</v>
      </c>
      <c r="B2530" s="5">
        <v>44860</v>
      </c>
      <c r="C2530" s="6">
        <f t="shared" ca="1" si="39"/>
        <v>3.5666666666666669</v>
      </c>
      <c r="D2530" s="7" t="s">
        <v>105</v>
      </c>
      <c r="E2530" s="7" t="s">
        <v>86</v>
      </c>
      <c r="F2530" s="7" t="s">
        <v>107</v>
      </c>
      <c r="G2530" s="7" t="s">
        <v>30</v>
      </c>
      <c r="H2530" s="7" t="s">
        <v>44</v>
      </c>
      <c r="I2530" s="7" t="s">
        <v>45</v>
      </c>
      <c r="J2530" s="7" t="s">
        <v>33</v>
      </c>
      <c r="K2530" s="7" t="s">
        <v>64</v>
      </c>
      <c r="L2530" s="5">
        <v>31893</v>
      </c>
      <c r="M2530" s="7" t="s">
        <v>35</v>
      </c>
      <c r="N2530" s="7" t="s">
        <v>36</v>
      </c>
      <c r="O2530" s="7" t="s">
        <v>71</v>
      </c>
      <c r="P2530" s="7" t="s">
        <v>60</v>
      </c>
      <c r="Q2530" s="7" t="s">
        <v>39</v>
      </c>
      <c r="R2530" s="7" cm="1">
        <f t="array" ref="R2530">_xlfn.IFS(Table3[[#This Row],[Performance Levels]]="Exceeds",4,Table3[[#This Row],[Performance Levels]]="Fully Meets",3,Table3[[#This Row],[Performance Levels]]="PIP",1,Table3[[#This Row],[Performance Levels]]="Needs Improvement",2)</f>
        <v>3</v>
      </c>
      <c r="S2530" s="7">
        <v>4</v>
      </c>
      <c r="T2530" s="7" t="str" cm="1">
        <f t="array" ref="T2530">_xlfn.IFS(S2530&lt;=2,"Excellent",S2530=3,"Average",S2530&lt;=5,"Poor")</f>
        <v>Poor</v>
      </c>
      <c r="U2530" s="5">
        <v>44929</v>
      </c>
      <c r="V2530" s="7">
        <v>2</v>
      </c>
      <c r="W2530" s="7" t="str" cm="1">
        <f t="array" ref="W2530">_xlfn.IFS(S2530&lt;=2,"High",S2530=3,"Moderate",S2530&lt;=5,"Low")</f>
        <v>Low</v>
      </c>
      <c r="X2530" s="7">
        <v>3</v>
      </c>
      <c r="Y2530" s="7" t="str" cm="1">
        <f t="array" ref="Y2530">_xlfn.IFS(S2530&lt;=2,"High",S2530=3,"Moderate",S2530&lt;=5,"Low")</f>
        <v>Low</v>
      </c>
      <c r="Z2530" s="7">
        <v>5</v>
      </c>
      <c r="AA2530" s="7" t="str" cm="1">
        <f t="array" ref="AA2530">_xlfn.IFS(S2530&lt;=2,"High",S2530=3,"Moderate",S2530&lt;=5,"Low")</f>
        <v>Low</v>
      </c>
      <c r="AB2530" s="5">
        <v>44954</v>
      </c>
      <c r="AC2530" s="7" t="s">
        <v>49</v>
      </c>
      <c r="AD2530" s="7" t="s">
        <v>41</v>
      </c>
      <c r="AE2530" s="7" t="s">
        <v>62</v>
      </c>
      <c r="AF2530" s="7">
        <v>1</v>
      </c>
      <c r="AG2530" s="8">
        <v>681.4</v>
      </c>
      <c r="AH2530" s="7">
        <v>35</v>
      </c>
      <c r="AI2530" s="7" t="str" cm="1">
        <f t="array" ref="AI2530">_xlfn.IFS(AH2530&lt;=25,"Young",AH2530&lt;=50,"Adult",AH2530&gt;50,"Old")</f>
        <v>Adult</v>
      </c>
    </row>
    <row r="2531" spans="1:35" x14ac:dyDescent="0.35">
      <c r="A2531" s="11">
        <v>3074</v>
      </c>
      <c r="B2531" s="9">
        <v>44026</v>
      </c>
      <c r="C2531" s="10">
        <f t="shared" ca="1" si="39"/>
        <v>5.85</v>
      </c>
      <c r="D2531" s="11" t="s">
        <v>105</v>
      </c>
      <c r="E2531" s="11" t="s">
        <v>80</v>
      </c>
      <c r="F2531" s="11" t="s">
        <v>107</v>
      </c>
      <c r="G2531" s="11" t="s">
        <v>30</v>
      </c>
      <c r="H2531" s="11" t="s">
        <v>44</v>
      </c>
      <c r="I2531" s="11" t="s">
        <v>54</v>
      </c>
      <c r="J2531" s="11" t="s">
        <v>33</v>
      </c>
      <c r="K2531" s="11" t="s">
        <v>88</v>
      </c>
      <c r="L2531" s="9">
        <v>23288</v>
      </c>
      <c r="M2531" s="11" t="s">
        <v>35</v>
      </c>
      <c r="N2531" s="11" t="s">
        <v>36</v>
      </c>
      <c r="O2531" s="11" t="s">
        <v>48</v>
      </c>
      <c r="P2531" s="11" t="s">
        <v>60</v>
      </c>
      <c r="Q2531" s="11" t="s">
        <v>39</v>
      </c>
      <c r="R2531" s="11" cm="1">
        <f t="array" ref="R2531">_xlfn.IFS(Table3[[#This Row],[Performance Levels]]="Exceeds",4,Table3[[#This Row],[Performance Levels]]="Fully Meets",3,Table3[[#This Row],[Performance Levels]]="PIP",1,Table3[[#This Row],[Performance Levels]]="Needs Improvement",2)</f>
        <v>3</v>
      </c>
      <c r="S2531" s="11">
        <v>1</v>
      </c>
      <c r="T2531" s="11" t="str" cm="1">
        <f t="array" ref="T2531">_xlfn.IFS(S2531&lt;=2,"Excellent",S2531=3,"Average",S2531&lt;=5,"Poor")</f>
        <v>Excellent</v>
      </c>
      <c r="U2531" s="9">
        <v>44857</v>
      </c>
      <c r="V2531" s="11">
        <v>1</v>
      </c>
      <c r="W2531" s="11" t="str" cm="1">
        <f t="array" ref="W2531">_xlfn.IFS(S2531&lt;=2,"High",S2531=3,"Moderate",S2531&lt;=5,"Low")</f>
        <v>High</v>
      </c>
      <c r="X2531" s="11">
        <v>3</v>
      </c>
      <c r="Y2531" s="11" t="str" cm="1">
        <f t="array" ref="Y2531">_xlfn.IFS(S2531&lt;=2,"High",S2531=3,"Moderate",S2531&lt;=5,"Low")</f>
        <v>High</v>
      </c>
      <c r="Z2531" s="11">
        <v>2</v>
      </c>
      <c r="AA2531" s="11" t="str" cm="1">
        <f t="array" ref="AA2531">_xlfn.IFS(S2531&lt;=2,"High",S2531=3,"Moderate",S2531&lt;=5,"Low")</f>
        <v>High</v>
      </c>
      <c r="AB2531" s="9">
        <v>45110</v>
      </c>
      <c r="AC2531" s="11" t="s">
        <v>40</v>
      </c>
      <c r="AD2531" s="11" t="s">
        <v>41</v>
      </c>
      <c r="AE2531" s="11" t="s">
        <v>72</v>
      </c>
      <c r="AF2531" s="11">
        <v>1</v>
      </c>
      <c r="AG2531" s="12">
        <v>356.98</v>
      </c>
      <c r="AH2531" s="11">
        <v>57</v>
      </c>
      <c r="AI2531" s="11" t="str" cm="1">
        <f t="array" ref="AI2531">_xlfn.IFS(AH2531&lt;=25,"Young",AH2531&lt;=50,"Adult",AH2531&gt;50,"Old")</f>
        <v>Old</v>
      </c>
    </row>
    <row r="2532" spans="1:35" x14ac:dyDescent="0.35">
      <c r="A2532" s="7">
        <v>3075</v>
      </c>
      <c r="B2532" s="5">
        <v>44997</v>
      </c>
      <c r="C2532" s="6">
        <f t="shared" ca="1" si="39"/>
        <v>3.1888888888888891</v>
      </c>
      <c r="D2532" s="7" t="s">
        <v>105</v>
      </c>
      <c r="E2532" s="7" t="s">
        <v>53</v>
      </c>
      <c r="F2532" s="7" t="s">
        <v>29</v>
      </c>
      <c r="G2532" s="7" t="s">
        <v>54</v>
      </c>
      <c r="H2532" s="7" t="s">
        <v>55</v>
      </c>
      <c r="I2532" s="7" t="s">
        <v>45</v>
      </c>
      <c r="J2532" s="7" t="s">
        <v>33</v>
      </c>
      <c r="K2532" s="7" t="s">
        <v>96</v>
      </c>
      <c r="L2532" s="5">
        <v>25212</v>
      </c>
      <c r="M2532" s="7" t="s">
        <v>35</v>
      </c>
      <c r="N2532" s="7" t="s">
        <v>36</v>
      </c>
      <c r="O2532" s="7" t="s">
        <v>59</v>
      </c>
      <c r="P2532" s="7" t="s">
        <v>60</v>
      </c>
      <c r="Q2532" s="7" t="s">
        <v>39</v>
      </c>
      <c r="R2532" s="7" cm="1">
        <f t="array" ref="R2532">_xlfn.IFS(Table3[[#This Row],[Performance Levels]]="Exceeds",4,Table3[[#This Row],[Performance Levels]]="Fully Meets",3,Table3[[#This Row],[Performance Levels]]="PIP",1,Table3[[#This Row],[Performance Levels]]="Needs Improvement",2)</f>
        <v>3</v>
      </c>
      <c r="S2532" s="7">
        <v>5</v>
      </c>
      <c r="T2532" s="7" t="str" cm="1">
        <f t="array" ref="T2532">_xlfn.IFS(S2532&lt;=2,"Excellent",S2532=3,"Average",S2532&lt;=5,"Poor")</f>
        <v>Poor</v>
      </c>
      <c r="U2532" s="5">
        <v>45127</v>
      </c>
      <c r="V2532" s="7">
        <v>5</v>
      </c>
      <c r="W2532" s="7" t="str" cm="1">
        <f t="array" ref="W2532">_xlfn.IFS(S2532&lt;=2,"High",S2532=3,"Moderate",S2532&lt;=5,"Low")</f>
        <v>Low</v>
      </c>
      <c r="X2532" s="7">
        <v>3</v>
      </c>
      <c r="Y2532" s="7" t="str" cm="1">
        <f t="array" ref="Y2532">_xlfn.IFS(S2532&lt;=2,"High",S2532=3,"Moderate",S2532&lt;=5,"Low")</f>
        <v>Low</v>
      </c>
      <c r="Z2532" s="7">
        <v>1</v>
      </c>
      <c r="AA2532" s="7" t="str" cm="1">
        <f t="array" ref="AA2532">_xlfn.IFS(S2532&lt;=2,"High",S2532=3,"Moderate",S2532&lt;=5,"Low")</f>
        <v>Low</v>
      </c>
      <c r="AB2532" s="5">
        <v>44977</v>
      </c>
      <c r="AC2532" s="7" t="s">
        <v>40</v>
      </c>
      <c r="AD2532" s="7" t="s">
        <v>50</v>
      </c>
      <c r="AE2532" s="7" t="s">
        <v>62</v>
      </c>
      <c r="AF2532" s="7">
        <v>4</v>
      </c>
      <c r="AG2532" s="8">
        <v>602.12</v>
      </c>
      <c r="AH2532" s="7">
        <v>54</v>
      </c>
      <c r="AI2532" s="7" t="str" cm="1">
        <f t="array" ref="AI2532">_xlfn.IFS(AH2532&lt;=25,"Young",AH2532&lt;=50,"Adult",AH2532&gt;50,"Old")</f>
        <v>Old</v>
      </c>
    </row>
    <row r="2533" spans="1:35" x14ac:dyDescent="0.35">
      <c r="A2533" s="11">
        <v>3076</v>
      </c>
      <c r="B2533" s="9">
        <v>45042</v>
      </c>
      <c r="C2533" s="10">
        <f t="shared" ca="1" si="39"/>
        <v>3.0666666666666669</v>
      </c>
      <c r="D2533" s="11" t="s">
        <v>105</v>
      </c>
      <c r="E2533" s="11" t="s">
        <v>93</v>
      </c>
      <c r="F2533" s="11" t="s">
        <v>29</v>
      </c>
      <c r="G2533" s="11" t="s">
        <v>45</v>
      </c>
      <c r="H2533" s="11" t="s">
        <v>31</v>
      </c>
      <c r="I2533" s="11" t="s">
        <v>54</v>
      </c>
      <c r="J2533" s="11" t="s">
        <v>33</v>
      </c>
      <c r="K2533" s="11" t="s">
        <v>64</v>
      </c>
      <c r="L2533" s="9">
        <v>35941</v>
      </c>
      <c r="M2533" s="11" t="s">
        <v>35</v>
      </c>
      <c r="N2533" s="11" t="s">
        <v>47</v>
      </c>
      <c r="O2533" s="11" t="s">
        <v>37</v>
      </c>
      <c r="P2533" s="11" t="s">
        <v>66</v>
      </c>
      <c r="Q2533" s="11" t="s">
        <v>39</v>
      </c>
      <c r="R2533" s="11" cm="1">
        <f t="array" ref="R2533">_xlfn.IFS(Table3[[#This Row],[Performance Levels]]="Exceeds",4,Table3[[#This Row],[Performance Levels]]="Fully Meets",3,Table3[[#This Row],[Performance Levels]]="PIP",1,Table3[[#This Row],[Performance Levels]]="Needs Improvement",2)</f>
        <v>3</v>
      </c>
      <c r="S2533" s="11">
        <v>5</v>
      </c>
      <c r="T2533" s="11" t="str" cm="1">
        <f t="array" ref="T2533">_xlfn.IFS(S2533&lt;=2,"Excellent",S2533=3,"Average",S2533&lt;=5,"Poor")</f>
        <v>Poor</v>
      </c>
      <c r="U2533" s="9">
        <v>44842</v>
      </c>
      <c r="V2533" s="11">
        <v>2</v>
      </c>
      <c r="W2533" s="11" t="str" cm="1">
        <f t="array" ref="W2533">_xlfn.IFS(S2533&lt;=2,"High",S2533=3,"Moderate",S2533&lt;=5,"Low")</f>
        <v>Low</v>
      </c>
      <c r="X2533" s="11">
        <v>1</v>
      </c>
      <c r="Y2533" s="11" t="str" cm="1">
        <f t="array" ref="Y2533">_xlfn.IFS(S2533&lt;=2,"High",S2533=3,"Moderate",S2533&lt;=5,"Low")</f>
        <v>Low</v>
      </c>
      <c r="Z2533" s="11">
        <v>5</v>
      </c>
      <c r="AA2533" s="11" t="str" cm="1">
        <f t="array" ref="AA2533">_xlfn.IFS(S2533&lt;=2,"High",S2533=3,"Moderate",S2533&lt;=5,"Low")</f>
        <v>Low</v>
      </c>
      <c r="AB2533" s="9">
        <v>44879</v>
      </c>
      <c r="AC2533" s="11" t="s">
        <v>91</v>
      </c>
      <c r="AD2533" s="11" t="s">
        <v>50</v>
      </c>
      <c r="AE2533" s="11" t="s">
        <v>72</v>
      </c>
      <c r="AF2533" s="11">
        <v>5</v>
      </c>
      <c r="AG2533" s="12">
        <v>547.83000000000004</v>
      </c>
      <c r="AH2533" s="11">
        <v>25</v>
      </c>
      <c r="AI2533" s="11" t="str" cm="1">
        <f t="array" ref="AI2533">_xlfn.IFS(AH2533&lt;=25,"Young",AH2533&lt;=50,"Adult",AH2533&gt;50,"Old")</f>
        <v>Young</v>
      </c>
    </row>
    <row r="2534" spans="1:35" x14ac:dyDescent="0.35">
      <c r="A2534" s="7">
        <v>3077</v>
      </c>
      <c r="B2534" s="5">
        <v>44821</v>
      </c>
      <c r="C2534" s="6">
        <f t="shared" ca="1" si="39"/>
        <v>3.6749999999999998</v>
      </c>
      <c r="D2534" s="7" t="s">
        <v>27</v>
      </c>
      <c r="E2534" s="7" t="s">
        <v>28</v>
      </c>
      <c r="F2534" s="7" t="s">
        <v>29</v>
      </c>
      <c r="G2534" s="7" t="s">
        <v>30</v>
      </c>
      <c r="H2534" s="7" t="s">
        <v>44</v>
      </c>
      <c r="I2534" s="7" t="s">
        <v>32</v>
      </c>
      <c r="J2534" s="7" t="s">
        <v>33</v>
      </c>
      <c r="K2534" s="7" t="s">
        <v>64</v>
      </c>
      <c r="L2534" s="5">
        <v>21413</v>
      </c>
      <c r="M2534" s="7" t="s">
        <v>35</v>
      </c>
      <c r="N2534" s="7" t="s">
        <v>47</v>
      </c>
      <c r="O2534" s="7" t="s">
        <v>48</v>
      </c>
      <c r="P2534" s="7" t="s">
        <v>66</v>
      </c>
      <c r="Q2534" s="7" t="s">
        <v>39</v>
      </c>
      <c r="R2534" s="7" cm="1">
        <f t="array" ref="R2534">_xlfn.IFS(Table3[[#This Row],[Performance Levels]]="Exceeds",4,Table3[[#This Row],[Performance Levels]]="Fully Meets",3,Table3[[#This Row],[Performance Levels]]="PIP",1,Table3[[#This Row],[Performance Levels]]="Needs Improvement",2)</f>
        <v>3</v>
      </c>
      <c r="S2534" s="7">
        <v>1</v>
      </c>
      <c r="T2534" s="7" t="str" cm="1">
        <f t="array" ref="T2534">_xlfn.IFS(S2534&lt;=2,"Excellent",S2534=3,"Average",S2534&lt;=5,"Poor")</f>
        <v>Excellent</v>
      </c>
      <c r="U2534" s="5">
        <v>45112</v>
      </c>
      <c r="V2534" s="7">
        <v>2</v>
      </c>
      <c r="W2534" s="7" t="str" cm="1">
        <f t="array" ref="W2534">_xlfn.IFS(S2534&lt;=2,"High",S2534=3,"Moderate",S2534&lt;=5,"Low")</f>
        <v>High</v>
      </c>
      <c r="X2534" s="7">
        <v>1</v>
      </c>
      <c r="Y2534" s="7" t="str" cm="1">
        <f t="array" ref="Y2534">_xlfn.IFS(S2534&lt;=2,"High",S2534=3,"Moderate",S2534&lt;=5,"Low")</f>
        <v>High</v>
      </c>
      <c r="Z2534" s="7">
        <v>2</v>
      </c>
      <c r="AA2534" s="7" t="str" cm="1">
        <f t="array" ref="AA2534">_xlfn.IFS(S2534&lt;=2,"High",S2534=3,"Moderate",S2534&lt;=5,"Low")</f>
        <v>High</v>
      </c>
      <c r="AB2534" s="5">
        <v>44865</v>
      </c>
      <c r="AC2534" s="7" t="s">
        <v>61</v>
      </c>
      <c r="AD2534" s="7" t="s">
        <v>50</v>
      </c>
      <c r="AE2534" s="7" t="s">
        <v>42</v>
      </c>
      <c r="AF2534" s="7">
        <v>3</v>
      </c>
      <c r="AG2534" s="8">
        <v>726.88</v>
      </c>
      <c r="AH2534" s="7">
        <v>64</v>
      </c>
      <c r="AI2534" s="7" t="str" cm="1">
        <f t="array" ref="AI2534">_xlfn.IFS(AH2534&lt;=25,"Young",AH2534&lt;=50,"Adult",AH2534&gt;50,"Old")</f>
        <v>Old</v>
      </c>
    </row>
    <row r="2535" spans="1:35" x14ac:dyDescent="0.35">
      <c r="A2535" s="11">
        <v>3078</v>
      </c>
      <c r="B2535" s="9">
        <v>44204</v>
      </c>
      <c r="C2535" s="10">
        <f t="shared" ca="1" si="39"/>
        <v>5.3666666666666663</v>
      </c>
      <c r="D2535" s="11" t="s">
        <v>27</v>
      </c>
      <c r="E2535" s="11" t="s">
        <v>84</v>
      </c>
      <c r="F2535" s="11" t="s">
        <v>29</v>
      </c>
      <c r="G2535" s="11" t="s">
        <v>30</v>
      </c>
      <c r="H2535" s="11" t="s">
        <v>55</v>
      </c>
      <c r="I2535" s="11" t="s">
        <v>45</v>
      </c>
      <c r="J2535" s="11" t="s">
        <v>33</v>
      </c>
      <c r="K2535" s="11" t="s">
        <v>64</v>
      </c>
      <c r="L2535" s="9">
        <v>22020</v>
      </c>
      <c r="M2535" s="11" t="s">
        <v>35</v>
      </c>
      <c r="N2535" s="11" t="s">
        <v>47</v>
      </c>
      <c r="O2535" s="11" t="s">
        <v>71</v>
      </c>
      <c r="P2535" s="11" t="s">
        <v>38</v>
      </c>
      <c r="Q2535" s="11" t="s">
        <v>39</v>
      </c>
      <c r="R2535" s="11" cm="1">
        <f t="array" ref="R2535">_xlfn.IFS(Table3[[#This Row],[Performance Levels]]="Exceeds",4,Table3[[#This Row],[Performance Levels]]="Fully Meets",3,Table3[[#This Row],[Performance Levels]]="PIP",1,Table3[[#This Row],[Performance Levels]]="Needs Improvement",2)</f>
        <v>3</v>
      </c>
      <c r="S2535" s="11">
        <v>1</v>
      </c>
      <c r="T2535" s="11" t="str" cm="1">
        <f t="array" ref="T2535">_xlfn.IFS(S2535&lt;=2,"Excellent",S2535=3,"Average",S2535&lt;=5,"Poor")</f>
        <v>Excellent</v>
      </c>
      <c r="U2535" s="9">
        <v>44954</v>
      </c>
      <c r="V2535" s="11">
        <v>1</v>
      </c>
      <c r="W2535" s="11" t="str" cm="1">
        <f t="array" ref="W2535">_xlfn.IFS(S2535&lt;=2,"High",S2535=3,"Moderate",S2535&lt;=5,"Low")</f>
        <v>High</v>
      </c>
      <c r="X2535" s="11">
        <v>1</v>
      </c>
      <c r="Y2535" s="11" t="str" cm="1">
        <f t="array" ref="Y2535">_xlfn.IFS(S2535&lt;=2,"High",S2535=3,"Moderate",S2535&lt;=5,"Low")</f>
        <v>High</v>
      </c>
      <c r="Z2535" s="11">
        <v>5</v>
      </c>
      <c r="AA2535" s="11" t="str" cm="1">
        <f t="array" ref="AA2535">_xlfn.IFS(S2535&lt;=2,"High",S2535=3,"Moderate",S2535&lt;=5,"Low")</f>
        <v>High</v>
      </c>
      <c r="AB2535" s="9">
        <v>44990</v>
      </c>
      <c r="AC2535" s="11" t="s">
        <v>40</v>
      </c>
      <c r="AD2535" s="11" t="s">
        <v>41</v>
      </c>
      <c r="AE2535" s="11" t="s">
        <v>62</v>
      </c>
      <c r="AF2535" s="11">
        <v>1</v>
      </c>
      <c r="AG2535" s="12">
        <v>548.95000000000005</v>
      </c>
      <c r="AH2535" s="11">
        <v>61</v>
      </c>
      <c r="AI2535" s="11" t="str" cm="1">
        <f t="array" ref="AI2535">_xlfn.IFS(AH2535&lt;=25,"Young",AH2535&lt;=50,"Adult",AH2535&gt;50,"Old")</f>
        <v>Old</v>
      </c>
    </row>
    <row r="2536" spans="1:35" x14ac:dyDescent="0.35">
      <c r="A2536" s="7">
        <v>3081</v>
      </c>
      <c r="B2536" s="5">
        <v>44124</v>
      </c>
      <c r="C2536" s="6">
        <f t="shared" ca="1" si="39"/>
        <v>5.583333333333333</v>
      </c>
      <c r="D2536" s="7" t="s">
        <v>27</v>
      </c>
      <c r="E2536" s="7" t="s">
        <v>63</v>
      </c>
      <c r="F2536" s="7" t="s">
        <v>29</v>
      </c>
      <c r="G2536" s="7" t="s">
        <v>45</v>
      </c>
      <c r="H2536" s="7" t="s">
        <v>31</v>
      </c>
      <c r="I2536" s="7" t="s">
        <v>45</v>
      </c>
      <c r="J2536" s="7" t="s">
        <v>33</v>
      </c>
      <c r="K2536" s="7" t="s">
        <v>34</v>
      </c>
      <c r="L2536" s="5">
        <v>29297</v>
      </c>
      <c r="M2536" s="7" t="s">
        <v>35</v>
      </c>
      <c r="N2536" s="7" t="s">
        <v>47</v>
      </c>
      <c r="O2536" s="7" t="s">
        <v>37</v>
      </c>
      <c r="P2536" s="7" t="s">
        <v>38</v>
      </c>
      <c r="Q2536" s="7" t="s">
        <v>39</v>
      </c>
      <c r="R2536" s="7" cm="1">
        <f t="array" ref="R2536">_xlfn.IFS(Table3[[#This Row],[Performance Levels]]="Exceeds",4,Table3[[#This Row],[Performance Levels]]="Fully Meets",3,Table3[[#This Row],[Performance Levels]]="PIP",1,Table3[[#This Row],[Performance Levels]]="Needs Improvement",2)</f>
        <v>3</v>
      </c>
      <c r="S2536" s="7">
        <v>2</v>
      </c>
      <c r="T2536" s="7" t="str" cm="1">
        <f t="array" ref="T2536">_xlfn.IFS(S2536&lt;=2,"Excellent",S2536=3,"Average",S2536&lt;=5,"Poor")</f>
        <v>Excellent</v>
      </c>
      <c r="U2536" s="5">
        <v>45036</v>
      </c>
      <c r="V2536" s="7">
        <v>3</v>
      </c>
      <c r="W2536" s="7" t="str" cm="1">
        <f t="array" ref="W2536">_xlfn.IFS(S2536&lt;=2,"High",S2536=3,"Moderate",S2536&lt;=5,"Low")</f>
        <v>High</v>
      </c>
      <c r="X2536" s="7">
        <v>3</v>
      </c>
      <c r="Y2536" s="7" t="str" cm="1">
        <f t="array" ref="Y2536">_xlfn.IFS(S2536&lt;=2,"High",S2536=3,"Moderate",S2536&lt;=5,"Low")</f>
        <v>High</v>
      </c>
      <c r="Z2536" s="7">
        <v>1</v>
      </c>
      <c r="AA2536" s="7" t="str" cm="1">
        <f t="array" ref="AA2536">_xlfn.IFS(S2536&lt;=2,"High",S2536=3,"Moderate",S2536&lt;=5,"Low")</f>
        <v>High</v>
      </c>
      <c r="AB2536" s="5">
        <v>44801</v>
      </c>
      <c r="AC2536" s="7" t="s">
        <v>49</v>
      </c>
      <c r="AD2536" s="7" t="s">
        <v>41</v>
      </c>
      <c r="AE2536" s="7" t="s">
        <v>62</v>
      </c>
      <c r="AF2536" s="7">
        <v>2</v>
      </c>
      <c r="AG2536" s="8">
        <v>316.38</v>
      </c>
      <c r="AH2536" s="7">
        <v>40</v>
      </c>
      <c r="AI2536" s="7" t="str" cm="1">
        <f t="array" ref="AI2536">_xlfn.IFS(AH2536&lt;=25,"Young",AH2536&lt;=50,"Adult",AH2536&gt;50,"Old")</f>
        <v>Adult</v>
      </c>
    </row>
    <row r="2537" spans="1:35" x14ac:dyDescent="0.35">
      <c r="A2537" s="11">
        <v>3082</v>
      </c>
      <c r="B2537" s="9">
        <v>44883</v>
      </c>
      <c r="C2537" s="10">
        <f t="shared" ca="1" si="39"/>
        <v>3.5055555555555555</v>
      </c>
      <c r="D2537" s="11" t="s">
        <v>27</v>
      </c>
      <c r="E2537" s="11" t="s">
        <v>93</v>
      </c>
      <c r="F2537" s="11" t="s">
        <v>29</v>
      </c>
      <c r="G2537" s="11" t="s">
        <v>45</v>
      </c>
      <c r="H2537" s="11" t="s">
        <v>44</v>
      </c>
      <c r="I2537" s="11" t="s">
        <v>45</v>
      </c>
      <c r="J2537" s="11" t="s">
        <v>33</v>
      </c>
      <c r="K2537" s="11" t="s">
        <v>69</v>
      </c>
      <c r="L2537" s="9">
        <v>32420</v>
      </c>
      <c r="M2537" s="11" t="s">
        <v>35</v>
      </c>
      <c r="N2537" s="11" t="s">
        <v>36</v>
      </c>
      <c r="O2537" s="11" t="s">
        <v>59</v>
      </c>
      <c r="P2537" s="11" t="s">
        <v>60</v>
      </c>
      <c r="Q2537" s="11" t="s">
        <v>39</v>
      </c>
      <c r="R2537" s="11" cm="1">
        <f t="array" ref="R2537">_xlfn.IFS(Table3[[#This Row],[Performance Levels]]="Exceeds",4,Table3[[#This Row],[Performance Levels]]="Fully Meets",3,Table3[[#This Row],[Performance Levels]]="PIP",1,Table3[[#This Row],[Performance Levels]]="Needs Improvement",2)</f>
        <v>3</v>
      </c>
      <c r="S2537" s="11">
        <v>1</v>
      </c>
      <c r="T2537" s="11" t="str" cm="1">
        <f t="array" ref="T2537">_xlfn.IFS(S2537&lt;=2,"Excellent",S2537=3,"Average",S2537&lt;=5,"Poor")</f>
        <v>Excellent</v>
      </c>
      <c r="U2537" s="9">
        <v>45137</v>
      </c>
      <c r="V2537" s="11">
        <v>4</v>
      </c>
      <c r="W2537" s="11" t="str" cm="1">
        <f t="array" ref="W2537">_xlfn.IFS(S2537&lt;=2,"High",S2537=3,"Moderate",S2537&lt;=5,"Low")</f>
        <v>High</v>
      </c>
      <c r="X2537" s="11">
        <v>3</v>
      </c>
      <c r="Y2537" s="11" t="str" cm="1">
        <f t="array" ref="Y2537">_xlfn.IFS(S2537&lt;=2,"High",S2537=3,"Moderate",S2537&lt;=5,"Low")</f>
        <v>High</v>
      </c>
      <c r="Z2537" s="11">
        <v>4</v>
      </c>
      <c r="AA2537" s="11" t="str" cm="1">
        <f t="array" ref="AA2537">_xlfn.IFS(S2537&lt;=2,"High",S2537=3,"Moderate",S2537&lt;=5,"Low")</f>
        <v>High</v>
      </c>
      <c r="AB2537" s="9">
        <v>45061</v>
      </c>
      <c r="AC2537" s="11" t="s">
        <v>61</v>
      </c>
      <c r="AD2537" s="11" t="s">
        <v>50</v>
      </c>
      <c r="AE2537" s="11" t="s">
        <v>51</v>
      </c>
      <c r="AF2537" s="11">
        <v>4</v>
      </c>
      <c r="AG2537" s="12">
        <v>696.51</v>
      </c>
      <c r="AH2537" s="11">
        <v>34</v>
      </c>
      <c r="AI2537" s="11" t="str" cm="1">
        <f t="array" ref="AI2537">_xlfn.IFS(AH2537&lt;=25,"Young",AH2537&lt;=50,"Adult",AH2537&gt;50,"Old")</f>
        <v>Adult</v>
      </c>
    </row>
    <row r="2538" spans="1:35" x14ac:dyDescent="0.35">
      <c r="A2538" s="7">
        <v>3083</v>
      </c>
      <c r="B2538" s="5">
        <v>44940</v>
      </c>
      <c r="C2538" s="6">
        <f t="shared" ca="1" si="39"/>
        <v>3.35</v>
      </c>
      <c r="D2538" s="7" t="s">
        <v>27</v>
      </c>
      <c r="E2538" s="7" t="s">
        <v>73</v>
      </c>
      <c r="F2538" s="7" t="s">
        <v>29</v>
      </c>
      <c r="G2538" s="7" t="s">
        <v>30</v>
      </c>
      <c r="H2538" s="7" t="s">
        <v>31</v>
      </c>
      <c r="I2538" s="7" t="s">
        <v>54</v>
      </c>
      <c r="J2538" s="7" t="s">
        <v>33</v>
      </c>
      <c r="K2538" s="7" t="s">
        <v>46</v>
      </c>
      <c r="L2538" s="5">
        <v>24616</v>
      </c>
      <c r="M2538" s="7" t="s">
        <v>35</v>
      </c>
      <c r="N2538" s="7" t="s">
        <v>47</v>
      </c>
      <c r="O2538" s="7" t="s">
        <v>83</v>
      </c>
      <c r="P2538" s="7" t="s">
        <v>38</v>
      </c>
      <c r="Q2538" s="7" t="s">
        <v>39</v>
      </c>
      <c r="R2538" s="7" cm="1">
        <f t="array" ref="R2538">_xlfn.IFS(Table3[[#This Row],[Performance Levels]]="Exceeds",4,Table3[[#This Row],[Performance Levels]]="Fully Meets",3,Table3[[#This Row],[Performance Levels]]="PIP",1,Table3[[#This Row],[Performance Levels]]="Needs Improvement",2)</f>
        <v>3</v>
      </c>
      <c r="S2538" s="7">
        <v>2</v>
      </c>
      <c r="T2538" s="7" t="str" cm="1">
        <f t="array" ref="T2538">_xlfn.IFS(S2538&lt;=2,"Excellent",S2538=3,"Average",S2538&lt;=5,"Poor")</f>
        <v>Excellent</v>
      </c>
      <c r="U2538" s="5">
        <v>44981</v>
      </c>
      <c r="V2538" s="7">
        <v>4</v>
      </c>
      <c r="W2538" s="7" t="str" cm="1">
        <f t="array" ref="W2538">_xlfn.IFS(S2538&lt;=2,"High",S2538=3,"Moderate",S2538&lt;=5,"Low")</f>
        <v>High</v>
      </c>
      <c r="X2538" s="7">
        <v>4</v>
      </c>
      <c r="Y2538" s="7" t="str" cm="1">
        <f t="array" ref="Y2538">_xlfn.IFS(S2538&lt;=2,"High",S2538=3,"Moderate",S2538&lt;=5,"Low")</f>
        <v>High</v>
      </c>
      <c r="Z2538" s="7">
        <v>3</v>
      </c>
      <c r="AA2538" s="7" t="str" cm="1">
        <f t="array" ref="AA2538">_xlfn.IFS(S2538&lt;=2,"High",S2538=3,"Moderate",S2538&lt;=5,"Low")</f>
        <v>High</v>
      </c>
      <c r="AB2538" s="5">
        <v>45054</v>
      </c>
      <c r="AC2538" s="7" t="s">
        <v>67</v>
      </c>
      <c r="AD2538" s="7" t="s">
        <v>50</v>
      </c>
      <c r="AE2538" s="7" t="s">
        <v>62</v>
      </c>
      <c r="AF2538" s="7">
        <v>2</v>
      </c>
      <c r="AG2538" s="8">
        <v>413.66</v>
      </c>
      <c r="AH2538" s="7">
        <v>56</v>
      </c>
      <c r="AI2538" s="7" t="str" cm="1">
        <f t="array" ref="AI2538">_xlfn.IFS(AH2538&lt;=25,"Young",AH2538&lt;=50,"Adult",AH2538&gt;50,"Old")</f>
        <v>Old</v>
      </c>
    </row>
    <row r="2539" spans="1:35" x14ac:dyDescent="0.35">
      <c r="A2539" s="11">
        <v>3084</v>
      </c>
      <c r="B2539" s="9">
        <v>44131</v>
      </c>
      <c r="C2539" s="10">
        <f t="shared" ca="1" si="39"/>
        <v>5.5638888888888891</v>
      </c>
      <c r="D2539" s="11" t="s">
        <v>27</v>
      </c>
      <c r="E2539" s="11" t="s">
        <v>80</v>
      </c>
      <c r="F2539" s="11" t="s">
        <v>29</v>
      </c>
      <c r="G2539" s="11" t="s">
        <v>45</v>
      </c>
      <c r="H2539" s="11" t="s">
        <v>44</v>
      </c>
      <c r="I2539" s="11" t="s">
        <v>32</v>
      </c>
      <c r="J2539" s="11" t="s">
        <v>33</v>
      </c>
      <c r="K2539" s="11" t="s">
        <v>64</v>
      </c>
      <c r="L2539" s="9">
        <v>35245</v>
      </c>
      <c r="M2539" s="11" t="s">
        <v>35</v>
      </c>
      <c r="N2539" s="11" t="s">
        <v>47</v>
      </c>
      <c r="O2539" s="11" t="s">
        <v>71</v>
      </c>
      <c r="P2539" s="11" t="s">
        <v>38</v>
      </c>
      <c r="Q2539" s="11" t="s">
        <v>39</v>
      </c>
      <c r="R2539" s="11" cm="1">
        <f t="array" ref="R2539">_xlfn.IFS(Table3[[#This Row],[Performance Levels]]="Exceeds",4,Table3[[#This Row],[Performance Levels]]="Fully Meets",3,Table3[[#This Row],[Performance Levels]]="PIP",1,Table3[[#This Row],[Performance Levels]]="Needs Improvement",2)</f>
        <v>3</v>
      </c>
      <c r="S2539" s="11">
        <v>4</v>
      </c>
      <c r="T2539" s="11" t="str" cm="1">
        <f t="array" ref="T2539">_xlfn.IFS(S2539&lt;=2,"Excellent",S2539=3,"Average",S2539&lt;=5,"Poor")</f>
        <v>Poor</v>
      </c>
      <c r="U2539" s="9">
        <v>44901</v>
      </c>
      <c r="V2539" s="11">
        <v>5</v>
      </c>
      <c r="W2539" s="11" t="str" cm="1">
        <f t="array" ref="W2539">_xlfn.IFS(S2539&lt;=2,"High",S2539=3,"Moderate",S2539&lt;=5,"Low")</f>
        <v>Low</v>
      </c>
      <c r="X2539" s="11">
        <v>3</v>
      </c>
      <c r="Y2539" s="11" t="str" cm="1">
        <f t="array" ref="Y2539">_xlfn.IFS(S2539&lt;=2,"High",S2539=3,"Moderate",S2539&lt;=5,"Low")</f>
        <v>Low</v>
      </c>
      <c r="Z2539" s="11">
        <v>3</v>
      </c>
      <c r="AA2539" s="11" t="str" cm="1">
        <f t="array" ref="AA2539">_xlfn.IFS(S2539&lt;=2,"High",S2539=3,"Moderate",S2539&lt;=5,"Low")</f>
        <v>Low</v>
      </c>
      <c r="AB2539" s="9">
        <v>44999</v>
      </c>
      <c r="AC2539" s="11" t="s">
        <v>49</v>
      </c>
      <c r="AD2539" s="11" t="s">
        <v>50</v>
      </c>
      <c r="AE2539" s="11" t="s">
        <v>62</v>
      </c>
      <c r="AF2539" s="11">
        <v>5</v>
      </c>
      <c r="AG2539" s="12">
        <v>109.14</v>
      </c>
      <c r="AH2539" s="11">
        <v>24</v>
      </c>
      <c r="AI2539" s="11" t="str" cm="1">
        <f t="array" ref="AI2539">_xlfn.IFS(AH2539&lt;=25,"Young",AH2539&lt;=50,"Adult",AH2539&gt;50,"Old")</f>
        <v>Young</v>
      </c>
    </row>
    <row r="2540" spans="1:35" x14ac:dyDescent="0.35">
      <c r="A2540" s="7">
        <v>3085</v>
      </c>
      <c r="B2540" s="5">
        <v>44072</v>
      </c>
      <c r="C2540" s="6">
        <f t="shared" ca="1" si="39"/>
        <v>5.7249999999999996</v>
      </c>
      <c r="D2540" s="7" t="s">
        <v>27</v>
      </c>
      <c r="E2540" s="7" t="s">
        <v>53</v>
      </c>
      <c r="F2540" s="7" t="s">
        <v>29</v>
      </c>
      <c r="G2540" s="7" t="s">
        <v>54</v>
      </c>
      <c r="H2540" s="7" t="s">
        <v>31</v>
      </c>
      <c r="I2540" s="7" t="s">
        <v>54</v>
      </c>
      <c r="J2540" s="7" t="s">
        <v>33</v>
      </c>
      <c r="K2540" s="7" t="s">
        <v>69</v>
      </c>
      <c r="L2540" s="5">
        <v>23074</v>
      </c>
      <c r="M2540" s="7" t="s">
        <v>35</v>
      </c>
      <c r="N2540" s="7" t="s">
        <v>36</v>
      </c>
      <c r="O2540" s="7" t="s">
        <v>83</v>
      </c>
      <c r="P2540" s="7" t="s">
        <v>60</v>
      </c>
      <c r="Q2540" s="7" t="s">
        <v>39</v>
      </c>
      <c r="R2540" s="7" cm="1">
        <f t="array" ref="R2540">_xlfn.IFS(Table3[[#This Row],[Performance Levels]]="Exceeds",4,Table3[[#This Row],[Performance Levels]]="Fully Meets",3,Table3[[#This Row],[Performance Levels]]="PIP",1,Table3[[#This Row],[Performance Levels]]="Needs Improvement",2)</f>
        <v>3</v>
      </c>
      <c r="S2540" s="7">
        <v>2</v>
      </c>
      <c r="T2540" s="7" t="str" cm="1">
        <f t="array" ref="T2540">_xlfn.IFS(S2540&lt;=2,"Excellent",S2540=3,"Average",S2540&lt;=5,"Poor")</f>
        <v>Excellent</v>
      </c>
      <c r="U2540" s="5">
        <v>44905</v>
      </c>
      <c r="V2540" s="7">
        <v>4</v>
      </c>
      <c r="W2540" s="7" t="str" cm="1">
        <f t="array" ref="W2540">_xlfn.IFS(S2540&lt;=2,"High",S2540=3,"Moderate",S2540&lt;=5,"Low")</f>
        <v>High</v>
      </c>
      <c r="X2540" s="7">
        <v>3</v>
      </c>
      <c r="Y2540" s="7" t="str" cm="1">
        <f t="array" ref="Y2540">_xlfn.IFS(S2540&lt;=2,"High",S2540=3,"Moderate",S2540&lt;=5,"Low")</f>
        <v>High</v>
      </c>
      <c r="Z2540" s="7">
        <v>5</v>
      </c>
      <c r="AA2540" s="7" t="str" cm="1">
        <f t="array" ref="AA2540">_xlfn.IFS(S2540&lt;=2,"High",S2540=3,"Moderate",S2540&lt;=5,"Low")</f>
        <v>High</v>
      </c>
      <c r="AB2540" s="5">
        <v>44980</v>
      </c>
      <c r="AC2540" s="7" t="s">
        <v>67</v>
      </c>
      <c r="AD2540" s="7" t="s">
        <v>50</v>
      </c>
      <c r="AE2540" s="7" t="s">
        <v>42</v>
      </c>
      <c r="AF2540" s="7">
        <v>2</v>
      </c>
      <c r="AG2540" s="8">
        <v>855.84</v>
      </c>
      <c r="AH2540" s="7">
        <v>57</v>
      </c>
      <c r="AI2540" s="7" t="str" cm="1">
        <f t="array" ref="AI2540">_xlfn.IFS(AH2540&lt;=25,"Young",AH2540&lt;=50,"Adult",AH2540&gt;50,"Old")</f>
        <v>Old</v>
      </c>
    </row>
    <row r="2541" spans="1:35" x14ac:dyDescent="0.35">
      <c r="A2541" s="11">
        <v>3086</v>
      </c>
      <c r="B2541" s="9">
        <v>43822</v>
      </c>
      <c r="C2541" s="10">
        <f t="shared" ca="1" si="39"/>
        <v>6.4083333333333332</v>
      </c>
      <c r="D2541" s="11" t="s">
        <v>27</v>
      </c>
      <c r="E2541" s="11" t="s">
        <v>68</v>
      </c>
      <c r="F2541" s="11" t="s">
        <v>29</v>
      </c>
      <c r="G2541" s="11" t="s">
        <v>45</v>
      </c>
      <c r="H2541" s="11" t="s">
        <v>55</v>
      </c>
      <c r="I2541" s="11" t="s">
        <v>32</v>
      </c>
      <c r="J2541" s="11" t="s">
        <v>33</v>
      </c>
      <c r="K2541" s="11" t="s">
        <v>46</v>
      </c>
      <c r="L2541" s="9">
        <v>31865</v>
      </c>
      <c r="M2541" s="11" t="s">
        <v>35</v>
      </c>
      <c r="N2541" s="11" t="s">
        <v>36</v>
      </c>
      <c r="O2541" s="11" t="s">
        <v>83</v>
      </c>
      <c r="P2541" s="11" t="s">
        <v>76</v>
      </c>
      <c r="Q2541" s="11" t="s">
        <v>39</v>
      </c>
      <c r="R2541" s="11" cm="1">
        <f t="array" ref="R2541">_xlfn.IFS(Table3[[#This Row],[Performance Levels]]="Exceeds",4,Table3[[#This Row],[Performance Levels]]="Fully Meets",3,Table3[[#This Row],[Performance Levels]]="PIP",1,Table3[[#This Row],[Performance Levels]]="Needs Improvement",2)</f>
        <v>3</v>
      </c>
      <c r="S2541" s="11">
        <v>1</v>
      </c>
      <c r="T2541" s="11" t="str" cm="1">
        <f t="array" ref="T2541">_xlfn.IFS(S2541&lt;=2,"Excellent",S2541=3,"Average",S2541&lt;=5,"Poor")</f>
        <v>Excellent</v>
      </c>
      <c r="U2541" s="9">
        <v>45120</v>
      </c>
      <c r="V2541" s="11">
        <v>4</v>
      </c>
      <c r="W2541" s="11" t="str" cm="1">
        <f t="array" ref="W2541">_xlfn.IFS(S2541&lt;=2,"High",S2541=3,"Moderate",S2541&lt;=5,"Low")</f>
        <v>High</v>
      </c>
      <c r="X2541" s="11">
        <v>2</v>
      </c>
      <c r="Y2541" s="11" t="str" cm="1">
        <f t="array" ref="Y2541">_xlfn.IFS(S2541&lt;=2,"High",S2541=3,"Moderate",S2541&lt;=5,"Low")</f>
        <v>High</v>
      </c>
      <c r="Z2541" s="11">
        <v>2</v>
      </c>
      <c r="AA2541" s="11" t="str" cm="1">
        <f t="array" ref="AA2541">_xlfn.IFS(S2541&lt;=2,"High",S2541=3,"Moderate",S2541&lt;=5,"Low")</f>
        <v>High</v>
      </c>
      <c r="AB2541" s="9">
        <v>45104</v>
      </c>
      <c r="AC2541" s="11" t="s">
        <v>91</v>
      </c>
      <c r="AD2541" s="11" t="s">
        <v>41</v>
      </c>
      <c r="AE2541" s="11" t="s">
        <v>51</v>
      </c>
      <c r="AF2541" s="11">
        <v>2</v>
      </c>
      <c r="AG2541" s="12">
        <v>288.08999999999997</v>
      </c>
      <c r="AH2541" s="11">
        <v>32</v>
      </c>
      <c r="AI2541" s="11" t="str" cm="1">
        <f t="array" ref="AI2541">_xlfn.IFS(AH2541&lt;=25,"Young",AH2541&lt;=50,"Adult",AH2541&gt;50,"Old")</f>
        <v>Adult</v>
      </c>
    </row>
    <row r="2542" spans="1:35" x14ac:dyDescent="0.35">
      <c r="A2542" s="7">
        <v>3087</v>
      </c>
      <c r="B2542" s="5">
        <v>45110</v>
      </c>
      <c r="C2542" s="6">
        <f t="shared" ca="1" si="39"/>
        <v>2.8805555555555555</v>
      </c>
      <c r="D2542" s="7" t="s">
        <v>27</v>
      </c>
      <c r="E2542" s="7" t="s">
        <v>28</v>
      </c>
      <c r="F2542" s="7" t="s">
        <v>29</v>
      </c>
      <c r="G2542" s="7" t="s">
        <v>30</v>
      </c>
      <c r="H2542" s="7" t="s">
        <v>55</v>
      </c>
      <c r="I2542" s="7" t="s">
        <v>45</v>
      </c>
      <c r="J2542" s="7" t="s">
        <v>33</v>
      </c>
      <c r="K2542" s="7" t="s">
        <v>95</v>
      </c>
      <c r="L2542" s="5">
        <v>54096</v>
      </c>
      <c r="M2542" s="7" t="s">
        <v>35</v>
      </c>
      <c r="N2542" s="7" t="s">
        <v>36</v>
      </c>
      <c r="O2542" s="7" t="s">
        <v>71</v>
      </c>
      <c r="P2542" s="7" t="s">
        <v>66</v>
      </c>
      <c r="Q2542" s="7" t="s">
        <v>39</v>
      </c>
      <c r="R2542" s="7" cm="1">
        <f t="array" ref="R2542">_xlfn.IFS(Table3[[#This Row],[Performance Levels]]="Exceeds",4,Table3[[#This Row],[Performance Levels]]="Fully Meets",3,Table3[[#This Row],[Performance Levels]]="PIP",1,Table3[[#This Row],[Performance Levels]]="Needs Improvement",2)</f>
        <v>3</v>
      </c>
      <c r="S2542" s="7">
        <v>4</v>
      </c>
      <c r="T2542" s="7" t="str" cm="1">
        <f t="array" ref="T2542">_xlfn.IFS(S2542&lt;=2,"Excellent",S2542=3,"Average",S2542&lt;=5,"Poor")</f>
        <v>Poor</v>
      </c>
      <c r="U2542" s="5">
        <v>44796</v>
      </c>
      <c r="V2542" s="7">
        <v>4</v>
      </c>
      <c r="W2542" s="7" t="str" cm="1">
        <f t="array" ref="W2542">_xlfn.IFS(S2542&lt;=2,"High",S2542=3,"Moderate",S2542&lt;=5,"Low")</f>
        <v>Low</v>
      </c>
      <c r="X2542" s="7">
        <v>3</v>
      </c>
      <c r="Y2542" s="7" t="str" cm="1">
        <f t="array" ref="Y2542">_xlfn.IFS(S2542&lt;=2,"High",S2542=3,"Moderate",S2542&lt;=5,"Low")</f>
        <v>Low</v>
      </c>
      <c r="Z2542" s="7">
        <v>4</v>
      </c>
      <c r="AA2542" s="7" t="str" cm="1">
        <f t="array" ref="AA2542">_xlfn.IFS(S2542&lt;=2,"High",S2542=3,"Moderate",S2542&lt;=5,"Low")</f>
        <v>Low</v>
      </c>
      <c r="AB2542" s="5">
        <v>45115</v>
      </c>
      <c r="AC2542" s="7" t="s">
        <v>91</v>
      </c>
      <c r="AD2542" s="7" t="s">
        <v>41</v>
      </c>
      <c r="AE2542" s="7" t="s">
        <v>72</v>
      </c>
      <c r="AF2542" s="7">
        <v>2</v>
      </c>
      <c r="AG2542" s="8">
        <v>776.34</v>
      </c>
      <c r="AH2542" s="7">
        <v>75</v>
      </c>
      <c r="AI2542" s="7" t="str" cm="1">
        <f t="array" ref="AI2542">_xlfn.IFS(AH2542&lt;=25,"Young",AH2542&lt;=50,"Adult",AH2542&gt;50,"Old")</f>
        <v>Old</v>
      </c>
    </row>
    <row r="2543" spans="1:35" x14ac:dyDescent="0.35">
      <c r="A2543" s="11">
        <v>3088</v>
      </c>
      <c r="B2543" s="9">
        <v>44830</v>
      </c>
      <c r="C2543" s="10">
        <f t="shared" ca="1" si="39"/>
        <v>3.65</v>
      </c>
      <c r="D2543" s="11" t="s">
        <v>27</v>
      </c>
      <c r="E2543" s="11" t="s">
        <v>84</v>
      </c>
      <c r="F2543" s="11" t="s">
        <v>29</v>
      </c>
      <c r="G2543" s="11" t="s">
        <v>45</v>
      </c>
      <c r="H2543" s="11" t="s">
        <v>55</v>
      </c>
      <c r="I2543" s="11" t="s">
        <v>45</v>
      </c>
      <c r="J2543" s="11" t="s">
        <v>33</v>
      </c>
      <c r="K2543" s="11" t="s">
        <v>69</v>
      </c>
      <c r="L2543" s="9">
        <v>52676</v>
      </c>
      <c r="M2543" s="11" t="s">
        <v>35</v>
      </c>
      <c r="N2543" s="11" t="s">
        <v>36</v>
      </c>
      <c r="O2543" s="11" t="s">
        <v>59</v>
      </c>
      <c r="P2543" s="11" t="s">
        <v>66</v>
      </c>
      <c r="Q2543" s="11" t="s">
        <v>39</v>
      </c>
      <c r="R2543" s="11" cm="1">
        <f t="array" ref="R2543">_xlfn.IFS(Table3[[#This Row],[Performance Levels]]="Exceeds",4,Table3[[#This Row],[Performance Levels]]="Fully Meets",3,Table3[[#This Row],[Performance Levels]]="PIP",1,Table3[[#This Row],[Performance Levels]]="Needs Improvement",2)</f>
        <v>3</v>
      </c>
      <c r="S2543" s="11">
        <v>5</v>
      </c>
      <c r="T2543" s="11" t="str" cm="1">
        <f t="array" ref="T2543">_xlfn.IFS(S2543&lt;=2,"Excellent",S2543=3,"Average",S2543&lt;=5,"Poor")</f>
        <v>Poor</v>
      </c>
      <c r="U2543" s="9">
        <v>44870</v>
      </c>
      <c r="V2543" s="11">
        <v>5</v>
      </c>
      <c r="W2543" s="11" t="str" cm="1">
        <f t="array" ref="W2543">_xlfn.IFS(S2543&lt;=2,"High",S2543=3,"Moderate",S2543&lt;=5,"Low")</f>
        <v>Low</v>
      </c>
      <c r="X2543" s="11">
        <v>3</v>
      </c>
      <c r="Y2543" s="11" t="str" cm="1">
        <f t="array" ref="Y2543">_xlfn.IFS(S2543&lt;=2,"High",S2543=3,"Moderate",S2543&lt;=5,"Low")</f>
        <v>Low</v>
      </c>
      <c r="Z2543" s="11">
        <v>5</v>
      </c>
      <c r="AA2543" s="11" t="str" cm="1">
        <f t="array" ref="AA2543">_xlfn.IFS(S2543&lt;=2,"High",S2543=3,"Moderate",S2543&lt;=5,"Low")</f>
        <v>Low</v>
      </c>
      <c r="AB2543" s="9">
        <v>45071</v>
      </c>
      <c r="AC2543" s="11" t="s">
        <v>49</v>
      </c>
      <c r="AD2543" s="11" t="s">
        <v>50</v>
      </c>
      <c r="AE2543" s="11" t="s">
        <v>51</v>
      </c>
      <c r="AF2543" s="11">
        <v>3</v>
      </c>
      <c r="AG2543" s="12">
        <v>732.88</v>
      </c>
      <c r="AH2543" s="11">
        <v>78</v>
      </c>
      <c r="AI2543" s="11" t="str" cm="1">
        <f t="array" ref="AI2543">_xlfn.IFS(AH2543&lt;=25,"Young",AH2543&lt;=50,"Adult",AH2543&gt;50,"Old")</f>
        <v>Old</v>
      </c>
    </row>
    <row r="2544" spans="1:35" x14ac:dyDescent="0.35">
      <c r="A2544" s="7">
        <v>3089</v>
      </c>
      <c r="B2544" s="5">
        <v>43960</v>
      </c>
      <c r="C2544" s="6">
        <f t="shared" ca="1" si="39"/>
        <v>6.0305555555555559</v>
      </c>
      <c r="D2544" s="7" t="s">
        <v>27</v>
      </c>
      <c r="E2544" s="7" t="s">
        <v>43</v>
      </c>
      <c r="F2544" s="7" t="s">
        <v>29</v>
      </c>
      <c r="G2544" s="7" t="s">
        <v>30</v>
      </c>
      <c r="H2544" s="7" t="s">
        <v>44</v>
      </c>
      <c r="I2544" s="7" t="s">
        <v>32</v>
      </c>
      <c r="J2544" s="7" t="s">
        <v>33</v>
      </c>
      <c r="K2544" s="7" t="s">
        <v>69</v>
      </c>
      <c r="L2544" s="5">
        <v>23147</v>
      </c>
      <c r="M2544" s="7" t="s">
        <v>35</v>
      </c>
      <c r="N2544" s="7" t="s">
        <v>36</v>
      </c>
      <c r="O2544" s="7" t="s">
        <v>71</v>
      </c>
      <c r="P2544" s="7" t="s">
        <v>60</v>
      </c>
      <c r="Q2544" s="7" t="s">
        <v>39</v>
      </c>
      <c r="R2544" s="7" cm="1">
        <f t="array" ref="R2544">_xlfn.IFS(Table3[[#This Row],[Performance Levels]]="Exceeds",4,Table3[[#This Row],[Performance Levels]]="Fully Meets",3,Table3[[#This Row],[Performance Levels]]="PIP",1,Table3[[#This Row],[Performance Levels]]="Needs Improvement",2)</f>
        <v>3</v>
      </c>
      <c r="S2544" s="7">
        <v>4</v>
      </c>
      <c r="T2544" s="7" t="str" cm="1">
        <f t="array" ref="T2544">_xlfn.IFS(S2544&lt;=2,"Excellent",S2544=3,"Average",S2544&lt;=5,"Poor")</f>
        <v>Poor</v>
      </c>
      <c r="U2544" s="5">
        <v>45085</v>
      </c>
      <c r="V2544" s="7">
        <v>5</v>
      </c>
      <c r="W2544" s="7" t="str" cm="1">
        <f t="array" ref="W2544">_xlfn.IFS(S2544&lt;=2,"High",S2544=3,"Moderate",S2544&lt;=5,"Low")</f>
        <v>Low</v>
      </c>
      <c r="X2544" s="7">
        <v>3</v>
      </c>
      <c r="Y2544" s="7" t="str" cm="1">
        <f t="array" ref="Y2544">_xlfn.IFS(S2544&lt;=2,"High",S2544=3,"Moderate",S2544&lt;=5,"Low")</f>
        <v>Low</v>
      </c>
      <c r="Z2544" s="7">
        <v>5</v>
      </c>
      <c r="AA2544" s="7" t="str" cm="1">
        <f t="array" ref="AA2544">_xlfn.IFS(S2544&lt;=2,"High",S2544=3,"Moderate",S2544&lt;=5,"Low")</f>
        <v>Low</v>
      </c>
      <c r="AB2544" s="5">
        <v>44928</v>
      </c>
      <c r="AC2544" s="7" t="s">
        <v>40</v>
      </c>
      <c r="AD2544" s="7" t="s">
        <v>41</v>
      </c>
      <c r="AE2544" s="7" t="s">
        <v>42</v>
      </c>
      <c r="AF2544" s="7">
        <v>4</v>
      </c>
      <c r="AG2544" s="8">
        <v>788.1</v>
      </c>
      <c r="AH2544" s="7">
        <v>57</v>
      </c>
      <c r="AI2544" s="7" t="str" cm="1">
        <f t="array" ref="AI2544">_xlfn.IFS(AH2544&lt;=25,"Young",AH2544&lt;=50,"Adult",AH2544&gt;50,"Old")</f>
        <v>Old</v>
      </c>
    </row>
    <row r="2545" spans="1:35" x14ac:dyDescent="0.35">
      <c r="A2545" s="11">
        <v>3090</v>
      </c>
      <c r="B2545" s="9">
        <v>44993</v>
      </c>
      <c r="C2545" s="10">
        <f t="shared" ca="1" si="39"/>
        <v>3.2</v>
      </c>
      <c r="D2545" s="11" t="s">
        <v>27</v>
      </c>
      <c r="E2545" s="11" t="s">
        <v>86</v>
      </c>
      <c r="F2545" s="11" t="s">
        <v>29</v>
      </c>
      <c r="G2545" s="11" t="s">
        <v>45</v>
      </c>
      <c r="H2545" s="11" t="s">
        <v>55</v>
      </c>
      <c r="I2545" s="11" t="s">
        <v>45</v>
      </c>
      <c r="J2545" s="11" t="s">
        <v>33</v>
      </c>
      <c r="K2545" s="11" t="s">
        <v>69</v>
      </c>
      <c r="L2545" s="9">
        <v>20865</v>
      </c>
      <c r="M2545" s="11" t="s">
        <v>35</v>
      </c>
      <c r="N2545" s="11" t="s">
        <v>47</v>
      </c>
      <c r="O2545" s="11" t="s">
        <v>71</v>
      </c>
      <c r="P2545" s="11" t="s">
        <v>66</v>
      </c>
      <c r="Q2545" s="11" t="s">
        <v>39</v>
      </c>
      <c r="R2545" s="11" cm="1">
        <f t="array" ref="R2545">_xlfn.IFS(Table3[[#This Row],[Performance Levels]]="Exceeds",4,Table3[[#This Row],[Performance Levels]]="Fully Meets",3,Table3[[#This Row],[Performance Levels]]="PIP",1,Table3[[#This Row],[Performance Levels]]="Needs Improvement",2)</f>
        <v>3</v>
      </c>
      <c r="S2545" s="11">
        <v>5</v>
      </c>
      <c r="T2545" s="11" t="str" cm="1">
        <f t="array" ref="T2545">_xlfn.IFS(S2545&lt;=2,"Excellent",S2545=3,"Average",S2545&lt;=5,"Poor")</f>
        <v>Poor</v>
      </c>
      <c r="U2545" s="9">
        <v>44941</v>
      </c>
      <c r="V2545" s="11">
        <v>3</v>
      </c>
      <c r="W2545" s="11" t="str" cm="1">
        <f t="array" ref="W2545">_xlfn.IFS(S2545&lt;=2,"High",S2545=3,"Moderate",S2545&lt;=5,"Low")</f>
        <v>Low</v>
      </c>
      <c r="X2545" s="11">
        <v>2</v>
      </c>
      <c r="Y2545" s="11" t="str" cm="1">
        <f t="array" ref="Y2545">_xlfn.IFS(S2545&lt;=2,"High",S2545=3,"Moderate",S2545&lt;=5,"Low")</f>
        <v>Low</v>
      </c>
      <c r="Z2545" s="11">
        <v>4</v>
      </c>
      <c r="AA2545" s="11" t="str" cm="1">
        <f t="array" ref="AA2545">_xlfn.IFS(S2545&lt;=2,"High",S2545=3,"Moderate",S2545&lt;=5,"Low")</f>
        <v>Low</v>
      </c>
      <c r="AB2545" s="9">
        <v>44889</v>
      </c>
      <c r="AC2545" s="11" t="s">
        <v>67</v>
      </c>
      <c r="AD2545" s="11" t="s">
        <v>41</v>
      </c>
      <c r="AE2545" s="11" t="s">
        <v>51</v>
      </c>
      <c r="AF2545" s="11">
        <v>4</v>
      </c>
      <c r="AG2545" s="12">
        <v>284.29000000000002</v>
      </c>
      <c r="AH2545" s="11">
        <v>66</v>
      </c>
      <c r="AI2545" s="11" t="str" cm="1">
        <f t="array" ref="AI2545">_xlfn.IFS(AH2545&lt;=25,"Young",AH2545&lt;=50,"Adult",AH2545&gt;50,"Old")</f>
        <v>Old</v>
      </c>
    </row>
    <row r="2546" spans="1:35" x14ac:dyDescent="0.35">
      <c r="A2546" s="7">
        <v>3091</v>
      </c>
      <c r="B2546" s="5">
        <v>43523</v>
      </c>
      <c r="C2546" s="6">
        <f t="shared" ca="1" si="39"/>
        <v>7.2305555555555552</v>
      </c>
      <c r="D2546" s="7" t="s">
        <v>27</v>
      </c>
      <c r="E2546" s="7" t="s">
        <v>63</v>
      </c>
      <c r="F2546" s="7" t="s">
        <v>107</v>
      </c>
      <c r="G2546" s="7" t="s">
        <v>30</v>
      </c>
      <c r="H2546" s="7" t="s">
        <v>55</v>
      </c>
      <c r="I2546" s="7" t="s">
        <v>45</v>
      </c>
      <c r="J2546" s="7" t="s">
        <v>33</v>
      </c>
      <c r="K2546" s="7" t="s">
        <v>108</v>
      </c>
      <c r="L2546" s="5">
        <v>21250</v>
      </c>
      <c r="M2546" s="7" t="s">
        <v>35</v>
      </c>
      <c r="N2546" s="7" t="s">
        <v>47</v>
      </c>
      <c r="O2546" s="7" t="s">
        <v>37</v>
      </c>
      <c r="P2546" s="7" t="s">
        <v>60</v>
      </c>
      <c r="Q2546" s="7" t="s">
        <v>39</v>
      </c>
      <c r="R2546" s="7" cm="1">
        <f t="array" ref="R2546">_xlfn.IFS(Table3[[#This Row],[Performance Levels]]="Exceeds",4,Table3[[#This Row],[Performance Levels]]="Fully Meets",3,Table3[[#This Row],[Performance Levels]]="PIP",1,Table3[[#This Row],[Performance Levels]]="Needs Improvement",2)</f>
        <v>3</v>
      </c>
      <c r="S2546" s="7">
        <v>5</v>
      </c>
      <c r="T2546" s="7" t="str" cm="1">
        <f t="array" ref="T2546">_xlfn.IFS(S2546&lt;=2,"Excellent",S2546=3,"Average",S2546&lt;=5,"Poor")</f>
        <v>Poor</v>
      </c>
      <c r="U2546" s="5">
        <v>44967</v>
      </c>
      <c r="V2546" s="7">
        <v>2</v>
      </c>
      <c r="W2546" s="7" t="str" cm="1">
        <f t="array" ref="W2546">_xlfn.IFS(S2546&lt;=2,"High",S2546=3,"Moderate",S2546&lt;=5,"Low")</f>
        <v>Low</v>
      </c>
      <c r="X2546" s="7">
        <v>2</v>
      </c>
      <c r="Y2546" s="7" t="str" cm="1">
        <f t="array" ref="Y2546">_xlfn.IFS(S2546&lt;=2,"High",S2546=3,"Moderate",S2546&lt;=5,"Low")</f>
        <v>Low</v>
      </c>
      <c r="Z2546" s="7">
        <v>4</v>
      </c>
      <c r="AA2546" s="7" t="str" cm="1">
        <f t="array" ref="AA2546">_xlfn.IFS(S2546&lt;=2,"High",S2546=3,"Moderate",S2546&lt;=5,"Low")</f>
        <v>Low</v>
      </c>
      <c r="AB2546" s="5">
        <v>44875</v>
      </c>
      <c r="AC2546" s="7" t="s">
        <v>61</v>
      </c>
      <c r="AD2546" s="7" t="s">
        <v>50</v>
      </c>
      <c r="AE2546" s="7" t="s">
        <v>62</v>
      </c>
      <c r="AF2546" s="7">
        <v>5</v>
      </c>
      <c r="AG2546" s="8">
        <v>872.29</v>
      </c>
      <c r="AH2546" s="7">
        <v>61</v>
      </c>
      <c r="AI2546" s="7" t="str" cm="1">
        <f t="array" ref="AI2546">_xlfn.IFS(AH2546&lt;=25,"Young",AH2546&lt;=50,"Adult",AH2546&gt;50,"Old")</f>
        <v>Old</v>
      </c>
    </row>
    <row r="2547" spans="1:35" x14ac:dyDescent="0.35">
      <c r="A2547" s="11">
        <v>3092</v>
      </c>
      <c r="B2547" s="9">
        <v>43842</v>
      </c>
      <c r="C2547" s="10">
        <f t="shared" ca="1" si="39"/>
        <v>6.3555555555555552</v>
      </c>
      <c r="D2547" s="11" t="s">
        <v>105</v>
      </c>
      <c r="E2547" s="11" t="s">
        <v>63</v>
      </c>
      <c r="F2547" s="11" t="s">
        <v>29</v>
      </c>
      <c r="G2547" s="11" t="s">
        <v>30</v>
      </c>
      <c r="H2547" s="11" t="s">
        <v>44</v>
      </c>
      <c r="I2547" s="11" t="s">
        <v>54</v>
      </c>
      <c r="J2547" s="11" t="s">
        <v>33</v>
      </c>
      <c r="K2547" s="11" t="s">
        <v>69</v>
      </c>
      <c r="L2547" s="9">
        <v>29199</v>
      </c>
      <c r="M2547" s="11" t="s">
        <v>35</v>
      </c>
      <c r="N2547" s="11" t="s">
        <v>36</v>
      </c>
      <c r="O2547" s="11" t="s">
        <v>59</v>
      </c>
      <c r="P2547" s="11" t="s">
        <v>66</v>
      </c>
      <c r="Q2547" s="11" t="s">
        <v>39</v>
      </c>
      <c r="R2547" s="11" cm="1">
        <f t="array" ref="R2547">_xlfn.IFS(Table3[[#This Row],[Performance Levels]]="Exceeds",4,Table3[[#This Row],[Performance Levels]]="Fully Meets",3,Table3[[#This Row],[Performance Levels]]="PIP",1,Table3[[#This Row],[Performance Levels]]="Needs Improvement",2)</f>
        <v>3</v>
      </c>
      <c r="S2547" s="11">
        <v>2</v>
      </c>
      <c r="T2547" s="11" t="str" cm="1">
        <f t="array" ref="T2547">_xlfn.IFS(S2547&lt;=2,"Excellent",S2547=3,"Average",S2547&lt;=5,"Poor")</f>
        <v>Excellent</v>
      </c>
      <c r="U2547" s="9">
        <v>45031</v>
      </c>
      <c r="V2547" s="11">
        <v>4</v>
      </c>
      <c r="W2547" s="11" t="str" cm="1">
        <f t="array" ref="W2547">_xlfn.IFS(S2547&lt;=2,"High",S2547=3,"Moderate",S2547&lt;=5,"Low")</f>
        <v>High</v>
      </c>
      <c r="X2547" s="11">
        <v>4</v>
      </c>
      <c r="Y2547" s="11" t="str" cm="1">
        <f t="array" ref="Y2547">_xlfn.IFS(S2547&lt;=2,"High",S2547=3,"Moderate",S2547&lt;=5,"Low")</f>
        <v>High</v>
      </c>
      <c r="Z2547" s="11">
        <v>1</v>
      </c>
      <c r="AA2547" s="11" t="str" cm="1">
        <f t="array" ref="AA2547">_xlfn.IFS(S2547&lt;=2,"High",S2547=3,"Moderate",S2547&lt;=5,"Low")</f>
        <v>High</v>
      </c>
      <c r="AB2547" s="9">
        <v>44841</v>
      </c>
      <c r="AC2547" s="11" t="s">
        <v>40</v>
      </c>
      <c r="AD2547" s="11" t="s">
        <v>41</v>
      </c>
      <c r="AE2547" s="11" t="s">
        <v>72</v>
      </c>
      <c r="AF2547" s="11">
        <v>1</v>
      </c>
      <c r="AG2547" s="12">
        <v>372.99</v>
      </c>
      <c r="AH2547" s="11">
        <v>41</v>
      </c>
      <c r="AI2547" s="11" t="str" cm="1">
        <f t="array" ref="AI2547">_xlfn.IFS(AH2547&lt;=25,"Young",AH2547&lt;=50,"Adult",AH2547&gt;50,"Old")</f>
        <v>Adult</v>
      </c>
    </row>
    <row r="2548" spans="1:35" x14ac:dyDescent="0.35">
      <c r="A2548" s="7">
        <v>3093</v>
      </c>
      <c r="B2548" s="5">
        <v>43645</v>
      </c>
      <c r="C2548" s="6">
        <f t="shared" ca="1" si="39"/>
        <v>6.8916666666666666</v>
      </c>
      <c r="D2548" s="7" t="s">
        <v>105</v>
      </c>
      <c r="E2548" s="7" t="s">
        <v>93</v>
      </c>
      <c r="F2548" s="7" t="s">
        <v>29</v>
      </c>
      <c r="G2548" s="7" t="s">
        <v>54</v>
      </c>
      <c r="H2548" s="7" t="s">
        <v>55</v>
      </c>
      <c r="I2548" s="7" t="s">
        <v>54</v>
      </c>
      <c r="J2548" s="7" t="s">
        <v>33</v>
      </c>
      <c r="K2548" s="7" t="s">
        <v>88</v>
      </c>
      <c r="L2548" s="5">
        <v>28024</v>
      </c>
      <c r="M2548" s="7" t="s">
        <v>35</v>
      </c>
      <c r="N2548" s="7" t="s">
        <v>36</v>
      </c>
      <c r="O2548" s="7" t="s">
        <v>83</v>
      </c>
      <c r="P2548" s="7" t="s">
        <v>76</v>
      </c>
      <c r="Q2548" s="7" t="s">
        <v>39</v>
      </c>
      <c r="R2548" s="7" cm="1">
        <f t="array" ref="R2548">_xlfn.IFS(Table3[[#This Row],[Performance Levels]]="Exceeds",4,Table3[[#This Row],[Performance Levels]]="Fully Meets",3,Table3[[#This Row],[Performance Levels]]="PIP",1,Table3[[#This Row],[Performance Levels]]="Needs Improvement",2)</f>
        <v>3</v>
      </c>
      <c r="S2548" s="7">
        <v>2</v>
      </c>
      <c r="T2548" s="7" t="str" cm="1">
        <f t="array" ref="T2548">_xlfn.IFS(S2548&lt;=2,"Excellent",S2548=3,"Average",S2548&lt;=5,"Poor")</f>
        <v>Excellent</v>
      </c>
      <c r="U2548" s="5">
        <v>44926</v>
      </c>
      <c r="V2548" s="7">
        <v>3</v>
      </c>
      <c r="W2548" s="7" t="str" cm="1">
        <f t="array" ref="W2548">_xlfn.IFS(S2548&lt;=2,"High",S2548=3,"Moderate",S2548&lt;=5,"Low")</f>
        <v>High</v>
      </c>
      <c r="X2548" s="7">
        <v>4</v>
      </c>
      <c r="Y2548" s="7" t="str" cm="1">
        <f t="array" ref="Y2548">_xlfn.IFS(S2548&lt;=2,"High",S2548=3,"Moderate",S2548&lt;=5,"Low")</f>
        <v>High</v>
      </c>
      <c r="Z2548" s="7">
        <v>5</v>
      </c>
      <c r="AA2548" s="7" t="str" cm="1">
        <f t="array" ref="AA2548">_xlfn.IFS(S2548&lt;=2,"High",S2548=3,"Moderate",S2548&lt;=5,"Low")</f>
        <v>High</v>
      </c>
      <c r="AB2548" s="5">
        <v>45041</v>
      </c>
      <c r="AC2548" s="7" t="s">
        <v>91</v>
      </c>
      <c r="AD2548" s="7" t="s">
        <v>41</v>
      </c>
      <c r="AE2548" s="7" t="s">
        <v>72</v>
      </c>
      <c r="AF2548" s="7">
        <v>5</v>
      </c>
      <c r="AG2548" s="8">
        <v>229.87</v>
      </c>
      <c r="AH2548" s="7">
        <v>43</v>
      </c>
      <c r="AI2548" s="7" t="str" cm="1">
        <f t="array" ref="AI2548">_xlfn.IFS(AH2548&lt;=25,"Young",AH2548&lt;=50,"Adult",AH2548&gt;50,"Old")</f>
        <v>Adult</v>
      </c>
    </row>
    <row r="2549" spans="1:35" x14ac:dyDescent="0.35">
      <c r="A2549" s="11">
        <v>3094</v>
      </c>
      <c r="B2549" s="9">
        <v>44392</v>
      </c>
      <c r="C2549" s="10">
        <f t="shared" ca="1" si="39"/>
        <v>4.8472222222222223</v>
      </c>
      <c r="D2549" s="11" t="s">
        <v>105</v>
      </c>
      <c r="E2549" s="11" t="s">
        <v>73</v>
      </c>
      <c r="F2549" s="11" t="s">
        <v>29</v>
      </c>
      <c r="G2549" s="11" t="s">
        <v>30</v>
      </c>
      <c r="H2549" s="11" t="s">
        <v>31</v>
      </c>
      <c r="I2549" s="11" t="s">
        <v>54</v>
      </c>
      <c r="J2549" s="11" t="s">
        <v>33</v>
      </c>
      <c r="K2549" s="11" t="s">
        <v>78</v>
      </c>
      <c r="L2549" s="9">
        <v>23302</v>
      </c>
      <c r="M2549" s="11" t="s">
        <v>35</v>
      </c>
      <c r="N2549" s="11" t="s">
        <v>36</v>
      </c>
      <c r="O2549" s="11" t="s">
        <v>59</v>
      </c>
      <c r="P2549" s="11" t="s">
        <v>38</v>
      </c>
      <c r="Q2549" s="11" t="s">
        <v>39</v>
      </c>
      <c r="R2549" s="11" cm="1">
        <f t="array" ref="R2549">_xlfn.IFS(Table3[[#This Row],[Performance Levels]]="Exceeds",4,Table3[[#This Row],[Performance Levels]]="Fully Meets",3,Table3[[#This Row],[Performance Levels]]="PIP",1,Table3[[#This Row],[Performance Levels]]="Needs Improvement",2)</f>
        <v>3</v>
      </c>
      <c r="S2549" s="11">
        <v>1</v>
      </c>
      <c r="T2549" s="11" t="str" cm="1">
        <f t="array" ref="T2549">_xlfn.IFS(S2549&lt;=2,"Excellent",S2549=3,"Average",S2549&lt;=5,"Poor")</f>
        <v>Excellent</v>
      </c>
      <c r="U2549" s="9">
        <v>45042</v>
      </c>
      <c r="V2549" s="11">
        <v>2</v>
      </c>
      <c r="W2549" s="11" t="str" cm="1">
        <f t="array" ref="W2549">_xlfn.IFS(S2549&lt;=2,"High",S2549=3,"Moderate",S2549&lt;=5,"Low")</f>
        <v>High</v>
      </c>
      <c r="X2549" s="11">
        <v>3</v>
      </c>
      <c r="Y2549" s="11" t="str" cm="1">
        <f t="array" ref="Y2549">_xlfn.IFS(S2549&lt;=2,"High",S2549=3,"Moderate",S2549&lt;=5,"Low")</f>
        <v>High</v>
      </c>
      <c r="Z2549" s="11">
        <v>1</v>
      </c>
      <c r="AA2549" s="11" t="str" cm="1">
        <f t="array" ref="AA2549">_xlfn.IFS(S2549&lt;=2,"High",S2549=3,"Moderate",S2549&lt;=5,"Low")</f>
        <v>High</v>
      </c>
      <c r="AB2549" s="9">
        <v>44986</v>
      </c>
      <c r="AC2549" s="11" t="s">
        <v>61</v>
      </c>
      <c r="AD2549" s="11" t="s">
        <v>41</v>
      </c>
      <c r="AE2549" s="11" t="s">
        <v>42</v>
      </c>
      <c r="AF2549" s="11">
        <v>2</v>
      </c>
      <c r="AG2549" s="12">
        <v>544.30999999999995</v>
      </c>
      <c r="AH2549" s="11">
        <v>58</v>
      </c>
      <c r="AI2549" s="11" t="str" cm="1">
        <f t="array" ref="AI2549">_xlfn.IFS(AH2549&lt;=25,"Young",AH2549&lt;=50,"Adult",AH2549&gt;50,"Old")</f>
        <v>Old</v>
      </c>
    </row>
    <row r="2550" spans="1:35" x14ac:dyDescent="0.35">
      <c r="A2550" s="7">
        <v>3095</v>
      </c>
      <c r="B2550" s="5">
        <v>44792</v>
      </c>
      <c r="C2550" s="6">
        <f t="shared" ca="1" si="39"/>
        <v>3.7527777777777778</v>
      </c>
      <c r="D2550" s="7" t="s">
        <v>105</v>
      </c>
      <c r="E2550" s="7" t="s">
        <v>80</v>
      </c>
      <c r="F2550" s="7" t="s">
        <v>29</v>
      </c>
      <c r="G2550" s="7" t="s">
        <v>30</v>
      </c>
      <c r="H2550" s="7" t="s">
        <v>44</v>
      </c>
      <c r="I2550" s="7" t="s">
        <v>45</v>
      </c>
      <c r="J2550" s="7" t="s">
        <v>33</v>
      </c>
      <c r="K2550" s="7" t="s">
        <v>69</v>
      </c>
      <c r="L2550" s="5">
        <v>52301</v>
      </c>
      <c r="M2550" s="7" t="s">
        <v>35</v>
      </c>
      <c r="N2550" s="7" t="s">
        <v>36</v>
      </c>
      <c r="O2550" s="7" t="s">
        <v>59</v>
      </c>
      <c r="P2550" s="7" t="s">
        <v>76</v>
      </c>
      <c r="Q2550" s="7" t="s">
        <v>39</v>
      </c>
      <c r="R2550" s="7" cm="1">
        <f t="array" ref="R2550">_xlfn.IFS(Table3[[#This Row],[Performance Levels]]="Exceeds",4,Table3[[#This Row],[Performance Levels]]="Fully Meets",3,Table3[[#This Row],[Performance Levels]]="PIP",1,Table3[[#This Row],[Performance Levels]]="Needs Improvement",2)</f>
        <v>3</v>
      </c>
      <c r="S2550" s="7">
        <v>4</v>
      </c>
      <c r="T2550" s="7" t="str" cm="1">
        <f t="array" ref="T2550">_xlfn.IFS(S2550&lt;=2,"Excellent",S2550=3,"Average",S2550&lt;=5,"Poor")</f>
        <v>Poor</v>
      </c>
      <c r="U2550" s="5">
        <v>45128</v>
      </c>
      <c r="V2550" s="7">
        <v>5</v>
      </c>
      <c r="W2550" s="7" t="str" cm="1">
        <f t="array" ref="W2550">_xlfn.IFS(S2550&lt;=2,"High",S2550=3,"Moderate",S2550&lt;=5,"Low")</f>
        <v>Low</v>
      </c>
      <c r="X2550" s="7">
        <v>2</v>
      </c>
      <c r="Y2550" s="7" t="str" cm="1">
        <f t="array" ref="Y2550">_xlfn.IFS(S2550&lt;=2,"High",S2550=3,"Moderate",S2550&lt;=5,"Low")</f>
        <v>Low</v>
      </c>
      <c r="Z2550" s="7">
        <v>3</v>
      </c>
      <c r="AA2550" s="7" t="str" cm="1">
        <f t="array" ref="AA2550">_xlfn.IFS(S2550&lt;=2,"High",S2550=3,"Moderate",S2550&lt;=5,"Low")</f>
        <v>Low</v>
      </c>
      <c r="AB2550" s="5">
        <v>44799</v>
      </c>
      <c r="AC2550" s="7" t="s">
        <v>91</v>
      </c>
      <c r="AD2550" s="7" t="s">
        <v>41</v>
      </c>
      <c r="AE2550" s="7" t="s">
        <v>42</v>
      </c>
      <c r="AF2550" s="7">
        <v>4</v>
      </c>
      <c r="AG2550" s="8">
        <v>461.79</v>
      </c>
      <c r="AH2550" s="7">
        <v>79</v>
      </c>
      <c r="AI2550" s="7" t="str" cm="1">
        <f t="array" ref="AI2550">_xlfn.IFS(AH2550&lt;=25,"Young",AH2550&lt;=50,"Adult",AH2550&gt;50,"Old")</f>
        <v>Old</v>
      </c>
    </row>
    <row r="2551" spans="1:35" x14ac:dyDescent="0.35">
      <c r="A2551" s="11">
        <v>3096</v>
      </c>
      <c r="B2551" s="9">
        <v>43731</v>
      </c>
      <c r="C2551" s="10">
        <f t="shared" ca="1" si="39"/>
        <v>6.6583333333333332</v>
      </c>
      <c r="D2551" s="11" t="s">
        <v>105</v>
      </c>
      <c r="E2551" s="11" t="s">
        <v>53</v>
      </c>
      <c r="F2551" s="11" t="s">
        <v>107</v>
      </c>
      <c r="G2551" s="11" t="s">
        <v>30</v>
      </c>
      <c r="H2551" s="11" t="s">
        <v>55</v>
      </c>
      <c r="I2551" s="11" t="s">
        <v>45</v>
      </c>
      <c r="J2551" s="11" t="s">
        <v>33</v>
      </c>
      <c r="K2551" s="11" t="s">
        <v>78</v>
      </c>
      <c r="L2551" s="9">
        <v>27279</v>
      </c>
      <c r="M2551" s="11" t="s">
        <v>35</v>
      </c>
      <c r="N2551" s="11" t="s">
        <v>36</v>
      </c>
      <c r="O2551" s="11" t="s">
        <v>48</v>
      </c>
      <c r="P2551" s="11" t="s">
        <v>60</v>
      </c>
      <c r="Q2551" s="11" t="s">
        <v>39</v>
      </c>
      <c r="R2551" s="11" cm="1">
        <f t="array" ref="R2551">_xlfn.IFS(Table3[[#This Row],[Performance Levels]]="Exceeds",4,Table3[[#This Row],[Performance Levels]]="Fully Meets",3,Table3[[#This Row],[Performance Levels]]="PIP",1,Table3[[#This Row],[Performance Levels]]="Needs Improvement",2)</f>
        <v>3</v>
      </c>
      <c r="S2551" s="11">
        <v>5</v>
      </c>
      <c r="T2551" s="11" t="str" cm="1">
        <f t="array" ref="T2551">_xlfn.IFS(S2551&lt;=2,"Excellent",S2551=3,"Average",S2551&lt;=5,"Poor")</f>
        <v>Poor</v>
      </c>
      <c r="U2551" s="9">
        <v>45051</v>
      </c>
      <c r="V2551" s="11">
        <v>1</v>
      </c>
      <c r="W2551" s="11" t="str" cm="1">
        <f t="array" ref="W2551">_xlfn.IFS(S2551&lt;=2,"High",S2551=3,"Moderate",S2551&lt;=5,"Low")</f>
        <v>Low</v>
      </c>
      <c r="X2551" s="11">
        <v>3</v>
      </c>
      <c r="Y2551" s="11" t="str" cm="1">
        <f t="array" ref="Y2551">_xlfn.IFS(S2551&lt;=2,"High",S2551=3,"Moderate",S2551&lt;=5,"Low")</f>
        <v>Low</v>
      </c>
      <c r="Z2551" s="11">
        <v>2</v>
      </c>
      <c r="AA2551" s="11" t="str" cm="1">
        <f t="array" ref="AA2551">_xlfn.IFS(S2551&lt;=2,"High",S2551=3,"Moderate",S2551&lt;=5,"Low")</f>
        <v>Low</v>
      </c>
      <c r="AB2551" s="9">
        <v>45045</v>
      </c>
      <c r="AC2551" s="11" t="s">
        <v>67</v>
      </c>
      <c r="AD2551" s="11" t="s">
        <v>41</v>
      </c>
      <c r="AE2551" s="11" t="s">
        <v>42</v>
      </c>
      <c r="AF2551" s="11">
        <v>1</v>
      </c>
      <c r="AG2551" s="12">
        <v>108.99</v>
      </c>
      <c r="AH2551" s="11">
        <v>45</v>
      </c>
      <c r="AI2551" s="11" t="str" cm="1">
        <f t="array" ref="AI2551">_xlfn.IFS(AH2551&lt;=25,"Young",AH2551&lt;=50,"Adult",AH2551&gt;50,"Old")</f>
        <v>Adult</v>
      </c>
    </row>
    <row r="2552" spans="1:35" x14ac:dyDescent="0.35">
      <c r="A2552" s="7">
        <v>3097</v>
      </c>
      <c r="B2552" s="5">
        <v>44115</v>
      </c>
      <c r="C2552" s="6">
        <f t="shared" ca="1" si="39"/>
        <v>5.6083333333333334</v>
      </c>
      <c r="D2552" s="7" t="s">
        <v>105</v>
      </c>
      <c r="E2552" s="7" t="s">
        <v>68</v>
      </c>
      <c r="F2552" s="7" t="s">
        <v>107</v>
      </c>
      <c r="G2552" s="7" t="s">
        <v>45</v>
      </c>
      <c r="H2552" s="7" t="s">
        <v>31</v>
      </c>
      <c r="I2552" s="7" t="s">
        <v>32</v>
      </c>
      <c r="J2552" s="7" t="s">
        <v>33</v>
      </c>
      <c r="K2552" s="7" t="s">
        <v>95</v>
      </c>
      <c r="L2552" s="5">
        <v>22443</v>
      </c>
      <c r="M2552" s="7" t="s">
        <v>35</v>
      </c>
      <c r="N2552" s="7" t="s">
        <v>36</v>
      </c>
      <c r="O2552" s="7" t="s">
        <v>37</v>
      </c>
      <c r="P2552" s="7" t="s">
        <v>66</v>
      </c>
      <c r="Q2552" s="7" t="s">
        <v>39</v>
      </c>
      <c r="R2552" s="7" cm="1">
        <f t="array" ref="R2552">_xlfn.IFS(Table3[[#This Row],[Performance Levels]]="Exceeds",4,Table3[[#This Row],[Performance Levels]]="Fully Meets",3,Table3[[#This Row],[Performance Levels]]="PIP",1,Table3[[#This Row],[Performance Levels]]="Needs Improvement",2)</f>
        <v>3</v>
      </c>
      <c r="S2552" s="7">
        <v>4</v>
      </c>
      <c r="T2552" s="7" t="str" cm="1">
        <f t="array" ref="T2552">_xlfn.IFS(S2552&lt;=2,"Excellent",S2552=3,"Average",S2552&lt;=5,"Poor")</f>
        <v>Poor</v>
      </c>
      <c r="U2552" s="5">
        <v>44812</v>
      </c>
      <c r="V2552" s="7">
        <v>5</v>
      </c>
      <c r="W2552" s="7" t="str" cm="1">
        <f t="array" ref="W2552">_xlfn.IFS(S2552&lt;=2,"High",S2552=3,"Moderate",S2552&lt;=5,"Low")</f>
        <v>Low</v>
      </c>
      <c r="X2552" s="7">
        <v>3</v>
      </c>
      <c r="Y2552" s="7" t="str" cm="1">
        <f t="array" ref="Y2552">_xlfn.IFS(S2552&lt;=2,"High",S2552=3,"Moderate",S2552&lt;=5,"Low")</f>
        <v>Low</v>
      </c>
      <c r="Z2552" s="7">
        <v>4</v>
      </c>
      <c r="AA2552" s="7" t="str" cm="1">
        <f t="array" ref="AA2552">_xlfn.IFS(S2552&lt;=2,"High",S2552=3,"Moderate",S2552&lt;=5,"Low")</f>
        <v>Low</v>
      </c>
      <c r="AB2552" s="5">
        <v>44925</v>
      </c>
      <c r="AC2552" s="7" t="s">
        <v>61</v>
      </c>
      <c r="AD2552" s="7" t="s">
        <v>41</v>
      </c>
      <c r="AE2552" s="7" t="s">
        <v>51</v>
      </c>
      <c r="AF2552" s="7">
        <v>5</v>
      </c>
      <c r="AG2552" s="8">
        <v>166.08</v>
      </c>
      <c r="AH2552" s="7">
        <v>59</v>
      </c>
      <c r="AI2552" s="7" t="str" cm="1">
        <f t="array" ref="AI2552">_xlfn.IFS(AH2552&lt;=25,"Young",AH2552&lt;=50,"Adult",AH2552&gt;50,"Old")</f>
        <v>Old</v>
      </c>
    </row>
    <row r="2553" spans="1:35" x14ac:dyDescent="0.35">
      <c r="A2553" s="11">
        <v>3098</v>
      </c>
      <c r="B2553" s="9">
        <v>44426</v>
      </c>
      <c r="C2553" s="10">
        <f t="shared" ca="1" si="39"/>
        <v>4.7555555555555555</v>
      </c>
      <c r="D2553" s="11" t="s">
        <v>105</v>
      </c>
      <c r="E2553" s="11" t="s">
        <v>28</v>
      </c>
      <c r="F2553" s="11" t="s">
        <v>29</v>
      </c>
      <c r="G2553" s="11" t="s">
        <v>54</v>
      </c>
      <c r="H2553" s="11" t="s">
        <v>44</v>
      </c>
      <c r="I2553" s="11" t="s">
        <v>54</v>
      </c>
      <c r="J2553" s="11" t="s">
        <v>33</v>
      </c>
      <c r="K2553" s="11" t="s">
        <v>96</v>
      </c>
      <c r="L2553" s="9">
        <v>52757</v>
      </c>
      <c r="M2553" s="11" t="s">
        <v>35</v>
      </c>
      <c r="N2553" s="11" t="s">
        <v>47</v>
      </c>
      <c r="O2553" s="11" t="s">
        <v>71</v>
      </c>
      <c r="P2553" s="11" t="s">
        <v>38</v>
      </c>
      <c r="Q2553" s="11" t="s">
        <v>39</v>
      </c>
      <c r="R2553" s="11" cm="1">
        <f t="array" ref="R2553">_xlfn.IFS(Table3[[#This Row],[Performance Levels]]="Exceeds",4,Table3[[#This Row],[Performance Levels]]="Fully Meets",3,Table3[[#This Row],[Performance Levels]]="PIP",1,Table3[[#This Row],[Performance Levels]]="Needs Improvement",2)</f>
        <v>3</v>
      </c>
      <c r="S2553" s="11">
        <v>4</v>
      </c>
      <c r="T2553" s="11" t="str" cm="1">
        <f t="array" ref="T2553">_xlfn.IFS(S2553&lt;=2,"Excellent",S2553=3,"Average",S2553&lt;=5,"Poor")</f>
        <v>Poor</v>
      </c>
      <c r="U2553" s="9">
        <v>45069</v>
      </c>
      <c r="V2553" s="11">
        <v>3</v>
      </c>
      <c r="W2553" s="11" t="str" cm="1">
        <f t="array" ref="W2553">_xlfn.IFS(S2553&lt;=2,"High",S2553=3,"Moderate",S2553&lt;=5,"Low")</f>
        <v>Low</v>
      </c>
      <c r="X2553" s="11">
        <v>5</v>
      </c>
      <c r="Y2553" s="11" t="str" cm="1">
        <f t="array" ref="Y2553">_xlfn.IFS(S2553&lt;=2,"High",S2553=3,"Moderate",S2553&lt;=5,"Low")</f>
        <v>Low</v>
      </c>
      <c r="Z2553" s="11">
        <v>4</v>
      </c>
      <c r="AA2553" s="11" t="str" cm="1">
        <f t="array" ref="AA2553">_xlfn.IFS(S2553&lt;=2,"High",S2553=3,"Moderate",S2553&lt;=5,"Low")</f>
        <v>Low</v>
      </c>
      <c r="AB2553" s="9">
        <v>44838</v>
      </c>
      <c r="AC2553" s="11" t="s">
        <v>40</v>
      </c>
      <c r="AD2553" s="11" t="s">
        <v>50</v>
      </c>
      <c r="AE2553" s="11" t="s">
        <v>72</v>
      </c>
      <c r="AF2553" s="11">
        <v>1</v>
      </c>
      <c r="AG2553" s="12">
        <v>801.69</v>
      </c>
      <c r="AH2553" s="11">
        <v>77</v>
      </c>
      <c r="AI2553" s="11" t="str" cm="1">
        <f t="array" ref="AI2553">_xlfn.IFS(AH2553&lt;=25,"Young",AH2553&lt;=50,"Adult",AH2553&gt;50,"Old")</f>
        <v>Old</v>
      </c>
    </row>
    <row r="2554" spans="1:35" x14ac:dyDescent="0.35">
      <c r="A2554" s="7">
        <v>3099</v>
      </c>
      <c r="B2554" s="5">
        <v>44912</v>
      </c>
      <c r="C2554" s="6">
        <f t="shared" ca="1" si="39"/>
        <v>3.4249999999999998</v>
      </c>
      <c r="D2554" s="7" t="s">
        <v>27</v>
      </c>
      <c r="E2554" s="7" t="s">
        <v>28</v>
      </c>
      <c r="F2554" s="7" t="s">
        <v>29</v>
      </c>
      <c r="G2554" s="7" t="s">
        <v>54</v>
      </c>
      <c r="H2554" s="7" t="s">
        <v>44</v>
      </c>
      <c r="I2554" s="7" t="s">
        <v>32</v>
      </c>
      <c r="J2554" s="7" t="s">
        <v>33</v>
      </c>
      <c r="K2554" s="7" t="s">
        <v>96</v>
      </c>
      <c r="L2554" s="5">
        <v>23987</v>
      </c>
      <c r="M2554" s="7" t="s">
        <v>35</v>
      </c>
      <c r="N2554" s="7" t="s">
        <v>47</v>
      </c>
      <c r="O2554" s="7" t="s">
        <v>71</v>
      </c>
      <c r="P2554" s="7" t="s">
        <v>76</v>
      </c>
      <c r="Q2554" s="7" t="s">
        <v>77</v>
      </c>
      <c r="R2554" s="7" cm="1">
        <f t="array" ref="R2554">_xlfn.IFS(Table3[[#This Row],[Performance Levels]]="Exceeds",4,Table3[[#This Row],[Performance Levels]]="Fully Meets",3,Table3[[#This Row],[Performance Levels]]="PIP",1,Table3[[#This Row],[Performance Levels]]="Needs Improvement",2)</f>
        <v>4</v>
      </c>
      <c r="S2554" s="7">
        <v>4</v>
      </c>
      <c r="T2554" s="7" t="str" cm="1">
        <f t="array" ref="T2554">_xlfn.IFS(S2554&lt;=2,"Excellent",S2554=3,"Average",S2554&lt;=5,"Poor")</f>
        <v>Poor</v>
      </c>
      <c r="U2554" s="5">
        <v>44811</v>
      </c>
      <c r="V2554" s="7">
        <v>5</v>
      </c>
      <c r="W2554" s="7" t="str" cm="1">
        <f t="array" ref="W2554">_xlfn.IFS(S2554&lt;=2,"High",S2554=3,"Moderate",S2554&lt;=5,"Low")</f>
        <v>Low</v>
      </c>
      <c r="X2554" s="7">
        <v>4</v>
      </c>
      <c r="Y2554" s="7" t="str" cm="1">
        <f t="array" ref="Y2554">_xlfn.IFS(S2554&lt;=2,"High",S2554=3,"Moderate",S2554&lt;=5,"Low")</f>
        <v>Low</v>
      </c>
      <c r="Z2554" s="7">
        <v>4</v>
      </c>
      <c r="AA2554" s="7" t="str" cm="1">
        <f t="array" ref="AA2554">_xlfn.IFS(S2554&lt;=2,"High",S2554=3,"Moderate",S2554&lt;=5,"Low")</f>
        <v>Low</v>
      </c>
      <c r="AB2554" s="5">
        <v>45077</v>
      </c>
      <c r="AC2554" s="7" t="s">
        <v>67</v>
      </c>
      <c r="AD2554" s="7" t="s">
        <v>41</v>
      </c>
      <c r="AE2554" s="7" t="s">
        <v>72</v>
      </c>
      <c r="AF2554" s="7">
        <v>4</v>
      </c>
      <c r="AG2554" s="8">
        <v>355.34</v>
      </c>
      <c r="AH2554" s="7">
        <v>57</v>
      </c>
      <c r="AI2554" s="7" t="str" cm="1">
        <f t="array" ref="AI2554">_xlfn.IFS(AH2554&lt;=25,"Young",AH2554&lt;=50,"Adult",AH2554&gt;50,"Old")</f>
        <v>Old</v>
      </c>
    </row>
    <row r="2555" spans="1:35" x14ac:dyDescent="0.35">
      <c r="A2555" s="11">
        <v>3100</v>
      </c>
      <c r="B2555" s="9">
        <v>44129</v>
      </c>
      <c r="C2555" s="10">
        <f t="shared" ca="1" si="39"/>
        <v>5.5694444444444446</v>
      </c>
      <c r="D2555" s="11" t="s">
        <v>27</v>
      </c>
      <c r="E2555" s="11" t="s">
        <v>84</v>
      </c>
      <c r="F2555" s="11" t="s">
        <v>29</v>
      </c>
      <c r="G2555" s="11" t="s">
        <v>30</v>
      </c>
      <c r="H2555" s="11" t="s">
        <v>55</v>
      </c>
      <c r="I2555" s="11" t="s">
        <v>32</v>
      </c>
      <c r="J2555" s="11" t="s">
        <v>33</v>
      </c>
      <c r="K2555" s="11" t="s">
        <v>64</v>
      </c>
      <c r="L2555" s="9">
        <v>18422</v>
      </c>
      <c r="M2555" s="11" t="s">
        <v>35</v>
      </c>
      <c r="N2555" s="11" t="s">
        <v>36</v>
      </c>
      <c r="O2555" s="11" t="s">
        <v>37</v>
      </c>
      <c r="P2555" s="11" t="s">
        <v>60</v>
      </c>
      <c r="Q2555" s="11" t="s">
        <v>39</v>
      </c>
      <c r="R2555" s="11" cm="1">
        <f t="array" ref="R2555">_xlfn.IFS(Table3[[#This Row],[Performance Levels]]="Exceeds",4,Table3[[#This Row],[Performance Levels]]="Fully Meets",3,Table3[[#This Row],[Performance Levels]]="PIP",1,Table3[[#This Row],[Performance Levels]]="Needs Improvement",2)</f>
        <v>3</v>
      </c>
      <c r="S2555" s="11">
        <v>5</v>
      </c>
      <c r="T2555" s="11" t="str" cm="1">
        <f t="array" ref="T2555">_xlfn.IFS(S2555&lt;=2,"Excellent",S2555=3,"Average",S2555&lt;=5,"Poor")</f>
        <v>Poor</v>
      </c>
      <c r="U2555" s="9">
        <v>45041</v>
      </c>
      <c r="V2555" s="11">
        <v>1</v>
      </c>
      <c r="W2555" s="11" t="str" cm="1">
        <f t="array" ref="W2555">_xlfn.IFS(S2555&lt;=2,"High",S2555=3,"Moderate",S2555&lt;=5,"Low")</f>
        <v>Low</v>
      </c>
      <c r="X2555" s="11">
        <v>5</v>
      </c>
      <c r="Y2555" s="11" t="str" cm="1">
        <f t="array" ref="Y2555">_xlfn.IFS(S2555&lt;=2,"High",S2555=3,"Moderate",S2555&lt;=5,"Low")</f>
        <v>Low</v>
      </c>
      <c r="Z2555" s="11">
        <v>2</v>
      </c>
      <c r="AA2555" s="11" t="str" cm="1">
        <f t="array" ref="AA2555">_xlfn.IFS(S2555&lt;=2,"High",S2555=3,"Moderate",S2555&lt;=5,"Low")</f>
        <v>Low</v>
      </c>
      <c r="AB2555" s="9">
        <v>45123</v>
      </c>
      <c r="AC2555" s="11" t="s">
        <v>67</v>
      </c>
      <c r="AD2555" s="11" t="s">
        <v>50</v>
      </c>
      <c r="AE2555" s="11" t="s">
        <v>51</v>
      </c>
      <c r="AF2555" s="11">
        <v>4</v>
      </c>
      <c r="AG2555" s="12">
        <v>136.94</v>
      </c>
      <c r="AH2555" s="11">
        <v>70</v>
      </c>
      <c r="AI2555" s="11" t="str" cm="1">
        <f t="array" ref="AI2555">_xlfn.IFS(AH2555&lt;=25,"Young",AH2555&lt;=50,"Adult",AH2555&gt;50,"Old")</f>
        <v>Old</v>
      </c>
    </row>
    <row r="2556" spans="1:35" x14ac:dyDescent="0.35">
      <c r="A2556" s="7">
        <v>3101</v>
      </c>
      <c r="B2556" s="5">
        <v>44949</v>
      </c>
      <c r="C2556" s="6">
        <f t="shared" ca="1" si="39"/>
        <v>3.3250000000000002</v>
      </c>
      <c r="D2556" s="7" t="s">
        <v>27</v>
      </c>
      <c r="E2556" s="7" t="s">
        <v>43</v>
      </c>
      <c r="F2556" s="7" t="s">
        <v>29</v>
      </c>
      <c r="G2556" s="7" t="s">
        <v>54</v>
      </c>
      <c r="H2556" s="7" t="s">
        <v>55</v>
      </c>
      <c r="I2556" s="7" t="s">
        <v>54</v>
      </c>
      <c r="J2556" s="7" t="s">
        <v>33</v>
      </c>
      <c r="K2556" s="7" t="s">
        <v>64</v>
      </c>
      <c r="L2556" s="5">
        <v>22349</v>
      </c>
      <c r="M2556" s="7" t="s">
        <v>35</v>
      </c>
      <c r="N2556" s="7" t="s">
        <v>36</v>
      </c>
      <c r="O2556" s="7" t="s">
        <v>83</v>
      </c>
      <c r="P2556" s="7" t="s">
        <v>60</v>
      </c>
      <c r="Q2556" s="7" t="s">
        <v>39</v>
      </c>
      <c r="R2556" s="7" cm="1">
        <f t="array" ref="R2556">_xlfn.IFS(Table3[[#This Row],[Performance Levels]]="Exceeds",4,Table3[[#This Row],[Performance Levels]]="Fully Meets",3,Table3[[#This Row],[Performance Levels]]="PIP",1,Table3[[#This Row],[Performance Levels]]="Needs Improvement",2)</f>
        <v>3</v>
      </c>
      <c r="S2556" s="7">
        <v>2</v>
      </c>
      <c r="T2556" s="7" t="str" cm="1">
        <f t="array" ref="T2556">_xlfn.IFS(S2556&lt;=2,"Excellent",S2556=3,"Average",S2556&lt;=5,"Poor")</f>
        <v>Excellent</v>
      </c>
      <c r="U2556" s="5">
        <v>45085</v>
      </c>
      <c r="V2556" s="7">
        <v>5</v>
      </c>
      <c r="W2556" s="7" t="str" cm="1">
        <f t="array" ref="W2556">_xlfn.IFS(S2556&lt;=2,"High",S2556=3,"Moderate",S2556&lt;=5,"Low")</f>
        <v>High</v>
      </c>
      <c r="X2556" s="7">
        <v>4</v>
      </c>
      <c r="Y2556" s="7" t="str" cm="1">
        <f t="array" ref="Y2556">_xlfn.IFS(S2556&lt;=2,"High",S2556=3,"Moderate",S2556&lt;=5,"Low")</f>
        <v>High</v>
      </c>
      <c r="Z2556" s="7">
        <v>1</v>
      </c>
      <c r="AA2556" s="7" t="str" cm="1">
        <f t="array" ref="AA2556">_xlfn.IFS(S2556&lt;=2,"High",S2556=3,"Moderate",S2556&lt;=5,"Low")</f>
        <v>High</v>
      </c>
      <c r="AB2556" s="5">
        <v>45067</v>
      </c>
      <c r="AC2556" s="7" t="s">
        <v>67</v>
      </c>
      <c r="AD2556" s="7" t="s">
        <v>41</v>
      </c>
      <c r="AE2556" s="7" t="s">
        <v>62</v>
      </c>
      <c r="AF2556" s="7">
        <v>4</v>
      </c>
      <c r="AG2556" s="8">
        <v>849.63</v>
      </c>
      <c r="AH2556" s="7">
        <v>62</v>
      </c>
      <c r="AI2556" s="7" t="str" cm="1">
        <f t="array" ref="AI2556">_xlfn.IFS(AH2556&lt;=25,"Young",AH2556&lt;=50,"Adult",AH2556&gt;50,"Old")</f>
        <v>Old</v>
      </c>
    </row>
    <row r="2557" spans="1:35" x14ac:dyDescent="0.35">
      <c r="A2557" s="11">
        <v>3104</v>
      </c>
      <c r="B2557" s="9">
        <v>44710</v>
      </c>
      <c r="C2557" s="10">
        <f t="shared" ca="1" si="39"/>
        <v>3.9750000000000001</v>
      </c>
      <c r="D2557" s="11" t="s">
        <v>27</v>
      </c>
      <c r="E2557" s="11" t="s">
        <v>93</v>
      </c>
      <c r="F2557" s="11" t="s">
        <v>29</v>
      </c>
      <c r="G2557" s="11" t="s">
        <v>30</v>
      </c>
      <c r="H2557" s="11" t="s">
        <v>31</v>
      </c>
      <c r="I2557" s="11" t="s">
        <v>45</v>
      </c>
      <c r="J2557" s="11" t="s">
        <v>33</v>
      </c>
      <c r="K2557" s="11" t="s">
        <v>64</v>
      </c>
      <c r="L2557" s="9">
        <v>52610</v>
      </c>
      <c r="M2557" s="11" t="s">
        <v>35</v>
      </c>
      <c r="N2557" s="11" t="s">
        <v>36</v>
      </c>
      <c r="O2557" s="11" t="s">
        <v>71</v>
      </c>
      <c r="P2557" s="11" t="s">
        <v>66</v>
      </c>
      <c r="Q2557" s="11" t="s">
        <v>39</v>
      </c>
      <c r="R2557" s="11" cm="1">
        <f t="array" ref="R2557">_xlfn.IFS(Table3[[#This Row],[Performance Levels]]="Exceeds",4,Table3[[#This Row],[Performance Levels]]="Fully Meets",3,Table3[[#This Row],[Performance Levels]]="PIP",1,Table3[[#This Row],[Performance Levels]]="Needs Improvement",2)</f>
        <v>3</v>
      </c>
      <c r="S2557" s="11">
        <v>2</v>
      </c>
      <c r="T2557" s="11" t="str" cm="1">
        <f t="array" ref="T2557">_xlfn.IFS(S2557&lt;=2,"Excellent",S2557=3,"Average",S2557&lt;=5,"Poor")</f>
        <v>Excellent</v>
      </c>
      <c r="U2557" s="9">
        <v>44845</v>
      </c>
      <c r="V2557" s="11">
        <v>5</v>
      </c>
      <c r="W2557" s="11" t="str" cm="1">
        <f t="array" ref="W2557">_xlfn.IFS(S2557&lt;=2,"High",S2557=3,"Moderate",S2557&lt;=5,"Low")</f>
        <v>High</v>
      </c>
      <c r="X2557" s="11">
        <v>2</v>
      </c>
      <c r="Y2557" s="11" t="str" cm="1">
        <f t="array" ref="Y2557">_xlfn.IFS(S2557&lt;=2,"High",S2557=3,"Moderate",S2557&lt;=5,"Low")</f>
        <v>High</v>
      </c>
      <c r="Z2557" s="11">
        <v>3</v>
      </c>
      <c r="AA2557" s="11" t="str" cm="1">
        <f t="array" ref="AA2557">_xlfn.IFS(S2557&lt;=2,"High",S2557=3,"Moderate",S2557&lt;=5,"Low")</f>
        <v>High</v>
      </c>
      <c r="AB2557" s="9">
        <v>45140</v>
      </c>
      <c r="AC2557" s="11" t="s">
        <v>61</v>
      </c>
      <c r="AD2557" s="11" t="s">
        <v>41</v>
      </c>
      <c r="AE2557" s="11" t="s">
        <v>51</v>
      </c>
      <c r="AF2557" s="11">
        <v>3</v>
      </c>
      <c r="AG2557" s="12">
        <v>852.79</v>
      </c>
      <c r="AH2557" s="11">
        <v>78</v>
      </c>
      <c r="AI2557" s="11" t="str" cm="1">
        <f t="array" ref="AI2557">_xlfn.IFS(AH2557&lt;=25,"Young",AH2557&lt;=50,"Adult",AH2557&gt;50,"Old")</f>
        <v>Old</v>
      </c>
    </row>
    <row r="2558" spans="1:35" x14ac:dyDescent="0.35">
      <c r="A2558" s="7">
        <v>3105</v>
      </c>
      <c r="B2558" s="5">
        <v>43989</v>
      </c>
      <c r="C2558" s="6">
        <f t="shared" ca="1" si="39"/>
        <v>5.9527777777777775</v>
      </c>
      <c r="D2558" s="7" t="s">
        <v>27</v>
      </c>
      <c r="E2558" s="7" t="s">
        <v>73</v>
      </c>
      <c r="F2558" s="7" t="s">
        <v>29</v>
      </c>
      <c r="G2558" s="7" t="s">
        <v>54</v>
      </c>
      <c r="H2558" s="7" t="s">
        <v>55</v>
      </c>
      <c r="I2558" s="7" t="s">
        <v>32</v>
      </c>
      <c r="J2558" s="7" t="s">
        <v>33</v>
      </c>
      <c r="K2558" s="7" t="s">
        <v>96</v>
      </c>
      <c r="L2558" s="5">
        <v>52363</v>
      </c>
      <c r="M2558" s="7" t="s">
        <v>35</v>
      </c>
      <c r="N2558" s="7" t="s">
        <v>47</v>
      </c>
      <c r="O2558" s="7" t="s">
        <v>71</v>
      </c>
      <c r="P2558" s="7" t="s">
        <v>66</v>
      </c>
      <c r="Q2558" s="7" t="s">
        <v>39</v>
      </c>
      <c r="R2558" s="7" cm="1">
        <f t="array" ref="R2558">_xlfn.IFS(Table3[[#This Row],[Performance Levels]]="Exceeds",4,Table3[[#This Row],[Performance Levels]]="Fully Meets",3,Table3[[#This Row],[Performance Levels]]="PIP",1,Table3[[#This Row],[Performance Levels]]="Needs Improvement",2)</f>
        <v>3</v>
      </c>
      <c r="S2558" s="7">
        <v>1</v>
      </c>
      <c r="T2558" s="7" t="str" cm="1">
        <f t="array" ref="T2558">_xlfn.IFS(S2558&lt;=2,"Excellent",S2558=3,"Average",S2558&lt;=5,"Poor")</f>
        <v>Excellent</v>
      </c>
      <c r="U2558" s="5">
        <v>44865</v>
      </c>
      <c r="V2558" s="7">
        <v>2</v>
      </c>
      <c r="W2558" s="7" t="str" cm="1">
        <f t="array" ref="W2558">_xlfn.IFS(S2558&lt;=2,"High",S2558=3,"Moderate",S2558&lt;=5,"Low")</f>
        <v>High</v>
      </c>
      <c r="X2558" s="7">
        <v>1</v>
      </c>
      <c r="Y2558" s="7" t="str" cm="1">
        <f t="array" ref="Y2558">_xlfn.IFS(S2558&lt;=2,"High",S2558=3,"Moderate",S2558&lt;=5,"Low")</f>
        <v>High</v>
      </c>
      <c r="Z2558" s="7">
        <v>2</v>
      </c>
      <c r="AA2558" s="7" t="str" cm="1">
        <f t="array" ref="AA2558">_xlfn.IFS(S2558&lt;=2,"High",S2558=3,"Moderate",S2558&lt;=5,"Low")</f>
        <v>High</v>
      </c>
      <c r="AB2558" s="5">
        <v>44803</v>
      </c>
      <c r="AC2558" s="7" t="s">
        <v>67</v>
      </c>
      <c r="AD2558" s="7" t="s">
        <v>50</v>
      </c>
      <c r="AE2558" s="7" t="s">
        <v>42</v>
      </c>
      <c r="AF2558" s="7">
        <v>3</v>
      </c>
      <c r="AG2558" s="8">
        <v>805.93</v>
      </c>
      <c r="AH2558" s="7">
        <v>77</v>
      </c>
      <c r="AI2558" s="7" t="str" cm="1">
        <f t="array" ref="AI2558">_xlfn.IFS(AH2558&lt;=25,"Young",AH2558&lt;=50,"Adult",AH2558&gt;50,"Old")</f>
        <v>Old</v>
      </c>
    </row>
    <row r="2559" spans="1:35" x14ac:dyDescent="0.35">
      <c r="A2559" s="11">
        <v>3106</v>
      </c>
      <c r="B2559" s="9">
        <v>43911</v>
      </c>
      <c r="C2559" s="10">
        <f t="shared" ca="1" si="39"/>
        <v>6.1638888888888888</v>
      </c>
      <c r="D2559" s="11" t="s">
        <v>27</v>
      </c>
      <c r="E2559" s="11" t="s">
        <v>80</v>
      </c>
      <c r="F2559" s="11" t="s">
        <v>29</v>
      </c>
      <c r="G2559" s="11" t="s">
        <v>45</v>
      </c>
      <c r="H2559" s="11" t="s">
        <v>44</v>
      </c>
      <c r="I2559" s="11" t="s">
        <v>32</v>
      </c>
      <c r="J2559" s="11" t="s">
        <v>33</v>
      </c>
      <c r="K2559" s="11" t="s">
        <v>69</v>
      </c>
      <c r="L2559" s="9">
        <v>36615</v>
      </c>
      <c r="M2559" s="11" t="s">
        <v>35</v>
      </c>
      <c r="N2559" s="11" t="s">
        <v>47</v>
      </c>
      <c r="O2559" s="11" t="s">
        <v>48</v>
      </c>
      <c r="P2559" s="11" t="s">
        <v>76</v>
      </c>
      <c r="Q2559" s="11" t="s">
        <v>39</v>
      </c>
      <c r="R2559" s="11" cm="1">
        <f t="array" ref="R2559">_xlfn.IFS(Table3[[#This Row],[Performance Levels]]="Exceeds",4,Table3[[#This Row],[Performance Levels]]="Fully Meets",3,Table3[[#This Row],[Performance Levels]]="PIP",1,Table3[[#This Row],[Performance Levels]]="Needs Improvement",2)</f>
        <v>3</v>
      </c>
      <c r="S2559" s="11">
        <v>4</v>
      </c>
      <c r="T2559" s="11" t="str" cm="1">
        <f t="array" ref="T2559">_xlfn.IFS(S2559&lt;=2,"Excellent",S2559=3,"Average",S2559&lt;=5,"Poor")</f>
        <v>Poor</v>
      </c>
      <c r="U2559" s="9">
        <v>45045</v>
      </c>
      <c r="V2559" s="11">
        <v>5</v>
      </c>
      <c r="W2559" s="11" t="str" cm="1">
        <f t="array" ref="W2559">_xlfn.IFS(S2559&lt;=2,"High",S2559=3,"Moderate",S2559&lt;=5,"Low")</f>
        <v>Low</v>
      </c>
      <c r="X2559" s="11">
        <v>1</v>
      </c>
      <c r="Y2559" s="11" t="str" cm="1">
        <f t="array" ref="Y2559">_xlfn.IFS(S2559&lt;=2,"High",S2559=3,"Moderate",S2559&lt;=5,"Low")</f>
        <v>Low</v>
      </c>
      <c r="Z2559" s="11">
        <v>2</v>
      </c>
      <c r="AA2559" s="11" t="str" cm="1">
        <f t="array" ref="AA2559">_xlfn.IFS(S2559&lt;=2,"High",S2559=3,"Moderate",S2559&lt;=5,"Low")</f>
        <v>Low</v>
      </c>
      <c r="AB2559" s="9">
        <v>45052</v>
      </c>
      <c r="AC2559" s="11" t="s">
        <v>91</v>
      </c>
      <c r="AD2559" s="11" t="s">
        <v>50</v>
      </c>
      <c r="AE2559" s="11" t="s">
        <v>51</v>
      </c>
      <c r="AF2559" s="11">
        <v>3</v>
      </c>
      <c r="AG2559" s="12">
        <v>957.31</v>
      </c>
      <c r="AH2559" s="11">
        <v>20</v>
      </c>
      <c r="AI2559" s="11" t="str" cm="1">
        <f t="array" ref="AI2559">_xlfn.IFS(AH2559&lt;=25,"Young",AH2559&lt;=50,"Adult",AH2559&gt;50,"Old")</f>
        <v>Young</v>
      </c>
    </row>
    <row r="2560" spans="1:35" x14ac:dyDescent="0.35">
      <c r="A2560" s="7">
        <v>3107</v>
      </c>
      <c r="B2560" s="5">
        <v>44368</v>
      </c>
      <c r="C2560" s="6">
        <f t="shared" ca="1" si="39"/>
        <v>4.9138888888888888</v>
      </c>
      <c r="D2560" s="7" t="s">
        <v>27</v>
      </c>
      <c r="E2560" s="7" t="s">
        <v>53</v>
      </c>
      <c r="F2560" s="7" t="s">
        <v>29</v>
      </c>
      <c r="G2560" s="7" t="s">
        <v>54</v>
      </c>
      <c r="H2560" s="7" t="s">
        <v>44</v>
      </c>
      <c r="I2560" s="7" t="s">
        <v>32</v>
      </c>
      <c r="J2560" s="7" t="s">
        <v>33</v>
      </c>
      <c r="K2560" s="7" t="s">
        <v>100</v>
      </c>
      <c r="L2560" s="5">
        <v>26293</v>
      </c>
      <c r="M2560" s="7" t="s">
        <v>35</v>
      </c>
      <c r="N2560" s="7" t="s">
        <v>36</v>
      </c>
      <c r="O2560" s="7" t="s">
        <v>71</v>
      </c>
      <c r="P2560" s="7" t="s">
        <v>38</v>
      </c>
      <c r="Q2560" s="7" t="s">
        <v>39</v>
      </c>
      <c r="R2560" s="7" cm="1">
        <f t="array" ref="R2560">_xlfn.IFS(Table3[[#This Row],[Performance Levels]]="Exceeds",4,Table3[[#This Row],[Performance Levels]]="Fully Meets",3,Table3[[#This Row],[Performance Levels]]="PIP",1,Table3[[#This Row],[Performance Levels]]="Needs Improvement",2)</f>
        <v>3</v>
      </c>
      <c r="S2560" s="7">
        <v>4</v>
      </c>
      <c r="T2560" s="7" t="str" cm="1">
        <f t="array" ref="T2560">_xlfn.IFS(S2560&lt;=2,"Excellent",S2560=3,"Average",S2560&lt;=5,"Poor")</f>
        <v>Poor</v>
      </c>
      <c r="U2560" s="5">
        <v>44905</v>
      </c>
      <c r="V2560" s="7">
        <v>2</v>
      </c>
      <c r="W2560" s="7" t="str" cm="1">
        <f t="array" ref="W2560">_xlfn.IFS(S2560&lt;=2,"High",S2560=3,"Moderate",S2560&lt;=5,"Low")</f>
        <v>Low</v>
      </c>
      <c r="X2560" s="7">
        <v>1</v>
      </c>
      <c r="Y2560" s="7" t="str" cm="1">
        <f t="array" ref="Y2560">_xlfn.IFS(S2560&lt;=2,"High",S2560=3,"Moderate",S2560&lt;=5,"Low")</f>
        <v>Low</v>
      </c>
      <c r="Z2560" s="7">
        <v>4</v>
      </c>
      <c r="AA2560" s="7" t="str" cm="1">
        <f t="array" ref="AA2560">_xlfn.IFS(S2560&lt;=2,"High",S2560=3,"Moderate",S2560&lt;=5,"Low")</f>
        <v>Low</v>
      </c>
      <c r="AB2560" s="5">
        <v>45062</v>
      </c>
      <c r="AC2560" s="7" t="s">
        <v>40</v>
      </c>
      <c r="AD2560" s="7" t="s">
        <v>41</v>
      </c>
      <c r="AE2560" s="7" t="s">
        <v>42</v>
      </c>
      <c r="AF2560" s="7">
        <v>1</v>
      </c>
      <c r="AG2560" s="8">
        <v>855.26</v>
      </c>
      <c r="AH2560" s="7">
        <v>50</v>
      </c>
      <c r="AI2560" s="7" t="str" cm="1">
        <f t="array" ref="AI2560">_xlfn.IFS(AH2560&lt;=25,"Young",AH2560&lt;=50,"Adult",AH2560&gt;50,"Old")</f>
        <v>Adult</v>
      </c>
    </row>
    <row r="2561" spans="1:35" x14ac:dyDescent="0.35">
      <c r="A2561" s="11">
        <v>3108</v>
      </c>
      <c r="B2561" s="9">
        <v>44491</v>
      </c>
      <c r="C2561" s="10">
        <f t="shared" ca="1" si="39"/>
        <v>4.5777777777777775</v>
      </c>
      <c r="D2561" s="11" t="s">
        <v>27</v>
      </c>
      <c r="E2561" s="11" t="s">
        <v>68</v>
      </c>
      <c r="F2561" s="11" t="s">
        <v>29</v>
      </c>
      <c r="G2561" s="11" t="s">
        <v>54</v>
      </c>
      <c r="H2561" s="11" t="s">
        <v>55</v>
      </c>
      <c r="I2561" s="11" t="s">
        <v>32</v>
      </c>
      <c r="J2561" s="11" t="s">
        <v>33</v>
      </c>
      <c r="K2561" s="11" t="s">
        <v>64</v>
      </c>
      <c r="L2561" s="9">
        <v>53148</v>
      </c>
      <c r="M2561" s="11" t="s">
        <v>35</v>
      </c>
      <c r="N2561" s="11" t="s">
        <v>36</v>
      </c>
      <c r="O2561" s="11" t="s">
        <v>48</v>
      </c>
      <c r="P2561" s="11" t="s">
        <v>66</v>
      </c>
      <c r="Q2561" s="11" t="s">
        <v>39</v>
      </c>
      <c r="R2561" s="11" cm="1">
        <f t="array" ref="R2561">_xlfn.IFS(Table3[[#This Row],[Performance Levels]]="Exceeds",4,Table3[[#This Row],[Performance Levels]]="Fully Meets",3,Table3[[#This Row],[Performance Levels]]="PIP",1,Table3[[#This Row],[Performance Levels]]="Needs Improvement",2)</f>
        <v>3</v>
      </c>
      <c r="S2561" s="11">
        <v>2</v>
      </c>
      <c r="T2561" s="11" t="str" cm="1">
        <f t="array" ref="T2561">_xlfn.IFS(S2561&lt;=2,"Excellent",S2561=3,"Average",S2561&lt;=5,"Poor")</f>
        <v>Excellent</v>
      </c>
      <c r="U2561" s="9">
        <v>45122</v>
      </c>
      <c r="V2561" s="11">
        <v>1</v>
      </c>
      <c r="W2561" s="11" t="str" cm="1">
        <f t="array" ref="W2561">_xlfn.IFS(S2561&lt;=2,"High",S2561=3,"Moderate",S2561&lt;=5,"Low")</f>
        <v>High</v>
      </c>
      <c r="X2561" s="11">
        <v>4</v>
      </c>
      <c r="Y2561" s="11" t="str" cm="1">
        <f t="array" ref="Y2561">_xlfn.IFS(S2561&lt;=2,"High",S2561=3,"Moderate",S2561&lt;=5,"Low")</f>
        <v>High</v>
      </c>
      <c r="Z2561" s="11">
        <v>1</v>
      </c>
      <c r="AA2561" s="11" t="str" cm="1">
        <f t="array" ref="AA2561">_xlfn.IFS(S2561&lt;=2,"High",S2561=3,"Moderate",S2561&lt;=5,"Low")</f>
        <v>High</v>
      </c>
      <c r="AB2561" s="9">
        <v>45114</v>
      </c>
      <c r="AC2561" s="11" t="s">
        <v>49</v>
      </c>
      <c r="AD2561" s="11" t="s">
        <v>50</v>
      </c>
      <c r="AE2561" s="11" t="s">
        <v>62</v>
      </c>
      <c r="AF2561" s="11">
        <v>1</v>
      </c>
      <c r="AG2561" s="12">
        <v>755.13</v>
      </c>
      <c r="AH2561" s="11">
        <v>76</v>
      </c>
      <c r="AI2561" s="11" t="str" cm="1">
        <f t="array" ref="AI2561">_xlfn.IFS(AH2561&lt;=25,"Young",AH2561&lt;=50,"Adult",AH2561&gt;50,"Old")</f>
        <v>Old</v>
      </c>
    </row>
    <row r="2562" spans="1:35" x14ac:dyDescent="0.35">
      <c r="A2562" s="7">
        <v>3109</v>
      </c>
      <c r="B2562" s="5">
        <v>43393</v>
      </c>
      <c r="C2562" s="6">
        <f t="shared" ca="1" si="39"/>
        <v>7.583333333333333</v>
      </c>
      <c r="D2562" s="7" t="s">
        <v>27</v>
      </c>
      <c r="E2562" s="7" t="s">
        <v>28</v>
      </c>
      <c r="F2562" s="7" t="s">
        <v>29</v>
      </c>
      <c r="G2562" s="7" t="s">
        <v>54</v>
      </c>
      <c r="H2562" s="7" t="s">
        <v>44</v>
      </c>
      <c r="I2562" s="7" t="s">
        <v>32</v>
      </c>
      <c r="J2562" s="7" t="s">
        <v>33</v>
      </c>
      <c r="K2562" s="7" t="s">
        <v>96</v>
      </c>
      <c r="L2562" s="5">
        <v>36275</v>
      </c>
      <c r="M2562" s="7" t="s">
        <v>35</v>
      </c>
      <c r="N2562" s="7" t="s">
        <v>36</v>
      </c>
      <c r="O2562" s="7" t="s">
        <v>37</v>
      </c>
      <c r="P2562" s="7" t="s">
        <v>66</v>
      </c>
      <c r="Q2562" s="7" t="s">
        <v>106</v>
      </c>
      <c r="R2562" s="7" cm="1">
        <f t="array" ref="R2562">_xlfn.IFS(Table3[[#This Row],[Performance Levels]]="Exceeds",4,Table3[[#This Row],[Performance Levels]]="Fully Meets",3,Table3[[#This Row],[Performance Levels]]="PIP",1,Table3[[#This Row],[Performance Levels]]="Needs Improvement",2)</f>
        <v>1</v>
      </c>
      <c r="S2562" s="7">
        <v>2</v>
      </c>
      <c r="T2562" s="7" t="str" cm="1">
        <f t="array" ref="T2562">_xlfn.IFS(S2562&lt;=2,"Excellent",S2562=3,"Average",S2562&lt;=5,"Poor")</f>
        <v>Excellent</v>
      </c>
      <c r="U2562" s="5">
        <v>44840</v>
      </c>
      <c r="V2562" s="7">
        <v>1</v>
      </c>
      <c r="W2562" s="7" t="str" cm="1">
        <f t="array" ref="W2562">_xlfn.IFS(S2562&lt;=2,"High",S2562=3,"Moderate",S2562&lt;=5,"Low")</f>
        <v>High</v>
      </c>
      <c r="X2562" s="7">
        <v>2</v>
      </c>
      <c r="Y2562" s="7" t="str" cm="1">
        <f t="array" ref="Y2562">_xlfn.IFS(S2562&lt;=2,"High",S2562=3,"Moderate",S2562&lt;=5,"Low")</f>
        <v>High</v>
      </c>
      <c r="Z2562" s="7">
        <v>1</v>
      </c>
      <c r="AA2562" s="7" t="str" cm="1">
        <f t="array" ref="AA2562">_xlfn.IFS(S2562&lt;=2,"High",S2562=3,"Moderate",S2562&lt;=5,"Low")</f>
        <v>High</v>
      </c>
      <c r="AB2562" s="5">
        <v>45089</v>
      </c>
      <c r="AC2562" s="7" t="s">
        <v>49</v>
      </c>
      <c r="AD2562" s="7" t="s">
        <v>50</v>
      </c>
      <c r="AE2562" s="7" t="s">
        <v>42</v>
      </c>
      <c r="AF2562" s="7">
        <v>1</v>
      </c>
      <c r="AG2562" s="8">
        <v>260.83999999999997</v>
      </c>
      <c r="AH2562" s="7">
        <v>19</v>
      </c>
      <c r="AI2562" s="7" t="str" cm="1">
        <f t="array" ref="AI2562">_xlfn.IFS(AH2562&lt;=25,"Young",AH2562&lt;=50,"Adult",AH2562&gt;50,"Old")</f>
        <v>Young</v>
      </c>
    </row>
    <row r="2563" spans="1:35" x14ac:dyDescent="0.35">
      <c r="A2563" s="11">
        <v>3110</v>
      </c>
      <c r="B2563" s="9">
        <v>44636</v>
      </c>
      <c r="C2563" s="10">
        <f t="shared" ref="C2563:C2626" ca="1" si="40">YEARFRAC(B2563,TODAY())</f>
        <v>4.177777777777778</v>
      </c>
      <c r="D2563" s="11" t="s">
        <v>27</v>
      </c>
      <c r="E2563" s="11" t="s">
        <v>84</v>
      </c>
      <c r="F2563" s="11" t="s">
        <v>29</v>
      </c>
      <c r="G2563" s="11" t="s">
        <v>30</v>
      </c>
      <c r="H2563" s="11" t="s">
        <v>31</v>
      </c>
      <c r="I2563" s="11" t="s">
        <v>54</v>
      </c>
      <c r="J2563" s="11" t="s">
        <v>33</v>
      </c>
      <c r="K2563" s="11" t="s">
        <v>100</v>
      </c>
      <c r="L2563" s="9">
        <v>20496</v>
      </c>
      <c r="M2563" s="11" t="s">
        <v>35</v>
      </c>
      <c r="N2563" s="11" t="s">
        <v>36</v>
      </c>
      <c r="O2563" s="11" t="s">
        <v>48</v>
      </c>
      <c r="P2563" s="11" t="s">
        <v>60</v>
      </c>
      <c r="Q2563" s="11" t="s">
        <v>39</v>
      </c>
      <c r="R2563" s="11" cm="1">
        <f t="array" ref="R2563">_xlfn.IFS(Table3[[#This Row],[Performance Levels]]="Exceeds",4,Table3[[#This Row],[Performance Levels]]="Fully Meets",3,Table3[[#This Row],[Performance Levels]]="PIP",1,Table3[[#This Row],[Performance Levels]]="Needs Improvement",2)</f>
        <v>3</v>
      </c>
      <c r="S2563" s="11">
        <v>2</v>
      </c>
      <c r="T2563" s="11" t="str" cm="1">
        <f t="array" ref="T2563">_xlfn.IFS(S2563&lt;=2,"Excellent",S2563=3,"Average",S2563&lt;=5,"Poor")</f>
        <v>Excellent</v>
      </c>
      <c r="U2563" s="9">
        <v>44925</v>
      </c>
      <c r="V2563" s="11">
        <v>1</v>
      </c>
      <c r="W2563" s="11" t="str" cm="1">
        <f t="array" ref="W2563">_xlfn.IFS(S2563&lt;=2,"High",S2563=3,"Moderate",S2563&lt;=5,"Low")</f>
        <v>High</v>
      </c>
      <c r="X2563" s="11">
        <v>2</v>
      </c>
      <c r="Y2563" s="11" t="str" cm="1">
        <f t="array" ref="Y2563">_xlfn.IFS(S2563&lt;=2,"High",S2563=3,"Moderate",S2563&lt;=5,"Low")</f>
        <v>High</v>
      </c>
      <c r="Z2563" s="11">
        <v>1</v>
      </c>
      <c r="AA2563" s="11" t="str" cm="1">
        <f t="array" ref="AA2563">_xlfn.IFS(S2563&lt;=2,"High",S2563=3,"Moderate",S2563&lt;=5,"Low")</f>
        <v>High</v>
      </c>
      <c r="AB2563" s="9">
        <v>44863</v>
      </c>
      <c r="AC2563" s="11" t="s">
        <v>67</v>
      </c>
      <c r="AD2563" s="11" t="s">
        <v>50</v>
      </c>
      <c r="AE2563" s="11" t="s">
        <v>62</v>
      </c>
      <c r="AF2563" s="11">
        <v>3</v>
      </c>
      <c r="AG2563" s="12">
        <v>299.97000000000003</v>
      </c>
      <c r="AH2563" s="11">
        <v>66</v>
      </c>
      <c r="AI2563" s="11" t="str" cm="1">
        <f t="array" ref="AI2563">_xlfn.IFS(AH2563&lt;=25,"Young",AH2563&lt;=50,"Adult",AH2563&gt;50,"Old")</f>
        <v>Old</v>
      </c>
    </row>
    <row r="2564" spans="1:35" x14ac:dyDescent="0.35">
      <c r="A2564" s="7">
        <v>3111</v>
      </c>
      <c r="B2564" s="5">
        <v>43447</v>
      </c>
      <c r="C2564" s="6">
        <f t="shared" ca="1" si="40"/>
        <v>7.4361111111111109</v>
      </c>
      <c r="D2564" s="7" t="s">
        <v>27</v>
      </c>
      <c r="E2564" s="7" t="s">
        <v>43</v>
      </c>
      <c r="F2564" s="7" t="s">
        <v>29</v>
      </c>
      <c r="G2564" s="7" t="s">
        <v>45</v>
      </c>
      <c r="H2564" s="7" t="s">
        <v>55</v>
      </c>
      <c r="I2564" s="7" t="s">
        <v>32</v>
      </c>
      <c r="J2564" s="7" t="s">
        <v>33</v>
      </c>
      <c r="K2564" s="7" t="s">
        <v>69</v>
      </c>
      <c r="L2564" s="5">
        <v>21312</v>
      </c>
      <c r="M2564" s="7" t="s">
        <v>35</v>
      </c>
      <c r="N2564" s="7" t="s">
        <v>36</v>
      </c>
      <c r="O2564" s="7" t="s">
        <v>59</v>
      </c>
      <c r="P2564" s="7" t="s">
        <v>76</v>
      </c>
      <c r="Q2564" s="7" t="s">
        <v>39</v>
      </c>
      <c r="R2564" s="7" cm="1">
        <f t="array" ref="R2564">_xlfn.IFS(Table3[[#This Row],[Performance Levels]]="Exceeds",4,Table3[[#This Row],[Performance Levels]]="Fully Meets",3,Table3[[#This Row],[Performance Levels]]="PIP",1,Table3[[#This Row],[Performance Levels]]="Needs Improvement",2)</f>
        <v>3</v>
      </c>
      <c r="S2564" s="7">
        <v>1</v>
      </c>
      <c r="T2564" s="7" t="str" cm="1">
        <f t="array" ref="T2564">_xlfn.IFS(S2564&lt;=2,"Excellent",S2564=3,"Average",S2564&lt;=5,"Poor")</f>
        <v>Excellent</v>
      </c>
      <c r="U2564" s="5">
        <v>45134</v>
      </c>
      <c r="V2564" s="7">
        <v>2</v>
      </c>
      <c r="W2564" s="7" t="str" cm="1">
        <f t="array" ref="W2564">_xlfn.IFS(S2564&lt;=2,"High",S2564=3,"Moderate",S2564&lt;=5,"Low")</f>
        <v>High</v>
      </c>
      <c r="X2564" s="7">
        <v>5</v>
      </c>
      <c r="Y2564" s="7" t="str" cm="1">
        <f t="array" ref="Y2564">_xlfn.IFS(S2564&lt;=2,"High",S2564=3,"Moderate",S2564&lt;=5,"Low")</f>
        <v>High</v>
      </c>
      <c r="Z2564" s="7">
        <v>2</v>
      </c>
      <c r="AA2564" s="7" t="str" cm="1">
        <f t="array" ref="AA2564">_xlfn.IFS(S2564&lt;=2,"High",S2564=3,"Moderate",S2564&lt;=5,"Low")</f>
        <v>High</v>
      </c>
      <c r="AB2564" s="5">
        <v>45083</v>
      </c>
      <c r="AC2564" s="7" t="s">
        <v>40</v>
      </c>
      <c r="AD2564" s="7" t="s">
        <v>41</v>
      </c>
      <c r="AE2564" s="7" t="s">
        <v>51</v>
      </c>
      <c r="AF2564" s="7">
        <v>1</v>
      </c>
      <c r="AG2564" s="8">
        <v>374.9</v>
      </c>
      <c r="AH2564" s="7">
        <v>60</v>
      </c>
      <c r="AI2564" s="7" t="str" cm="1">
        <f t="array" ref="AI2564">_xlfn.IFS(AH2564&lt;=25,"Young",AH2564&lt;=50,"Adult",AH2564&gt;50,"Old")</f>
        <v>Old</v>
      </c>
    </row>
    <row r="2565" spans="1:35" x14ac:dyDescent="0.35">
      <c r="A2565" s="11">
        <v>3112</v>
      </c>
      <c r="B2565" s="9">
        <v>44477</v>
      </c>
      <c r="C2565" s="10">
        <f t="shared" ca="1" si="40"/>
        <v>4.6166666666666663</v>
      </c>
      <c r="D2565" s="11" t="s">
        <v>27</v>
      </c>
      <c r="E2565" s="11" t="s">
        <v>86</v>
      </c>
      <c r="F2565" s="11" t="s">
        <v>107</v>
      </c>
      <c r="G2565" s="11" t="s">
        <v>45</v>
      </c>
      <c r="H2565" s="11" t="s">
        <v>55</v>
      </c>
      <c r="I2565" s="11" t="s">
        <v>54</v>
      </c>
      <c r="J2565" s="11" t="s">
        <v>33</v>
      </c>
      <c r="K2565" s="11" t="s">
        <v>99</v>
      </c>
      <c r="L2565" s="9">
        <v>53646</v>
      </c>
      <c r="M2565" s="11" t="s">
        <v>35</v>
      </c>
      <c r="N2565" s="11" t="s">
        <v>47</v>
      </c>
      <c r="O2565" s="11" t="s">
        <v>83</v>
      </c>
      <c r="P2565" s="11" t="s">
        <v>60</v>
      </c>
      <c r="Q2565" s="11" t="s">
        <v>39</v>
      </c>
      <c r="R2565" s="11" cm="1">
        <f t="array" ref="R2565">_xlfn.IFS(Table3[[#This Row],[Performance Levels]]="Exceeds",4,Table3[[#This Row],[Performance Levels]]="Fully Meets",3,Table3[[#This Row],[Performance Levels]]="PIP",1,Table3[[#This Row],[Performance Levels]]="Needs Improvement",2)</f>
        <v>3</v>
      </c>
      <c r="S2565" s="11">
        <v>4</v>
      </c>
      <c r="T2565" s="11" t="str" cm="1">
        <f t="array" ref="T2565">_xlfn.IFS(S2565&lt;=2,"Excellent",S2565=3,"Average",S2565&lt;=5,"Poor")</f>
        <v>Poor</v>
      </c>
      <c r="U2565" s="9">
        <v>44977</v>
      </c>
      <c r="V2565" s="11">
        <v>5</v>
      </c>
      <c r="W2565" s="11" t="str" cm="1">
        <f t="array" ref="W2565">_xlfn.IFS(S2565&lt;=2,"High",S2565=3,"Moderate",S2565&lt;=5,"Low")</f>
        <v>Low</v>
      </c>
      <c r="X2565" s="11">
        <v>2</v>
      </c>
      <c r="Y2565" s="11" t="str" cm="1">
        <f t="array" ref="Y2565">_xlfn.IFS(S2565&lt;=2,"High",S2565=3,"Moderate",S2565&lt;=5,"Low")</f>
        <v>Low</v>
      </c>
      <c r="Z2565" s="11">
        <v>3</v>
      </c>
      <c r="AA2565" s="11" t="str" cm="1">
        <f t="array" ref="AA2565">_xlfn.IFS(S2565&lt;=2,"High",S2565=3,"Moderate",S2565&lt;=5,"Low")</f>
        <v>Low</v>
      </c>
      <c r="AB2565" s="9">
        <v>44827</v>
      </c>
      <c r="AC2565" s="11" t="s">
        <v>67</v>
      </c>
      <c r="AD2565" s="11" t="s">
        <v>41</v>
      </c>
      <c r="AE2565" s="11" t="s">
        <v>72</v>
      </c>
      <c r="AF2565" s="11">
        <v>5</v>
      </c>
      <c r="AG2565" s="12">
        <v>168.79</v>
      </c>
      <c r="AH2565" s="11">
        <v>75</v>
      </c>
      <c r="AI2565" s="11" t="str" cm="1">
        <f t="array" ref="AI2565">_xlfn.IFS(AH2565&lt;=25,"Young",AH2565&lt;=50,"Adult",AH2565&gt;50,"Old")</f>
        <v>Old</v>
      </c>
    </row>
    <row r="2566" spans="1:35" x14ac:dyDescent="0.35">
      <c r="A2566" s="7">
        <v>3113</v>
      </c>
      <c r="B2566" s="5">
        <v>43499</v>
      </c>
      <c r="C2566" s="6">
        <f t="shared" ca="1" si="40"/>
        <v>7.2972222222222225</v>
      </c>
      <c r="D2566" s="7" t="s">
        <v>105</v>
      </c>
      <c r="E2566" s="7" t="s">
        <v>63</v>
      </c>
      <c r="F2566" s="7" t="s">
        <v>29</v>
      </c>
      <c r="G2566" s="7" t="s">
        <v>30</v>
      </c>
      <c r="H2566" s="7" t="s">
        <v>31</v>
      </c>
      <c r="I2566" s="7" t="s">
        <v>54</v>
      </c>
      <c r="J2566" s="7" t="s">
        <v>33</v>
      </c>
      <c r="K2566" s="7" t="s">
        <v>95</v>
      </c>
      <c r="L2566" s="5">
        <v>29769</v>
      </c>
      <c r="M2566" s="7" t="s">
        <v>35</v>
      </c>
      <c r="N2566" s="7" t="s">
        <v>36</v>
      </c>
      <c r="O2566" s="7" t="s">
        <v>37</v>
      </c>
      <c r="P2566" s="7" t="s">
        <v>76</v>
      </c>
      <c r="Q2566" s="7" t="s">
        <v>39</v>
      </c>
      <c r="R2566" s="7" cm="1">
        <f t="array" ref="R2566">_xlfn.IFS(Table3[[#This Row],[Performance Levels]]="Exceeds",4,Table3[[#This Row],[Performance Levels]]="Fully Meets",3,Table3[[#This Row],[Performance Levels]]="PIP",1,Table3[[#This Row],[Performance Levels]]="Needs Improvement",2)</f>
        <v>3</v>
      </c>
      <c r="S2566" s="7">
        <v>4</v>
      </c>
      <c r="T2566" s="7" t="str" cm="1">
        <f t="array" ref="T2566">_xlfn.IFS(S2566&lt;=2,"Excellent",S2566=3,"Average",S2566&lt;=5,"Poor")</f>
        <v>Poor</v>
      </c>
      <c r="U2566" s="5">
        <v>44841</v>
      </c>
      <c r="V2566" s="7">
        <v>5</v>
      </c>
      <c r="W2566" s="7" t="str" cm="1">
        <f t="array" ref="W2566">_xlfn.IFS(S2566&lt;=2,"High",S2566=3,"Moderate",S2566&lt;=5,"Low")</f>
        <v>Low</v>
      </c>
      <c r="X2566" s="7">
        <v>2</v>
      </c>
      <c r="Y2566" s="7" t="str" cm="1">
        <f t="array" ref="Y2566">_xlfn.IFS(S2566&lt;=2,"High",S2566=3,"Moderate",S2566&lt;=5,"Low")</f>
        <v>Low</v>
      </c>
      <c r="Z2566" s="7">
        <v>5</v>
      </c>
      <c r="AA2566" s="7" t="str" cm="1">
        <f t="array" ref="AA2566">_xlfn.IFS(S2566&lt;=2,"High",S2566=3,"Moderate",S2566&lt;=5,"Low")</f>
        <v>Low</v>
      </c>
      <c r="AB2566" s="5">
        <v>44884</v>
      </c>
      <c r="AC2566" s="7" t="s">
        <v>40</v>
      </c>
      <c r="AD2566" s="7" t="s">
        <v>41</v>
      </c>
      <c r="AE2566" s="7" t="s">
        <v>72</v>
      </c>
      <c r="AF2566" s="7">
        <v>5</v>
      </c>
      <c r="AG2566" s="8">
        <v>236.27</v>
      </c>
      <c r="AH2566" s="7">
        <v>38</v>
      </c>
      <c r="AI2566" s="7" t="str" cm="1">
        <f t="array" ref="AI2566">_xlfn.IFS(AH2566&lt;=25,"Young",AH2566&lt;=50,"Adult",AH2566&gt;50,"Old")</f>
        <v>Adult</v>
      </c>
    </row>
    <row r="2567" spans="1:35" x14ac:dyDescent="0.35">
      <c r="A2567" s="11">
        <v>3114</v>
      </c>
      <c r="B2567" s="9">
        <v>43373</v>
      </c>
      <c r="C2567" s="10">
        <f t="shared" ca="1" si="40"/>
        <v>7.6388888888888893</v>
      </c>
      <c r="D2567" s="11" t="s">
        <v>105</v>
      </c>
      <c r="E2567" s="11" t="s">
        <v>93</v>
      </c>
      <c r="F2567" s="11" t="s">
        <v>29</v>
      </c>
      <c r="G2567" s="11" t="s">
        <v>30</v>
      </c>
      <c r="H2567" s="11" t="s">
        <v>31</v>
      </c>
      <c r="I2567" s="11" t="s">
        <v>54</v>
      </c>
      <c r="J2567" s="11" t="s">
        <v>33</v>
      </c>
      <c r="K2567" s="11" t="s">
        <v>133</v>
      </c>
      <c r="L2567" s="9">
        <v>21007</v>
      </c>
      <c r="M2567" s="11" t="s">
        <v>35</v>
      </c>
      <c r="N2567" s="11" t="s">
        <v>36</v>
      </c>
      <c r="O2567" s="11" t="s">
        <v>83</v>
      </c>
      <c r="P2567" s="11" t="s">
        <v>76</v>
      </c>
      <c r="Q2567" s="11" t="s">
        <v>39</v>
      </c>
      <c r="R2567" s="11" cm="1">
        <f t="array" ref="R2567">_xlfn.IFS(Table3[[#This Row],[Performance Levels]]="Exceeds",4,Table3[[#This Row],[Performance Levels]]="Fully Meets",3,Table3[[#This Row],[Performance Levels]]="PIP",1,Table3[[#This Row],[Performance Levels]]="Needs Improvement",2)</f>
        <v>3</v>
      </c>
      <c r="S2567" s="11">
        <v>2</v>
      </c>
      <c r="T2567" s="11" t="str" cm="1">
        <f t="array" ref="T2567">_xlfn.IFS(S2567&lt;=2,"Excellent",S2567=3,"Average",S2567&lt;=5,"Poor")</f>
        <v>Excellent</v>
      </c>
      <c r="U2567" s="9">
        <v>44797</v>
      </c>
      <c r="V2567" s="11">
        <v>2</v>
      </c>
      <c r="W2567" s="11" t="str" cm="1">
        <f t="array" ref="W2567">_xlfn.IFS(S2567&lt;=2,"High",S2567=3,"Moderate",S2567&lt;=5,"Low")</f>
        <v>High</v>
      </c>
      <c r="X2567" s="11">
        <v>2</v>
      </c>
      <c r="Y2567" s="11" t="str" cm="1">
        <f t="array" ref="Y2567">_xlfn.IFS(S2567&lt;=2,"High",S2567=3,"Moderate",S2567&lt;=5,"Low")</f>
        <v>High</v>
      </c>
      <c r="Z2567" s="11">
        <v>2</v>
      </c>
      <c r="AA2567" s="11" t="str" cm="1">
        <f t="array" ref="AA2567">_xlfn.IFS(S2567&lt;=2,"High",S2567=3,"Moderate",S2567&lt;=5,"Low")</f>
        <v>High</v>
      </c>
      <c r="AB2567" s="9">
        <v>44936</v>
      </c>
      <c r="AC2567" s="11" t="s">
        <v>67</v>
      </c>
      <c r="AD2567" s="11" t="s">
        <v>41</v>
      </c>
      <c r="AE2567" s="11" t="s">
        <v>72</v>
      </c>
      <c r="AF2567" s="11">
        <v>5</v>
      </c>
      <c r="AG2567" s="12">
        <v>569.5</v>
      </c>
      <c r="AH2567" s="11">
        <v>61</v>
      </c>
      <c r="AI2567" s="11" t="str" cm="1">
        <f t="array" ref="AI2567">_xlfn.IFS(AH2567&lt;=25,"Young",AH2567&lt;=50,"Adult",AH2567&gt;50,"Old")</f>
        <v>Old</v>
      </c>
    </row>
    <row r="2568" spans="1:35" x14ac:dyDescent="0.35">
      <c r="A2568" s="7">
        <v>3115</v>
      </c>
      <c r="B2568" s="5">
        <v>44389</v>
      </c>
      <c r="C2568" s="6">
        <f t="shared" ca="1" si="40"/>
        <v>4.8555555555555552</v>
      </c>
      <c r="D2568" s="7" t="s">
        <v>105</v>
      </c>
      <c r="E2568" s="7" t="s">
        <v>73</v>
      </c>
      <c r="F2568" s="7" t="s">
        <v>29</v>
      </c>
      <c r="G2568" s="7" t="s">
        <v>30</v>
      </c>
      <c r="H2568" s="7" t="s">
        <v>44</v>
      </c>
      <c r="I2568" s="7" t="s">
        <v>32</v>
      </c>
      <c r="J2568" s="7" t="s">
        <v>33</v>
      </c>
      <c r="K2568" s="7" t="s">
        <v>95</v>
      </c>
      <c r="L2568" s="5">
        <v>23377</v>
      </c>
      <c r="M2568" s="7" t="s">
        <v>35</v>
      </c>
      <c r="N2568" s="7" t="s">
        <v>36</v>
      </c>
      <c r="O2568" s="7" t="s">
        <v>48</v>
      </c>
      <c r="P2568" s="7" t="s">
        <v>76</v>
      </c>
      <c r="Q2568" s="7" t="s">
        <v>39</v>
      </c>
      <c r="R2568" s="7" cm="1">
        <f t="array" ref="R2568">_xlfn.IFS(Table3[[#This Row],[Performance Levels]]="Exceeds",4,Table3[[#This Row],[Performance Levels]]="Fully Meets",3,Table3[[#This Row],[Performance Levels]]="PIP",1,Table3[[#This Row],[Performance Levels]]="Needs Improvement",2)</f>
        <v>3</v>
      </c>
      <c r="S2568" s="7">
        <v>4</v>
      </c>
      <c r="T2568" s="7" t="str" cm="1">
        <f t="array" ref="T2568">_xlfn.IFS(S2568&lt;=2,"Excellent",S2568=3,"Average",S2568&lt;=5,"Poor")</f>
        <v>Poor</v>
      </c>
      <c r="U2568" s="5">
        <v>45106</v>
      </c>
      <c r="V2568" s="7">
        <v>1</v>
      </c>
      <c r="W2568" s="7" t="str" cm="1">
        <f t="array" ref="W2568">_xlfn.IFS(S2568&lt;=2,"High",S2568=3,"Moderate",S2568&lt;=5,"Low")</f>
        <v>Low</v>
      </c>
      <c r="X2568" s="7">
        <v>3</v>
      </c>
      <c r="Y2568" s="7" t="str" cm="1">
        <f t="array" ref="Y2568">_xlfn.IFS(S2568&lt;=2,"High",S2568=3,"Moderate",S2568&lt;=5,"Low")</f>
        <v>Low</v>
      </c>
      <c r="Z2568" s="7">
        <v>5</v>
      </c>
      <c r="AA2568" s="7" t="str" cm="1">
        <f t="array" ref="AA2568">_xlfn.IFS(S2568&lt;=2,"High",S2568=3,"Moderate",S2568&lt;=5,"Low")</f>
        <v>Low</v>
      </c>
      <c r="AB2568" s="5">
        <v>45109</v>
      </c>
      <c r="AC2568" s="7" t="s">
        <v>67</v>
      </c>
      <c r="AD2568" s="7" t="s">
        <v>41</v>
      </c>
      <c r="AE2568" s="7" t="s">
        <v>51</v>
      </c>
      <c r="AF2568" s="7">
        <v>3</v>
      </c>
      <c r="AG2568" s="8">
        <v>386.26</v>
      </c>
      <c r="AH2568" s="7">
        <v>57</v>
      </c>
      <c r="AI2568" s="7" t="str" cm="1">
        <f t="array" ref="AI2568">_xlfn.IFS(AH2568&lt;=25,"Young",AH2568&lt;=50,"Adult",AH2568&gt;50,"Old")</f>
        <v>Old</v>
      </c>
    </row>
    <row r="2569" spans="1:35" x14ac:dyDescent="0.35">
      <c r="A2569" s="11">
        <v>3116</v>
      </c>
      <c r="B2569" s="9">
        <v>44259</v>
      </c>
      <c r="C2569" s="10">
        <f t="shared" ca="1" si="40"/>
        <v>5.2111111111111112</v>
      </c>
      <c r="D2569" s="11" t="s">
        <v>105</v>
      </c>
      <c r="E2569" s="11" t="s">
        <v>80</v>
      </c>
      <c r="F2569" s="11" t="s">
        <v>29</v>
      </c>
      <c r="G2569" s="11" t="s">
        <v>45</v>
      </c>
      <c r="H2569" s="11" t="s">
        <v>55</v>
      </c>
      <c r="I2569" s="11" t="s">
        <v>32</v>
      </c>
      <c r="J2569" s="11" t="s">
        <v>33</v>
      </c>
      <c r="K2569" s="11" t="s">
        <v>69</v>
      </c>
      <c r="L2569" s="9">
        <v>29883</v>
      </c>
      <c r="M2569" s="11" t="s">
        <v>35</v>
      </c>
      <c r="N2569" s="11" t="s">
        <v>36</v>
      </c>
      <c r="O2569" s="11" t="s">
        <v>48</v>
      </c>
      <c r="P2569" s="11" t="s">
        <v>66</v>
      </c>
      <c r="Q2569" s="11" t="s">
        <v>39</v>
      </c>
      <c r="R2569" s="11" cm="1">
        <f t="array" ref="R2569">_xlfn.IFS(Table3[[#This Row],[Performance Levels]]="Exceeds",4,Table3[[#This Row],[Performance Levels]]="Fully Meets",3,Table3[[#This Row],[Performance Levels]]="PIP",1,Table3[[#This Row],[Performance Levels]]="Needs Improvement",2)</f>
        <v>3</v>
      </c>
      <c r="S2569" s="11">
        <v>5</v>
      </c>
      <c r="T2569" s="11" t="str" cm="1">
        <f t="array" ref="T2569">_xlfn.IFS(S2569&lt;=2,"Excellent",S2569=3,"Average",S2569&lt;=5,"Poor")</f>
        <v>Poor</v>
      </c>
      <c r="U2569" s="9">
        <v>45003</v>
      </c>
      <c r="V2569" s="11">
        <v>2</v>
      </c>
      <c r="W2569" s="11" t="str" cm="1">
        <f t="array" ref="W2569">_xlfn.IFS(S2569&lt;=2,"High",S2569=3,"Moderate",S2569&lt;=5,"Low")</f>
        <v>Low</v>
      </c>
      <c r="X2569" s="11">
        <v>1</v>
      </c>
      <c r="Y2569" s="11" t="str" cm="1">
        <f t="array" ref="Y2569">_xlfn.IFS(S2569&lt;=2,"High",S2569=3,"Moderate",S2569&lt;=5,"Low")</f>
        <v>Low</v>
      </c>
      <c r="Z2569" s="11">
        <v>4</v>
      </c>
      <c r="AA2569" s="11" t="str" cm="1">
        <f t="array" ref="AA2569">_xlfn.IFS(S2569&lt;=2,"High",S2569=3,"Moderate",S2569&lt;=5,"Low")</f>
        <v>Low</v>
      </c>
      <c r="AB2569" s="9">
        <v>44796</v>
      </c>
      <c r="AC2569" s="11" t="s">
        <v>61</v>
      </c>
      <c r="AD2569" s="11" t="s">
        <v>50</v>
      </c>
      <c r="AE2569" s="11" t="s">
        <v>42</v>
      </c>
      <c r="AF2569" s="11">
        <v>4</v>
      </c>
      <c r="AG2569" s="12">
        <v>323.12</v>
      </c>
      <c r="AH2569" s="11">
        <v>40</v>
      </c>
      <c r="AI2569" s="11" t="str" cm="1">
        <f t="array" ref="AI2569">_xlfn.IFS(AH2569&lt;=25,"Young",AH2569&lt;=50,"Adult",AH2569&gt;50,"Old")</f>
        <v>Adult</v>
      </c>
    </row>
    <row r="2570" spans="1:35" x14ac:dyDescent="0.35">
      <c r="A2570" s="7">
        <v>3117</v>
      </c>
      <c r="B2570" s="5">
        <v>43765</v>
      </c>
      <c r="C2570" s="6">
        <f t="shared" ca="1" si="40"/>
        <v>6.5638888888888891</v>
      </c>
      <c r="D2570" s="7" t="s">
        <v>105</v>
      </c>
      <c r="E2570" s="7" t="s">
        <v>53</v>
      </c>
      <c r="F2570" s="7" t="s">
        <v>29</v>
      </c>
      <c r="G2570" s="7" t="s">
        <v>45</v>
      </c>
      <c r="H2570" s="7" t="s">
        <v>31</v>
      </c>
      <c r="I2570" s="7" t="s">
        <v>45</v>
      </c>
      <c r="J2570" s="7" t="s">
        <v>33</v>
      </c>
      <c r="K2570" s="7" t="s">
        <v>57</v>
      </c>
      <c r="L2570" s="5">
        <v>51849</v>
      </c>
      <c r="M2570" s="7" t="s">
        <v>35</v>
      </c>
      <c r="N2570" s="7" t="s">
        <v>36</v>
      </c>
      <c r="O2570" s="7" t="s">
        <v>37</v>
      </c>
      <c r="P2570" s="7" t="s">
        <v>66</v>
      </c>
      <c r="Q2570" s="7" t="s">
        <v>39</v>
      </c>
      <c r="R2570" s="7" cm="1">
        <f t="array" ref="R2570">_xlfn.IFS(Table3[[#This Row],[Performance Levels]]="Exceeds",4,Table3[[#This Row],[Performance Levels]]="Fully Meets",3,Table3[[#This Row],[Performance Levels]]="PIP",1,Table3[[#This Row],[Performance Levels]]="Needs Improvement",2)</f>
        <v>3</v>
      </c>
      <c r="S2570" s="7">
        <v>2</v>
      </c>
      <c r="T2570" s="7" t="str" cm="1">
        <f t="array" ref="T2570">_xlfn.IFS(S2570&lt;=2,"Excellent",S2570=3,"Average",S2570&lt;=5,"Poor")</f>
        <v>Excellent</v>
      </c>
      <c r="U2570" s="5">
        <v>44803</v>
      </c>
      <c r="V2570" s="7">
        <v>2</v>
      </c>
      <c r="W2570" s="7" t="str" cm="1">
        <f t="array" ref="W2570">_xlfn.IFS(S2570&lt;=2,"High",S2570=3,"Moderate",S2570&lt;=5,"Low")</f>
        <v>High</v>
      </c>
      <c r="X2570" s="7">
        <v>3</v>
      </c>
      <c r="Y2570" s="7" t="str" cm="1">
        <f t="array" ref="Y2570">_xlfn.IFS(S2570&lt;=2,"High",S2570=3,"Moderate",S2570&lt;=5,"Low")</f>
        <v>High</v>
      </c>
      <c r="Z2570" s="7">
        <v>1</v>
      </c>
      <c r="AA2570" s="7" t="str" cm="1">
        <f t="array" ref="AA2570">_xlfn.IFS(S2570&lt;=2,"High",S2570=3,"Moderate",S2570&lt;=5,"Low")</f>
        <v>High</v>
      </c>
      <c r="AB2570" s="5">
        <v>45032</v>
      </c>
      <c r="AC2570" s="7" t="s">
        <v>91</v>
      </c>
      <c r="AD2570" s="7" t="s">
        <v>50</v>
      </c>
      <c r="AE2570" s="7" t="s">
        <v>72</v>
      </c>
      <c r="AF2570" s="7">
        <v>5</v>
      </c>
      <c r="AG2570" s="8">
        <v>461.57</v>
      </c>
      <c r="AH2570" s="7">
        <v>78</v>
      </c>
      <c r="AI2570" s="7" t="str" cm="1">
        <f t="array" ref="AI2570">_xlfn.IFS(AH2570&lt;=25,"Young",AH2570&lt;=50,"Adult",AH2570&gt;50,"Old")</f>
        <v>Old</v>
      </c>
    </row>
    <row r="2571" spans="1:35" x14ac:dyDescent="0.35">
      <c r="A2571" s="11">
        <v>3118</v>
      </c>
      <c r="B2571" s="9">
        <v>43493</v>
      </c>
      <c r="C2571" s="10">
        <f t="shared" ca="1" si="40"/>
        <v>7.3111111111111109</v>
      </c>
      <c r="D2571" s="11" t="s">
        <v>105</v>
      </c>
      <c r="E2571" s="11" t="s">
        <v>68</v>
      </c>
      <c r="F2571" s="11" t="s">
        <v>107</v>
      </c>
      <c r="G2571" s="11" t="s">
        <v>45</v>
      </c>
      <c r="H2571" s="11" t="s">
        <v>44</v>
      </c>
      <c r="I2571" s="11" t="s">
        <v>54</v>
      </c>
      <c r="J2571" s="11" t="s">
        <v>33</v>
      </c>
      <c r="K2571" s="11" t="s">
        <v>101</v>
      </c>
      <c r="L2571" s="9">
        <v>20803</v>
      </c>
      <c r="M2571" s="11" t="s">
        <v>35</v>
      </c>
      <c r="N2571" s="11" t="s">
        <v>36</v>
      </c>
      <c r="O2571" s="11" t="s">
        <v>71</v>
      </c>
      <c r="P2571" s="11" t="s">
        <v>76</v>
      </c>
      <c r="Q2571" s="11" t="s">
        <v>39</v>
      </c>
      <c r="R2571" s="11" cm="1">
        <f t="array" ref="R2571">_xlfn.IFS(Table3[[#This Row],[Performance Levels]]="Exceeds",4,Table3[[#This Row],[Performance Levels]]="Fully Meets",3,Table3[[#This Row],[Performance Levels]]="PIP",1,Table3[[#This Row],[Performance Levels]]="Needs Improvement",2)</f>
        <v>3</v>
      </c>
      <c r="S2571" s="11">
        <v>2</v>
      </c>
      <c r="T2571" s="11" t="str" cm="1">
        <f t="array" ref="T2571">_xlfn.IFS(S2571&lt;=2,"Excellent",S2571=3,"Average",S2571&lt;=5,"Poor")</f>
        <v>Excellent</v>
      </c>
      <c r="U2571" s="9">
        <v>44859</v>
      </c>
      <c r="V2571" s="11">
        <v>3</v>
      </c>
      <c r="W2571" s="11" t="str" cm="1">
        <f t="array" ref="W2571">_xlfn.IFS(S2571&lt;=2,"High",S2571=3,"Moderate",S2571&lt;=5,"Low")</f>
        <v>High</v>
      </c>
      <c r="X2571" s="11">
        <v>2</v>
      </c>
      <c r="Y2571" s="11" t="str" cm="1">
        <f t="array" ref="Y2571">_xlfn.IFS(S2571&lt;=2,"High",S2571=3,"Moderate",S2571&lt;=5,"Low")</f>
        <v>High</v>
      </c>
      <c r="Z2571" s="11">
        <v>3</v>
      </c>
      <c r="AA2571" s="11" t="str" cm="1">
        <f t="array" ref="AA2571">_xlfn.IFS(S2571&lt;=2,"High",S2571=3,"Moderate",S2571&lt;=5,"Low")</f>
        <v>High</v>
      </c>
      <c r="AB2571" s="9">
        <v>44871</v>
      </c>
      <c r="AC2571" s="11" t="s">
        <v>67</v>
      </c>
      <c r="AD2571" s="11" t="s">
        <v>50</v>
      </c>
      <c r="AE2571" s="11" t="s">
        <v>51</v>
      </c>
      <c r="AF2571" s="11">
        <v>2</v>
      </c>
      <c r="AG2571" s="12">
        <v>543.74</v>
      </c>
      <c r="AH2571" s="11">
        <v>63</v>
      </c>
      <c r="AI2571" s="11" t="str" cm="1">
        <f t="array" ref="AI2571">_xlfn.IFS(AH2571&lt;=25,"Young",AH2571&lt;=50,"Adult",AH2571&gt;50,"Old")</f>
        <v>Old</v>
      </c>
    </row>
    <row r="2572" spans="1:35" x14ac:dyDescent="0.35">
      <c r="A2572" s="7">
        <v>3119</v>
      </c>
      <c r="B2572" s="5">
        <v>44206</v>
      </c>
      <c r="C2572" s="6">
        <f t="shared" ca="1" si="40"/>
        <v>5.3611111111111107</v>
      </c>
      <c r="D2572" s="7" t="s">
        <v>27</v>
      </c>
      <c r="E2572" s="7" t="s">
        <v>80</v>
      </c>
      <c r="F2572" s="7" t="s">
        <v>29</v>
      </c>
      <c r="G2572" s="7" t="s">
        <v>45</v>
      </c>
      <c r="H2572" s="7" t="s">
        <v>31</v>
      </c>
      <c r="I2572" s="7" t="s">
        <v>45</v>
      </c>
      <c r="J2572" s="7" t="s">
        <v>33</v>
      </c>
      <c r="K2572" s="7" t="s">
        <v>64</v>
      </c>
      <c r="L2572" s="5">
        <v>34125</v>
      </c>
      <c r="M2572" s="7" t="s">
        <v>35</v>
      </c>
      <c r="N2572" s="7" t="s">
        <v>47</v>
      </c>
      <c r="O2572" s="7" t="s">
        <v>59</v>
      </c>
      <c r="P2572" s="7" t="s">
        <v>60</v>
      </c>
      <c r="Q2572" s="7" t="s">
        <v>39</v>
      </c>
      <c r="R2572" s="7" cm="1">
        <f t="array" ref="R2572">_xlfn.IFS(Table3[[#This Row],[Performance Levels]]="Exceeds",4,Table3[[#This Row],[Performance Levels]]="Fully Meets",3,Table3[[#This Row],[Performance Levels]]="PIP",1,Table3[[#This Row],[Performance Levels]]="Needs Improvement",2)</f>
        <v>3</v>
      </c>
      <c r="S2572" s="7">
        <v>5</v>
      </c>
      <c r="T2572" s="7" t="str" cm="1">
        <f t="array" ref="T2572">_xlfn.IFS(S2572&lt;=2,"Excellent",S2572=3,"Average",S2572&lt;=5,"Poor")</f>
        <v>Poor</v>
      </c>
      <c r="U2572" s="5">
        <v>44918</v>
      </c>
      <c r="V2572" s="7">
        <v>4</v>
      </c>
      <c r="W2572" s="7" t="str" cm="1">
        <f t="array" ref="W2572">_xlfn.IFS(S2572&lt;=2,"High",S2572=3,"Moderate",S2572&lt;=5,"Low")</f>
        <v>Low</v>
      </c>
      <c r="X2572" s="7">
        <v>5</v>
      </c>
      <c r="Y2572" s="7" t="str" cm="1">
        <f t="array" ref="Y2572">_xlfn.IFS(S2572&lt;=2,"High",S2572=3,"Moderate",S2572&lt;=5,"Low")</f>
        <v>Low</v>
      </c>
      <c r="Z2572" s="7">
        <v>2</v>
      </c>
      <c r="AA2572" s="7" t="str" cm="1">
        <f t="array" ref="AA2572">_xlfn.IFS(S2572&lt;=2,"High",S2572=3,"Moderate",S2572&lt;=5,"Low")</f>
        <v>Low</v>
      </c>
      <c r="AB2572" s="5">
        <v>44983</v>
      </c>
      <c r="AC2572" s="7" t="s">
        <v>40</v>
      </c>
      <c r="AD2572" s="7" t="s">
        <v>50</v>
      </c>
      <c r="AE2572" s="7" t="s">
        <v>72</v>
      </c>
      <c r="AF2572" s="7">
        <v>1</v>
      </c>
      <c r="AG2572" s="8">
        <v>899.2</v>
      </c>
      <c r="AH2572" s="7">
        <v>28</v>
      </c>
      <c r="AI2572" s="7" t="str" cm="1">
        <f t="array" ref="AI2572">_xlfn.IFS(AH2572&lt;=25,"Young",AH2572&lt;=50,"Adult",AH2572&gt;50,"Old")</f>
        <v>Adult</v>
      </c>
    </row>
    <row r="2573" spans="1:35" x14ac:dyDescent="0.35">
      <c r="A2573" s="11">
        <v>3120</v>
      </c>
      <c r="B2573" s="9">
        <v>44413</v>
      </c>
      <c r="C2573" s="10">
        <f t="shared" ca="1" si="40"/>
        <v>4.791666666666667</v>
      </c>
      <c r="D2573" s="11" t="s">
        <v>27</v>
      </c>
      <c r="E2573" s="11" t="s">
        <v>53</v>
      </c>
      <c r="F2573" s="11" t="s">
        <v>29</v>
      </c>
      <c r="G2573" s="11" t="s">
        <v>45</v>
      </c>
      <c r="H2573" s="11" t="s">
        <v>44</v>
      </c>
      <c r="I2573" s="11" t="s">
        <v>54</v>
      </c>
      <c r="J2573" s="11" t="s">
        <v>33</v>
      </c>
      <c r="K2573" s="11" t="s">
        <v>46</v>
      </c>
      <c r="L2573" s="9">
        <v>53361</v>
      </c>
      <c r="M2573" s="11" t="s">
        <v>35</v>
      </c>
      <c r="N2573" s="11" t="s">
        <v>36</v>
      </c>
      <c r="O2573" s="11" t="s">
        <v>83</v>
      </c>
      <c r="P2573" s="11" t="s">
        <v>38</v>
      </c>
      <c r="Q2573" s="11" t="s">
        <v>39</v>
      </c>
      <c r="R2573" s="11" cm="1">
        <f t="array" ref="R2573">_xlfn.IFS(Table3[[#This Row],[Performance Levels]]="Exceeds",4,Table3[[#This Row],[Performance Levels]]="Fully Meets",3,Table3[[#This Row],[Performance Levels]]="PIP",1,Table3[[#This Row],[Performance Levels]]="Needs Improvement",2)</f>
        <v>3</v>
      </c>
      <c r="S2573" s="11">
        <v>4</v>
      </c>
      <c r="T2573" s="11" t="str" cm="1">
        <f t="array" ref="T2573">_xlfn.IFS(S2573&lt;=2,"Excellent",S2573=3,"Average",S2573&lt;=5,"Poor")</f>
        <v>Poor</v>
      </c>
      <c r="U2573" s="9">
        <v>45026</v>
      </c>
      <c r="V2573" s="11">
        <v>1</v>
      </c>
      <c r="W2573" s="11" t="str" cm="1">
        <f t="array" ref="W2573">_xlfn.IFS(S2573&lt;=2,"High",S2573=3,"Moderate",S2573&lt;=5,"Low")</f>
        <v>Low</v>
      </c>
      <c r="X2573" s="11">
        <v>5</v>
      </c>
      <c r="Y2573" s="11" t="str" cm="1">
        <f t="array" ref="Y2573">_xlfn.IFS(S2573&lt;=2,"High",S2573=3,"Moderate",S2573&lt;=5,"Low")</f>
        <v>Low</v>
      </c>
      <c r="Z2573" s="11">
        <v>3</v>
      </c>
      <c r="AA2573" s="11" t="str" cm="1">
        <f t="array" ref="AA2573">_xlfn.IFS(S2573&lt;=2,"High",S2573=3,"Moderate",S2573&lt;=5,"Low")</f>
        <v>Low</v>
      </c>
      <c r="AB2573" s="9">
        <v>45112</v>
      </c>
      <c r="AC2573" s="11" t="s">
        <v>61</v>
      </c>
      <c r="AD2573" s="11" t="s">
        <v>50</v>
      </c>
      <c r="AE2573" s="11" t="s">
        <v>51</v>
      </c>
      <c r="AF2573" s="11">
        <v>2</v>
      </c>
      <c r="AG2573" s="12">
        <v>144.25</v>
      </c>
      <c r="AH2573" s="11">
        <v>75</v>
      </c>
      <c r="AI2573" s="11" t="str" cm="1">
        <f t="array" ref="AI2573">_xlfn.IFS(AH2573&lt;=25,"Young",AH2573&lt;=50,"Adult",AH2573&gt;50,"Old")</f>
        <v>Old</v>
      </c>
    </row>
    <row r="2574" spans="1:35" x14ac:dyDescent="0.35">
      <c r="A2574" s="7">
        <v>3121</v>
      </c>
      <c r="B2574" s="5">
        <v>44872</v>
      </c>
      <c r="C2574" s="6">
        <f t="shared" ca="1" si="40"/>
        <v>3.536111111111111</v>
      </c>
      <c r="D2574" s="7" t="s">
        <v>27</v>
      </c>
      <c r="E2574" s="7" t="s">
        <v>93</v>
      </c>
      <c r="F2574" s="7" t="s">
        <v>29</v>
      </c>
      <c r="G2574" s="7" t="s">
        <v>45</v>
      </c>
      <c r="H2574" s="7" t="s">
        <v>31</v>
      </c>
      <c r="I2574" s="7" t="s">
        <v>54</v>
      </c>
      <c r="J2574" s="7" t="s">
        <v>33</v>
      </c>
      <c r="K2574" s="7" t="s">
        <v>95</v>
      </c>
      <c r="L2574" s="5">
        <v>54713</v>
      </c>
      <c r="M2574" s="7" t="s">
        <v>35</v>
      </c>
      <c r="N2574" s="7" t="s">
        <v>36</v>
      </c>
      <c r="O2574" s="7" t="s">
        <v>71</v>
      </c>
      <c r="P2574" s="7" t="s">
        <v>60</v>
      </c>
      <c r="Q2574" s="7" t="s">
        <v>39</v>
      </c>
      <c r="R2574" s="7" cm="1">
        <f t="array" ref="R2574">_xlfn.IFS(Table3[[#This Row],[Performance Levels]]="Exceeds",4,Table3[[#This Row],[Performance Levels]]="Fully Meets",3,Table3[[#This Row],[Performance Levels]]="PIP",1,Table3[[#This Row],[Performance Levels]]="Needs Improvement",2)</f>
        <v>3</v>
      </c>
      <c r="S2574" s="7">
        <v>4</v>
      </c>
      <c r="T2574" s="7" t="str" cm="1">
        <f t="array" ref="T2574">_xlfn.IFS(S2574&lt;=2,"Excellent",S2574=3,"Average",S2574&lt;=5,"Poor")</f>
        <v>Poor</v>
      </c>
      <c r="U2574" s="5">
        <v>45029</v>
      </c>
      <c r="V2574" s="7">
        <v>4</v>
      </c>
      <c r="W2574" s="7" t="str" cm="1">
        <f t="array" ref="W2574">_xlfn.IFS(S2574&lt;=2,"High",S2574=3,"Moderate",S2574&lt;=5,"Low")</f>
        <v>Low</v>
      </c>
      <c r="X2574" s="7">
        <v>1</v>
      </c>
      <c r="Y2574" s="7" t="str" cm="1">
        <f t="array" ref="Y2574">_xlfn.IFS(S2574&lt;=2,"High",S2574=3,"Moderate",S2574&lt;=5,"Low")</f>
        <v>Low</v>
      </c>
      <c r="Z2574" s="7">
        <v>3</v>
      </c>
      <c r="AA2574" s="7" t="str" cm="1">
        <f t="array" ref="AA2574">_xlfn.IFS(S2574&lt;=2,"High",S2574=3,"Moderate",S2574&lt;=5,"Low")</f>
        <v>Low</v>
      </c>
      <c r="AB2574" s="5">
        <v>45038</v>
      </c>
      <c r="AC2574" s="7" t="s">
        <v>40</v>
      </c>
      <c r="AD2574" s="7" t="s">
        <v>50</v>
      </c>
      <c r="AE2574" s="7" t="s">
        <v>42</v>
      </c>
      <c r="AF2574" s="7">
        <v>1</v>
      </c>
      <c r="AG2574" s="8">
        <v>854.54</v>
      </c>
      <c r="AH2574" s="7">
        <v>73</v>
      </c>
      <c r="AI2574" s="7" t="str" cm="1">
        <f t="array" ref="AI2574">_xlfn.IFS(AH2574&lt;=25,"Young",AH2574&lt;=50,"Adult",AH2574&gt;50,"Old")</f>
        <v>Old</v>
      </c>
    </row>
    <row r="2575" spans="1:35" x14ac:dyDescent="0.35">
      <c r="A2575" s="11">
        <v>3123</v>
      </c>
      <c r="B2575" s="9">
        <v>44389</v>
      </c>
      <c r="C2575" s="10">
        <f t="shared" ca="1" si="40"/>
        <v>4.8555555555555552</v>
      </c>
      <c r="D2575" s="11" t="s">
        <v>27</v>
      </c>
      <c r="E2575" s="11" t="s">
        <v>63</v>
      </c>
      <c r="F2575" s="11" t="s">
        <v>29</v>
      </c>
      <c r="G2575" s="11" t="s">
        <v>54</v>
      </c>
      <c r="H2575" s="11" t="s">
        <v>31</v>
      </c>
      <c r="I2575" s="11" t="s">
        <v>45</v>
      </c>
      <c r="J2575" s="11" t="s">
        <v>33</v>
      </c>
      <c r="K2575" s="11" t="s">
        <v>88</v>
      </c>
      <c r="L2575" s="9">
        <v>18751</v>
      </c>
      <c r="M2575" s="11" t="s">
        <v>35</v>
      </c>
      <c r="N2575" s="11" t="s">
        <v>47</v>
      </c>
      <c r="O2575" s="11" t="s">
        <v>48</v>
      </c>
      <c r="P2575" s="11" t="s">
        <v>66</v>
      </c>
      <c r="Q2575" s="11" t="s">
        <v>39</v>
      </c>
      <c r="R2575" s="11" cm="1">
        <f t="array" ref="R2575">_xlfn.IFS(Table3[[#This Row],[Performance Levels]]="Exceeds",4,Table3[[#This Row],[Performance Levels]]="Fully Meets",3,Table3[[#This Row],[Performance Levels]]="PIP",1,Table3[[#This Row],[Performance Levels]]="Needs Improvement",2)</f>
        <v>3</v>
      </c>
      <c r="S2575" s="11">
        <v>4</v>
      </c>
      <c r="T2575" s="11" t="str" cm="1">
        <f t="array" ref="T2575">_xlfn.IFS(S2575&lt;=2,"Excellent",S2575=3,"Average",S2575&lt;=5,"Poor")</f>
        <v>Poor</v>
      </c>
      <c r="U2575" s="9">
        <v>45119</v>
      </c>
      <c r="V2575" s="11">
        <v>5</v>
      </c>
      <c r="W2575" s="11" t="str" cm="1">
        <f t="array" ref="W2575">_xlfn.IFS(S2575&lt;=2,"High",S2575=3,"Moderate",S2575&lt;=5,"Low")</f>
        <v>Low</v>
      </c>
      <c r="X2575" s="11">
        <v>2</v>
      </c>
      <c r="Y2575" s="11" t="str" cm="1">
        <f t="array" ref="Y2575">_xlfn.IFS(S2575&lt;=2,"High",S2575=3,"Moderate",S2575&lt;=5,"Low")</f>
        <v>Low</v>
      </c>
      <c r="Z2575" s="11">
        <v>2</v>
      </c>
      <c r="AA2575" s="11" t="str" cm="1">
        <f t="array" ref="AA2575">_xlfn.IFS(S2575&lt;=2,"High",S2575=3,"Moderate",S2575&lt;=5,"Low")</f>
        <v>Low</v>
      </c>
      <c r="AB2575" s="9">
        <v>44927</v>
      </c>
      <c r="AC2575" s="11" t="s">
        <v>91</v>
      </c>
      <c r="AD2575" s="11" t="s">
        <v>50</v>
      </c>
      <c r="AE2575" s="11" t="s">
        <v>42</v>
      </c>
      <c r="AF2575" s="11">
        <v>4</v>
      </c>
      <c r="AG2575" s="12">
        <v>479</v>
      </c>
      <c r="AH2575" s="11">
        <v>70</v>
      </c>
      <c r="AI2575" s="11" t="str" cm="1">
        <f t="array" ref="AI2575">_xlfn.IFS(AH2575&lt;=25,"Young",AH2575&lt;=50,"Adult",AH2575&gt;50,"Old")</f>
        <v>Old</v>
      </c>
    </row>
    <row r="2576" spans="1:35" x14ac:dyDescent="0.35">
      <c r="A2576" s="7">
        <v>3126</v>
      </c>
      <c r="B2576" s="5">
        <v>44678</v>
      </c>
      <c r="C2576" s="6">
        <f t="shared" ca="1" si="40"/>
        <v>4.0638888888888891</v>
      </c>
      <c r="D2576" s="7" t="s">
        <v>27</v>
      </c>
      <c r="E2576" s="7" t="s">
        <v>73</v>
      </c>
      <c r="F2576" s="7" t="s">
        <v>29</v>
      </c>
      <c r="G2576" s="7" t="s">
        <v>30</v>
      </c>
      <c r="H2576" s="7" t="s">
        <v>31</v>
      </c>
      <c r="I2576" s="7" t="s">
        <v>54</v>
      </c>
      <c r="J2576" s="7" t="s">
        <v>33</v>
      </c>
      <c r="K2576" s="7" t="s">
        <v>95</v>
      </c>
      <c r="L2576" s="5">
        <v>28673</v>
      </c>
      <c r="M2576" s="7" t="s">
        <v>35</v>
      </c>
      <c r="N2576" s="7" t="s">
        <v>47</v>
      </c>
      <c r="O2576" s="7" t="s">
        <v>71</v>
      </c>
      <c r="P2576" s="7" t="s">
        <v>76</v>
      </c>
      <c r="Q2576" s="7" t="s">
        <v>39</v>
      </c>
      <c r="R2576" s="7" cm="1">
        <f t="array" ref="R2576">_xlfn.IFS(Table3[[#This Row],[Performance Levels]]="Exceeds",4,Table3[[#This Row],[Performance Levels]]="Fully Meets",3,Table3[[#This Row],[Performance Levels]]="PIP",1,Table3[[#This Row],[Performance Levels]]="Needs Improvement",2)</f>
        <v>3</v>
      </c>
      <c r="S2576" s="7">
        <v>2</v>
      </c>
      <c r="T2576" s="7" t="str" cm="1">
        <f t="array" ref="T2576">_xlfn.IFS(S2576&lt;=2,"Excellent",S2576=3,"Average",S2576&lt;=5,"Poor")</f>
        <v>Excellent</v>
      </c>
      <c r="U2576" s="5">
        <v>44792</v>
      </c>
      <c r="V2576" s="7">
        <v>4</v>
      </c>
      <c r="W2576" s="7" t="str" cm="1">
        <f t="array" ref="W2576">_xlfn.IFS(S2576&lt;=2,"High",S2576=3,"Moderate",S2576&lt;=5,"Low")</f>
        <v>High</v>
      </c>
      <c r="X2576" s="7">
        <v>5</v>
      </c>
      <c r="Y2576" s="7" t="str" cm="1">
        <f t="array" ref="Y2576">_xlfn.IFS(S2576&lt;=2,"High",S2576=3,"Moderate",S2576&lt;=5,"Low")</f>
        <v>High</v>
      </c>
      <c r="Z2576" s="7">
        <v>1</v>
      </c>
      <c r="AA2576" s="7" t="str" cm="1">
        <f t="array" ref="AA2576">_xlfn.IFS(S2576&lt;=2,"High",S2576=3,"Moderate",S2576&lt;=5,"Low")</f>
        <v>High</v>
      </c>
      <c r="AB2576" s="5">
        <v>45128</v>
      </c>
      <c r="AC2576" s="7" t="s">
        <v>91</v>
      </c>
      <c r="AD2576" s="7" t="s">
        <v>50</v>
      </c>
      <c r="AE2576" s="7" t="s">
        <v>72</v>
      </c>
      <c r="AF2576" s="7">
        <v>4</v>
      </c>
      <c r="AG2576" s="8">
        <v>667.54</v>
      </c>
      <c r="AH2576" s="7">
        <v>44</v>
      </c>
      <c r="AI2576" s="7" t="str" cm="1">
        <f t="array" ref="AI2576">_xlfn.IFS(AH2576&lt;=25,"Young",AH2576&lt;=50,"Adult",AH2576&gt;50,"Old")</f>
        <v>Adult</v>
      </c>
    </row>
    <row r="2577" spans="1:35" x14ac:dyDescent="0.35">
      <c r="A2577" s="11">
        <v>3127</v>
      </c>
      <c r="B2577" s="9">
        <v>44726</v>
      </c>
      <c r="C2577" s="10">
        <f t="shared" ca="1" si="40"/>
        <v>3.9333333333333331</v>
      </c>
      <c r="D2577" s="11" t="s">
        <v>27</v>
      </c>
      <c r="E2577" s="11" t="s">
        <v>80</v>
      </c>
      <c r="F2577" s="11" t="s">
        <v>29</v>
      </c>
      <c r="G2577" s="11" t="s">
        <v>45</v>
      </c>
      <c r="H2577" s="11" t="s">
        <v>44</v>
      </c>
      <c r="I2577" s="11" t="s">
        <v>45</v>
      </c>
      <c r="J2577" s="11" t="s">
        <v>33</v>
      </c>
      <c r="K2577" s="11" t="s">
        <v>95</v>
      </c>
      <c r="L2577" s="9">
        <v>33537</v>
      </c>
      <c r="M2577" s="11" t="s">
        <v>35</v>
      </c>
      <c r="N2577" s="11" t="s">
        <v>47</v>
      </c>
      <c r="O2577" s="11" t="s">
        <v>37</v>
      </c>
      <c r="P2577" s="11" t="s">
        <v>66</v>
      </c>
      <c r="Q2577" s="11" t="s">
        <v>39</v>
      </c>
      <c r="R2577" s="11" cm="1">
        <f t="array" ref="R2577">_xlfn.IFS(Table3[[#This Row],[Performance Levels]]="Exceeds",4,Table3[[#This Row],[Performance Levels]]="Fully Meets",3,Table3[[#This Row],[Performance Levels]]="PIP",1,Table3[[#This Row],[Performance Levels]]="Needs Improvement",2)</f>
        <v>3</v>
      </c>
      <c r="S2577" s="11">
        <v>2</v>
      </c>
      <c r="T2577" s="11" t="str" cm="1">
        <f t="array" ref="T2577">_xlfn.IFS(S2577&lt;=2,"Excellent",S2577=3,"Average",S2577&lt;=5,"Poor")</f>
        <v>Excellent</v>
      </c>
      <c r="U2577" s="9">
        <v>45025</v>
      </c>
      <c r="V2577" s="11">
        <v>4</v>
      </c>
      <c r="W2577" s="11" t="str" cm="1">
        <f t="array" ref="W2577">_xlfn.IFS(S2577&lt;=2,"High",S2577=3,"Moderate",S2577&lt;=5,"Low")</f>
        <v>High</v>
      </c>
      <c r="X2577" s="11">
        <v>5</v>
      </c>
      <c r="Y2577" s="11" t="str" cm="1">
        <f t="array" ref="Y2577">_xlfn.IFS(S2577&lt;=2,"High",S2577=3,"Moderate",S2577&lt;=5,"Low")</f>
        <v>High</v>
      </c>
      <c r="Z2577" s="11">
        <v>5</v>
      </c>
      <c r="AA2577" s="11" t="str" cm="1">
        <f t="array" ref="AA2577">_xlfn.IFS(S2577&lt;=2,"High",S2577=3,"Moderate",S2577&lt;=5,"Low")</f>
        <v>High</v>
      </c>
      <c r="AB2577" s="9">
        <v>44976</v>
      </c>
      <c r="AC2577" s="11" t="s">
        <v>61</v>
      </c>
      <c r="AD2577" s="11" t="s">
        <v>50</v>
      </c>
      <c r="AE2577" s="11" t="s">
        <v>42</v>
      </c>
      <c r="AF2577" s="11">
        <v>5</v>
      </c>
      <c r="AG2577" s="12">
        <v>309.74</v>
      </c>
      <c r="AH2577" s="11">
        <v>31</v>
      </c>
      <c r="AI2577" s="11" t="str" cm="1">
        <f t="array" ref="AI2577">_xlfn.IFS(AH2577&lt;=25,"Young",AH2577&lt;=50,"Adult",AH2577&gt;50,"Old")</f>
        <v>Adult</v>
      </c>
    </row>
    <row r="2578" spans="1:35" x14ac:dyDescent="0.35">
      <c r="A2578" s="7">
        <v>3128</v>
      </c>
      <c r="B2578" s="5">
        <v>43478</v>
      </c>
      <c r="C2578" s="6">
        <f t="shared" ca="1" si="40"/>
        <v>7.3527777777777779</v>
      </c>
      <c r="D2578" s="7" t="s">
        <v>27</v>
      </c>
      <c r="E2578" s="7" t="s">
        <v>53</v>
      </c>
      <c r="F2578" s="7" t="s">
        <v>29</v>
      </c>
      <c r="G2578" s="7" t="s">
        <v>45</v>
      </c>
      <c r="H2578" s="7" t="s">
        <v>44</v>
      </c>
      <c r="I2578" s="7" t="s">
        <v>32</v>
      </c>
      <c r="J2578" s="7" t="s">
        <v>33</v>
      </c>
      <c r="K2578" s="7" t="s">
        <v>69</v>
      </c>
      <c r="L2578" s="5">
        <v>27134</v>
      </c>
      <c r="M2578" s="7" t="s">
        <v>35</v>
      </c>
      <c r="N2578" s="7" t="s">
        <v>36</v>
      </c>
      <c r="O2578" s="7" t="s">
        <v>71</v>
      </c>
      <c r="P2578" s="7" t="s">
        <v>38</v>
      </c>
      <c r="Q2578" s="7" t="s">
        <v>39</v>
      </c>
      <c r="R2578" s="7" cm="1">
        <f t="array" ref="R2578">_xlfn.IFS(Table3[[#This Row],[Performance Levels]]="Exceeds",4,Table3[[#This Row],[Performance Levels]]="Fully Meets",3,Table3[[#This Row],[Performance Levels]]="PIP",1,Table3[[#This Row],[Performance Levels]]="Needs Improvement",2)</f>
        <v>3</v>
      </c>
      <c r="S2578" s="7">
        <v>2</v>
      </c>
      <c r="T2578" s="7" t="str" cm="1">
        <f t="array" ref="T2578">_xlfn.IFS(S2578&lt;=2,"Excellent",S2578=3,"Average",S2578&lt;=5,"Poor")</f>
        <v>Excellent</v>
      </c>
      <c r="U2578" s="5">
        <v>45041</v>
      </c>
      <c r="V2578" s="7">
        <v>3</v>
      </c>
      <c r="W2578" s="7" t="str" cm="1">
        <f t="array" ref="W2578">_xlfn.IFS(S2578&lt;=2,"High",S2578=3,"Moderate",S2578&lt;=5,"Low")</f>
        <v>High</v>
      </c>
      <c r="X2578" s="7">
        <v>5</v>
      </c>
      <c r="Y2578" s="7" t="str" cm="1">
        <f t="array" ref="Y2578">_xlfn.IFS(S2578&lt;=2,"High",S2578=3,"Moderate",S2578&lt;=5,"Low")</f>
        <v>High</v>
      </c>
      <c r="Z2578" s="7">
        <v>4</v>
      </c>
      <c r="AA2578" s="7" t="str" cm="1">
        <f t="array" ref="AA2578">_xlfn.IFS(S2578&lt;=2,"High",S2578=3,"Moderate",S2578&lt;=5,"Low")</f>
        <v>High</v>
      </c>
      <c r="AB2578" s="5">
        <v>44985</v>
      </c>
      <c r="AC2578" s="7" t="s">
        <v>91</v>
      </c>
      <c r="AD2578" s="7" t="s">
        <v>41</v>
      </c>
      <c r="AE2578" s="7" t="s">
        <v>62</v>
      </c>
      <c r="AF2578" s="7">
        <v>1</v>
      </c>
      <c r="AG2578" s="8">
        <v>830.63</v>
      </c>
      <c r="AH2578" s="7">
        <v>45</v>
      </c>
      <c r="AI2578" s="7" t="str" cm="1">
        <f t="array" ref="AI2578">_xlfn.IFS(AH2578&lt;=25,"Young",AH2578&lt;=50,"Adult",AH2578&gt;50,"Old")</f>
        <v>Adult</v>
      </c>
    </row>
    <row r="2579" spans="1:35" x14ac:dyDescent="0.35">
      <c r="A2579" s="11">
        <v>3129</v>
      </c>
      <c r="B2579" s="9">
        <v>43637</v>
      </c>
      <c r="C2579" s="10">
        <f t="shared" ca="1" si="40"/>
        <v>6.9138888888888888</v>
      </c>
      <c r="D2579" s="11" t="s">
        <v>27</v>
      </c>
      <c r="E2579" s="11" t="s">
        <v>68</v>
      </c>
      <c r="F2579" s="11" t="s">
        <v>29</v>
      </c>
      <c r="G2579" s="11" t="s">
        <v>54</v>
      </c>
      <c r="H2579" s="11" t="s">
        <v>44</v>
      </c>
      <c r="I2579" s="11" t="s">
        <v>45</v>
      </c>
      <c r="J2579" s="11" t="s">
        <v>33</v>
      </c>
      <c r="K2579" s="11" t="s">
        <v>110</v>
      </c>
      <c r="L2579" s="9">
        <v>31239</v>
      </c>
      <c r="M2579" s="11" t="s">
        <v>35</v>
      </c>
      <c r="N2579" s="11" t="s">
        <v>36</v>
      </c>
      <c r="O2579" s="11" t="s">
        <v>71</v>
      </c>
      <c r="P2579" s="11" t="s">
        <v>38</v>
      </c>
      <c r="Q2579" s="11" t="s">
        <v>39</v>
      </c>
      <c r="R2579" s="11" cm="1">
        <f t="array" ref="R2579">_xlfn.IFS(Table3[[#This Row],[Performance Levels]]="Exceeds",4,Table3[[#This Row],[Performance Levels]]="Fully Meets",3,Table3[[#This Row],[Performance Levels]]="PIP",1,Table3[[#This Row],[Performance Levels]]="Needs Improvement",2)</f>
        <v>3</v>
      </c>
      <c r="S2579" s="11">
        <v>5</v>
      </c>
      <c r="T2579" s="11" t="str" cm="1">
        <f t="array" ref="T2579">_xlfn.IFS(S2579&lt;=2,"Excellent",S2579=3,"Average",S2579&lt;=5,"Poor")</f>
        <v>Poor</v>
      </c>
      <c r="U2579" s="9">
        <v>45016</v>
      </c>
      <c r="V2579" s="11">
        <v>4</v>
      </c>
      <c r="W2579" s="11" t="str" cm="1">
        <f t="array" ref="W2579">_xlfn.IFS(S2579&lt;=2,"High",S2579=3,"Moderate",S2579&lt;=5,"Low")</f>
        <v>Low</v>
      </c>
      <c r="X2579" s="11">
        <v>2</v>
      </c>
      <c r="Y2579" s="11" t="str" cm="1">
        <f t="array" ref="Y2579">_xlfn.IFS(S2579&lt;=2,"High",S2579=3,"Moderate",S2579&lt;=5,"Low")</f>
        <v>Low</v>
      </c>
      <c r="Z2579" s="11">
        <v>4</v>
      </c>
      <c r="AA2579" s="11" t="str" cm="1">
        <f t="array" ref="AA2579">_xlfn.IFS(S2579&lt;=2,"High",S2579=3,"Moderate",S2579&lt;=5,"Low")</f>
        <v>Low</v>
      </c>
      <c r="AB2579" s="9">
        <v>45088</v>
      </c>
      <c r="AC2579" s="11" t="s">
        <v>67</v>
      </c>
      <c r="AD2579" s="11" t="s">
        <v>41</v>
      </c>
      <c r="AE2579" s="11" t="s">
        <v>51</v>
      </c>
      <c r="AF2579" s="11">
        <v>4</v>
      </c>
      <c r="AG2579" s="12">
        <v>277.31</v>
      </c>
      <c r="AH2579" s="11">
        <v>34</v>
      </c>
      <c r="AI2579" s="11" t="str" cm="1">
        <f t="array" ref="AI2579">_xlfn.IFS(AH2579&lt;=25,"Young",AH2579&lt;=50,"Adult",AH2579&gt;50,"Old")</f>
        <v>Adult</v>
      </c>
    </row>
    <row r="2580" spans="1:35" x14ac:dyDescent="0.35">
      <c r="A2580" s="7">
        <v>3130</v>
      </c>
      <c r="B2580" s="5">
        <v>44053</v>
      </c>
      <c r="C2580" s="6">
        <f t="shared" ca="1" si="40"/>
        <v>5.7777777777777777</v>
      </c>
      <c r="D2580" s="7" t="s">
        <v>27</v>
      </c>
      <c r="E2580" s="7" t="s">
        <v>28</v>
      </c>
      <c r="F2580" s="7" t="s">
        <v>29</v>
      </c>
      <c r="G2580" s="7" t="s">
        <v>45</v>
      </c>
      <c r="H2580" s="7" t="s">
        <v>44</v>
      </c>
      <c r="I2580" s="7" t="s">
        <v>32</v>
      </c>
      <c r="J2580" s="7" t="s">
        <v>33</v>
      </c>
      <c r="K2580" s="7" t="s">
        <v>100</v>
      </c>
      <c r="L2580" s="5">
        <v>29715</v>
      </c>
      <c r="M2580" s="7" t="s">
        <v>35</v>
      </c>
      <c r="N2580" s="7" t="s">
        <v>36</v>
      </c>
      <c r="O2580" s="7" t="s">
        <v>71</v>
      </c>
      <c r="P2580" s="7" t="s">
        <v>38</v>
      </c>
      <c r="Q2580" s="7" t="s">
        <v>39</v>
      </c>
      <c r="R2580" s="7" cm="1">
        <f t="array" ref="R2580">_xlfn.IFS(Table3[[#This Row],[Performance Levels]]="Exceeds",4,Table3[[#This Row],[Performance Levels]]="Fully Meets",3,Table3[[#This Row],[Performance Levels]]="PIP",1,Table3[[#This Row],[Performance Levels]]="Needs Improvement",2)</f>
        <v>3</v>
      </c>
      <c r="S2580" s="7">
        <v>5</v>
      </c>
      <c r="T2580" s="7" t="str" cm="1">
        <f t="array" ref="T2580">_xlfn.IFS(S2580&lt;=2,"Excellent",S2580=3,"Average",S2580&lt;=5,"Poor")</f>
        <v>Poor</v>
      </c>
      <c r="U2580" s="5">
        <v>44923</v>
      </c>
      <c r="V2580" s="7">
        <v>4</v>
      </c>
      <c r="W2580" s="7" t="str" cm="1">
        <f t="array" ref="W2580">_xlfn.IFS(S2580&lt;=2,"High",S2580=3,"Moderate",S2580&lt;=5,"Low")</f>
        <v>Low</v>
      </c>
      <c r="X2580" s="7">
        <v>3</v>
      </c>
      <c r="Y2580" s="7" t="str" cm="1">
        <f t="array" ref="Y2580">_xlfn.IFS(S2580&lt;=2,"High",S2580=3,"Moderate",S2580&lt;=5,"Low")</f>
        <v>Low</v>
      </c>
      <c r="Z2580" s="7">
        <v>3</v>
      </c>
      <c r="AA2580" s="7" t="str" cm="1">
        <f t="array" ref="AA2580">_xlfn.IFS(S2580&lt;=2,"High",S2580=3,"Moderate",S2580&lt;=5,"Low")</f>
        <v>Low</v>
      </c>
      <c r="AB2580" s="5">
        <v>45006</v>
      </c>
      <c r="AC2580" s="7" t="s">
        <v>49</v>
      </c>
      <c r="AD2580" s="7" t="s">
        <v>41</v>
      </c>
      <c r="AE2580" s="7" t="s">
        <v>51</v>
      </c>
      <c r="AF2580" s="7">
        <v>3</v>
      </c>
      <c r="AG2580" s="8">
        <v>501.5</v>
      </c>
      <c r="AH2580" s="7">
        <v>39</v>
      </c>
      <c r="AI2580" s="7" t="str" cm="1">
        <f t="array" ref="AI2580">_xlfn.IFS(AH2580&lt;=25,"Young",AH2580&lt;=50,"Adult",AH2580&gt;50,"Old")</f>
        <v>Adult</v>
      </c>
    </row>
    <row r="2581" spans="1:35" x14ac:dyDescent="0.35">
      <c r="A2581" s="11">
        <v>3131</v>
      </c>
      <c r="B2581" s="9">
        <v>44299</v>
      </c>
      <c r="C2581" s="10">
        <f t="shared" ca="1" si="40"/>
        <v>5.1027777777777779</v>
      </c>
      <c r="D2581" s="11" t="s">
        <v>27</v>
      </c>
      <c r="E2581" s="11" t="s">
        <v>84</v>
      </c>
      <c r="F2581" s="11" t="s">
        <v>29</v>
      </c>
      <c r="G2581" s="11" t="s">
        <v>30</v>
      </c>
      <c r="H2581" s="11" t="s">
        <v>31</v>
      </c>
      <c r="I2581" s="11" t="s">
        <v>32</v>
      </c>
      <c r="J2581" s="11" t="s">
        <v>33</v>
      </c>
      <c r="K2581" s="11" t="s">
        <v>100</v>
      </c>
      <c r="L2581" s="9">
        <v>19752</v>
      </c>
      <c r="M2581" s="11" t="s">
        <v>35</v>
      </c>
      <c r="N2581" s="11" t="s">
        <v>36</v>
      </c>
      <c r="O2581" s="11" t="s">
        <v>48</v>
      </c>
      <c r="P2581" s="11" t="s">
        <v>60</v>
      </c>
      <c r="Q2581" s="11" t="s">
        <v>39</v>
      </c>
      <c r="R2581" s="11" cm="1">
        <f t="array" ref="R2581">_xlfn.IFS(Table3[[#This Row],[Performance Levels]]="Exceeds",4,Table3[[#This Row],[Performance Levels]]="Fully Meets",3,Table3[[#This Row],[Performance Levels]]="PIP",1,Table3[[#This Row],[Performance Levels]]="Needs Improvement",2)</f>
        <v>3</v>
      </c>
      <c r="S2581" s="11">
        <v>2</v>
      </c>
      <c r="T2581" s="11" t="str" cm="1">
        <f t="array" ref="T2581">_xlfn.IFS(S2581&lt;=2,"Excellent",S2581=3,"Average",S2581&lt;=5,"Poor")</f>
        <v>Excellent</v>
      </c>
      <c r="U2581" s="9">
        <v>44780</v>
      </c>
      <c r="V2581" s="11">
        <v>3</v>
      </c>
      <c r="W2581" s="11" t="str" cm="1">
        <f t="array" ref="W2581">_xlfn.IFS(S2581&lt;=2,"High",S2581=3,"Moderate",S2581&lt;=5,"Low")</f>
        <v>High</v>
      </c>
      <c r="X2581" s="11">
        <v>2</v>
      </c>
      <c r="Y2581" s="11" t="str" cm="1">
        <f t="array" ref="Y2581">_xlfn.IFS(S2581&lt;=2,"High",S2581=3,"Moderate",S2581&lt;=5,"Low")</f>
        <v>High</v>
      </c>
      <c r="Z2581" s="11">
        <v>5</v>
      </c>
      <c r="AA2581" s="11" t="str" cm="1">
        <f t="array" ref="AA2581">_xlfn.IFS(S2581&lt;=2,"High",S2581=3,"Moderate",S2581&lt;=5,"Low")</f>
        <v>High</v>
      </c>
      <c r="AB2581" s="9">
        <v>44941</v>
      </c>
      <c r="AC2581" s="11" t="s">
        <v>40</v>
      </c>
      <c r="AD2581" s="11" t="s">
        <v>41</v>
      </c>
      <c r="AE2581" s="11" t="s">
        <v>62</v>
      </c>
      <c r="AF2581" s="11">
        <v>3</v>
      </c>
      <c r="AG2581" s="12">
        <v>937.85</v>
      </c>
      <c r="AH2581" s="11">
        <v>67</v>
      </c>
      <c r="AI2581" s="11" t="str" cm="1">
        <f t="array" ref="AI2581">_xlfn.IFS(AH2581&lt;=25,"Young",AH2581&lt;=50,"Adult",AH2581&gt;50,"Old")</f>
        <v>Old</v>
      </c>
    </row>
    <row r="2582" spans="1:35" x14ac:dyDescent="0.35">
      <c r="A2582" s="7">
        <v>3132</v>
      </c>
      <c r="B2582" s="5">
        <v>43948</v>
      </c>
      <c r="C2582" s="6">
        <f t="shared" ca="1" si="40"/>
        <v>6.0638888888888891</v>
      </c>
      <c r="D2582" s="7" t="s">
        <v>27</v>
      </c>
      <c r="E2582" s="7" t="s">
        <v>43</v>
      </c>
      <c r="F2582" s="7" t="s">
        <v>29</v>
      </c>
      <c r="G2582" s="7" t="s">
        <v>54</v>
      </c>
      <c r="H2582" s="7" t="s">
        <v>44</v>
      </c>
      <c r="I2582" s="7" t="s">
        <v>54</v>
      </c>
      <c r="J2582" s="7" t="s">
        <v>33</v>
      </c>
      <c r="K2582" s="7" t="s">
        <v>69</v>
      </c>
      <c r="L2582" s="5">
        <v>29118</v>
      </c>
      <c r="M2582" s="7" t="s">
        <v>35</v>
      </c>
      <c r="N2582" s="7" t="s">
        <v>36</v>
      </c>
      <c r="O2582" s="7" t="s">
        <v>83</v>
      </c>
      <c r="P2582" s="7" t="s">
        <v>76</v>
      </c>
      <c r="Q2582" s="7" t="s">
        <v>39</v>
      </c>
      <c r="R2582" s="7" cm="1">
        <f t="array" ref="R2582">_xlfn.IFS(Table3[[#This Row],[Performance Levels]]="Exceeds",4,Table3[[#This Row],[Performance Levels]]="Fully Meets",3,Table3[[#This Row],[Performance Levels]]="PIP",1,Table3[[#This Row],[Performance Levels]]="Needs Improvement",2)</f>
        <v>3</v>
      </c>
      <c r="S2582" s="7">
        <v>4</v>
      </c>
      <c r="T2582" s="7" t="str" cm="1">
        <f t="array" ref="T2582">_xlfn.IFS(S2582&lt;=2,"Excellent",S2582=3,"Average",S2582&lt;=5,"Poor")</f>
        <v>Poor</v>
      </c>
      <c r="U2582" s="5">
        <v>45096</v>
      </c>
      <c r="V2582" s="7">
        <v>2</v>
      </c>
      <c r="W2582" s="7" t="str" cm="1">
        <f t="array" ref="W2582">_xlfn.IFS(S2582&lt;=2,"High",S2582=3,"Moderate",S2582&lt;=5,"Low")</f>
        <v>Low</v>
      </c>
      <c r="X2582" s="7">
        <v>2</v>
      </c>
      <c r="Y2582" s="7" t="str" cm="1">
        <f t="array" ref="Y2582">_xlfn.IFS(S2582&lt;=2,"High",S2582=3,"Moderate",S2582&lt;=5,"Low")</f>
        <v>Low</v>
      </c>
      <c r="Z2582" s="7">
        <v>1</v>
      </c>
      <c r="AA2582" s="7" t="str" cm="1">
        <f t="array" ref="AA2582">_xlfn.IFS(S2582&lt;=2,"High",S2582=3,"Moderate",S2582&lt;=5,"Low")</f>
        <v>Low</v>
      </c>
      <c r="AB2582" s="5">
        <v>45001</v>
      </c>
      <c r="AC2582" s="7" t="s">
        <v>91</v>
      </c>
      <c r="AD2582" s="7" t="s">
        <v>41</v>
      </c>
      <c r="AE2582" s="7" t="s">
        <v>51</v>
      </c>
      <c r="AF2582" s="7">
        <v>3</v>
      </c>
      <c r="AG2582" s="8">
        <v>134.91999999999999</v>
      </c>
      <c r="AH2582" s="7">
        <v>41</v>
      </c>
      <c r="AI2582" s="7" t="str" cm="1">
        <f t="array" ref="AI2582">_xlfn.IFS(AH2582&lt;=25,"Young",AH2582&lt;=50,"Adult",AH2582&gt;50,"Old")</f>
        <v>Adult</v>
      </c>
    </row>
    <row r="2583" spans="1:35" x14ac:dyDescent="0.35">
      <c r="A2583" s="11">
        <v>3133</v>
      </c>
      <c r="B2583" s="9">
        <v>44617</v>
      </c>
      <c r="C2583" s="10">
        <f t="shared" ca="1" si="40"/>
        <v>4.2361111111111107</v>
      </c>
      <c r="D2583" s="11" t="s">
        <v>27</v>
      </c>
      <c r="E2583" s="11" t="s">
        <v>86</v>
      </c>
      <c r="F2583" s="11" t="s">
        <v>107</v>
      </c>
      <c r="G2583" s="11" t="s">
        <v>30</v>
      </c>
      <c r="H2583" s="11" t="s">
        <v>31</v>
      </c>
      <c r="I2583" s="11" t="s">
        <v>45</v>
      </c>
      <c r="J2583" s="11" t="s">
        <v>33</v>
      </c>
      <c r="K2583" s="11" t="s">
        <v>95</v>
      </c>
      <c r="L2583" s="9">
        <v>21481</v>
      </c>
      <c r="M2583" s="11" t="s">
        <v>35</v>
      </c>
      <c r="N2583" s="11" t="s">
        <v>47</v>
      </c>
      <c r="O2583" s="11" t="s">
        <v>37</v>
      </c>
      <c r="P2583" s="11" t="s">
        <v>66</v>
      </c>
      <c r="Q2583" s="11" t="s">
        <v>39</v>
      </c>
      <c r="R2583" s="11" cm="1">
        <f t="array" ref="R2583">_xlfn.IFS(Table3[[#This Row],[Performance Levels]]="Exceeds",4,Table3[[#This Row],[Performance Levels]]="Fully Meets",3,Table3[[#This Row],[Performance Levels]]="PIP",1,Table3[[#This Row],[Performance Levels]]="Needs Improvement",2)</f>
        <v>3</v>
      </c>
      <c r="S2583" s="11">
        <v>5</v>
      </c>
      <c r="T2583" s="11" t="str" cm="1">
        <f t="array" ref="T2583">_xlfn.IFS(S2583&lt;=2,"Excellent",S2583=3,"Average",S2583&lt;=5,"Poor")</f>
        <v>Poor</v>
      </c>
      <c r="U2583" s="9">
        <v>44825</v>
      </c>
      <c r="V2583" s="11">
        <v>1</v>
      </c>
      <c r="W2583" s="11" t="str" cm="1">
        <f t="array" ref="W2583">_xlfn.IFS(S2583&lt;=2,"High",S2583=3,"Moderate",S2583&lt;=5,"Low")</f>
        <v>Low</v>
      </c>
      <c r="X2583" s="11">
        <v>5</v>
      </c>
      <c r="Y2583" s="11" t="str" cm="1">
        <f t="array" ref="Y2583">_xlfn.IFS(S2583&lt;=2,"High",S2583=3,"Moderate",S2583&lt;=5,"Low")</f>
        <v>Low</v>
      </c>
      <c r="Z2583" s="11">
        <v>1</v>
      </c>
      <c r="AA2583" s="11" t="str" cm="1">
        <f t="array" ref="AA2583">_xlfn.IFS(S2583&lt;=2,"High",S2583=3,"Moderate",S2583&lt;=5,"Low")</f>
        <v>Low</v>
      </c>
      <c r="AB2583" s="9">
        <v>44844</v>
      </c>
      <c r="AC2583" s="11" t="s">
        <v>91</v>
      </c>
      <c r="AD2583" s="11" t="s">
        <v>50</v>
      </c>
      <c r="AE2583" s="11" t="s">
        <v>51</v>
      </c>
      <c r="AF2583" s="11">
        <v>3</v>
      </c>
      <c r="AG2583" s="12">
        <v>946.99</v>
      </c>
      <c r="AH2583" s="11">
        <v>64</v>
      </c>
      <c r="AI2583" s="11" t="str" cm="1">
        <f t="array" ref="AI2583">_xlfn.IFS(AH2583&lt;=25,"Young",AH2583&lt;=50,"Adult",AH2583&gt;50,"Old")</f>
        <v>Old</v>
      </c>
    </row>
    <row r="2584" spans="1:35" x14ac:dyDescent="0.35">
      <c r="A2584" s="7">
        <v>3134</v>
      </c>
      <c r="B2584" s="5">
        <v>43440</v>
      </c>
      <c r="C2584" s="6">
        <f t="shared" ca="1" si="40"/>
        <v>7.4555555555555557</v>
      </c>
      <c r="D2584" s="7" t="s">
        <v>105</v>
      </c>
      <c r="E2584" s="7" t="s">
        <v>63</v>
      </c>
      <c r="F2584" s="7" t="s">
        <v>29</v>
      </c>
      <c r="G2584" s="7" t="s">
        <v>45</v>
      </c>
      <c r="H2584" s="7" t="s">
        <v>31</v>
      </c>
      <c r="I2584" s="7" t="s">
        <v>54</v>
      </c>
      <c r="J2584" s="7" t="s">
        <v>33</v>
      </c>
      <c r="K2584" s="7" t="s">
        <v>96</v>
      </c>
      <c r="L2584" s="5">
        <v>53797</v>
      </c>
      <c r="M2584" s="7" t="s">
        <v>35</v>
      </c>
      <c r="N2584" s="7" t="s">
        <v>36</v>
      </c>
      <c r="O2584" s="7" t="s">
        <v>48</v>
      </c>
      <c r="P2584" s="7" t="s">
        <v>66</v>
      </c>
      <c r="Q2584" s="7" t="s">
        <v>77</v>
      </c>
      <c r="R2584" s="7" cm="1">
        <f t="array" ref="R2584">_xlfn.IFS(Table3[[#This Row],[Performance Levels]]="Exceeds",4,Table3[[#This Row],[Performance Levels]]="Fully Meets",3,Table3[[#This Row],[Performance Levels]]="PIP",1,Table3[[#This Row],[Performance Levels]]="Needs Improvement",2)</f>
        <v>4</v>
      </c>
      <c r="S2584" s="7">
        <v>5</v>
      </c>
      <c r="T2584" s="7" t="str" cm="1">
        <f t="array" ref="T2584">_xlfn.IFS(S2584&lt;=2,"Excellent",S2584=3,"Average",S2584&lt;=5,"Poor")</f>
        <v>Poor</v>
      </c>
      <c r="U2584" s="5">
        <v>44885</v>
      </c>
      <c r="V2584" s="7">
        <v>3</v>
      </c>
      <c r="W2584" s="7" t="str" cm="1">
        <f t="array" ref="W2584">_xlfn.IFS(S2584&lt;=2,"High",S2584=3,"Moderate",S2584&lt;=5,"Low")</f>
        <v>Low</v>
      </c>
      <c r="X2584" s="7">
        <v>2</v>
      </c>
      <c r="Y2584" s="7" t="str" cm="1">
        <f t="array" ref="Y2584">_xlfn.IFS(S2584&lt;=2,"High",S2584=3,"Moderate",S2584&lt;=5,"Low")</f>
        <v>Low</v>
      </c>
      <c r="Z2584" s="7">
        <v>1</v>
      </c>
      <c r="AA2584" s="7" t="str" cm="1">
        <f t="array" ref="AA2584">_xlfn.IFS(S2584&lt;=2,"High",S2584=3,"Moderate",S2584&lt;=5,"Low")</f>
        <v>Low</v>
      </c>
      <c r="AB2584" s="5">
        <v>45003</v>
      </c>
      <c r="AC2584" s="7" t="s">
        <v>67</v>
      </c>
      <c r="AD2584" s="7" t="s">
        <v>50</v>
      </c>
      <c r="AE2584" s="7" t="s">
        <v>62</v>
      </c>
      <c r="AF2584" s="7">
        <v>4</v>
      </c>
      <c r="AG2584" s="8">
        <v>945.68</v>
      </c>
      <c r="AH2584" s="7">
        <v>71</v>
      </c>
      <c r="AI2584" s="7" t="str" cm="1">
        <f t="array" ref="AI2584">_xlfn.IFS(AH2584&lt;=25,"Young",AH2584&lt;=50,"Adult",AH2584&gt;50,"Old")</f>
        <v>Old</v>
      </c>
    </row>
    <row r="2585" spans="1:35" x14ac:dyDescent="0.35">
      <c r="A2585" s="11">
        <v>3135</v>
      </c>
      <c r="B2585" s="9">
        <v>43902</v>
      </c>
      <c r="C2585" s="10">
        <f t="shared" ca="1" si="40"/>
        <v>6.1888888888888891</v>
      </c>
      <c r="D2585" s="11" t="s">
        <v>105</v>
      </c>
      <c r="E2585" s="11" t="s">
        <v>68</v>
      </c>
      <c r="F2585" s="11" t="s">
        <v>29</v>
      </c>
      <c r="G2585" s="11" t="s">
        <v>45</v>
      </c>
      <c r="H2585" s="11" t="s">
        <v>44</v>
      </c>
      <c r="I2585" s="11" t="s">
        <v>32</v>
      </c>
      <c r="J2585" s="11" t="s">
        <v>33</v>
      </c>
      <c r="K2585" s="11" t="s">
        <v>95</v>
      </c>
      <c r="L2585" s="9">
        <v>34084</v>
      </c>
      <c r="M2585" s="11" t="s">
        <v>35</v>
      </c>
      <c r="N2585" s="11" t="s">
        <v>36</v>
      </c>
      <c r="O2585" s="11" t="s">
        <v>37</v>
      </c>
      <c r="P2585" s="11" t="s">
        <v>60</v>
      </c>
      <c r="Q2585" s="11" t="s">
        <v>39</v>
      </c>
      <c r="R2585" s="11" cm="1">
        <f t="array" ref="R2585">_xlfn.IFS(Table3[[#This Row],[Performance Levels]]="Exceeds",4,Table3[[#This Row],[Performance Levels]]="Fully Meets",3,Table3[[#This Row],[Performance Levels]]="PIP",1,Table3[[#This Row],[Performance Levels]]="Needs Improvement",2)</f>
        <v>3</v>
      </c>
      <c r="S2585" s="11">
        <v>4</v>
      </c>
      <c r="T2585" s="11" t="str" cm="1">
        <f t="array" ref="T2585">_xlfn.IFS(S2585&lt;=2,"Excellent",S2585=3,"Average",S2585&lt;=5,"Poor")</f>
        <v>Poor</v>
      </c>
      <c r="U2585" s="9">
        <v>44858</v>
      </c>
      <c r="V2585" s="11">
        <v>1</v>
      </c>
      <c r="W2585" s="11" t="str" cm="1">
        <f t="array" ref="W2585">_xlfn.IFS(S2585&lt;=2,"High",S2585=3,"Moderate",S2585&lt;=5,"Low")</f>
        <v>Low</v>
      </c>
      <c r="X2585" s="11">
        <v>2</v>
      </c>
      <c r="Y2585" s="11" t="str" cm="1">
        <f t="array" ref="Y2585">_xlfn.IFS(S2585&lt;=2,"High",S2585=3,"Moderate",S2585&lt;=5,"Low")</f>
        <v>Low</v>
      </c>
      <c r="Z2585" s="11">
        <v>1</v>
      </c>
      <c r="AA2585" s="11" t="str" cm="1">
        <f t="array" ref="AA2585">_xlfn.IFS(S2585&lt;=2,"High",S2585=3,"Moderate",S2585&lt;=5,"Low")</f>
        <v>Low</v>
      </c>
      <c r="AB2585" s="9">
        <v>44954</v>
      </c>
      <c r="AC2585" s="11" t="s">
        <v>91</v>
      </c>
      <c r="AD2585" s="11" t="s">
        <v>41</v>
      </c>
      <c r="AE2585" s="11" t="s">
        <v>72</v>
      </c>
      <c r="AF2585" s="11">
        <v>5</v>
      </c>
      <c r="AG2585" s="12">
        <v>142.21</v>
      </c>
      <c r="AH2585" s="11">
        <v>27</v>
      </c>
      <c r="AI2585" s="11" t="str" cm="1">
        <f t="array" ref="AI2585">_xlfn.IFS(AH2585&lt;=25,"Young",AH2585&lt;=50,"Adult",AH2585&gt;50,"Old")</f>
        <v>Adult</v>
      </c>
    </row>
    <row r="2586" spans="1:35" x14ac:dyDescent="0.35">
      <c r="A2586" s="7">
        <v>3136</v>
      </c>
      <c r="B2586" s="5">
        <v>44881</v>
      </c>
      <c r="C2586" s="6">
        <f t="shared" ca="1" si="40"/>
        <v>3.5111111111111111</v>
      </c>
      <c r="D2586" s="7" t="s">
        <v>105</v>
      </c>
      <c r="E2586" s="7" t="s">
        <v>28</v>
      </c>
      <c r="F2586" s="7" t="s">
        <v>29</v>
      </c>
      <c r="G2586" s="7" t="s">
        <v>54</v>
      </c>
      <c r="H2586" s="7" t="s">
        <v>55</v>
      </c>
      <c r="I2586" s="7" t="s">
        <v>54</v>
      </c>
      <c r="J2586" s="7" t="s">
        <v>33</v>
      </c>
      <c r="K2586" s="7" t="s">
        <v>95</v>
      </c>
      <c r="L2586" s="5">
        <v>35567</v>
      </c>
      <c r="M2586" s="7" t="s">
        <v>35</v>
      </c>
      <c r="N2586" s="7" t="s">
        <v>36</v>
      </c>
      <c r="O2586" s="7" t="s">
        <v>48</v>
      </c>
      <c r="P2586" s="7" t="s">
        <v>66</v>
      </c>
      <c r="Q2586" s="7" t="s">
        <v>39</v>
      </c>
      <c r="R2586" s="7" cm="1">
        <f t="array" ref="R2586">_xlfn.IFS(Table3[[#This Row],[Performance Levels]]="Exceeds",4,Table3[[#This Row],[Performance Levels]]="Fully Meets",3,Table3[[#This Row],[Performance Levels]]="PIP",1,Table3[[#This Row],[Performance Levels]]="Needs Improvement",2)</f>
        <v>3</v>
      </c>
      <c r="S2586" s="7">
        <v>4</v>
      </c>
      <c r="T2586" s="7" t="str" cm="1">
        <f t="array" ref="T2586">_xlfn.IFS(S2586&lt;=2,"Excellent",S2586=3,"Average",S2586&lt;=5,"Poor")</f>
        <v>Poor</v>
      </c>
      <c r="U2586" s="5">
        <v>45098</v>
      </c>
      <c r="V2586" s="7">
        <v>5</v>
      </c>
      <c r="W2586" s="7" t="str" cm="1">
        <f t="array" ref="W2586">_xlfn.IFS(S2586&lt;=2,"High",S2586=3,"Moderate",S2586&lt;=5,"Low")</f>
        <v>Low</v>
      </c>
      <c r="X2586" s="7">
        <v>3</v>
      </c>
      <c r="Y2586" s="7" t="str" cm="1">
        <f t="array" ref="Y2586">_xlfn.IFS(S2586&lt;=2,"High",S2586=3,"Moderate",S2586&lt;=5,"Low")</f>
        <v>Low</v>
      </c>
      <c r="Z2586" s="7">
        <v>5</v>
      </c>
      <c r="AA2586" s="7" t="str" cm="1">
        <f t="array" ref="AA2586">_xlfn.IFS(S2586&lt;=2,"High",S2586=3,"Moderate",S2586&lt;=5,"Low")</f>
        <v>Low</v>
      </c>
      <c r="AB2586" s="5">
        <v>44887</v>
      </c>
      <c r="AC2586" s="7" t="s">
        <v>61</v>
      </c>
      <c r="AD2586" s="7" t="s">
        <v>50</v>
      </c>
      <c r="AE2586" s="7" t="s">
        <v>42</v>
      </c>
      <c r="AF2586" s="7">
        <v>2</v>
      </c>
      <c r="AG2586" s="8">
        <v>386.95</v>
      </c>
      <c r="AH2586" s="7">
        <v>25</v>
      </c>
      <c r="AI2586" s="7" t="str" cm="1">
        <f t="array" ref="AI2586">_xlfn.IFS(AH2586&lt;=25,"Young",AH2586&lt;=50,"Adult",AH2586&gt;50,"Old")</f>
        <v>Young</v>
      </c>
    </row>
    <row r="2587" spans="1:35" x14ac:dyDescent="0.35">
      <c r="A2587" s="11">
        <v>3137</v>
      </c>
      <c r="B2587" s="9">
        <v>43443</v>
      </c>
      <c r="C2587" s="10">
        <f t="shared" ca="1" si="40"/>
        <v>7.447222222222222</v>
      </c>
      <c r="D2587" s="11" t="s">
        <v>105</v>
      </c>
      <c r="E2587" s="11" t="s">
        <v>43</v>
      </c>
      <c r="F2587" s="11" t="s">
        <v>107</v>
      </c>
      <c r="G2587" s="11" t="s">
        <v>30</v>
      </c>
      <c r="H2587" s="11" t="s">
        <v>55</v>
      </c>
      <c r="I2587" s="11" t="s">
        <v>32</v>
      </c>
      <c r="J2587" s="11" t="s">
        <v>33</v>
      </c>
      <c r="K2587" s="11" t="s">
        <v>69</v>
      </c>
      <c r="L2587" s="9">
        <v>34853</v>
      </c>
      <c r="M2587" s="11" t="s">
        <v>35</v>
      </c>
      <c r="N2587" s="11" t="s">
        <v>36</v>
      </c>
      <c r="O2587" s="11" t="s">
        <v>59</v>
      </c>
      <c r="P2587" s="11" t="s">
        <v>60</v>
      </c>
      <c r="Q2587" s="11" t="s">
        <v>39</v>
      </c>
      <c r="R2587" s="11" cm="1">
        <f t="array" ref="R2587">_xlfn.IFS(Table3[[#This Row],[Performance Levels]]="Exceeds",4,Table3[[#This Row],[Performance Levels]]="Fully Meets",3,Table3[[#This Row],[Performance Levels]]="PIP",1,Table3[[#This Row],[Performance Levels]]="Needs Improvement",2)</f>
        <v>3</v>
      </c>
      <c r="S2587" s="11">
        <v>2</v>
      </c>
      <c r="T2587" s="11" t="str" cm="1">
        <f t="array" ref="T2587">_xlfn.IFS(S2587&lt;=2,"Excellent",S2587=3,"Average",S2587&lt;=5,"Poor")</f>
        <v>Excellent</v>
      </c>
      <c r="U2587" s="9">
        <v>45008</v>
      </c>
      <c r="V2587" s="11">
        <v>1</v>
      </c>
      <c r="W2587" s="11" t="str" cm="1">
        <f t="array" ref="W2587">_xlfn.IFS(S2587&lt;=2,"High",S2587=3,"Moderate",S2587&lt;=5,"Low")</f>
        <v>High</v>
      </c>
      <c r="X2587" s="11">
        <v>2</v>
      </c>
      <c r="Y2587" s="11" t="str" cm="1">
        <f t="array" ref="Y2587">_xlfn.IFS(S2587&lt;=2,"High",S2587=3,"Moderate",S2587&lt;=5,"Low")</f>
        <v>High</v>
      </c>
      <c r="Z2587" s="11">
        <v>4</v>
      </c>
      <c r="AA2587" s="11" t="str" cm="1">
        <f t="array" ref="AA2587">_xlfn.IFS(S2587&lt;=2,"High",S2587=3,"Moderate",S2587&lt;=5,"Low")</f>
        <v>High</v>
      </c>
      <c r="AB2587" s="9">
        <v>45088</v>
      </c>
      <c r="AC2587" s="11" t="s">
        <v>67</v>
      </c>
      <c r="AD2587" s="11" t="s">
        <v>50</v>
      </c>
      <c r="AE2587" s="11" t="s">
        <v>72</v>
      </c>
      <c r="AF2587" s="11">
        <v>4</v>
      </c>
      <c r="AG2587" s="12">
        <v>641.67999999999995</v>
      </c>
      <c r="AH2587" s="11">
        <v>23</v>
      </c>
      <c r="AI2587" s="11" t="str" cm="1">
        <f t="array" ref="AI2587">_xlfn.IFS(AH2587&lt;=25,"Young",AH2587&lt;=50,"Adult",AH2587&gt;50,"Old")</f>
        <v>Young</v>
      </c>
    </row>
    <row r="2588" spans="1:35" x14ac:dyDescent="0.35">
      <c r="A2588" s="7">
        <v>3138</v>
      </c>
      <c r="B2588" s="5">
        <v>44920</v>
      </c>
      <c r="C2588" s="6">
        <f t="shared" ca="1" si="40"/>
        <v>3.4027777777777777</v>
      </c>
      <c r="D2588" s="7" t="s">
        <v>105</v>
      </c>
      <c r="E2588" s="7" t="s">
        <v>86</v>
      </c>
      <c r="F2588" s="7" t="s">
        <v>107</v>
      </c>
      <c r="G2588" s="7" t="s">
        <v>30</v>
      </c>
      <c r="H2588" s="7" t="s">
        <v>44</v>
      </c>
      <c r="I2588" s="7" t="s">
        <v>54</v>
      </c>
      <c r="J2588" s="7" t="s">
        <v>33</v>
      </c>
      <c r="K2588" s="7" t="s">
        <v>69</v>
      </c>
      <c r="L2588" s="5">
        <v>31874</v>
      </c>
      <c r="M2588" s="7" t="s">
        <v>35</v>
      </c>
      <c r="N2588" s="7" t="s">
        <v>36</v>
      </c>
      <c r="O2588" s="7" t="s">
        <v>71</v>
      </c>
      <c r="P2588" s="7" t="s">
        <v>60</v>
      </c>
      <c r="Q2588" s="7" t="s">
        <v>39</v>
      </c>
      <c r="R2588" s="7" cm="1">
        <f t="array" ref="R2588">_xlfn.IFS(Table3[[#This Row],[Performance Levels]]="Exceeds",4,Table3[[#This Row],[Performance Levels]]="Fully Meets",3,Table3[[#This Row],[Performance Levels]]="PIP",1,Table3[[#This Row],[Performance Levels]]="Needs Improvement",2)</f>
        <v>3</v>
      </c>
      <c r="S2588" s="7">
        <v>4</v>
      </c>
      <c r="T2588" s="7" t="str" cm="1">
        <f t="array" ref="T2588">_xlfn.IFS(S2588&lt;=2,"Excellent",S2588=3,"Average",S2588&lt;=5,"Poor")</f>
        <v>Poor</v>
      </c>
      <c r="U2588" s="5">
        <v>45117</v>
      </c>
      <c r="V2588" s="7">
        <v>5</v>
      </c>
      <c r="W2588" s="7" t="str" cm="1">
        <f t="array" ref="W2588">_xlfn.IFS(S2588&lt;=2,"High",S2588=3,"Moderate",S2588&lt;=5,"Low")</f>
        <v>Low</v>
      </c>
      <c r="X2588" s="7">
        <v>3</v>
      </c>
      <c r="Y2588" s="7" t="str" cm="1">
        <f t="array" ref="Y2588">_xlfn.IFS(S2588&lt;=2,"High",S2588=3,"Moderate",S2588&lt;=5,"Low")</f>
        <v>Low</v>
      </c>
      <c r="Z2588" s="7">
        <v>1</v>
      </c>
      <c r="AA2588" s="7" t="str" cm="1">
        <f t="array" ref="AA2588">_xlfn.IFS(S2588&lt;=2,"High",S2588=3,"Moderate",S2588&lt;=5,"Low")</f>
        <v>Low</v>
      </c>
      <c r="AB2588" s="5">
        <v>45133</v>
      </c>
      <c r="AC2588" s="7" t="s">
        <v>61</v>
      </c>
      <c r="AD2588" s="7" t="s">
        <v>41</v>
      </c>
      <c r="AE2588" s="7" t="s">
        <v>42</v>
      </c>
      <c r="AF2588" s="7">
        <v>2</v>
      </c>
      <c r="AG2588" s="8">
        <v>295.67</v>
      </c>
      <c r="AH2588" s="7">
        <v>35</v>
      </c>
      <c r="AI2588" s="7" t="str" cm="1">
        <f t="array" ref="AI2588">_xlfn.IFS(AH2588&lt;=25,"Young",AH2588&lt;=50,"Adult",AH2588&gt;50,"Old")</f>
        <v>Adult</v>
      </c>
    </row>
    <row r="2589" spans="1:35" x14ac:dyDescent="0.35">
      <c r="A2589" s="11">
        <v>3139</v>
      </c>
      <c r="B2589" s="9">
        <v>44519</v>
      </c>
      <c r="C2589" s="10">
        <f t="shared" ca="1" si="40"/>
        <v>4.5027777777777782</v>
      </c>
      <c r="D2589" s="11" t="s">
        <v>105</v>
      </c>
      <c r="E2589" s="11" t="s">
        <v>80</v>
      </c>
      <c r="F2589" s="11" t="s">
        <v>29</v>
      </c>
      <c r="G2589" s="11" t="s">
        <v>45</v>
      </c>
      <c r="H2589" s="11" t="s">
        <v>44</v>
      </c>
      <c r="I2589" s="11" t="s">
        <v>32</v>
      </c>
      <c r="J2589" s="11" t="s">
        <v>33</v>
      </c>
      <c r="K2589" s="11" t="s">
        <v>69</v>
      </c>
      <c r="L2589" s="9">
        <v>26156</v>
      </c>
      <c r="M2589" s="11" t="s">
        <v>35</v>
      </c>
      <c r="N2589" s="11" t="s">
        <v>36</v>
      </c>
      <c r="O2589" s="11" t="s">
        <v>83</v>
      </c>
      <c r="P2589" s="11" t="s">
        <v>60</v>
      </c>
      <c r="Q2589" s="11" t="s">
        <v>39</v>
      </c>
      <c r="R2589" s="11" cm="1">
        <f t="array" ref="R2589">_xlfn.IFS(Table3[[#This Row],[Performance Levels]]="Exceeds",4,Table3[[#This Row],[Performance Levels]]="Fully Meets",3,Table3[[#This Row],[Performance Levels]]="PIP",1,Table3[[#This Row],[Performance Levels]]="Needs Improvement",2)</f>
        <v>3</v>
      </c>
      <c r="S2589" s="11">
        <v>4</v>
      </c>
      <c r="T2589" s="11" t="str" cm="1">
        <f t="array" ref="T2589">_xlfn.IFS(S2589&lt;=2,"Excellent",S2589=3,"Average",S2589&lt;=5,"Poor")</f>
        <v>Poor</v>
      </c>
      <c r="U2589" s="9">
        <v>44894</v>
      </c>
      <c r="V2589" s="11">
        <v>3</v>
      </c>
      <c r="W2589" s="11" t="str" cm="1">
        <f t="array" ref="W2589">_xlfn.IFS(S2589&lt;=2,"High",S2589=3,"Moderate",S2589&lt;=5,"Low")</f>
        <v>Low</v>
      </c>
      <c r="X2589" s="11">
        <v>2</v>
      </c>
      <c r="Y2589" s="11" t="str" cm="1">
        <f t="array" ref="Y2589">_xlfn.IFS(S2589&lt;=2,"High",S2589=3,"Moderate",S2589&lt;=5,"Low")</f>
        <v>Low</v>
      </c>
      <c r="Z2589" s="11">
        <v>1</v>
      </c>
      <c r="AA2589" s="11" t="str" cm="1">
        <f t="array" ref="AA2589">_xlfn.IFS(S2589&lt;=2,"High",S2589=3,"Moderate",S2589&lt;=5,"Low")</f>
        <v>Low</v>
      </c>
      <c r="AB2589" s="9">
        <v>45039</v>
      </c>
      <c r="AC2589" s="11" t="s">
        <v>91</v>
      </c>
      <c r="AD2589" s="11" t="s">
        <v>50</v>
      </c>
      <c r="AE2589" s="11" t="s">
        <v>62</v>
      </c>
      <c r="AF2589" s="11">
        <v>4</v>
      </c>
      <c r="AG2589" s="12">
        <v>649.64</v>
      </c>
      <c r="AH2589" s="11">
        <v>50</v>
      </c>
      <c r="AI2589" s="11" t="str" cm="1">
        <f t="array" ref="AI2589">_xlfn.IFS(AH2589&lt;=25,"Young",AH2589&lt;=50,"Adult",AH2589&gt;50,"Old")</f>
        <v>Adult</v>
      </c>
    </row>
    <row r="2590" spans="1:35" x14ac:dyDescent="0.35">
      <c r="A2590" s="7">
        <v>3140</v>
      </c>
      <c r="B2590" s="5">
        <v>44621</v>
      </c>
      <c r="C2590" s="6">
        <f t="shared" ca="1" si="40"/>
        <v>4.2194444444444441</v>
      </c>
      <c r="D2590" s="7" t="s">
        <v>27</v>
      </c>
      <c r="E2590" s="7" t="s">
        <v>53</v>
      </c>
      <c r="F2590" s="7" t="s">
        <v>29</v>
      </c>
      <c r="G2590" s="7" t="s">
        <v>30</v>
      </c>
      <c r="H2590" s="7" t="s">
        <v>31</v>
      </c>
      <c r="I2590" s="7" t="s">
        <v>54</v>
      </c>
      <c r="J2590" s="7" t="s">
        <v>33</v>
      </c>
      <c r="K2590" s="7" t="s">
        <v>101</v>
      </c>
      <c r="L2590" s="5">
        <v>32965</v>
      </c>
      <c r="M2590" s="7" t="s">
        <v>35</v>
      </c>
      <c r="N2590" s="7" t="s">
        <v>47</v>
      </c>
      <c r="O2590" s="7" t="s">
        <v>48</v>
      </c>
      <c r="P2590" s="7" t="s">
        <v>38</v>
      </c>
      <c r="Q2590" s="7" t="s">
        <v>39</v>
      </c>
      <c r="R2590" s="7" cm="1">
        <f t="array" ref="R2590">_xlfn.IFS(Table3[[#This Row],[Performance Levels]]="Exceeds",4,Table3[[#This Row],[Performance Levels]]="Fully Meets",3,Table3[[#This Row],[Performance Levels]]="PIP",1,Table3[[#This Row],[Performance Levels]]="Needs Improvement",2)</f>
        <v>3</v>
      </c>
      <c r="S2590" s="7">
        <v>5</v>
      </c>
      <c r="T2590" s="7" t="str" cm="1">
        <f t="array" ref="T2590">_xlfn.IFS(S2590&lt;=2,"Excellent",S2590=3,"Average",S2590&lt;=5,"Poor")</f>
        <v>Poor</v>
      </c>
      <c r="U2590" s="5">
        <v>45053</v>
      </c>
      <c r="V2590" s="7">
        <v>1</v>
      </c>
      <c r="W2590" s="7" t="str" cm="1">
        <f t="array" ref="W2590">_xlfn.IFS(S2590&lt;=2,"High",S2590=3,"Moderate",S2590&lt;=5,"Low")</f>
        <v>Low</v>
      </c>
      <c r="X2590" s="7">
        <v>1</v>
      </c>
      <c r="Y2590" s="7" t="str" cm="1">
        <f t="array" ref="Y2590">_xlfn.IFS(S2590&lt;=2,"High",S2590=3,"Moderate",S2590&lt;=5,"Low")</f>
        <v>Low</v>
      </c>
      <c r="Z2590" s="7">
        <v>1</v>
      </c>
      <c r="AA2590" s="7" t="str" cm="1">
        <f t="array" ref="AA2590">_xlfn.IFS(S2590&lt;=2,"High",S2590=3,"Moderate",S2590&lt;=5,"Low")</f>
        <v>Low</v>
      </c>
      <c r="AB2590" s="5">
        <v>44907</v>
      </c>
      <c r="AC2590" s="7" t="s">
        <v>67</v>
      </c>
      <c r="AD2590" s="7" t="s">
        <v>50</v>
      </c>
      <c r="AE2590" s="7" t="s">
        <v>42</v>
      </c>
      <c r="AF2590" s="7">
        <v>1</v>
      </c>
      <c r="AG2590" s="8">
        <v>402.77</v>
      </c>
      <c r="AH2590" s="7">
        <v>32</v>
      </c>
      <c r="AI2590" s="7" t="str" cm="1">
        <f t="array" ref="AI2590">_xlfn.IFS(AH2590&lt;=25,"Young",AH2590&lt;=50,"Adult",AH2590&gt;50,"Old")</f>
        <v>Adult</v>
      </c>
    </row>
    <row r="2591" spans="1:35" x14ac:dyDescent="0.35">
      <c r="A2591" s="11">
        <v>3141</v>
      </c>
      <c r="B2591" s="9">
        <v>44272</v>
      </c>
      <c r="C2591" s="10">
        <f t="shared" ca="1" si="40"/>
        <v>5.1749999999999998</v>
      </c>
      <c r="D2591" s="11" t="s">
        <v>27</v>
      </c>
      <c r="E2591" s="11" t="s">
        <v>68</v>
      </c>
      <c r="F2591" s="11" t="s">
        <v>29</v>
      </c>
      <c r="G2591" s="11" t="s">
        <v>54</v>
      </c>
      <c r="H2591" s="11" t="s">
        <v>55</v>
      </c>
      <c r="I2591" s="11" t="s">
        <v>32</v>
      </c>
      <c r="J2591" s="11" t="s">
        <v>33</v>
      </c>
      <c r="K2591" s="11" t="s">
        <v>69</v>
      </c>
      <c r="L2591" s="9">
        <v>25759</v>
      </c>
      <c r="M2591" s="11" t="s">
        <v>35</v>
      </c>
      <c r="N2591" s="11" t="s">
        <v>47</v>
      </c>
      <c r="O2591" s="11" t="s">
        <v>71</v>
      </c>
      <c r="P2591" s="11" t="s">
        <v>66</v>
      </c>
      <c r="Q2591" s="11" t="s">
        <v>77</v>
      </c>
      <c r="R2591" s="11" cm="1">
        <f t="array" ref="R2591">_xlfn.IFS(Table3[[#This Row],[Performance Levels]]="Exceeds",4,Table3[[#This Row],[Performance Levels]]="Fully Meets",3,Table3[[#This Row],[Performance Levels]]="PIP",1,Table3[[#This Row],[Performance Levels]]="Needs Improvement",2)</f>
        <v>4</v>
      </c>
      <c r="S2591" s="11">
        <v>2</v>
      </c>
      <c r="T2591" s="11" t="str" cm="1">
        <f t="array" ref="T2591">_xlfn.IFS(S2591&lt;=2,"Excellent",S2591=3,"Average",S2591&lt;=5,"Poor")</f>
        <v>Excellent</v>
      </c>
      <c r="U2591" s="9">
        <v>44973</v>
      </c>
      <c r="V2591" s="11">
        <v>3</v>
      </c>
      <c r="W2591" s="11" t="str" cm="1">
        <f t="array" ref="W2591">_xlfn.IFS(S2591&lt;=2,"High",S2591=3,"Moderate",S2591&lt;=5,"Low")</f>
        <v>High</v>
      </c>
      <c r="X2591" s="11">
        <v>1</v>
      </c>
      <c r="Y2591" s="11" t="str" cm="1">
        <f t="array" ref="Y2591">_xlfn.IFS(S2591&lt;=2,"High",S2591=3,"Moderate",S2591&lt;=5,"Low")</f>
        <v>High</v>
      </c>
      <c r="Z2591" s="11">
        <v>4</v>
      </c>
      <c r="AA2591" s="11" t="str" cm="1">
        <f t="array" ref="AA2591">_xlfn.IFS(S2591&lt;=2,"High",S2591=3,"Moderate",S2591&lt;=5,"Low")</f>
        <v>High</v>
      </c>
      <c r="AB2591" s="9">
        <v>45017</v>
      </c>
      <c r="AC2591" s="11" t="s">
        <v>40</v>
      </c>
      <c r="AD2591" s="11" t="s">
        <v>41</v>
      </c>
      <c r="AE2591" s="11" t="s">
        <v>51</v>
      </c>
      <c r="AF2591" s="11">
        <v>3</v>
      </c>
      <c r="AG2591" s="12">
        <v>311.92</v>
      </c>
      <c r="AH2591" s="11">
        <v>51</v>
      </c>
      <c r="AI2591" s="11" t="str" cm="1">
        <f t="array" ref="AI2591">_xlfn.IFS(AH2591&lt;=25,"Young",AH2591&lt;=50,"Adult",AH2591&gt;50,"Old")</f>
        <v>Old</v>
      </c>
    </row>
    <row r="2592" spans="1:35" x14ac:dyDescent="0.35">
      <c r="A2592" s="7">
        <v>3142</v>
      </c>
      <c r="B2592" s="5">
        <v>44237</v>
      </c>
      <c r="C2592" s="6">
        <f t="shared" ca="1" si="40"/>
        <v>5.2777777777777777</v>
      </c>
      <c r="D2592" s="7" t="s">
        <v>27</v>
      </c>
      <c r="E2592" s="7" t="s">
        <v>28</v>
      </c>
      <c r="F2592" s="7" t="s">
        <v>29</v>
      </c>
      <c r="G2592" s="7" t="s">
        <v>54</v>
      </c>
      <c r="H2592" s="7" t="s">
        <v>55</v>
      </c>
      <c r="I2592" s="7" t="s">
        <v>45</v>
      </c>
      <c r="J2592" s="7" t="s">
        <v>33</v>
      </c>
      <c r="K2592" s="7" t="s">
        <v>64</v>
      </c>
      <c r="L2592" s="5">
        <v>54624</v>
      </c>
      <c r="M2592" s="7" t="s">
        <v>35</v>
      </c>
      <c r="N2592" s="7" t="s">
        <v>36</v>
      </c>
      <c r="O2592" s="7" t="s">
        <v>37</v>
      </c>
      <c r="P2592" s="7" t="s">
        <v>60</v>
      </c>
      <c r="Q2592" s="7" t="s">
        <v>39</v>
      </c>
      <c r="R2592" s="7" cm="1">
        <f t="array" ref="R2592">_xlfn.IFS(Table3[[#This Row],[Performance Levels]]="Exceeds",4,Table3[[#This Row],[Performance Levels]]="Fully Meets",3,Table3[[#This Row],[Performance Levels]]="PIP",1,Table3[[#This Row],[Performance Levels]]="Needs Improvement",2)</f>
        <v>3</v>
      </c>
      <c r="S2592" s="7">
        <v>4</v>
      </c>
      <c r="T2592" s="7" t="str" cm="1">
        <f t="array" ref="T2592">_xlfn.IFS(S2592&lt;=2,"Excellent",S2592=3,"Average",S2592&lt;=5,"Poor")</f>
        <v>Poor</v>
      </c>
      <c r="U2592" s="5">
        <v>44783</v>
      </c>
      <c r="V2592" s="7">
        <v>4</v>
      </c>
      <c r="W2592" s="7" t="str" cm="1">
        <f t="array" ref="W2592">_xlfn.IFS(S2592&lt;=2,"High",S2592=3,"Moderate",S2592&lt;=5,"Low")</f>
        <v>Low</v>
      </c>
      <c r="X2592" s="7">
        <v>5</v>
      </c>
      <c r="Y2592" s="7" t="str" cm="1">
        <f t="array" ref="Y2592">_xlfn.IFS(S2592&lt;=2,"High",S2592=3,"Moderate",S2592&lt;=5,"Low")</f>
        <v>Low</v>
      </c>
      <c r="Z2592" s="7">
        <v>1</v>
      </c>
      <c r="AA2592" s="7" t="str" cm="1">
        <f t="array" ref="AA2592">_xlfn.IFS(S2592&lt;=2,"High",S2592=3,"Moderate",S2592&lt;=5,"Low")</f>
        <v>Low</v>
      </c>
      <c r="AB2592" s="5">
        <v>44935</v>
      </c>
      <c r="AC2592" s="7" t="s">
        <v>91</v>
      </c>
      <c r="AD2592" s="7" t="s">
        <v>50</v>
      </c>
      <c r="AE2592" s="7" t="s">
        <v>51</v>
      </c>
      <c r="AF2592" s="7">
        <v>5</v>
      </c>
      <c r="AG2592" s="8">
        <v>730.99</v>
      </c>
      <c r="AH2592" s="7">
        <v>72</v>
      </c>
      <c r="AI2592" s="7" t="str" cm="1">
        <f t="array" ref="AI2592">_xlfn.IFS(AH2592&lt;=25,"Young",AH2592&lt;=50,"Adult",AH2592&gt;50,"Old")</f>
        <v>Old</v>
      </c>
    </row>
    <row r="2593" spans="1:35" x14ac:dyDescent="0.35">
      <c r="A2593" s="11">
        <v>3143</v>
      </c>
      <c r="B2593" s="9">
        <v>43371</v>
      </c>
      <c r="C2593" s="10">
        <f t="shared" ca="1" si="40"/>
        <v>7.6444444444444448</v>
      </c>
      <c r="D2593" s="11" t="s">
        <v>27</v>
      </c>
      <c r="E2593" s="11" t="s">
        <v>84</v>
      </c>
      <c r="F2593" s="11" t="s">
        <v>29</v>
      </c>
      <c r="G2593" s="11" t="s">
        <v>54</v>
      </c>
      <c r="H2593" s="11" t="s">
        <v>44</v>
      </c>
      <c r="I2593" s="11" t="s">
        <v>32</v>
      </c>
      <c r="J2593" s="11" t="s">
        <v>33</v>
      </c>
      <c r="K2593" s="11" t="s">
        <v>46</v>
      </c>
      <c r="L2593" s="9">
        <v>53868</v>
      </c>
      <c r="M2593" s="11" t="s">
        <v>35</v>
      </c>
      <c r="N2593" s="11" t="s">
        <v>36</v>
      </c>
      <c r="O2593" s="11" t="s">
        <v>71</v>
      </c>
      <c r="P2593" s="11" t="s">
        <v>38</v>
      </c>
      <c r="Q2593" s="11" t="s">
        <v>39</v>
      </c>
      <c r="R2593" s="11" cm="1">
        <f t="array" ref="R2593">_xlfn.IFS(Table3[[#This Row],[Performance Levels]]="Exceeds",4,Table3[[#This Row],[Performance Levels]]="Fully Meets",3,Table3[[#This Row],[Performance Levels]]="PIP",1,Table3[[#This Row],[Performance Levels]]="Needs Improvement",2)</f>
        <v>3</v>
      </c>
      <c r="S2593" s="11">
        <v>2</v>
      </c>
      <c r="T2593" s="11" t="str" cm="1">
        <f t="array" ref="T2593">_xlfn.IFS(S2593&lt;=2,"Excellent",S2593=3,"Average",S2593&lt;=5,"Poor")</f>
        <v>Excellent</v>
      </c>
      <c r="U2593" s="9">
        <v>45138</v>
      </c>
      <c r="V2593" s="11">
        <v>1</v>
      </c>
      <c r="W2593" s="11" t="str" cm="1">
        <f t="array" ref="W2593">_xlfn.IFS(S2593&lt;=2,"High",S2593=3,"Moderate",S2593&lt;=5,"Low")</f>
        <v>High</v>
      </c>
      <c r="X2593" s="11">
        <v>4</v>
      </c>
      <c r="Y2593" s="11" t="str" cm="1">
        <f t="array" ref="Y2593">_xlfn.IFS(S2593&lt;=2,"High",S2593=3,"Moderate",S2593&lt;=5,"Low")</f>
        <v>High</v>
      </c>
      <c r="Z2593" s="11">
        <v>1</v>
      </c>
      <c r="AA2593" s="11" t="str" cm="1">
        <f t="array" ref="AA2593">_xlfn.IFS(S2593&lt;=2,"High",S2593=3,"Moderate",S2593&lt;=5,"Low")</f>
        <v>High</v>
      </c>
      <c r="AB2593" s="9">
        <v>45068</v>
      </c>
      <c r="AC2593" s="11" t="s">
        <v>61</v>
      </c>
      <c r="AD2593" s="11" t="s">
        <v>41</v>
      </c>
      <c r="AE2593" s="11" t="s">
        <v>51</v>
      </c>
      <c r="AF2593" s="11">
        <v>3</v>
      </c>
      <c r="AG2593" s="12">
        <v>330.04</v>
      </c>
      <c r="AH2593" s="11">
        <v>71</v>
      </c>
      <c r="AI2593" s="11" t="str" cm="1">
        <f t="array" ref="AI2593">_xlfn.IFS(AH2593&lt;=25,"Young",AH2593&lt;=50,"Adult",AH2593&gt;50,"Old")</f>
        <v>Old</v>
      </c>
    </row>
    <row r="2594" spans="1:35" x14ac:dyDescent="0.35">
      <c r="A2594" s="7">
        <v>3144</v>
      </c>
      <c r="B2594" s="5">
        <v>44236</v>
      </c>
      <c r="C2594" s="6">
        <f t="shared" ca="1" si="40"/>
        <v>5.2805555555555559</v>
      </c>
      <c r="D2594" s="7" t="s">
        <v>27</v>
      </c>
      <c r="E2594" s="7" t="s">
        <v>43</v>
      </c>
      <c r="F2594" s="7" t="s">
        <v>29</v>
      </c>
      <c r="G2594" s="7" t="s">
        <v>30</v>
      </c>
      <c r="H2594" s="7" t="s">
        <v>31</v>
      </c>
      <c r="I2594" s="7" t="s">
        <v>45</v>
      </c>
      <c r="J2594" s="7" t="s">
        <v>33</v>
      </c>
      <c r="K2594" s="7" t="s">
        <v>78</v>
      </c>
      <c r="L2594" s="5">
        <v>20717</v>
      </c>
      <c r="M2594" s="7" t="s">
        <v>35</v>
      </c>
      <c r="N2594" s="7" t="s">
        <v>47</v>
      </c>
      <c r="O2594" s="7" t="s">
        <v>48</v>
      </c>
      <c r="P2594" s="7" t="s">
        <v>66</v>
      </c>
      <c r="Q2594" s="7" t="s">
        <v>77</v>
      </c>
      <c r="R2594" s="7" cm="1">
        <f t="array" ref="R2594">_xlfn.IFS(Table3[[#This Row],[Performance Levels]]="Exceeds",4,Table3[[#This Row],[Performance Levels]]="Fully Meets",3,Table3[[#This Row],[Performance Levels]]="PIP",1,Table3[[#This Row],[Performance Levels]]="Needs Improvement",2)</f>
        <v>4</v>
      </c>
      <c r="S2594" s="7">
        <v>2</v>
      </c>
      <c r="T2594" s="7" t="str" cm="1">
        <f t="array" ref="T2594">_xlfn.IFS(S2594&lt;=2,"Excellent",S2594=3,"Average",S2594&lt;=5,"Poor")</f>
        <v>Excellent</v>
      </c>
      <c r="U2594" s="5">
        <v>44913</v>
      </c>
      <c r="V2594" s="7">
        <v>3</v>
      </c>
      <c r="W2594" s="7" t="str" cm="1">
        <f t="array" ref="W2594">_xlfn.IFS(S2594&lt;=2,"High",S2594=3,"Moderate",S2594&lt;=5,"Low")</f>
        <v>High</v>
      </c>
      <c r="X2594" s="7">
        <v>4</v>
      </c>
      <c r="Y2594" s="7" t="str" cm="1">
        <f t="array" ref="Y2594">_xlfn.IFS(S2594&lt;=2,"High",S2594=3,"Moderate",S2594&lt;=5,"Low")</f>
        <v>High</v>
      </c>
      <c r="Z2594" s="7">
        <v>3</v>
      </c>
      <c r="AA2594" s="7" t="str" cm="1">
        <f t="array" ref="AA2594">_xlfn.IFS(S2594&lt;=2,"High",S2594=3,"Moderate",S2594&lt;=5,"Low")</f>
        <v>High</v>
      </c>
      <c r="AB2594" s="5">
        <v>45122</v>
      </c>
      <c r="AC2594" s="7" t="s">
        <v>91</v>
      </c>
      <c r="AD2594" s="7" t="s">
        <v>41</v>
      </c>
      <c r="AE2594" s="7" t="s">
        <v>72</v>
      </c>
      <c r="AF2594" s="7">
        <v>3</v>
      </c>
      <c r="AG2594" s="8">
        <v>848.99</v>
      </c>
      <c r="AH2594" s="7">
        <v>65</v>
      </c>
      <c r="AI2594" s="7" t="str" cm="1">
        <f t="array" ref="AI2594">_xlfn.IFS(AH2594&lt;=25,"Young",AH2594&lt;=50,"Adult",AH2594&gt;50,"Old")</f>
        <v>Old</v>
      </c>
    </row>
    <row r="2595" spans="1:35" x14ac:dyDescent="0.35">
      <c r="A2595" s="11">
        <v>3146</v>
      </c>
      <c r="B2595" s="9">
        <v>43450</v>
      </c>
      <c r="C2595" s="10">
        <f t="shared" ca="1" si="40"/>
        <v>7.427777777777778</v>
      </c>
      <c r="D2595" s="11" t="s">
        <v>27</v>
      </c>
      <c r="E2595" s="11" t="s">
        <v>63</v>
      </c>
      <c r="F2595" s="11" t="s">
        <v>29</v>
      </c>
      <c r="G2595" s="11" t="s">
        <v>45</v>
      </c>
      <c r="H2595" s="11" t="s">
        <v>31</v>
      </c>
      <c r="I2595" s="11" t="s">
        <v>32</v>
      </c>
      <c r="J2595" s="11" t="s">
        <v>33</v>
      </c>
      <c r="K2595" s="11" t="s">
        <v>95</v>
      </c>
      <c r="L2595" s="9">
        <v>28781</v>
      </c>
      <c r="M2595" s="11" t="s">
        <v>35</v>
      </c>
      <c r="N2595" s="11" t="s">
        <v>36</v>
      </c>
      <c r="O2595" s="11" t="s">
        <v>37</v>
      </c>
      <c r="P2595" s="11" t="s">
        <v>38</v>
      </c>
      <c r="Q2595" s="11" t="s">
        <v>39</v>
      </c>
      <c r="R2595" s="11" cm="1">
        <f t="array" ref="R2595">_xlfn.IFS(Table3[[#This Row],[Performance Levels]]="Exceeds",4,Table3[[#This Row],[Performance Levels]]="Fully Meets",3,Table3[[#This Row],[Performance Levels]]="PIP",1,Table3[[#This Row],[Performance Levels]]="Needs Improvement",2)</f>
        <v>3</v>
      </c>
      <c r="S2595" s="11">
        <v>4</v>
      </c>
      <c r="T2595" s="11" t="str" cm="1">
        <f t="array" ref="T2595">_xlfn.IFS(S2595&lt;=2,"Excellent",S2595=3,"Average",S2595&lt;=5,"Poor")</f>
        <v>Poor</v>
      </c>
      <c r="U2595" s="9">
        <v>44809</v>
      </c>
      <c r="V2595" s="11">
        <v>5</v>
      </c>
      <c r="W2595" s="11" t="str" cm="1">
        <f t="array" ref="W2595">_xlfn.IFS(S2595&lt;=2,"High",S2595=3,"Moderate",S2595&lt;=5,"Low")</f>
        <v>Low</v>
      </c>
      <c r="X2595" s="11">
        <v>1</v>
      </c>
      <c r="Y2595" s="11" t="str" cm="1">
        <f t="array" ref="Y2595">_xlfn.IFS(S2595&lt;=2,"High",S2595=3,"Moderate",S2595&lt;=5,"Low")</f>
        <v>Low</v>
      </c>
      <c r="Z2595" s="11">
        <v>1</v>
      </c>
      <c r="AA2595" s="11" t="str" cm="1">
        <f t="array" ref="AA2595">_xlfn.IFS(S2595&lt;=2,"High",S2595=3,"Moderate",S2595&lt;=5,"Low")</f>
        <v>Low</v>
      </c>
      <c r="AB2595" s="9">
        <v>44991</v>
      </c>
      <c r="AC2595" s="11" t="s">
        <v>67</v>
      </c>
      <c r="AD2595" s="11" t="s">
        <v>50</v>
      </c>
      <c r="AE2595" s="11" t="s">
        <v>72</v>
      </c>
      <c r="AF2595" s="11">
        <v>5</v>
      </c>
      <c r="AG2595" s="12">
        <v>560.03</v>
      </c>
      <c r="AH2595" s="11">
        <v>40</v>
      </c>
      <c r="AI2595" s="11" t="str" cm="1">
        <f t="array" ref="AI2595">_xlfn.IFS(AH2595&lt;=25,"Young",AH2595&lt;=50,"Adult",AH2595&gt;50,"Old")</f>
        <v>Adult</v>
      </c>
    </row>
    <row r="2596" spans="1:35" x14ac:dyDescent="0.35">
      <c r="A2596" s="7">
        <v>3147</v>
      </c>
      <c r="B2596" s="5">
        <v>45124</v>
      </c>
      <c r="C2596" s="6">
        <f t="shared" ca="1" si="40"/>
        <v>2.8416666666666668</v>
      </c>
      <c r="D2596" s="7" t="s">
        <v>27</v>
      </c>
      <c r="E2596" s="7" t="s">
        <v>93</v>
      </c>
      <c r="F2596" s="7" t="s">
        <v>29</v>
      </c>
      <c r="G2596" s="7" t="s">
        <v>30</v>
      </c>
      <c r="H2596" s="7" t="s">
        <v>55</v>
      </c>
      <c r="I2596" s="7" t="s">
        <v>32</v>
      </c>
      <c r="J2596" s="7" t="s">
        <v>33</v>
      </c>
      <c r="K2596" s="7" t="s">
        <v>57</v>
      </c>
      <c r="L2596" s="5">
        <v>36273</v>
      </c>
      <c r="M2596" s="7" t="s">
        <v>35</v>
      </c>
      <c r="N2596" s="7" t="s">
        <v>47</v>
      </c>
      <c r="O2596" s="7" t="s">
        <v>48</v>
      </c>
      <c r="P2596" s="7" t="s">
        <v>76</v>
      </c>
      <c r="Q2596" s="7" t="s">
        <v>39</v>
      </c>
      <c r="R2596" s="7" cm="1">
        <f t="array" ref="R2596">_xlfn.IFS(Table3[[#This Row],[Performance Levels]]="Exceeds",4,Table3[[#This Row],[Performance Levels]]="Fully Meets",3,Table3[[#This Row],[Performance Levels]]="PIP",1,Table3[[#This Row],[Performance Levels]]="Needs Improvement",2)</f>
        <v>3</v>
      </c>
      <c r="S2596" s="7">
        <v>5</v>
      </c>
      <c r="T2596" s="7" t="str" cm="1">
        <f t="array" ref="T2596">_xlfn.IFS(S2596&lt;=2,"Excellent",S2596=3,"Average",S2596&lt;=5,"Poor")</f>
        <v>Poor</v>
      </c>
      <c r="U2596" s="5">
        <v>45131</v>
      </c>
      <c r="V2596" s="7">
        <v>2</v>
      </c>
      <c r="W2596" s="7" t="str" cm="1">
        <f t="array" ref="W2596">_xlfn.IFS(S2596&lt;=2,"High",S2596=3,"Moderate",S2596&lt;=5,"Low")</f>
        <v>Low</v>
      </c>
      <c r="X2596" s="7">
        <v>2</v>
      </c>
      <c r="Y2596" s="7" t="str" cm="1">
        <f t="array" ref="Y2596">_xlfn.IFS(S2596&lt;=2,"High",S2596=3,"Moderate",S2596&lt;=5,"Low")</f>
        <v>Low</v>
      </c>
      <c r="Z2596" s="7">
        <v>5</v>
      </c>
      <c r="AA2596" s="7" t="str" cm="1">
        <f t="array" ref="AA2596">_xlfn.IFS(S2596&lt;=2,"High",S2596=3,"Moderate",S2596&lt;=5,"Low")</f>
        <v>Low</v>
      </c>
      <c r="AB2596" s="5">
        <v>44915</v>
      </c>
      <c r="AC2596" s="7" t="s">
        <v>61</v>
      </c>
      <c r="AD2596" s="7" t="s">
        <v>50</v>
      </c>
      <c r="AE2596" s="7" t="s">
        <v>62</v>
      </c>
      <c r="AF2596" s="7">
        <v>4</v>
      </c>
      <c r="AG2596" s="8">
        <v>820.65</v>
      </c>
      <c r="AH2596" s="7">
        <v>24</v>
      </c>
      <c r="AI2596" s="7" t="str" cm="1">
        <f t="array" ref="AI2596">_xlfn.IFS(AH2596&lt;=25,"Young",AH2596&lt;=50,"Adult",AH2596&gt;50,"Old")</f>
        <v>Young</v>
      </c>
    </row>
    <row r="2597" spans="1:35" x14ac:dyDescent="0.35">
      <c r="A2597" s="11">
        <v>3148</v>
      </c>
      <c r="B2597" s="9">
        <v>43979</v>
      </c>
      <c r="C2597" s="10">
        <f t="shared" ca="1" si="40"/>
        <v>5.9777777777777779</v>
      </c>
      <c r="D2597" s="11" t="s">
        <v>27</v>
      </c>
      <c r="E2597" s="11" t="s">
        <v>73</v>
      </c>
      <c r="F2597" s="11" t="s">
        <v>29</v>
      </c>
      <c r="G2597" s="11" t="s">
        <v>54</v>
      </c>
      <c r="H2597" s="11" t="s">
        <v>31</v>
      </c>
      <c r="I2597" s="11" t="s">
        <v>32</v>
      </c>
      <c r="J2597" s="11" t="s">
        <v>33</v>
      </c>
      <c r="K2597" s="11" t="s">
        <v>46</v>
      </c>
      <c r="L2597" s="9">
        <v>18323</v>
      </c>
      <c r="M2597" s="11" t="s">
        <v>35</v>
      </c>
      <c r="N2597" s="11" t="s">
        <v>47</v>
      </c>
      <c r="O2597" s="11" t="s">
        <v>37</v>
      </c>
      <c r="P2597" s="11" t="s">
        <v>60</v>
      </c>
      <c r="Q2597" s="11" t="s">
        <v>77</v>
      </c>
      <c r="R2597" s="11" cm="1">
        <f t="array" ref="R2597">_xlfn.IFS(Table3[[#This Row],[Performance Levels]]="Exceeds",4,Table3[[#This Row],[Performance Levels]]="Fully Meets",3,Table3[[#This Row],[Performance Levels]]="PIP",1,Table3[[#This Row],[Performance Levels]]="Needs Improvement",2)</f>
        <v>4</v>
      </c>
      <c r="S2597" s="11">
        <v>2</v>
      </c>
      <c r="T2597" s="11" t="str" cm="1">
        <f t="array" ref="T2597">_xlfn.IFS(S2597&lt;=2,"Excellent",S2597=3,"Average",S2597&lt;=5,"Poor")</f>
        <v>Excellent</v>
      </c>
      <c r="U2597" s="9">
        <v>45101</v>
      </c>
      <c r="V2597" s="11">
        <v>4</v>
      </c>
      <c r="W2597" s="11" t="str" cm="1">
        <f t="array" ref="W2597">_xlfn.IFS(S2597&lt;=2,"High",S2597=3,"Moderate",S2597&lt;=5,"Low")</f>
        <v>High</v>
      </c>
      <c r="X2597" s="11">
        <v>5</v>
      </c>
      <c r="Y2597" s="11" t="str" cm="1">
        <f t="array" ref="Y2597">_xlfn.IFS(S2597&lt;=2,"High",S2597=3,"Moderate",S2597&lt;=5,"Low")</f>
        <v>High</v>
      </c>
      <c r="Z2597" s="11">
        <v>1</v>
      </c>
      <c r="AA2597" s="11" t="str" cm="1">
        <f t="array" ref="AA2597">_xlfn.IFS(S2597&lt;=2,"High",S2597=3,"Moderate",S2597&lt;=5,"Low")</f>
        <v>High</v>
      </c>
      <c r="AB2597" s="9">
        <v>45026</v>
      </c>
      <c r="AC2597" s="11" t="s">
        <v>91</v>
      </c>
      <c r="AD2597" s="11" t="s">
        <v>50</v>
      </c>
      <c r="AE2597" s="11" t="s">
        <v>62</v>
      </c>
      <c r="AF2597" s="11">
        <v>2</v>
      </c>
      <c r="AG2597" s="12">
        <v>727.06</v>
      </c>
      <c r="AH2597" s="11">
        <v>70</v>
      </c>
      <c r="AI2597" s="11" t="str" cm="1">
        <f t="array" ref="AI2597">_xlfn.IFS(AH2597&lt;=25,"Young",AH2597&lt;=50,"Adult",AH2597&gt;50,"Old")</f>
        <v>Old</v>
      </c>
    </row>
    <row r="2598" spans="1:35" x14ac:dyDescent="0.35">
      <c r="A2598" s="7">
        <v>3149</v>
      </c>
      <c r="B2598" s="5">
        <v>44256</v>
      </c>
      <c r="C2598" s="6">
        <f t="shared" ca="1" si="40"/>
        <v>5.2194444444444441</v>
      </c>
      <c r="D2598" s="7" t="s">
        <v>27</v>
      </c>
      <c r="E2598" s="7" t="s">
        <v>80</v>
      </c>
      <c r="F2598" s="7" t="s">
        <v>29</v>
      </c>
      <c r="G2598" s="7" t="s">
        <v>54</v>
      </c>
      <c r="H2598" s="7" t="s">
        <v>44</v>
      </c>
      <c r="I2598" s="7" t="s">
        <v>45</v>
      </c>
      <c r="J2598" s="7" t="s">
        <v>33</v>
      </c>
      <c r="K2598" s="7" t="s">
        <v>69</v>
      </c>
      <c r="L2598" s="5">
        <v>30586</v>
      </c>
      <c r="M2598" s="7" t="s">
        <v>35</v>
      </c>
      <c r="N2598" s="7" t="s">
        <v>36</v>
      </c>
      <c r="O2598" s="7" t="s">
        <v>71</v>
      </c>
      <c r="P2598" s="7" t="s">
        <v>60</v>
      </c>
      <c r="Q2598" s="7" t="s">
        <v>77</v>
      </c>
      <c r="R2598" s="7" cm="1">
        <f t="array" ref="R2598">_xlfn.IFS(Table3[[#This Row],[Performance Levels]]="Exceeds",4,Table3[[#This Row],[Performance Levels]]="Fully Meets",3,Table3[[#This Row],[Performance Levels]]="PIP",1,Table3[[#This Row],[Performance Levels]]="Needs Improvement",2)</f>
        <v>4</v>
      </c>
      <c r="S2598" s="7">
        <v>2</v>
      </c>
      <c r="T2598" s="7" t="str" cm="1">
        <f t="array" ref="T2598">_xlfn.IFS(S2598&lt;=2,"Excellent",S2598=3,"Average",S2598&lt;=5,"Poor")</f>
        <v>Excellent</v>
      </c>
      <c r="U2598" s="5">
        <v>45016</v>
      </c>
      <c r="V2598" s="7">
        <v>2</v>
      </c>
      <c r="W2598" s="7" t="str" cm="1">
        <f t="array" ref="W2598">_xlfn.IFS(S2598&lt;=2,"High",S2598=3,"Moderate",S2598&lt;=5,"Low")</f>
        <v>High</v>
      </c>
      <c r="X2598" s="7">
        <v>1</v>
      </c>
      <c r="Y2598" s="7" t="str" cm="1">
        <f t="array" ref="Y2598">_xlfn.IFS(S2598&lt;=2,"High",S2598=3,"Moderate",S2598&lt;=5,"Low")</f>
        <v>High</v>
      </c>
      <c r="Z2598" s="7">
        <v>4</v>
      </c>
      <c r="AA2598" s="7" t="str" cm="1">
        <f t="array" ref="AA2598">_xlfn.IFS(S2598&lt;=2,"High",S2598=3,"Moderate",S2598&lt;=5,"Low")</f>
        <v>High</v>
      </c>
      <c r="AB2598" s="5">
        <v>45114</v>
      </c>
      <c r="AC2598" s="7" t="s">
        <v>49</v>
      </c>
      <c r="AD2598" s="7" t="s">
        <v>41</v>
      </c>
      <c r="AE2598" s="7" t="s">
        <v>42</v>
      </c>
      <c r="AF2598" s="7">
        <v>2</v>
      </c>
      <c r="AG2598" s="8">
        <v>858.12</v>
      </c>
      <c r="AH2598" s="7">
        <v>38</v>
      </c>
      <c r="AI2598" s="7" t="str" cm="1">
        <f t="array" ref="AI2598">_xlfn.IFS(AH2598&lt;=25,"Young",AH2598&lt;=50,"Adult",AH2598&gt;50,"Old")</f>
        <v>Adult</v>
      </c>
    </row>
    <row r="2599" spans="1:35" x14ac:dyDescent="0.35">
      <c r="A2599" s="11">
        <v>3150</v>
      </c>
      <c r="B2599" s="9">
        <v>44604</v>
      </c>
      <c r="C2599" s="10">
        <f t="shared" ca="1" si="40"/>
        <v>4.2722222222222221</v>
      </c>
      <c r="D2599" s="11" t="s">
        <v>27</v>
      </c>
      <c r="E2599" s="11" t="s">
        <v>53</v>
      </c>
      <c r="F2599" s="11" t="s">
        <v>29</v>
      </c>
      <c r="G2599" s="11" t="s">
        <v>54</v>
      </c>
      <c r="H2599" s="11" t="s">
        <v>31</v>
      </c>
      <c r="I2599" s="11" t="s">
        <v>45</v>
      </c>
      <c r="J2599" s="11" t="s">
        <v>33</v>
      </c>
      <c r="K2599" s="11" t="s">
        <v>46</v>
      </c>
      <c r="L2599" s="9">
        <v>20303</v>
      </c>
      <c r="M2599" s="11" t="s">
        <v>35</v>
      </c>
      <c r="N2599" s="11" t="s">
        <v>36</v>
      </c>
      <c r="O2599" s="11" t="s">
        <v>83</v>
      </c>
      <c r="P2599" s="11" t="s">
        <v>38</v>
      </c>
      <c r="Q2599" s="11" t="s">
        <v>39</v>
      </c>
      <c r="R2599" s="11" cm="1">
        <f t="array" ref="R2599">_xlfn.IFS(Table3[[#This Row],[Performance Levels]]="Exceeds",4,Table3[[#This Row],[Performance Levels]]="Fully Meets",3,Table3[[#This Row],[Performance Levels]]="PIP",1,Table3[[#This Row],[Performance Levels]]="Needs Improvement",2)</f>
        <v>3</v>
      </c>
      <c r="S2599" s="11">
        <v>2</v>
      </c>
      <c r="T2599" s="11" t="str" cm="1">
        <f t="array" ref="T2599">_xlfn.IFS(S2599&lt;=2,"Excellent",S2599=3,"Average",S2599&lt;=5,"Poor")</f>
        <v>Excellent</v>
      </c>
      <c r="U2599" s="9">
        <v>44802</v>
      </c>
      <c r="V2599" s="11">
        <v>3</v>
      </c>
      <c r="W2599" s="11" t="str" cm="1">
        <f t="array" ref="W2599">_xlfn.IFS(S2599&lt;=2,"High",S2599=3,"Moderate",S2599&lt;=5,"Low")</f>
        <v>High</v>
      </c>
      <c r="X2599" s="11">
        <v>2</v>
      </c>
      <c r="Y2599" s="11" t="str" cm="1">
        <f t="array" ref="Y2599">_xlfn.IFS(S2599&lt;=2,"High",S2599=3,"Moderate",S2599&lt;=5,"Low")</f>
        <v>High</v>
      </c>
      <c r="Z2599" s="11">
        <v>2</v>
      </c>
      <c r="AA2599" s="11" t="str" cm="1">
        <f t="array" ref="AA2599">_xlfn.IFS(S2599&lt;=2,"High",S2599=3,"Moderate",S2599&lt;=5,"Low")</f>
        <v>High</v>
      </c>
      <c r="AB2599" s="9">
        <v>44954</v>
      </c>
      <c r="AC2599" s="11" t="s">
        <v>49</v>
      </c>
      <c r="AD2599" s="11" t="s">
        <v>50</v>
      </c>
      <c r="AE2599" s="11" t="s">
        <v>42</v>
      </c>
      <c r="AF2599" s="11">
        <v>4</v>
      </c>
      <c r="AG2599" s="12">
        <v>781.04</v>
      </c>
      <c r="AH2599" s="11">
        <v>67</v>
      </c>
      <c r="AI2599" s="11" t="str" cm="1">
        <f t="array" ref="AI2599">_xlfn.IFS(AH2599&lt;=25,"Young",AH2599&lt;=50,"Adult",AH2599&gt;50,"Old")</f>
        <v>Old</v>
      </c>
    </row>
    <row r="2600" spans="1:35" x14ac:dyDescent="0.35">
      <c r="A2600" s="7">
        <v>3151</v>
      </c>
      <c r="B2600" s="5">
        <v>44618</v>
      </c>
      <c r="C2600" s="6">
        <f t="shared" ca="1" si="40"/>
        <v>4.2333333333333334</v>
      </c>
      <c r="D2600" s="7" t="s">
        <v>27</v>
      </c>
      <c r="E2600" s="7" t="s">
        <v>68</v>
      </c>
      <c r="F2600" s="7" t="s">
        <v>29</v>
      </c>
      <c r="G2600" s="7" t="s">
        <v>45</v>
      </c>
      <c r="H2600" s="7" t="s">
        <v>31</v>
      </c>
      <c r="I2600" s="7" t="s">
        <v>32</v>
      </c>
      <c r="J2600" s="7" t="s">
        <v>33</v>
      </c>
      <c r="K2600" s="7" t="s">
        <v>69</v>
      </c>
      <c r="L2600" s="5">
        <v>24061</v>
      </c>
      <c r="M2600" s="7" t="s">
        <v>35</v>
      </c>
      <c r="N2600" s="7" t="s">
        <v>36</v>
      </c>
      <c r="O2600" s="7" t="s">
        <v>37</v>
      </c>
      <c r="P2600" s="7" t="s">
        <v>38</v>
      </c>
      <c r="Q2600" s="7" t="s">
        <v>77</v>
      </c>
      <c r="R2600" s="7" cm="1">
        <f t="array" ref="R2600">_xlfn.IFS(Table3[[#This Row],[Performance Levels]]="Exceeds",4,Table3[[#This Row],[Performance Levels]]="Fully Meets",3,Table3[[#This Row],[Performance Levels]]="PIP",1,Table3[[#This Row],[Performance Levels]]="Needs Improvement",2)</f>
        <v>4</v>
      </c>
      <c r="S2600" s="7">
        <v>4</v>
      </c>
      <c r="T2600" s="7" t="str" cm="1">
        <f t="array" ref="T2600">_xlfn.IFS(S2600&lt;=2,"Excellent",S2600=3,"Average",S2600&lt;=5,"Poor")</f>
        <v>Poor</v>
      </c>
      <c r="U2600" s="5">
        <v>44981</v>
      </c>
      <c r="V2600" s="7">
        <v>3</v>
      </c>
      <c r="W2600" s="7" t="str" cm="1">
        <f t="array" ref="W2600">_xlfn.IFS(S2600&lt;=2,"High",S2600=3,"Moderate",S2600&lt;=5,"Low")</f>
        <v>Low</v>
      </c>
      <c r="X2600" s="7">
        <v>3</v>
      </c>
      <c r="Y2600" s="7" t="str" cm="1">
        <f t="array" ref="Y2600">_xlfn.IFS(S2600&lt;=2,"High",S2600=3,"Moderate",S2600&lt;=5,"Low")</f>
        <v>Low</v>
      </c>
      <c r="Z2600" s="7">
        <v>1</v>
      </c>
      <c r="AA2600" s="7" t="str" cm="1">
        <f t="array" ref="AA2600">_xlfn.IFS(S2600&lt;=2,"High",S2600=3,"Moderate",S2600&lt;=5,"Low")</f>
        <v>Low</v>
      </c>
      <c r="AB2600" s="5">
        <v>44840</v>
      </c>
      <c r="AC2600" s="7" t="s">
        <v>61</v>
      </c>
      <c r="AD2600" s="7" t="s">
        <v>41</v>
      </c>
      <c r="AE2600" s="7" t="s">
        <v>72</v>
      </c>
      <c r="AF2600" s="7">
        <v>2</v>
      </c>
      <c r="AG2600" s="8">
        <v>978.88</v>
      </c>
      <c r="AH2600" s="7">
        <v>57</v>
      </c>
      <c r="AI2600" s="7" t="str" cm="1">
        <f t="array" ref="AI2600">_xlfn.IFS(AH2600&lt;=25,"Young",AH2600&lt;=50,"Adult",AH2600&gt;50,"Old")</f>
        <v>Old</v>
      </c>
    </row>
    <row r="2601" spans="1:35" x14ac:dyDescent="0.35">
      <c r="A2601" s="11">
        <v>3152</v>
      </c>
      <c r="B2601" s="9">
        <v>44747</v>
      </c>
      <c r="C2601" s="10">
        <f t="shared" ca="1" si="40"/>
        <v>3.875</v>
      </c>
      <c r="D2601" s="11" t="s">
        <v>27</v>
      </c>
      <c r="E2601" s="11" t="s">
        <v>28</v>
      </c>
      <c r="F2601" s="11" t="s">
        <v>29</v>
      </c>
      <c r="G2601" s="11" t="s">
        <v>30</v>
      </c>
      <c r="H2601" s="11" t="s">
        <v>31</v>
      </c>
      <c r="I2601" s="11" t="s">
        <v>32</v>
      </c>
      <c r="J2601" s="11" t="s">
        <v>33</v>
      </c>
      <c r="K2601" s="11" t="s">
        <v>69</v>
      </c>
      <c r="L2601" s="9">
        <v>19722</v>
      </c>
      <c r="M2601" s="11" t="s">
        <v>35</v>
      </c>
      <c r="N2601" s="11" t="s">
        <v>36</v>
      </c>
      <c r="O2601" s="11" t="s">
        <v>71</v>
      </c>
      <c r="P2601" s="11" t="s">
        <v>38</v>
      </c>
      <c r="Q2601" s="11" t="s">
        <v>77</v>
      </c>
      <c r="R2601" s="11" cm="1">
        <f t="array" ref="R2601">_xlfn.IFS(Table3[[#This Row],[Performance Levels]]="Exceeds",4,Table3[[#This Row],[Performance Levels]]="Fully Meets",3,Table3[[#This Row],[Performance Levels]]="PIP",1,Table3[[#This Row],[Performance Levels]]="Needs Improvement",2)</f>
        <v>4</v>
      </c>
      <c r="S2601" s="11">
        <v>5</v>
      </c>
      <c r="T2601" s="11" t="str" cm="1">
        <f t="array" ref="T2601">_xlfn.IFS(S2601&lt;=2,"Excellent",S2601=3,"Average",S2601&lt;=5,"Poor")</f>
        <v>Poor</v>
      </c>
      <c r="U2601" s="9">
        <v>45044</v>
      </c>
      <c r="V2601" s="11">
        <v>1</v>
      </c>
      <c r="W2601" s="11" t="str" cm="1">
        <f t="array" ref="W2601">_xlfn.IFS(S2601&lt;=2,"High",S2601=3,"Moderate",S2601&lt;=5,"Low")</f>
        <v>Low</v>
      </c>
      <c r="X2601" s="11">
        <v>3</v>
      </c>
      <c r="Y2601" s="11" t="str" cm="1">
        <f t="array" ref="Y2601">_xlfn.IFS(S2601&lt;=2,"High",S2601=3,"Moderate",S2601&lt;=5,"Low")</f>
        <v>Low</v>
      </c>
      <c r="Z2601" s="11">
        <v>1</v>
      </c>
      <c r="AA2601" s="11" t="str" cm="1">
        <f t="array" ref="AA2601">_xlfn.IFS(S2601&lt;=2,"High",S2601=3,"Moderate",S2601&lt;=5,"Low")</f>
        <v>Low</v>
      </c>
      <c r="AB2601" s="9">
        <v>45009</v>
      </c>
      <c r="AC2601" s="11" t="s">
        <v>91</v>
      </c>
      <c r="AD2601" s="11" t="s">
        <v>41</v>
      </c>
      <c r="AE2601" s="11" t="s">
        <v>42</v>
      </c>
      <c r="AF2601" s="11">
        <v>4</v>
      </c>
      <c r="AG2601" s="12">
        <v>955.95</v>
      </c>
      <c r="AH2601" s="11">
        <v>69</v>
      </c>
      <c r="AI2601" s="11" t="str" cm="1">
        <f t="array" ref="AI2601">_xlfn.IFS(AH2601&lt;=25,"Young",AH2601&lt;=50,"Adult",AH2601&gt;50,"Old")</f>
        <v>Old</v>
      </c>
    </row>
    <row r="2602" spans="1:35" x14ac:dyDescent="0.35">
      <c r="A2602" s="7">
        <v>3153</v>
      </c>
      <c r="B2602" s="5">
        <v>43798</v>
      </c>
      <c r="C2602" s="6">
        <f t="shared" ca="1" si="40"/>
        <v>6.4749999999999996</v>
      </c>
      <c r="D2602" s="7" t="s">
        <v>27</v>
      </c>
      <c r="E2602" s="7" t="s">
        <v>84</v>
      </c>
      <c r="F2602" s="7" t="s">
        <v>29</v>
      </c>
      <c r="G2602" s="7" t="s">
        <v>45</v>
      </c>
      <c r="H2602" s="7" t="s">
        <v>44</v>
      </c>
      <c r="I2602" s="7" t="s">
        <v>54</v>
      </c>
      <c r="J2602" s="7" t="s">
        <v>33</v>
      </c>
      <c r="K2602" s="7" t="s">
        <v>69</v>
      </c>
      <c r="L2602" s="5">
        <v>34681</v>
      </c>
      <c r="M2602" s="7" t="s">
        <v>35</v>
      </c>
      <c r="N2602" s="7" t="s">
        <v>36</v>
      </c>
      <c r="O2602" s="7" t="s">
        <v>59</v>
      </c>
      <c r="P2602" s="7" t="s">
        <v>60</v>
      </c>
      <c r="Q2602" s="7" t="s">
        <v>39</v>
      </c>
      <c r="R2602" s="7" cm="1">
        <f t="array" ref="R2602">_xlfn.IFS(Table3[[#This Row],[Performance Levels]]="Exceeds",4,Table3[[#This Row],[Performance Levels]]="Fully Meets",3,Table3[[#This Row],[Performance Levels]]="PIP",1,Table3[[#This Row],[Performance Levels]]="Needs Improvement",2)</f>
        <v>3</v>
      </c>
      <c r="S2602" s="7">
        <v>4</v>
      </c>
      <c r="T2602" s="7" t="str" cm="1">
        <f t="array" ref="T2602">_xlfn.IFS(S2602&lt;=2,"Excellent",S2602=3,"Average",S2602&lt;=5,"Poor")</f>
        <v>Poor</v>
      </c>
      <c r="U2602" s="5">
        <v>44869</v>
      </c>
      <c r="V2602" s="7">
        <v>1</v>
      </c>
      <c r="W2602" s="7" t="str" cm="1">
        <f t="array" ref="W2602">_xlfn.IFS(S2602&lt;=2,"High",S2602=3,"Moderate",S2602&lt;=5,"Low")</f>
        <v>Low</v>
      </c>
      <c r="X2602" s="7">
        <v>5</v>
      </c>
      <c r="Y2602" s="7" t="str" cm="1">
        <f t="array" ref="Y2602">_xlfn.IFS(S2602&lt;=2,"High",S2602=3,"Moderate",S2602&lt;=5,"Low")</f>
        <v>Low</v>
      </c>
      <c r="Z2602" s="7">
        <v>3</v>
      </c>
      <c r="AA2602" s="7" t="str" cm="1">
        <f t="array" ref="AA2602">_xlfn.IFS(S2602&lt;=2,"High",S2602=3,"Moderate",S2602&lt;=5,"Low")</f>
        <v>Low</v>
      </c>
      <c r="AB2602" s="5">
        <v>45118</v>
      </c>
      <c r="AC2602" s="7" t="s">
        <v>91</v>
      </c>
      <c r="AD2602" s="7" t="s">
        <v>50</v>
      </c>
      <c r="AE2602" s="7" t="s">
        <v>72</v>
      </c>
      <c r="AF2602" s="7">
        <v>5</v>
      </c>
      <c r="AG2602" s="8">
        <v>897.64</v>
      </c>
      <c r="AH2602" s="7">
        <v>25</v>
      </c>
      <c r="AI2602" s="7" t="str" cm="1">
        <f t="array" ref="AI2602">_xlfn.IFS(AH2602&lt;=25,"Young",AH2602&lt;=50,"Adult",AH2602&gt;50,"Old")</f>
        <v>Young</v>
      </c>
    </row>
    <row r="2603" spans="1:35" x14ac:dyDescent="0.35">
      <c r="A2603" s="11">
        <v>3154</v>
      </c>
      <c r="B2603" s="9">
        <v>43518</v>
      </c>
      <c r="C2603" s="10">
        <f t="shared" ca="1" si="40"/>
        <v>7.2444444444444445</v>
      </c>
      <c r="D2603" s="11" t="s">
        <v>27</v>
      </c>
      <c r="E2603" s="11" t="s">
        <v>43</v>
      </c>
      <c r="F2603" s="11" t="s">
        <v>29</v>
      </c>
      <c r="G2603" s="11" t="s">
        <v>54</v>
      </c>
      <c r="H2603" s="11" t="s">
        <v>55</v>
      </c>
      <c r="I2603" s="11" t="s">
        <v>32</v>
      </c>
      <c r="J2603" s="11" t="s">
        <v>33</v>
      </c>
      <c r="K2603" s="11" t="s">
        <v>78</v>
      </c>
      <c r="L2603" s="9">
        <v>54564</v>
      </c>
      <c r="M2603" s="11" t="s">
        <v>35</v>
      </c>
      <c r="N2603" s="11" t="s">
        <v>36</v>
      </c>
      <c r="O2603" s="11" t="s">
        <v>71</v>
      </c>
      <c r="P2603" s="11" t="s">
        <v>60</v>
      </c>
      <c r="Q2603" s="11" t="s">
        <v>39</v>
      </c>
      <c r="R2603" s="11" cm="1">
        <f t="array" ref="R2603">_xlfn.IFS(Table3[[#This Row],[Performance Levels]]="Exceeds",4,Table3[[#This Row],[Performance Levels]]="Fully Meets",3,Table3[[#This Row],[Performance Levels]]="PIP",1,Table3[[#This Row],[Performance Levels]]="Needs Improvement",2)</f>
        <v>3</v>
      </c>
      <c r="S2603" s="11">
        <v>2</v>
      </c>
      <c r="T2603" s="11" t="str" cm="1">
        <f t="array" ref="T2603">_xlfn.IFS(S2603&lt;=2,"Excellent",S2603=3,"Average",S2603&lt;=5,"Poor")</f>
        <v>Excellent</v>
      </c>
      <c r="U2603" s="9">
        <v>45080</v>
      </c>
      <c r="V2603" s="11">
        <v>1</v>
      </c>
      <c r="W2603" s="11" t="str" cm="1">
        <f t="array" ref="W2603">_xlfn.IFS(S2603&lt;=2,"High",S2603=3,"Moderate",S2603&lt;=5,"Low")</f>
        <v>High</v>
      </c>
      <c r="X2603" s="11">
        <v>3</v>
      </c>
      <c r="Y2603" s="11" t="str" cm="1">
        <f t="array" ref="Y2603">_xlfn.IFS(S2603&lt;=2,"High",S2603=3,"Moderate",S2603&lt;=5,"Low")</f>
        <v>High</v>
      </c>
      <c r="Z2603" s="11">
        <v>5</v>
      </c>
      <c r="AA2603" s="11" t="str" cm="1">
        <f t="array" ref="AA2603">_xlfn.IFS(S2603&lt;=2,"High",S2603=3,"Moderate",S2603&lt;=5,"Low")</f>
        <v>High</v>
      </c>
      <c r="AB2603" s="9">
        <v>45071</v>
      </c>
      <c r="AC2603" s="11" t="s">
        <v>49</v>
      </c>
      <c r="AD2603" s="11" t="s">
        <v>50</v>
      </c>
      <c r="AE2603" s="11" t="s">
        <v>72</v>
      </c>
      <c r="AF2603" s="11">
        <v>4</v>
      </c>
      <c r="AG2603" s="12">
        <v>418.08</v>
      </c>
      <c r="AH2603" s="11">
        <v>70</v>
      </c>
      <c r="AI2603" s="11" t="str" cm="1">
        <f t="array" ref="AI2603">_xlfn.IFS(AH2603&lt;=25,"Young",AH2603&lt;=50,"Adult",AH2603&gt;50,"Old")</f>
        <v>Old</v>
      </c>
    </row>
    <row r="2604" spans="1:35" x14ac:dyDescent="0.35">
      <c r="A2604" s="7">
        <v>3155</v>
      </c>
      <c r="B2604" s="5">
        <v>44028</v>
      </c>
      <c r="C2604" s="6">
        <f t="shared" ca="1" si="40"/>
        <v>5.8444444444444441</v>
      </c>
      <c r="D2604" s="7" t="s">
        <v>27</v>
      </c>
      <c r="E2604" s="7" t="s">
        <v>86</v>
      </c>
      <c r="F2604" s="7" t="s">
        <v>107</v>
      </c>
      <c r="G2604" s="7" t="s">
        <v>30</v>
      </c>
      <c r="H2604" s="7" t="s">
        <v>55</v>
      </c>
      <c r="I2604" s="7" t="s">
        <v>32</v>
      </c>
      <c r="J2604" s="7" t="s">
        <v>33</v>
      </c>
      <c r="K2604" s="7" t="s">
        <v>64</v>
      </c>
      <c r="L2604" s="5">
        <v>18701</v>
      </c>
      <c r="M2604" s="7" t="s">
        <v>35</v>
      </c>
      <c r="N2604" s="7" t="s">
        <v>47</v>
      </c>
      <c r="O2604" s="7" t="s">
        <v>71</v>
      </c>
      <c r="P2604" s="7" t="s">
        <v>66</v>
      </c>
      <c r="Q2604" s="7" t="s">
        <v>39</v>
      </c>
      <c r="R2604" s="7" cm="1">
        <f t="array" ref="R2604">_xlfn.IFS(Table3[[#This Row],[Performance Levels]]="Exceeds",4,Table3[[#This Row],[Performance Levels]]="Fully Meets",3,Table3[[#This Row],[Performance Levels]]="PIP",1,Table3[[#This Row],[Performance Levels]]="Needs Improvement",2)</f>
        <v>3</v>
      </c>
      <c r="S2604" s="7">
        <v>2</v>
      </c>
      <c r="T2604" s="7" t="str" cm="1">
        <f t="array" ref="T2604">_xlfn.IFS(S2604&lt;=2,"Excellent",S2604=3,"Average",S2604&lt;=5,"Poor")</f>
        <v>Excellent</v>
      </c>
      <c r="U2604" s="5">
        <v>44791</v>
      </c>
      <c r="V2604" s="7">
        <v>2</v>
      </c>
      <c r="W2604" s="7" t="str" cm="1">
        <f t="array" ref="W2604">_xlfn.IFS(S2604&lt;=2,"High",S2604=3,"Moderate",S2604&lt;=5,"Low")</f>
        <v>High</v>
      </c>
      <c r="X2604" s="7">
        <v>5</v>
      </c>
      <c r="Y2604" s="7" t="str" cm="1">
        <f t="array" ref="Y2604">_xlfn.IFS(S2604&lt;=2,"High",S2604=3,"Moderate",S2604&lt;=5,"Low")</f>
        <v>High</v>
      </c>
      <c r="Z2604" s="7">
        <v>4</v>
      </c>
      <c r="AA2604" s="7" t="str" cm="1">
        <f t="array" ref="AA2604">_xlfn.IFS(S2604&lt;=2,"High",S2604=3,"Moderate",S2604&lt;=5,"Low")</f>
        <v>High</v>
      </c>
      <c r="AB2604" s="5">
        <v>44800</v>
      </c>
      <c r="AC2604" s="7" t="s">
        <v>91</v>
      </c>
      <c r="AD2604" s="7" t="s">
        <v>50</v>
      </c>
      <c r="AE2604" s="7" t="s">
        <v>42</v>
      </c>
      <c r="AF2604" s="7">
        <v>5</v>
      </c>
      <c r="AG2604" s="8">
        <v>336.64</v>
      </c>
      <c r="AH2604" s="7">
        <v>69</v>
      </c>
      <c r="AI2604" s="7" t="str" cm="1">
        <f t="array" ref="AI2604">_xlfn.IFS(AH2604&lt;=25,"Young",AH2604&lt;=50,"Adult",AH2604&gt;50,"Old")</f>
        <v>Old</v>
      </c>
    </row>
    <row r="2605" spans="1:35" x14ac:dyDescent="0.35">
      <c r="A2605" s="11">
        <v>3156</v>
      </c>
      <c r="B2605" s="9">
        <v>43664</v>
      </c>
      <c r="C2605" s="10">
        <f t="shared" ca="1" si="40"/>
        <v>6.8388888888888886</v>
      </c>
      <c r="D2605" s="11" t="s">
        <v>105</v>
      </c>
      <c r="E2605" s="11" t="s">
        <v>86</v>
      </c>
      <c r="F2605" s="11" t="s">
        <v>107</v>
      </c>
      <c r="G2605" s="11" t="s">
        <v>30</v>
      </c>
      <c r="H2605" s="11" t="s">
        <v>55</v>
      </c>
      <c r="I2605" s="11" t="s">
        <v>45</v>
      </c>
      <c r="J2605" s="11" t="s">
        <v>33</v>
      </c>
      <c r="K2605" s="11" t="s">
        <v>64</v>
      </c>
      <c r="L2605" s="9">
        <v>22843</v>
      </c>
      <c r="M2605" s="11" t="s">
        <v>35</v>
      </c>
      <c r="N2605" s="11" t="s">
        <v>36</v>
      </c>
      <c r="O2605" s="11" t="s">
        <v>71</v>
      </c>
      <c r="P2605" s="11" t="s">
        <v>66</v>
      </c>
      <c r="Q2605" s="11" t="s">
        <v>39</v>
      </c>
      <c r="R2605" s="11" cm="1">
        <f t="array" ref="R2605">_xlfn.IFS(Table3[[#This Row],[Performance Levels]]="Exceeds",4,Table3[[#This Row],[Performance Levels]]="Fully Meets",3,Table3[[#This Row],[Performance Levels]]="PIP",1,Table3[[#This Row],[Performance Levels]]="Needs Improvement",2)</f>
        <v>3</v>
      </c>
      <c r="S2605" s="11">
        <v>5</v>
      </c>
      <c r="T2605" s="11" t="str" cm="1">
        <f t="array" ref="T2605">_xlfn.IFS(S2605&lt;=2,"Excellent",S2605=3,"Average",S2605&lt;=5,"Poor")</f>
        <v>Poor</v>
      </c>
      <c r="U2605" s="9">
        <v>44953</v>
      </c>
      <c r="V2605" s="11">
        <v>4</v>
      </c>
      <c r="W2605" s="11" t="str" cm="1">
        <f t="array" ref="W2605">_xlfn.IFS(S2605&lt;=2,"High",S2605=3,"Moderate",S2605&lt;=5,"Low")</f>
        <v>Low</v>
      </c>
      <c r="X2605" s="11">
        <v>2</v>
      </c>
      <c r="Y2605" s="11" t="str" cm="1">
        <f t="array" ref="Y2605">_xlfn.IFS(S2605&lt;=2,"High",S2605=3,"Moderate",S2605&lt;=5,"Low")</f>
        <v>Low</v>
      </c>
      <c r="Z2605" s="11">
        <v>2</v>
      </c>
      <c r="AA2605" s="11" t="str" cm="1">
        <f t="array" ref="AA2605">_xlfn.IFS(S2605&lt;=2,"High",S2605=3,"Moderate",S2605&lt;=5,"Low")</f>
        <v>Low</v>
      </c>
      <c r="AB2605" s="9">
        <v>45018</v>
      </c>
      <c r="AC2605" s="11" t="s">
        <v>91</v>
      </c>
      <c r="AD2605" s="11" t="s">
        <v>50</v>
      </c>
      <c r="AE2605" s="11" t="s">
        <v>42</v>
      </c>
      <c r="AF2605" s="11">
        <v>4</v>
      </c>
      <c r="AG2605" s="12">
        <v>171.46</v>
      </c>
      <c r="AH2605" s="11">
        <v>57</v>
      </c>
      <c r="AI2605" s="11" t="str" cm="1">
        <f t="array" ref="AI2605">_xlfn.IFS(AH2605&lt;=25,"Young",AH2605&lt;=50,"Adult",AH2605&gt;50,"Old")</f>
        <v>Old</v>
      </c>
    </row>
    <row r="2606" spans="1:35" x14ac:dyDescent="0.35">
      <c r="A2606" s="7">
        <v>3157</v>
      </c>
      <c r="B2606" s="5">
        <v>43534</v>
      </c>
      <c r="C2606" s="6">
        <f t="shared" ca="1" si="40"/>
        <v>7.1944444444444446</v>
      </c>
      <c r="D2606" s="7" t="s">
        <v>105</v>
      </c>
      <c r="E2606" s="7" t="s">
        <v>63</v>
      </c>
      <c r="F2606" s="7" t="s">
        <v>29</v>
      </c>
      <c r="G2606" s="7" t="s">
        <v>30</v>
      </c>
      <c r="H2606" s="7" t="s">
        <v>44</v>
      </c>
      <c r="I2606" s="7" t="s">
        <v>54</v>
      </c>
      <c r="J2606" s="7" t="s">
        <v>33</v>
      </c>
      <c r="K2606" s="7" t="s">
        <v>108</v>
      </c>
      <c r="L2606" s="5">
        <v>30757</v>
      </c>
      <c r="M2606" s="7" t="s">
        <v>35</v>
      </c>
      <c r="N2606" s="7" t="s">
        <v>36</v>
      </c>
      <c r="O2606" s="7" t="s">
        <v>37</v>
      </c>
      <c r="P2606" s="7" t="s">
        <v>76</v>
      </c>
      <c r="Q2606" s="7" t="s">
        <v>77</v>
      </c>
      <c r="R2606" s="7" cm="1">
        <f t="array" ref="R2606">_xlfn.IFS(Table3[[#This Row],[Performance Levels]]="Exceeds",4,Table3[[#This Row],[Performance Levels]]="Fully Meets",3,Table3[[#This Row],[Performance Levels]]="PIP",1,Table3[[#This Row],[Performance Levels]]="Needs Improvement",2)</f>
        <v>4</v>
      </c>
      <c r="S2606" s="7">
        <v>5</v>
      </c>
      <c r="T2606" s="7" t="str" cm="1">
        <f t="array" ref="T2606">_xlfn.IFS(S2606&lt;=2,"Excellent",S2606=3,"Average",S2606&lt;=5,"Poor")</f>
        <v>Poor</v>
      </c>
      <c r="U2606" s="5">
        <v>45027</v>
      </c>
      <c r="V2606" s="7">
        <v>4</v>
      </c>
      <c r="W2606" s="7" t="str" cm="1">
        <f t="array" ref="W2606">_xlfn.IFS(S2606&lt;=2,"High",S2606=3,"Moderate",S2606&lt;=5,"Low")</f>
        <v>Low</v>
      </c>
      <c r="X2606" s="7">
        <v>1</v>
      </c>
      <c r="Y2606" s="7" t="str" cm="1">
        <f t="array" ref="Y2606">_xlfn.IFS(S2606&lt;=2,"High",S2606=3,"Moderate",S2606&lt;=5,"Low")</f>
        <v>Low</v>
      </c>
      <c r="Z2606" s="7">
        <v>3</v>
      </c>
      <c r="AA2606" s="7" t="str" cm="1">
        <f t="array" ref="AA2606">_xlfn.IFS(S2606&lt;=2,"High",S2606=3,"Moderate",S2606&lt;=5,"Low")</f>
        <v>Low</v>
      </c>
      <c r="AB2606" s="5">
        <v>45072</v>
      </c>
      <c r="AC2606" s="7" t="s">
        <v>61</v>
      </c>
      <c r="AD2606" s="7" t="s">
        <v>41</v>
      </c>
      <c r="AE2606" s="7" t="s">
        <v>51</v>
      </c>
      <c r="AF2606" s="7">
        <v>3</v>
      </c>
      <c r="AG2606" s="8">
        <v>401.9</v>
      </c>
      <c r="AH2606" s="7">
        <v>35</v>
      </c>
      <c r="AI2606" s="7" t="str" cm="1">
        <f t="array" ref="AI2606">_xlfn.IFS(AH2606&lt;=25,"Young",AH2606&lt;=50,"Adult",AH2606&gt;50,"Old")</f>
        <v>Adult</v>
      </c>
    </row>
    <row r="2607" spans="1:35" x14ac:dyDescent="0.35">
      <c r="A2607" s="11">
        <v>3158</v>
      </c>
      <c r="B2607" s="9">
        <v>45076</v>
      </c>
      <c r="C2607" s="10">
        <f t="shared" ca="1" si="40"/>
        <v>2.9722222222222223</v>
      </c>
      <c r="D2607" s="11" t="s">
        <v>105</v>
      </c>
      <c r="E2607" s="11" t="s">
        <v>93</v>
      </c>
      <c r="F2607" s="11" t="s">
        <v>29</v>
      </c>
      <c r="G2607" s="11" t="s">
        <v>45</v>
      </c>
      <c r="H2607" s="11" t="s">
        <v>44</v>
      </c>
      <c r="I2607" s="11" t="s">
        <v>54</v>
      </c>
      <c r="J2607" s="11" t="s">
        <v>33</v>
      </c>
      <c r="K2607" s="11" t="s">
        <v>57</v>
      </c>
      <c r="L2607" s="9">
        <v>27780</v>
      </c>
      <c r="M2607" s="11" t="s">
        <v>35</v>
      </c>
      <c r="N2607" s="11" t="s">
        <v>36</v>
      </c>
      <c r="O2607" s="11" t="s">
        <v>48</v>
      </c>
      <c r="P2607" s="11" t="s">
        <v>76</v>
      </c>
      <c r="Q2607" s="11" t="s">
        <v>77</v>
      </c>
      <c r="R2607" s="11" cm="1">
        <f t="array" ref="R2607">_xlfn.IFS(Table3[[#This Row],[Performance Levels]]="Exceeds",4,Table3[[#This Row],[Performance Levels]]="Fully Meets",3,Table3[[#This Row],[Performance Levels]]="PIP",1,Table3[[#This Row],[Performance Levels]]="Needs Improvement",2)</f>
        <v>4</v>
      </c>
      <c r="S2607" s="11">
        <v>2</v>
      </c>
      <c r="T2607" s="11" t="str" cm="1">
        <f t="array" ref="T2607">_xlfn.IFS(S2607&lt;=2,"Excellent",S2607=3,"Average",S2607&lt;=5,"Poor")</f>
        <v>Excellent</v>
      </c>
      <c r="U2607" s="9">
        <v>44959</v>
      </c>
      <c r="V2607" s="11">
        <v>1</v>
      </c>
      <c r="W2607" s="11" t="str" cm="1">
        <f t="array" ref="W2607">_xlfn.IFS(S2607&lt;=2,"High",S2607=3,"Moderate",S2607&lt;=5,"Low")</f>
        <v>High</v>
      </c>
      <c r="X2607" s="11">
        <v>1</v>
      </c>
      <c r="Y2607" s="11" t="str" cm="1">
        <f t="array" ref="Y2607">_xlfn.IFS(S2607&lt;=2,"High",S2607=3,"Moderate",S2607&lt;=5,"Low")</f>
        <v>High</v>
      </c>
      <c r="Z2607" s="11">
        <v>3</v>
      </c>
      <c r="AA2607" s="11" t="str" cm="1">
        <f t="array" ref="AA2607">_xlfn.IFS(S2607&lt;=2,"High",S2607=3,"Moderate",S2607&lt;=5,"Low")</f>
        <v>High</v>
      </c>
      <c r="AB2607" s="9">
        <v>44914</v>
      </c>
      <c r="AC2607" s="11" t="s">
        <v>91</v>
      </c>
      <c r="AD2607" s="11" t="s">
        <v>41</v>
      </c>
      <c r="AE2607" s="11" t="s">
        <v>72</v>
      </c>
      <c r="AF2607" s="11">
        <v>5</v>
      </c>
      <c r="AG2607" s="12">
        <v>266.62</v>
      </c>
      <c r="AH2607" s="11">
        <v>47</v>
      </c>
      <c r="AI2607" s="11" t="str" cm="1">
        <f t="array" ref="AI2607">_xlfn.IFS(AH2607&lt;=25,"Young",AH2607&lt;=50,"Adult",AH2607&gt;50,"Old")</f>
        <v>Adult</v>
      </c>
    </row>
    <row r="2608" spans="1:35" x14ac:dyDescent="0.35">
      <c r="A2608" s="7">
        <v>3159</v>
      </c>
      <c r="B2608" s="5">
        <v>43335</v>
      </c>
      <c r="C2608" s="6">
        <f t="shared" ca="1" si="40"/>
        <v>7.7416666666666663</v>
      </c>
      <c r="D2608" s="7" t="s">
        <v>105</v>
      </c>
      <c r="E2608" s="7" t="s">
        <v>73</v>
      </c>
      <c r="F2608" s="7" t="s">
        <v>29</v>
      </c>
      <c r="G2608" s="7" t="s">
        <v>54</v>
      </c>
      <c r="H2608" s="7" t="s">
        <v>55</v>
      </c>
      <c r="I2608" s="7" t="s">
        <v>45</v>
      </c>
      <c r="J2608" s="7" t="s">
        <v>33</v>
      </c>
      <c r="K2608" s="7" t="s">
        <v>69</v>
      </c>
      <c r="L2608" s="5">
        <v>28639</v>
      </c>
      <c r="M2608" s="7" t="s">
        <v>35</v>
      </c>
      <c r="N2608" s="7" t="s">
        <v>36</v>
      </c>
      <c r="O2608" s="7" t="s">
        <v>83</v>
      </c>
      <c r="P2608" s="7" t="s">
        <v>66</v>
      </c>
      <c r="Q2608" s="7" t="s">
        <v>39</v>
      </c>
      <c r="R2608" s="7" cm="1">
        <f t="array" ref="R2608">_xlfn.IFS(Table3[[#This Row],[Performance Levels]]="Exceeds",4,Table3[[#This Row],[Performance Levels]]="Fully Meets",3,Table3[[#This Row],[Performance Levels]]="PIP",1,Table3[[#This Row],[Performance Levels]]="Needs Improvement",2)</f>
        <v>3</v>
      </c>
      <c r="S2608" s="7">
        <v>4</v>
      </c>
      <c r="T2608" s="7" t="str" cm="1">
        <f t="array" ref="T2608">_xlfn.IFS(S2608&lt;=2,"Excellent",S2608=3,"Average",S2608&lt;=5,"Poor")</f>
        <v>Poor</v>
      </c>
      <c r="U2608" s="5">
        <v>45039</v>
      </c>
      <c r="V2608" s="7">
        <v>1</v>
      </c>
      <c r="W2608" s="7" t="str" cm="1">
        <f t="array" ref="W2608">_xlfn.IFS(S2608&lt;=2,"High",S2608=3,"Moderate",S2608&lt;=5,"Low")</f>
        <v>Low</v>
      </c>
      <c r="X2608" s="7">
        <v>1</v>
      </c>
      <c r="Y2608" s="7" t="str" cm="1">
        <f t="array" ref="Y2608">_xlfn.IFS(S2608&lt;=2,"High",S2608=3,"Moderate",S2608&lt;=5,"Low")</f>
        <v>Low</v>
      </c>
      <c r="Z2608" s="7">
        <v>2</v>
      </c>
      <c r="AA2608" s="7" t="str" cm="1">
        <f t="array" ref="AA2608">_xlfn.IFS(S2608&lt;=2,"High",S2608=3,"Moderate",S2608&lt;=5,"Low")</f>
        <v>Low</v>
      </c>
      <c r="AB2608" s="5">
        <v>45035</v>
      </c>
      <c r="AC2608" s="7" t="s">
        <v>67</v>
      </c>
      <c r="AD2608" s="7" t="s">
        <v>50</v>
      </c>
      <c r="AE2608" s="7" t="s">
        <v>42</v>
      </c>
      <c r="AF2608" s="7">
        <v>2</v>
      </c>
      <c r="AG2608" s="8">
        <v>913.36</v>
      </c>
      <c r="AH2608" s="7">
        <v>40</v>
      </c>
      <c r="AI2608" s="7" t="str" cm="1">
        <f t="array" ref="AI2608">_xlfn.IFS(AH2608&lt;=25,"Young",AH2608&lt;=50,"Adult",AH2608&gt;50,"Old")</f>
        <v>Adult</v>
      </c>
    </row>
    <row r="2609" spans="1:35" x14ac:dyDescent="0.35">
      <c r="A2609" s="11">
        <v>3160</v>
      </c>
      <c r="B2609" s="9">
        <v>43530</v>
      </c>
      <c r="C2609" s="10">
        <f t="shared" ca="1" si="40"/>
        <v>7.2055555555555557</v>
      </c>
      <c r="D2609" s="11" t="s">
        <v>105</v>
      </c>
      <c r="E2609" s="11" t="s">
        <v>80</v>
      </c>
      <c r="F2609" s="11" t="s">
        <v>29</v>
      </c>
      <c r="G2609" s="11" t="s">
        <v>54</v>
      </c>
      <c r="H2609" s="11" t="s">
        <v>44</v>
      </c>
      <c r="I2609" s="11" t="s">
        <v>45</v>
      </c>
      <c r="J2609" s="11" t="s">
        <v>33</v>
      </c>
      <c r="K2609" s="11" t="s">
        <v>88</v>
      </c>
      <c r="L2609" s="9">
        <v>18736</v>
      </c>
      <c r="M2609" s="11" t="s">
        <v>35</v>
      </c>
      <c r="N2609" s="11" t="s">
        <v>36</v>
      </c>
      <c r="O2609" s="11" t="s">
        <v>59</v>
      </c>
      <c r="P2609" s="11" t="s">
        <v>60</v>
      </c>
      <c r="Q2609" s="11" t="s">
        <v>77</v>
      </c>
      <c r="R2609" s="11" cm="1">
        <f t="array" ref="R2609">_xlfn.IFS(Table3[[#This Row],[Performance Levels]]="Exceeds",4,Table3[[#This Row],[Performance Levels]]="Fully Meets",3,Table3[[#This Row],[Performance Levels]]="PIP",1,Table3[[#This Row],[Performance Levels]]="Needs Improvement",2)</f>
        <v>4</v>
      </c>
      <c r="S2609" s="11">
        <v>4</v>
      </c>
      <c r="T2609" s="11" t="str" cm="1">
        <f t="array" ref="T2609">_xlfn.IFS(S2609&lt;=2,"Excellent",S2609=3,"Average",S2609&lt;=5,"Poor")</f>
        <v>Poor</v>
      </c>
      <c r="U2609" s="9">
        <v>44793</v>
      </c>
      <c r="V2609" s="11">
        <v>5</v>
      </c>
      <c r="W2609" s="11" t="str" cm="1">
        <f t="array" ref="W2609">_xlfn.IFS(S2609&lt;=2,"High",S2609=3,"Moderate",S2609&lt;=5,"Low")</f>
        <v>Low</v>
      </c>
      <c r="X2609" s="11">
        <v>5</v>
      </c>
      <c r="Y2609" s="11" t="str" cm="1">
        <f t="array" ref="Y2609">_xlfn.IFS(S2609&lt;=2,"High",S2609=3,"Moderate",S2609&lt;=5,"Low")</f>
        <v>Low</v>
      </c>
      <c r="Z2609" s="11">
        <v>3</v>
      </c>
      <c r="AA2609" s="11" t="str" cm="1">
        <f t="array" ref="AA2609">_xlfn.IFS(S2609&lt;=2,"High",S2609=3,"Moderate",S2609&lt;=5,"Low")</f>
        <v>Low</v>
      </c>
      <c r="AB2609" s="9">
        <v>44937</v>
      </c>
      <c r="AC2609" s="11" t="s">
        <v>40</v>
      </c>
      <c r="AD2609" s="11" t="s">
        <v>41</v>
      </c>
      <c r="AE2609" s="11" t="s">
        <v>42</v>
      </c>
      <c r="AF2609" s="11">
        <v>3</v>
      </c>
      <c r="AG2609" s="12">
        <v>619.29</v>
      </c>
      <c r="AH2609" s="11">
        <v>68</v>
      </c>
      <c r="AI2609" s="11" t="str" cm="1">
        <f t="array" ref="AI2609">_xlfn.IFS(AH2609&lt;=25,"Young",AH2609&lt;=50,"Adult",AH2609&gt;50,"Old")</f>
        <v>Old</v>
      </c>
    </row>
    <row r="2610" spans="1:35" x14ac:dyDescent="0.35">
      <c r="A2610" s="7">
        <v>3161</v>
      </c>
      <c r="B2610" s="5">
        <v>45139</v>
      </c>
      <c r="C2610" s="6">
        <f t="shared" ca="1" si="40"/>
        <v>2.8027777777777776</v>
      </c>
      <c r="D2610" s="7" t="s">
        <v>105</v>
      </c>
      <c r="E2610" s="7" t="s">
        <v>53</v>
      </c>
      <c r="F2610" s="7" t="s">
        <v>107</v>
      </c>
      <c r="G2610" s="7" t="s">
        <v>54</v>
      </c>
      <c r="H2610" s="7" t="s">
        <v>31</v>
      </c>
      <c r="I2610" s="7" t="s">
        <v>54</v>
      </c>
      <c r="J2610" s="7" t="s">
        <v>33</v>
      </c>
      <c r="K2610" s="7" t="s">
        <v>64</v>
      </c>
      <c r="L2610" s="5">
        <v>30423</v>
      </c>
      <c r="M2610" s="7" t="s">
        <v>35</v>
      </c>
      <c r="N2610" s="7" t="s">
        <v>36</v>
      </c>
      <c r="O2610" s="7" t="s">
        <v>71</v>
      </c>
      <c r="P2610" s="7" t="s">
        <v>76</v>
      </c>
      <c r="Q2610" s="7" t="s">
        <v>39</v>
      </c>
      <c r="R2610" s="7" cm="1">
        <f t="array" ref="R2610">_xlfn.IFS(Table3[[#This Row],[Performance Levels]]="Exceeds",4,Table3[[#This Row],[Performance Levels]]="Fully Meets",3,Table3[[#This Row],[Performance Levels]]="PIP",1,Table3[[#This Row],[Performance Levels]]="Needs Improvement",2)</f>
        <v>3</v>
      </c>
      <c r="S2610" s="7">
        <v>1</v>
      </c>
      <c r="T2610" s="7" t="str" cm="1">
        <f t="array" ref="T2610">_xlfn.IFS(S2610&lt;=2,"Excellent",S2610=3,"Average",S2610&lt;=5,"Poor")</f>
        <v>Excellent</v>
      </c>
      <c r="U2610" s="5">
        <v>45122</v>
      </c>
      <c r="V2610" s="7">
        <v>1</v>
      </c>
      <c r="W2610" s="7" t="str" cm="1">
        <f t="array" ref="W2610">_xlfn.IFS(S2610&lt;=2,"High",S2610=3,"Moderate",S2610&lt;=5,"Low")</f>
        <v>High</v>
      </c>
      <c r="X2610" s="7">
        <v>5</v>
      </c>
      <c r="Y2610" s="7" t="str" cm="1">
        <f t="array" ref="Y2610">_xlfn.IFS(S2610&lt;=2,"High",S2610=3,"Moderate",S2610&lt;=5,"Low")</f>
        <v>High</v>
      </c>
      <c r="Z2610" s="7">
        <v>4</v>
      </c>
      <c r="AA2610" s="7" t="str" cm="1">
        <f t="array" ref="AA2610">_xlfn.IFS(S2610&lt;=2,"High",S2610=3,"Moderate",S2610&lt;=5,"Low")</f>
        <v>High</v>
      </c>
      <c r="AB2610" s="5">
        <v>44819</v>
      </c>
      <c r="AC2610" s="7" t="s">
        <v>49</v>
      </c>
      <c r="AD2610" s="7" t="s">
        <v>50</v>
      </c>
      <c r="AE2610" s="7" t="s">
        <v>72</v>
      </c>
      <c r="AF2610" s="7">
        <v>3</v>
      </c>
      <c r="AG2610" s="8">
        <v>398.98</v>
      </c>
      <c r="AH2610" s="7">
        <v>40</v>
      </c>
      <c r="AI2610" s="7" t="str" cm="1">
        <f t="array" ref="AI2610">_xlfn.IFS(AH2610&lt;=25,"Young",AH2610&lt;=50,"Adult",AH2610&gt;50,"Old")</f>
        <v>Adult</v>
      </c>
    </row>
    <row r="2611" spans="1:35" x14ac:dyDescent="0.35">
      <c r="A2611" s="11">
        <v>3162</v>
      </c>
      <c r="B2611" s="9">
        <v>43885</v>
      </c>
      <c r="C2611" s="10">
        <f t="shared" ca="1" si="40"/>
        <v>6.2388888888888889</v>
      </c>
      <c r="D2611" s="11" t="s">
        <v>105</v>
      </c>
      <c r="E2611" s="11" t="s">
        <v>68</v>
      </c>
      <c r="F2611" s="11" t="s">
        <v>29</v>
      </c>
      <c r="G2611" s="11" t="s">
        <v>45</v>
      </c>
      <c r="H2611" s="11" t="s">
        <v>44</v>
      </c>
      <c r="I2611" s="11" t="s">
        <v>32</v>
      </c>
      <c r="J2611" s="11" t="s">
        <v>33</v>
      </c>
      <c r="K2611" s="11" t="s">
        <v>133</v>
      </c>
      <c r="L2611" s="9">
        <v>35669</v>
      </c>
      <c r="M2611" s="11" t="s">
        <v>35</v>
      </c>
      <c r="N2611" s="11" t="s">
        <v>47</v>
      </c>
      <c r="O2611" s="11" t="s">
        <v>37</v>
      </c>
      <c r="P2611" s="11" t="s">
        <v>60</v>
      </c>
      <c r="Q2611" s="11" t="s">
        <v>39</v>
      </c>
      <c r="R2611" s="11" cm="1">
        <f t="array" ref="R2611">_xlfn.IFS(Table3[[#This Row],[Performance Levels]]="Exceeds",4,Table3[[#This Row],[Performance Levels]]="Fully Meets",3,Table3[[#This Row],[Performance Levels]]="PIP",1,Table3[[#This Row],[Performance Levels]]="Needs Improvement",2)</f>
        <v>3</v>
      </c>
      <c r="S2611" s="11">
        <v>5</v>
      </c>
      <c r="T2611" s="11" t="str" cm="1">
        <f t="array" ref="T2611">_xlfn.IFS(S2611&lt;=2,"Excellent",S2611=3,"Average",S2611&lt;=5,"Poor")</f>
        <v>Poor</v>
      </c>
      <c r="U2611" s="9">
        <v>45005</v>
      </c>
      <c r="V2611" s="11">
        <v>4</v>
      </c>
      <c r="W2611" s="11" t="str" cm="1">
        <f t="array" ref="W2611">_xlfn.IFS(S2611&lt;=2,"High",S2611=3,"Moderate",S2611&lt;=5,"Low")</f>
        <v>Low</v>
      </c>
      <c r="X2611" s="11">
        <v>4</v>
      </c>
      <c r="Y2611" s="11" t="str" cm="1">
        <f t="array" ref="Y2611">_xlfn.IFS(S2611&lt;=2,"High",S2611=3,"Moderate",S2611&lt;=5,"Low")</f>
        <v>Low</v>
      </c>
      <c r="Z2611" s="11">
        <v>2</v>
      </c>
      <c r="AA2611" s="11" t="str" cm="1">
        <f t="array" ref="AA2611">_xlfn.IFS(S2611&lt;=2,"High",S2611=3,"Moderate",S2611&lt;=5,"Low")</f>
        <v>Low</v>
      </c>
      <c r="AB2611" s="9">
        <v>45131</v>
      </c>
      <c r="AC2611" s="11" t="s">
        <v>67</v>
      </c>
      <c r="AD2611" s="11" t="s">
        <v>41</v>
      </c>
      <c r="AE2611" s="11" t="s">
        <v>42</v>
      </c>
      <c r="AF2611" s="11">
        <v>5</v>
      </c>
      <c r="AG2611" s="12">
        <v>569.76</v>
      </c>
      <c r="AH2611" s="11">
        <v>23</v>
      </c>
      <c r="AI2611" s="11" t="str" cm="1">
        <f t="array" ref="AI2611">_xlfn.IFS(AH2611&lt;=25,"Young",AH2611&lt;=50,"Adult",AH2611&gt;50,"Old")</f>
        <v>Young</v>
      </c>
    </row>
    <row r="2612" spans="1:35" x14ac:dyDescent="0.35">
      <c r="A2612" s="7">
        <v>3163</v>
      </c>
      <c r="B2612" s="5">
        <v>43734</v>
      </c>
      <c r="C2612" s="6">
        <f t="shared" ca="1" si="40"/>
        <v>6.65</v>
      </c>
      <c r="D2612" s="7" t="s">
        <v>27</v>
      </c>
      <c r="E2612" s="7" t="s">
        <v>53</v>
      </c>
      <c r="F2612" s="7" t="s">
        <v>29</v>
      </c>
      <c r="G2612" s="7" t="s">
        <v>30</v>
      </c>
      <c r="H2612" s="7" t="s">
        <v>44</v>
      </c>
      <c r="I2612" s="7" t="s">
        <v>54</v>
      </c>
      <c r="J2612" s="7" t="s">
        <v>33</v>
      </c>
      <c r="K2612" s="7" t="s">
        <v>101</v>
      </c>
      <c r="L2612" s="5">
        <v>28927</v>
      </c>
      <c r="M2612" s="7" t="s">
        <v>35</v>
      </c>
      <c r="N2612" s="7" t="s">
        <v>47</v>
      </c>
      <c r="O2612" s="7" t="s">
        <v>71</v>
      </c>
      <c r="P2612" s="7" t="s">
        <v>66</v>
      </c>
      <c r="Q2612" s="7" t="s">
        <v>39</v>
      </c>
      <c r="R2612" s="7" cm="1">
        <f t="array" ref="R2612">_xlfn.IFS(Table3[[#This Row],[Performance Levels]]="Exceeds",4,Table3[[#This Row],[Performance Levels]]="Fully Meets",3,Table3[[#This Row],[Performance Levels]]="PIP",1,Table3[[#This Row],[Performance Levels]]="Needs Improvement",2)</f>
        <v>3</v>
      </c>
      <c r="S2612" s="7">
        <v>4</v>
      </c>
      <c r="T2612" s="7" t="str" cm="1">
        <f t="array" ref="T2612">_xlfn.IFS(S2612&lt;=2,"Excellent",S2612=3,"Average",S2612&lt;=5,"Poor")</f>
        <v>Poor</v>
      </c>
      <c r="U2612" s="5">
        <v>45004</v>
      </c>
      <c r="V2612" s="7">
        <v>2</v>
      </c>
      <c r="W2612" s="7" t="str" cm="1">
        <f t="array" ref="W2612">_xlfn.IFS(S2612&lt;=2,"High",S2612=3,"Moderate",S2612&lt;=5,"Low")</f>
        <v>Low</v>
      </c>
      <c r="X2612" s="7">
        <v>4</v>
      </c>
      <c r="Y2612" s="7" t="str" cm="1">
        <f t="array" ref="Y2612">_xlfn.IFS(S2612&lt;=2,"High",S2612=3,"Moderate",S2612&lt;=5,"Low")</f>
        <v>Low</v>
      </c>
      <c r="Z2612" s="7">
        <v>5</v>
      </c>
      <c r="AA2612" s="7" t="str" cm="1">
        <f t="array" ref="AA2612">_xlfn.IFS(S2612&lt;=2,"High",S2612=3,"Moderate",S2612&lt;=5,"Low")</f>
        <v>Low</v>
      </c>
      <c r="AB2612" s="5">
        <v>44835</v>
      </c>
      <c r="AC2612" s="7" t="s">
        <v>61</v>
      </c>
      <c r="AD2612" s="7" t="s">
        <v>41</v>
      </c>
      <c r="AE2612" s="7" t="s">
        <v>72</v>
      </c>
      <c r="AF2612" s="7">
        <v>4</v>
      </c>
      <c r="AG2612" s="8">
        <v>807.32</v>
      </c>
      <c r="AH2612" s="7">
        <v>40</v>
      </c>
      <c r="AI2612" s="7" t="str" cm="1">
        <f t="array" ref="AI2612">_xlfn.IFS(AH2612&lt;=25,"Young",AH2612&lt;=50,"Adult",AH2612&gt;50,"Old")</f>
        <v>Adult</v>
      </c>
    </row>
    <row r="2613" spans="1:35" x14ac:dyDescent="0.35">
      <c r="A2613" s="11">
        <v>3164</v>
      </c>
      <c r="B2613" s="9">
        <v>44902</v>
      </c>
      <c r="C2613" s="10">
        <f t="shared" ca="1" si="40"/>
        <v>3.4527777777777779</v>
      </c>
      <c r="D2613" s="11" t="s">
        <v>27</v>
      </c>
      <c r="E2613" s="11" t="s">
        <v>68</v>
      </c>
      <c r="F2613" s="11" t="s">
        <v>107</v>
      </c>
      <c r="G2613" s="11" t="s">
        <v>54</v>
      </c>
      <c r="H2613" s="11" t="s">
        <v>31</v>
      </c>
      <c r="I2613" s="11" t="s">
        <v>32</v>
      </c>
      <c r="J2613" s="11" t="s">
        <v>33</v>
      </c>
      <c r="K2613" s="11" t="s">
        <v>69</v>
      </c>
      <c r="L2613" s="9">
        <v>35507</v>
      </c>
      <c r="M2613" s="11" t="s">
        <v>35</v>
      </c>
      <c r="N2613" s="11" t="s">
        <v>36</v>
      </c>
      <c r="O2613" s="11" t="s">
        <v>59</v>
      </c>
      <c r="P2613" s="11" t="s">
        <v>66</v>
      </c>
      <c r="Q2613" s="11" t="s">
        <v>39</v>
      </c>
      <c r="R2613" s="11" cm="1">
        <f t="array" ref="R2613">_xlfn.IFS(Table3[[#This Row],[Performance Levels]]="Exceeds",4,Table3[[#This Row],[Performance Levels]]="Fully Meets",3,Table3[[#This Row],[Performance Levels]]="PIP",1,Table3[[#This Row],[Performance Levels]]="Needs Improvement",2)</f>
        <v>3</v>
      </c>
      <c r="S2613" s="11">
        <v>5</v>
      </c>
      <c r="T2613" s="11" t="str" cm="1">
        <f t="array" ref="T2613">_xlfn.IFS(S2613&lt;=2,"Excellent",S2613=3,"Average",S2613&lt;=5,"Poor")</f>
        <v>Poor</v>
      </c>
      <c r="U2613" s="9">
        <v>44836</v>
      </c>
      <c r="V2613" s="11">
        <v>4</v>
      </c>
      <c r="W2613" s="11" t="str" cm="1">
        <f t="array" ref="W2613">_xlfn.IFS(S2613&lt;=2,"High",S2613=3,"Moderate",S2613&lt;=5,"Low")</f>
        <v>Low</v>
      </c>
      <c r="X2613" s="11">
        <v>2</v>
      </c>
      <c r="Y2613" s="11" t="str" cm="1">
        <f t="array" ref="Y2613">_xlfn.IFS(S2613&lt;=2,"High",S2613=3,"Moderate",S2613&lt;=5,"Low")</f>
        <v>Low</v>
      </c>
      <c r="Z2613" s="11">
        <v>3</v>
      </c>
      <c r="AA2613" s="11" t="str" cm="1">
        <f t="array" ref="AA2613">_xlfn.IFS(S2613&lt;=2,"High",S2613=3,"Moderate",S2613&lt;=5,"Low")</f>
        <v>Low</v>
      </c>
      <c r="AB2613" s="9">
        <v>44967</v>
      </c>
      <c r="AC2613" s="11" t="s">
        <v>61</v>
      </c>
      <c r="AD2613" s="11" t="s">
        <v>50</v>
      </c>
      <c r="AE2613" s="11" t="s">
        <v>72</v>
      </c>
      <c r="AF2613" s="11">
        <v>3</v>
      </c>
      <c r="AG2613" s="12">
        <v>981.17</v>
      </c>
      <c r="AH2613" s="11">
        <v>25</v>
      </c>
      <c r="AI2613" s="11" t="str" cm="1">
        <f t="array" ref="AI2613">_xlfn.IFS(AH2613&lt;=25,"Young",AH2613&lt;=50,"Adult",AH2613&gt;50,"Old")</f>
        <v>Young</v>
      </c>
    </row>
    <row r="2614" spans="1:35" x14ac:dyDescent="0.35">
      <c r="A2614" s="7">
        <v>3165</v>
      </c>
      <c r="B2614" s="5">
        <v>43532</v>
      </c>
      <c r="C2614" s="6">
        <f t="shared" ca="1" si="40"/>
        <v>7.2</v>
      </c>
      <c r="D2614" s="7" t="s">
        <v>27</v>
      </c>
      <c r="E2614" s="7" t="s">
        <v>28</v>
      </c>
      <c r="F2614" s="7" t="s">
        <v>29</v>
      </c>
      <c r="G2614" s="7" t="s">
        <v>45</v>
      </c>
      <c r="H2614" s="7" t="s">
        <v>31</v>
      </c>
      <c r="I2614" s="7" t="s">
        <v>54</v>
      </c>
      <c r="J2614" s="7" t="s">
        <v>33</v>
      </c>
      <c r="K2614" s="7" t="s">
        <v>69</v>
      </c>
      <c r="L2614" s="5">
        <v>34692</v>
      </c>
      <c r="M2614" s="7" t="s">
        <v>35</v>
      </c>
      <c r="N2614" s="7" t="s">
        <v>36</v>
      </c>
      <c r="O2614" s="7" t="s">
        <v>71</v>
      </c>
      <c r="P2614" s="7" t="s">
        <v>60</v>
      </c>
      <c r="Q2614" s="7" t="s">
        <v>39</v>
      </c>
      <c r="R2614" s="7" cm="1">
        <f t="array" ref="R2614">_xlfn.IFS(Table3[[#This Row],[Performance Levels]]="Exceeds",4,Table3[[#This Row],[Performance Levels]]="Fully Meets",3,Table3[[#This Row],[Performance Levels]]="PIP",1,Table3[[#This Row],[Performance Levels]]="Needs Improvement",2)</f>
        <v>3</v>
      </c>
      <c r="S2614" s="7">
        <v>2</v>
      </c>
      <c r="T2614" s="7" t="str" cm="1">
        <f t="array" ref="T2614">_xlfn.IFS(S2614&lt;=2,"Excellent",S2614=3,"Average",S2614&lt;=5,"Poor")</f>
        <v>Excellent</v>
      </c>
      <c r="U2614" s="5">
        <v>45094</v>
      </c>
      <c r="V2614" s="7">
        <v>1</v>
      </c>
      <c r="W2614" s="7" t="str" cm="1">
        <f t="array" ref="W2614">_xlfn.IFS(S2614&lt;=2,"High",S2614=3,"Moderate",S2614&lt;=5,"Low")</f>
        <v>High</v>
      </c>
      <c r="X2614" s="7">
        <v>5</v>
      </c>
      <c r="Y2614" s="7" t="str" cm="1">
        <f t="array" ref="Y2614">_xlfn.IFS(S2614&lt;=2,"High",S2614=3,"Moderate",S2614&lt;=5,"Low")</f>
        <v>High</v>
      </c>
      <c r="Z2614" s="7">
        <v>5</v>
      </c>
      <c r="AA2614" s="7" t="str" cm="1">
        <f t="array" ref="AA2614">_xlfn.IFS(S2614&lt;=2,"High",S2614=3,"Moderate",S2614&lt;=5,"Low")</f>
        <v>High</v>
      </c>
      <c r="AB2614" s="5">
        <v>44801</v>
      </c>
      <c r="AC2614" s="7" t="s">
        <v>40</v>
      </c>
      <c r="AD2614" s="7" t="s">
        <v>50</v>
      </c>
      <c r="AE2614" s="7" t="s">
        <v>42</v>
      </c>
      <c r="AF2614" s="7">
        <v>4</v>
      </c>
      <c r="AG2614" s="8">
        <v>972.9</v>
      </c>
      <c r="AH2614" s="7">
        <v>25</v>
      </c>
      <c r="AI2614" s="7" t="str" cm="1">
        <f t="array" ref="AI2614">_xlfn.IFS(AH2614&lt;=25,"Young",AH2614&lt;=50,"Adult",AH2614&gt;50,"Old")</f>
        <v>Young</v>
      </c>
    </row>
    <row r="2615" spans="1:35" x14ac:dyDescent="0.35">
      <c r="A2615" s="11">
        <v>3166</v>
      </c>
      <c r="B2615" s="9">
        <v>43683</v>
      </c>
      <c r="C2615" s="10">
        <f t="shared" ca="1" si="40"/>
        <v>6.7888888888888888</v>
      </c>
      <c r="D2615" s="11" t="s">
        <v>27</v>
      </c>
      <c r="E2615" s="11" t="s">
        <v>84</v>
      </c>
      <c r="F2615" s="11" t="s">
        <v>29</v>
      </c>
      <c r="G2615" s="11" t="s">
        <v>45</v>
      </c>
      <c r="H2615" s="11" t="s">
        <v>44</v>
      </c>
      <c r="I2615" s="11" t="s">
        <v>54</v>
      </c>
      <c r="J2615" s="11" t="s">
        <v>33</v>
      </c>
      <c r="K2615" s="11" t="s">
        <v>69</v>
      </c>
      <c r="L2615" s="9">
        <v>34275</v>
      </c>
      <c r="M2615" s="11" t="s">
        <v>35</v>
      </c>
      <c r="N2615" s="11" t="s">
        <v>36</v>
      </c>
      <c r="O2615" s="11" t="s">
        <v>37</v>
      </c>
      <c r="P2615" s="11" t="s">
        <v>60</v>
      </c>
      <c r="Q2615" s="11" t="s">
        <v>77</v>
      </c>
      <c r="R2615" s="11" cm="1">
        <f t="array" ref="R2615">_xlfn.IFS(Table3[[#This Row],[Performance Levels]]="Exceeds",4,Table3[[#This Row],[Performance Levels]]="Fully Meets",3,Table3[[#This Row],[Performance Levels]]="PIP",1,Table3[[#This Row],[Performance Levels]]="Needs Improvement",2)</f>
        <v>4</v>
      </c>
      <c r="S2615" s="11">
        <v>2</v>
      </c>
      <c r="T2615" s="11" t="str" cm="1">
        <f t="array" ref="T2615">_xlfn.IFS(S2615&lt;=2,"Excellent",S2615=3,"Average",S2615&lt;=5,"Poor")</f>
        <v>Excellent</v>
      </c>
      <c r="U2615" s="9">
        <v>44952</v>
      </c>
      <c r="V2615" s="11">
        <v>2</v>
      </c>
      <c r="W2615" s="11" t="str" cm="1">
        <f t="array" ref="W2615">_xlfn.IFS(S2615&lt;=2,"High",S2615=3,"Moderate",S2615&lt;=5,"Low")</f>
        <v>High</v>
      </c>
      <c r="X2615" s="11">
        <v>4</v>
      </c>
      <c r="Y2615" s="11" t="str" cm="1">
        <f t="array" ref="Y2615">_xlfn.IFS(S2615&lt;=2,"High",S2615=3,"Moderate",S2615&lt;=5,"Low")</f>
        <v>High</v>
      </c>
      <c r="Z2615" s="11">
        <v>1</v>
      </c>
      <c r="AA2615" s="11" t="str" cm="1">
        <f t="array" ref="AA2615">_xlfn.IFS(S2615&lt;=2,"High",S2615=3,"Moderate",S2615&lt;=5,"Low")</f>
        <v>High</v>
      </c>
      <c r="AB2615" s="9">
        <v>44953</v>
      </c>
      <c r="AC2615" s="11" t="s">
        <v>61</v>
      </c>
      <c r="AD2615" s="11" t="s">
        <v>41</v>
      </c>
      <c r="AE2615" s="11" t="s">
        <v>51</v>
      </c>
      <c r="AF2615" s="11">
        <v>4</v>
      </c>
      <c r="AG2615" s="12">
        <v>928.71</v>
      </c>
      <c r="AH2615" s="11">
        <v>26</v>
      </c>
      <c r="AI2615" s="11" t="str" cm="1">
        <f t="array" ref="AI2615">_xlfn.IFS(AH2615&lt;=25,"Young",AH2615&lt;=50,"Adult",AH2615&gt;50,"Old")</f>
        <v>Adult</v>
      </c>
    </row>
    <row r="2616" spans="1:35" x14ac:dyDescent="0.35">
      <c r="A2616" s="7">
        <v>3167</v>
      </c>
      <c r="B2616" s="5">
        <v>43635</v>
      </c>
      <c r="C2616" s="6">
        <f t="shared" ca="1" si="40"/>
        <v>6.9194444444444443</v>
      </c>
      <c r="D2616" s="7" t="s">
        <v>27</v>
      </c>
      <c r="E2616" s="7" t="s">
        <v>43</v>
      </c>
      <c r="F2616" s="7" t="s">
        <v>29</v>
      </c>
      <c r="G2616" s="7" t="s">
        <v>54</v>
      </c>
      <c r="H2616" s="7" t="s">
        <v>55</v>
      </c>
      <c r="I2616" s="7" t="s">
        <v>45</v>
      </c>
      <c r="J2616" s="7" t="s">
        <v>33</v>
      </c>
      <c r="K2616" s="7" t="s">
        <v>88</v>
      </c>
      <c r="L2616" s="5">
        <v>52493</v>
      </c>
      <c r="M2616" s="7" t="s">
        <v>35</v>
      </c>
      <c r="N2616" s="7" t="s">
        <v>47</v>
      </c>
      <c r="O2616" s="7" t="s">
        <v>59</v>
      </c>
      <c r="P2616" s="7" t="s">
        <v>76</v>
      </c>
      <c r="Q2616" s="7" t="s">
        <v>77</v>
      </c>
      <c r="R2616" s="7" cm="1">
        <f t="array" ref="R2616">_xlfn.IFS(Table3[[#This Row],[Performance Levels]]="Exceeds",4,Table3[[#This Row],[Performance Levels]]="Fully Meets",3,Table3[[#This Row],[Performance Levels]]="PIP",1,Table3[[#This Row],[Performance Levels]]="Needs Improvement",2)</f>
        <v>4</v>
      </c>
      <c r="S2616" s="7">
        <v>4</v>
      </c>
      <c r="T2616" s="7" t="str" cm="1">
        <f t="array" ref="T2616">_xlfn.IFS(S2616&lt;=2,"Excellent",S2616=3,"Average",S2616&lt;=5,"Poor")</f>
        <v>Poor</v>
      </c>
      <c r="U2616" s="5">
        <v>44984</v>
      </c>
      <c r="V2616" s="7">
        <v>5</v>
      </c>
      <c r="W2616" s="7" t="str" cm="1">
        <f t="array" ref="W2616">_xlfn.IFS(S2616&lt;=2,"High",S2616=3,"Moderate",S2616&lt;=5,"Low")</f>
        <v>Low</v>
      </c>
      <c r="X2616" s="7">
        <v>2</v>
      </c>
      <c r="Y2616" s="7" t="str" cm="1">
        <f t="array" ref="Y2616">_xlfn.IFS(S2616&lt;=2,"High",S2616=3,"Moderate",S2616&lt;=5,"Low")</f>
        <v>Low</v>
      </c>
      <c r="Z2616" s="7">
        <v>1</v>
      </c>
      <c r="AA2616" s="7" t="str" cm="1">
        <f t="array" ref="AA2616">_xlfn.IFS(S2616&lt;=2,"High",S2616=3,"Moderate",S2616&lt;=5,"Low")</f>
        <v>Low</v>
      </c>
      <c r="AB2616" s="5">
        <v>44941</v>
      </c>
      <c r="AC2616" s="7" t="s">
        <v>40</v>
      </c>
      <c r="AD2616" s="7" t="s">
        <v>50</v>
      </c>
      <c r="AE2616" s="7" t="s">
        <v>72</v>
      </c>
      <c r="AF2616" s="7">
        <v>1</v>
      </c>
      <c r="AG2616" s="8">
        <v>975.21</v>
      </c>
      <c r="AH2616" s="7">
        <v>76</v>
      </c>
      <c r="AI2616" s="7" t="str" cm="1">
        <f t="array" ref="AI2616">_xlfn.IFS(AH2616&lt;=25,"Young",AH2616&lt;=50,"Adult",AH2616&gt;50,"Old")</f>
        <v>Old</v>
      </c>
    </row>
    <row r="2617" spans="1:35" x14ac:dyDescent="0.35">
      <c r="A2617" s="11">
        <v>3169</v>
      </c>
      <c r="B2617" s="9">
        <v>43624</v>
      </c>
      <c r="C2617" s="10">
        <f t="shared" ca="1" si="40"/>
        <v>6.95</v>
      </c>
      <c r="D2617" s="11" t="s">
        <v>27</v>
      </c>
      <c r="E2617" s="11" t="s">
        <v>63</v>
      </c>
      <c r="F2617" s="11" t="s">
        <v>29</v>
      </c>
      <c r="G2617" s="11" t="s">
        <v>45</v>
      </c>
      <c r="H2617" s="11" t="s">
        <v>55</v>
      </c>
      <c r="I2617" s="11" t="s">
        <v>45</v>
      </c>
      <c r="J2617" s="11" t="s">
        <v>33</v>
      </c>
      <c r="K2617" s="11" t="s">
        <v>46</v>
      </c>
      <c r="L2617" s="9">
        <v>18721</v>
      </c>
      <c r="M2617" s="11" t="s">
        <v>35</v>
      </c>
      <c r="N2617" s="11" t="s">
        <v>36</v>
      </c>
      <c r="O2617" s="11" t="s">
        <v>59</v>
      </c>
      <c r="P2617" s="11" t="s">
        <v>60</v>
      </c>
      <c r="Q2617" s="11" t="s">
        <v>77</v>
      </c>
      <c r="R2617" s="11" cm="1">
        <f t="array" ref="R2617">_xlfn.IFS(Table3[[#This Row],[Performance Levels]]="Exceeds",4,Table3[[#This Row],[Performance Levels]]="Fully Meets",3,Table3[[#This Row],[Performance Levels]]="PIP",1,Table3[[#This Row],[Performance Levels]]="Needs Improvement",2)</f>
        <v>4</v>
      </c>
      <c r="S2617" s="11">
        <v>4</v>
      </c>
      <c r="T2617" s="11" t="str" cm="1">
        <f t="array" ref="T2617">_xlfn.IFS(S2617&lt;=2,"Excellent",S2617=3,"Average",S2617&lt;=5,"Poor")</f>
        <v>Poor</v>
      </c>
      <c r="U2617" s="9">
        <v>45043</v>
      </c>
      <c r="V2617" s="11">
        <v>3</v>
      </c>
      <c r="W2617" s="11" t="str" cm="1">
        <f t="array" ref="W2617">_xlfn.IFS(S2617&lt;=2,"High",S2617=3,"Moderate",S2617&lt;=5,"Low")</f>
        <v>Low</v>
      </c>
      <c r="X2617" s="11">
        <v>2</v>
      </c>
      <c r="Y2617" s="11" t="str" cm="1">
        <f t="array" ref="Y2617">_xlfn.IFS(S2617&lt;=2,"High",S2617=3,"Moderate",S2617&lt;=5,"Low")</f>
        <v>Low</v>
      </c>
      <c r="Z2617" s="11">
        <v>3</v>
      </c>
      <c r="AA2617" s="11" t="str" cm="1">
        <f t="array" ref="AA2617">_xlfn.IFS(S2617&lt;=2,"High",S2617=3,"Moderate",S2617&lt;=5,"Low")</f>
        <v>Low</v>
      </c>
      <c r="AB2617" s="9">
        <v>44982</v>
      </c>
      <c r="AC2617" s="11" t="s">
        <v>91</v>
      </c>
      <c r="AD2617" s="11" t="s">
        <v>41</v>
      </c>
      <c r="AE2617" s="11" t="s">
        <v>62</v>
      </c>
      <c r="AF2617" s="11">
        <v>4</v>
      </c>
      <c r="AG2617" s="12">
        <v>109.96</v>
      </c>
      <c r="AH2617" s="11">
        <v>68</v>
      </c>
      <c r="AI2617" s="11" t="str" cm="1">
        <f t="array" ref="AI2617">_xlfn.IFS(AH2617&lt;=25,"Young",AH2617&lt;=50,"Adult",AH2617&gt;50,"Old")</f>
        <v>Old</v>
      </c>
    </row>
    <row r="2618" spans="1:35" x14ac:dyDescent="0.35">
      <c r="A2618" s="7">
        <v>3170</v>
      </c>
      <c r="B2618" s="5">
        <v>44589</v>
      </c>
      <c r="C2618" s="6">
        <f t="shared" ca="1" si="40"/>
        <v>4.3111111111111109</v>
      </c>
      <c r="D2618" s="7" t="s">
        <v>27</v>
      </c>
      <c r="E2618" s="7" t="s">
        <v>93</v>
      </c>
      <c r="F2618" s="7" t="s">
        <v>29</v>
      </c>
      <c r="G2618" s="7" t="s">
        <v>54</v>
      </c>
      <c r="H2618" s="7" t="s">
        <v>31</v>
      </c>
      <c r="I2618" s="7" t="s">
        <v>54</v>
      </c>
      <c r="J2618" s="7" t="s">
        <v>33</v>
      </c>
      <c r="K2618" s="7" t="s">
        <v>69</v>
      </c>
      <c r="L2618" s="5">
        <v>33626</v>
      </c>
      <c r="M2618" s="7" t="s">
        <v>35</v>
      </c>
      <c r="N2618" s="7" t="s">
        <v>47</v>
      </c>
      <c r="O2618" s="7" t="s">
        <v>83</v>
      </c>
      <c r="P2618" s="7" t="s">
        <v>66</v>
      </c>
      <c r="Q2618" s="7" t="s">
        <v>39</v>
      </c>
      <c r="R2618" s="7" cm="1">
        <f t="array" ref="R2618">_xlfn.IFS(Table3[[#This Row],[Performance Levels]]="Exceeds",4,Table3[[#This Row],[Performance Levels]]="Fully Meets",3,Table3[[#This Row],[Performance Levels]]="PIP",1,Table3[[#This Row],[Performance Levels]]="Needs Improvement",2)</f>
        <v>3</v>
      </c>
      <c r="S2618" s="7">
        <v>2</v>
      </c>
      <c r="T2618" s="7" t="str" cm="1">
        <f t="array" ref="T2618">_xlfn.IFS(S2618&lt;=2,"Excellent",S2618=3,"Average",S2618&lt;=5,"Poor")</f>
        <v>Excellent</v>
      </c>
      <c r="U2618" s="5">
        <v>44893</v>
      </c>
      <c r="V2618" s="7">
        <v>1</v>
      </c>
      <c r="W2618" s="7" t="str" cm="1">
        <f t="array" ref="W2618">_xlfn.IFS(S2618&lt;=2,"High",S2618=3,"Moderate",S2618&lt;=5,"Low")</f>
        <v>High</v>
      </c>
      <c r="X2618" s="7">
        <v>3</v>
      </c>
      <c r="Y2618" s="7" t="str" cm="1">
        <f t="array" ref="Y2618">_xlfn.IFS(S2618&lt;=2,"High",S2618=3,"Moderate",S2618&lt;=5,"Low")</f>
        <v>High</v>
      </c>
      <c r="Z2618" s="7">
        <v>2</v>
      </c>
      <c r="AA2618" s="7" t="str" cm="1">
        <f t="array" ref="AA2618">_xlfn.IFS(S2618&lt;=2,"High",S2618=3,"Moderate",S2618&lt;=5,"Low")</f>
        <v>High</v>
      </c>
      <c r="AB2618" s="5">
        <v>44801</v>
      </c>
      <c r="AC2618" s="7" t="s">
        <v>67</v>
      </c>
      <c r="AD2618" s="7" t="s">
        <v>50</v>
      </c>
      <c r="AE2618" s="7" t="s">
        <v>42</v>
      </c>
      <c r="AF2618" s="7">
        <v>2</v>
      </c>
      <c r="AG2618" s="8">
        <v>361.28</v>
      </c>
      <c r="AH2618" s="7">
        <v>30</v>
      </c>
      <c r="AI2618" s="7" t="str" cm="1">
        <f t="array" ref="AI2618">_xlfn.IFS(AH2618&lt;=25,"Young",AH2618&lt;=50,"Adult",AH2618&gt;50,"Old")</f>
        <v>Adult</v>
      </c>
    </row>
    <row r="2619" spans="1:35" x14ac:dyDescent="0.35">
      <c r="A2619" s="11">
        <v>3171</v>
      </c>
      <c r="B2619" s="9">
        <v>44069</v>
      </c>
      <c r="C2619" s="10">
        <f t="shared" ca="1" si="40"/>
        <v>5.7333333333333334</v>
      </c>
      <c r="D2619" s="11" t="s">
        <v>27</v>
      </c>
      <c r="E2619" s="11" t="s">
        <v>73</v>
      </c>
      <c r="F2619" s="11" t="s">
        <v>29</v>
      </c>
      <c r="G2619" s="11" t="s">
        <v>45</v>
      </c>
      <c r="H2619" s="11" t="s">
        <v>44</v>
      </c>
      <c r="I2619" s="11" t="s">
        <v>45</v>
      </c>
      <c r="J2619" s="11" t="s">
        <v>33</v>
      </c>
      <c r="K2619" s="11" t="s">
        <v>78</v>
      </c>
      <c r="L2619" s="9">
        <v>34755</v>
      </c>
      <c r="M2619" s="11" t="s">
        <v>35</v>
      </c>
      <c r="N2619" s="11" t="s">
        <v>36</v>
      </c>
      <c r="O2619" s="11" t="s">
        <v>37</v>
      </c>
      <c r="P2619" s="11" t="s">
        <v>38</v>
      </c>
      <c r="Q2619" s="11" t="s">
        <v>39</v>
      </c>
      <c r="R2619" s="11" cm="1">
        <f t="array" ref="R2619">_xlfn.IFS(Table3[[#This Row],[Performance Levels]]="Exceeds",4,Table3[[#This Row],[Performance Levels]]="Fully Meets",3,Table3[[#This Row],[Performance Levels]]="PIP",1,Table3[[#This Row],[Performance Levels]]="Needs Improvement",2)</f>
        <v>3</v>
      </c>
      <c r="S2619" s="11">
        <v>5</v>
      </c>
      <c r="T2619" s="11" t="str" cm="1">
        <f t="array" ref="T2619">_xlfn.IFS(S2619&lt;=2,"Excellent",S2619=3,"Average",S2619&lt;=5,"Poor")</f>
        <v>Poor</v>
      </c>
      <c r="U2619" s="9">
        <v>44934</v>
      </c>
      <c r="V2619" s="11">
        <v>4</v>
      </c>
      <c r="W2619" s="11" t="str" cm="1">
        <f t="array" ref="W2619">_xlfn.IFS(S2619&lt;=2,"High",S2619=3,"Moderate",S2619&lt;=5,"Low")</f>
        <v>Low</v>
      </c>
      <c r="X2619" s="11">
        <v>1</v>
      </c>
      <c r="Y2619" s="11" t="str" cm="1">
        <f t="array" ref="Y2619">_xlfn.IFS(S2619&lt;=2,"High",S2619=3,"Moderate",S2619&lt;=5,"Low")</f>
        <v>Low</v>
      </c>
      <c r="Z2619" s="11">
        <v>5</v>
      </c>
      <c r="AA2619" s="11" t="str" cm="1">
        <f t="array" ref="AA2619">_xlfn.IFS(S2619&lt;=2,"High",S2619=3,"Moderate",S2619&lt;=5,"Low")</f>
        <v>Low</v>
      </c>
      <c r="AB2619" s="9">
        <v>45107</v>
      </c>
      <c r="AC2619" s="11" t="s">
        <v>40</v>
      </c>
      <c r="AD2619" s="11" t="s">
        <v>50</v>
      </c>
      <c r="AE2619" s="11" t="s">
        <v>42</v>
      </c>
      <c r="AF2619" s="11">
        <v>4</v>
      </c>
      <c r="AG2619" s="12">
        <v>248.66</v>
      </c>
      <c r="AH2619" s="11">
        <v>25</v>
      </c>
      <c r="AI2619" s="11" t="str" cm="1">
        <f t="array" ref="AI2619">_xlfn.IFS(AH2619&lt;=25,"Young",AH2619&lt;=50,"Adult",AH2619&gt;50,"Old")</f>
        <v>Young</v>
      </c>
    </row>
    <row r="2620" spans="1:35" x14ac:dyDescent="0.35">
      <c r="A2620" s="7">
        <v>3172</v>
      </c>
      <c r="B2620" s="5">
        <v>43577</v>
      </c>
      <c r="C2620" s="6">
        <f t="shared" ca="1" si="40"/>
        <v>7.0777777777777775</v>
      </c>
      <c r="D2620" s="7" t="s">
        <v>27</v>
      </c>
      <c r="E2620" s="7" t="s">
        <v>80</v>
      </c>
      <c r="F2620" s="7" t="s">
        <v>29</v>
      </c>
      <c r="G2620" s="7" t="s">
        <v>30</v>
      </c>
      <c r="H2620" s="7" t="s">
        <v>31</v>
      </c>
      <c r="I2620" s="7" t="s">
        <v>45</v>
      </c>
      <c r="J2620" s="7" t="s">
        <v>33</v>
      </c>
      <c r="K2620" s="7" t="s">
        <v>99</v>
      </c>
      <c r="L2620" s="5">
        <v>30506</v>
      </c>
      <c r="M2620" s="7" t="s">
        <v>35</v>
      </c>
      <c r="N2620" s="7" t="s">
        <v>36</v>
      </c>
      <c r="O2620" s="7" t="s">
        <v>83</v>
      </c>
      <c r="P2620" s="7" t="s">
        <v>76</v>
      </c>
      <c r="Q2620" s="7" t="s">
        <v>39</v>
      </c>
      <c r="R2620" s="7" cm="1">
        <f t="array" ref="R2620">_xlfn.IFS(Table3[[#This Row],[Performance Levels]]="Exceeds",4,Table3[[#This Row],[Performance Levels]]="Fully Meets",3,Table3[[#This Row],[Performance Levels]]="PIP",1,Table3[[#This Row],[Performance Levels]]="Needs Improvement",2)</f>
        <v>3</v>
      </c>
      <c r="S2620" s="7">
        <v>4</v>
      </c>
      <c r="T2620" s="7" t="str" cm="1">
        <f t="array" ref="T2620">_xlfn.IFS(S2620&lt;=2,"Excellent",S2620=3,"Average",S2620&lt;=5,"Poor")</f>
        <v>Poor</v>
      </c>
      <c r="U2620" s="5">
        <v>44806</v>
      </c>
      <c r="V2620" s="7">
        <v>2</v>
      </c>
      <c r="W2620" s="7" t="str" cm="1">
        <f t="array" ref="W2620">_xlfn.IFS(S2620&lt;=2,"High",S2620=3,"Moderate",S2620&lt;=5,"Low")</f>
        <v>Low</v>
      </c>
      <c r="X2620" s="7">
        <v>3</v>
      </c>
      <c r="Y2620" s="7" t="str" cm="1">
        <f t="array" ref="Y2620">_xlfn.IFS(S2620&lt;=2,"High",S2620=3,"Moderate",S2620&lt;=5,"Low")</f>
        <v>Low</v>
      </c>
      <c r="Z2620" s="7">
        <v>1</v>
      </c>
      <c r="AA2620" s="7" t="str" cm="1">
        <f t="array" ref="AA2620">_xlfn.IFS(S2620&lt;=2,"High",S2620=3,"Moderate",S2620&lt;=5,"Low")</f>
        <v>Low</v>
      </c>
      <c r="AB2620" s="5">
        <v>44920</v>
      </c>
      <c r="AC2620" s="7" t="s">
        <v>49</v>
      </c>
      <c r="AD2620" s="7" t="s">
        <v>50</v>
      </c>
      <c r="AE2620" s="7" t="s">
        <v>42</v>
      </c>
      <c r="AF2620" s="7">
        <v>5</v>
      </c>
      <c r="AG2620" s="8">
        <v>742.18</v>
      </c>
      <c r="AH2620" s="7">
        <v>36</v>
      </c>
      <c r="AI2620" s="7" t="str" cm="1">
        <f t="array" ref="AI2620">_xlfn.IFS(AH2620&lt;=25,"Young",AH2620&lt;=50,"Adult",AH2620&gt;50,"Old")</f>
        <v>Adult</v>
      </c>
    </row>
    <row r="2621" spans="1:35" x14ac:dyDescent="0.35">
      <c r="A2621" s="11">
        <v>3173</v>
      </c>
      <c r="B2621" s="9">
        <v>44916</v>
      </c>
      <c r="C2621" s="10">
        <f t="shared" ca="1" si="40"/>
        <v>3.4138888888888888</v>
      </c>
      <c r="D2621" s="11" t="s">
        <v>27</v>
      </c>
      <c r="E2621" s="11" t="s">
        <v>53</v>
      </c>
      <c r="F2621" s="11" t="s">
        <v>29</v>
      </c>
      <c r="G2621" s="11" t="s">
        <v>30</v>
      </c>
      <c r="H2621" s="11" t="s">
        <v>44</v>
      </c>
      <c r="I2621" s="11" t="s">
        <v>45</v>
      </c>
      <c r="J2621" s="11" t="s">
        <v>33</v>
      </c>
      <c r="K2621" s="11" t="s">
        <v>108</v>
      </c>
      <c r="L2621" s="9">
        <v>20893</v>
      </c>
      <c r="M2621" s="11" t="s">
        <v>35</v>
      </c>
      <c r="N2621" s="11" t="s">
        <v>36</v>
      </c>
      <c r="O2621" s="11" t="s">
        <v>83</v>
      </c>
      <c r="P2621" s="11" t="s">
        <v>66</v>
      </c>
      <c r="Q2621" s="11" t="s">
        <v>39</v>
      </c>
      <c r="R2621" s="11" cm="1">
        <f t="array" ref="R2621">_xlfn.IFS(Table3[[#This Row],[Performance Levels]]="Exceeds",4,Table3[[#This Row],[Performance Levels]]="Fully Meets",3,Table3[[#This Row],[Performance Levels]]="PIP",1,Table3[[#This Row],[Performance Levels]]="Needs Improvement",2)</f>
        <v>3</v>
      </c>
      <c r="S2621" s="11">
        <v>1</v>
      </c>
      <c r="T2621" s="11" t="str" cm="1">
        <f t="array" ref="T2621">_xlfn.IFS(S2621&lt;=2,"Excellent",S2621=3,"Average",S2621&lt;=5,"Poor")</f>
        <v>Excellent</v>
      </c>
      <c r="U2621" s="9">
        <v>45120</v>
      </c>
      <c r="V2621" s="11">
        <v>5</v>
      </c>
      <c r="W2621" s="11" t="str" cm="1">
        <f t="array" ref="W2621">_xlfn.IFS(S2621&lt;=2,"High",S2621=3,"Moderate",S2621&lt;=5,"Low")</f>
        <v>High</v>
      </c>
      <c r="X2621" s="11">
        <v>4</v>
      </c>
      <c r="Y2621" s="11" t="str" cm="1">
        <f t="array" ref="Y2621">_xlfn.IFS(S2621&lt;=2,"High",S2621=3,"Moderate",S2621&lt;=5,"Low")</f>
        <v>High</v>
      </c>
      <c r="Z2621" s="11">
        <v>3</v>
      </c>
      <c r="AA2621" s="11" t="str" cm="1">
        <f t="array" ref="AA2621">_xlfn.IFS(S2621&lt;=2,"High",S2621=3,"Moderate",S2621&lt;=5,"Low")</f>
        <v>High</v>
      </c>
      <c r="AB2621" s="9">
        <v>45078</v>
      </c>
      <c r="AC2621" s="11" t="s">
        <v>91</v>
      </c>
      <c r="AD2621" s="11" t="s">
        <v>50</v>
      </c>
      <c r="AE2621" s="11" t="s">
        <v>51</v>
      </c>
      <c r="AF2621" s="11">
        <v>3</v>
      </c>
      <c r="AG2621" s="12">
        <v>573.30999999999995</v>
      </c>
      <c r="AH2621" s="11">
        <v>65</v>
      </c>
      <c r="AI2621" s="11" t="str" cm="1">
        <f t="array" ref="AI2621">_xlfn.IFS(AH2621&lt;=25,"Young",AH2621&lt;=50,"Adult",AH2621&gt;50,"Old")</f>
        <v>Old</v>
      </c>
    </row>
    <row r="2622" spans="1:35" x14ac:dyDescent="0.35">
      <c r="A2622" s="7">
        <v>3174</v>
      </c>
      <c r="B2622" s="5">
        <v>44846</v>
      </c>
      <c r="C2622" s="6">
        <f t="shared" ca="1" si="40"/>
        <v>3.6055555555555556</v>
      </c>
      <c r="D2622" s="7" t="s">
        <v>27</v>
      </c>
      <c r="E2622" s="7" t="s">
        <v>68</v>
      </c>
      <c r="F2622" s="7" t="s">
        <v>29</v>
      </c>
      <c r="G2622" s="7" t="s">
        <v>54</v>
      </c>
      <c r="H2622" s="7" t="s">
        <v>31</v>
      </c>
      <c r="I2622" s="7" t="s">
        <v>45</v>
      </c>
      <c r="J2622" s="7" t="s">
        <v>33</v>
      </c>
      <c r="K2622" s="7" t="s">
        <v>101</v>
      </c>
      <c r="L2622" s="5">
        <v>22445</v>
      </c>
      <c r="M2622" s="7" t="s">
        <v>35</v>
      </c>
      <c r="N2622" s="7" t="s">
        <v>36</v>
      </c>
      <c r="O2622" s="7" t="s">
        <v>48</v>
      </c>
      <c r="P2622" s="7" t="s">
        <v>60</v>
      </c>
      <c r="Q2622" s="7" t="s">
        <v>39</v>
      </c>
      <c r="R2622" s="7" cm="1">
        <f t="array" ref="R2622">_xlfn.IFS(Table3[[#This Row],[Performance Levels]]="Exceeds",4,Table3[[#This Row],[Performance Levels]]="Fully Meets",3,Table3[[#This Row],[Performance Levels]]="PIP",1,Table3[[#This Row],[Performance Levels]]="Needs Improvement",2)</f>
        <v>3</v>
      </c>
      <c r="S2622" s="7">
        <v>5</v>
      </c>
      <c r="T2622" s="7" t="str" cm="1">
        <f t="array" ref="T2622">_xlfn.IFS(S2622&lt;=2,"Excellent",S2622=3,"Average",S2622&lt;=5,"Poor")</f>
        <v>Poor</v>
      </c>
      <c r="U2622" s="5">
        <v>44928</v>
      </c>
      <c r="V2622" s="7">
        <v>1</v>
      </c>
      <c r="W2622" s="7" t="str" cm="1">
        <f t="array" ref="W2622">_xlfn.IFS(S2622&lt;=2,"High",S2622=3,"Moderate",S2622&lt;=5,"Low")</f>
        <v>Low</v>
      </c>
      <c r="X2622" s="7">
        <v>5</v>
      </c>
      <c r="Y2622" s="7" t="str" cm="1">
        <f t="array" ref="Y2622">_xlfn.IFS(S2622&lt;=2,"High",S2622=3,"Moderate",S2622&lt;=5,"Low")</f>
        <v>Low</v>
      </c>
      <c r="Z2622" s="7">
        <v>5</v>
      </c>
      <c r="AA2622" s="7" t="str" cm="1">
        <f t="array" ref="AA2622">_xlfn.IFS(S2622&lt;=2,"High",S2622=3,"Moderate",S2622&lt;=5,"Low")</f>
        <v>Low</v>
      </c>
      <c r="AB2622" s="5">
        <v>44904</v>
      </c>
      <c r="AC2622" s="7" t="s">
        <v>91</v>
      </c>
      <c r="AD2622" s="7" t="s">
        <v>50</v>
      </c>
      <c r="AE2622" s="7" t="s">
        <v>62</v>
      </c>
      <c r="AF2622" s="7">
        <v>4</v>
      </c>
      <c r="AG2622" s="8">
        <v>860.91</v>
      </c>
      <c r="AH2622" s="7">
        <v>61</v>
      </c>
      <c r="AI2622" s="7" t="str" cm="1">
        <f t="array" ref="AI2622">_xlfn.IFS(AH2622&lt;=25,"Young",AH2622&lt;=50,"Adult",AH2622&gt;50,"Old")</f>
        <v>Old</v>
      </c>
    </row>
    <row r="2623" spans="1:35" x14ac:dyDescent="0.35">
      <c r="A2623" s="11">
        <v>3175</v>
      </c>
      <c r="B2623" s="9">
        <v>45130</v>
      </c>
      <c r="C2623" s="10">
        <f t="shared" ca="1" si="40"/>
        <v>2.8250000000000002</v>
      </c>
      <c r="D2623" s="11" t="s">
        <v>27</v>
      </c>
      <c r="E2623" s="11" t="s">
        <v>28</v>
      </c>
      <c r="F2623" s="11" t="s">
        <v>29</v>
      </c>
      <c r="G2623" s="11" t="s">
        <v>54</v>
      </c>
      <c r="H2623" s="11" t="s">
        <v>55</v>
      </c>
      <c r="I2623" s="11" t="s">
        <v>54</v>
      </c>
      <c r="J2623" s="11" t="s">
        <v>33</v>
      </c>
      <c r="K2623" s="11" t="s">
        <v>96</v>
      </c>
      <c r="L2623" s="9">
        <v>53884</v>
      </c>
      <c r="M2623" s="11" t="s">
        <v>35</v>
      </c>
      <c r="N2623" s="11" t="s">
        <v>36</v>
      </c>
      <c r="O2623" s="11" t="s">
        <v>83</v>
      </c>
      <c r="P2623" s="11" t="s">
        <v>60</v>
      </c>
      <c r="Q2623" s="11" t="s">
        <v>39</v>
      </c>
      <c r="R2623" s="11" cm="1">
        <f t="array" ref="R2623">_xlfn.IFS(Table3[[#This Row],[Performance Levels]]="Exceeds",4,Table3[[#This Row],[Performance Levels]]="Fully Meets",3,Table3[[#This Row],[Performance Levels]]="PIP",1,Table3[[#This Row],[Performance Levels]]="Needs Improvement",2)</f>
        <v>3</v>
      </c>
      <c r="S2623" s="11">
        <v>1</v>
      </c>
      <c r="T2623" s="11" t="str" cm="1">
        <f t="array" ref="T2623">_xlfn.IFS(S2623&lt;=2,"Excellent",S2623=3,"Average",S2623&lt;=5,"Poor")</f>
        <v>Excellent</v>
      </c>
      <c r="U2623" s="9">
        <v>44960</v>
      </c>
      <c r="V2623" s="11">
        <v>5</v>
      </c>
      <c r="W2623" s="11" t="str" cm="1">
        <f t="array" ref="W2623">_xlfn.IFS(S2623&lt;=2,"High",S2623=3,"Moderate",S2623&lt;=5,"Low")</f>
        <v>High</v>
      </c>
      <c r="X2623" s="11">
        <v>4</v>
      </c>
      <c r="Y2623" s="11" t="str" cm="1">
        <f t="array" ref="Y2623">_xlfn.IFS(S2623&lt;=2,"High",S2623=3,"Moderate",S2623&lt;=5,"Low")</f>
        <v>High</v>
      </c>
      <c r="Z2623" s="11">
        <v>1</v>
      </c>
      <c r="AA2623" s="11" t="str" cm="1">
        <f t="array" ref="AA2623">_xlfn.IFS(S2623&lt;=2,"High",S2623=3,"Moderate",S2623&lt;=5,"Low")</f>
        <v>High</v>
      </c>
      <c r="AB2623" s="9">
        <v>45068</v>
      </c>
      <c r="AC2623" s="11" t="s">
        <v>67</v>
      </c>
      <c r="AD2623" s="11" t="s">
        <v>50</v>
      </c>
      <c r="AE2623" s="11" t="s">
        <v>42</v>
      </c>
      <c r="AF2623" s="11">
        <v>4</v>
      </c>
      <c r="AG2623" s="12">
        <v>686.77</v>
      </c>
      <c r="AH2623" s="11">
        <v>76</v>
      </c>
      <c r="AI2623" s="11" t="str" cm="1">
        <f t="array" ref="AI2623">_xlfn.IFS(AH2623&lt;=25,"Young",AH2623&lt;=50,"Adult",AH2623&gt;50,"Old")</f>
        <v>Old</v>
      </c>
    </row>
    <row r="2624" spans="1:35" x14ac:dyDescent="0.35">
      <c r="A2624" s="7">
        <v>3176</v>
      </c>
      <c r="B2624" s="5">
        <v>43447</v>
      </c>
      <c r="C2624" s="6">
        <f t="shared" ca="1" si="40"/>
        <v>7.4361111111111109</v>
      </c>
      <c r="D2624" s="7" t="s">
        <v>27</v>
      </c>
      <c r="E2624" s="7" t="s">
        <v>84</v>
      </c>
      <c r="F2624" s="7" t="s">
        <v>29</v>
      </c>
      <c r="G2624" s="7" t="s">
        <v>54</v>
      </c>
      <c r="H2624" s="7" t="s">
        <v>44</v>
      </c>
      <c r="I2624" s="7" t="s">
        <v>54</v>
      </c>
      <c r="J2624" s="7" t="s">
        <v>33</v>
      </c>
      <c r="K2624" s="7" t="s">
        <v>95</v>
      </c>
      <c r="L2624" s="5">
        <v>36580</v>
      </c>
      <c r="M2624" s="7" t="s">
        <v>35</v>
      </c>
      <c r="N2624" s="7" t="s">
        <v>36</v>
      </c>
      <c r="O2624" s="7" t="s">
        <v>59</v>
      </c>
      <c r="P2624" s="7" t="s">
        <v>38</v>
      </c>
      <c r="Q2624" s="7" t="s">
        <v>77</v>
      </c>
      <c r="R2624" s="7" cm="1">
        <f t="array" ref="R2624">_xlfn.IFS(Table3[[#This Row],[Performance Levels]]="Exceeds",4,Table3[[#This Row],[Performance Levels]]="Fully Meets",3,Table3[[#This Row],[Performance Levels]]="PIP",1,Table3[[#This Row],[Performance Levels]]="Needs Improvement",2)</f>
        <v>4</v>
      </c>
      <c r="S2624" s="7">
        <v>1</v>
      </c>
      <c r="T2624" s="7" t="str" cm="1">
        <f t="array" ref="T2624">_xlfn.IFS(S2624&lt;=2,"Excellent",S2624=3,"Average",S2624&lt;=5,"Poor")</f>
        <v>Excellent</v>
      </c>
      <c r="U2624" s="5">
        <v>44966</v>
      </c>
      <c r="V2624" s="7">
        <v>5</v>
      </c>
      <c r="W2624" s="7" t="str" cm="1">
        <f t="array" ref="W2624">_xlfn.IFS(S2624&lt;=2,"High",S2624=3,"Moderate",S2624&lt;=5,"Low")</f>
        <v>High</v>
      </c>
      <c r="X2624" s="7">
        <v>3</v>
      </c>
      <c r="Y2624" s="7" t="str" cm="1">
        <f t="array" ref="Y2624">_xlfn.IFS(S2624&lt;=2,"High",S2624=3,"Moderate",S2624&lt;=5,"Low")</f>
        <v>High</v>
      </c>
      <c r="Z2624" s="7">
        <v>5</v>
      </c>
      <c r="AA2624" s="7" t="str" cm="1">
        <f t="array" ref="AA2624">_xlfn.IFS(S2624&lt;=2,"High",S2624=3,"Moderate",S2624&lt;=5,"Low")</f>
        <v>High</v>
      </c>
      <c r="AB2624" s="5">
        <v>44950</v>
      </c>
      <c r="AC2624" s="7" t="s">
        <v>40</v>
      </c>
      <c r="AD2624" s="7" t="s">
        <v>50</v>
      </c>
      <c r="AE2624" s="7" t="s">
        <v>72</v>
      </c>
      <c r="AF2624" s="7">
        <v>5</v>
      </c>
      <c r="AG2624" s="8">
        <v>638.26</v>
      </c>
      <c r="AH2624" s="7">
        <v>18</v>
      </c>
      <c r="AI2624" s="7" t="str" cm="1">
        <f t="array" ref="AI2624">_xlfn.IFS(AH2624&lt;=25,"Young",AH2624&lt;=50,"Adult",AH2624&gt;50,"Old")</f>
        <v>Young</v>
      </c>
    </row>
    <row r="2625" spans="1:35" x14ac:dyDescent="0.35">
      <c r="A2625" s="11">
        <v>3177</v>
      </c>
      <c r="B2625" s="9">
        <v>43738</v>
      </c>
      <c r="C2625" s="10">
        <f t="shared" ca="1" si="40"/>
        <v>6.6388888888888893</v>
      </c>
      <c r="D2625" s="11" t="s">
        <v>27</v>
      </c>
      <c r="E2625" s="11" t="s">
        <v>43</v>
      </c>
      <c r="F2625" s="11" t="s">
        <v>107</v>
      </c>
      <c r="G2625" s="11" t="s">
        <v>54</v>
      </c>
      <c r="H2625" s="11" t="s">
        <v>44</v>
      </c>
      <c r="I2625" s="11" t="s">
        <v>54</v>
      </c>
      <c r="J2625" s="11" t="s">
        <v>33</v>
      </c>
      <c r="K2625" s="11" t="s">
        <v>95</v>
      </c>
      <c r="L2625" s="9">
        <v>36598</v>
      </c>
      <c r="M2625" s="11" t="s">
        <v>35</v>
      </c>
      <c r="N2625" s="11" t="s">
        <v>36</v>
      </c>
      <c r="O2625" s="11" t="s">
        <v>83</v>
      </c>
      <c r="P2625" s="11" t="s">
        <v>60</v>
      </c>
      <c r="Q2625" s="11" t="s">
        <v>39</v>
      </c>
      <c r="R2625" s="11" cm="1">
        <f t="array" ref="R2625">_xlfn.IFS(Table3[[#This Row],[Performance Levels]]="Exceeds",4,Table3[[#This Row],[Performance Levels]]="Fully Meets",3,Table3[[#This Row],[Performance Levels]]="PIP",1,Table3[[#This Row],[Performance Levels]]="Needs Improvement",2)</f>
        <v>3</v>
      </c>
      <c r="S2625" s="11">
        <v>1</v>
      </c>
      <c r="T2625" s="11" t="str" cm="1">
        <f t="array" ref="T2625">_xlfn.IFS(S2625&lt;=2,"Excellent",S2625=3,"Average",S2625&lt;=5,"Poor")</f>
        <v>Excellent</v>
      </c>
      <c r="U2625" s="9">
        <v>45036</v>
      </c>
      <c r="V2625" s="11">
        <v>3</v>
      </c>
      <c r="W2625" s="11" t="str" cm="1">
        <f t="array" ref="W2625">_xlfn.IFS(S2625&lt;=2,"High",S2625=3,"Moderate",S2625&lt;=5,"Low")</f>
        <v>High</v>
      </c>
      <c r="X2625" s="11">
        <v>4</v>
      </c>
      <c r="Y2625" s="11" t="str" cm="1">
        <f t="array" ref="Y2625">_xlfn.IFS(S2625&lt;=2,"High",S2625=3,"Moderate",S2625&lt;=5,"Low")</f>
        <v>High</v>
      </c>
      <c r="Z2625" s="11">
        <v>2</v>
      </c>
      <c r="AA2625" s="11" t="str" cm="1">
        <f t="array" ref="AA2625">_xlfn.IFS(S2625&lt;=2,"High",S2625=3,"Moderate",S2625&lt;=5,"Low")</f>
        <v>High</v>
      </c>
      <c r="AB2625" s="9">
        <v>45010</v>
      </c>
      <c r="AC2625" s="11" t="s">
        <v>40</v>
      </c>
      <c r="AD2625" s="11" t="s">
        <v>50</v>
      </c>
      <c r="AE2625" s="11" t="s">
        <v>51</v>
      </c>
      <c r="AF2625" s="11">
        <v>2</v>
      </c>
      <c r="AG2625" s="12">
        <v>423.71</v>
      </c>
      <c r="AH2625" s="11">
        <v>19</v>
      </c>
      <c r="AI2625" s="11" t="str" cm="1">
        <f t="array" ref="AI2625">_xlfn.IFS(AH2625&lt;=25,"Young",AH2625&lt;=50,"Adult",AH2625&gt;50,"Old")</f>
        <v>Young</v>
      </c>
    </row>
    <row r="2626" spans="1:35" x14ac:dyDescent="0.35">
      <c r="A2626" s="7">
        <v>3178</v>
      </c>
      <c r="B2626" s="5">
        <v>43854</v>
      </c>
      <c r="C2626" s="6">
        <f t="shared" ca="1" si="40"/>
        <v>6.322222222222222</v>
      </c>
      <c r="D2626" s="7" t="s">
        <v>105</v>
      </c>
      <c r="E2626" s="7" t="s">
        <v>86</v>
      </c>
      <c r="F2626" s="7" t="s">
        <v>107</v>
      </c>
      <c r="G2626" s="7" t="s">
        <v>45</v>
      </c>
      <c r="H2626" s="7" t="s">
        <v>31</v>
      </c>
      <c r="I2626" s="7" t="s">
        <v>45</v>
      </c>
      <c r="J2626" s="7" t="s">
        <v>33</v>
      </c>
      <c r="K2626" s="7" t="s">
        <v>69</v>
      </c>
      <c r="L2626" s="5">
        <v>32993</v>
      </c>
      <c r="M2626" s="7" t="s">
        <v>35</v>
      </c>
      <c r="N2626" s="7" t="s">
        <v>36</v>
      </c>
      <c r="O2626" s="7" t="s">
        <v>37</v>
      </c>
      <c r="P2626" s="7" t="s">
        <v>66</v>
      </c>
      <c r="Q2626" s="7" t="s">
        <v>106</v>
      </c>
      <c r="R2626" s="7" cm="1">
        <f t="array" ref="R2626">_xlfn.IFS(Table3[[#This Row],[Performance Levels]]="Exceeds",4,Table3[[#This Row],[Performance Levels]]="Fully Meets",3,Table3[[#This Row],[Performance Levels]]="PIP",1,Table3[[#This Row],[Performance Levels]]="Needs Improvement",2)</f>
        <v>1</v>
      </c>
      <c r="S2626" s="7">
        <v>1</v>
      </c>
      <c r="T2626" s="7" t="str" cm="1">
        <f t="array" ref="T2626">_xlfn.IFS(S2626&lt;=2,"Excellent",S2626=3,"Average",S2626&lt;=5,"Poor")</f>
        <v>Excellent</v>
      </c>
      <c r="U2626" s="5">
        <v>44841</v>
      </c>
      <c r="V2626" s="7">
        <v>5</v>
      </c>
      <c r="W2626" s="7" t="str" cm="1">
        <f t="array" ref="W2626">_xlfn.IFS(S2626&lt;=2,"High",S2626=3,"Moderate",S2626&lt;=5,"Low")</f>
        <v>High</v>
      </c>
      <c r="X2626" s="7">
        <v>2</v>
      </c>
      <c r="Y2626" s="7" t="str" cm="1">
        <f t="array" ref="Y2626">_xlfn.IFS(S2626&lt;=2,"High",S2626=3,"Moderate",S2626&lt;=5,"Low")</f>
        <v>High</v>
      </c>
      <c r="Z2626" s="7">
        <v>1</v>
      </c>
      <c r="AA2626" s="7" t="str" cm="1">
        <f t="array" ref="AA2626">_xlfn.IFS(S2626&lt;=2,"High",S2626=3,"Moderate",S2626&lt;=5,"Low")</f>
        <v>High</v>
      </c>
      <c r="AB2626" s="5">
        <v>45048</v>
      </c>
      <c r="AC2626" s="7" t="s">
        <v>91</v>
      </c>
      <c r="AD2626" s="7" t="s">
        <v>41</v>
      </c>
      <c r="AE2626" s="7" t="s">
        <v>51</v>
      </c>
      <c r="AF2626" s="7">
        <v>3</v>
      </c>
      <c r="AG2626" s="8">
        <v>708.78</v>
      </c>
      <c r="AH2626" s="7">
        <v>30</v>
      </c>
      <c r="AI2626" s="7" t="str" cm="1">
        <f t="array" ref="AI2626">_xlfn.IFS(AH2626&lt;=25,"Young",AH2626&lt;=50,"Adult",AH2626&gt;50,"Old")</f>
        <v>Adult</v>
      </c>
    </row>
    <row r="2627" spans="1:35" x14ac:dyDescent="0.35">
      <c r="A2627" s="11">
        <v>3179</v>
      </c>
      <c r="B2627" s="9">
        <v>44188</v>
      </c>
      <c r="C2627" s="10">
        <f t="shared" ref="C2627:C2690" ca="1" si="41">YEARFRAC(B2627,TODAY())</f>
        <v>5.4083333333333332</v>
      </c>
      <c r="D2627" s="11" t="s">
        <v>105</v>
      </c>
      <c r="E2627" s="11" t="s">
        <v>63</v>
      </c>
      <c r="F2627" s="11" t="s">
        <v>29</v>
      </c>
      <c r="G2627" s="11" t="s">
        <v>54</v>
      </c>
      <c r="H2627" s="11" t="s">
        <v>31</v>
      </c>
      <c r="I2627" s="11" t="s">
        <v>54</v>
      </c>
      <c r="J2627" s="11" t="s">
        <v>33</v>
      </c>
      <c r="K2627" s="11" t="s">
        <v>69</v>
      </c>
      <c r="L2627" s="9">
        <v>51857</v>
      </c>
      <c r="M2627" s="11" t="s">
        <v>35</v>
      </c>
      <c r="N2627" s="11" t="s">
        <v>47</v>
      </c>
      <c r="O2627" s="11" t="s">
        <v>71</v>
      </c>
      <c r="P2627" s="11" t="s">
        <v>76</v>
      </c>
      <c r="Q2627" s="11" t="s">
        <v>39</v>
      </c>
      <c r="R2627" s="11" cm="1">
        <f t="array" ref="R2627">_xlfn.IFS(Table3[[#This Row],[Performance Levels]]="Exceeds",4,Table3[[#This Row],[Performance Levels]]="Fully Meets",3,Table3[[#This Row],[Performance Levels]]="PIP",1,Table3[[#This Row],[Performance Levels]]="Needs Improvement",2)</f>
        <v>3</v>
      </c>
      <c r="S2627" s="11">
        <v>2</v>
      </c>
      <c r="T2627" s="11" t="str" cm="1">
        <f t="array" ref="T2627">_xlfn.IFS(S2627&lt;=2,"Excellent",S2627=3,"Average",S2627&lt;=5,"Poor")</f>
        <v>Excellent</v>
      </c>
      <c r="U2627" s="9">
        <v>45073</v>
      </c>
      <c r="V2627" s="11">
        <v>5</v>
      </c>
      <c r="W2627" s="11" t="str" cm="1">
        <f t="array" ref="W2627">_xlfn.IFS(S2627&lt;=2,"High",S2627=3,"Moderate",S2627&lt;=5,"Low")</f>
        <v>High</v>
      </c>
      <c r="X2627" s="11">
        <v>2</v>
      </c>
      <c r="Y2627" s="11" t="str" cm="1">
        <f t="array" ref="Y2627">_xlfn.IFS(S2627&lt;=2,"High",S2627=3,"Moderate",S2627&lt;=5,"Low")</f>
        <v>High</v>
      </c>
      <c r="Z2627" s="11">
        <v>1</v>
      </c>
      <c r="AA2627" s="11" t="str" cm="1">
        <f t="array" ref="AA2627">_xlfn.IFS(S2627&lt;=2,"High",S2627=3,"Moderate",S2627&lt;=5,"Low")</f>
        <v>High</v>
      </c>
      <c r="AB2627" s="9">
        <v>45049</v>
      </c>
      <c r="AC2627" s="11" t="s">
        <v>40</v>
      </c>
      <c r="AD2627" s="11" t="s">
        <v>41</v>
      </c>
      <c r="AE2627" s="11" t="s">
        <v>72</v>
      </c>
      <c r="AF2627" s="11">
        <v>2</v>
      </c>
      <c r="AG2627" s="12">
        <v>376.96</v>
      </c>
      <c r="AH2627" s="11">
        <v>79</v>
      </c>
      <c r="AI2627" s="11" t="str" cm="1">
        <f t="array" ref="AI2627">_xlfn.IFS(AH2627&lt;=25,"Young",AH2627&lt;=50,"Adult",AH2627&gt;50,"Old")</f>
        <v>Old</v>
      </c>
    </row>
    <row r="2628" spans="1:35" x14ac:dyDescent="0.35">
      <c r="A2628" s="7">
        <v>3180</v>
      </c>
      <c r="B2628" s="5">
        <v>43623</v>
      </c>
      <c r="C2628" s="6">
        <f t="shared" ca="1" si="41"/>
        <v>6.9527777777777775</v>
      </c>
      <c r="D2628" s="7" t="s">
        <v>105</v>
      </c>
      <c r="E2628" s="7" t="s">
        <v>93</v>
      </c>
      <c r="F2628" s="7" t="s">
        <v>107</v>
      </c>
      <c r="G2628" s="7" t="s">
        <v>54</v>
      </c>
      <c r="H2628" s="7" t="s">
        <v>55</v>
      </c>
      <c r="I2628" s="7" t="s">
        <v>32</v>
      </c>
      <c r="J2628" s="7" t="s">
        <v>33</v>
      </c>
      <c r="K2628" s="7" t="s">
        <v>69</v>
      </c>
      <c r="L2628" s="5">
        <v>35730</v>
      </c>
      <c r="M2628" s="7" t="s">
        <v>35</v>
      </c>
      <c r="N2628" s="7" t="s">
        <v>36</v>
      </c>
      <c r="O2628" s="7" t="s">
        <v>48</v>
      </c>
      <c r="P2628" s="7" t="s">
        <v>76</v>
      </c>
      <c r="Q2628" s="7" t="s">
        <v>39</v>
      </c>
      <c r="R2628" s="7" cm="1">
        <f t="array" ref="R2628">_xlfn.IFS(Table3[[#This Row],[Performance Levels]]="Exceeds",4,Table3[[#This Row],[Performance Levels]]="Fully Meets",3,Table3[[#This Row],[Performance Levels]]="PIP",1,Table3[[#This Row],[Performance Levels]]="Needs Improvement",2)</f>
        <v>3</v>
      </c>
      <c r="S2628" s="7">
        <v>4</v>
      </c>
      <c r="T2628" s="7" t="str" cm="1">
        <f t="array" ref="T2628">_xlfn.IFS(S2628&lt;=2,"Excellent",S2628=3,"Average",S2628&lt;=5,"Poor")</f>
        <v>Poor</v>
      </c>
      <c r="U2628" s="5">
        <v>44956</v>
      </c>
      <c r="V2628" s="7">
        <v>2</v>
      </c>
      <c r="W2628" s="7" t="str" cm="1">
        <f t="array" ref="W2628">_xlfn.IFS(S2628&lt;=2,"High",S2628=3,"Moderate",S2628&lt;=5,"Low")</f>
        <v>Low</v>
      </c>
      <c r="X2628" s="7">
        <v>1</v>
      </c>
      <c r="Y2628" s="7" t="str" cm="1">
        <f t="array" ref="Y2628">_xlfn.IFS(S2628&lt;=2,"High",S2628=3,"Moderate",S2628&lt;=5,"Low")</f>
        <v>Low</v>
      </c>
      <c r="Z2628" s="7">
        <v>1</v>
      </c>
      <c r="AA2628" s="7" t="str" cm="1">
        <f t="array" ref="AA2628">_xlfn.IFS(S2628&lt;=2,"High",S2628=3,"Moderate",S2628&lt;=5,"Low")</f>
        <v>Low</v>
      </c>
      <c r="AB2628" s="5">
        <v>45110</v>
      </c>
      <c r="AC2628" s="7" t="s">
        <v>61</v>
      </c>
      <c r="AD2628" s="7" t="s">
        <v>50</v>
      </c>
      <c r="AE2628" s="7" t="s">
        <v>62</v>
      </c>
      <c r="AF2628" s="7">
        <v>1</v>
      </c>
      <c r="AG2628" s="8">
        <v>829.59</v>
      </c>
      <c r="AH2628" s="7">
        <v>22</v>
      </c>
      <c r="AI2628" s="7" t="str" cm="1">
        <f t="array" ref="AI2628">_xlfn.IFS(AH2628&lt;=25,"Young",AH2628&lt;=50,"Adult",AH2628&gt;50,"Old")</f>
        <v>Young</v>
      </c>
    </row>
    <row r="2629" spans="1:35" x14ac:dyDescent="0.35">
      <c r="A2629" s="11">
        <v>3181</v>
      </c>
      <c r="B2629" s="9">
        <v>43824</v>
      </c>
      <c r="C2629" s="10">
        <f t="shared" ca="1" si="41"/>
        <v>6.4027777777777777</v>
      </c>
      <c r="D2629" s="11" t="s">
        <v>105</v>
      </c>
      <c r="E2629" s="11" t="s">
        <v>73</v>
      </c>
      <c r="F2629" s="11" t="s">
        <v>29</v>
      </c>
      <c r="G2629" s="11" t="s">
        <v>30</v>
      </c>
      <c r="H2629" s="11" t="s">
        <v>31</v>
      </c>
      <c r="I2629" s="11" t="s">
        <v>32</v>
      </c>
      <c r="J2629" s="11" t="s">
        <v>33</v>
      </c>
      <c r="K2629" s="11" t="s">
        <v>64</v>
      </c>
      <c r="L2629" s="9">
        <v>21748</v>
      </c>
      <c r="M2629" s="11" t="s">
        <v>35</v>
      </c>
      <c r="N2629" s="11" t="s">
        <v>36</v>
      </c>
      <c r="O2629" s="11" t="s">
        <v>59</v>
      </c>
      <c r="P2629" s="11" t="s">
        <v>60</v>
      </c>
      <c r="Q2629" s="11" t="s">
        <v>39</v>
      </c>
      <c r="R2629" s="11" cm="1">
        <f t="array" ref="R2629">_xlfn.IFS(Table3[[#This Row],[Performance Levels]]="Exceeds",4,Table3[[#This Row],[Performance Levels]]="Fully Meets",3,Table3[[#This Row],[Performance Levels]]="PIP",1,Table3[[#This Row],[Performance Levels]]="Needs Improvement",2)</f>
        <v>3</v>
      </c>
      <c r="S2629" s="11">
        <v>4</v>
      </c>
      <c r="T2629" s="11" t="str" cm="1">
        <f t="array" ref="T2629">_xlfn.IFS(S2629&lt;=2,"Excellent",S2629=3,"Average",S2629&lt;=5,"Poor")</f>
        <v>Poor</v>
      </c>
      <c r="U2629" s="9">
        <v>45021</v>
      </c>
      <c r="V2629" s="11">
        <v>5</v>
      </c>
      <c r="W2629" s="11" t="str" cm="1">
        <f t="array" ref="W2629">_xlfn.IFS(S2629&lt;=2,"High",S2629=3,"Moderate",S2629&lt;=5,"Low")</f>
        <v>Low</v>
      </c>
      <c r="X2629" s="11">
        <v>4</v>
      </c>
      <c r="Y2629" s="11" t="str" cm="1">
        <f t="array" ref="Y2629">_xlfn.IFS(S2629&lt;=2,"High",S2629=3,"Moderate",S2629&lt;=5,"Low")</f>
        <v>Low</v>
      </c>
      <c r="Z2629" s="11">
        <v>1</v>
      </c>
      <c r="AA2629" s="11" t="str" cm="1">
        <f t="array" ref="AA2629">_xlfn.IFS(S2629&lt;=2,"High",S2629=3,"Moderate",S2629&lt;=5,"Low")</f>
        <v>Low</v>
      </c>
      <c r="AB2629" s="9">
        <v>44939</v>
      </c>
      <c r="AC2629" s="11" t="s">
        <v>40</v>
      </c>
      <c r="AD2629" s="11" t="s">
        <v>41</v>
      </c>
      <c r="AE2629" s="11" t="s">
        <v>51</v>
      </c>
      <c r="AF2629" s="11">
        <v>4</v>
      </c>
      <c r="AG2629" s="12">
        <v>900.21</v>
      </c>
      <c r="AH2629" s="11">
        <v>60</v>
      </c>
      <c r="AI2629" s="11" t="str" cm="1">
        <f t="array" ref="AI2629">_xlfn.IFS(AH2629&lt;=25,"Young",AH2629&lt;=50,"Adult",AH2629&gt;50,"Old")</f>
        <v>Old</v>
      </c>
    </row>
    <row r="2630" spans="1:35" x14ac:dyDescent="0.35">
      <c r="A2630" s="7">
        <v>3182</v>
      </c>
      <c r="B2630" s="5">
        <v>44952</v>
      </c>
      <c r="C2630" s="6">
        <f t="shared" ca="1" si="41"/>
        <v>3.3166666666666669</v>
      </c>
      <c r="D2630" s="7" t="s">
        <v>105</v>
      </c>
      <c r="E2630" s="7" t="s">
        <v>80</v>
      </c>
      <c r="F2630" s="7" t="s">
        <v>29</v>
      </c>
      <c r="G2630" s="7" t="s">
        <v>30</v>
      </c>
      <c r="H2630" s="7" t="s">
        <v>55</v>
      </c>
      <c r="I2630" s="7" t="s">
        <v>32</v>
      </c>
      <c r="J2630" s="7" t="s">
        <v>33</v>
      </c>
      <c r="K2630" s="7" t="s">
        <v>69</v>
      </c>
      <c r="L2630" s="5">
        <v>26258</v>
      </c>
      <c r="M2630" s="7" t="s">
        <v>35</v>
      </c>
      <c r="N2630" s="7" t="s">
        <v>36</v>
      </c>
      <c r="O2630" s="7" t="s">
        <v>37</v>
      </c>
      <c r="P2630" s="7" t="s">
        <v>66</v>
      </c>
      <c r="Q2630" s="7" t="s">
        <v>106</v>
      </c>
      <c r="R2630" s="7" cm="1">
        <f t="array" ref="R2630">_xlfn.IFS(Table3[[#This Row],[Performance Levels]]="Exceeds",4,Table3[[#This Row],[Performance Levels]]="Fully Meets",3,Table3[[#This Row],[Performance Levels]]="PIP",1,Table3[[#This Row],[Performance Levels]]="Needs Improvement",2)</f>
        <v>1</v>
      </c>
      <c r="S2630" s="7">
        <v>2</v>
      </c>
      <c r="T2630" s="7" t="str" cm="1">
        <f t="array" ref="T2630">_xlfn.IFS(S2630&lt;=2,"Excellent",S2630=3,"Average",S2630&lt;=5,"Poor")</f>
        <v>Excellent</v>
      </c>
      <c r="U2630" s="5">
        <v>44788</v>
      </c>
      <c r="V2630" s="7">
        <v>3</v>
      </c>
      <c r="W2630" s="7" t="str" cm="1">
        <f t="array" ref="W2630">_xlfn.IFS(S2630&lt;=2,"High",S2630=3,"Moderate",S2630&lt;=5,"Low")</f>
        <v>High</v>
      </c>
      <c r="X2630" s="7">
        <v>3</v>
      </c>
      <c r="Y2630" s="7" t="str" cm="1">
        <f t="array" ref="Y2630">_xlfn.IFS(S2630&lt;=2,"High",S2630=3,"Moderate",S2630&lt;=5,"Low")</f>
        <v>High</v>
      </c>
      <c r="Z2630" s="7">
        <v>4</v>
      </c>
      <c r="AA2630" s="7" t="str" cm="1">
        <f t="array" ref="AA2630">_xlfn.IFS(S2630&lt;=2,"High",S2630=3,"Moderate",S2630&lt;=5,"Low")</f>
        <v>High</v>
      </c>
      <c r="AB2630" s="5">
        <v>45048</v>
      </c>
      <c r="AC2630" s="7" t="s">
        <v>67</v>
      </c>
      <c r="AD2630" s="7" t="s">
        <v>41</v>
      </c>
      <c r="AE2630" s="7" t="s">
        <v>72</v>
      </c>
      <c r="AF2630" s="7">
        <v>2</v>
      </c>
      <c r="AG2630" s="8">
        <v>825.61</v>
      </c>
      <c r="AH2630" s="7">
        <v>52</v>
      </c>
      <c r="AI2630" s="7" t="str" cm="1">
        <f t="array" ref="AI2630">_xlfn.IFS(AH2630&lt;=25,"Young",AH2630&lt;=50,"Adult",AH2630&gt;50,"Old")</f>
        <v>Old</v>
      </c>
    </row>
    <row r="2631" spans="1:35" x14ac:dyDescent="0.35">
      <c r="A2631" s="11">
        <v>3183</v>
      </c>
      <c r="B2631" s="9">
        <v>44868</v>
      </c>
      <c r="C2631" s="10">
        <f t="shared" ca="1" si="41"/>
        <v>3.5472222222222221</v>
      </c>
      <c r="D2631" s="11" t="s">
        <v>105</v>
      </c>
      <c r="E2631" s="11" t="s">
        <v>53</v>
      </c>
      <c r="F2631" s="11" t="s">
        <v>107</v>
      </c>
      <c r="G2631" s="11" t="s">
        <v>54</v>
      </c>
      <c r="H2631" s="11" t="s">
        <v>44</v>
      </c>
      <c r="I2631" s="11" t="s">
        <v>32</v>
      </c>
      <c r="J2631" s="11" t="s">
        <v>33</v>
      </c>
      <c r="K2631" s="11" t="s">
        <v>78</v>
      </c>
      <c r="L2631" s="9">
        <v>19405</v>
      </c>
      <c r="M2631" s="11" t="s">
        <v>35</v>
      </c>
      <c r="N2631" s="11" t="s">
        <v>47</v>
      </c>
      <c r="O2631" s="11" t="s">
        <v>59</v>
      </c>
      <c r="P2631" s="11" t="s">
        <v>60</v>
      </c>
      <c r="Q2631" s="11" t="s">
        <v>106</v>
      </c>
      <c r="R2631" s="11" cm="1">
        <f t="array" ref="R2631">_xlfn.IFS(Table3[[#This Row],[Performance Levels]]="Exceeds",4,Table3[[#This Row],[Performance Levels]]="Fully Meets",3,Table3[[#This Row],[Performance Levels]]="PIP",1,Table3[[#This Row],[Performance Levels]]="Needs Improvement",2)</f>
        <v>1</v>
      </c>
      <c r="S2631" s="11">
        <v>3</v>
      </c>
      <c r="T2631" s="11" t="str" cm="1">
        <f t="array" ref="T2631">_xlfn.IFS(S2631&lt;=2,"Excellent",S2631=3,"Average",S2631&lt;=5,"Poor")</f>
        <v>Average</v>
      </c>
      <c r="U2631" s="9">
        <v>45052</v>
      </c>
      <c r="V2631" s="11">
        <v>1</v>
      </c>
      <c r="W2631" s="11" t="str" cm="1">
        <f t="array" ref="W2631">_xlfn.IFS(S2631&lt;=2,"High",S2631=3,"Moderate",S2631&lt;=5,"Low")</f>
        <v>Moderate</v>
      </c>
      <c r="X2631" s="11">
        <v>1</v>
      </c>
      <c r="Y2631" s="11" t="str" cm="1">
        <f t="array" ref="Y2631">_xlfn.IFS(S2631&lt;=2,"High",S2631=3,"Moderate",S2631&lt;=5,"Low")</f>
        <v>Moderate</v>
      </c>
      <c r="Z2631" s="11">
        <v>4</v>
      </c>
      <c r="AA2631" s="11" t="str" cm="1">
        <f t="array" ref="AA2631">_xlfn.IFS(S2631&lt;=2,"High",S2631=3,"Moderate",S2631&lt;=5,"Low")</f>
        <v>Moderate</v>
      </c>
      <c r="AB2631" s="9">
        <v>45135</v>
      </c>
      <c r="AC2631" s="11" t="s">
        <v>49</v>
      </c>
      <c r="AD2631" s="11" t="s">
        <v>50</v>
      </c>
      <c r="AE2631" s="11" t="s">
        <v>62</v>
      </c>
      <c r="AF2631" s="11">
        <v>1</v>
      </c>
      <c r="AG2631" s="12">
        <v>205.22</v>
      </c>
      <c r="AH2631" s="11">
        <v>69</v>
      </c>
      <c r="AI2631" s="11" t="str" cm="1">
        <f t="array" ref="AI2631">_xlfn.IFS(AH2631&lt;=25,"Young",AH2631&lt;=50,"Adult",AH2631&gt;50,"Old")</f>
        <v>Old</v>
      </c>
    </row>
    <row r="2632" spans="1:35" x14ac:dyDescent="0.35">
      <c r="A2632" s="7">
        <v>3184</v>
      </c>
      <c r="B2632" s="5">
        <v>44694</v>
      </c>
      <c r="C2632" s="6">
        <f t="shared" ca="1" si="41"/>
        <v>4.0194444444444448</v>
      </c>
      <c r="D2632" s="7" t="s">
        <v>27</v>
      </c>
      <c r="E2632" s="7" t="s">
        <v>86</v>
      </c>
      <c r="F2632" s="7" t="s">
        <v>29</v>
      </c>
      <c r="G2632" s="7" t="s">
        <v>45</v>
      </c>
      <c r="H2632" s="7" t="s">
        <v>44</v>
      </c>
      <c r="I2632" s="7" t="s">
        <v>54</v>
      </c>
      <c r="J2632" s="7" t="s">
        <v>33</v>
      </c>
      <c r="K2632" s="7" t="s">
        <v>69</v>
      </c>
      <c r="L2632" s="5">
        <v>26440</v>
      </c>
      <c r="M2632" s="7" t="s">
        <v>35</v>
      </c>
      <c r="N2632" s="7" t="s">
        <v>36</v>
      </c>
      <c r="O2632" s="7" t="s">
        <v>48</v>
      </c>
      <c r="P2632" s="7" t="s">
        <v>60</v>
      </c>
      <c r="Q2632" s="7" t="s">
        <v>106</v>
      </c>
      <c r="R2632" s="7" cm="1">
        <f t="array" ref="R2632">_xlfn.IFS(Table3[[#This Row],[Performance Levels]]="Exceeds",4,Table3[[#This Row],[Performance Levels]]="Fully Meets",3,Table3[[#This Row],[Performance Levels]]="PIP",1,Table3[[#This Row],[Performance Levels]]="Needs Improvement",2)</f>
        <v>1</v>
      </c>
      <c r="S2632" s="7">
        <v>5</v>
      </c>
      <c r="T2632" s="7" t="str" cm="1">
        <f t="array" ref="T2632">_xlfn.IFS(S2632&lt;=2,"Excellent",S2632=3,"Average",S2632&lt;=5,"Poor")</f>
        <v>Poor</v>
      </c>
      <c r="U2632" s="5">
        <v>45110</v>
      </c>
      <c r="V2632" s="7">
        <v>3</v>
      </c>
      <c r="W2632" s="7" t="str" cm="1">
        <f t="array" ref="W2632">_xlfn.IFS(S2632&lt;=2,"High",S2632=3,"Moderate",S2632&lt;=5,"Low")</f>
        <v>Low</v>
      </c>
      <c r="X2632" s="7">
        <v>1</v>
      </c>
      <c r="Y2632" s="7" t="str" cm="1">
        <f t="array" ref="Y2632">_xlfn.IFS(S2632&lt;=2,"High",S2632=3,"Moderate",S2632&lt;=5,"Low")</f>
        <v>Low</v>
      </c>
      <c r="Z2632" s="7">
        <v>4</v>
      </c>
      <c r="AA2632" s="7" t="str" cm="1">
        <f t="array" ref="AA2632">_xlfn.IFS(S2632&lt;=2,"High",S2632=3,"Moderate",S2632&lt;=5,"Low")</f>
        <v>Low</v>
      </c>
      <c r="AB2632" s="5">
        <v>44813</v>
      </c>
      <c r="AC2632" s="7" t="s">
        <v>67</v>
      </c>
      <c r="AD2632" s="7" t="s">
        <v>41</v>
      </c>
      <c r="AE2632" s="7" t="s">
        <v>42</v>
      </c>
      <c r="AF2632" s="7">
        <v>3</v>
      </c>
      <c r="AG2632" s="8">
        <v>441.79</v>
      </c>
      <c r="AH2632" s="7">
        <v>50</v>
      </c>
      <c r="AI2632" s="7" t="str" cm="1">
        <f t="array" ref="AI2632">_xlfn.IFS(AH2632&lt;=25,"Young",AH2632&lt;=50,"Adult",AH2632&gt;50,"Old")</f>
        <v>Adult</v>
      </c>
    </row>
    <row r="2633" spans="1:35" x14ac:dyDescent="0.35">
      <c r="A2633" s="11">
        <v>3185</v>
      </c>
      <c r="B2633" s="9">
        <v>44097</v>
      </c>
      <c r="C2633" s="10">
        <f t="shared" ca="1" si="41"/>
        <v>5.6583333333333332</v>
      </c>
      <c r="D2633" s="11" t="s">
        <v>27</v>
      </c>
      <c r="E2633" s="11" t="s">
        <v>80</v>
      </c>
      <c r="F2633" s="11" t="s">
        <v>107</v>
      </c>
      <c r="G2633" s="11" t="s">
        <v>30</v>
      </c>
      <c r="H2633" s="11" t="s">
        <v>31</v>
      </c>
      <c r="I2633" s="11" t="s">
        <v>32</v>
      </c>
      <c r="J2633" s="11" t="s">
        <v>33</v>
      </c>
      <c r="K2633" s="11" t="s">
        <v>69</v>
      </c>
      <c r="L2633" s="9">
        <v>36474</v>
      </c>
      <c r="M2633" s="11" t="s">
        <v>35</v>
      </c>
      <c r="N2633" s="11" t="s">
        <v>36</v>
      </c>
      <c r="O2633" s="11" t="s">
        <v>59</v>
      </c>
      <c r="P2633" s="11" t="s">
        <v>76</v>
      </c>
      <c r="Q2633" s="11" t="s">
        <v>106</v>
      </c>
      <c r="R2633" s="11" cm="1">
        <f t="array" ref="R2633">_xlfn.IFS(Table3[[#This Row],[Performance Levels]]="Exceeds",4,Table3[[#This Row],[Performance Levels]]="Fully Meets",3,Table3[[#This Row],[Performance Levels]]="PIP",1,Table3[[#This Row],[Performance Levels]]="Needs Improvement",2)</f>
        <v>1</v>
      </c>
      <c r="S2633" s="11">
        <v>2</v>
      </c>
      <c r="T2633" s="11" t="str" cm="1">
        <f t="array" ref="T2633">_xlfn.IFS(S2633&lt;=2,"Excellent",S2633=3,"Average",S2633&lt;=5,"Poor")</f>
        <v>Excellent</v>
      </c>
      <c r="U2633" s="9">
        <v>44793</v>
      </c>
      <c r="V2633" s="11">
        <v>5</v>
      </c>
      <c r="W2633" s="11" t="str" cm="1">
        <f t="array" ref="W2633">_xlfn.IFS(S2633&lt;=2,"High",S2633=3,"Moderate",S2633&lt;=5,"Low")</f>
        <v>High</v>
      </c>
      <c r="X2633" s="11">
        <v>4</v>
      </c>
      <c r="Y2633" s="11" t="str" cm="1">
        <f t="array" ref="Y2633">_xlfn.IFS(S2633&lt;=2,"High",S2633=3,"Moderate",S2633&lt;=5,"Low")</f>
        <v>High</v>
      </c>
      <c r="Z2633" s="11">
        <v>5</v>
      </c>
      <c r="AA2633" s="11" t="str" cm="1">
        <f t="array" ref="AA2633">_xlfn.IFS(S2633&lt;=2,"High",S2633=3,"Moderate",S2633&lt;=5,"Low")</f>
        <v>High</v>
      </c>
      <c r="AB2633" s="9">
        <v>44893</v>
      </c>
      <c r="AC2633" s="11" t="s">
        <v>91</v>
      </c>
      <c r="AD2633" s="11" t="s">
        <v>50</v>
      </c>
      <c r="AE2633" s="11" t="s">
        <v>72</v>
      </c>
      <c r="AF2633" s="11">
        <v>3</v>
      </c>
      <c r="AG2633" s="12">
        <v>491.87</v>
      </c>
      <c r="AH2633" s="11">
        <v>21</v>
      </c>
      <c r="AI2633" s="11" t="str" cm="1">
        <f t="array" ref="AI2633">_xlfn.IFS(AH2633&lt;=25,"Young",AH2633&lt;=50,"Adult",AH2633&gt;50,"Old")</f>
        <v>Young</v>
      </c>
    </row>
    <row r="2634" spans="1:35" x14ac:dyDescent="0.35">
      <c r="A2634" s="7">
        <v>3186</v>
      </c>
      <c r="B2634" s="5">
        <v>44437</v>
      </c>
      <c r="C2634" s="6">
        <f t="shared" ca="1" si="41"/>
        <v>4.7249999999999996</v>
      </c>
      <c r="D2634" s="7" t="s">
        <v>27</v>
      </c>
      <c r="E2634" s="7" t="s">
        <v>53</v>
      </c>
      <c r="F2634" s="7" t="s">
        <v>29</v>
      </c>
      <c r="G2634" s="7" t="s">
        <v>45</v>
      </c>
      <c r="H2634" s="7" t="s">
        <v>44</v>
      </c>
      <c r="I2634" s="7" t="s">
        <v>54</v>
      </c>
      <c r="J2634" s="7" t="s">
        <v>33</v>
      </c>
      <c r="K2634" s="7" t="s">
        <v>46</v>
      </c>
      <c r="L2634" s="5">
        <v>24595</v>
      </c>
      <c r="M2634" s="7" t="s">
        <v>35</v>
      </c>
      <c r="N2634" s="7" t="s">
        <v>36</v>
      </c>
      <c r="O2634" s="7" t="s">
        <v>71</v>
      </c>
      <c r="P2634" s="7" t="s">
        <v>76</v>
      </c>
      <c r="Q2634" s="7" t="s">
        <v>39</v>
      </c>
      <c r="R2634" s="7" cm="1">
        <f t="array" ref="R2634">_xlfn.IFS(Table3[[#This Row],[Performance Levels]]="Exceeds",4,Table3[[#This Row],[Performance Levels]]="Fully Meets",3,Table3[[#This Row],[Performance Levels]]="PIP",1,Table3[[#This Row],[Performance Levels]]="Needs Improvement",2)</f>
        <v>3</v>
      </c>
      <c r="S2634" s="7">
        <v>2</v>
      </c>
      <c r="T2634" s="7" t="str" cm="1">
        <f t="array" ref="T2634">_xlfn.IFS(S2634&lt;=2,"Excellent",S2634=3,"Average",S2634&lt;=5,"Poor")</f>
        <v>Excellent</v>
      </c>
      <c r="U2634" s="5">
        <v>45089</v>
      </c>
      <c r="V2634" s="7">
        <v>5</v>
      </c>
      <c r="W2634" s="7" t="str" cm="1">
        <f t="array" ref="W2634">_xlfn.IFS(S2634&lt;=2,"High",S2634=3,"Moderate",S2634&lt;=5,"Low")</f>
        <v>High</v>
      </c>
      <c r="X2634" s="7">
        <v>2</v>
      </c>
      <c r="Y2634" s="7" t="str" cm="1">
        <f t="array" ref="Y2634">_xlfn.IFS(S2634&lt;=2,"High",S2634=3,"Moderate",S2634&lt;=5,"Low")</f>
        <v>High</v>
      </c>
      <c r="Z2634" s="7">
        <v>3</v>
      </c>
      <c r="AA2634" s="7" t="str" cm="1">
        <f t="array" ref="AA2634">_xlfn.IFS(S2634&lt;=2,"High",S2634=3,"Moderate",S2634&lt;=5,"Low")</f>
        <v>High</v>
      </c>
      <c r="AB2634" s="5">
        <v>45026</v>
      </c>
      <c r="AC2634" s="7" t="s">
        <v>67</v>
      </c>
      <c r="AD2634" s="7" t="s">
        <v>41</v>
      </c>
      <c r="AE2634" s="7" t="s">
        <v>42</v>
      </c>
      <c r="AF2634" s="7">
        <v>4</v>
      </c>
      <c r="AG2634" s="8">
        <v>927.48</v>
      </c>
      <c r="AH2634" s="7">
        <v>54</v>
      </c>
      <c r="AI2634" s="7" t="str" cm="1">
        <f t="array" ref="AI2634">_xlfn.IFS(AH2634&lt;=25,"Young",AH2634&lt;=50,"Adult",AH2634&gt;50,"Old")</f>
        <v>Old</v>
      </c>
    </row>
    <row r="2635" spans="1:35" x14ac:dyDescent="0.35">
      <c r="A2635" s="11">
        <v>3187</v>
      </c>
      <c r="B2635" s="9">
        <v>44908</v>
      </c>
      <c r="C2635" s="10">
        <f t="shared" ca="1" si="41"/>
        <v>3.4361111111111109</v>
      </c>
      <c r="D2635" s="11" t="s">
        <v>27</v>
      </c>
      <c r="E2635" s="11" t="s">
        <v>93</v>
      </c>
      <c r="F2635" s="11" t="s">
        <v>29</v>
      </c>
      <c r="G2635" s="11" t="s">
        <v>30</v>
      </c>
      <c r="H2635" s="11" t="s">
        <v>31</v>
      </c>
      <c r="I2635" s="11" t="s">
        <v>54</v>
      </c>
      <c r="J2635" s="11" t="s">
        <v>33</v>
      </c>
      <c r="K2635" s="11" t="s">
        <v>100</v>
      </c>
      <c r="L2635" s="9">
        <v>22744</v>
      </c>
      <c r="M2635" s="11" t="s">
        <v>35</v>
      </c>
      <c r="N2635" s="11" t="s">
        <v>36</v>
      </c>
      <c r="O2635" s="11" t="s">
        <v>71</v>
      </c>
      <c r="P2635" s="11" t="s">
        <v>60</v>
      </c>
      <c r="Q2635" s="11" t="s">
        <v>106</v>
      </c>
      <c r="R2635" s="11" cm="1">
        <f t="array" ref="R2635">_xlfn.IFS(Table3[[#This Row],[Performance Levels]]="Exceeds",4,Table3[[#This Row],[Performance Levels]]="Fully Meets",3,Table3[[#This Row],[Performance Levels]]="PIP",1,Table3[[#This Row],[Performance Levels]]="Needs Improvement",2)</f>
        <v>1</v>
      </c>
      <c r="S2635" s="11">
        <v>3</v>
      </c>
      <c r="T2635" s="11" t="str" cm="1">
        <f t="array" ref="T2635">_xlfn.IFS(S2635&lt;=2,"Excellent",S2635=3,"Average",S2635&lt;=5,"Poor")</f>
        <v>Average</v>
      </c>
      <c r="U2635" s="9">
        <v>44928</v>
      </c>
      <c r="V2635" s="11">
        <v>4</v>
      </c>
      <c r="W2635" s="11" t="str" cm="1">
        <f t="array" ref="W2635">_xlfn.IFS(S2635&lt;=2,"High",S2635=3,"Moderate",S2635&lt;=5,"Low")</f>
        <v>Moderate</v>
      </c>
      <c r="X2635" s="11">
        <v>2</v>
      </c>
      <c r="Y2635" s="11" t="str" cm="1">
        <f t="array" ref="Y2635">_xlfn.IFS(S2635&lt;=2,"High",S2635=3,"Moderate",S2635&lt;=5,"Low")</f>
        <v>Moderate</v>
      </c>
      <c r="Z2635" s="11">
        <v>2</v>
      </c>
      <c r="AA2635" s="11" t="str" cm="1">
        <f t="array" ref="AA2635">_xlfn.IFS(S2635&lt;=2,"High",S2635=3,"Moderate",S2635&lt;=5,"Low")</f>
        <v>Moderate</v>
      </c>
      <c r="AB2635" s="9">
        <v>45133</v>
      </c>
      <c r="AC2635" s="11" t="s">
        <v>40</v>
      </c>
      <c r="AD2635" s="11" t="s">
        <v>41</v>
      </c>
      <c r="AE2635" s="11" t="s">
        <v>62</v>
      </c>
      <c r="AF2635" s="11">
        <v>3</v>
      </c>
      <c r="AG2635" s="12">
        <v>831.15</v>
      </c>
      <c r="AH2635" s="11">
        <v>60</v>
      </c>
      <c r="AI2635" s="11" t="str" cm="1">
        <f t="array" ref="AI2635">_xlfn.IFS(AH2635&lt;=25,"Young",AH2635&lt;=50,"Adult",AH2635&gt;50,"Old")</f>
        <v>Old</v>
      </c>
    </row>
    <row r="2636" spans="1:35" x14ac:dyDescent="0.35">
      <c r="A2636" s="7">
        <v>3188</v>
      </c>
      <c r="B2636" s="5">
        <v>44871</v>
      </c>
      <c r="C2636" s="6">
        <f t="shared" ca="1" si="41"/>
        <v>3.5388888888888888</v>
      </c>
      <c r="D2636" s="7" t="s">
        <v>27</v>
      </c>
      <c r="E2636" s="7" t="s">
        <v>84</v>
      </c>
      <c r="F2636" s="7" t="s">
        <v>29</v>
      </c>
      <c r="G2636" s="7" t="s">
        <v>45</v>
      </c>
      <c r="H2636" s="7" t="s">
        <v>31</v>
      </c>
      <c r="I2636" s="7" t="s">
        <v>45</v>
      </c>
      <c r="J2636" s="7" t="s">
        <v>33</v>
      </c>
      <c r="K2636" s="7" t="s">
        <v>69</v>
      </c>
      <c r="L2636" s="5">
        <v>28798</v>
      </c>
      <c r="M2636" s="7" t="s">
        <v>35</v>
      </c>
      <c r="N2636" s="7" t="s">
        <v>47</v>
      </c>
      <c r="O2636" s="7" t="s">
        <v>48</v>
      </c>
      <c r="P2636" s="7" t="s">
        <v>76</v>
      </c>
      <c r="Q2636" s="7" t="s">
        <v>39</v>
      </c>
      <c r="R2636" s="7" cm="1">
        <f t="array" ref="R2636">_xlfn.IFS(Table3[[#This Row],[Performance Levels]]="Exceeds",4,Table3[[#This Row],[Performance Levels]]="Fully Meets",3,Table3[[#This Row],[Performance Levels]]="PIP",1,Table3[[#This Row],[Performance Levels]]="Needs Improvement",2)</f>
        <v>3</v>
      </c>
      <c r="S2636" s="7">
        <v>4</v>
      </c>
      <c r="T2636" s="7" t="str" cm="1">
        <f t="array" ref="T2636">_xlfn.IFS(S2636&lt;=2,"Excellent",S2636=3,"Average",S2636&lt;=5,"Poor")</f>
        <v>Poor</v>
      </c>
      <c r="U2636" s="5">
        <v>45130</v>
      </c>
      <c r="V2636" s="7">
        <v>5</v>
      </c>
      <c r="W2636" s="7" t="str" cm="1">
        <f t="array" ref="W2636">_xlfn.IFS(S2636&lt;=2,"High",S2636=3,"Moderate",S2636&lt;=5,"Low")</f>
        <v>Low</v>
      </c>
      <c r="X2636" s="7">
        <v>2</v>
      </c>
      <c r="Y2636" s="7" t="str" cm="1">
        <f t="array" ref="Y2636">_xlfn.IFS(S2636&lt;=2,"High",S2636=3,"Moderate",S2636&lt;=5,"Low")</f>
        <v>Low</v>
      </c>
      <c r="Z2636" s="7">
        <v>4</v>
      </c>
      <c r="AA2636" s="7" t="str" cm="1">
        <f t="array" ref="AA2636">_xlfn.IFS(S2636&lt;=2,"High",S2636=3,"Moderate",S2636&lt;=5,"Low")</f>
        <v>Low</v>
      </c>
      <c r="AB2636" s="5">
        <v>45062</v>
      </c>
      <c r="AC2636" s="7" t="s">
        <v>40</v>
      </c>
      <c r="AD2636" s="7" t="s">
        <v>41</v>
      </c>
      <c r="AE2636" s="7" t="s">
        <v>51</v>
      </c>
      <c r="AF2636" s="7">
        <v>3</v>
      </c>
      <c r="AG2636" s="8">
        <v>976.9</v>
      </c>
      <c r="AH2636" s="7">
        <v>44</v>
      </c>
      <c r="AI2636" s="7" t="str" cm="1">
        <f t="array" ref="AI2636">_xlfn.IFS(AH2636&lt;=25,"Young",AH2636&lt;=50,"Adult",AH2636&gt;50,"Old")</f>
        <v>Adult</v>
      </c>
    </row>
    <row r="2637" spans="1:35" x14ac:dyDescent="0.35">
      <c r="A2637" s="11">
        <v>3189</v>
      </c>
      <c r="B2637" s="9">
        <v>45142</v>
      </c>
      <c r="C2637" s="10">
        <f t="shared" ca="1" si="41"/>
        <v>2.7944444444444443</v>
      </c>
      <c r="D2637" s="11" t="s">
        <v>27</v>
      </c>
      <c r="E2637" s="11" t="s">
        <v>63</v>
      </c>
      <c r="F2637" s="11" t="s">
        <v>29</v>
      </c>
      <c r="G2637" s="11" t="s">
        <v>54</v>
      </c>
      <c r="H2637" s="11" t="s">
        <v>31</v>
      </c>
      <c r="I2637" s="11" t="s">
        <v>32</v>
      </c>
      <c r="J2637" s="11" t="s">
        <v>33</v>
      </c>
      <c r="K2637" s="11" t="s">
        <v>95</v>
      </c>
      <c r="L2637" s="9">
        <v>23579</v>
      </c>
      <c r="M2637" s="11" t="s">
        <v>35</v>
      </c>
      <c r="N2637" s="11" t="s">
        <v>36</v>
      </c>
      <c r="O2637" s="11" t="s">
        <v>83</v>
      </c>
      <c r="P2637" s="11" t="s">
        <v>66</v>
      </c>
      <c r="Q2637" s="11" t="s">
        <v>106</v>
      </c>
      <c r="R2637" s="11" cm="1">
        <f t="array" ref="R2637">_xlfn.IFS(Table3[[#This Row],[Performance Levels]]="Exceeds",4,Table3[[#This Row],[Performance Levels]]="Fully Meets",3,Table3[[#This Row],[Performance Levels]]="PIP",1,Table3[[#This Row],[Performance Levels]]="Needs Improvement",2)</f>
        <v>1</v>
      </c>
      <c r="S2637" s="11">
        <v>1</v>
      </c>
      <c r="T2637" s="11" t="str" cm="1">
        <f t="array" ref="T2637">_xlfn.IFS(S2637&lt;=2,"Excellent",S2637=3,"Average",S2637&lt;=5,"Poor")</f>
        <v>Excellent</v>
      </c>
      <c r="U2637" s="9">
        <v>44974</v>
      </c>
      <c r="V2637" s="11">
        <v>4</v>
      </c>
      <c r="W2637" s="11" t="str" cm="1">
        <f t="array" ref="W2637">_xlfn.IFS(S2637&lt;=2,"High",S2637=3,"Moderate",S2637&lt;=5,"Low")</f>
        <v>High</v>
      </c>
      <c r="X2637" s="11">
        <v>3</v>
      </c>
      <c r="Y2637" s="11" t="str" cm="1">
        <f t="array" ref="Y2637">_xlfn.IFS(S2637&lt;=2,"High",S2637=3,"Moderate",S2637&lt;=5,"Low")</f>
        <v>High</v>
      </c>
      <c r="Z2637" s="11">
        <v>4</v>
      </c>
      <c r="AA2637" s="11" t="str" cm="1">
        <f t="array" ref="AA2637">_xlfn.IFS(S2637&lt;=2,"High",S2637=3,"Moderate",S2637&lt;=5,"Low")</f>
        <v>High</v>
      </c>
      <c r="AB2637" s="9">
        <v>44815</v>
      </c>
      <c r="AC2637" s="11" t="s">
        <v>40</v>
      </c>
      <c r="AD2637" s="11" t="s">
        <v>41</v>
      </c>
      <c r="AE2637" s="11" t="s">
        <v>72</v>
      </c>
      <c r="AF2637" s="11">
        <v>5</v>
      </c>
      <c r="AG2637" s="12">
        <v>574.76</v>
      </c>
      <c r="AH2637" s="11">
        <v>59</v>
      </c>
      <c r="AI2637" s="11" t="str" cm="1">
        <f t="array" ref="AI2637">_xlfn.IFS(AH2637&lt;=25,"Young",AH2637&lt;=50,"Adult",AH2637&gt;50,"Old")</f>
        <v>Old</v>
      </c>
    </row>
    <row r="2638" spans="1:35" x14ac:dyDescent="0.35">
      <c r="A2638" s="7">
        <v>3190</v>
      </c>
      <c r="B2638" s="5">
        <v>44150</v>
      </c>
      <c r="C2638" s="6">
        <f t="shared" ca="1" si="41"/>
        <v>5.5138888888888893</v>
      </c>
      <c r="D2638" s="7" t="s">
        <v>27</v>
      </c>
      <c r="E2638" s="7" t="s">
        <v>73</v>
      </c>
      <c r="F2638" s="7" t="s">
        <v>29</v>
      </c>
      <c r="G2638" s="7" t="s">
        <v>30</v>
      </c>
      <c r="H2638" s="7" t="s">
        <v>31</v>
      </c>
      <c r="I2638" s="7" t="s">
        <v>45</v>
      </c>
      <c r="J2638" s="7" t="s">
        <v>33</v>
      </c>
      <c r="K2638" s="7" t="s">
        <v>64</v>
      </c>
      <c r="L2638" s="5">
        <v>35836</v>
      </c>
      <c r="M2638" s="7" t="s">
        <v>35</v>
      </c>
      <c r="N2638" s="7" t="s">
        <v>47</v>
      </c>
      <c r="O2638" s="7" t="s">
        <v>37</v>
      </c>
      <c r="P2638" s="7" t="s">
        <v>76</v>
      </c>
      <c r="Q2638" s="7" t="s">
        <v>106</v>
      </c>
      <c r="R2638" s="7" cm="1">
        <f t="array" ref="R2638">_xlfn.IFS(Table3[[#This Row],[Performance Levels]]="Exceeds",4,Table3[[#This Row],[Performance Levels]]="Fully Meets",3,Table3[[#This Row],[Performance Levels]]="PIP",1,Table3[[#This Row],[Performance Levels]]="Needs Improvement",2)</f>
        <v>1</v>
      </c>
      <c r="S2638" s="7">
        <v>2</v>
      </c>
      <c r="T2638" s="7" t="str" cm="1">
        <f t="array" ref="T2638">_xlfn.IFS(S2638&lt;=2,"Excellent",S2638=3,"Average",S2638&lt;=5,"Poor")</f>
        <v>Excellent</v>
      </c>
      <c r="U2638" s="5">
        <v>44849</v>
      </c>
      <c r="V2638" s="7">
        <v>4</v>
      </c>
      <c r="W2638" s="7" t="str" cm="1">
        <f t="array" ref="W2638">_xlfn.IFS(S2638&lt;=2,"High",S2638=3,"Moderate",S2638&lt;=5,"Low")</f>
        <v>High</v>
      </c>
      <c r="X2638" s="7">
        <v>5</v>
      </c>
      <c r="Y2638" s="7" t="str" cm="1">
        <f t="array" ref="Y2638">_xlfn.IFS(S2638&lt;=2,"High",S2638=3,"Moderate",S2638&lt;=5,"Low")</f>
        <v>High</v>
      </c>
      <c r="Z2638" s="7">
        <v>5</v>
      </c>
      <c r="AA2638" s="7" t="str" cm="1">
        <f t="array" ref="AA2638">_xlfn.IFS(S2638&lt;=2,"High",S2638=3,"Moderate",S2638&lt;=5,"Low")</f>
        <v>High</v>
      </c>
      <c r="AB2638" s="5">
        <v>45120</v>
      </c>
      <c r="AC2638" s="7" t="s">
        <v>40</v>
      </c>
      <c r="AD2638" s="7" t="s">
        <v>50</v>
      </c>
      <c r="AE2638" s="7" t="s">
        <v>72</v>
      </c>
      <c r="AF2638" s="7">
        <v>3</v>
      </c>
      <c r="AG2638" s="8">
        <v>911.6</v>
      </c>
      <c r="AH2638" s="7">
        <v>22</v>
      </c>
      <c r="AI2638" s="7" t="str" cm="1">
        <f t="array" ref="AI2638">_xlfn.IFS(AH2638&lt;=25,"Young",AH2638&lt;=50,"Adult",AH2638&gt;50,"Old")</f>
        <v>Young</v>
      </c>
    </row>
    <row r="2639" spans="1:35" x14ac:dyDescent="0.35">
      <c r="A2639" s="11">
        <v>3191</v>
      </c>
      <c r="B2639" s="9">
        <v>44748</v>
      </c>
      <c r="C2639" s="10">
        <f t="shared" ca="1" si="41"/>
        <v>3.8722222222222222</v>
      </c>
      <c r="D2639" s="11" t="s">
        <v>27</v>
      </c>
      <c r="E2639" s="11" t="s">
        <v>68</v>
      </c>
      <c r="F2639" s="11" t="s">
        <v>29</v>
      </c>
      <c r="G2639" s="11" t="s">
        <v>45</v>
      </c>
      <c r="H2639" s="11" t="s">
        <v>44</v>
      </c>
      <c r="I2639" s="11" t="s">
        <v>45</v>
      </c>
      <c r="J2639" s="11" t="s">
        <v>33</v>
      </c>
      <c r="K2639" s="11" t="s">
        <v>109</v>
      </c>
      <c r="L2639" s="9">
        <v>52990</v>
      </c>
      <c r="M2639" s="11" t="s">
        <v>35</v>
      </c>
      <c r="N2639" s="11" t="s">
        <v>47</v>
      </c>
      <c r="O2639" s="11" t="s">
        <v>71</v>
      </c>
      <c r="P2639" s="11" t="s">
        <v>66</v>
      </c>
      <c r="Q2639" s="11" t="s">
        <v>39</v>
      </c>
      <c r="R2639" s="11" cm="1">
        <f t="array" ref="R2639">_xlfn.IFS(Table3[[#This Row],[Performance Levels]]="Exceeds",4,Table3[[#This Row],[Performance Levels]]="Fully Meets",3,Table3[[#This Row],[Performance Levels]]="PIP",1,Table3[[#This Row],[Performance Levels]]="Needs Improvement",2)</f>
        <v>3</v>
      </c>
      <c r="S2639" s="11">
        <v>2</v>
      </c>
      <c r="T2639" s="11" t="str" cm="1">
        <f t="array" ref="T2639">_xlfn.IFS(S2639&lt;=2,"Excellent",S2639=3,"Average",S2639&lt;=5,"Poor")</f>
        <v>Excellent</v>
      </c>
      <c r="U2639" s="9">
        <v>44981</v>
      </c>
      <c r="V2639" s="11">
        <v>1</v>
      </c>
      <c r="W2639" s="11" t="str" cm="1">
        <f t="array" ref="W2639">_xlfn.IFS(S2639&lt;=2,"High",S2639=3,"Moderate",S2639&lt;=5,"Low")</f>
        <v>High</v>
      </c>
      <c r="X2639" s="11">
        <v>2</v>
      </c>
      <c r="Y2639" s="11" t="str" cm="1">
        <f t="array" ref="Y2639">_xlfn.IFS(S2639&lt;=2,"High",S2639=3,"Moderate",S2639&lt;=5,"Low")</f>
        <v>High</v>
      </c>
      <c r="Z2639" s="11">
        <v>2</v>
      </c>
      <c r="AA2639" s="11" t="str" cm="1">
        <f t="array" ref="AA2639">_xlfn.IFS(S2639&lt;=2,"High",S2639=3,"Moderate",S2639&lt;=5,"Low")</f>
        <v>High</v>
      </c>
      <c r="AB2639" s="9">
        <v>44962</v>
      </c>
      <c r="AC2639" s="11" t="s">
        <v>61</v>
      </c>
      <c r="AD2639" s="11" t="s">
        <v>50</v>
      </c>
      <c r="AE2639" s="11" t="s">
        <v>51</v>
      </c>
      <c r="AF2639" s="11">
        <v>3</v>
      </c>
      <c r="AG2639" s="12">
        <v>476.39</v>
      </c>
      <c r="AH2639" s="11">
        <v>77</v>
      </c>
      <c r="AI2639" s="11" t="str" cm="1">
        <f t="array" ref="AI2639">_xlfn.IFS(AH2639&lt;=25,"Young",AH2639&lt;=50,"Adult",AH2639&gt;50,"Old")</f>
        <v>Old</v>
      </c>
    </row>
    <row r="2640" spans="1:35" x14ac:dyDescent="0.35">
      <c r="A2640" s="7">
        <v>3192</v>
      </c>
      <c r="B2640" s="5">
        <v>43576</v>
      </c>
      <c r="C2640" s="6">
        <f t="shared" ca="1" si="41"/>
        <v>7.0805555555555557</v>
      </c>
      <c r="D2640" s="7" t="s">
        <v>27</v>
      </c>
      <c r="E2640" s="7" t="s">
        <v>28</v>
      </c>
      <c r="F2640" s="7" t="s">
        <v>29</v>
      </c>
      <c r="G2640" s="7" t="s">
        <v>54</v>
      </c>
      <c r="H2640" s="7" t="s">
        <v>44</v>
      </c>
      <c r="I2640" s="7" t="s">
        <v>45</v>
      </c>
      <c r="J2640" s="7" t="s">
        <v>33</v>
      </c>
      <c r="K2640" s="7" t="s">
        <v>46</v>
      </c>
      <c r="L2640" s="5">
        <v>35442</v>
      </c>
      <c r="M2640" s="7" t="s">
        <v>35</v>
      </c>
      <c r="N2640" s="7" t="s">
        <v>36</v>
      </c>
      <c r="O2640" s="7" t="s">
        <v>71</v>
      </c>
      <c r="P2640" s="7" t="s">
        <v>60</v>
      </c>
      <c r="Q2640" s="7" t="s">
        <v>39</v>
      </c>
      <c r="R2640" s="7" cm="1">
        <f t="array" ref="R2640">_xlfn.IFS(Table3[[#This Row],[Performance Levels]]="Exceeds",4,Table3[[#This Row],[Performance Levels]]="Fully Meets",3,Table3[[#This Row],[Performance Levels]]="PIP",1,Table3[[#This Row],[Performance Levels]]="Needs Improvement",2)</f>
        <v>3</v>
      </c>
      <c r="S2640" s="7">
        <v>3</v>
      </c>
      <c r="T2640" s="7" t="str" cm="1">
        <f t="array" ref="T2640">_xlfn.IFS(S2640&lt;=2,"Excellent",S2640=3,"Average",S2640&lt;=5,"Poor")</f>
        <v>Average</v>
      </c>
      <c r="U2640" s="5">
        <v>45103</v>
      </c>
      <c r="V2640" s="7">
        <v>5</v>
      </c>
      <c r="W2640" s="7" t="str" cm="1">
        <f t="array" ref="W2640">_xlfn.IFS(S2640&lt;=2,"High",S2640=3,"Moderate",S2640&lt;=5,"Low")</f>
        <v>Moderate</v>
      </c>
      <c r="X2640" s="7">
        <v>4</v>
      </c>
      <c r="Y2640" s="7" t="str" cm="1">
        <f t="array" ref="Y2640">_xlfn.IFS(S2640&lt;=2,"High",S2640=3,"Moderate",S2640&lt;=5,"Low")</f>
        <v>Moderate</v>
      </c>
      <c r="Z2640" s="7">
        <v>1</v>
      </c>
      <c r="AA2640" s="7" t="str" cm="1">
        <f t="array" ref="AA2640">_xlfn.IFS(S2640&lt;=2,"High",S2640=3,"Moderate",S2640&lt;=5,"Low")</f>
        <v>Moderate</v>
      </c>
      <c r="AB2640" s="5">
        <v>44801</v>
      </c>
      <c r="AC2640" s="7" t="s">
        <v>67</v>
      </c>
      <c r="AD2640" s="7" t="s">
        <v>41</v>
      </c>
      <c r="AE2640" s="7" t="s">
        <v>51</v>
      </c>
      <c r="AF2640" s="7">
        <v>1</v>
      </c>
      <c r="AG2640" s="8">
        <v>752.12</v>
      </c>
      <c r="AH2640" s="7">
        <v>22</v>
      </c>
      <c r="AI2640" s="7" t="str" cm="1">
        <f t="array" ref="AI2640">_xlfn.IFS(AH2640&lt;=25,"Young",AH2640&lt;=50,"Adult",AH2640&gt;50,"Old")</f>
        <v>Young</v>
      </c>
    </row>
    <row r="2641" spans="1:35" x14ac:dyDescent="0.35">
      <c r="A2641" s="11">
        <v>3193</v>
      </c>
      <c r="B2641" s="9">
        <v>44436</v>
      </c>
      <c r="C2641" s="10">
        <f t="shared" ca="1" si="41"/>
        <v>4.7277777777777779</v>
      </c>
      <c r="D2641" s="11" t="s">
        <v>27</v>
      </c>
      <c r="E2641" s="11" t="s">
        <v>43</v>
      </c>
      <c r="F2641" s="11" t="s">
        <v>29</v>
      </c>
      <c r="G2641" s="11" t="s">
        <v>54</v>
      </c>
      <c r="H2641" s="11" t="s">
        <v>31</v>
      </c>
      <c r="I2641" s="11" t="s">
        <v>32</v>
      </c>
      <c r="J2641" s="11" t="s">
        <v>33</v>
      </c>
      <c r="K2641" s="11" t="s">
        <v>64</v>
      </c>
      <c r="L2641" s="9">
        <v>53351</v>
      </c>
      <c r="M2641" s="11" t="s">
        <v>35</v>
      </c>
      <c r="N2641" s="11" t="s">
        <v>36</v>
      </c>
      <c r="O2641" s="11" t="s">
        <v>71</v>
      </c>
      <c r="P2641" s="11" t="s">
        <v>76</v>
      </c>
      <c r="Q2641" s="11" t="s">
        <v>106</v>
      </c>
      <c r="R2641" s="11" cm="1">
        <f t="array" ref="R2641">_xlfn.IFS(Table3[[#This Row],[Performance Levels]]="Exceeds",4,Table3[[#This Row],[Performance Levels]]="Fully Meets",3,Table3[[#This Row],[Performance Levels]]="PIP",1,Table3[[#This Row],[Performance Levels]]="Needs Improvement",2)</f>
        <v>1</v>
      </c>
      <c r="S2641" s="11">
        <v>3</v>
      </c>
      <c r="T2641" s="11" t="str" cm="1">
        <f t="array" ref="T2641">_xlfn.IFS(S2641&lt;=2,"Excellent",S2641=3,"Average",S2641&lt;=5,"Poor")</f>
        <v>Average</v>
      </c>
      <c r="U2641" s="9">
        <v>45143</v>
      </c>
      <c r="V2641" s="11">
        <v>1</v>
      </c>
      <c r="W2641" s="11" t="str" cm="1">
        <f t="array" ref="W2641">_xlfn.IFS(S2641&lt;=2,"High",S2641=3,"Moderate",S2641&lt;=5,"Low")</f>
        <v>Moderate</v>
      </c>
      <c r="X2641" s="11">
        <v>1</v>
      </c>
      <c r="Y2641" s="11" t="str" cm="1">
        <f t="array" ref="Y2641">_xlfn.IFS(S2641&lt;=2,"High",S2641=3,"Moderate",S2641&lt;=5,"Low")</f>
        <v>Moderate</v>
      </c>
      <c r="Z2641" s="11">
        <v>5</v>
      </c>
      <c r="AA2641" s="11" t="str" cm="1">
        <f t="array" ref="AA2641">_xlfn.IFS(S2641&lt;=2,"High",S2641=3,"Moderate",S2641&lt;=5,"Low")</f>
        <v>Moderate</v>
      </c>
      <c r="AB2641" s="9">
        <v>45032</v>
      </c>
      <c r="AC2641" s="11" t="s">
        <v>61</v>
      </c>
      <c r="AD2641" s="11" t="s">
        <v>50</v>
      </c>
      <c r="AE2641" s="11" t="s">
        <v>62</v>
      </c>
      <c r="AF2641" s="11">
        <v>3</v>
      </c>
      <c r="AG2641" s="12">
        <v>240.94</v>
      </c>
      <c r="AH2641" s="11">
        <v>75</v>
      </c>
      <c r="AI2641" s="11" t="str" cm="1">
        <f t="array" ref="AI2641">_xlfn.IFS(AH2641&lt;=25,"Young",AH2641&lt;=50,"Adult",AH2641&gt;50,"Old")</f>
        <v>Old</v>
      </c>
    </row>
    <row r="2642" spans="1:35" x14ac:dyDescent="0.35">
      <c r="A2642" s="7">
        <v>3194</v>
      </c>
      <c r="B2642" s="5">
        <v>44280</v>
      </c>
      <c r="C2642" s="6">
        <f t="shared" ca="1" si="41"/>
        <v>5.1527777777777777</v>
      </c>
      <c r="D2642" s="7" t="s">
        <v>27</v>
      </c>
      <c r="E2642" s="7" t="s">
        <v>86</v>
      </c>
      <c r="F2642" s="7" t="s">
        <v>29</v>
      </c>
      <c r="G2642" s="7" t="s">
        <v>30</v>
      </c>
      <c r="H2642" s="7" t="s">
        <v>55</v>
      </c>
      <c r="I2642" s="7" t="s">
        <v>54</v>
      </c>
      <c r="J2642" s="7" t="s">
        <v>33</v>
      </c>
      <c r="K2642" s="7" t="s">
        <v>69</v>
      </c>
      <c r="L2642" s="5">
        <v>34922</v>
      </c>
      <c r="M2642" s="7" t="s">
        <v>35</v>
      </c>
      <c r="N2642" s="7" t="s">
        <v>36</v>
      </c>
      <c r="O2642" s="7" t="s">
        <v>83</v>
      </c>
      <c r="P2642" s="7" t="s">
        <v>76</v>
      </c>
      <c r="Q2642" s="7" t="s">
        <v>39</v>
      </c>
      <c r="R2642" s="7" cm="1">
        <f t="array" ref="R2642">_xlfn.IFS(Table3[[#This Row],[Performance Levels]]="Exceeds",4,Table3[[#This Row],[Performance Levels]]="Fully Meets",3,Table3[[#This Row],[Performance Levels]]="PIP",1,Table3[[#This Row],[Performance Levels]]="Needs Improvement",2)</f>
        <v>3</v>
      </c>
      <c r="S2642" s="7">
        <v>1</v>
      </c>
      <c r="T2642" s="7" t="str" cm="1">
        <f t="array" ref="T2642">_xlfn.IFS(S2642&lt;=2,"Excellent",S2642=3,"Average",S2642&lt;=5,"Poor")</f>
        <v>Excellent</v>
      </c>
      <c r="U2642" s="5">
        <v>44921</v>
      </c>
      <c r="V2642" s="7">
        <v>2</v>
      </c>
      <c r="W2642" s="7" t="str" cm="1">
        <f t="array" ref="W2642">_xlfn.IFS(S2642&lt;=2,"High",S2642=3,"Moderate",S2642&lt;=5,"Low")</f>
        <v>High</v>
      </c>
      <c r="X2642" s="7">
        <v>5</v>
      </c>
      <c r="Y2642" s="7" t="str" cm="1">
        <f t="array" ref="Y2642">_xlfn.IFS(S2642&lt;=2,"High",S2642=3,"Moderate",S2642&lt;=5,"Low")</f>
        <v>High</v>
      </c>
      <c r="Z2642" s="7">
        <v>5</v>
      </c>
      <c r="AA2642" s="7" t="str" cm="1">
        <f t="array" ref="AA2642">_xlfn.IFS(S2642&lt;=2,"High",S2642=3,"Moderate",S2642&lt;=5,"Low")</f>
        <v>High</v>
      </c>
      <c r="AB2642" s="5">
        <v>44949</v>
      </c>
      <c r="AC2642" s="7" t="s">
        <v>40</v>
      </c>
      <c r="AD2642" s="7" t="s">
        <v>41</v>
      </c>
      <c r="AE2642" s="7" t="s">
        <v>72</v>
      </c>
      <c r="AF2642" s="7">
        <v>5</v>
      </c>
      <c r="AG2642" s="8">
        <v>143.28</v>
      </c>
      <c r="AH2642" s="7">
        <v>26</v>
      </c>
      <c r="AI2642" s="7" t="str" cm="1">
        <f t="array" ref="AI2642">_xlfn.IFS(AH2642&lt;=25,"Young",AH2642&lt;=50,"Adult",AH2642&gt;50,"Old")</f>
        <v>Adult</v>
      </c>
    </row>
    <row r="2643" spans="1:35" x14ac:dyDescent="0.35">
      <c r="A2643" s="11">
        <v>3195</v>
      </c>
      <c r="B2643" s="9">
        <v>44028</v>
      </c>
      <c r="C2643" s="10">
        <f t="shared" ca="1" si="41"/>
        <v>5.8444444444444441</v>
      </c>
      <c r="D2643" s="11" t="s">
        <v>27</v>
      </c>
      <c r="E2643" s="11" t="s">
        <v>80</v>
      </c>
      <c r="F2643" s="11" t="s">
        <v>29</v>
      </c>
      <c r="G2643" s="11" t="s">
        <v>54</v>
      </c>
      <c r="H2643" s="11" t="s">
        <v>44</v>
      </c>
      <c r="I2643" s="11" t="s">
        <v>54</v>
      </c>
      <c r="J2643" s="11" t="s">
        <v>33</v>
      </c>
      <c r="K2643" s="11" t="s">
        <v>64</v>
      </c>
      <c r="L2643" s="9">
        <v>29617</v>
      </c>
      <c r="M2643" s="11" t="s">
        <v>35</v>
      </c>
      <c r="N2643" s="11" t="s">
        <v>36</v>
      </c>
      <c r="O2643" s="11" t="s">
        <v>37</v>
      </c>
      <c r="P2643" s="11" t="s">
        <v>76</v>
      </c>
      <c r="Q2643" s="11" t="s">
        <v>39</v>
      </c>
      <c r="R2643" s="11" cm="1">
        <f t="array" ref="R2643">_xlfn.IFS(Table3[[#This Row],[Performance Levels]]="Exceeds",4,Table3[[#This Row],[Performance Levels]]="Fully Meets",3,Table3[[#This Row],[Performance Levels]]="PIP",1,Table3[[#This Row],[Performance Levels]]="Needs Improvement",2)</f>
        <v>3</v>
      </c>
      <c r="S2643" s="11">
        <v>2</v>
      </c>
      <c r="T2643" s="11" t="str" cm="1">
        <f t="array" ref="T2643">_xlfn.IFS(S2643&lt;=2,"Excellent",S2643=3,"Average",S2643&lt;=5,"Poor")</f>
        <v>Excellent</v>
      </c>
      <c r="U2643" s="9">
        <v>45008</v>
      </c>
      <c r="V2643" s="11">
        <v>5</v>
      </c>
      <c r="W2643" s="11" t="str" cm="1">
        <f t="array" ref="W2643">_xlfn.IFS(S2643&lt;=2,"High",S2643=3,"Moderate",S2643&lt;=5,"Low")</f>
        <v>High</v>
      </c>
      <c r="X2643" s="11">
        <v>4</v>
      </c>
      <c r="Y2643" s="11" t="str" cm="1">
        <f t="array" ref="Y2643">_xlfn.IFS(S2643&lt;=2,"High",S2643=3,"Moderate",S2643&lt;=5,"Low")</f>
        <v>High</v>
      </c>
      <c r="Z2643" s="11">
        <v>1</v>
      </c>
      <c r="AA2643" s="11" t="str" cm="1">
        <f t="array" ref="AA2643">_xlfn.IFS(S2643&lt;=2,"High",S2643=3,"Moderate",S2643&lt;=5,"Low")</f>
        <v>High</v>
      </c>
      <c r="AB2643" s="9">
        <v>45105</v>
      </c>
      <c r="AC2643" s="11" t="s">
        <v>49</v>
      </c>
      <c r="AD2643" s="11" t="s">
        <v>50</v>
      </c>
      <c r="AE2643" s="11" t="s">
        <v>42</v>
      </c>
      <c r="AF2643" s="11">
        <v>1</v>
      </c>
      <c r="AG2643" s="12">
        <v>556.09</v>
      </c>
      <c r="AH2643" s="11">
        <v>39</v>
      </c>
      <c r="AI2643" s="11" t="str" cm="1">
        <f t="array" ref="AI2643">_xlfn.IFS(AH2643&lt;=25,"Young",AH2643&lt;=50,"Adult",AH2643&gt;50,"Old")</f>
        <v>Adult</v>
      </c>
    </row>
    <row r="2644" spans="1:35" x14ac:dyDescent="0.35">
      <c r="A2644" s="7">
        <v>3196</v>
      </c>
      <c r="B2644" s="5">
        <v>43432</v>
      </c>
      <c r="C2644" s="6">
        <f t="shared" ca="1" si="41"/>
        <v>7.4777777777777779</v>
      </c>
      <c r="D2644" s="7" t="s">
        <v>27</v>
      </c>
      <c r="E2644" s="7" t="s">
        <v>53</v>
      </c>
      <c r="F2644" s="7" t="s">
        <v>29</v>
      </c>
      <c r="G2644" s="7" t="s">
        <v>54</v>
      </c>
      <c r="H2644" s="7" t="s">
        <v>55</v>
      </c>
      <c r="I2644" s="7" t="s">
        <v>32</v>
      </c>
      <c r="J2644" s="7" t="s">
        <v>33</v>
      </c>
      <c r="K2644" s="7" t="s">
        <v>78</v>
      </c>
      <c r="L2644" s="5">
        <v>27345</v>
      </c>
      <c r="M2644" s="7" t="s">
        <v>35</v>
      </c>
      <c r="N2644" s="7" t="s">
        <v>36</v>
      </c>
      <c r="O2644" s="7" t="s">
        <v>59</v>
      </c>
      <c r="P2644" s="7" t="s">
        <v>76</v>
      </c>
      <c r="Q2644" s="7" t="s">
        <v>39</v>
      </c>
      <c r="R2644" s="7" cm="1">
        <f t="array" ref="R2644">_xlfn.IFS(Table3[[#This Row],[Performance Levels]]="Exceeds",4,Table3[[#This Row],[Performance Levels]]="Fully Meets",3,Table3[[#This Row],[Performance Levels]]="PIP",1,Table3[[#This Row],[Performance Levels]]="Needs Improvement",2)</f>
        <v>3</v>
      </c>
      <c r="S2644" s="7">
        <v>2</v>
      </c>
      <c r="T2644" s="7" t="str" cm="1">
        <f t="array" ref="T2644">_xlfn.IFS(S2644&lt;=2,"Excellent",S2644=3,"Average",S2644&lt;=5,"Poor")</f>
        <v>Excellent</v>
      </c>
      <c r="U2644" s="5">
        <v>44865</v>
      </c>
      <c r="V2644" s="7">
        <v>3</v>
      </c>
      <c r="W2644" s="7" t="str" cm="1">
        <f t="array" ref="W2644">_xlfn.IFS(S2644&lt;=2,"High",S2644=3,"Moderate",S2644&lt;=5,"Low")</f>
        <v>High</v>
      </c>
      <c r="X2644" s="7">
        <v>3</v>
      </c>
      <c r="Y2644" s="7" t="str" cm="1">
        <f t="array" ref="Y2644">_xlfn.IFS(S2644&lt;=2,"High",S2644=3,"Moderate",S2644&lt;=5,"Low")</f>
        <v>High</v>
      </c>
      <c r="Z2644" s="7">
        <v>1</v>
      </c>
      <c r="AA2644" s="7" t="str" cm="1">
        <f t="array" ref="AA2644">_xlfn.IFS(S2644&lt;=2,"High",S2644=3,"Moderate",S2644&lt;=5,"Low")</f>
        <v>High</v>
      </c>
      <c r="AB2644" s="5">
        <v>45083</v>
      </c>
      <c r="AC2644" s="7" t="s">
        <v>49</v>
      </c>
      <c r="AD2644" s="7" t="s">
        <v>41</v>
      </c>
      <c r="AE2644" s="7" t="s">
        <v>72</v>
      </c>
      <c r="AF2644" s="7">
        <v>5</v>
      </c>
      <c r="AG2644" s="8">
        <v>518.62</v>
      </c>
      <c r="AH2644" s="7">
        <v>44</v>
      </c>
      <c r="AI2644" s="7" t="str" cm="1">
        <f t="array" ref="AI2644">_xlfn.IFS(AH2644&lt;=25,"Young",AH2644&lt;=50,"Adult",AH2644&gt;50,"Old")</f>
        <v>Adult</v>
      </c>
    </row>
    <row r="2645" spans="1:35" x14ac:dyDescent="0.35">
      <c r="A2645" s="11">
        <v>3197</v>
      </c>
      <c r="B2645" s="9">
        <v>43643</v>
      </c>
      <c r="C2645" s="10">
        <f t="shared" ca="1" si="41"/>
        <v>6.8972222222222221</v>
      </c>
      <c r="D2645" s="11" t="s">
        <v>27</v>
      </c>
      <c r="E2645" s="11" t="s">
        <v>93</v>
      </c>
      <c r="F2645" s="11" t="s">
        <v>29</v>
      </c>
      <c r="G2645" s="11" t="s">
        <v>30</v>
      </c>
      <c r="H2645" s="11" t="s">
        <v>44</v>
      </c>
      <c r="I2645" s="11" t="s">
        <v>54</v>
      </c>
      <c r="J2645" s="11" t="s">
        <v>33</v>
      </c>
      <c r="K2645" s="11" t="s">
        <v>64</v>
      </c>
      <c r="L2645" s="9">
        <v>28215</v>
      </c>
      <c r="M2645" s="11" t="s">
        <v>35</v>
      </c>
      <c r="N2645" s="11" t="s">
        <v>36</v>
      </c>
      <c r="O2645" s="11" t="s">
        <v>48</v>
      </c>
      <c r="P2645" s="11" t="s">
        <v>76</v>
      </c>
      <c r="Q2645" s="11" t="s">
        <v>106</v>
      </c>
      <c r="R2645" s="11" cm="1">
        <f t="array" ref="R2645">_xlfn.IFS(Table3[[#This Row],[Performance Levels]]="Exceeds",4,Table3[[#This Row],[Performance Levels]]="Fully Meets",3,Table3[[#This Row],[Performance Levels]]="PIP",1,Table3[[#This Row],[Performance Levels]]="Needs Improvement",2)</f>
        <v>1</v>
      </c>
      <c r="S2645" s="11">
        <v>1</v>
      </c>
      <c r="T2645" s="11" t="str" cm="1">
        <f t="array" ref="T2645">_xlfn.IFS(S2645&lt;=2,"Excellent",S2645=3,"Average",S2645&lt;=5,"Poor")</f>
        <v>Excellent</v>
      </c>
      <c r="U2645" s="9">
        <v>44824</v>
      </c>
      <c r="V2645" s="11">
        <v>5</v>
      </c>
      <c r="W2645" s="11" t="str" cm="1">
        <f t="array" ref="W2645">_xlfn.IFS(S2645&lt;=2,"High",S2645=3,"Moderate",S2645&lt;=5,"Low")</f>
        <v>High</v>
      </c>
      <c r="X2645" s="11">
        <v>5</v>
      </c>
      <c r="Y2645" s="11" t="str" cm="1">
        <f t="array" ref="Y2645">_xlfn.IFS(S2645&lt;=2,"High",S2645=3,"Moderate",S2645&lt;=5,"Low")</f>
        <v>High</v>
      </c>
      <c r="Z2645" s="11">
        <v>2</v>
      </c>
      <c r="AA2645" s="11" t="str" cm="1">
        <f t="array" ref="AA2645">_xlfn.IFS(S2645&lt;=2,"High",S2645=3,"Moderate",S2645&lt;=5,"Low")</f>
        <v>High</v>
      </c>
      <c r="AB2645" s="9">
        <v>44875</v>
      </c>
      <c r="AC2645" s="11" t="s">
        <v>49</v>
      </c>
      <c r="AD2645" s="11" t="s">
        <v>41</v>
      </c>
      <c r="AE2645" s="11" t="s">
        <v>42</v>
      </c>
      <c r="AF2645" s="11">
        <v>4</v>
      </c>
      <c r="AG2645" s="12">
        <v>694.79</v>
      </c>
      <c r="AH2645" s="11">
        <v>42</v>
      </c>
      <c r="AI2645" s="11" t="str" cm="1">
        <f t="array" ref="AI2645">_xlfn.IFS(AH2645&lt;=25,"Young",AH2645&lt;=50,"Adult",AH2645&gt;50,"Old")</f>
        <v>Adult</v>
      </c>
    </row>
    <row r="2646" spans="1:35" x14ac:dyDescent="0.35">
      <c r="A2646" s="7">
        <v>3198</v>
      </c>
      <c r="B2646" s="5">
        <v>44930</v>
      </c>
      <c r="C2646" s="6">
        <f t="shared" ca="1" si="41"/>
        <v>3.3777777777777778</v>
      </c>
      <c r="D2646" s="7" t="s">
        <v>27</v>
      </c>
      <c r="E2646" s="7" t="s">
        <v>84</v>
      </c>
      <c r="F2646" s="7" t="s">
        <v>29</v>
      </c>
      <c r="G2646" s="7" t="s">
        <v>30</v>
      </c>
      <c r="H2646" s="7" t="s">
        <v>44</v>
      </c>
      <c r="I2646" s="7" t="s">
        <v>32</v>
      </c>
      <c r="J2646" s="7" t="s">
        <v>33</v>
      </c>
      <c r="K2646" s="7" t="s">
        <v>64</v>
      </c>
      <c r="L2646" s="5">
        <v>29122</v>
      </c>
      <c r="M2646" s="7" t="s">
        <v>35</v>
      </c>
      <c r="N2646" s="7" t="s">
        <v>36</v>
      </c>
      <c r="O2646" s="7" t="s">
        <v>83</v>
      </c>
      <c r="P2646" s="7" t="s">
        <v>66</v>
      </c>
      <c r="Q2646" s="7" t="s">
        <v>39</v>
      </c>
      <c r="R2646" s="7" cm="1">
        <f t="array" ref="R2646">_xlfn.IFS(Table3[[#This Row],[Performance Levels]]="Exceeds",4,Table3[[#This Row],[Performance Levels]]="Fully Meets",3,Table3[[#This Row],[Performance Levels]]="PIP",1,Table3[[#This Row],[Performance Levels]]="Needs Improvement",2)</f>
        <v>3</v>
      </c>
      <c r="S2646" s="7">
        <v>2</v>
      </c>
      <c r="T2646" s="7" t="str" cm="1">
        <f t="array" ref="T2646">_xlfn.IFS(S2646&lt;=2,"Excellent",S2646=3,"Average",S2646&lt;=5,"Poor")</f>
        <v>Excellent</v>
      </c>
      <c r="U2646" s="5">
        <v>44930</v>
      </c>
      <c r="V2646" s="7">
        <v>1</v>
      </c>
      <c r="W2646" s="7" t="str" cm="1">
        <f t="array" ref="W2646">_xlfn.IFS(S2646&lt;=2,"High",S2646=3,"Moderate",S2646&lt;=5,"Low")</f>
        <v>High</v>
      </c>
      <c r="X2646" s="7">
        <v>3</v>
      </c>
      <c r="Y2646" s="7" t="str" cm="1">
        <f t="array" ref="Y2646">_xlfn.IFS(S2646&lt;=2,"High",S2646=3,"Moderate",S2646&lt;=5,"Low")</f>
        <v>High</v>
      </c>
      <c r="Z2646" s="7">
        <v>1</v>
      </c>
      <c r="AA2646" s="7" t="str" cm="1">
        <f t="array" ref="AA2646">_xlfn.IFS(S2646&lt;=2,"High",S2646=3,"Moderate",S2646&lt;=5,"Low")</f>
        <v>High</v>
      </c>
      <c r="AB2646" s="5">
        <v>45078</v>
      </c>
      <c r="AC2646" s="7" t="s">
        <v>91</v>
      </c>
      <c r="AD2646" s="7" t="s">
        <v>41</v>
      </c>
      <c r="AE2646" s="7" t="s">
        <v>62</v>
      </c>
      <c r="AF2646" s="7">
        <v>2</v>
      </c>
      <c r="AG2646" s="8">
        <v>445.34</v>
      </c>
      <c r="AH2646" s="7">
        <v>44</v>
      </c>
      <c r="AI2646" s="7" t="str" cm="1">
        <f t="array" ref="AI2646">_xlfn.IFS(AH2646&lt;=25,"Young",AH2646&lt;=50,"Adult",AH2646&gt;50,"Old")</f>
        <v>Adult</v>
      </c>
    </row>
    <row r="2647" spans="1:35" x14ac:dyDescent="0.35">
      <c r="A2647" s="11">
        <v>3199</v>
      </c>
      <c r="B2647" s="9">
        <v>43426</v>
      </c>
      <c r="C2647" s="10">
        <f t="shared" ca="1" si="41"/>
        <v>7.4944444444444445</v>
      </c>
      <c r="D2647" s="11" t="s">
        <v>27</v>
      </c>
      <c r="E2647" s="11" t="s">
        <v>68</v>
      </c>
      <c r="F2647" s="11" t="s">
        <v>29</v>
      </c>
      <c r="G2647" s="11" t="s">
        <v>54</v>
      </c>
      <c r="H2647" s="11" t="s">
        <v>55</v>
      </c>
      <c r="I2647" s="11" t="s">
        <v>54</v>
      </c>
      <c r="J2647" s="11" t="s">
        <v>33</v>
      </c>
      <c r="K2647" s="11" t="s">
        <v>78</v>
      </c>
      <c r="L2647" s="9">
        <v>28507</v>
      </c>
      <c r="M2647" s="11" t="s">
        <v>35</v>
      </c>
      <c r="N2647" s="11" t="s">
        <v>36</v>
      </c>
      <c r="O2647" s="11" t="s">
        <v>48</v>
      </c>
      <c r="P2647" s="11" t="s">
        <v>66</v>
      </c>
      <c r="Q2647" s="11" t="s">
        <v>39</v>
      </c>
      <c r="R2647" s="11" cm="1">
        <f t="array" ref="R2647">_xlfn.IFS(Table3[[#This Row],[Performance Levels]]="Exceeds",4,Table3[[#This Row],[Performance Levels]]="Fully Meets",3,Table3[[#This Row],[Performance Levels]]="PIP",1,Table3[[#This Row],[Performance Levels]]="Needs Improvement",2)</f>
        <v>3</v>
      </c>
      <c r="S2647" s="11">
        <v>2</v>
      </c>
      <c r="T2647" s="11" t="str" cm="1">
        <f t="array" ref="T2647">_xlfn.IFS(S2647&lt;=2,"Excellent",S2647=3,"Average",S2647&lt;=5,"Poor")</f>
        <v>Excellent</v>
      </c>
      <c r="U2647" s="9">
        <v>44804</v>
      </c>
      <c r="V2647" s="11">
        <v>1</v>
      </c>
      <c r="W2647" s="11" t="str" cm="1">
        <f t="array" ref="W2647">_xlfn.IFS(S2647&lt;=2,"High",S2647=3,"Moderate",S2647&lt;=5,"Low")</f>
        <v>High</v>
      </c>
      <c r="X2647" s="11">
        <v>4</v>
      </c>
      <c r="Y2647" s="11" t="str" cm="1">
        <f t="array" ref="Y2647">_xlfn.IFS(S2647&lt;=2,"High",S2647=3,"Moderate",S2647&lt;=5,"Low")</f>
        <v>High</v>
      </c>
      <c r="Z2647" s="11">
        <v>4</v>
      </c>
      <c r="AA2647" s="11" t="str" cm="1">
        <f t="array" ref="AA2647">_xlfn.IFS(S2647&lt;=2,"High",S2647=3,"Moderate",S2647&lt;=5,"Low")</f>
        <v>High</v>
      </c>
      <c r="AB2647" s="9">
        <v>44827</v>
      </c>
      <c r="AC2647" s="11" t="s">
        <v>67</v>
      </c>
      <c r="AD2647" s="11" t="s">
        <v>41</v>
      </c>
      <c r="AE2647" s="11" t="s">
        <v>51</v>
      </c>
      <c r="AF2647" s="11">
        <v>5</v>
      </c>
      <c r="AG2647" s="12">
        <v>609.17999999999995</v>
      </c>
      <c r="AH2647" s="11">
        <v>40</v>
      </c>
      <c r="AI2647" s="11" t="str" cm="1">
        <f t="array" ref="AI2647">_xlfn.IFS(AH2647&lt;=25,"Young",AH2647&lt;=50,"Adult",AH2647&gt;50,"Old")</f>
        <v>Adult</v>
      </c>
    </row>
    <row r="2648" spans="1:35" x14ac:dyDescent="0.35">
      <c r="A2648" s="7">
        <v>3200</v>
      </c>
      <c r="B2648" s="5">
        <v>44204</v>
      </c>
      <c r="C2648" s="6">
        <f t="shared" ca="1" si="41"/>
        <v>5.3666666666666663</v>
      </c>
      <c r="D2648" s="7" t="s">
        <v>105</v>
      </c>
      <c r="E2648" s="7" t="s">
        <v>53</v>
      </c>
      <c r="F2648" s="7" t="s">
        <v>29</v>
      </c>
      <c r="G2648" s="7" t="s">
        <v>45</v>
      </c>
      <c r="H2648" s="7" t="s">
        <v>55</v>
      </c>
      <c r="I2648" s="7" t="s">
        <v>32</v>
      </c>
      <c r="J2648" s="7" t="s">
        <v>33</v>
      </c>
      <c r="K2648" s="7" t="s">
        <v>108</v>
      </c>
      <c r="L2648" s="5">
        <v>27601</v>
      </c>
      <c r="M2648" s="7" t="s">
        <v>35</v>
      </c>
      <c r="N2648" s="7" t="s">
        <v>47</v>
      </c>
      <c r="O2648" s="7" t="s">
        <v>83</v>
      </c>
      <c r="P2648" s="7" t="s">
        <v>66</v>
      </c>
      <c r="Q2648" s="7" t="s">
        <v>39</v>
      </c>
      <c r="R2648" s="7" cm="1">
        <f t="array" ref="R2648">_xlfn.IFS(Table3[[#This Row],[Performance Levels]]="Exceeds",4,Table3[[#This Row],[Performance Levels]]="Fully Meets",3,Table3[[#This Row],[Performance Levels]]="PIP",1,Table3[[#This Row],[Performance Levels]]="Needs Improvement",2)</f>
        <v>3</v>
      </c>
      <c r="S2648" s="7">
        <v>4</v>
      </c>
      <c r="T2648" s="7" t="str" cm="1">
        <f t="array" ref="T2648">_xlfn.IFS(S2648&lt;=2,"Excellent",S2648=3,"Average",S2648&lt;=5,"Poor")</f>
        <v>Poor</v>
      </c>
      <c r="U2648" s="5">
        <v>45074</v>
      </c>
      <c r="V2648" s="7">
        <v>5</v>
      </c>
      <c r="W2648" s="7" t="str" cm="1">
        <f t="array" ref="W2648">_xlfn.IFS(S2648&lt;=2,"High",S2648=3,"Moderate",S2648&lt;=5,"Low")</f>
        <v>Low</v>
      </c>
      <c r="X2648" s="7">
        <v>1</v>
      </c>
      <c r="Y2648" s="7" t="str" cm="1">
        <f t="array" ref="Y2648">_xlfn.IFS(S2648&lt;=2,"High",S2648=3,"Moderate",S2648&lt;=5,"Low")</f>
        <v>Low</v>
      </c>
      <c r="Z2648" s="7">
        <v>3</v>
      </c>
      <c r="AA2648" s="7" t="str" cm="1">
        <f t="array" ref="AA2648">_xlfn.IFS(S2648&lt;=2,"High",S2648=3,"Moderate",S2648&lt;=5,"Low")</f>
        <v>Low</v>
      </c>
      <c r="AB2648" s="5">
        <v>45003</v>
      </c>
      <c r="AC2648" s="7" t="s">
        <v>91</v>
      </c>
      <c r="AD2648" s="7" t="s">
        <v>41</v>
      </c>
      <c r="AE2648" s="7" t="s">
        <v>62</v>
      </c>
      <c r="AF2648" s="7">
        <v>1</v>
      </c>
      <c r="AG2648" s="8">
        <v>473.02</v>
      </c>
      <c r="AH2648" s="7">
        <v>46</v>
      </c>
      <c r="AI2648" s="7" t="str" cm="1">
        <f t="array" ref="AI2648">_xlfn.IFS(AH2648&lt;=25,"Young",AH2648&lt;=50,"Adult",AH2648&gt;50,"Old")</f>
        <v>Adult</v>
      </c>
    </row>
    <row r="2649" spans="1:35" x14ac:dyDescent="0.35">
      <c r="A2649" s="11">
        <v>3201</v>
      </c>
      <c r="B2649" s="9">
        <v>44883</v>
      </c>
      <c r="C2649" s="10">
        <f t="shared" ca="1" si="41"/>
        <v>3.5055555555555555</v>
      </c>
      <c r="D2649" s="11" t="s">
        <v>27</v>
      </c>
      <c r="E2649" s="11" t="s">
        <v>43</v>
      </c>
      <c r="F2649" s="11" t="s">
        <v>29</v>
      </c>
      <c r="G2649" s="11" t="s">
        <v>45</v>
      </c>
      <c r="H2649" s="11" t="s">
        <v>44</v>
      </c>
      <c r="I2649" s="11" t="s">
        <v>45</v>
      </c>
      <c r="J2649" s="11" t="s">
        <v>33</v>
      </c>
      <c r="K2649" s="11" t="s">
        <v>46</v>
      </c>
      <c r="L2649" s="9">
        <v>30879</v>
      </c>
      <c r="M2649" s="11" t="s">
        <v>35</v>
      </c>
      <c r="N2649" s="11" t="s">
        <v>36</v>
      </c>
      <c r="O2649" s="11" t="s">
        <v>83</v>
      </c>
      <c r="P2649" s="11" t="s">
        <v>38</v>
      </c>
      <c r="Q2649" s="11" t="s">
        <v>39</v>
      </c>
      <c r="R2649" s="11" cm="1">
        <f t="array" ref="R2649">_xlfn.IFS(Table3[[#This Row],[Performance Levels]]="Exceeds",4,Table3[[#This Row],[Performance Levels]]="Fully Meets",3,Table3[[#This Row],[Performance Levels]]="PIP",1,Table3[[#This Row],[Performance Levels]]="Needs Improvement",2)</f>
        <v>3</v>
      </c>
      <c r="S2649" s="11">
        <v>4</v>
      </c>
      <c r="T2649" s="11" t="str" cm="1">
        <f t="array" ref="T2649">_xlfn.IFS(S2649&lt;=2,"Excellent",S2649=3,"Average",S2649&lt;=5,"Poor")</f>
        <v>Poor</v>
      </c>
      <c r="U2649" s="9">
        <v>44922</v>
      </c>
      <c r="V2649" s="11">
        <v>1</v>
      </c>
      <c r="W2649" s="11" t="str" cm="1">
        <f t="array" ref="W2649">_xlfn.IFS(S2649&lt;=2,"High",S2649=3,"Moderate",S2649&lt;=5,"Low")</f>
        <v>Low</v>
      </c>
      <c r="X2649" s="11">
        <v>4</v>
      </c>
      <c r="Y2649" s="11" t="str" cm="1">
        <f t="array" ref="Y2649">_xlfn.IFS(S2649&lt;=2,"High",S2649=3,"Moderate",S2649&lt;=5,"Low")</f>
        <v>Low</v>
      </c>
      <c r="Z2649" s="11">
        <v>5</v>
      </c>
      <c r="AA2649" s="11" t="str" cm="1">
        <f t="array" ref="AA2649">_xlfn.IFS(S2649&lt;=2,"High",S2649=3,"Moderate",S2649&lt;=5,"Low")</f>
        <v>Low</v>
      </c>
      <c r="AB2649" s="9">
        <v>45082</v>
      </c>
      <c r="AC2649" s="11" t="s">
        <v>40</v>
      </c>
      <c r="AD2649" s="11" t="s">
        <v>41</v>
      </c>
      <c r="AE2649" s="11" t="s">
        <v>42</v>
      </c>
      <c r="AF2649" s="11">
        <v>2</v>
      </c>
      <c r="AG2649" s="12">
        <v>758.46</v>
      </c>
      <c r="AH2649" s="11">
        <v>38</v>
      </c>
      <c r="AI2649" s="11" t="str" cm="1">
        <f t="array" ref="AI2649">_xlfn.IFS(AH2649&lt;=25,"Young",AH2649&lt;=50,"Adult",AH2649&gt;50,"Old")</f>
        <v>Adult</v>
      </c>
    </row>
    <row r="2650" spans="1:35" x14ac:dyDescent="0.35">
      <c r="A2650" s="7">
        <v>3202</v>
      </c>
      <c r="B2650" s="5">
        <v>44003</v>
      </c>
      <c r="C2650" s="6">
        <f t="shared" ca="1" si="41"/>
        <v>5.9138888888888888</v>
      </c>
      <c r="D2650" s="7" t="s">
        <v>27</v>
      </c>
      <c r="E2650" s="7" t="s">
        <v>73</v>
      </c>
      <c r="F2650" s="7" t="s">
        <v>107</v>
      </c>
      <c r="G2650" s="7" t="s">
        <v>30</v>
      </c>
      <c r="H2650" s="7" t="s">
        <v>44</v>
      </c>
      <c r="I2650" s="7" t="s">
        <v>54</v>
      </c>
      <c r="J2650" s="7" t="s">
        <v>33</v>
      </c>
      <c r="K2650" s="7" t="s">
        <v>78</v>
      </c>
      <c r="L2650" s="5">
        <v>36247</v>
      </c>
      <c r="M2650" s="7" t="s">
        <v>35</v>
      </c>
      <c r="N2650" s="7" t="s">
        <v>36</v>
      </c>
      <c r="O2650" s="7" t="s">
        <v>59</v>
      </c>
      <c r="P2650" s="7" t="s">
        <v>60</v>
      </c>
      <c r="Q2650" s="7" t="s">
        <v>39</v>
      </c>
      <c r="R2650" s="7" cm="1">
        <f t="array" ref="R2650">_xlfn.IFS(Table3[[#This Row],[Performance Levels]]="Exceeds",4,Table3[[#This Row],[Performance Levels]]="Fully Meets",3,Table3[[#This Row],[Performance Levels]]="PIP",1,Table3[[#This Row],[Performance Levels]]="Needs Improvement",2)</f>
        <v>3</v>
      </c>
      <c r="S2650" s="7">
        <v>4</v>
      </c>
      <c r="T2650" s="7" t="str" cm="1">
        <f t="array" ref="T2650">_xlfn.IFS(S2650&lt;=2,"Excellent",S2650=3,"Average",S2650&lt;=5,"Poor")</f>
        <v>Poor</v>
      </c>
      <c r="U2650" s="5">
        <v>44920</v>
      </c>
      <c r="V2650" s="7">
        <v>2</v>
      </c>
      <c r="W2650" s="7" t="str" cm="1">
        <f t="array" ref="W2650">_xlfn.IFS(S2650&lt;=2,"High",S2650=3,"Moderate",S2650&lt;=5,"Low")</f>
        <v>Low</v>
      </c>
      <c r="X2650" s="7">
        <v>5</v>
      </c>
      <c r="Y2650" s="7" t="str" cm="1">
        <f t="array" ref="Y2650">_xlfn.IFS(S2650&lt;=2,"High",S2650=3,"Moderate",S2650&lt;=5,"Low")</f>
        <v>Low</v>
      </c>
      <c r="Z2650" s="7">
        <v>1</v>
      </c>
      <c r="AA2650" s="7" t="str" cm="1">
        <f t="array" ref="AA2650">_xlfn.IFS(S2650&lt;=2,"High",S2650=3,"Moderate",S2650&lt;=5,"Low")</f>
        <v>Low</v>
      </c>
      <c r="AB2650" s="5">
        <v>44803</v>
      </c>
      <c r="AC2650" s="7" t="s">
        <v>49</v>
      </c>
      <c r="AD2650" s="7" t="s">
        <v>41</v>
      </c>
      <c r="AE2650" s="7" t="s">
        <v>72</v>
      </c>
      <c r="AF2650" s="7">
        <v>3</v>
      </c>
      <c r="AG2650" s="8">
        <v>194.06</v>
      </c>
      <c r="AH2650" s="7">
        <v>21</v>
      </c>
      <c r="AI2650" s="7" t="str" cm="1">
        <f t="array" ref="AI2650">_xlfn.IFS(AH2650&lt;=25,"Young",AH2650&lt;=50,"Adult",AH2650&gt;50,"Old")</f>
        <v>Young</v>
      </c>
    </row>
    <row r="2651" spans="1:35" x14ac:dyDescent="0.35">
      <c r="A2651" s="11">
        <v>3203</v>
      </c>
      <c r="B2651" s="9">
        <v>44215</v>
      </c>
      <c r="C2651" s="10">
        <f t="shared" ca="1" si="41"/>
        <v>5.3361111111111112</v>
      </c>
      <c r="D2651" s="11" t="s">
        <v>27</v>
      </c>
      <c r="E2651" s="11" t="s">
        <v>93</v>
      </c>
      <c r="F2651" s="11" t="s">
        <v>107</v>
      </c>
      <c r="G2651" s="11" t="s">
        <v>30</v>
      </c>
      <c r="H2651" s="11" t="s">
        <v>31</v>
      </c>
      <c r="I2651" s="11" t="s">
        <v>45</v>
      </c>
      <c r="J2651" s="11" t="s">
        <v>33</v>
      </c>
      <c r="K2651" s="11" t="s">
        <v>57</v>
      </c>
      <c r="L2651" s="9">
        <v>22534</v>
      </c>
      <c r="M2651" s="11" t="s">
        <v>35</v>
      </c>
      <c r="N2651" s="11" t="s">
        <v>36</v>
      </c>
      <c r="O2651" s="11" t="s">
        <v>37</v>
      </c>
      <c r="P2651" s="11" t="s">
        <v>60</v>
      </c>
      <c r="Q2651" s="11" t="s">
        <v>39</v>
      </c>
      <c r="R2651" s="11" cm="1">
        <f t="array" ref="R2651">_xlfn.IFS(Table3[[#This Row],[Performance Levels]]="Exceeds",4,Table3[[#This Row],[Performance Levels]]="Fully Meets",3,Table3[[#This Row],[Performance Levels]]="PIP",1,Table3[[#This Row],[Performance Levels]]="Needs Improvement",2)</f>
        <v>3</v>
      </c>
      <c r="S2651" s="11">
        <v>4</v>
      </c>
      <c r="T2651" s="11" t="str" cm="1">
        <f t="array" ref="T2651">_xlfn.IFS(S2651&lt;=2,"Excellent",S2651=3,"Average",S2651&lt;=5,"Poor")</f>
        <v>Poor</v>
      </c>
      <c r="U2651" s="9">
        <v>44876</v>
      </c>
      <c r="V2651" s="11">
        <v>4</v>
      </c>
      <c r="W2651" s="11" t="str" cm="1">
        <f t="array" ref="W2651">_xlfn.IFS(S2651&lt;=2,"High",S2651=3,"Moderate",S2651&lt;=5,"Low")</f>
        <v>Low</v>
      </c>
      <c r="X2651" s="11">
        <v>4</v>
      </c>
      <c r="Y2651" s="11" t="str" cm="1">
        <f t="array" ref="Y2651">_xlfn.IFS(S2651&lt;=2,"High",S2651=3,"Moderate",S2651&lt;=5,"Low")</f>
        <v>Low</v>
      </c>
      <c r="Z2651" s="11">
        <v>2</v>
      </c>
      <c r="AA2651" s="11" t="str" cm="1">
        <f t="array" ref="AA2651">_xlfn.IFS(S2651&lt;=2,"High",S2651=3,"Moderate",S2651&lt;=5,"Low")</f>
        <v>Low</v>
      </c>
      <c r="AB2651" s="9">
        <v>44805</v>
      </c>
      <c r="AC2651" s="11" t="s">
        <v>61</v>
      </c>
      <c r="AD2651" s="11" t="s">
        <v>50</v>
      </c>
      <c r="AE2651" s="11" t="s">
        <v>72</v>
      </c>
      <c r="AF2651" s="11">
        <v>2</v>
      </c>
      <c r="AG2651" s="12">
        <v>317.06</v>
      </c>
      <c r="AH2651" s="11">
        <v>60</v>
      </c>
      <c r="AI2651" s="11" t="str" cm="1">
        <f t="array" ref="AI2651">_xlfn.IFS(AH2651&lt;=25,"Young",AH2651&lt;=50,"Adult",AH2651&gt;50,"Old")</f>
        <v>Old</v>
      </c>
    </row>
    <row r="2652" spans="1:35" x14ac:dyDescent="0.35">
      <c r="A2652" s="7">
        <v>3204</v>
      </c>
      <c r="B2652" s="5">
        <v>45081</v>
      </c>
      <c r="C2652" s="6">
        <f t="shared" ca="1" si="41"/>
        <v>2.9611111111111112</v>
      </c>
      <c r="D2652" s="7" t="s">
        <v>27</v>
      </c>
      <c r="E2652" s="7" t="s">
        <v>68</v>
      </c>
      <c r="F2652" s="7" t="s">
        <v>29</v>
      </c>
      <c r="G2652" s="7" t="s">
        <v>30</v>
      </c>
      <c r="H2652" s="7" t="s">
        <v>31</v>
      </c>
      <c r="I2652" s="7" t="s">
        <v>54</v>
      </c>
      <c r="J2652" s="7" t="s">
        <v>33</v>
      </c>
      <c r="K2652" s="7" t="s">
        <v>57</v>
      </c>
      <c r="L2652" s="5">
        <v>21866</v>
      </c>
      <c r="M2652" s="7" t="s">
        <v>35</v>
      </c>
      <c r="N2652" s="7" t="s">
        <v>47</v>
      </c>
      <c r="O2652" s="7" t="s">
        <v>37</v>
      </c>
      <c r="P2652" s="7" t="s">
        <v>60</v>
      </c>
      <c r="Q2652" s="7" t="s">
        <v>39</v>
      </c>
      <c r="R2652" s="7" cm="1">
        <f t="array" ref="R2652">_xlfn.IFS(Table3[[#This Row],[Performance Levels]]="Exceeds",4,Table3[[#This Row],[Performance Levels]]="Fully Meets",3,Table3[[#This Row],[Performance Levels]]="PIP",1,Table3[[#This Row],[Performance Levels]]="Needs Improvement",2)</f>
        <v>3</v>
      </c>
      <c r="S2652" s="7">
        <v>4</v>
      </c>
      <c r="T2652" s="7" t="str" cm="1">
        <f t="array" ref="T2652">_xlfn.IFS(S2652&lt;=2,"Excellent",S2652=3,"Average",S2652&lt;=5,"Poor")</f>
        <v>Poor</v>
      </c>
      <c r="U2652" s="5">
        <v>44922</v>
      </c>
      <c r="V2652" s="7">
        <v>4</v>
      </c>
      <c r="W2652" s="7" t="str" cm="1">
        <f t="array" ref="W2652">_xlfn.IFS(S2652&lt;=2,"High",S2652=3,"Moderate",S2652&lt;=5,"Low")</f>
        <v>Low</v>
      </c>
      <c r="X2652" s="7">
        <v>1</v>
      </c>
      <c r="Y2652" s="7" t="str" cm="1">
        <f t="array" ref="Y2652">_xlfn.IFS(S2652&lt;=2,"High",S2652=3,"Moderate",S2652&lt;=5,"Low")</f>
        <v>Low</v>
      </c>
      <c r="Z2652" s="7">
        <v>1</v>
      </c>
      <c r="AA2652" s="7" t="str" cm="1">
        <f t="array" ref="AA2652">_xlfn.IFS(S2652&lt;=2,"High",S2652=3,"Moderate",S2652&lt;=5,"Low")</f>
        <v>Low</v>
      </c>
      <c r="AB2652" s="5">
        <v>44782</v>
      </c>
      <c r="AC2652" s="7" t="s">
        <v>91</v>
      </c>
      <c r="AD2652" s="7" t="s">
        <v>41</v>
      </c>
      <c r="AE2652" s="7" t="s">
        <v>72</v>
      </c>
      <c r="AF2652" s="7">
        <v>1</v>
      </c>
      <c r="AG2652" s="8">
        <v>291.89999999999998</v>
      </c>
      <c r="AH2652" s="7">
        <v>64</v>
      </c>
      <c r="AI2652" s="7" t="str" cm="1">
        <f t="array" ref="AI2652">_xlfn.IFS(AH2652&lt;=25,"Young",AH2652&lt;=50,"Adult",AH2652&gt;50,"Old")</f>
        <v>Old</v>
      </c>
    </row>
    <row r="2653" spans="1:35" x14ac:dyDescent="0.35">
      <c r="A2653" s="11">
        <v>3206</v>
      </c>
      <c r="B2653" s="9">
        <v>43714</v>
      </c>
      <c r="C2653" s="10">
        <f t="shared" ca="1" si="41"/>
        <v>6.7055555555555557</v>
      </c>
      <c r="D2653" s="11" t="s">
        <v>27</v>
      </c>
      <c r="E2653" s="11" t="s">
        <v>68</v>
      </c>
      <c r="F2653" s="11" t="s">
        <v>29</v>
      </c>
      <c r="G2653" s="11" t="s">
        <v>45</v>
      </c>
      <c r="H2653" s="11" t="s">
        <v>44</v>
      </c>
      <c r="I2653" s="11" t="s">
        <v>45</v>
      </c>
      <c r="J2653" s="11" t="s">
        <v>33</v>
      </c>
      <c r="K2653" s="11" t="s">
        <v>100</v>
      </c>
      <c r="L2653" s="9">
        <v>22356</v>
      </c>
      <c r="M2653" s="11" t="s">
        <v>35</v>
      </c>
      <c r="N2653" s="11" t="s">
        <v>47</v>
      </c>
      <c r="O2653" s="11" t="s">
        <v>48</v>
      </c>
      <c r="P2653" s="11" t="s">
        <v>76</v>
      </c>
      <c r="Q2653" s="11" t="s">
        <v>39</v>
      </c>
      <c r="R2653" s="11" cm="1">
        <f t="array" ref="R2653">_xlfn.IFS(Table3[[#This Row],[Performance Levels]]="Exceeds",4,Table3[[#This Row],[Performance Levels]]="Fully Meets",3,Table3[[#This Row],[Performance Levels]]="PIP",1,Table3[[#This Row],[Performance Levels]]="Needs Improvement",2)</f>
        <v>3</v>
      </c>
      <c r="S2653" s="11">
        <v>2</v>
      </c>
      <c r="T2653" s="11" t="str" cm="1">
        <f t="array" ref="T2653">_xlfn.IFS(S2653&lt;=2,"Excellent",S2653=3,"Average",S2653&lt;=5,"Poor")</f>
        <v>Excellent</v>
      </c>
      <c r="U2653" s="9">
        <v>44817</v>
      </c>
      <c r="V2653" s="11">
        <v>2</v>
      </c>
      <c r="W2653" s="11" t="str" cm="1">
        <f t="array" ref="W2653">_xlfn.IFS(S2653&lt;=2,"High",S2653=3,"Moderate",S2653&lt;=5,"Low")</f>
        <v>High</v>
      </c>
      <c r="X2653" s="11">
        <v>4</v>
      </c>
      <c r="Y2653" s="11" t="str" cm="1">
        <f t="array" ref="Y2653">_xlfn.IFS(S2653&lt;=2,"High",S2653=3,"Moderate",S2653&lt;=5,"Low")</f>
        <v>High</v>
      </c>
      <c r="Z2653" s="11">
        <v>4</v>
      </c>
      <c r="AA2653" s="11" t="str" cm="1">
        <f t="array" ref="AA2653">_xlfn.IFS(S2653&lt;=2,"High",S2653=3,"Moderate",S2653&lt;=5,"Low")</f>
        <v>High</v>
      </c>
      <c r="AB2653" s="9">
        <v>45017</v>
      </c>
      <c r="AC2653" s="11" t="s">
        <v>40</v>
      </c>
      <c r="AD2653" s="11" t="s">
        <v>41</v>
      </c>
      <c r="AE2653" s="11" t="s">
        <v>72</v>
      </c>
      <c r="AF2653" s="11">
        <v>2</v>
      </c>
      <c r="AG2653" s="12">
        <v>143.32</v>
      </c>
      <c r="AH2653" s="11">
        <v>58</v>
      </c>
      <c r="AI2653" s="11" t="str" cm="1">
        <f t="array" ref="AI2653">_xlfn.IFS(AH2653&lt;=25,"Young",AH2653&lt;=50,"Adult",AH2653&gt;50,"Old")</f>
        <v>Old</v>
      </c>
    </row>
    <row r="2654" spans="1:35" x14ac:dyDescent="0.35">
      <c r="A2654" s="7">
        <v>3207</v>
      </c>
      <c r="B2654" s="5">
        <v>44647</v>
      </c>
      <c r="C2654" s="6">
        <f t="shared" ca="1" si="41"/>
        <v>4.1472222222222221</v>
      </c>
      <c r="D2654" s="7" t="s">
        <v>27</v>
      </c>
      <c r="E2654" s="7" t="s">
        <v>93</v>
      </c>
      <c r="F2654" s="7" t="s">
        <v>29</v>
      </c>
      <c r="G2654" s="7" t="s">
        <v>54</v>
      </c>
      <c r="H2654" s="7" t="s">
        <v>31</v>
      </c>
      <c r="I2654" s="7" t="s">
        <v>32</v>
      </c>
      <c r="J2654" s="7" t="s">
        <v>33</v>
      </c>
      <c r="K2654" s="7" t="s">
        <v>95</v>
      </c>
      <c r="L2654" s="5">
        <v>29826</v>
      </c>
      <c r="M2654" s="7" t="s">
        <v>35</v>
      </c>
      <c r="N2654" s="7" t="s">
        <v>36</v>
      </c>
      <c r="O2654" s="7" t="s">
        <v>37</v>
      </c>
      <c r="P2654" s="7" t="s">
        <v>38</v>
      </c>
      <c r="Q2654" s="7" t="s">
        <v>39</v>
      </c>
      <c r="R2654" s="7" cm="1">
        <f t="array" ref="R2654">_xlfn.IFS(Table3[[#This Row],[Performance Levels]]="Exceeds",4,Table3[[#This Row],[Performance Levels]]="Fully Meets",3,Table3[[#This Row],[Performance Levels]]="PIP",1,Table3[[#This Row],[Performance Levels]]="Needs Improvement",2)</f>
        <v>3</v>
      </c>
      <c r="S2654" s="7">
        <v>5</v>
      </c>
      <c r="T2654" s="7" t="str" cm="1">
        <f t="array" ref="T2654">_xlfn.IFS(S2654&lt;=2,"Excellent",S2654=3,"Average",S2654&lt;=5,"Poor")</f>
        <v>Poor</v>
      </c>
      <c r="U2654" s="5">
        <v>44939</v>
      </c>
      <c r="V2654" s="7">
        <v>4</v>
      </c>
      <c r="W2654" s="7" t="str" cm="1">
        <f t="array" ref="W2654">_xlfn.IFS(S2654&lt;=2,"High",S2654=3,"Moderate",S2654&lt;=5,"Low")</f>
        <v>Low</v>
      </c>
      <c r="X2654" s="7">
        <v>4</v>
      </c>
      <c r="Y2654" s="7" t="str" cm="1">
        <f t="array" ref="Y2654">_xlfn.IFS(S2654&lt;=2,"High",S2654=3,"Moderate",S2654&lt;=5,"Low")</f>
        <v>Low</v>
      </c>
      <c r="Z2654" s="7">
        <v>5</v>
      </c>
      <c r="AA2654" s="7" t="str" cm="1">
        <f t="array" ref="AA2654">_xlfn.IFS(S2654&lt;=2,"High",S2654=3,"Moderate",S2654&lt;=5,"Low")</f>
        <v>Low</v>
      </c>
      <c r="AB2654" s="5">
        <v>44974</v>
      </c>
      <c r="AC2654" s="7" t="s">
        <v>67</v>
      </c>
      <c r="AD2654" s="7" t="s">
        <v>50</v>
      </c>
      <c r="AE2654" s="7" t="s">
        <v>72</v>
      </c>
      <c r="AF2654" s="7">
        <v>3</v>
      </c>
      <c r="AG2654" s="8">
        <v>724.51</v>
      </c>
      <c r="AH2654" s="7">
        <v>41</v>
      </c>
      <c r="AI2654" s="7" t="str" cm="1">
        <f t="array" ref="AI2654">_xlfn.IFS(AH2654&lt;=25,"Young",AH2654&lt;=50,"Adult",AH2654&gt;50,"Old")</f>
        <v>Adult</v>
      </c>
    </row>
    <row r="2655" spans="1:35" x14ac:dyDescent="0.35">
      <c r="A2655" s="11">
        <v>3208</v>
      </c>
      <c r="B2655" s="9">
        <v>44190</v>
      </c>
      <c r="C2655" s="10">
        <f t="shared" ca="1" si="41"/>
        <v>5.4027777777777777</v>
      </c>
      <c r="D2655" s="11" t="s">
        <v>27</v>
      </c>
      <c r="E2655" s="11" t="s">
        <v>28</v>
      </c>
      <c r="F2655" s="11" t="s">
        <v>107</v>
      </c>
      <c r="G2655" s="11" t="s">
        <v>30</v>
      </c>
      <c r="H2655" s="11" t="s">
        <v>44</v>
      </c>
      <c r="I2655" s="11" t="s">
        <v>32</v>
      </c>
      <c r="J2655" s="11" t="s">
        <v>33</v>
      </c>
      <c r="K2655" s="11" t="s">
        <v>69</v>
      </c>
      <c r="L2655" s="9">
        <v>26911</v>
      </c>
      <c r="M2655" s="11" t="s">
        <v>35</v>
      </c>
      <c r="N2655" s="11" t="s">
        <v>47</v>
      </c>
      <c r="O2655" s="11" t="s">
        <v>48</v>
      </c>
      <c r="P2655" s="11" t="s">
        <v>76</v>
      </c>
      <c r="Q2655" s="11" t="s">
        <v>39</v>
      </c>
      <c r="R2655" s="11" cm="1">
        <f t="array" ref="R2655">_xlfn.IFS(Table3[[#This Row],[Performance Levels]]="Exceeds",4,Table3[[#This Row],[Performance Levels]]="Fully Meets",3,Table3[[#This Row],[Performance Levels]]="PIP",1,Table3[[#This Row],[Performance Levels]]="Needs Improvement",2)</f>
        <v>3</v>
      </c>
      <c r="S2655" s="11">
        <v>2</v>
      </c>
      <c r="T2655" s="11" t="str" cm="1">
        <f t="array" ref="T2655">_xlfn.IFS(S2655&lt;=2,"Excellent",S2655=3,"Average",S2655&lt;=5,"Poor")</f>
        <v>Excellent</v>
      </c>
      <c r="U2655" s="9">
        <v>45007</v>
      </c>
      <c r="V2655" s="11">
        <v>5</v>
      </c>
      <c r="W2655" s="11" t="str" cm="1">
        <f t="array" ref="W2655">_xlfn.IFS(S2655&lt;=2,"High",S2655=3,"Moderate",S2655&lt;=5,"Low")</f>
        <v>High</v>
      </c>
      <c r="X2655" s="11">
        <v>1</v>
      </c>
      <c r="Y2655" s="11" t="str" cm="1">
        <f t="array" ref="Y2655">_xlfn.IFS(S2655&lt;=2,"High",S2655=3,"Moderate",S2655&lt;=5,"Low")</f>
        <v>High</v>
      </c>
      <c r="Z2655" s="11">
        <v>3</v>
      </c>
      <c r="AA2655" s="11" t="str" cm="1">
        <f t="array" ref="AA2655">_xlfn.IFS(S2655&lt;=2,"High",S2655=3,"Moderate",S2655&lt;=5,"Low")</f>
        <v>High</v>
      </c>
      <c r="AB2655" s="9">
        <v>45019</v>
      </c>
      <c r="AC2655" s="11" t="s">
        <v>40</v>
      </c>
      <c r="AD2655" s="11" t="s">
        <v>41</v>
      </c>
      <c r="AE2655" s="11" t="s">
        <v>72</v>
      </c>
      <c r="AF2655" s="11">
        <v>2</v>
      </c>
      <c r="AG2655" s="12">
        <v>955.32</v>
      </c>
      <c r="AH2655" s="11">
        <v>47</v>
      </c>
      <c r="AI2655" s="11" t="str" cm="1">
        <f t="array" ref="AI2655">_xlfn.IFS(AH2655&lt;=25,"Young",AH2655&lt;=50,"Adult",AH2655&gt;50,"Old")</f>
        <v>Adult</v>
      </c>
    </row>
    <row r="2656" spans="1:35" x14ac:dyDescent="0.35">
      <c r="A2656" s="7">
        <v>3209</v>
      </c>
      <c r="B2656" s="5">
        <v>44310</v>
      </c>
      <c r="C2656" s="6">
        <f t="shared" ca="1" si="41"/>
        <v>5.072222222222222</v>
      </c>
      <c r="D2656" s="7" t="s">
        <v>105</v>
      </c>
      <c r="E2656" s="7" t="s">
        <v>53</v>
      </c>
      <c r="F2656" s="7" t="s">
        <v>29</v>
      </c>
      <c r="G2656" s="7" t="s">
        <v>30</v>
      </c>
      <c r="H2656" s="7" t="s">
        <v>44</v>
      </c>
      <c r="I2656" s="7" t="s">
        <v>54</v>
      </c>
      <c r="J2656" s="7" t="s">
        <v>33</v>
      </c>
      <c r="K2656" s="7" t="s">
        <v>64</v>
      </c>
      <c r="L2656" s="5">
        <v>30392</v>
      </c>
      <c r="M2656" s="7" t="s">
        <v>35</v>
      </c>
      <c r="N2656" s="7" t="s">
        <v>47</v>
      </c>
      <c r="O2656" s="7" t="s">
        <v>48</v>
      </c>
      <c r="P2656" s="7" t="s">
        <v>38</v>
      </c>
      <c r="Q2656" s="7" t="s">
        <v>39</v>
      </c>
      <c r="R2656" s="7" cm="1">
        <f t="array" ref="R2656">_xlfn.IFS(Table3[[#This Row],[Performance Levels]]="Exceeds",4,Table3[[#This Row],[Performance Levels]]="Fully Meets",3,Table3[[#This Row],[Performance Levels]]="PIP",1,Table3[[#This Row],[Performance Levels]]="Needs Improvement",2)</f>
        <v>3</v>
      </c>
      <c r="S2656" s="7">
        <v>5</v>
      </c>
      <c r="T2656" s="7" t="str" cm="1">
        <f t="array" ref="T2656">_xlfn.IFS(S2656&lt;=2,"Excellent",S2656=3,"Average",S2656&lt;=5,"Poor")</f>
        <v>Poor</v>
      </c>
      <c r="U2656" s="5">
        <v>44939</v>
      </c>
      <c r="V2656" s="7">
        <v>3</v>
      </c>
      <c r="W2656" s="7" t="str" cm="1">
        <f t="array" ref="W2656">_xlfn.IFS(S2656&lt;=2,"High",S2656=3,"Moderate",S2656&lt;=5,"Low")</f>
        <v>Low</v>
      </c>
      <c r="X2656" s="7">
        <v>3</v>
      </c>
      <c r="Y2656" s="7" t="str" cm="1">
        <f t="array" ref="Y2656">_xlfn.IFS(S2656&lt;=2,"High",S2656=3,"Moderate",S2656&lt;=5,"Low")</f>
        <v>Low</v>
      </c>
      <c r="Z2656" s="7">
        <v>1</v>
      </c>
      <c r="AA2656" s="7" t="str" cm="1">
        <f t="array" ref="AA2656">_xlfn.IFS(S2656&lt;=2,"High",S2656=3,"Moderate",S2656&lt;=5,"Low")</f>
        <v>Low</v>
      </c>
      <c r="AB2656" s="5">
        <v>44991</v>
      </c>
      <c r="AC2656" s="7" t="s">
        <v>61</v>
      </c>
      <c r="AD2656" s="7" t="s">
        <v>41</v>
      </c>
      <c r="AE2656" s="7" t="s">
        <v>51</v>
      </c>
      <c r="AF2656" s="7">
        <v>5</v>
      </c>
      <c r="AG2656" s="8">
        <v>259.70999999999998</v>
      </c>
      <c r="AH2656" s="7">
        <v>38</v>
      </c>
      <c r="AI2656" s="7" t="str" cm="1">
        <f t="array" ref="AI2656">_xlfn.IFS(AH2656&lt;=25,"Young",AH2656&lt;=50,"Adult",AH2656&gt;50,"Old")</f>
        <v>Adult</v>
      </c>
    </row>
    <row r="2657" spans="1:35" x14ac:dyDescent="0.35">
      <c r="A2657" s="11">
        <v>3210</v>
      </c>
      <c r="B2657" s="9">
        <v>43963</v>
      </c>
      <c r="C2657" s="10">
        <f t="shared" ca="1" si="41"/>
        <v>6.0222222222222221</v>
      </c>
      <c r="D2657" s="11" t="s">
        <v>27</v>
      </c>
      <c r="E2657" s="11" t="s">
        <v>73</v>
      </c>
      <c r="F2657" s="11" t="s">
        <v>29</v>
      </c>
      <c r="G2657" s="11" t="s">
        <v>54</v>
      </c>
      <c r="H2657" s="11" t="s">
        <v>44</v>
      </c>
      <c r="I2657" s="11" t="s">
        <v>54</v>
      </c>
      <c r="J2657" s="11" t="s">
        <v>33</v>
      </c>
      <c r="K2657" s="11" t="s">
        <v>46</v>
      </c>
      <c r="L2657" s="9">
        <v>34133</v>
      </c>
      <c r="M2657" s="11" t="s">
        <v>35</v>
      </c>
      <c r="N2657" s="11" t="s">
        <v>36</v>
      </c>
      <c r="O2657" s="11" t="s">
        <v>48</v>
      </c>
      <c r="P2657" s="11" t="s">
        <v>76</v>
      </c>
      <c r="Q2657" s="11" t="s">
        <v>39</v>
      </c>
      <c r="R2657" s="11" cm="1">
        <f t="array" ref="R2657">_xlfn.IFS(Table3[[#This Row],[Performance Levels]]="Exceeds",4,Table3[[#This Row],[Performance Levels]]="Fully Meets",3,Table3[[#This Row],[Performance Levels]]="PIP",1,Table3[[#This Row],[Performance Levels]]="Needs Improvement",2)</f>
        <v>3</v>
      </c>
      <c r="S2657" s="11">
        <v>5</v>
      </c>
      <c r="T2657" s="11" t="str" cm="1">
        <f t="array" ref="T2657">_xlfn.IFS(S2657&lt;=2,"Excellent",S2657=3,"Average",S2657&lt;=5,"Poor")</f>
        <v>Poor</v>
      </c>
      <c r="U2657" s="9">
        <v>45118</v>
      </c>
      <c r="V2657" s="11">
        <v>3</v>
      </c>
      <c r="W2657" s="11" t="str" cm="1">
        <f t="array" ref="W2657">_xlfn.IFS(S2657&lt;=2,"High",S2657=3,"Moderate",S2657&lt;=5,"Low")</f>
        <v>Low</v>
      </c>
      <c r="X2657" s="11">
        <v>5</v>
      </c>
      <c r="Y2657" s="11" t="str" cm="1">
        <f t="array" ref="Y2657">_xlfn.IFS(S2657&lt;=2,"High",S2657=3,"Moderate",S2657&lt;=5,"Low")</f>
        <v>Low</v>
      </c>
      <c r="Z2657" s="11">
        <v>1</v>
      </c>
      <c r="AA2657" s="11" t="str" cm="1">
        <f t="array" ref="AA2657">_xlfn.IFS(S2657&lt;=2,"High",S2657=3,"Moderate",S2657&lt;=5,"Low")</f>
        <v>Low</v>
      </c>
      <c r="AB2657" s="9">
        <v>44926</v>
      </c>
      <c r="AC2657" s="11" t="s">
        <v>61</v>
      </c>
      <c r="AD2657" s="11" t="s">
        <v>50</v>
      </c>
      <c r="AE2657" s="11" t="s">
        <v>42</v>
      </c>
      <c r="AF2657" s="11">
        <v>2</v>
      </c>
      <c r="AG2657" s="12">
        <v>128.88999999999999</v>
      </c>
      <c r="AH2657" s="11">
        <v>27</v>
      </c>
      <c r="AI2657" s="11" t="str" cm="1">
        <f t="array" ref="AI2657">_xlfn.IFS(AH2657&lt;=25,"Young",AH2657&lt;=50,"Adult",AH2657&gt;50,"Old")</f>
        <v>Adult</v>
      </c>
    </row>
    <row r="2658" spans="1:35" x14ac:dyDescent="0.35">
      <c r="A2658" s="7">
        <v>3211</v>
      </c>
      <c r="B2658" s="5">
        <v>45069</v>
      </c>
      <c r="C2658" s="6">
        <f t="shared" ca="1" si="41"/>
        <v>2.9916666666666667</v>
      </c>
      <c r="D2658" s="7" t="s">
        <v>105</v>
      </c>
      <c r="E2658" s="7" t="s">
        <v>84</v>
      </c>
      <c r="F2658" s="7" t="s">
        <v>29</v>
      </c>
      <c r="G2658" s="7" t="s">
        <v>45</v>
      </c>
      <c r="H2658" s="7" t="s">
        <v>55</v>
      </c>
      <c r="I2658" s="7" t="s">
        <v>45</v>
      </c>
      <c r="J2658" s="7" t="s">
        <v>33</v>
      </c>
      <c r="K2658" s="7" t="s">
        <v>57</v>
      </c>
      <c r="L2658" s="5">
        <v>20327</v>
      </c>
      <c r="M2658" s="7" t="s">
        <v>35</v>
      </c>
      <c r="N2658" s="7" t="s">
        <v>36</v>
      </c>
      <c r="O2658" s="7" t="s">
        <v>59</v>
      </c>
      <c r="P2658" s="7" t="s">
        <v>66</v>
      </c>
      <c r="Q2658" s="7" t="s">
        <v>39</v>
      </c>
      <c r="R2658" s="7" cm="1">
        <f t="array" ref="R2658">_xlfn.IFS(Table3[[#This Row],[Performance Levels]]="Exceeds",4,Table3[[#This Row],[Performance Levels]]="Fully Meets",3,Table3[[#This Row],[Performance Levels]]="PIP",1,Table3[[#This Row],[Performance Levels]]="Needs Improvement",2)</f>
        <v>3</v>
      </c>
      <c r="S2658" s="7">
        <v>2</v>
      </c>
      <c r="T2658" s="7" t="str" cm="1">
        <f t="array" ref="T2658">_xlfn.IFS(S2658&lt;=2,"Excellent",S2658=3,"Average",S2658&lt;=5,"Poor")</f>
        <v>Excellent</v>
      </c>
      <c r="U2658" s="5">
        <v>44843</v>
      </c>
      <c r="V2658" s="7">
        <v>1</v>
      </c>
      <c r="W2658" s="7" t="str" cm="1">
        <f t="array" ref="W2658">_xlfn.IFS(S2658&lt;=2,"High",S2658=3,"Moderate",S2658&lt;=5,"Low")</f>
        <v>High</v>
      </c>
      <c r="X2658" s="7">
        <v>5</v>
      </c>
      <c r="Y2658" s="7" t="str" cm="1">
        <f t="array" ref="Y2658">_xlfn.IFS(S2658&lt;=2,"High",S2658=3,"Moderate",S2658&lt;=5,"Low")</f>
        <v>High</v>
      </c>
      <c r="Z2658" s="7">
        <v>3</v>
      </c>
      <c r="AA2658" s="7" t="str" cm="1">
        <f t="array" ref="AA2658">_xlfn.IFS(S2658&lt;=2,"High",S2658=3,"Moderate",S2658&lt;=5,"Low")</f>
        <v>High</v>
      </c>
      <c r="AB2658" s="5">
        <v>44847</v>
      </c>
      <c r="AC2658" s="7" t="s">
        <v>49</v>
      </c>
      <c r="AD2658" s="7" t="s">
        <v>50</v>
      </c>
      <c r="AE2658" s="7" t="s">
        <v>51</v>
      </c>
      <c r="AF2658" s="7">
        <v>4</v>
      </c>
      <c r="AG2658" s="8">
        <v>513.76</v>
      </c>
      <c r="AH2658" s="7">
        <v>68</v>
      </c>
      <c r="AI2658" s="7" t="str" cm="1">
        <f t="array" ref="AI2658">_xlfn.IFS(AH2658&lt;=25,"Young",AH2658&lt;=50,"Adult",AH2658&gt;50,"Old")</f>
        <v>Old</v>
      </c>
    </row>
    <row r="2659" spans="1:35" x14ac:dyDescent="0.35">
      <c r="A2659" s="11">
        <v>3212</v>
      </c>
      <c r="B2659" s="9">
        <v>44192</v>
      </c>
      <c r="C2659" s="10">
        <f t="shared" ca="1" si="41"/>
        <v>5.3972222222222221</v>
      </c>
      <c r="D2659" s="11" t="s">
        <v>105</v>
      </c>
      <c r="E2659" s="11" t="s">
        <v>93</v>
      </c>
      <c r="F2659" s="11" t="s">
        <v>107</v>
      </c>
      <c r="G2659" s="11" t="s">
        <v>54</v>
      </c>
      <c r="H2659" s="11" t="s">
        <v>31</v>
      </c>
      <c r="I2659" s="11" t="s">
        <v>45</v>
      </c>
      <c r="J2659" s="11" t="s">
        <v>33</v>
      </c>
      <c r="K2659" s="11" t="s">
        <v>69</v>
      </c>
      <c r="L2659" s="9">
        <v>26480</v>
      </c>
      <c r="M2659" s="11" t="s">
        <v>35</v>
      </c>
      <c r="N2659" s="11" t="s">
        <v>47</v>
      </c>
      <c r="O2659" s="11" t="s">
        <v>83</v>
      </c>
      <c r="P2659" s="11" t="s">
        <v>66</v>
      </c>
      <c r="Q2659" s="11" t="s">
        <v>39</v>
      </c>
      <c r="R2659" s="11" cm="1">
        <f t="array" ref="R2659">_xlfn.IFS(Table3[[#This Row],[Performance Levels]]="Exceeds",4,Table3[[#This Row],[Performance Levels]]="Fully Meets",3,Table3[[#This Row],[Performance Levels]]="PIP",1,Table3[[#This Row],[Performance Levels]]="Needs Improvement",2)</f>
        <v>3</v>
      </c>
      <c r="S2659" s="11">
        <v>5</v>
      </c>
      <c r="T2659" s="11" t="str" cm="1">
        <f t="array" ref="T2659">_xlfn.IFS(S2659&lt;=2,"Excellent",S2659=3,"Average",S2659&lt;=5,"Poor")</f>
        <v>Poor</v>
      </c>
      <c r="U2659" s="9">
        <v>44994</v>
      </c>
      <c r="V2659" s="11">
        <v>2</v>
      </c>
      <c r="W2659" s="11" t="str" cm="1">
        <f t="array" ref="W2659">_xlfn.IFS(S2659&lt;=2,"High",S2659=3,"Moderate",S2659&lt;=5,"Low")</f>
        <v>Low</v>
      </c>
      <c r="X2659" s="11">
        <v>5</v>
      </c>
      <c r="Y2659" s="11" t="str" cm="1">
        <f t="array" ref="Y2659">_xlfn.IFS(S2659&lt;=2,"High",S2659=3,"Moderate",S2659&lt;=5,"Low")</f>
        <v>Low</v>
      </c>
      <c r="Z2659" s="11">
        <v>4</v>
      </c>
      <c r="AA2659" s="11" t="str" cm="1">
        <f t="array" ref="AA2659">_xlfn.IFS(S2659&lt;=2,"High",S2659=3,"Moderate",S2659&lt;=5,"Low")</f>
        <v>Low</v>
      </c>
      <c r="AB2659" s="9">
        <v>44946</v>
      </c>
      <c r="AC2659" s="11" t="s">
        <v>49</v>
      </c>
      <c r="AD2659" s="11" t="s">
        <v>50</v>
      </c>
      <c r="AE2659" s="11" t="s">
        <v>42</v>
      </c>
      <c r="AF2659" s="11">
        <v>2</v>
      </c>
      <c r="AG2659" s="12">
        <v>944.89</v>
      </c>
      <c r="AH2659" s="11">
        <v>48</v>
      </c>
      <c r="AI2659" s="11" t="str" cm="1">
        <f t="array" ref="AI2659">_xlfn.IFS(AH2659&lt;=25,"Young",AH2659&lt;=50,"Adult",AH2659&gt;50,"Old")</f>
        <v>Adult</v>
      </c>
    </row>
    <row r="2660" spans="1:35" x14ac:dyDescent="0.35">
      <c r="A2660" s="7">
        <v>3213</v>
      </c>
      <c r="B2660" s="5">
        <v>43421</v>
      </c>
      <c r="C2660" s="6">
        <f t="shared" ca="1" si="41"/>
        <v>7.5083333333333337</v>
      </c>
      <c r="D2660" s="7" t="s">
        <v>27</v>
      </c>
      <c r="E2660" s="7" t="s">
        <v>73</v>
      </c>
      <c r="F2660" s="7" t="s">
        <v>29</v>
      </c>
      <c r="G2660" s="7" t="s">
        <v>54</v>
      </c>
      <c r="H2660" s="7" t="s">
        <v>44</v>
      </c>
      <c r="I2660" s="7" t="s">
        <v>45</v>
      </c>
      <c r="J2660" s="7" t="s">
        <v>33</v>
      </c>
      <c r="K2660" s="7" t="s">
        <v>69</v>
      </c>
      <c r="L2660" s="5">
        <v>19173</v>
      </c>
      <c r="M2660" s="7" t="s">
        <v>35</v>
      </c>
      <c r="N2660" s="7" t="s">
        <v>47</v>
      </c>
      <c r="O2660" s="7" t="s">
        <v>48</v>
      </c>
      <c r="P2660" s="7" t="s">
        <v>38</v>
      </c>
      <c r="Q2660" s="7" t="s">
        <v>39</v>
      </c>
      <c r="R2660" s="7" cm="1">
        <f t="array" ref="R2660">_xlfn.IFS(Table3[[#This Row],[Performance Levels]]="Exceeds",4,Table3[[#This Row],[Performance Levels]]="Fully Meets",3,Table3[[#This Row],[Performance Levels]]="PIP",1,Table3[[#This Row],[Performance Levels]]="Needs Improvement",2)</f>
        <v>3</v>
      </c>
      <c r="S2660" s="7">
        <v>2</v>
      </c>
      <c r="T2660" s="7" t="str" cm="1">
        <f t="array" ref="T2660">_xlfn.IFS(S2660&lt;=2,"Excellent",S2660=3,"Average",S2660&lt;=5,"Poor")</f>
        <v>Excellent</v>
      </c>
      <c r="U2660" s="5">
        <v>44934</v>
      </c>
      <c r="V2660" s="7">
        <v>2</v>
      </c>
      <c r="W2660" s="7" t="str" cm="1">
        <f t="array" ref="W2660">_xlfn.IFS(S2660&lt;=2,"High",S2660=3,"Moderate",S2660&lt;=5,"Low")</f>
        <v>High</v>
      </c>
      <c r="X2660" s="7">
        <v>5</v>
      </c>
      <c r="Y2660" s="7" t="str" cm="1">
        <f t="array" ref="Y2660">_xlfn.IFS(S2660&lt;=2,"High",S2660=3,"Moderate",S2660&lt;=5,"Low")</f>
        <v>High</v>
      </c>
      <c r="Z2660" s="7">
        <v>1</v>
      </c>
      <c r="AA2660" s="7" t="str" cm="1">
        <f t="array" ref="AA2660">_xlfn.IFS(S2660&lt;=2,"High",S2660=3,"Moderate",S2660&lt;=5,"Low")</f>
        <v>High</v>
      </c>
      <c r="AB2660" s="5">
        <v>45025</v>
      </c>
      <c r="AC2660" s="7" t="s">
        <v>91</v>
      </c>
      <c r="AD2660" s="7" t="s">
        <v>50</v>
      </c>
      <c r="AE2660" s="7" t="s">
        <v>72</v>
      </c>
      <c r="AF2660" s="7">
        <v>2</v>
      </c>
      <c r="AG2660" s="8">
        <v>494.29</v>
      </c>
      <c r="AH2660" s="7">
        <v>66</v>
      </c>
      <c r="AI2660" s="7" t="str" cm="1">
        <f t="array" ref="AI2660">_xlfn.IFS(AH2660&lt;=25,"Young",AH2660&lt;=50,"Adult",AH2660&gt;50,"Old")</f>
        <v>Old</v>
      </c>
    </row>
    <row r="2661" spans="1:35" x14ac:dyDescent="0.35">
      <c r="A2661" s="11">
        <v>3214</v>
      </c>
      <c r="B2661" s="9">
        <v>43662</v>
      </c>
      <c r="C2661" s="10">
        <f t="shared" ca="1" si="41"/>
        <v>6.8444444444444441</v>
      </c>
      <c r="D2661" s="11" t="s">
        <v>27</v>
      </c>
      <c r="E2661" s="11" t="s">
        <v>93</v>
      </c>
      <c r="F2661" s="11" t="s">
        <v>29</v>
      </c>
      <c r="G2661" s="11" t="s">
        <v>45</v>
      </c>
      <c r="H2661" s="11" t="s">
        <v>55</v>
      </c>
      <c r="I2661" s="11" t="s">
        <v>32</v>
      </c>
      <c r="J2661" s="11" t="s">
        <v>33</v>
      </c>
      <c r="K2661" s="11" t="s">
        <v>64</v>
      </c>
      <c r="L2661" s="9">
        <v>26655</v>
      </c>
      <c r="M2661" s="11" t="s">
        <v>35</v>
      </c>
      <c r="N2661" s="11" t="s">
        <v>36</v>
      </c>
      <c r="O2661" s="11" t="s">
        <v>83</v>
      </c>
      <c r="P2661" s="11" t="s">
        <v>38</v>
      </c>
      <c r="Q2661" s="11" t="s">
        <v>39</v>
      </c>
      <c r="R2661" s="11" cm="1">
        <f t="array" ref="R2661">_xlfn.IFS(Table3[[#This Row],[Performance Levels]]="Exceeds",4,Table3[[#This Row],[Performance Levels]]="Fully Meets",3,Table3[[#This Row],[Performance Levels]]="PIP",1,Table3[[#This Row],[Performance Levels]]="Needs Improvement",2)</f>
        <v>3</v>
      </c>
      <c r="S2661" s="11">
        <v>2</v>
      </c>
      <c r="T2661" s="11" t="str" cm="1">
        <f t="array" ref="T2661">_xlfn.IFS(S2661&lt;=2,"Excellent",S2661=3,"Average",S2661&lt;=5,"Poor")</f>
        <v>Excellent</v>
      </c>
      <c r="U2661" s="9">
        <v>45030</v>
      </c>
      <c r="V2661" s="11">
        <v>3</v>
      </c>
      <c r="W2661" s="11" t="str" cm="1">
        <f t="array" ref="W2661">_xlfn.IFS(S2661&lt;=2,"High",S2661=3,"Moderate",S2661&lt;=5,"Low")</f>
        <v>High</v>
      </c>
      <c r="X2661" s="11">
        <v>1</v>
      </c>
      <c r="Y2661" s="11" t="str" cm="1">
        <f t="array" ref="Y2661">_xlfn.IFS(S2661&lt;=2,"High",S2661=3,"Moderate",S2661&lt;=5,"Low")</f>
        <v>High</v>
      </c>
      <c r="Z2661" s="11">
        <v>2</v>
      </c>
      <c r="AA2661" s="11" t="str" cm="1">
        <f t="array" ref="AA2661">_xlfn.IFS(S2661&lt;=2,"High",S2661=3,"Moderate",S2661&lt;=5,"Low")</f>
        <v>High</v>
      </c>
      <c r="AB2661" s="9">
        <v>44951</v>
      </c>
      <c r="AC2661" s="11" t="s">
        <v>61</v>
      </c>
      <c r="AD2661" s="11" t="s">
        <v>41</v>
      </c>
      <c r="AE2661" s="11" t="s">
        <v>51</v>
      </c>
      <c r="AF2661" s="11">
        <v>4</v>
      </c>
      <c r="AG2661" s="12">
        <v>521.04999999999995</v>
      </c>
      <c r="AH2661" s="11">
        <v>47</v>
      </c>
      <c r="AI2661" s="11" t="str" cm="1">
        <f t="array" ref="AI2661">_xlfn.IFS(AH2661&lt;=25,"Young",AH2661&lt;=50,"Adult",AH2661&gt;50,"Old")</f>
        <v>Adult</v>
      </c>
    </row>
    <row r="2662" spans="1:35" x14ac:dyDescent="0.35">
      <c r="A2662" s="7">
        <v>3215</v>
      </c>
      <c r="B2662" s="5">
        <v>43855</v>
      </c>
      <c r="C2662" s="6">
        <f t="shared" ca="1" si="41"/>
        <v>6.3194444444444446</v>
      </c>
      <c r="D2662" s="7" t="s">
        <v>105</v>
      </c>
      <c r="E2662" s="7" t="s">
        <v>84</v>
      </c>
      <c r="F2662" s="7" t="s">
        <v>29</v>
      </c>
      <c r="G2662" s="7" t="s">
        <v>30</v>
      </c>
      <c r="H2662" s="7" t="s">
        <v>44</v>
      </c>
      <c r="I2662" s="7" t="s">
        <v>45</v>
      </c>
      <c r="J2662" s="7" t="s">
        <v>33</v>
      </c>
      <c r="K2662" s="7" t="s">
        <v>57</v>
      </c>
      <c r="L2662" s="5">
        <v>26818</v>
      </c>
      <c r="M2662" s="7" t="s">
        <v>35</v>
      </c>
      <c r="N2662" s="7" t="s">
        <v>47</v>
      </c>
      <c r="O2662" s="7" t="s">
        <v>37</v>
      </c>
      <c r="P2662" s="7" t="s">
        <v>76</v>
      </c>
      <c r="Q2662" s="7" t="s">
        <v>39</v>
      </c>
      <c r="R2662" s="7" cm="1">
        <f t="array" ref="R2662">_xlfn.IFS(Table3[[#This Row],[Performance Levels]]="Exceeds",4,Table3[[#This Row],[Performance Levels]]="Fully Meets",3,Table3[[#This Row],[Performance Levels]]="PIP",1,Table3[[#This Row],[Performance Levels]]="Needs Improvement",2)</f>
        <v>3</v>
      </c>
      <c r="S2662" s="7">
        <v>3</v>
      </c>
      <c r="T2662" s="7" t="str" cm="1">
        <f t="array" ref="T2662">_xlfn.IFS(S2662&lt;=2,"Excellent",S2662=3,"Average",S2662&lt;=5,"Poor")</f>
        <v>Average</v>
      </c>
      <c r="U2662" s="5">
        <v>44877</v>
      </c>
      <c r="V2662" s="7">
        <v>4</v>
      </c>
      <c r="W2662" s="7" t="str" cm="1">
        <f t="array" ref="W2662">_xlfn.IFS(S2662&lt;=2,"High",S2662=3,"Moderate",S2662&lt;=5,"Low")</f>
        <v>Moderate</v>
      </c>
      <c r="X2662" s="7">
        <v>3</v>
      </c>
      <c r="Y2662" s="7" t="str" cm="1">
        <f t="array" ref="Y2662">_xlfn.IFS(S2662&lt;=2,"High",S2662=3,"Moderate",S2662&lt;=5,"Low")</f>
        <v>Moderate</v>
      </c>
      <c r="Z2662" s="7">
        <v>5</v>
      </c>
      <c r="AA2662" s="7" t="str" cm="1">
        <f t="array" ref="AA2662">_xlfn.IFS(S2662&lt;=2,"High",S2662=3,"Moderate",S2662&lt;=5,"Low")</f>
        <v>Moderate</v>
      </c>
      <c r="AB2662" s="5">
        <v>45113</v>
      </c>
      <c r="AC2662" s="7" t="s">
        <v>91</v>
      </c>
      <c r="AD2662" s="7" t="s">
        <v>50</v>
      </c>
      <c r="AE2662" s="7" t="s">
        <v>42</v>
      </c>
      <c r="AF2662" s="7">
        <v>3</v>
      </c>
      <c r="AG2662" s="8">
        <v>183.77</v>
      </c>
      <c r="AH2662" s="7">
        <v>47</v>
      </c>
      <c r="AI2662" s="7" t="str" cm="1">
        <f t="array" ref="AI2662">_xlfn.IFS(AH2662&lt;=25,"Young",AH2662&lt;=50,"Adult",AH2662&gt;50,"Old")</f>
        <v>Adult</v>
      </c>
    </row>
    <row r="2663" spans="1:35" x14ac:dyDescent="0.35">
      <c r="A2663" s="11">
        <v>3216</v>
      </c>
      <c r="B2663" s="9">
        <v>44424</v>
      </c>
      <c r="C2663" s="10">
        <f t="shared" ca="1" si="41"/>
        <v>4.7611111111111111</v>
      </c>
      <c r="D2663" s="11" t="s">
        <v>27</v>
      </c>
      <c r="E2663" s="11" t="s">
        <v>86</v>
      </c>
      <c r="F2663" s="11" t="s">
        <v>29</v>
      </c>
      <c r="G2663" s="11" t="s">
        <v>45</v>
      </c>
      <c r="H2663" s="11" t="s">
        <v>44</v>
      </c>
      <c r="I2663" s="11" t="s">
        <v>32</v>
      </c>
      <c r="J2663" s="11" t="s">
        <v>33</v>
      </c>
      <c r="K2663" s="11" t="s">
        <v>96</v>
      </c>
      <c r="L2663" s="9">
        <v>26357</v>
      </c>
      <c r="M2663" s="11" t="s">
        <v>35</v>
      </c>
      <c r="N2663" s="11" t="s">
        <v>36</v>
      </c>
      <c r="O2663" s="11" t="s">
        <v>59</v>
      </c>
      <c r="P2663" s="11" t="s">
        <v>76</v>
      </c>
      <c r="Q2663" s="11" t="s">
        <v>39</v>
      </c>
      <c r="R2663" s="11" cm="1">
        <f t="array" ref="R2663">_xlfn.IFS(Table3[[#This Row],[Performance Levels]]="Exceeds",4,Table3[[#This Row],[Performance Levels]]="Fully Meets",3,Table3[[#This Row],[Performance Levels]]="PIP",1,Table3[[#This Row],[Performance Levels]]="Needs Improvement",2)</f>
        <v>3</v>
      </c>
      <c r="S2663" s="11">
        <v>5</v>
      </c>
      <c r="T2663" s="11" t="str" cm="1">
        <f t="array" ref="T2663">_xlfn.IFS(S2663&lt;=2,"Excellent",S2663=3,"Average",S2663&lt;=5,"Poor")</f>
        <v>Poor</v>
      </c>
      <c r="U2663" s="9">
        <v>45014</v>
      </c>
      <c r="V2663" s="11">
        <v>1</v>
      </c>
      <c r="W2663" s="11" t="str" cm="1">
        <f t="array" ref="W2663">_xlfn.IFS(S2663&lt;=2,"High",S2663=3,"Moderate",S2663&lt;=5,"Low")</f>
        <v>Low</v>
      </c>
      <c r="X2663" s="11">
        <v>4</v>
      </c>
      <c r="Y2663" s="11" t="str" cm="1">
        <f t="array" ref="Y2663">_xlfn.IFS(S2663&lt;=2,"High",S2663=3,"Moderate",S2663&lt;=5,"Low")</f>
        <v>Low</v>
      </c>
      <c r="Z2663" s="11">
        <v>3</v>
      </c>
      <c r="AA2663" s="11" t="str" cm="1">
        <f t="array" ref="AA2663">_xlfn.IFS(S2663&lt;=2,"High",S2663=3,"Moderate",S2663&lt;=5,"Low")</f>
        <v>Low</v>
      </c>
      <c r="AB2663" s="9">
        <v>45002</v>
      </c>
      <c r="AC2663" s="11" t="s">
        <v>40</v>
      </c>
      <c r="AD2663" s="11" t="s">
        <v>50</v>
      </c>
      <c r="AE2663" s="11" t="s">
        <v>72</v>
      </c>
      <c r="AF2663" s="11">
        <v>5</v>
      </c>
      <c r="AG2663" s="12">
        <v>143.08000000000001</v>
      </c>
      <c r="AH2663" s="11">
        <v>49</v>
      </c>
      <c r="AI2663" s="11" t="str" cm="1">
        <f t="array" ref="AI2663">_xlfn.IFS(AH2663&lt;=25,"Young",AH2663&lt;=50,"Adult",AH2663&gt;50,"Old")</f>
        <v>Adult</v>
      </c>
    </row>
    <row r="2664" spans="1:35" x14ac:dyDescent="0.35">
      <c r="A2664" s="7">
        <v>3217</v>
      </c>
      <c r="B2664" s="5">
        <v>43485</v>
      </c>
      <c r="C2664" s="6">
        <f t="shared" ca="1" si="41"/>
        <v>7.333333333333333</v>
      </c>
      <c r="D2664" s="7" t="s">
        <v>105</v>
      </c>
      <c r="E2664" s="7" t="s">
        <v>68</v>
      </c>
      <c r="F2664" s="7" t="s">
        <v>107</v>
      </c>
      <c r="G2664" s="7" t="s">
        <v>30</v>
      </c>
      <c r="H2664" s="7" t="s">
        <v>55</v>
      </c>
      <c r="I2664" s="7" t="s">
        <v>54</v>
      </c>
      <c r="J2664" s="7" t="s">
        <v>33</v>
      </c>
      <c r="K2664" s="7" t="s">
        <v>64</v>
      </c>
      <c r="L2664" s="5">
        <v>25109</v>
      </c>
      <c r="M2664" s="7" t="s">
        <v>35</v>
      </c>
      <c r="N2664" s="7" t="s">
        <v>36</v>
      </c>
      <c r="O2664" s="7" t="s">
        <v>37</v>
      </c>
      <c r="P2664" s="7" t="s">
        <v>60</v>
      </c>
      <c r="Q2664" s="7" t="s">
        <v>39</v>
      </c>
      <c r="R2664" s="7" cm="1">
        <f t="array" ref="R2664">_xlfn.IFS(Table3[[#This Row],[Performance Levels]]="Exceeds",4,Table3[[#This Row],[Performance Levels]]="Fully Meets",3,Table3[[#This Row],[Performance Levels]]="PIP",1,Table3[[#This Row],[Performance Levels]]="Needs Improvement",2)</f>
        <v>3</v>
      </c>
      <c r="S2664" s="7">
        <v>3</v>
      </c>
      <c r="T2664" s="7" t="str" cm="1">
        <f t="array" ref="T2664">_xlfn.IFS(S2664&lt;=2,"Excellent",S2664=3,"Average",S2664&lt;=5,"Poor")</f>
        <v>Average</v>
      </c>
      <c r="U2664" s="5">
        <v>44866</v>
      </c>
      <c r="V2664" s="7">
        <v>1</v>
      </c>
      <c r="W2664" s="7" t="str" cm="1">
        <f t="array" ref="W2664">_xlfn.IFS(S2664&lt;=2,"High",S2664=3,"Moderate",S2664&lt;=5,"Low")</f>
        <v>Moderate</v>
      </c>
      <c r="X2664" s="7">
        <v>2</v>
      </c>
      <c r="Y2664" s="7" t="str" cm="1">
        <f t="array" ref="Y2664">_xlfn.IFS(S2664&lt;=2,"High",S2664=3,"Moderate",S2664&lt;=5,"Low")</f>
        <v>Moderate</v>
      </c>
      <c r="Z2664" s="7">
        <v>1</v>
      </c>
      <c r="AA2664" s="7" t="str" cm="1">
        <f t="array" ref="AA2664">_xlfn.IFS(S2664&lt;=2,"High",S2664=3,"Moderate",S2664&lt;=5,"Low")</f>
        <v>Moderate</v>
      </c>
      <c r="AB2664" s="5">
        <v>45086</v>
      </c>
      <c r="AC2664" s="7" t="s">
        <v>49</v>
      </c>
      <c r="AD2664" s="7" t="s">
        <v>50</v>
      </c>
      <c r="AE2664" s="7" t="s">
        <v>72</v>
      </c>
      <c r="AF2664" s="7">
        <v>3</v>
      </c>
      <c r="AG2664" s="8">
        <v>723.2</v>
      </c>
      <c r="AH2664" s="7">
        <v>51</v>
      </c>
      <c r="AI2664" s="7" t="str" cm="1">
        <f t="array" ref="AI2664">_xlfn.IFS(AH2664&lt;=25,"Young",AH2664&lt;=50,"Adult",AH2664&gt;50,"Old")</f>
        <v>Old</v>
      </c>
    </row>
    <row r="2665" spans="1:35" x14ac:dyDescent="0.35">
      <c r="A2665" s="11">
        <v>3218</v>
      </c>
      <c r="B2665" s="9">
        <v>43347</v>
      </c>
      <c r="C2665" s="10">
        <f t="shared" ca="1" si="41"/>
        <v>7.7111111111111112</v>
      </c>
      <c r="D2665" s="11" t="s">
        <v>27</v>
      </c>
      <c r="E2665" s="11" t="s">
        <v>84</v>
      </c>
      <c r="F2665" s="11" t="s">
        <v>29</v>
      </c>
      <c r="G2665" s="11" t="s">
        <v>54</v>
      </c>
      <c r="H2665" s="11" t="s">
        <v>31</v>
      </c>
      <c r="I2665" s="11" t="s">
        <v>45</v>
      </c>
      <c r="J2665" s="11" t="s">
        <v>33</v>
      </c>
      <c r="K2665" s="11" t="s">
        <v>69</v>
      </c>
      <c r="L2665" s="9">
        <v>26127</v>
      </c>
      <c r="M2665" s="11" t="s">
        <v>35</v>
      </c>
      <c r="N2665" s="11" t="s">
        <v>47</v>
      </c>
      <c r="O2665" s="11" t="s">
        <v>59</v>
      </c>
      <c r="P2665" s="11" t="s">
        <v>38</v>
      </c>
      <c r="Q2665" s="11" t="s">
        <v>39</v>
      </c>
      <c r="R2665" s="11" cm="1">
        <f t="array" ref="R2665">_xlfn.IFS(Table3[[#This Row],[Performance Levels]]="Exceeds",4,Table3[[#This Row],[Performance Levels]]="Fully Meets",3,Table3[[#This Row],[Performance Levels]]="PIP",1,Table3[[#This Row],[Performance Levels]]="Needs Improvement",2)</f>
        <v>3</v>
      </c>
      <c r="S2665" s="11">
        <v>5</v>
      </c>
      <c r="T2665" s="11" t="str" cm="1">
        <f t="array" ref="T2665">_xlfn.IFS(S2665&lt;=2,"Excellent",S2665=3,"Average",S2665&lt;=5,"Poor")</f>
        <v>Poor</v>
      </c>
      <c r="U2665" s="9">
        <v>44939</v>
      </c>
      <c r="V2665" s="11">
        <v>2</v>
      </c>
      <c r="W2665" s="11" t="str" cm="1">
        <f t="array" ref="W2665">_xlfn.IFS(S2665&lt;=2,"High",S2665=3,"Moderate",S2665&lt;=5,"Low")</f>
        <v>Low</v>
      </c>
      <c r="X2665" s="11">
        <v>2</v>
      </c>
      <c r="Y2665" s="11" t="str" cm="1">
        <f t="array" ref="Y2665">_xlfn.IFS(S2665&lt;=2,"High",S2665=3,"Moderate",S2665&lt;=5,"Low")</f>
        <v>Low</v>
      </c>
      <c r="Z2665" s="11">
        <v>5</v>
      </c>
      <c r="AA2665" s="11" t="str" cm="1">
        <f t="array" ref="AA2665">_xlfn.IFS(S2665&lt;=2,"High",S2665=3,"Moderate",S2665&lt;=5,"Low")</f>
        <v>Low</v>
      </c>
      <c r="AB2665" s="9">
        <v>44947</v>
      </c>
      <c r="AC2665" s="11" t="s">
        <v>40</v>
      </c>
      <c r="AD2665" s="11" t="s">
        <v>50</v>
      </c>
      <c r="AE2665" s="11" t="s">
        <v>51</v>
      </c>
      <c r="AF2665" s="11">
        <v>2</v>
      </c>
      <c r="AG2665" s="12">
        <v>526.6</v>
      </c>
      <c r="AH2665" s="11">
        <v>47</v>
      </c>
      <c r="AI2665" s="11" t="str" cm="1">
        <f t="array" ref="AI2665">_xlfn.IFS(AH2665&lt;=25,"Young",AH2665&lt;=50,"Adult",AH2665&gt;50,"Old")</f>
        <v>Adult</v>
      </c>
    </row>
    <row r="2666" spans="1:35" x14ac:dyDescent="0.35">
      <c r="A2666" s="7">
        <v>3219</v>
      </c>
      <c r="B2666" s="5">
        <v>43728</v>
      </c>
      <c r="C2666" s="6">
        <f t="shared" ca="1" si="41"/>
        <v>6.666666666666667</v>
      </c>
      <c r="D2666" s="7" t="s">
        <v>105</v>
      </c>
      <c r="E2666" s="7" t="s">
        <v>53</v>
      </c>
      <c r="F2666" s="7" t="s">
        <v>29</v>
      </c>
      <c r="G2666" s="7" t="s">
        <v>54</v>
      </c>
      <c r="H2666" s="7" t="s">
        <v>55</v>
      </c>
      <c r="I2666" s="7" t="s">
        <v>54</v>
      </c>
      <c r="J2666" s="7" t="s">
        <v>33</v>
      </c>
      <c r="K2666" s="7" t="s">
        <v>81</v>
      </c>
      <c r="L2666" s="5">
        <v>36754</v>
      </c>
      <c r="M2666" s="7" t="s">
        <v>35</v>
      </c>
      <c r="N2666" s="7" t="s">
        <v>36</v>
      </c>
      <c r="O2666" s="7" t="s">
        <v>71</v>
      </c>
      <c r="P2666" s="7" t="s">
        <v>38</v>
      </c>
      <c r="Q2666" s="7" t="s">
        <v>39</v>
      </c>
      <c r="R2666" s="7" cm="1">
        <f t="array" ref="R2666">_xlfn.IFS(Table3[[#This Row],[Performance Levels]]="Exceeds",4,Table3[[#This Row],[Performance Levels]]="Fully Meets",3,Table3[[#This Row],[Performance Levels]]="PIP",1,Table3[[#This Row],[Performance Levels]]="Needs Improvement",2)</f>
        <v>3</v>
      </c>
      <c r="S2666" s="7">
        <v>3</v>
      </c>
      <c r="T2666" s="7" t="str" cm="1">
        <f t="array" ref="T2666">_xlfn.IFS(S2666&lt;=2,"Excellent",S2666=3,"Average",S2666&lt;=5,"Poor")</f>
        <v>Average</v>
      </c>
      <c r="U2666" s="5">
        <v>44963</v>
      </c>
      <c r="V2666" s="7">
        <v>3</v>
      </c>
      <c r="W2666" s="7" t="str" cm="1">
        <f t="array" ref="W2666">_xlfn.IFS(S2666&lt;=2,"High",S2666=3,"Moderate",S2666&lt;=5,"Low")</f>
        <v>Moderate</v>
      </c>
      <c r="X2666" s="7">
        <v>3</v>
      </c>
      <c r="Y2666" s="7" t="str" cm="1">
        <f t="array" ref="Y2666">_xlfn.IFS(S2666&lt;=2,"High",S2666=3,"Moderate",S2666&lt;=5,"Low")</f>
        <v>Moderate</v>
      </c>
      <c r="Z2666" s="7">
        <v>4</v>
      </c>
      <c r="AA2666" s="7" t="str" cm="1">
        <f t="array" ref="AA2666">_xlfn.IFS(S2666&lt;=2,"High",S2666=3,"Moderate",S2666&lt;=5,"Low")</f>
        <v>Moderate</v>
      </c>
      <c r="AB2666" s="5">
        <v>45013</v>
      </c>
      <c r="AC2666" s="7" t="s">
        <v>91</v>
      </c>
      <c r="AD2666" s="7" t="s">
        <v>50</v>
      </c>
      <c r="AE2666" s="7" t="s">
        <v>72</v>
      </c>
      <c r="AF2666" s="7">
        <v>2</v>
      </c>
      <c r="AG2666" s="8">
        <v>771.06</v>
      </c>
      <c r="AH2666" s="7">
        <v>19</v>
      </c>
      <c r="AI2666" s="7" t="str" cm="1">
        <f t="array" ref="AI2666">_xlfn.IFS(AH2666&lt;=25,"Young",AH2666&lt;=50,"Adult",AH2666&gt;50,"Old")</f>
        <v>Young</v>
      </c>
    </row>
    <row r="2667" spans="1:35" x14ac:dyDescent="0.35">
      <c r="A2667" s="11">
        <v>3220</v>
      </c>
      <c r="B2667" s="9">
        <v>45131</v>
      </c>
      <c r="C2667" s="10">
        <f t="shared" ca="1" si="41"/>
        <v>2.8222222222222224</v>
      </c>
      <c r="D2667" s="11" t="s">
        <v>27</v>
      </c>
      <c r="E2667" s="11" t="s">
        <v>84</v>
      </c>
      <c r="F2667" s="11" t="s">
        <v>29</v>
      </c>
      <c r="G2667" s="11" t="s">
        <v>45</v>
      </c>
      <c r="H2667" s="11" t="s">
        <v>44</v>
      </c>
      <c r="I2667" s="11" t="s">
        <v>54</v>
      </c>
      <c r="J2667" s="11" t="s">
        <v>33</v>
      </c>
      <c r="K2667" s="11" t="s">
        <v>69</v>
      </c>
      <c r="L2667" s="9">
        <v>29505</v>
      </c>
      <c r="M2667" s="11" t="s">
        <v>35</v>
      </c>
      <c r="N2667" s="11" t="s">
        <v>36</v>
      </c>
      <c r="O2667" s="11" t="s">
        <v>59</v>
      </c>
      <c r="P2667" s="11" t="s">
        <v>76</v>
      </c>
      <c r="Q2667" s="11" t="s">
        <v>39</v>
      </c>
      <c r="R2667" s="11" cm="1">
        <f t="array" ref="R2667">_xlfn.IFS(Table3[[#This Row],[Performance Levels]]="Exceeds",4,Table3[[#This Row],[Performance Levels]]="Fully Meets",3,Table3[[#This Row],[Performance Levels]]="PIP",1,Table3[[#This Row],[Performance Levels]]="Needs Improvement",2)</f>
        <v>3</v>
      </c>
      <c r="S2667" s="11">
        <v>1</v>
      </c>
      <c r="T2667" s="11" t="str" cm="1">
        <f t="array" ref="T2667">_xlfn.IFS(S2667&lt;=2,"Excellent",S2667=3,"Average",S2667&lt;=5,"Poor")</f>
        <v>Excellent</v>
      </c>
      <c r="U2667" s="9">
        <v>44795</v>
      </c>
      <c r="V2667" s="11">
        <v>5</v>
      </c>
      <c r="W2667" s="11" t="str" cm="1">
        <f t="array" ref="W2667">_xlfn.IFS(S2667&lt;=2,"High",S2667=3,"Moderate",S2667&lt;=5,"Low")</f>
        <v>High</v>
      </c>
      <c r="X2667" s="11">
        <v>4</v>
      </c>
      <c r="Y2667" s="11" t="str" cm="1">
        <f t="array" ref="Y2667">_xlfn.IFS(S2667&lt;=2,"High",S2667=3,"Moderate",S2667&lt;=5,"Low")</f>
        <v>High</v>
      </c>
      <c r="Z2667" s="11">
        <v>3</v>
      </c>
      <c r="AA2667" s="11" t="str" cm="1">
        <f t="array" ref="AA2667">_xlfn.IFS(S2667&lt;=2,"High",S2667=3,"Moderate",S2667&lt;=5,"Low")</f>
        <v>High</v>
      </c>
      <c r="AB2667" s="9">
        <v>44876</v>
      </c>
      <c r="AC2667" s="11" t="s">
        <v>67</v>
      </c>
      <c r="AD2667" s="11" t="s">
        <v>41</v>
      </c>
      <c r="AE2667" s="11" t="s">
        <v>42</v>
      </c>
      <c r="AF2667" s="11">
        <v>4</v>
      </c>
      <c r="AG2667" s="12">
        <v>839.86</v>
      </c>
      <c r="AH2667" s="11">
        <v>43</v>
      </c>
      <c r="AI2667" s="11" t="str" cm="1">
        <f t="array" ref="AI2667">_xlfn.IFS(AH2667&lt;=25,"Young",AH2667&lt;=50,"Adult",AH2667&gt;50,"Old")</f>
        <v>Adult</v>
      </c>
    </row>
    <row r="2668" spans="1:35" x14ac:dyDescent="0.35">
      <c r="A2668" s="7">
        <v>3221</v>
      </c>
      <c r="B2668" s="5">
        <v>45112</v>
      </c>
      <c r="C2668" s="6">
        <f t="shared" ca="1" si="41"/>
        <v>2.875</v>
      </c>
      <c r="D2668" s="7" t="s">
        <v>27</v>
      </c>
      <c r="E2668" s="7" t="s">
        <v>53</v>
      </c>
      <c r="F2668" s="7" t="s">
        <v>29</v>
      </c>
      <c r="G2668" s="7" t="s">
        <v>54</v>
      </c>
      <c r="H2668" s="7" t="s">
        <v>55</v>
      </c>
      <c r="I2668" s="7" t="s">
        <v>32</v>
      </c>
      <c r="J2668" s="7" t="s">
        <v>33</v>
      </c>
      <c r="K2668" s="7" t="s">
        <v>100</v>
      </c>
      <c r="L2668" s="5">
        <v>53327</v>
      </c>
      <c r="M2668" s="7" t="s">
        <v>35</v>
      </c>
      <c r="N2668" s="7" t="s">
        <v>47</v>
      </c>
      <c r="O2668" s="7" t="s">
        <v>59</v>
      </c>
      <c r="P2668" s="7" t="s">
        <v>60</v>
      </c>
      <c r="Q2668" s="7" t="s">
        <v>39</v>
      </c>
      <c r="R2668" s="7" cm="1">
        <f t="array" ref="R2668">_xlfn.IFS(Table3[[#This Row],[Performance Levels]]="Exceeds",4,Table3[[#This Row],[Performance Levels]]="Fully Meets",3,Table3[[#This Row],[Performance Levels]]="PIP",1,Table3[[#This Row],[Performance Levels]]="Needs Improvement",2)</f>
        <v>3</v>
      </c>
      <c r="S2668" s="7">
        <v>4</v>
      </c>
      <c r="T2668" s="7" t="str" cm="1">
        <f t="array" ref="T2668">_xlfn.IFS(S2668&lt;=2,"Excellent",S2668=3,"Average",S2668&lt;=5,"Poor")</f>
        <v>Poor</v>
      </c>
      <c r="U2668" s="5">
        <v>45017</v>
      </c>
      <c r="V2668" s="7">
        <v>1</v>
      </c>
      <c r="W2668" s="7" t="str" cm="1">
        <f t="array" ref="W2668">_xlfn.IFS(S2668&lt;=2,"High",S2668=3,"Moderate",S2668&lt;=5,"Low")</f>
        <v>Low</v>
      </c>
      <c r="X2668" s="7">
        <v>3</v>
      </c>
      <c r="Y2668" s="7" t="str" cm="1">
        <f t="array" ref="Y2668">_xlfn.IFS(S2668&lt;=2,"High",S2668=3,"Moderate",S2668&lt;=5,"Low")</f>
        <v>Low</v>
      </c>
      <c r="Z2668" s="7">
        <v>5</v>
      </c>
      <c r="AA2668" s="7" t="str" cm="1">
        <f t="array" ref="AA2668">_xlfn.IFS(S2668&lt;=2,"High",S2668=3,"Moderate",S2668&lt;=5,"Low")</f>
        <v>Low</v>
      </c>
      <c r="AB2668" s="5">
        <v>45057</v>
      </c>
      <c r="AC2668" s="7" t="s">
        <v>91</v>
      </c>
      <c r="AD2668" s="7" t="s">
        <v>41</v>
      </c>
      <c r="AE2668" s="7" t="s">
        <v>42</v>
      </c>
      <c r="AF2668" s="7">
        <v>4</v>
      </c>
      <c r="AG2668" s="8">
        <v>628.77</v>
      </c>
      <c r="AH2668" s="7">
        <v>78</v>
      </c>
      <c r="AI2668" s="7" t="str" cm="1">
        <f t="array" ref="AI2668">_xlfn.IFS(AH2668&lt;=25,"Young",AH2668&lt;=50,"Adult",AH2668&gt;50,"Old")</f>
        <v>Old</v>
      </c>
    </row>
    <row r="2669" spans="1:35" x14ac:dyDescent="0.35">
      <c r="A2669" s="11">
        <v>3222</v>
      </c>
      <c r="B2669" s="9">
        <v>44207</v>
      </c>
      <c r="C2669" s="10">
        <f t="shared" ca="1" si="41"/>
        <v>5.3583333333333334</v>
      </c>
      <c r="D2669" s="11" t="s">
        <v>27</v>
      </c>
      <c r="E2669" s="11" t="s">
        <v>68</v>
      </c>
      <c r="F2669" s="11" t="s">
        <v>29</v>
      </c>
      <c r="G2669" s="11" t="s">
        <v>30</v>
      </c>
      <c r="H2669" s="11" t="s">
        <v>44</v>
      </c>
      <c r="I2669" s="11" t="s">
        <v>45</v>
      </c>
      <c r="J2669" s="11" t="s">
        <v>33</v>
      </c>
      <c r="K2669" s="11" t="s">
        <v>99</v>
      </c>
      <c r="L2669" s="9">
        <v>33099</v>
      </c>
      <c r="M2669" s="11" t="s">
        <v>35</v>
      </c>
      <c r="N2669" s="11" t="s">
        <v>36</v>
      </c>
      <c r="O2669" s="11" t="s">
        <v>48</v>
      </c>
      <c r="P2669" s="11" t="s">
        <v>66</v>
      </c>
      <c r="Q2669" s="11" t="s">
        <v>39</v>
      </c>
      <c r="R2669" s="11" cm="1">
        <f t="array" ref="R2669">_xlfn.IFS(Table3[[#This Row],[Performance Levels]]="Exceeds",4,Table3[[#This Row],[Performance Levels]]="Fully Meets",3,Table3[[#This Row],[Performance Levels]]="PIP",1,Table3[[#This Row],[Performance Levels]]="Needs Improvement",2)</f>
        <v>3</v>
      </c>
      <c r="S2669" s="11">
        <v>2</v>
      </c>
      <c r="T2669" s="11" t="str" cm="1">
        <f t="array" ref="T2669">_xlfn.IFS(S2669&lt;=2,"Excellent",S2669=3,"Average",S2669&lt;=5,"Poor")</f>
        <v>Excellent</v>
      </c>
      <c r="U2669" s="9">
        <v>44852</v>
      </c>
      <c r="V2669" s="11">
        <v>2</v>
      </c>
      <c r="W2669" s="11" t="str" cm="1">
        <f t="array" ref="W2669">_xlfn.IFS(S2669&lt;=2,"High",S2669=3,"Moderate",S2669&lt;=5,"Low")</f>
        <v>High</v>
      </c>
      <c r="X2669" s="11">
        <v>5</v>
      </c>
      <c r="Y2669" s="11" t="str" cm="1">
        <f t="array" ref="Y2669">_xlfn.IFS(S2669&lt;=2,"High",S2669=3,"Moderate",S2669&lt;=5,"Low")</f>
        <v>High</v>
      </c>
      <c r="Z2669" s="11">
        <v>1</v>
      </c>
      <c r="AA2669" s="11" t="str" cm="1">
        <f t="array" ref="AA2669">_xlfn.IFS(S2669&lt;=2,"High",S2669=3,"Moderate",S2669&lt;=5,"Low")</f>
        <v>High</v>
      </c>
      <c r="AB2669" s="9">
        <v>44829</v>
      </c>
      <c r="AC2669" s="11" t="s">
        <v>91</v>
      </c>
      <c r="AD2669" s="11" t="s">
        <v>41</v>
      </c>
      <c r="AE2669" s="11" t="s">
        <v>62</v>
      </c>
      <c r="AF2669" s="11">
        <v>3</v>
      </c>
      <c r="AG2669" s="12">
        <v>433.67</v>
      </c>
      <c r="AH2669" s="11">
        <v>31</v>
      </c>
      <c r="AI2669" s="11" t="str" cm="1">
        <f t="array" ref="AI2669">_xlfn.IFS(AH2669&lt;=25,"Young",AH2669&lt;=50,"Adult",AH2669&gt;50,"Old")</f>
        <v>Adult</v>
      </c>
    </row>
    <row r="2670" spans="1:35" x14ac:dyDescent="0.35">
      <c r="A2670" s="7">
        <v>3223</v>
      </c>
      <c r="B2670" s="5">
        <v>44871</v>
      </c>
      <c r="C2670" s="6">
        <f t="shared" ca="1" si="41"/>
        <v>3.5388888888888888</v>
      </c>
      <c r="D2670" s="7" t="s">
        <v>27</v>
      </c>
      <c r="E2670" s="7" t="s">
        <v>28</v>
      </c>
      <c r="F2670" s="7" t="s">
        <v>29</v>
      </c>
      <c r="G2670" s="7" t="s">
        <v>54</v>
      </c>
      <c r="H2670" s="7" t="s">
        <v>44</v>
      </c>
      <c r="I2670" s="7" t="s">
        <v>54</v>
      </c>
      <c r="J2670" s="7" t="s">
        <v>33</v>
      </c>
      <c r="K2670" s="7" t="s">
        <v>88</v>
      </c>
      <c r="L2670" s="5">
        <v>19279</v>
      </c>
      <c r="M2670" s="7" t="s">
        <v>35</v>
      </c>
      <c r="N2670" s="7" t="s">
        <v>36</v>
      </c>
      <c r="O2670" s="7" t="s">
        <v>83</v>
      </c>
      <c r="P2670" s="7" t="s">
        <v>60</v>
      </c>
      <c r="Q2670" s="7" t="s">
        <v>39</v>
      </c>
      <c r="R2670" s="7" cm="1">
        <f t="array" ref="R2670">_xlfn.IFS(Table3[[#This Row],[Performance Levels]]="Exceeds",4,Table3[[#This Row],[Performance Levels]]="Fully Meets",3,Table3[[#This Row],[Performance Levels]]="PIP",1,Table3[[#This Row],[Performance Levels]]="Needs Improvement",2)</f>
        <v>3</v>
      </c>
      <c r="S2670" s="7">
        <v>5</v>
      </c>
      <c r="T2670" s="7" t="str" cm="1">
        <f t="array" ref="T2670">_xlfn.IFS(S2670&lt;=2,"Excellent",S2670=3,"Average",S2670&lt;=5,"Poor")</f>
        <v>Poor</v>
      </c>
      <c r="U2670" s="5">
        <v>44876</v>
      </c>
      <c r="V2670" s="7">
        <v>4</v>
      </c>
      <c r="W2670" s="7" t="str" cm="1">
        <f t="array" ref="W2670">_xlfn.IFS(S2670&lt;=2,"High",S2670=3,"Moderate",S2670&lt;=5,"Low")</f>
        <v>Low</v>
      </c>
      <c r="X2670" s="7">
        <v>4</v>
      </c>
      <c r="Y2670" s="7" t="str" cm="1">
        <f t="array" ref="Y2670">_xlfn.IFS(S2670&lt;=2,"High",S2670=3,"Moderate",S2670&lt;=5,"Low")</f>
        <v>Low</v>
      </c>
      <c r="Z2670" s="7">
        <v>2</v>
      </c>
      <c r="AA2670" s="7" t="str" cm="1">
        <f t="array" ref="AA2670">_xlfn.IFS(S2670&lt;=2,"High",S2670=3,"Moderate",S2670&lt;=5,"Low")</f>
        <v>Low</v>
      </c>
      <c r="AB2670" s="5">
        <v>44999</v>
      </c>
      <c r="AC2670" s="7" t="s">
        <v>91</v>
      </c>
      <c r="AD2670" s="7" t="s">
        <v>41</v>
      </c>
      <c r="AE2670" s="7" t="s">
        <v>51</v>
      </c>
      <c r="AF2670" s="7">
        <v>4</v>
      </c>
      <c r="AG2670" s="8">
        <v>158.97</v>
      </c>
      <c r="AH2670" s="7">
        <v>70</v>
      </c>
      <c r="AI2670" s="7" t="str" cm="1">
        <f t="array" ref="AI2670">_xlfn.IFS(AH2670&lt;=25,"Young",AH2670&lt;=50,"Adult",AH2670&gt;50,"Old")</f>
        <v>Old</v>
      </c>
    </row>
    <row r="2671" spans="1:35" x14ac:dyDescent="0.35">
      <c r="A2671" s="11">
        <v>3224</v>
      </c>
      <c r="B2671" s="9">
        <v>45019</v>
      </c>
      <c r="C2671" s="10">
        <f t="shared" ca="1" si="41"/>
        <v>3.1305555555555555</v>
      </c>
      <c r="D2671" s="11" t="s">
        <v>27</v>
      </c>
      <c r="E2671" s="11" t="s">
        <v>84</v>
      </c>
      <c r="F2671" s="11" t="s">
        <v>29</v>
      </c>
      <c r="G2671" s="11" t="s">
        <v>45</v>
      </c>
      <c r="H2671" s="11" t="s">
        <v>44</v>
      </c>
      <c r="I2671" s="11" t="s">
        <v>45</v>
      </c>
      <c r="J2671" s="11" t="s">
        <v>33</v>
      </c>
      <c r="K2671" s="11" t="s">
        <v>103</v>
      </c>
      <c r="L2671" s="9">
        <v>25605</v>
      </c>
      <c r="M2671" s="11" t="s">
        <v>35</v>
      </c>
      <c r="N2671" s="11" t="s">
        <v>36</v>
      </c>
      <c r="O2671" s="11" t="s">
        <v>37</v>
      </c>
      <c r="P2671" s="11" t="s">
        <v>60</v>
      </c>
      <c r="Q2671" s="11" t="s">
        <v>39</v>
      </c>
      <c r="R2671" s="11" cm="1">
        <f t="array" ref="R2671">_xlfn.IFS(Table3[[#This Row],[Performance Levels]]="Exceeds",4,Table3[[#This Row],[Performance Levels]]="Fully Meets",3,Table3[[#This Row],[Performance Levels]]="PIP",1,Table3[[#This Row],[Performance Levels]]="Needs Improvement",2)</f>
        <v>3</v>
      </c>
      <c r="S2671" s="11">
        <v>5</v>
      </c>
      <c r="T2671" s="11" t="str" cm="1">
        <f t="array" ref="T2671">_xlfn.IFS(S2671&lt;=2,"Excellent",S2671=3,"Average",S2671&lt;=5,"Poor")</f>
        <v>Poor</v>
      </c>
      <c r="U2671" s="9">
        <v>45045</v>
      </c>
      <c r="V2671" s="11">
        <v>2</v>
      </c>
      <c r="W2671" s="11" t="str" cm="1">
        <f t="array" ref="W2671">_xlfn.IFS(S2671&lt;=2,"High",S2671=3,"Moderate",S2671&lt;=5,"Low")</f>
        <v>Low</v>
      </c>
      <c r="X2671" s="11">
        <v>4</v>
      </c>
      <c r="Y2671" s="11" t="str" cm="1">
        <f t="array" ref="Y2671">_xlfn.IFS(S2671&lt;=2,"High",S2671=3,"Moderate",S2671&lt;=5,"Low")</f>
        <v>Low</v>
      </c>
      <c r="Z2671" s="11">
        <v>5</v>
      </c>
      <c r="AA2671" s="11" t="str" cm="1">
        <f t="array" ref="AA2671">_xlfn.IFS(S2671&lt;=2,"High",S2671=3,"Moderate",S2671&lt;=5,"Low")</f>
        <v>Low</v>
      </c>
      <c r="AB2671" s="9">
        <v>44818</v>
      </c>
      <c r="AC2671" s="11" t="s">
        <v>61</v>
      </c>
      <c r="AD2671" s="11" t="s">
        <v>50</v>
      </c>
      <c r="AE2671" s="11" t="s">
        <v>62</v>
      </c>
      <c r="AF2671" s="11">
        <v>2</v>
      </c>
      <c r="AG2671" s="12">
        <v>107.77</v>
      </c>
      <c r="AH2671" s="11">
        <v>53</v>
      </c>
      <c r="AI2671" s="11" t="str" cm="1">
        <f t="array" ref="AI2671">_xlfn.IFS(AH2671&lt;=25,"Young",AH2671&lt;=50,"Adult",AH2671&gt;50,"Old")</f>
        <v>Old</v>
      </c>
    </row>
    <row r="2672" spans="1:35" x14ac:dyDescent="0.35">
      <c r="A2672" s="7">
        <v>3225</v>
      </c>
      <c r="B2672" s="5">
        <v>44354</v>
      </c>
      <c r="C2672" s="6">
        <f t="shared" ca="1" si="41"/>
        <v>4.9527777777777775</v>
      </c>
      <c r="D2672" s="7" t="s">
        <v>27</v>
      </c>
      <c r="E2672" s="7" t="s">
        <v>43</v>
      </c>
      <c r="F2672" s="7" t="s">
        <v>29</v>
      </c>
      <c r="G2672" s="7" t="s">
        <v>30</v>
      </c>
      <c r="H2672" s="7" t="s">
        <v>55</v>
      </c>
      <c r="I2672" s="7" t="s">
        <v>45</v>
      </c>
      <c r="J2672" s="7" t="s">
        <v>33</v>
      </c>
      <c r="K2672" s="7" t="s">
        <v>64</v>
      </c>
      <c r="L2672" s="5">
        <v>28335</v>
      </c>
      <c r="M2672" s="7" t="s">
        <v>35</v>
      </c>
      <c r="N2672" s="7" t="s">
        <v>36</v>
      </c>
      <c r="O2672" s="7" t="s">
        <v>37</v>
      </c>
      <c r="P2672" s="7" t="s">
        <v>76</v>
      </c>
      <c r="Q2672" s="7" t="s">
        <v>39</v>
      </c>
      <c r="R2672" s="7" cm="1">
        <f t="array" ref="R2672">_xlfn.IFS(Table3[[#This Row],[Performance Levels]]="Exceeds",4,Table3[[#This Row],[Performance Levels]]="Fully Meets",3,Table3[[#This Row],[Performance Levels]]="PIP",1,Table3[[#This Row],[Performance Levels]]="Needs Improvement",2)</f>
        <v>3</v>
      </c>
      <c r="S2672" s="7">
        <v>3</v>
      </c>
      <c r="T2672" s="7" t="str" cm="1">
        <f t="array" ref="T2672">_xlfn.IFS(S2672&lt;=2,"Excellent",S2672=3,"Average",S2672&lt;=5,"Poor")</f>
        <v>Average</v>
      </c>
      <c r="U2672" s="5">
        <v>44834</v>
      </c>
      <c r="V2672" s="7">
        <v>3</v>
      </c>
      <c r="W2672" s="7" t="str" cm="1">
        <f t="array" ref="W2672">_xlfn.IFS(S2672&lt;=2,"High",S2672=3,"Moderate",S2672&lt;=5,"Low")</f>
        <v>Moderate</v>
      </c>
      <c r="X2672" s="7">
        <v>1</v>
      </c>
      <c r="Y2672" s="7" t="str" cm="1">
        <f t="array" ref="Y2672">_xlfn.IFS(S2672&lt;=2,"High",S2672=3,"Moderate",S2672&lt;=5,"Low")</f>
        <v>Moderate</v>
      </c>
      <c r="Z2672" s="7">
        <v>1</v>
      </c>
      <c r="AA2672" s="7" t="str" cm="1">
        <f t="array" ref="AA2672">_xlfn.IFS(S2672&lt;=2,"High",S2672=3,"Moderate",S2672&lt;=5,"Low")</f>
        <v>Moderate</v>
      </c>
      <c r="AB2672" s="5">
        <v>45133</v>
      </c>
      <c r="AC2672" s="7" t="s">
        <v>91</v>
      </c>
      <c r="AD2672" s="7" t="s">
        <v>41</v>
      </c>
      <c r="AE2672" s="7" t="s">
        <v>62</v>
      </c>
      <c r="AF2672" s="7">
        <v>1</v>
      </c>
      <c r="AG2672" s="8">
        <v>374.1</v>
      </c>
      <c r="AH2672" s="7">
        <v>44</v>
      </c>
      <c r="AI2672" s="7" t="str" cm="1">
        <f t="array" ref="AI2672">_xlfn.IFS(AH2672&lt;=25,"Young",AH2672&lt;=50,"Adult",AH2672&gt;50,"Old")</f>
        <v>Adult</v>
      </c>
    </row>
    <row r="2673" spans="1:35" x14ac:dyDescent="0.35">
      <c r="A2673" s="11">
        <v>3226</v>
      </c>
      <c r="B2673" s="9">
        <v>43485</v>
      </c>
      <c r="C2673" s="10">
        <f t="shared" ca="1" si="41"/>
        <v>7.333333333333333</v>
      </c>
      <c r="D2673" s="11" t="s">
        <v>27</v>
      </c>
      <c r="E2673" s="11" t="s">
        <v>86</v>
      </c>
      <c r="F2673" s="11" t="s">
        <v>29</v>
      </c>
      <c r="G2673" s="11" t="s">
        <v>30</v>
      </c>
      <c r="H2673" s="11" t="s">
        <v>55</v>
      </c>
      <c r="I2673" s="11" t="s">
        <v>54</v>
      </c>
      <c r="J2673" s="11" t="s">
        <v>33</v>
      </c>
      <c r="K2673" s="11" t="s">
        <v>74</v>
      </c>
      <c r="L2673" s="9">
        <v>32508</v>
      </c>
      <c r="M2673" s="11" t="s">
        <v>35</v>
      </c>
      <c r="N2673" s="11" t="s">
        <v>36</v>
      </c>
      <c r="O2673" s="11" t="s">
        <v>71</v>
      </c>
      <c r="P2673" s="11" t="s">
        <v>66</v>
      </c>
      <c r="Q2673" s="11" t="s">
        <v>39</v>
      </c>
      <c r="R2673" s="11" cm="1">
        <f t="array" ref="R2673">_xlfn.IFS(Table3[[#This Row],[Performance Levels]]="Exceeds",4,Table3[[#This Row],[Performance Levels]]="Fully Meets",3,Table3[[#This Row],[Performance Levels]]="PIP",1,Table3[[#This Row],[Performance Levels]]="Needs Improvement",2)</f>
        <v>3</v>
      </c>
      <c r="S2673" s="11">
        <v>4</v>
      </c>
      <c r="T2673" s="11" t="str" cm="1">
        <f t="array" ref="T2673">_xlfn.IFS(S2673&lt;=2,"Excellent",S2673=3,"Average",S2673&lt;=5,"Poor")</f>
        <v>Poor</v>
      </c>
      <c r="U2673" s="9">
        <v>44840</v>
      </c>
      <c r="V2673" s="11">
        <v>1</v>
      </c>
      <c r="W2673" s="11" t="str" cm="1">
        <f t="array" ref="W2673">_xlfn.IFS(S2673&lt;=2,"High",S2673=3,"Moderate",S2673&lt;=5,"Low")</f>
        <v>Low</v>
      </c>
      <c r="X2673" s="11">
        <v>2</v>
      </c>
      <c r="Y2673" s="11" t="str" cm="1">
        <f t="array" ref="Y2673">_xlfn.IFS(S2673&lt;=2,"High",S2673=3,"Moderate",S2673&lt;=5,"Low")</f>
        <v>Low</v>
      </c>
      <c r="Z2673" s="11">
        <v>3</v>
      </c>
      <c r="AA2673" s="11" t="str" cm="1">
        <f t="array" ref="AA2673">_xlfn.IFS(S2673&lt;=2,"High",S2673=3,"Moderate",S2673&lt;=5,"Low")</f>
        <v>Low</v>
      </c>
      <c r="AB2673" s="9">
        <v>44986</v>
      </c>
      <c r="AC2673" s="11" t="s">
        <v>40</v>
      </c>
      <c r="AD2673" s="11" t="s">
        <v>50</v>
      </c>
      <c r="AE2673" s="11" t="s">
        <v>51</v>
      </c>
      <c r="AF2673" s="11">
        <v>2</v>
      </c>
      <c r="AG2673" s="12">
        <v>471.42</v>
      </c>
      <c r="AH2673" s="11">
        <v>31</v>
      </c>
      <c r="AI2673" s="11" t="str" cm="1">
        <f t="array" ref="AI2673">_xlfn.IFS(AH2673&lt;=25,"Young",AH2673&lt;=50,"Adult",AH2673&gt;50,"Old")</f>
        <v>Adult</v>
      </c>
    </row>
    <row r="2674" spans="1:35" x14ac:dyDescent="0.35">
      <c r="A2674" s="7">
        <v>3228</v>
      </c>
      <c r="B2674" s="5">
        <v>43612</v>
      </c>
      <c r="C2674" s="6">
        <f t="shared" ca="1" si="41"/>
        <v>6.9805555555555552</v>
      </c>
      <c r="D2674" s="7" t="s">
        <v>27</v>
      </c>
      <c r="E2674" s="7" t="s">
        <v>93</v>
      </c>
      <c r="F2674" s="7" t="s">
        <v>107</v>
      </c>
      <c r="G2674" s="7" t="s">
        <v>54</v>
      </c>
      <c r="H2674" s="7" t="s">
        <v>31</v>
      </c>
      <c r="I2674" s="7" t="s">
        <v>32</v>
      </c>
      <c r="J2674" s="7" t="s">
        <v>33</v>
      </c>
      <c r="K2674" s="7" t="s">
        <v>69</v>
      </c>
      <c r="L2674" s="5">
        <v>53481</v>
      </c>
      <c r="M2674" s="7" t="s">
        <v>35</v>
      </c>
      <c r="N2674" s="7" t="s">
        <v>47</v>
      </c>
      <c r="O2674" s="7" t="s">
        <v>48</v>
      </c>
      <c r="P2674" s="7" t="s">
        <v>60</v>
      </c>
      <c r="Q2674" s="7" t="s">
        <v>39</v>
      </c>
      <c r="R2674" s="7" cm="1">
        <f t="array" ref="R2674">_xlfn.IFS(Table3[[#This Row],[Performance Levels]]="Exceeds",4,Table3[[#This Row],[Performance Levels]]="Fully Meets",3,Table3[[#This Row],[Performance Levels]]="PIP",1,Table3[[#This Row],[Performance Levels]]="Needs Improvement",2)</f>
        <v>3</v>
      </c>
      <c r="S2674" s="7">
        <v>2</v>
      </c>
      <c r="T2674" s="7" t="str" cm="1">
        <f t="array" ref="T2674">_xlfn.IFS(S2674&lt;=2,"Excellent",S2674=3,"Average",S2674&lt;=5,"Poor")</f>
        <v>Excellent</v>
      </c>
      <c r="U2674" s="5">
        <v>44878</v>
      </c>
      <c r="V2674" s="7">
        <v>3</v>
      </c>
      <c r="W2674" s="7" t="str" cm="1">
        <f t="array" ref="W2674">_xlfn.IFS(S2674&lt;=2,"High",S2674=3,"Moderate",S2674&lt;=5,"Low")</f>
        <v>High</v>
      </c>
      <c r="X2674" s="7">
        <v>5</v>
      </c>
      <c r="Y2674" s="7" t="str" cm="1">
        <f t="array" ref="Y2674">_xlfn.IFS(S2674&lt;=2,"High",S2674=3,"Moderate",S2674&lt;=5,"Low")</f>
        <v>High</v>
      </c>
      <c r="Z2674" s="7">
        <v>3</v>
      </c>
      <c r="AA2674" s="7" t="str" cm="1">
        <f t="array" ref="AA2674">_xlfn.IFS(S2674&lt;=2,"High",S2674=3,"Moderate",S2674&lt;=5,"Low")</f>
        <v>High</v>
      </c>
      <c r="AB2674" s="5">
        <v>44782</v>
      </c>
      <c r="AC2674" s="7" t="s">
        <v>49</v>
      </c>
      <c r="AD2674" s="7" t="s">
        <v>50</v>
      </c>
      <c r="AE2674" s="7" t="s">
        <v>72</v>
      </c>
      <c r="AF2674" s="7">
        <v>3</v>
      </c>
      <c r="AG2674" s="8">
        <v>272.77</v>
      </c>
      <c r="AH2674" s="7">
        <v>73</v>
      </c>
      <c r="AI2674" s="7" t="str" cm="1">
        <f t="array" ref="AI2674">_xlfn.IFS(AH2674&lt;=25,"Young",AH2674&lt;=50,"Adult",AH2674&gt;50,"Old")</f>
        <v>Old</v>
      </c>
    </row>
    <row r="2675" spans="1:35" x14ac:dyDescent="0.35">
      <c r="A2675" s="11">
        <v>3229</v>
      </c>
      <c r="B2675" s="9">
        <v>44913</v>
      </c>
      <c r="C2675" s="10">
        <f t="shared" ca="1" si="41"/>
        <v>3.4222222222222221</v>
      </c>
      <c r="D2675" s="11" t="s">
        <v>27</v>
      </c>
      <c r="E2675" s="11" t="s">
        <v>73</v>
      </c>
      <c r="F2675" s="11" t="s">
        <v>29</v>
      </c>
      <c r="G2675" s="11" t="s">
        <v>30</v>
      </c>
      <c r="H2675" s="11" t="s">
        <v>31</v>
      </c>
      <c r="I2675" s="11" t="s">
        <v>32</v>
      </c>
      <c r="J2675" s="11" t="s">
        <v>33</v>
      </c>
      <c r="K2675" s="11" t="s">
        <v>78</v>
      </c>
      <c r="L2675" s="9">
        <v>53314</v>
      </c>
      <c r="M2675" s="11" t="s">
        <v>35</v>
      </c>
      <c r="N2675" s="11" t="s">
        <v>47</v>
      </c>
      <c r="O2675" s="11" t="s">
        <v>59</v>
      </c>
      <c r="P2675" s="11" t="s">
        <v>38</v>
      </c>
      <c r="Q2675" s="11" t="s">
        <v>39</v>
      </c>
      <c r="R2675" s="11" cm="1">
        <f t="array" ref="R2675">_xlfn.IFS(Table3[[#This Row],[Performance Levels]]="Exceeds",4,Table3[[#This Row],[Performance Levels]]="Fully Meets",3,Table3[[#This Row],[Performance Levels]]="PIP",1,Table3[[#This Row],[Performance Levels]]="Needs Improvement",2)</f>
        <v>3</v>
      </c>
      <c r="S2675" s="11">
        <v>1</v>
      </c>
      <c r="T2675" s="11" t="str" cm="1">
        <f t="array" ref="T2675">_xlfn.IFS(S2675&lt;=2,"Excellent",S2675=3,"Average",S2675&lt;=5,"Poor")</f>
        <v>Excellent</v>
      </c>
      <c r="U2675" s="9">
        <v>44833</v>
      </c>
      <c r="V2675" s="11">
        <v>4</v>
      </c>
      <c r="W2675" s="11" t="str" cm="1">
        <f t="array" ref="W2675">_xlfn.IFS(S2675&lt;=2,"High",S2675=3,"Moderate",S2675&lt;=5,"Low")</f>
        <v>High</v>
      </c>
      <c r="X2675" s="11">
        <v>3</v>
      </c>
      <c r="Y2675" s="11" t="str" cm="1">
        <f t="array" ref="Y2675">_xlfn.IFS(S2675&lt;=2,"High",S2675=3,"Moderate",S2675&lt;=5,"Low")</f>
        <v>High</v>
      </c>
      <c r="Z2675" s="11">
        <v>4</v>
      </c>
      <c r="AA2675" s="11" t="str" cm="1">
        <f t="array" ref="AA2675">_xlfn.IFS(S2675&lt;=2,"High",S2675=3,"Moderate",S2675&lt;=5,"Low")</f>
        <v>High</v>
      </c>
      <c r="AB2675" s="9">
        <v>44925</v>
      </c>
      <c r="AC2675" s="11" t="s">
        <v>67</v>
      </c>
      <c r="AD2675" s="11" t="s">
        <v>41</v>
      </c>
      <c r="AE2675" s="11" t="s">
        <v>51</v>
      </c>
      <c r="AF2675" s="11">
        <v>3</v>
      </c>
      <c r="AG2675" s="12">
        <v>757.48</v>
      </c>
      <c r="AH2675" s="11">
        <v>77</v>
      </c>
      <c r="AI2675" s="11" t="str" cm="1">
        <f t="array" ref="AI2675">_xlfn.IFS(AH2675&lt;=25,"Young",AH2675&lt;=50,"Adult",AH2675&gt;50,"Old")</f>
        <v>Old</v>
      </c>
    </row>
    <row r="2676" spans="1:35" x14ac:dyDescent="0.35">
      <c r="A2676" s="7">
        <v>3231</v>
      </c>
      <c r="B2676" s="5">
        <v>44340</v>
      </c>
      <c r="C2676" s="6">
        <f t="shared" ca="1" si="41"/>
        <v>4.9888888888888889</v>
      </c>
      <c r="D2676" s="7" t="s">
        <v>27</v>
      </c>
      <c r="E2676" s="7" t="s">
        <v>53</v>
      </c>
      <c r="F2676" s="7" t="s">
        <v>29</v>
      </c>
      <c r="G2676" s="7" t="s">
        <v>54</v>
      </c>
      <c r="H2676" s="7" t="s">
        <v>31</v>
      </c>
      <c r="I2676" s="7" t="s">
        <v>45</v>
      </c>
      <c r="J2676" s="7" t="s">
        <v>33</v>
      </c>
      <c r="K2676" s="7" t="s">
        <v>99</v>
      </c>
      <c r="L2676" s="5">
        <v>35564</v>
      </c>
      <c r="M2676" s="7" t="s">
        <v>35</v>
      </c>
      <c r="N2676" s="7" t="s">
        <v>36</v>
      </c>
      <c r="O2676" s="7" t="s">
        <v>37</v>
      </c>
      <c r="P2676" s="7" t="s">
        <v>76</v>
      </c>
      <c r="Q2676" s="7" t="s">
        <v>77</v>
      </c>
      <c r="R2676" s="7" cm="1">
        <f t="array" ref="R2676">_xlfn.IFS(Table3[[#This Row],[Performance Levels]]="Exceeds",4,Table3[[#This Row],[Performance Levels]]="Fully Meets",3,Table3[[#This Row],[Performance Levels]]="PIP",1,Table3[[#This Row],[Performance Levels]]="Needs Improvement",2)</f>
        <v>4</v>
      </c>
      <c r="S2676" s="7">
        <v>2</v>
      </c>
      <c r="T2676" s="7" t="str" cm="1">
        <f t="array" ref="T2676">_xlfn.IFS(S2676&lt;=2,"Excellent",S2676=3,"Average",S2676&lt;=5,"Poor")</f>
        <v>Excellent</v>
      </c>
      <c r="U2676" s="5">
        <v>44906</v>
      </c>
      <c r="V2676" s="7">
        <v>5</v>
      </c>
      <c r="W2676" s="7" t="str" cm="1">
        <f t="array" ref="W2676">_xlfn.IFS(S2676&lt;=2,"High",S2676=3,"Moderate",S2676&lt;=5,"Low")</f>
        <v>High</v>
      </c>
      <c r="X2676" s="7">
        <v>3</v>
      </c>
      <c r="Y2676" s="7" t="str" cm="1">
        <f t="array" ref="Y2676">_xlfn.IFS(S2676&lt;=2,"High",S2676=3,"Moderate",S2676&lt;=5,"Low")</f>
        <v>High</v>
      </c>
      <c r="Z2676" s="7">
        <v>3</v>
      </c>
      <c r="AA2676" s="7" t="str" cm="1">
        <f t="array" ref="AA2676">_xlfn.IFS(S2676&lt;=2,"High",S2676=3,"Moderate",S2676&lt;=5,"Low")</f>
        <v>High</v>
      </c>
      <c r="AB2676" s="5">
        <v>44858</v>
      </c>
      <c r="AC2676" s="7" t="s">
        <v>49</v>
      </c>
      <c r="AD2676" s="7" t="s">
        <v>50</v>
      </c>
      <c r="AE2676" s="7" t="s">
        <v>42</v>
      </c>
      <c r="AF2676" s="7">
        <v>3</v>
      </c>
      <c r="AG2676" s="8">
        <v>668.59</v>
      </c>
      <c r="AH2676" s="7">
        <v>24</v>
      </c>
      <c r="AI2676" s="7" t="str" cm="1">
        <f t="array" ref="AI2676">_xlfn.IFS(AH2676&lt;=25,"Young",AH2676&lt;=50,"Adult",AH2676&gt;50,"Old")</f>
        <v>Young</v>
      </c>
    </row>
    <row r="2677" spans="1:35" x14ac:dyDescent="0.35">
      <c r="A2677" s="11">
        <v>3234</v>
      </c>
      <c r="B2677" s="9">
        <v>44431</v>
      </c>
      <c r="C2677" s="10">
        <f t="shared" ca="1" si="41"/>
        <v>4.7416666666666663</v>
      </c>
      <c r="D2677" s="11" t="s">
        <v>27</v>
      </c>
      <c r="E2677" s="11" t="s">
        <v>84</v>
      </c>
      <c r="F2677" s="11" t="s">
        <v>29</v>
      </c>
      <c r="G2677" s="11" t="s">
        <v>45</v>
      </c>
      <c r="H2677" s="11" t="s">
        <v>55</v>
      </c>
      <c r="I2677" s="11" t="s">
        <v>32</v>
      </c>
      <c r="J2677" s="11" t="s">
        <v>33</v>
      </c>
      <c r="K2677" s="11" t="s">
        <v>64</v>
      </c>
      <c r="L2677" s="9">
        <v>21665</v>
      </c>
      <c r="M2677" s="11" t="s">
        <v>35</v>
      </c>
      <c r="N2677" s="11" t="s">
        <v>47</v>
      </c>
      <c r="O2677" s="11" t="s">
        <v>71</v>
      </c>
      <c r="P2677" s="11" t="s">
        <v>38</v>
      </c>
      <c r="Q2677" s="11" t="s">
        <v>39</v>
      </c>
      <c r="R2677" s="11" cm="1">
        <f t="array" ref="R2677">_xlfn.IFS(Table3[[#This Row],[Performance Levels]]="Exceeds",4,Table3[[#This Row],[Performance Levels]]="Fully Meets",3,Table3[[#This Row],[Performance Levels]]="PIP",1,Table3[[#This Row],[Performance Levels]]="Needs Improvement",2)</f>
        <v>3</v>
      </c>
      <c r="S2677" s="11">
        <v>3</v>
      </c>
      <c r="T2677" s="11" t="str" cm="1">
        <f t="array" ref="T2677">_xlfn.IFS(S2677&lt;=2,"Excellent",S2677=3,"Average",S2677&lt;=5,"Poor")</f>
        <v>Average</v>
      </c>
      <c r="U2677" s="9">
        <v>45025</v>
      </c>
      <c r="V2677" s="11">
        <v>1</v>
      </c>
      <c r="W2677" s="11" t="str" cm="1">
        <f t="array" ref="W2677">_xlfn.IFS(S2677&lt;=2,"High",S2677=3,"Moderate",S2677&lt;=5,"Low")</f>
        <v>Moderate</v>
      </c>
      <c r="X2677" s="11">
        <v>3</v>
      </c>
      <c r="Y2677" s="11" t="str" cm="1">
        <f t="array" ref="Y2677">_xlfn.IFS(S2677&lt;=2,"High",S2677=3,"Moderate",S2677&lt;=5,"Low")</f>
        <v>Moderate</v>
      </c>
      <c r="Z2677" s="11">
        <v>4</v>
      </c>
      <c r="AA2677" s="11" t="str" cm="1">
        <f t="array" ref="AA2677">_xlfn.IFS(S2677&lt;=2,"High",S2677=3,"Moderate",S2677&lt;=5,"Low")</f>
        <v>Moderate</v>
      </c>
      <c r="AB2677" s="9">
        <v>44868</v>
      </c>
      <c r="AC2677" s="11" t="s">
        <v>40</v>
      </c>
      <c r="AD2677" s="11" t="s">
        <v>41</v>
      </c>
      <c r="AE2677" s="11" t="s">
        <v>62</v>
      </c>
      <c r="AF2677" s="11">
        <v>3</v>
      </c>
      <c r="AG2677" s="12">
        <v>185.58</v>
      </c>
      <c r="AH2677" s="11">
        <v>62</v>
      </c>
      <c r="AI2677" s="11" t="str" cm="1">
        <f t="array" ref="AI2677">_xlfn.IFS(AH2677&lt;=25,"Young",AH2677&lt;=50,"Adult",AH2677&gt;50,"Old")</f>
        <v>Old</v>
      </c>
    </row>
    <row r="2678" spans="1:35" x14ac:dyDescent="0.35">
      <c r="A2678" s="7">
        <v>3235</v>
      </c>
      <c r="B2678" s="5">
        <v>44553</v>
      </c>
      <c r="C2678" s="6">
        <f t="shared" ca="1" si="41"/>
        <v>4.4083333333333332</v>
      </c>
      <c r="D2678" s="7" t="s">
        <v>27</v>
      </c>
      <c r="E2678" s="7" t="s">
        <v>43</v>
      </c>
      <c r="F2678" s="7" t="s">
        <v>29</v>
      </c>
      <c r="G2678" s="7" t="s">
        <v>30</v>
      </c>
      <c r="H2678" s="7" t="s">
        <v>31</v>
      </c>
      <c r="I2678" s="7" t="s">
        <v>32</v>
      </c>
      <c r="J2678" s="7" t="s">
        <v>33</v>
      </c>
      <c r="K2678" s="7" t="s">
        <v>78</v>
      </c>
      <c r="L2678" s="5">
        <v>23224</v>
      </c>
      <c r="M2678" s="7" t="s">
        <v>35</v>
      </c>
      <c r="N2678" s="7" t="s">
        <v>47</v>
      </c>
      <c r="O2678" s="7" t="s">
        <v>48</v>
      </c>
      <c r="P2678" s="7" t="s">
        <v>66</v>
      </c>
      <c r="Q2678" s="7" t="s">
        <v>39</v>
      </c>
      <c r="R2678" s="7" cm="1">
        <f t="array" ref="R2678">_xlfn.IFS(Table3[[#This Row],[Performance Levels]]="Exceeds",4,Table3[[#This Row],[Performance Levels]]="Fully Meets",3,Table3[[#This Row],[Performance Levels]]="PIP",1,Table3[[#This Row],[Performance Levels]]="Needs Improvement",2)</f>
        <v>3</v>
      </c>
      <c r="S2678" s="7">
        <v>2</v>
      </c>
      <c r="T2678" s="7" t="str" cm="1">
        <f t="array" ref="T2678">_xlfn.IFS(S2678&lt;=2,"Excellent",S2678=3,"Average",S2678&lt;=5,"Poor")</f>
        <v>Excellent</v>
      </c>
      <c r="U2678" s="5">
        <v>44856</v>
      </c>
      <c r="V2678" s="7">
        <v>3</v>
      </c>
      <c r="W2678" s="7" t="str" cm="1">
        <f t="array" ref="W2678">_xlfn.IFS(S2678&lt;=2,"High",S2678=3,"Moderate",S2678&lt;=5,"Low")</f>
        <v>High</v>
      </c>
      <c r="X2678" s="7">
        <v>4</v>
      </c>
      <c r="Y2678" s="7" t="str" cm="1">
        <f t="array" ref="Y2678">_xlfn.IFS(S2678&lt;=2,"High",S2678=3,"Moderate",S2678&lt;=5,"Low")</f>
        <v>High</v>
      </c>
      <c r="Z2678" s="7">
        <v>1</v>
      </c>
      <c r="AA2678" s="7" t="str" cm="1">
        <f t="array" ref="AA2678">_xlfn.IFS(S2678&lt;=2,"High",S2678=3,"Moderate",S2678&lt;=5,"Low")</f>
        <v>High</v>
      </c>
      <c r="AB2678" s="5">
        <v>44965</v>
      </c>
      <c r="AC2678" s="7" t="s">
        <v>61</v>
      </c>
      <c r="AD2678" s="7" t="s">
        <v>41</v>
      </c>
      <c r="AE2678" s="7" t="s">
        <v>42</v>
      </c>
      <c r="AF2678" s="7">
        <v>3</v>
      </c>
      <c r="AG2678" s="8">
        <v>667.23</v>
      </c>
      <c r="AH2678" s="7">
        <v>58</v>
      </c>
      <c r="AI2678" s="7" t="str" cm="1">
        <f t="array" ref="AI2678">_xlfn.IFS(AH2678&lt;=25,"Young",AH2678&lt;=50,"Adult",AH2678&gt;50,"Old")</f>
        <v>Old</v>
      </c>
    </row>
    <row r="2679" spans="1:35" x14ac:dyDescent="0.35">
      <c r="A2679" s="11">
        <v>3236</v>
      </c>
      <c r="B2679" s="9">
        <v>44585</v>
      </c>
      <c r="C2679" s="10">
        <f t="shared" ca="1" si="41"/>
        <v>4.322222222222222</v>
      </c>
      <c r="D2679" s="11" t="s">
        <v>105</v>
      </c>
      <c r="E2679" s="11" t="s">
        <v>80</v>
      </c>
      <c r="F2679" s="11" t="s">
        <v>29</v>
      </c>
      <c r="G2679" s="11" t="s">
        <v>30</v>
      </c>
      <c r="H2679" s="11" t="s">
        <v>31</v>
      </c>
      <c r="I2679" s="11" t="s">
        <v>54</v>
      </c>
      <c r="J2679" s="11" t="s">
        <v>33</v>
      </c>
      <c r="K2679" s="11" t="s">
        <v>103</v>
      </c>
      <c r="L2679" s="9">
        <v>29010</v>
      </c>
      <c r="M2679" s="11" t="s">
        <v>35</v>
      </c>
      <c r="N2679" s="11" t="s">
        <v>36</v>
      </c>
      <c r="O2679" s="11" t="s">
        <v>83</v>
      </c>
      <c r="P2679" s="11" t="s">
        <v>66</v>
      </c>
      <c r="Q2679" s="11" t="s">
        <v>39</v>
      </c>
      <c r="R2679" s="11" cm="1">
        <f t="array" ref="R2679">_xlfn.IFS(Table3[[#This Row],[Performance Levels]]="Exceeds",4,Table3[[#This Row],[Performance Levels]]="Fully Meets",3,Table3[[#This Row],[Performance Levels]]="PIP",1,Table3[[#This Row],[Performance Levels]]="Needs Improvement",2)</f>
        <v>3</v>
      </c>
      <c r="S2679" s="11">
        <v>5</v>
      </c>
      <c r="T2679" s="11" t="str" cm="1">
        <f t="array" ref="T2679">_xlfn.IFS(S2679&lt;=2,"Excellent",S2679=3,"Average",S2679&lt;=5,"Poor")</f>
        <v>Poor</v>
      </c>
      <c r="U2679" s="9">
        <v>45044</v>
      </c>
      <c r="V2679" s="11">
        <v>2</v>
      </c>
      <c r="W2679" s="11" t="str" cm="1">
        <f t="array" ref="W2679">_xlfn.IFS(S2679&lt;=2,"High",S2679=3,"Moderate",S2679&lt;=5,"Low")</f>
        <v>Low</v>
      </c>
      <c r="X2679" s="11">
        <v>4</v>
      </c>
      <c r="Y2679" s="11" t="str" cm="1">
        <f t="array" ref="Y2679">_xlfn.IFS(S2679&lt;=2,"High",S2679=3,"Moderate",S2679&lt;=5,"Low")</f>
        <v>Low</v>
      </c>
      <c r="Z2679" s="11">
        <v>1</v>
      </c>
      <c r="AA2679" s="11" t="str" cm="1">
        <f t="array" ref="AA2679">_xlfn.IFS(S2679&lt;=2,"High",S2679=3,"Moderate",S2679&lt;=5,"Low")</f>
        <v>Low</v>
      </c>
      <c r="AB2679" s="9">
        <v>44912</v>
      </c>
      <c r="AC2679" s="11" t="s">
        <v>91</v>
      </c>
      <c r="AD2679" s="11" t="s">
        <v>41</v>
      </c>
      <c r="AE2679" s="11" t="s">
        <v>62</v>
      </c>
      <c r="AF2679" s="11">
        <v>5</v>
      </c>
      <c r="AG2679" s="12">
        <v>209.99</v>
      </c>
      <c r="AH2679" s="11">
        <v>43</v>
      </c>
      <c r="AI2679" s="11" t="str" cm="1">
        <f t="array" ref="AI2679">_xlfn.IFS(AH2679&lt;=25,"Young",AH2679&lt;=50,"Adult",AH2679&gt;50,"Old")</f>
        <v>Adult</v>
      </c>
    </row>
    <row r="2680" spans="1:35" x14ac:dyDescent="0.35">
      <c r="A2680" s="7">
        <v>3237</v>
      </c>
      <c r="B2680" s="5">
        <v>44886</v>
      </c>
      <c r="C2680" s="6">
        <f t="shared" ca="1" si="41"/>
        <v>3.4972222222222222</v>
      </c>
      <c r="D2680" s="7" t="s">
        <v>105</v>
      </c>
      <c r="E2680" s="7" t="s">
        <v>53</v>
      </c>
      <c r="F2680" s="7" t="s">
        <v>29</v>
      </c>
      <c r="G2680" s="7" t="s">
        <v>30</v>
      </c>
      <c r="H2680" s="7" t="s">
        <v>55</v>
      </c>
      <c r="I2680" s="7" t="s">
        <v>32</v>
      </c>
      <c r="J2680" s="7" t="s">
        <v>33</v>
      </c>
      <c r="K2680" s="7" t="s">
        <v>74</v>
      </c>
      <c r="L2680" s="5">
        <v>32119</v>
      </c>
      <c r="M2680" s="7" t="s">
        <v>35</v>
      </c>
      <c r="N2680" s="7" t="s">
        <v>47</v>
      </c>
      <c r="O2680" s="7" t="s">
        <v>37</v>
      </c>
      <c r="P2680" s="7" t="s">
        <v>66</v>
      </c>
      <c r="Q2680" s="7" t="s">
        <v>39</v>
      </c>
      <c r="R2680" s="7" cm="1">
        <f t="array" ref="R2680">_xlfn.IFS(Table3[[#This Row],[Performance Levels]]="Exceeds",4,Table3[[#This Row],[Performance Levels]]="Fully Meets",3,Table3[[#This Row],[Performance Levels]]="PIP",1,Table3[[#This Row],[Performance Levels]]="Needs Improvement",2)</f>
        <v>3</v>
      </c>
      <c r="S2680" s="7">
        <v>4</v>
      </c>
      <c r="T2680" s="7" t="str" cm="1">
        <f t="array" ref="T2680">_xlfn.IFS(S2680&lt;=2,"Excellent",S2680=3,"Average",S2680&lt;=5,"Poor")</f>
        <v>Poor</v>
      </c>
      <c r="U2680" s="5">
        <v>44967</v>
      </c>
      <c r="V2680" s="7">
        <v>5</v>
      </c>
      <c r="W2680" s="7" t="str" cm="1">
        <f t="array" ref="W2680">_xlfn.IFS(S2680&lt;=2,"High",S2680=3,"Moderate",S2680&lt;=5,"Low")</f>
        <v>Low</v>
      </c>
      <c r="X2680" s="7">
        <v>1</v>
      </c>
      <c r="Y2680" s="7" t="str" cm="1">
        <f t="array" ref="Y2680">_xlfn.IFS(S2680&lt;=2,"High",S2680=3,"Moderate",S2680&lt;=5,"Low")</f>
        <v>Low</v>
      </c>
      <c r="Z2680" s="7">
        <v>2</v>
      </c>
      <c r="AA2680" s="7" t="str" cm="1">
        <f t="array" ref="AA2680">_xlfn.IFS(S2680&lt;=2,"High",S2680=3,"Moderate",S2680&lt;=5,"Low")</f>
        <v>Low</v>
      </c>
      <c r="AB2680" s="5">
        <v>45089</v>
      </c>
      <c r="AC2680" s="7" t="s">
        <v>40</v>
      </c>
      <c r="AD2680" s="7" t="s">
        <v>41</v>
      </c>
      <c r="AE2680" s="7" t="s">
        <v>42</v>
      </c>
      <c r="AF2680" s="7">
        <v>5</v>
      </c>
      <c r="AG2680" s="8">
        <v>114.81</v>
      </c>
      <c r="AH2680" s="7">
        <v>35</v>
      </c>
      <c r="AI2680" s="7" t="str" cm="1">
        <f t="array" ref="AI2680">_xlfn.IFS(AH2680&lt;=25,"Young",AH2680&lt;=50,"Adult",AH2680&gt;50,"Old")</f>
        <v>Adult</v>
      </c>
    </row>
    <row r="2681" spans="1:35" x14ac:dyDescent="0.35">
      <c r="A2681" s="11">
        <v>3238</v>
      </c>
      <c r="B2681" s="9">
        <v>43438</v>
      </c>
      <c r="C2681" s="10">
        <f t="shared" ca="1" si="41"/>
        <v>7.4611111111111112</v>
      </c>
      <c r="D2681" s="11" t="s">
        <v>105</v>
      </c>
      <c r="E2681" s="11" t="s">
        <v>93</v>
      </c>
      <c r="F2681" s="11" t="s">
        <v>107</v>
      </c>
      <c r="G2681" s="11" t="s">
        <v>30</v>
      </c>
      <c r="H2681" s="11" t="s">
        <v>44</v>
      </c>
      <c r="I2681" s="11" t="s">
        <v>45</v>
      </c>
      <c r="J2681" s="11" t="s">
        <v>33</v>
      </c>
      <c r="K2681" s="11" t="s">
        <v>100</v>
      </c>
      <c r="L2681" s="9">
        <v>36773</v>
      </c>
      <c r="M2681" s="11" t="s">
        <v>35</v>
      </c>
      <c r="N2681" s="11" t="s">
        <v>47</v>
      </c>
      <c r="O2681" s="11" t="s">
        <v>59</v>
      </c>
      <c r="P2681" s="11" t="s">
        <v>76</v>
      </c>
      <c r="Q2681" s="11" t="s">
        <v>39</v>
      </c>
      <c r="R2681" s="11" cm="1">
        <f t="array" ref="R2681">_xlfn.IFS(Table3[[#This Row],[Performance Levels]]="Exceeds",4,Table3[[#This Row],[Performance Levels]]="Fully Meets",3,Table3[[#This Row],[Performance Levels]]="PIP",1,Table3[[#This Row],[Performance Levels]]="Needs Improvement",2)</f>
        <v>3</v>
      </c>
      <c r="S2681" s="11">
        <v>4</v>
      </c>
      <c r="T2681" s="11" t="str" cm="1">
        <f t="array" ref="T2681">_xlfn.IFS(S2681&lt;=2,"Excellent",S2681=3,"Average",S2681&lt;=5,"Poor")</f>
        <v>Poor</v>
      </c>
      <c r="U2681" s="9">
        <v>45021</v>
      </c>
      <c r="V2681" s="11">
        <v>5</v>
      </c>
      <c r="W2681" s="11" t="str" cm="1">
        <f t="array" ref="W2681">_xlfn.IFS(S2681&lt;=2,"High",S2681=3,"Moderate",S2681&lt;=5,"Low")</f>
        <v>Low</v>
      </c>
      <c r="X2681" s="11">
        <v>3</v>
      </c>
      <c r="Y2681" s="11" t="str" cm="1">
        <f t="array" ref="Y2681">_xlfn.IFS(S2681&lt;=2,"High",S2681=3,"Moderate",S2681&lt;=5,"Low")</f>
        <v>Low</v>
      </c>
      <c r="Z2681" s="11">
        <v>5</v>
      </c>
      <c r="AA2681" s="11" t="str" cm="1">
        <f t="array" ref="AA2681">_xlfn.IFS(S2681&lt;=2,"High",S2681=3,"Moderate",S2681&lt;=5,"Low")</f>
        <v>Low</v>
      </c>
      <c r="AB2681" s="9">
        <v>44965</v>
      </c>
      <c r="AC2681" s="11" t="s">
        <v>61</v>
      </c>
      <c r="AD2681" s="11" t="s">
        <v>50</v>
      </c>
      <c r="AE2681" s="11" t="s">
        <v>51</v>
      </c>
      <c r="AF2681" s="11">
        <v>2</v>
      </c>
      <c r="AG2681" s="12">
        <v>964.12</v>
      </c>
      <c r="AH2681" s="11">
        <v>18</v>
      </c>
      <c r="AI2681" s="11" t="str" cm="1">
        <f t="array" ref="AI2681">_xlfn.IFS(AH2681&lt;=25,"Young",AH2681&lt;=50,"Adult",AH2681&gt;50,"Old")</f>
        <v>Young</v>
      </c>
    </row>
    <row r="2682" spans="1:35" x14ac:dyDescent="0.35">
      <c r="A2682" s="7">
        <v>3239</v>
      </c>
      <c r="B2682" s="5">
        <v>43618</v>
      </c>
      <c r="C2682" s="6">
        <f t="shared" ca="1" si="41"/>
        <v>6.9666666666666668</v>
      </c>
      <c r="D2682" s="7" t="s">
        <v>105</v>
      </c>
      <c r="E2682" s="7" t="s">
        <v>84</v>
      </c>
      <c r="F2682" s="7" t="s">
        <v>29</v>
      </c>
      <c r="G2682" s="7" t="s">
        <v>45</v>
      </c>
      <c r="H2682" s="7" t="s">
        <v>31</v>
      </c>
      <c r="I2682" s="7" t="s">
        <v>32</v>
      </c>
      <c r="J2682" s="7" t="s">
        <v>33</v>
      </c>
      <c r="K2682" s="7" t="s">
        <v>69</v>
      </c>
      <c r="L2682" s="5">
        <v>33804</v>
      </c>
      <c r="M2682" s="7" t="s">
        <v>35</v>
      </c>
      <c r="N2682" s="7" t="s">
        <v>47</v>
      </c>
      <c r="O2682" s="7" t="s">
        <v>71</v>
      </c>
      <c r="P2682" s="7" t="s">
        <v>60</v>
      </c>
      <c r="Q2682" s="7" t="s">
        <v>39</v>
      </c>
      <c r="R2682" s="7" cm="1">
        <f t="array" ref="R2682">_xlfn.IFS(Table3[[#This Row],[Performance Levels]]="Exceeds",4,Table3[[#This Row],[Performance Levels]]="Fully Meets",3,Table3[[#This Row],[Performance Levels]]="PIP",1,Table3[[#This Row],[Performance Levels]]="Needs Improvement",2)</f>
        <v>3</v>
      </c>
      <c r="S2682" s="7">
        <v>3</v>
      </c>
      <c r="T2682" s="7" t="str" cm="1">
        <f t="array" ref="T2682">_xlfn.IFS(S2682&lt;=2,"Excellent",S2682=3,"Average",S2682&lt;=5,"Poor")</f>
        <v>Average</v>
      </c>
      <c r="U2682" s="5">
        <v>45090</v>
      </c>
      <c r="V2682" s="7">
        <v>5</v>
      </c>
      <c r="W2682" s="7" t="str" cm="1">
        <f t="array" ref="W2682">_xlfn.IFS(S2682&lt;=2,"High",S2682=3,"Moderate",S2682&lt;=5,"Low")</f>
        <v>Moderate</v>
      </c>
      <c r="X2682" s="7">
        <v>2</v>
      </c>
      <c r="Y2682" s="7" t="str" cm="1">
        <f t="array" ref="Y2682">_xlfn.IFS(S2682&lt;=2,"High",S2682=3,"Moderate",S2682&lt;=5,"Low")</f>
        <v>Moderate</v>
      </c>
      <c r="Z2682" s="7">
        <v>5</v>
      </c>
      <c r="AA2682" s="7" t="str" cm="1">
        <f t="array" ref="AA2682">_xlfn.IFS(S2682&lt;=2,"High",S2682=3,"Moderate",S2682&lt;=5,"Low")</f>
        <v>Moderate</v>
      </c>
      <c r="AB2682" s="5">
        <v>44849</v>
      </c>
      <c r="AC2682" s="7" t="s">
        <v>40</v>
      </c>
      <c r="AD2682" s="7" t="s">
        <v>50</v>
      </c>
      <c r="AE2682" s="7" t="s">
        <v>72</v>
      </c>
      <c r="AF2682" s="7">
        <v>1</v>
      </c>
      <c r="AG2682" s="8">
        <v>818.77</v>
      </c>
      <c r="AH2682" s="7">
        <v>27</v>
      </c>
      <c r="AI2682" s="7" t="str" cm="1">
        <f t="array" ref="AI2682">_xlfn.IFS(AH2682&lt;=25,"Young",AH2682&lt;=50,"Adult",AH2682&gt;50,"Old")</f>
        <v>Adult</v>
      </c>
    </row>
    <row r="2683" spans="1:35" x14ac:dyDescent="0.35">
      <c r="A2683" s="11">
        <v>3240</v>
      </c>
      <c r="B2683" s="9">
        <v>43324</v>
      </c>
      <c r="C2683" s="10">
        <f t="shared" ca="1" si="41"/>
        <v>7.7722222222222221</v>
      </c>
      <c r="D2683" s="11" t="s">
        <v>105</v>
      </c>
      <c r="E2683" s="11" t="s">
        <v>63</v>
      </c>
      <c r="F2683" s="11" t="s">
        <v>107</v>
      </c>
      <c r="G2683" s="11" t="s">
        <v>54</v>
      </c>
      <c r="H2683" s="11" t="s">
        <v>31</v>
      </c>
      <c r="I2683" s="11" t="s">
        <v>32</v>
      </c>
      <c r="J2683" s="11" t="s">
        <v>33</v>
      </c>
      <c r="K2683" s="11" t="s">
        <v>99</v>
      </c>
      <c r="L2683" s="9">
        <v>29285</v>
      </c>
      <c r="M2683" s="11" t="s">
        <v>35</v>
      </c>
      <c r="N2683" s="11" t="s">
        <v>36</v>
      </c>
      <c r="O2683" s="11" t="s">
        <v>83</v>
      </c>
      <c r="P2683" s="11" t="s">
        <v>66</v>
      </c>
      <c r="Q2683" s="11" t="s">
        <v>39</v>
      </c>
      <c r="R2683" s="11" cm="1">
        <f t="array" ref="R2683">_xlfn.IFS(Table3[[#This Row],[Performance Levels]]="Exceeds",4,Table3[[#This Row],[Performance Levels]]="Fully Meets",3,Table3[[#This Row],[Performance Levels]]="PIP",1,Table3[[#This Row],[Performance Levels]]="Needs Improvement",2)</f>
        <v>3</v>
      </c>
      <c r="S2683" s="11">
        <v>2</v>
      </c>
      <c r="T2683" s="11" t="str" cm="1">
        <f t="array" ref="T2683">_xlfn.IFS(S2683&lt;=2,"Excellent",S2683=3,"Average",S2683&lt;=5,"Poor")</f>
        <v>Excellent</v>
      </c>
      <c r="U2683" s="9">
        <v>44795</v>
      </c>
      <c r="V2683" s="11">
        <v>2</v>
      </c>
      <c r="W2683" s="11" t="str" cm="1">
        <f t="array" ref="W2683">_xlfn.IFS(S2683&lt;=2,"High",S2683=3,"Moderate",S2683&lt;=5,"Low")</f>
        <v>High</v>
      </c>
      <c r="X2683" s="11">
        <v>5</v>
      </c>
      <c r="Y2683" s="11" t="str" cm="1">
        <f t="array" ref="Y2683">_xlfn.IFS(S2683&lt;=2,"High",S2683=3,"Moderate",S2683&lt;=5,"Low")</f>
        <v>High</v>
      </c>
      <c r="Z2683" s="11">
        <v>4</v>
      </c>
      <c r="AA2683" s="11" t="str" cm="1">
        <f t="array" ref="AA2683">_xlfn.IFS(S2683&lt;=2,"High",S2683=3,"Moderate",S2683&lt;=5,"Low")</f>
        <v>High</v>
      </c>
      <c r="AB2683" s="9">
        <v>44849</v>
      </c>
      <c r="AC2683" s="11" t="s">
        <v>61</v>
      </c>
      <c r="AD2683" s="11" t="s">
        <v>50</v>
      </c>
      <c r="AE2683" s="11" t="s">
        <v>72</v>
      </c>
      <c r="AF2683" s="11">
        <v>3</v>
      </c>
      <c r="AG2683" s="12">
        <v>801.31</v>
      </c>
      <c r="AH2683" s="11">
        <v>38</v>
      </c>
      <c r="AI2683" s="11" t="str" cm="1">
        <f t="array" ref="AI2683">_xlfn.IFS(AH2683&lt;=25,"Young",AH2683&lt;=50,"Adult",AH2683&gt;50,"Old")</f>
        <v>Adult</v>
      </c>
    </row>
    <row r="2684" spans="1:35" x14ac:dyDescent="0.35">
      <c r="A2684" s="7">
        <v>3241</v>
      </c>
      <c r="B2684" s="5">
        <v>44696</v>
      </c>
      <c r="C2684" s="6">
        <f t="shared" ca="1" si="41"/>
        <v>4.0138888888888893</v>
      </c>
      <c r="D2684" s="7" t="s">
        <v>105</v>
      </c>
      <c r="E2684" s="7" t="s">
        <v>73</v>
      </c>
      <c r="F2684" s="7" t="s">
        <v>29</v>
      </c>
      <c r="G2684" s="7" t="s">
        <v>45</v>
      </c>
      <c r="H2684" s="7" t="s">
        <v>55</v>
      </c>
      <c r="I2684" s="7" t="s">
        <v>54</v>
      </c>
      <c r="J2684" s="7" t="s">
        <v>33</v>
      </c>
      <c r="K2684" s="7" t="s">
        <v>57</v>
      </c>
      <c r="L2684" s="5">
        <v>54037</v>
      </c>
      <c r="M2684" s="7" t="s">
        <v>35</v>
      </c>
      <c r="N2684" s="7" t="s">
        <v>36</v>
      </c>
      <c r="O2684" s="7" t="s">
        <v>37</v>
      </c>
      <c r="P2684" s="7" t="s">
        <v>76</v>
      </c>
      <c r="Q2684" s="7" t="s">
        <v>39</v>
      </c>
      <c r="R2684" s="7" cm="1">
        <f t="array" ref="R2684">_xlfn.IFS(Table3[[#This Row],[Performance Levels]]="Exceeds",4,Table3[[#This Row],[Performance Levels]]="Fully Meets",3,Table3[[#This Row],[Performance Levels]]="PIP",1,Table3[[#This Row],[Performance Levels]]="Needs Improvement",2)</f>
        <v>3</v>
      </c>
      <c r="S2684" s="7">
        <v>1</v>
      </c>
      <c r="T2684" s="7" t="str" cm="1">
        <f t="array" ref="T2684">_xlfn.IFS(S2684&lt;=2,"Excellent",S2684=3,"Average",S2684&lt;=5,"Poor")</f>
        <v>Excellent</v>
      </c>
      <c r="U2684" s="5">
        <v>45080</v>
      </c>
      <c r="V2684" s="7">
        <v>1</v>
      </c>
      <c r="W2684" s="7" t="str" cm="1">
        <f t="array" ref="W2684">_xlfn.IFS(S2684&lt;=2,"High",S2684=3,"Moderate",S2684&lt;=5,"Low")</f>
        <v>High</v>
      </c>
      <c r="X2684" s="7">
        <v>5</v>
      </c>
      <c r="Y2684" s="7" t="str" cm="1">
        <f t="array" ref="Y2684">_xlfn.IFS(S2684&lt;=2,"High",S2684=3,"Moderate",S2684&lt;=5,"Low")</f>
        <v>High</v>
      </c>
      <c r="Z2684" s="7">
        <v>3</v>
      </c>
      <c r="AA2684" s="7" t="str" cm="1">
        <f t="array" ref="AA2684">_xlfn.IFS(S2684&lt;=2,"High",S2684=3,"Moderate",S2684&lt;=5,"Low")</f>
        <v>High</v>
      </c>
      <c r="AB2684" s="5">
        <v>44848</v>
      </c>
      <c r="AC2684" s="7" t="s">
        <v>91</v>
      </c>
      <c r="AD2684" s="7" t="s">
        <v>41</v>
      </c>
      <c r="AE2684" s="7" t="s">
        <v>62</v>
      </c>
      <c r="AF2684" s="7">
        <v>5</v>
      </c>
      <c r="AG2684" s="8">
        <v>674.84</v>
      </c>
      <c r="AH2684" s="7">
        <v>75</v>
      </c>
      <c r="AI2684" s="7" t="str" cm="1">
        <f t="array" ref="AI2684">_xlfn.IFS(AH2684&lt;=25,"Young",AH2684&lt;=50,"Adult",AH2684&gt;50,"Old")</f>
        <v>Old</v>
      </c>
    </row>
    <row r="2685" spans="1:35" x14ac:dyDescent="0.35">
      <c r="A2685" s="11">
        <v>3242</v>
      </c>
      <c r="B2685" s="9">
        <v>44523</v>
      </c>
      <c r="C2685" s="10">
        <f t="shared" ca="1" si="41"/>
        <v>4.4916666666666663</v>
      </c>
      <c r="D2685" s="11" t="s">
        <v>27</v>
      </c>
      <c r="E2685" s="11" t="s">
        <v>80</v>
      </c>
      <c r="F2685" s="11" t="s">
        <v>107</v>
      </c>
      <c r="G2685" s="11" t="s">
        <v>30</v>
      </c>
      <c r="H2685" s="11" t="s">
        <v>31</v>
      </c>
      <c r="I2685" s="11" t="s">
        <v>54</v>
      </c>
      <c r="J2685" s="11" t="s">
        <v>33</v>
      </c>
      <c r="K2685" s="11" t="s">
        <v>46</v>
      </c>
      <c r="L2685" s="9">
        <v>20192</v>
      </c>
      <c r="M2685" s="11" t="s">
        <v>35</v>
      </c>
      <c r="N2685" s="11" t="s">
        <v>47</v>
      </c>
      <c r="O2685" s="11" t="s">
        <v>48</v>
      </c>
      <c r="P2685" s="11" t="s">
        <v>60</v>
      </c>
      <c r="Q2685" s="11" t="s">
        <v>39</v>
      </c>
      <c r="R2685" s="11" cm="1">
        <f t="array" ref="R2685">_xlfn.IFS(Table3[[#This Row],[Performance Levels]]="Exceeds",4,Table3[[#This Row],[Performance Levels]]="Fully Meets",3,Table3[[#This Row],[Performance Levels]]="PIP",1,Table3[[#This Row],[Performance Levels]]="Needs Improvement",2)</f>
        <v>3</v>
      </c>
      <c r="S2685" s="11">
        <v>3</v>
      </c>
      <c r="T2685" s="11" t="str" cm="1">
        <f t="array" ref="T2685">_xlfn.IFS(S2685&lt;=2,"Excellent",S2685=3,"Average",S2685&lt;=5,"Poor")</f>
        <v>Average</v>
      </c>
      <c r="U2685" s="9">
        <v>45086</v>
      </c>
      <c r="V2685" s="11">
        <v>3</v>
      </c>
      <c r="W2685" s="11" t="str" cm="1">
        <f t="array" ref="W2685">_xlfn.IFS(S2685&lt;=2,"High",S2685=3,"Moderate",S2685&lt;=5,"Low")</f>
        <v>Moderate</v>
      </c>
      <c r="X2685" s="11">
        <v>3</v>
      </c>
      <c r="Y2685" s="11" t="str" cm="1">
        <f t="array" ref="Y2685">_xlfn.IFS(S2685&lt;=2,"High",S2685=3,"Moderate",S2685&lt;=5,"Low")</f>
        <v>Moderate</v>
      </c>
      <c r="Z2685" s="11">
        <v>1</v>
      </c>
      <c r="AA2685" s="11" t="str" cm="1">
        <f t="array" ref="AA2685">_xlfn.IFS(S2685&lt;=2,"High",S2685=3,"Moderate",S2685&lt;=5,"Low")</f>
        <v>Moderate</v>
      </c>
      <c r="AB2685" s="9">
        <v>44859</v>
      </c>
      <c r="AC2685" s="11" t="s">
        <v>91</v>
      </c>
      <c r="AD2685" s="11" t="s">
        <v>41</v>
      </c>
      <c r="AE2685" s="11" t="s">
        <v>51</v>
      </c>
      <c r="AF2685" s="11">
        <v>2</v>
      </c>
      <c r="AG2685" s="12">
        <v>364.55</v>
      </c>
      <c r="AH2685" s="11">
        <v>66</v>
      </c>
      <c r="AI2685" s="11" t="str" cm="1">
        <f t="array" ref="AI2685">_xlfn.IFS(AH2685&lt;=25,"Young",AH2685&lt;=50,"Adult",AH2685&gt;50,"Old")</f>
        <v>Old</v>
      </c>
    </row>
    <row r="2686" spans="1:35" x14ac:dyDescent="0.35">
      <c r="A2686" s="7">
        <v>3243</v>
      </c>
      <c r="B2686" s="5">
        <v>44178</v>
      </c>
      <c r="C2686" s="6">
        <f t="shared" ca="1" si="41"/>
        <v>5.4361111111111109</v>
      </c>
      <c r="D2686" s="7" t="s">
        <v>27</v>
      </c>
      <c r="E2686" s="7" t="s">
        <v>53</v>
      </c>
      <c r="F2686" s="7" t="s">
        <v>29</v>
      </c>
      <c r="G2686" s="7" t="s">
        <v>54</v>
      </c>
      <c r="H2686" s="7" t="s">
        <v>31</v>
      </c>
      <c r="I2686" s="7" t="s">
        <v>54</v>
      </c>
      <c r="J2686" s="7" t="s">
        <v>33</v>
      </c>
      <c r="K2686" s="7" t="s">
        <v>88</v>
      </c>
      <c r="L2686" s="5">
        <v>20128</v>
      </c>
      <c r="M2686" s="7" t="s">
        <v>35</v>
      </c>
      <c r="N2686" s="7" t="s">
        <v>47</v>
      </c>
      <c r="O2686" s="7" t="s">
        <v>48</v>
      </c>
      <c r="P2686" s="7" t="s">
        <v>66</v>
      </c>
      <c r="Q2686" s="7" t="s">
        <v>39</v>
      </c>
      <c r="R2686" s="7" cm="1">
        <f t="array" ref="R2686">_xlfn.IFS(Table3[[#This Row],[Performance Levels]]="Exceeds",4,Table3[[#This Row],[Performance Levels]]="Fully Meets",3,Table3[[#This Row],[Performance Levels]]="PIP",1,Table3[[#This Row],[Performance Levels]]="Needs Improvement",2)</f>
        <v>3</v>
      </c>
      <c r="S2686" s="7">
        <v>2</v>
      </c>
      <c r="T2686" s="7" t="str" cm="1">
        <f t="array" ref="T2686">_xlfn.IFS(S2686&lt;=2,"Excellent",S2686=3,"Average",S2686&lt;=5,"Poor")</f>
        <v>Excellent</v>
      </c>
      <c r="U2686" s="5">
        <v>44890</v>
      </c>
      <c r="V2686" s="7">
        <v>2</v>
      </c>
      <c r="W2686" s="7" t="str" cm="1">
        <f t="array" ref="W2686">_xlfn.IFS(S2686&lt;=2,"High",S2686=3,"Moderate",S2686&lt;=5,"Low")</f>
        <v>High</v>
      </c>
      <c r="X2686" s="7">
        <v>3</v>
      </c>
      <c r="Y2686" s="7" t="str" cm="1">
        <f t="array" ref="Y2686">_xlfn.IFS(S2686&lt;=2,"High",S2686=3,"Moderate",S2686&lt;=5,"Low")</f>
        <v>High</v>
      </c>
      <c r="Z2686" s="7">
        <v>1</v>
      </c>
      <c r="AA2686" s="7" t="str" cm="1">
        <f t="array" ref="AA2686">_xlfn.IFS(S2686&lt;=2,"High",S2686=3,"Moderate",S2686&lt;=5,"Low")</f>
        <v>High</v>
      </c>
      <c r="AB2686" s="5">
        <v>44824</v>
      </c>
      <c r="AC2686" s="7" t="s">
        <v>67</v>
      </c>
      <c r="AD2686" s="7" t="s">
        <v>41</v>
      </c>
      <c r="AE2686" s="7" t="s">
        <v>62</v>
      </c>
      <c r="AF2686" s="7">
        <v>1</v>
      </c>
      <c r="AG2686" s="8">
        <v>174.03</v>
      </c>
      <c r="AH2686" s="7">
        <v>65</v>
      </c>
      <c r="AI2686" s="7" t="str" cm="1">
        <f t="array" ref="AI2686">_xlfn.IFS(AH2686&lt;=25,"Young",AH2686&lt;=50,"Adult",AH2686&gt;50,"Old")</f>
        <v>Old</v>
      </c>
    </row>
    <row r="2687" spans="1:35" x14ac:dyDescent="0.35">
      <c r="A2687" s="11">
        <v>3244</v>
      </c>
      <c r="B2687" s="9">
        <v>44405</v>
      </c>
      <c r="C2687" s="10">
        <f t="shared" ca="1" si="41"/>
        <v>4.8111111111111109</v>
      </c>
      <c r="D2687" s="11" t="s">
        <v>27</v>
      </c>
      <c r="E2687" s="11" t="s">
        <v>68</v>
      </c>
      <c r="F2687" s="11" t="s">
        <v>29</v>
      </c>
      <c r="G2687" s="11" t="s">
        <v>45</v>
      </c>
      <c r="H2687" s="11" t="s">
        <v>31</v>
      </c>
      <c r="I2687" s="11" t="s">
        <v>32</v>
      </c>
      <c r="J2687" s="11" t="s">
        <v>33</v>
      </c>
      <c r="K2687" s="11" t="s">
        <v>99</v>
      </c>
      <c r="L2687" s="9">
        <v>54409</v>
      </c>
      <c r="M2687" s="11" t="s">
        <v>35</v>
      </c>
      <c r="N2687" s="11" t="s">
        <v>36</v>
      </c>
      <c r="O2687" s="11" t="s">
        <v>71</v>
      </c>
      <c r="P2687" s="11" t="s">
        <v>76</v>
      </c>
      <c r="Q2687" s="11" t="s">
        <v>39</v>
      </c>
      <c r="R2687" s="11" cm="1">
        <f t="array" ref="R2687">_xlfn.IFS(Table3[[#This Row],[Performance Levels]]="Exceeds",4,Table3[[#This Row],[Performance Levels]]="Fully Meets",3,Table3[[#This Row],[Performance Levels]]="PIP",1,Table3[[#This Row],[Performance Levels]]="Needs Improvement",2)</f>
        <v>3</v>
      </c>
      <c r="S2687" s="11">
        <v>2</v>
      </c>
      <c r="T2687" s="11" t="str" cm="1">
        <f t="array" ref="T2687">_xlfn.IFS(S2687&lt;=2,"Excellent",S2687=3,"Average",S2687&lt;=5,"Poor")</f>
        <v>Excellent</v>
      </c>
      <c r="U2687" s="9">
        <v>45010</v>
      </c>
      <c r="V2687" s="11">
        <v>2</v>
      </c>
      <c r="W2687" s="11" t="str" cm="1">
        <f t="array" ref="W2687">_xlfn.IFS(S2687&lt;=2,"High",S2687=3,"Moderate",S2687&lt;=5,"Low")</f>
        <v>High</v>
      </c>
      <c r="X2687" s="11">
        <v>1</v>
      </c>
      <c r="Y2687" s="11" t="str" cm="1">
        <f t="array" ref="Y2687">_xlfn.IFS(S2687&lt;=2,"High",S2687=3,"Moderate",S2687&lt;=5,"Low")</f>
        <v>High</v>
      </c>
      <c r="Z2687" s="11">
        <v>1</v>
      </c>
      <c r="AA2687" s="11" t="str" cm="1">
        <f t="array" ref="AA2687">_xlfn.IFS(S2687&lt;=2,"High",S2687=3,"Moderate",S2687&lt;=5,"Low")</f>
        <v>High</v>
      </c>
      <c r="AB2687" s="9">
        <v>44896</v>
      </c>
      <c r="AC2687" s="11" t="s">
        <v>91</v>
      </c>
      <c r="AD2687" s="11" t="s">
        <v>41</v>
      </c>
      <c r="AE2687" s="11" t="s">
        <v>42</v>
      </c>
      <c r="AF2687" s="11">
        <v>4</v>
      </c>
      <c r="AG2687" s="12">
        <v>816.37</v>
      </c>
      <c r="AH2687" s="11">
        <v>73</v>
      </c>
      <c r="AI2687" s="11" t="str" cm="1">
        <f t="array" ref="AI2687">_xlfn.IFS(AH2687&lt;=25,"Young",AH2687&lt;=50,"Adult",AH2687&gt;50,"Old")</f>
        <v>Old</v>
      </c>
    </row>
    <row r="2688" spans="1:35" x14ac:dyDescent="0.35">
      <c r="A2688" s="7">
        <v>3245</v>
      </c>
      <c r="B2688" s="5">
        <v>43623</v>
      </c>
      <c r="C2688" s="6">
        <f t="shared" ca="1" si="41"/>
        <v>6.9527777777777775</v>
      </c>
      <c r="D2688" s="7" t="s">
        <v>27</v>
      </c>
      <c r="E2688" s="7" t="s">
        <v>28</v>
      </c>
      <c r="F2688" s="7" t="s">
        <v>107</v>
      </c>
      <c r="G2688" s="7" t="s">
        <v>54</v>
      </c>
      <c r="H2688" s="7" t="s">
        <v>44</v>
      </c>
      <c r="I2688" s="7" t="s">
        <v>54</v>
      </c>
      <c r="J2688" s="7" t="s">
        <v>33</v>
      </c>
      <c r="K2688" s="7" t="s">
        <v>69</v>
      </c>
      <c r="L2688" s="5">
        <v>54158</v>
      </c>
      <c r="M2688" s="7" t="s">
        <v>35</v>
      </c>
      <c r="N2688" s="7" t="s">
        <v>36</v>
      </c>
      <c r="O2688" s="7" t="s">
        <v>71</v>
      </c>
      <c r="P2688" s="7" t="s">
        <v>66</v>
      </c>
      <c r="Q2688" s="7" t="s">
        <v>39</v>
      </c>
      <c r="R2688" s="7" cm="1">
        <f t="array" ref="R2688">_xlfn.IFS(Table3[[#This Row],[Performance Levels]]="Exceeds",4,Table3[[#This Row],[Performance Levels]]="Fully Meets",3,Table3[[#This Row],[Performance Levels]]="PIP",1,Table3[[#This Row],[Performance Levels]]="Needs Improvement",2)</f>
        <v>3</v>
      </c>
      <c r="S2688" s="7">
        <v>1</v>
      </c>
      <c r="T2688" s="7" t="str" cm="1">
        <f t="array" ref="T2688">_xlfn.IFS(S2688&lt;=2,"Excellent",S2688=3,"Average",S2688&lt;=5,"Poor")</f>
        <v>Excellent</v>
      </c>
      <c r="U2688" s="5">
        <v>44883</v>
      </c>
      <c r="V2688" s="7">
        <v>3</v>
      </c>
      <c r="W2688" s="7" t="str" cm="1">
        <f t="array" ref="W2688">_xlfn.IFS(S2688&lt;=2,"High",S2688=3,"Moderate",S2688&lt;=5,"Low")</f>
        <v>High</v>
      </c>
      <c r="X2688" s="7">
        <v>5</v>
      </c>
      <c r="Y2688" s="7" t="str" cm="1">
        <f t="array" ref="Y2688">_xlfn.IFS(S2688&lt;=2,"High",S2688=3,"Moderate",S2688&lt;=5,"Low")</f>
        <v>High</v>
      </c>
      <c r="Z2688" s="7">
        <v>2</v>
      </c>
      <c r="AA2688" s="7" t="str" cm="1">
        <f t="array" ref="AA2688">_xlfn.IFS(S2688&lt;=2,"High",S2688=3,"Moderate",S2688&lt;=5,"Low")</f>
        <v>High</v>
      </c>
      <c r="AB2688" s="5">
        <v>45045</v>
      </c>
      <c r="AC2688" s="7" t="s">
        <v>61</v>
      </c>
      <c r="AD2688" s="7" t="s">
        <v>50</v>
      </c>
      <c r="AE2688" s="7" t="s">
        <v>51</v>
      </c>
      <c r="AF2688" s="7">
        <v>1</v>
      </c>
      <c r="AG2688" s="8">
        <v>163.79</v>
      </c>
      <c r="AH2688" s="7">
        <v>71</v>
      </c>
      <c r="AI2688" s="7" t="str" cm="1">
        <f t="array" ref="AI2688">_xlfn.IFS(AH2688&lt;=25,"Young",AH2688&lt;=50,"Adult",AH2688&gt;50,"Old")</f>
        <v>Old</v>
      </c>
    </row>
    <row r="2689" spans="1:35" x14ac:dyDescent="0.35">
      <c r="A2689" s="11">
        <v>3246</v>
      </c>
      <c r="B2689" s="9">
        <v>43628</v>
      </c>
      <c r="C2689" s="10">
        <f t="shared" ca="1" si="41"/>
        <v>6.9388888888888891</v>
      </c>
      <c r="D2689" s="11" t="s">
        <v>27</v>
      </c>
      <c r="E2689" s="11" t="s">
        <v>84</v>
      </c>
      <c r="F2689" s="11" t="s">
        <v>107</v>
      </c>
      <c r="G2689" s="11" t="s">
        <v>45</v>
      </c>
      <c r="H2689" s="11" t="s">
        <v>31</v>
      </c>
      <c r="I2689" s="11" t="s">
        <v>45</v>
      </c>
      <c r="J2689" s="11" t="s">
        <v>33</v>
      </c>
      <c r="K2689" s="11" t="s">
        <v>134</v>
      </c>
      <c r="L2689" s="9">
        <v>32248</v>
      </c>
      <c r="M2689" s="11" t="s">
        <v>35</v>
      </c>
      <c r="N2689" s="11" t="s">
        <v>36</v>
      </c>
      <c r="O2689" s="11" t="s">
        <v>37</v>
      </c>
      <c r="P2689" s="11" t="s">
        <v>66</v>
      </c>
      <c r="Q2689" s="11" t="s">
        <v>39</v>
      </c>
      <c r="R2689" s="11" cm="1">
        <f t="array" ref="R2689">_xlfn.IFS(Table3[[#This Row],[Performance Levels]]="Exceeds",4,Table3[[#This Row],[Performance Levels]]="Fully Meets",3,Table3[[#This Row],[Performance Levels]]="PIP",1,Table3[[#This Row],[Performance Levels]]="Needs Improvement",2)</f>
        <v>3</v>
      </c>
      <c r="S2689" s="11">
        <v>4</v>
      </c>
      <c r="T2689" s="11" t="str" cm="1">
        <f t="array" ref="T2689">_xlfn.IFS(S2689&lt;=2,"Excellent",S2689=3,"Average",S2689&lt;=5,"Poor")</f>
        <v>Poor</v>
      </c>
      <c r="U2689" s="9">
        <v>45049</v>
      </c>
      <c r="V2689" s="11">
        <v>1</v>
      </c>
      <c r="W2689" s="11" t="str" cm="1">
        <f t="array" ref="W2689">_xlfn.IFS(S2689&lt;=2,"High",S2689=3,"Moderate",S2689&lt;=5,"Low")</f>
        <v>Low</v>
      </c>
      <c r="X2689" s="11">
        <v>1</v>
      </c>
      <c r="Y2689" s="11" t="str" cm="1">
        <f t="array" ref="Y2689">_xlfn.IFS(S2689&lt;=2,"High",S2689=3,"Moderate",S2689&lt;=5,"Low")</f>
        <v>Low</v>
      </c>
      <c r="Z2689" s="11">
        <v>4</v>
      </c>
      <c r="AA2689" s="11" t="str" cm="1">
        <f t="array" ref="AA2689">_xlfn.IFS(S2689&lt;=2,"High",S2689=3,"Moderate",S2689&lt;=5,"Low")</f>
        <v>Low</v>
      </c>
      <c r="AB2689" s="9">
        <v>44957</v>
      </c>
      <c r="AC2689" s="11" t="s">
        <v>67</v>
      </c>
      <c r="AD2689" s="11" t="s">
        <v>41</v>
      </c>
      <c r="AE2689" s="11" t="s">
        <v>42</v>
      </c>
      <c r="AF2689" s="11">
        <v>1</v>
      </c>
      <c r="AG2689" s="12">
        <v>325.19</v>
      </c>
      <c r="AH2689" s="11">
        <v>31</v>
      </c>
      <c r="AI2689" s="11" t="str" cm="1">
        <f t="array" ref="AI2689">_xlfn.IFS(AH2689&lt;=25,"Young",AH2689&lt;=50,"Adult",AH2689&gt;50,"Old")</f>
        <v>Adult</v>
      </c>
    </row>
    <row r="2690" spans="1:35" x14ac:dyDescent="0.35">
      <c r="A2690" s="7">
        <v>3247</v>
      </c>
      <c r="B2690" s="5">
        <v>45036</v>
      </c>
      <c r="C2690" s="6">
        <f t="shared" ca="1" si="41"/>
        <v>3.0833333333333335</v>
      </c>
      <c r="D2690" s="7" t="s">
        <v>27</v>
      </c>
      <c r="E2690" s="7" t="s">
        <v>43</v>
      </c>
      <c r="F2690" s="7" t="s">
        <v>29</v>
      </c>
      <c r="G2690" s="7" t="s">
        <v>54</v>
      </c>
      <c r="H2690" s="7" t="s">
        <v>31</v>
      </c>
      <c r="I2690" s="7" t="s">
        <v>45</v>
      </c>
      <c r="J2690" s="7" t="s">
        <v>33</v>
      </c>
      <c r="K2690" s="7" t="s">
        <v>64</v>
      </c>
      <c r="L2690" s="5">
        <v>52430</v>
      </c>
      <c r="M2690" s="7" t="s">
        <v>35</v>
      </c>
      <c r="N2690" s="7" t="s">
        <v>36</v>
      </c>
      <c r="O2690" s="7" t="s">
        <v>71</v>
      </c>
      <c r="P2690" s="7" t="s">
        <v>60</v>
      </c>
      <c r="Q2690" s="7" t="s">
        <v>39</v>
      </c>
      <c r="R2690" s="7" cm="1">
        <f t="array" ref="R2690">_xlfn.IFS(Table3[[#This Row],[Performance Levels]]="Exceeds",4,Table3[[#This Row],[Performance Levels]]="Fully Meets",3,Table3[[#This Row],[Performance Levels]]="PIP",1,Table3[[#This Row],[Performance Levels]]="Needs Improvement",2)</f>
        <v>3</v>
      </c>
      <c r="S2690" s="7">
        <v>3</v>
      </c>
      <c r="T2690" s="7" t="str" cm="1">
        <f t="array" ref="T2690">_xlfn.IFS(S2690&lt;=2,"Excellent",S2690=3,"Average",S2690&lt;=5,"Poor")</f>
        <v>Average</v>
      </c>
      <c r="U2690" s="5">
        <v>45103</v>
      </c>
      <c r="V2690" s="7">
        <v>2</v>
      </c>
      <c r="W2690" s="7" t="str" cm="1">
        <f t="array" ref="W2690">_xlfn.IFS(S2690&lt;=2,"High",S2690=3,"Moderate",S2690&lt;=5,"Low")</f>
        <v>Moderate</v>
      </c>
      <c r="X2690" s="7">
        <v>5</v>
      </c>
      <c r="Y2690" s="7" t="str" cm="1">
        <f t="array" ref="Y2690">_xlfn.IFS(S2690&lt;=2,"High",S2690=3,"Moderate",S2690&lt;=5,"Low")</f>
        <v>Moderate</v>
      </c>
      <c r="Z2690" s="7">
        <v>4</v>
      </c>
      <c r="AA2690" s="7" t="str" cm="1">
        <f t="array" ref="AA2690">_xlfn.IFS(S2690&lt;=2,"High",S2690=3,"Moderate",S2690&lt;=5,"Low")</f>
        <v>Moderate</v>
      </c>
      <c r="AB2690" s="5">
        <v>44983</v>
      </c>
      <c r="AC2690" s="7" t="s">
        <v>91</v>
      </c>
      <c r="AD2690" s="7" t="s">
        <v>41</v>
      </c>
      <c r="AE2690" s="7" t="s">
        <v>62</v>
      </c>
      <c r="AF2690" s="7">
        <v>1</v>
      </c>
      <c r="AG2690" s="8">
        <v>834.12</v>
      </c>
      <c r="AH2690" s="7">
        <v>80</v>
      </c>
      <c r="AI2690" s="7" t="str" cm="1">
        <f t="array" ref="AI2690">_xlfn.IFS(AH2690&lt;=25,"Young",AH2690&lt;=50,"Adult",AH2690&gt;50,"Old")</f>
        <v>Old</v>
      </c>
    </row>
    <row r="2691" spans="1:35" x14ac:dyDescent="0.35">
      <c r="A2691" s="11">
        <v>3248</v>
      </c>
      <c r="B2691" s="9">
        <v>43319</v>
      </c>
      <c r="C2691" s="10">
        <f t="shared" ref="C2691:C2754" ca="1" si="42">YEARFRAC(B2691,TODAY())</f>
        <v>7.7861111111111114</v>
      </c>
      <c r="D2691" s="11" t="s">
        <v>27</v>
      </c>
      <c r="E2691" s="11" t="s">
        <v>86</v>
      </c>
      <c r="F2691" s="11" t="s">
        <v>29</v>
      </c>
      <c r="G2691" s="11" t="s">
        <v>30</v>
      </c>
      <c r="H2691" s="11" t="s">
        <v>55</v>
      </c>
      <c r="I2691" s="11" t="s">
        <v>45</v>
      </c>
      <c r="J2691" s="11" t="s">
        <v>33</v>
      </c>
      <c r="K2691" s="11" t="s">
        <v>64</v>
      </c>
      <c r="L2691" s="9">
        <v>24549</v>
      </c>
      <c r="M2691" s="11" t="s">
        <v>35</v>
      </c>
      <c r="N2691" s="11" t="s">
        <v>36</v>
      </c>
      <c r="O2691" s="11" t="s">
        <v>48</v>
      </c>
      <c r="P2691" s="11" t="s">
        <v>60</v>
      </c>
      <c r="Q2691" s="11" t="s">
        <v>39</v>
      </c>
      <c r="R2691" s="11" cm="1">
        <f t="array" ref="R2691">_xlfn.IFS(Table3[[#This Row],[Performance Levels]]="Exceeds",4,Table3[[#This Row],[Performance Levels]]="Fully Meets",3,Table3[[#This Row],[Performance Levels]]="PIP",1,Table3[[#This Row],[Performance Levels]]="Needs Improvement",2)</f>
        <v>3</v>
      </c>
      <c r="S2691" s="11">
        <v>5</v>
      </c>
      <c r="T2691" s="11" t="str" cm="1">
        <f t="array" ref="T2691">_xlfn.IFS(S2691&lt;=2,"Excellent",S2691=3,"Average",S2691&lt;=5,"Poor")</f>
        <v>Poor</v>
      </c>
      <c r="U2691" s="9">
        <v>44869</v>
      </c>
      <c r="V2691" s="11">
        <v>4</v>
      </c>
      <c r="W2691" s="11" t="str" cm="1">
        <f t="array" ref="W2691">_xlfn.IFS(S2691&lt;=2,"High",S2691=3,"Moderate",S2691&lt;=5,"Low")</f>
        <v>Low</v>
      </c>
      <c r="X2691" s="11">
        <v>3</v>
      </c>
      <c r="Y2691" s="11" t="str" cm="1">
        <f t="array" ref="Y2691">_xlfn.IFS(S2691&lt;=2,"High",S2691=3,"Moderate",S2691&lt;=5,"Low")</f>
        <v>Low</v>
      </c>
      <c r="Z2691" s="11">
        <v>3</v>
      </c>
      <c r="AA2691" s="11" t="str" cm="1">
        <f t="array" ref="AA2691">_xlfn.IFS(S2691&lt;=2,"High",S2691=3,"Moderate",S2691&lt;=5,"Low")</f>
        <v>Low</v>
      </c>
      <c r="AB2691" s="9">
        <v>44954</v>
      </c>
      <c r="AC2691" s="11" t="s">
        <v>49</v>
      </c>
      <c r="AD2691" s="11" t="s">
        <v>50</v>
      </c>
      <c r="AE2691" s="11" t="s">
        <v>62</v>
      </c>
      <c r="AF2691" s="11">
        <v>2</v>
      </c>
      <c r="AG2691" s="12">
        <v>222.11</v>
      </c>
      <c r="AH2691" s="11">
        <v>51</v>
      </c>
      <c r="AI2691" s="11" t="str" cm="1">
        <f t="array" ref="AI2691">_xlfn.IFS(AH2691&lt;=25,"Young",AH2691&lt;=50,"Adult",AH2691&gt;50,"Old")</f>
        <v>Old</v>
      </c>
    </row>
    <row r="2692" spans="1:35" x14ac:dyDescent="0.35">
      <c r="A2692" s="7">
        <v>3249</v>
      </c>
      <c r="B2692" s="5">
        <v>43440</v>
      </c>
      <c r="C2692" s="6">
        <f t="shared" ca="1" si="42"/>
        <v>7.4555555555555557</v>
      </c>
      <c r="D2692" s="7" t="s">
        <v>27</v>
      </c>
      <c r="E2692" s="7" t="s">
        <v>63</v>
      </c>
      <c r="F2692" s="7" t="s">
        <v>29</v>
      </c>
      <c r="G2692" s="7" t="s">
        <v>30</v>
      </c>
      <c r="H2692" s="7" t="s">
        <v>31</v>
      </c>
      <c r="I2692" s="7" t="s">
        <v>45</v>
      </c>
      <c r="J2692" s="7" t="s">
        <v>33</v>
      </c>
      <c r="K2692" s="7" t="s">
        <v>110</v>
      </c>
      <c r="L2692" s="5">
        <v>54075</v>
      </c>
      <c r="M2692" s="7" t="s">
        <v>35</v>
      </c>
      <c r="N2692" s="7" t="s">
        <v>47</v>
      </c>
      <c r="O2692" s="7" t="s">
        <v>71</v>
      </c>
      <c r="P2692" s="7" t="s">
        <v>60</v>
      </c>
      <c r="Q2692" s="7" t="s">
        <v>39</v>
      </c>
      <c r="R2692" s="7" cm="1">
        <f t="array" ref="R2692">_xlfn.IFS(Table3[[#This Row],[Performance Levels]]="Exceeds",4,Table3[[#This Row],[Performance Levels]]="Fully Meets",3,Table3[[#This Row],[Performance Levels]]="PIP",1,Table3[[#This Row],[Performance Levels]]="Needs Improvement",2)</f>
        <v>3</v>
      </c>
      <c r="S2692" s="7">
        <v>3</v>
      </c>
      <c r="T2692" s="7" t="str" cm="1">
        <f t="array" ref="T2692">_xlfn.IFS(S2692&lt;=2,"Excellent",S2692=3,"Average",S2692&lt;=5,"Poor")</f>
        <v>Average</v>
      </c>
      <c r="U2692" s="5">
        <v>44960</v>
      </c>
      <c r="V2692" s="7">
        <v>3</v>
      </c>
      <c r="W2692" s="7" t="str" cm="1">
        <f t="array" ref="W2692">_xlfn.IFS(S2692&lt;=2,"High",S2692=3,"Moderate",S2692&lt;=5,"Low")</f>
        <v>Moderate</v>
      </c>
      <c r="X2692" s="7">
        <v>2</v>
      </c>
      <c r="Y2692" s="7" t="str" cm="1">
        <f t="array" ref="Y2692">_xlfn.IFS(S2692&lt;=2,"High",S2692=3,"Moderate",S2692&lt;=5,"Low")</f>
        <v>Moderate</v>
      </c>
      <c r="Z2692" s="7">
        <v>5</v>
      </c>
      <c r="AA2692" s="7" t="str" cm="1">
        <f t="array" ref="AA2692">_xlfn.IFS(S2692&lt;=2,"High",S2692=3,"Moderate",S2692&lt;=5,"Low")</f>
        <v>Moderate</v>
      </c>
      <c r="AB2692" s="5">
        <v>44993</v>
      </c>
      <c r="AC2692" s="7" t="s">
        <v>91</v>
      </c>
      <c r="AD2692" s="7" t="s">
        <v>41</v>
      </c>
      <c r="AE2692" s="7" t="s">
        <v>42</v>
      </c>
      <c r="AF2692" s="7">
        <v>4</v>
      </c>
      <c r="AG2692" s="8">
        <v>875.83</v>
      </c>
      <c r="AH2692" s="7">
        <v>70</v>
      </c>
      <c r="AI2692" s="7" t="str" cm="1">
        <f t="array" ref="AI2692">_xlfn.IFS(AH2692&lt;=25,"Young",AH2692&lt;=50,"Adult",AH2692&gt;50,"Old")</f>
        <v>Old</v>
      </c>
    </row>
    <row r="2693" spans="1:35" x14ac:dyDescent="0.35">
      <c r="A2693" s="11">
        <v>3250</v>
      </c>
      <c r="B2693" s="9">
        <v>44280</v>
      </c>
      <c r="C2693" s="10">
        <f t="shared" ca="1" si="42"/>
        <v>5.1527777777777777</v>
      </c>
      <c r="D2693" s="11" t="s">
        <v>27</v>
      </c>
      <c r="E2693" s="11" t="s">
        <v>93</v>
      </c>
      <c r="F2693" s="11" t="s">
        <v>29</v>
      </c>
      <c r="G2693" s="11" t="s">
        <v>54</v>
      </c>
      <c r="H2693" s="11" t="s">
        <v>55</v>
      </c>
      <c r="I2693" s="11" t="s">
        <v>54</v>
      </c>
      <c r="J2693" s="11" t="s">
        <v>33</v>
      </c>
      <c r="K2693" s="11" t="s">
        <v>95</v>
      </c>
      <c r="L2693" s="9">
        <v>35592</v>
      </c>
      <c r="M2693" s="11" t="s">
        <v>35</v>
      </c>
      <c r="N2693" s="11" t="s">
        <v>47</v>
      </c>
      <c r="O2693" s="11" t="s">
        <v>83</v>
      </c>
      <c r="P2693" s="11" t="s">
        <v>66</v>
      </c>
      <c r="Q2693" s="11" t="s">
        <v>39</v>
      </c>
      <c r="R2693" s="11" cm="1">
        <f t="array" ref="R2693">_xlfn.IFS(Table3[[#This Row],[Performance Levels]]="Exceeds",4,Table3[[#This Row],[Performance Levels]]="Fully Meets",3,Table3[[#This Row],[Performance Levels]]="PIP",1,Table3[[#This Row],[Performance Levels]]="Needs Improvement",2)</f>
        <v>3</v>
      </c>
      <c r="S2693" s="11">
        <v>2</v>
      </c>
      <c r="T2693" s="11" t="str" cm="1">
        <f t="array" ref="T2693">_xlfn.IFS(S2693&lt;=2,"Excellent",S2693=3,"Average",S2693&lt;=5,"Poor")</f>
        <v>Excellent</v>
      </c>
      <c r="U2693" s="9">
        <v>44880</v>
      </c>
      <c r="V2693" s="11">
        <v>1</v>
      </c>
      <c r="W2693" s="11" t="str" cm="1">
        <f t="array" ref="W2693">_xlfn.IFS(S2693&lt;=2,"High",S2693=3,"Moderate",S2693&lt;=5,"Low")</f>
        <v>High</v>
      </c>
      <c r="X2693" s="11">
        <v>1</v>
      </c>
      <c r="Y2693" s="11" t="str" cm="1">
        <f t="array" ref="Y2693">_xlfn.IFS(S2693&lt;=2,"High",S2693=3,"Moderate",S2693&lt;=5,"Low")</f>
        <v>High</v>
      </c>
      <c r="Z2693" s="11">
        <v>3</v>
      </c>
      <c r="AA2693" s="11" t="str" cm="1">
        <f t="array" ref="AA2693">_xlfn.IFS(S2693&lt;=2,"High",S2693=3,"Moderate",S2693&lt;=5,"Low")</f>
        <v>High</v>
      </c>
      <c r="AB2693" s="9">
        <v>44963</v>
      </c>
      <c r="AC2693" s="11" t="s">
        <v>91</v>
      </c>
      <c r="AD2693" s="11" t="s">
        <v>50</v>
      </c>
      <c r="AE2693" s="11" t="s">
        <v>62</v>
      </c>
      <c r="AF2693" s="11">
        <v>1</v>
      </c>
      <c r="AG2693" s="12">
        <v>232.39</v>
      </c>
      <c r="AH2693" s="11">
        <v>24</v>
      </c>
      <c r="AI2693" s="11" t="str" cm="1">
        <f t="array" ref="AI2693">_xlfn.IFS(AH2693&lt;=25,"Young",AH2693&lt;=50,"Adult",AH2693&gt;50,"Old")</f>
        <v>Young</v>
      </c>
    </row>
    <row r="2694" spans="1:35" x14ac:dyDescent="0.35">
      <c r="A2694" s="7">
        <v>3251</v>
      </c>
      <c r="B2694" s="5">
        <v>43511</v>
      </c>
      <c r="C2694" s="6">
        <f t="shared" ca="1" si="42"/>
        <v>7.2638888888888893</v>
      </c>
      <c r="D2694" s="7" t="s">
        <v>27</v>
      </c>
      <c r="E2694" s="7" t="s">
        <v>73</v>
      </c>
      <c r="F2694" s="7" t="s">
        <v>107</v>
      </c>
      <c r="G2694" s="7" t="s">
        <v>30</v>
      </c>
      <c r="H2694" s="7" t="s">
        <v>44</v>
      </c>
      <c r="I2694" s="7" t="s">
        <v>45</v>
      </c>
      <c r="J2694" s="7" t="s">
        <v>33</v>
      </c>
      <c r="K2694" s="7" t="s">
        <v>69</v>
      </c>
      <c r="L2694" s="5">
        <v>20557</v>
      </c>
      <c r="M2694" s="7" t="s">
        <v>35</v>
      </c>
      <c r="N2694" s="7" t="s">
        <v>47</v>
      </c>
      <c r="O2694" s="7" t="s">
        <v>37</v>
      </c>
      <c r="P2694" s="7" t="s">
        <v>76</v>
      </c>
      <c r="Q2694" s="7" t="s">
        <v>39</v>
      </c>
      <c r="R2694" s="7" cm="1">
        <f t="array" ref="R2694">_xlfn.IFS(Table3[[#This Row],[Performance Levels]]="Exceeds",4,Table3[[#This Row],[Performance Levels]]="Fully Meets",3,Table3[[#This Row],[Performance Levels]]="PIP",1,Table3[[#This Row],[Performance Levels]]="Needs Improvement",2)</f>
        <v>3</v>
      </c>
      <c r="S2694" s="7">
        <v>5</v>
      </c>
      <c r="T2694" s="7" t="str" cm="1">
        <f t="array" ref="T2694">_xlfn.IFS(S2694&lt;=2,"Excellent",S2694=3,"Average",S2694&lt;=5,"Poor")</f>
        <v>Poor</v>
      </c>
      <c r="U2694" s="5">
        <v>45025</v>
      </c>
      <c r="V2694" s="7">
        <v>5</v>
      </c>
      <c r="W2694" s="7" t="str" cm="1">
        <f t="array" ref="W2694">_xlfn.IFS(S2694&lt;=2,"High",S2694=3,"Moderate",S2694&lt;=5,"Low")</f>
        <v>Low</v>
      </c>
      <c r="X2694" s="7">
        <v>1</v>
      </c>
      <c r="Y2694" s="7" t="str" cm="1">
        <f t="array" ref="Y2694">_xlfn.IFS(S2694&lt;=2,"High",S2694=3,"Moderate",S2694&lt;=5,"Low")</f>
        <v>Low</v>
      </c>
      <c r="Z2694" s="7">
        <v>2</v>
      </c>
      <c r="AA2694" s="7" t="str" cm="1">
        <f t="array" ref="AA2694">_xlfn.IFS(S2694&lt;=2,"High",S2694=3,"Moderate",S2694&lt;=5,"Low")</f>
        <v>Low</v>
      </c>
      <c r="AB2694" s="5">
        <v>44890</v>
      </c>
      <c r="AC2694" s="7" t="s">
        <v>40</v>
      </c>
      <c r="AD2694" s="7" t="s">
        <v>41</v>
      </c>
      <c r="AE2694" s="7" t="s">
        <v>62</v>
      </c>
      <c r="AF2694" s="7">
        <v>4</v>
      </c>
      <c r="AG2694" s="8">
        <v>719.24</v>
      </c>
      <c r="AH2694" s="7">
        <v>63</v>
      </c>
      <c r="AI2694" s="7" t="str" cm="1">
        <f t="array" ref="AI2694">_xlfn.IFS(AH2694&lt;=25,"Young",AH2694&lt;=50,"Adult",AH2694&gt;50,"Old")</f>
        <v>Old</v>
      </c>
    </row>
    <row r="2695" spans="1:35" x14ac:dyDescent="0.35">
      <c r="A2695" s="11">
        <v>3252</v>
      </c>
      <c r="B2695" s="9">
        <v>44999</v>
      </c>
      <c r="C2695" s="10">
        <f t="shared" ca="1" si="42"/>
        <v>3.1833333333333331</v>
      </c>
      <c r="D2695" s="11" t="s">
        <v>27</v>
      </c>
      <c r="E2695" s="11" t="s">
        <v>80</v>
      </c>
      <c r="F2695" s="11" t="s">
        <v>29</v>
      </c>
      <c r="G2695" s="11" t="s">
        <v>54</v>
      </c>
      <c r="H2695" s="11" t="s">
        <v>44</v>
      </c>
      <c r="I2695" s="11" t="s">
        <v>45</v>
      </c>
      <c r="J2695" s="11" t="s">
        <v>33</v>
      </c>
      <c r="K2695" s="11" t="s">
        <v>99</v>
      </c>
      <c r="L2695" s="9">
        <v>34275</v>
      </c>
      <c r="M2695" s="11" t="s">
        <v>35</v>
      </c>
      <c r="N2695" s="11" t="s">
        <v>36</v>
      </c>
      <c r="O2695" s="11" t="s">
        <v>71</v>
      </c>
      <c r="P2695" s="11" t="s">
        <v>76</v>
      </c>
      <c r="Q2695" s="11" t="s">
        <v>106</v>
      </c>
      <c r="R2695" s="11" cm="1">
        <f t="array" ref="R2695">_xlfn.IFS(Table3[[#This Row],[Performance Levels]]="Exceeds",4,Table3[[#This Row],[Performance Levels]]="Fully Meets",3,Table3[[#This Row],[Performance Levels]]="PIP",1,Table3[[#This Row],[Performance Levels]]="Needs Improvement",2)</f>
        <v>1</v>
      </c>
      <c r="S2695" s="11">
        <v>4</v>
      </c>
      <c r="T2695" s="11" t="str" cm="1">
        <f t="array" ref="T2695">_xlfn.IFS(S2695&lt;=2,"Excellent",S2695=3,"Average",S2695&lt;=5,"Poor")</f>
        <v>Poor</v>
      </c>
      <c r="U2695" s="9">
        <v>45143</v>
      </c>
      <c r="V2695" s="11">
        <v>1</v>
      </c>
      <c r="W2695" s="11" t="str" cm="1">
        <f t="array" ref="W2695">_xlfn.IFS(S2695&lt;=2,"High",S2695=3,"Moderate",S2695&lt;=5,"Low")</f>
        <v>Low</v>
      </c>
      <c r="X2695" s="11">
        <v>3</v>
      </c>
      <c r="Y2695" s="11" t="str" cm="1">
        <f t="array" ref="Y2695">_xlfn.IFS(S2695&lt;=2,"High",S2695=3,"Moderate",S2695&lt;=5,"Low")</f>
        <v>Low</v>
      </c>
      <c r="Z2695" s="11">
        <v>1</v>
      </c>
      <c r="AA2695" s="11" t="str" cm="1">
        <f t="array" ref="AA2695">_xlfn.IFS(S2695&lt;=2,"High",S2695=3,"Moderate",S2695&lt;=5,"Low")</f>
        <v>Low</v>
      </c>
      <c r="AB2695" s="9">
        <v>44873</v>
      </c>
      <c r="AC2695" s="11" t="s">
        <v>91</v>
      </c>
      <c r="AD2695" s="11" t="s">
        <v>41</v>
      </c>
      <c r="AE2695" s="11" t="s">
        <v>51</v>
      </c>
      <c r="AF2695" s="11">
        <v>5</v>
      </c>
      <c r="AG2695" s="12">
        <v>102.7</v>
      </c>
      <c r="AH2695" s="11">
        <v>30</v>
      </c>
      <c r="AI2695" s="11" t="str" cm="1">
        <f t="array" ref="AI2695">_xlfn.IFS(AH2695&lt;=25,"Young",AH2695&lt;=50,"Adult",AH2695&gt;50,"Old")</f>
        <v>Adult</v>
      </c>
    </row>
    <row r="2696" spans="1:35" x14ac:dyDescent="0.35">
      <c r="A2696" s="7">
        <v>3255</v>
      </c>
      <c r="B2696" s="5">
        <v>45007</v>
      </c>
      <c r="C2696" s="6">
        <f t="shared" ca="1" si="42"/>
        <v>3.161111111111111</v>
      </c>
      <c r="D2696" s="7" t="s">
        <v>27</v>
      </c>
      <c r="E2696" s="7" t="s">
        <v>28</v>
      </c>
      <c r="F2696" s="7" t="s">
        <v>29</v>
      </c>
      <c r="G2696" s="7" t="s">
        <v>30</v>
      </c>
      <c r="H2696" s="7" t="s">
        <v>31</v>
      </c>
      <c r="I2696" s="7" t="s">
        <v>45</v>
      </c>
      <c r="J2696" s="7" t="s">
        <v>33</v>
      </c>
      <c r="K2696" s="7" t="s">
        <v>104</v>
      </c>
      <c r="L2696" s="5">
        <v>22407</v>
      </c>
      <c r="M2696" s="7" t="s">
        <v>35</v>
      </c>
      <c r="N2696" s="7" t="s">
        <v>47</v>
      </c>
      <c r="O2696" s="7" t="s">
        <v>59</v>
      </c>
      <c r="P2696" s="7" t="s">
        <v>38</v>
      </c>
      <c r="Q2696" s="7" t="s">
        <v>39</v>
      </c>
      <c r="R2696" s="7" cm="1">
        <f t="array" ref="R2696">_xlfn.IFS(Table3[[#This Row],[Performance Levels]]="Exceeds",4,Table3[[#This Row],[Performance Levels]]="Fully Meets",3,Table3[[#This Row],[Performance Levels]]="PIP",1,Table3[[#This Row],[Performance Levels]]="Needs Improvement",2)</f>
        <v>3</v>
      </c>
      <c r="S2696" s="7">
        <v>3</v>
      </c>
      <c r="T2696" s="7" t="str" cm="1">
        <f t="array" ref="T2696">_xlfn.IFS(S2696&lt;=2,"Excellent",S2696=3,"Average",S2696&lt;=5,"Poor")</f>
        <v>Average</v>
      </c>
      <c r="U2696" s="5">
        <v>44974</v>
      </c>
      <c r="V2696" s="7">
        <v>1</v>
      </c>
      <c r="W2696" s="7" t="str" cm="1">
        <f t="array" ref="W2696">_xlfn.IFS(S2696&lt;=2,"High",S2696=3,"Moderate",S2696&lt;=5,"Low")</f>
        <v>Moderate</v>
      </c>
      <c r="X2696" s="7">
        <v>4</v>
      </c>
      <c r="Y2696" s="7" t="str" cm="1">
        <f t="array" ref="Y2696">_xlfn.IFS(S2696&lt;=2,"High",S2696=3,"Moderate",S2696&lt;=5,"Low")</f>
        <v>Moderate</v>
      </c>
      <c r="Z2696" s="7">
        <v>1</v>
      </c>
      <c r="AA2696" s="7" t="str" cm="1">
        <f t="array" ref="AA2696">_xlfn.IFS(S2696&lt;=2,"High",S2696=3,"Moderate",S2696&lt;=5,"Low")</f>
        <v>Moderate</v>
      </c>
      <c r="AB2696" s="5">
        <v>44780</v>
      </c>
      <c r="AC2696" s="7" t="s">
        <v>40</v>
      </c>
      <c r="AD2696" s="7" t="s">
        <v>50</v>
      </c>
      <c r="AE2696" s="7" t="s">
        <v>51</v>
      </c>
      <c r="AF2696" s="7">
        <v>3</v>
      </c>
      <c r="AG2696" s="8">
        <v>975.75</v>
      </c>
      <c r="AH2696" s="7">
        <v>62</v>
      </c>
      <c r="AI2696" s="7" t="str" cm="1">
        <f t="array" ref="AI2696">_xlfn.IFS(AH2696&lt;=25,"Young",AH2696&lt;=50,"Adult",AH2696&gt;50,"Old")</f>
        <v>Old</v>
      </c>
    </row>
    <row r="2697" spans="1:35" x14ac:dyDescent="0.35">
      <c r="A2697" s="11">
        <v>3256</v>
      </c>
      <c r="B2697" s="9">
        <v>43489</v>
      </c>
      <c r="C2697" s="10">
        <f t="shared" ca="1" si="42"/>
        <v>7.322222222222222</v>
      </c>
      <c r="D2697" s="11" t="s">
        <v>27</v>
      </c>
      <c r="E2697" s="11" t="s">
        <v>84</v>
      </c>
      <c r="F2697" s="11" t="s">
        <v>29</v>
      </c>
      <c r="G2697" s="11" t="s">
        <v>45</v>
      </c>
      <c r="H2697" s="11" t="s">
        <v>55</v>
      </c>
      <c r="I2697" s="11" t="s">
        <v>45</v>
      </c>
      <c r="J2697" s="11" t="s">
        <v>33</v>
      </c>
      <c r="K2697" s="11" t="s">
        <v>64</v>
      </c>
      <c r="L2697" s="9">
        <v>20043</v>
      </c>
      <c r="M2697" s="11" t="s">
        <v>35</v>
      </c>
      <c r="N2697" s="11" t="s">
        <v>47</v>
      </c>
      <c r="O2697" s="11" t="s">
        <v>71</v>
      </c>
      <c r="P2697" s="11" t="s">
        <v>76</v>
      </c>
      <c r="Q2697" s="11" t="s">
        <v>39</v>
      </c>
      <c r="R2697" s="11" cm="1">
        <f t="array" ref="R2697">_xlfn.IFS(Table3[[#This Row],[Performance Levels]]="Exceeds",4,Table3[[#This Row],[Performance Levels]]="Fully Meets",3,Table3[[#This Row],[Performance Levels]]="PIP",1,Table3[[#This Row],[Performance Levels]]="Needs Improvement",2)</f>
        <v>3</v>
      </c>
      <c r="S2697" s="11">
        <v>5</v>
      </c>
      <c r="T2697" s="11" t="str" cm="1">
        <f t="array" ref="T2697">_xlfn.IFS(S2697&lt;=2,"Excellent",S2697=3,"Average",S2697&lt;=5,"Poor")</f>
        <v>Poor</v>
      </c>
      <c r="U2697" s="9">
        <v>45111</v>
      </c>
      <c r="V2697" s="11">
        <v>4</v>
      </c>
      <c r="W2697" s="11" t="str" cm="1">
        <f t="array" ref="W2697">_xlfn.IFS(S2697&lt;=2,"High",S2697=3,"Moderate",S2697&lt;=5,"Low")</f>
        <v>Low</v>
      </c>
      <c r="X2697" s="11">
        <v>1</v>
      </c>
      <c r="Y2697" s="11" t="str" cm="1">
        <f t="array" ref="Y2697">_xlfn.IFS(S2697&lt;=2,"High",S2697=3,"Moderate",S2697&lt;=5,"Low")</f>
        <v>Low</v>
      </c>
      <c r="Z2697" s="11">
        <v>4</v>
      </c>
      <c r="AA2697" s="11" t="str" cm="1">
        <f t="array" ref="AA2697">_xlfn.IFS(S2697&lt;=2,"High",S2697=3,"Moderate",S2697&lt;=5,"Low")</f>
        <v>Low</v>
      </c>
      <c r="AB2697" s="9">
        <v>45017</v>
      </c>
      <c r="AC2697" s="11" t="s">
        <v>49</v>
      </c>
      <c r="AD2697" s="11" t="s">
        <v>50</v>
      </c>
      <c r="AE2697" s="11" t="s">
        <v>42</v>
      </c>
      <c r="AF2697" s="11">
        <v>4</v>
      </c>
      <c r="AG2697" s="12">
        <v>202.81</v>
      </c>
      <c r="AH2697" s="11">
        <v>65</v>
      </c>
      <c r="AI2697" s="11" t="str" cm="1">
        <f t="array" ref="AI2697">_xlfn.IFS(AH2697&lt;=25,"Young",AH2697&lt;=50,"Adult",AH2697&gt;50,"Old")</f>
        <v>Old</v>
      </c>
    </row>
    <row r="2698" spans="1:35" x14ac:dyDescent="0.35">
      <c r="A2698" s="7">
        <v>3257</v>
      </c>
      <c r="B2698" s="5">
        <v>44154</v>
      </c>
      <c r="C2698" s="6">
        <f t="shared" ca="1" si="42"/>
        <v>5.5027777777777782</v>
      </c>
      <c r="D2698" s="7" t="s">
        <v>105</v>
      </c>
      <c r="E2698" s="7" t="s">
        <v>53</v>
      </c>
      <c r="F2698" s="7" t="s">
        <v>29</v>
      </c>
      <c r="G2698" s="7" t="s">
        <v>54</v>
      </c>
      <c r="H2698" s="7" t="s">
        <v>44</v>
      </c>
      <c r="I2698" s="7" t="s">
        <v>54</v>
      </c>
      <c r="J2698" s="7" t="s">
        <v>33</v>
      </c>
      <c r="K2698" s="7" t="s">
        <v>100</v>
      </c>
      <c r="L2698" s="5">
        <v>31512</v>
      </c>
      <c r="M2698" s="7" t="s">
        <v>35</v>
      </c>
      <c r="N2698" s="7" t="s">
        <v>36</v>
      </c>
      <c r="O2698" s="7" t="s">
        <v>59</v>
      </c>
      <c r="P2698" s="7" t="s">
        <v>60</v>
      </c>
      <c r="Q2698" s="7" t="s">
        <v>39</v>
      </c>
      <c r="R2698" s="7" cm="1">
        <f t="array" ref="R2698">_xlfn.IFS(Table3[[#This Row],[Performance Levels]]="Exceeds",4,Table3[[#This Row],[Performance Levels]]="Fully Meets",3,Table3[[#This Row],[Performance Levels]]="PIP",1,Table3[[#This Row],[Performance Levels]]="Needs Improvement",2)</f>
        <v>3</v>
      </c>
      <c r="S2698" s="7">
        <v>3</v>
      </c>
      <c r="T2698" s="7" t="str" cm="1">
        <f t="array" ref="T2698">_xlfn.IFS(S2698&lt;=2,"Excellent",S2698=3,"Average",S2698&lt;=5,"Poor")</f>
        <v>Average</v>
      </c>
      <c r="U2698" s="5">
        <v>44843</v>
      </c>
      <c r="V2698" s="7">
        <v>1</v>
      </c>
      <c r="W2698" s="7" t="str" cm="1">
        <f t="array" ref="W2698">_xlfn.IFS(S2698&lt;=2,"High",S2698=3,"Moderate",S2698&lt;=5,"Low")</f>
        <v>Moderate</v>
      </c>
      <c r="X2698" s="7">
        <v>3</v>
      </c>
      <c r="Y2698" s="7" t="str" cm="1">
        <f t="array" ref="Y2698">_xlfn.IFS(S2698&lt;=2,"High",S2698=3,"Moderate",S2698&lt;=5,"Low")</f>
        <v>Moderate</v>
      </c>
      <c r="Z2698" s="7">
        <v>5</v>
      </c>
      <c r="AA2698" s="7" t="str" cm="1">
        <f t="array" ref="AA2698">_xlfn.IFS(S2698&lt;=2,"High",S2698=3,"Moderate",S2698&lt;=5,"Low")</f>
        <v>Moderate</v>
      </c>
      <c r="AB2698" s="5">
        <v>45101</v>
      </c>
      <c r="AC2698" s="7" t="s">
        <v>61</v>
      </c>
      <c r="AD2698" s="7" t="s">
        <v>50</v>
      </c>
      <c r="AE2698" s="7" t="s">
        <v>62</v>
      </c>
      <c r="AF2698" s="7">
        <v>3</v>
      </c>
      <c r="AG2698" s="8">
        <v>309.86</v>
      </c>
      <c r="AH2698" s="7">
        <v>34</v>
      </c>
      <c r="AI2698" s="7" t="str" cm="1">
        <f t="array" ref="AI2698">_xlfn.IFS(AH2698&lt;=25,"Young",AH2698&lt;=50,"Adult",AH2698&gt;50,"Old")</f>
        <v>Adult</v>
      </c>
    </row>
    <row r="2699" spans="1:35" x14ac:dyDescent="0.35">
      <c r="A2699" s="11">
        <v>3258</v>
      </c>
      <c r="B2699" s="9">
        <v>44972</v>
      </c>
      <c r="C2699" s="10">
        <f t="shared" ca="1" si="42"/>
        <v>3.2638888888888888</v>
      </c>
      <c r="D2699" s="11" t="s">
        <v>105</v>
      </c>
      <c r="E2699" s="11" t="s">
        <v>68</v>
      </c>
      <c r="F2699" s="11" t="s">
        <v>29</v>
      </c>
      <c r="G2699" s="11" t="s">
        <v>45</v>
      </c>
      <c r="H2699" s="11" t="s">
        <v>55</v>
      </c>
      <c r="I2699" s="11" t="s">
        <v>32</v>
      </c>
      <c r="J2699" s="11" t="s">
        <v>33</v>
      </c>
      <c r="K2699" s="11" t="s">
        <v>46</v>
      </c>
      <c r="L2699" s="9">
        <v>26076</v>
      </c>
      <c r="M2699" s="11" t="s">
        <v>35</v>
      </c>
      <c r="N2699" s="11" t="s">
        <v>47</v>
      </c>
      <c r="O2699" s="11" t="s">
        <v>37</v>
      </c>
      <c r="P2699" s="11" t="s">
        <v>60</v>
      </c>
      <c r="Q2699" s="11" t="s">
        <v>39</v>
      </c>
      <c r="R2699" s="11" cm="1">
        <f t="array" ref="R2699">_xlfn.IFS(Table3[[#This Row],[Performance Levels]]="Exceeds",4,Table3[[#This Row],[Performance Levels]]="Fully Meets",3,Table3[[#This Row],[Performance Levels]]="PIP",1,Table3[[#This Row],[Performance Levels]]="Needs Improvement",2)</f>
        <v>3</v>
      </c>
      <c r="S2699" s="11">
        <v>2</v>
      </c>
      <c r="T2699" s="11" t="str" cm="1">
        <f t="array" ref="T2699">_xlfn.IFS(S2699&lt;=2,"Excellent",S2699=3,"Average",S2699&lt;=5,"Poor")</f>
        <v>Excellent</v>
      </c>
      <c r="U2699" s="9">
        <v>44850</v>
      </c>
      <c r="V2699" s="11">
        <v>4</v>
      </c>
      <c r="W2699" s="11" t="str" cm="1">
        <f t="array" ref="W2699">_xlfn.IFS(S2699&lt;=2,"High",S2699=3,"Moderate",S2699&lt;=5,"Low")</f>
        <v>High</v>
      </c>
      <c r="X2699" s="11">
        <v>4</v>
      </c>
      <c r="Y2699" s="11" t="str" cm="1">
        <f t="array" ref="Y2699">_xlfn.IFS(S2699&lt;=2,"High",S2699=3,"Moderate",S2699&lt;=5,"Low")</f>
        <v>High</v>
      </c>
      <c r="Z2699" s="11">
        <v>3</v>
      </c>
      <c r="AA2699" s="11" t="str" cm="1">
        <f t="array" ref="AA2699">_xlfn.IFS(S2699&lt;=2,"High",S2699=3,"Moderate",S2699&lt;=5,"Low")</f>
        <v>High</v>
      </c>
      <c r="AB2699" s="9">
        <v>45123</v>
      </c>
      <c r="AC2699" s="11" t="s">
        <v>40</v>
      </c>
      <c r="AD2699" s="11" t="s">
        <v>41</v>
      </c>
      <c r="AE2699" s="11" t="s">
        <v>62</v>
      </c>
      <c r="AF2699" s="11">
        <v>2</v>
      </c>
      <c r="AG2699" s="12">
        <v>909.73</v>
      </c>
      <c r="AH2699" s="11">
        <v>52</v>
      </c>
      <c r="AI2699" s="11" t="str" cm="1">
        <f t="array" ref="AI2699">_xlfn.IFS(AH2699&lt;=25,"Young",AH2699&lt;=50,"Adult",AH2699&gt;50,"Old")</f>
        <v>Old</v>
      </c>
    </row>
    <row r="2700" spans="1:35" x14ac:dyDescent="0.35">
      <c r="A2700" s="7">
        <v>3259</v>
      </c>
      <c r="B2700" s="5">
        <v>44690</v>
      </c>
      <c r="C2700" s="6">
        <f t="shared" ca="1" si="42"/>
        <v>4.0305555555555559</v>
      </c>
      <c r="D2700" s="7" t="s">
        <v>105</v>
      </c>
      <c r="E2700" s="7" t="s">
        <v>28</v>
      </c>
      <c r="F2700" s="7" t="s">
        <v>107</v>
      </c>
      <c r="G2700" s="7" t="s">
        <v>54</v>
      </c>
      <c r="H2700" s="7" t="s">
        <v>55</v>
      </c>
      <c r="I2700" s="7" t="s">
        <v>54</v>
      </c>
      <c r="J2700" s="7" t="s">
        <v>33</v>
      </c>
      <c r="K2700" s="7" t="s">
        <v>69</v>
      </c>
      <c r="L2700" s="5">
        <v>53656</v>
      </c>
      <c r="M2700" s="7" t="s">
        <v>35</v>
      </c>
      <c r="N2700" s="7" t="s">
        <v>47</v>
      </c>
      <c r="O2700" s="7" t="s">
        <v>48</v>
      </c>
      <c r="P2700" s="7" t="s">
        <v>60</v>
      </c>
      <c r="Q2700" s="7" t="s">
        <v>39</v>
      </c>
      <c r="R2700" s="7" cm="1">
        <f t="array" ref="R2700">_xlfn.IFS(Table3[[#This Row],[Performance Levels]]="Exceeds",4,Table3[[#This Row],[Performance Levels]]="Fully Meets",3,Table3[[#This Row],[Performance Levels]]="PIP",1,Table3[[#This Row],[Performance Levels]]="Needs Improvement",2)</f>
        <v>3</v>
      </c>
      <c r="S2700" s="7">
        <v>2</v>
      </c>
      <c r="T2700" s="7" t="str" cm="1">
        <f t="array" ref="T2700">_xlfn.IFS(S2700&lt;=2,"Excellent",S2700=3,"Average",S2700&lt;=5,"Poor")</f>
        <v>Excellent</v>
      </c>
      <c r="U2700" s="5">
        <v>44872</v>
      </c>
      <c r="V2700" s="7">
        <v>5</v>
      </c>
      <c r="W2700" s="7" t="str" cm="1">
        <f t="array" ref="W2700">_xlfn.IFS(S2700&lt;=2,"High",S2700=3,"Moderate",S2700&lt;=5,"Low")</f>
        <v>High</v>
      </c>
      <c r="X2700" s="7">
        <v>2</v>
      </c>
      <c r="Y2700" s="7" t="str" cm="1">
        <f t="array" ref="Y2700">_xlfn.IFS(S2700&lt;=2,"High",S2700=3,"Moderate",S2700&lt;=5,"Low")</f>
        <v>High</v>
      </c>
      <c r="Z2700" s="7">
        <v>1</v>
      </c>
      <c r="AA2700" s="7" t="str" cm="1">
        <f t="array" ref="AA2700">_xlfn.IFS(S2700&lt;=2,"High",S2700=3,"Moderate",S2700&lt;=5,"Low")</f>
        <v>High</v>
      </c>
      <c r="AB2700" s="5">
        <v>44937</v>
      </c>
      <c r="AC2700" s="7" t="s">
        <v>61</v>
      </c>
      <c r="AD2700" s="7" t="s">
        <v>41</v>
      </c>
      <c r="AE2700" s="7" t="s">
        <v>42</v>
      </c>
      <c r="AF2700" s="7">
        <v>5</v>
      </c>
      <c r="AG2700" s="8">
        <v>577.84</v>
      </c>
      <c r="AH2700" s="7">
        <v>76</v>
      </c>
      <c r="AI2700" s="7" t="str" cm="1">
        <f t="array" ref="AI2700">_xlfn.IFS(AH2700&lt;=25,"Young",AH2700&lt;=50,"Adult",AH2700&gt;50,"Old")</f>
        <v>Old</v>
      </c>
    </row>
    <row r="2701" spans="1:35" x14ac:dyDescent="0.35">
      <c r="A2701" s="11">
        <v>3260</v>
      </c>
      <c r="B2701" s="9">
        <v>44475</v>
      </c>
      <c r="C2701" s="10">
        <f t="shared" ca="1" si="42"/>
        <v>4.6222222222222218</v>
      </c>
      <c r="D2701" s="11" t="s">
        <v>105</v>
      </c>
      <c r="E2701" s="11" t="s">
        <v>84</v>
      </c>
      <c r="F2701" s="11" t="s">
        <v>29</v>
      </c>
      <c r="G2701" s="11" t="s">
        <v>30</v>
      </c>
      <c r="H2701" s="11" t="s">
        <v>55</v>
      </c>
      <c r="I2701" s="11" t="s">
        <v>32</v>
      </c>
      <c r="J2701" s="11" t="s">
        <v>33</v>
      </c>
      <c r="K2701" s="11" t="s">
        <v>64</v>
      </c>
      <c r="L2701" s="9">
        <v>33772</v>
      </c>
      <c r="M2701" s="11" t="s">
        <v>35</v>
      </c>
      <c r="N2701" s="11" t="s">
        <v>47</v>
      </c>
      <c r="O2701" s="11" t="s">
        <v>48</v>
      </c>
      <c r="P2701" s="11" t="s">
        <v>60</v>
      </c>
      <c r="Q2701" s="11" t="s">
        <v>39</v>
      </c>
      <c r="R2701" s="11" cm="1">
        <f t="array" ref="R2701">_xlfn.IFS(Table3[[#This Row],[Performance Levels]]="Exceeds",4,Table3[[#This Row],[Performance Levels]]="Fully Meets",3,Table3[[#This Row],[Performance Levels]]="PIP",1,Table3[[#This Row],[Performance Levels]]="Needs Improvement",2)</f>
        <v>3</v>
      </c>
      <c r="S2701" s="11">
        <v>3</v>
      </c>
      <c r="T2701" s="11" t="str" cm="1">
        <f t="array" ref="T2701">_xlfn.IFS(S2701&lt;=2,"Excellent",S2701=3,"Average",S2701&lt;=5,"Poor")</f>
        <v>Average</v>
      </c>
      <c r="U2701" s="9">
        <v>44861</v>
      </c>
      <c r="V2701" s="11">
        <v>5</v>
      </c>
      <c r="W2701" s="11" t="str" cm="1">
        <f t="array" ref="W2701">_xlfn.IFS(S2701&lt;=2,"High",S2701=3,"Moderate",S2701&lt;=5,"Low")</f>
        <v>Moderate</v>
      </c>
      <c r="X2701" s="11">
        <v>2</v>
      </c>
      <c r="Y2701" s="11" t="str" cm="1">
        <f t="array" ref="Y2701">_xlfn.IFS(S2701&lt;=2,"High",S2701=3,"Moderate",S2701&lt;=5,"Low")</f>
        <v>Moderate</v>
      </c>
      <c r="Z2701" s="11">
        <v>1</v>
      </c>
      <c r="AA2701" s="11" t="str" cm="1">
        <f t="array" ref="AA2701">_xlfn.IFS(S2701&lt;=2,"High",S2701=3,"Moderate",S2701&lt;=5,"Low")</f>
        <v>Moderate</v>
      </c>
      <c r="AB2701" s="9">
        <v>44898</v>
      </c>
      <c r="AC2701" s="11" t="s">
        <v>49</v>
      </c>
      <c r="AD2701" s="11" t="s">
        <v>50</v>
      </c>
      <c r="AE2701" s="11" t="s">
        <v>42</v>
      </c>
      <c r="AF2701" s="11">
        <v>2</v>
      </c>
      <c r="AG2701" s="12">
        <v>681.18</v>
      </c>
      <c r="AH2701" s="11">
        <v>29</v>
      </c>
      <c r="AI2701" s="11" t="str" cm="1">
        <f t="array" ref="AI2701">_xlfn.IFS(AH2701&lt;=25,"Young",AH2701&lt;=50,"Adult",AH2701&gt;50,"Old")</f>
        <v>Adult</v>
      </c>
    </row>
    <row r="2702" spans="1:35" x14ac:dyDescent="0.35">
      <c r="A2702" s="7">
        <v>3262</v>
      </c>
      <c r="B2702" s="5">
        <v>44642</v>
      </c>
      <c r="C2702" s="6">
        <f t="shared" ca="1" si="42"/>
        <v>4.1611111111111114</v>
      </c>
      <c r="D2702" s="7" t="s">
        <v>105</v>
      </c>
      <c r="E2702" s="7" t="s">
        <v>86</v>
      </c>
      <c r="F2702" s="7" t="s">
        <v>29</v>
      </c>
      <c r="G2702" s="7" t="s">
        <v>54</v>
      </c>
      <c r="H2702" s="7" t="s">
        <v>44</v>
      </c>
      <c r="I2702" s="7" t="s">
        <v>54</v>
      </c>
      <c r="J2702" s="7" t="s">
        <v>33</v>
      </c>
      <c r="K2702" s="7" t="s">
        <v>101</v>
      </c>
      <c r="L2702" s="5">
        <v>30708</v>
      </c>
      <c r="M2702" s="7" t="s">
        <v>35</v>
      </c>
      <c r="N2702" s="7" t="s">
        <v>36</v>
      </c>
      <c r="O2702" s="7" t="s">
        <v>71</v>
      </c>
      <c r="P2702" s="7" t="s">
        <v>76</v>
      </c>
      <c r="Q2702" s="7" t="s">
        <v>106</v>
      </c>
      <c r="R2702" s="7" cm="1">
        <f t="array" ref="R2702">_xlfn.IFS(Table3[[#This Row],[Performance Levels]]="Exceeds",4,Table3[[#This Row],[Performance Levels]]="Fully Meets",3,Table3[[#This Row],[Performance Levels]]="PIP",1,Table3[[#This Row],[Performance Levels]]="Needs Improvement",2)</f>
        <v>1</v>
      </c>
      <c r="S2702" s="7">
        <v>4</v>
      </c>
      <c r="T2702" s="7" t="str" cm="1">
        <f t="array" ref="T2702">_xlfn.IFS(S2702&lt;=2,"Excellent",S2702=3,"Average",S2702&lt;=5,"Poor")</f>
        <v>Poor</v>
      </c>
      <c r="U2702" s="5">
        <v>44840</v>
      </c>
      <c r="V2702" s="7">
        <v>4</v>
      </c>
      <c r="W2702" s="7" t="str" cm="1">
        <f t="array" ref="W2702">_xlfn.IFS(S2702&lt;=2,"High",S2702=3,"Moderate",S2702&lt;=5,"Low")</f>
        <v>Low</v>
      </c>
      <c r="X2702" s="7">
        <v>3</v>
      </c>
      <c r="Y2702" s="7" t="str" cm="1">
        <f t="array" ref="Y2702">_xlfn.IFS(S2702&lt;=2,"High",S2702=3,"Moderate",S2702&lt;=5,"Low")</f>
        <v>Low</v>
      </c>
      <c r="Z2702" s="7">
        <v>3</v>
      </c>
      <c r="AA2702" s="7" t="str" cm="1">
        <f t="array" ref="AA2702">_xlfn.IFS(S2702&lt;=2,"High",S2702=3,"Moderate",S2702&lt;=5,"Low")</f>
        <v>Low</v>
      </c>
      <c r="AB2702" s="5">
        <v>45056</v>
      </c>
      <c r="AC2702" s="7" t="s">
        <v>91</v>
      </c>
      <c r="AD2702" s="7" t="s">
        <v>41</v>
      </c>
      <c r="AE2702" s="7" t="s">
        <v>72</v>
      </c>
      <c r="AF2702" s="7">
        <v>4</v>
      </c>
      <c r="AG2702" s="8">
        <v>959.73</v>
      </c>
      <c r="AH2702" s="7">
        <v>38</v>
      </c>
      <c r="AI2702" s="7" t="str" cm="1">
        <f t="array" ref="AI2702">_xlfn.IFS(AH2702&lt;=25,"Young",AH2702&lt;=50,"Adult",AH2702&gt;50,"Old")</f>
        <v>Adult</v>
      </c>
    </row>
    <row r="2703" spans="1:35" x14ac:dyDescent="0.35">
      <c r="A2703" s="11">
        <v>3263</v>
      </c>
      <c r="B2703" s="9">
        <v>44671</v>
      </c>
      <c r="C2703" s="10">
        <f t="shared" ca="1" si="42"/>
        <v>4.083333333333333</v>
      </c>
      <c r="D2703" s="11" t="s">
        <v>27</v>
      </c>
      <c r="E2703" s="11" t="s">
        <v>80</v>
      </c>
      <c r="F2703" s="11" t="s">
        <v>107</v>
      </c>
      <c r="G2703" s="11" t="s">
        <v>54</v>
      </c>
      <c r="H2703" s="11" t="s">
        <v>44</v>
      </c>
      <c r="I2703" s="11" t="s">
        <v>45</v>
      </c>
      <c r="J2703" s="11" t="s">
        <v>33</v>
      </c>
      <c r="K2703" s="11" t="s">
        <v>78</v>
      </c>
      <c r="L2703" s="9">
        <v>32977</v>
      </c>
      <c r="M2703" s="11" t="s">
        <v>35</v>
      </c>
      <c r="N2703" s="11" t="s">
        <v>47</v>
      </c>
      <c r="O2703" s="11" t="s">
        <v>83</v>
      </c>
      <c r="P2703" s="11" t="s">
        <v>60</v>
      </c>
      <c r="Q2703" s="11" t="s">
        <v>106</v>
      </c>
      <c r="R2703" s="11" cm="1">
        <f t="array" ref="R2703">_xlfn.IFS(Table3[[#This Row],[Performance Levels]]="Exceeds",4,Table3[[#This Row],[Performance Levels]]="Fully Meets",3,Table3[[#This Row],[Performance Levels]]="PIP",1,Table3[[#This Row],[Performance Levels]]="Needs Improvement",2)</f>
        <v>1</v>
      </c>
      <c r="S2703" s="11">
        <v>2</v>
      </c>
      <c r="T2703" s="11" t="str" cm="1">
        <f t="array" ref="T2703">_xlfn.IFS(S2703&lt;=2,"Excellent",S2703=3,"Average",S2703&lt;=5,"Poor")</f>
        <v>Excellent</v>
      </c>
      <c r="U2703" s="9">
        <v>45095</v>
      </c>
      <c r="V2703" s="11">
        <v>1</v>
      </c>
      <c r="W2703" s="11" t="str" cm="1">
        <f t="array" ref="W2703">_xlfn.IFS(S2703&lt;=2,"High",S2703=3,"Moderate",S2703&lt;=5,"Low")</f>
        <v>High</v>
      </c>
      <c r="X2703" s="11">
        <v>3</v>
      </c>
      <c r="Y2703" s="11" t="str" cm="1">
        <f t="array" ref="Y2703">_xlfn.IFS(S2703&lt;=2,"High",S2703=3,"Moderate",S2703&lt;=5,"Low")</f>
        <v>High</v>
      </c>
      <c r="Z2703" s="11">
        <v>2</v>
      </c>
      <c r="AA2703" s="11" t="str" cm="1">
        <f t="array" ref="AA2703">_xlfn.IFS(S2703&lt;=2,"High",S2703=3,"Moderate",S2703&lt;=5,"Low")</f>
        <v>High</v>
      </c>
      <c r="AB2703" s="9">
        <v>45027</v>
      </c>
      <c r="AC2703" s="11" t="s">
        <v>61</v>
      </c>
      <c r="AD2703" s="11" t="s">
        <v>41</v>
      </c>
      <c r="AE2703" s="11" t="s">
        <v>72</v>
      </c>
      <c r="AF2703" s="11">
        <v>5</v>
      </c>
      <c r="AG2703" s="12">
        <v>320.26</v>
      </c>
      <c r="AH2703" s="11">
        <v>32</v>
      </c>
      <c r="AI2703" s="11" t="str" cm="1">
        <f t="array" ref="AI2703">_xlfn.IFS(AH2703&lt;=25,"Young",AH2703&lt;=50,"Adult",AH2703&gt;50,"Old")</f>
        <v>Adult</v>
      </c>
    </row>
    <row r="2704" spans="1:35" x14ac:dyDescent="0.35">
      <c r="A2704" s="7">
        <v>3264</v>
      </c>
      <c r="B2704" s="5">
        <v>44561</v>
      </c>
      <c r="C2704" s="6">
        <f t="shared" ca="1" si="42"/>
        <v>4.3888888888888893</v>
      </c>
      <c r="D2704" s="7" t="s">
        <v>27</v>
      </c>
      <c r="E2704" s="7" t="s">
        <v>53</v>
      </c>
      <c r="F2704" s="7" t="s">
        <v>107</v>
      </c>
      <c r="G2704" s="7" t="s">
        <v>45</v>
      </c>
      <c r="H2704" s="7" t="s">
        <v>31</v>
      </c>
      <c r="I2704" s="7" t="s">
        <v>45</v>
      </c>
      <c r="J2704" s="7" t="s">
        <v>33</v>
      </c>
      <c r="K2704" s="7" t="s">
        <v>74</v>
      </c>
      <c r="L2704" s="5">
        <v>18423</v>
      </c>
      <c r="M2704" s="7" t="s">
        <v>35</v>
      </c>
      <c r="N2704" s="7" t="s">
        <v>47</v>
      </c>
      <c r="O2704" s="7" t="s">
        <v>83</v>
      </c>
      <c r="P2704" s="7" t="s">
        <v>66</v>
      </c>
      <c r="Q2704" s="7" t="s">
        <v>39</v>
      </c>
      <c r="R2704" s="7" cm="1">
        <f t="array" ref="R2704">_xlfn.IFS(Table3[[#This Row],[Performance Levels]]="Exceeds",4,Table3[[#This Row],[Performance Levels]]="Fully Meets",3,Table3[[#This Row],[Performance Levels]]="PIP",1,Table3[[#This Row],[Performance Levels]]="Needs Improvement",2)</f>
        <v>3</v>
      </c>
      <c r="S2704" s="7">
        <v>5</v>
      </c>
      <c r="T2704" s="7" t="str" cm="1">
        <f t="array" ref="T2704">_xlfn.IFS(S2704&lt;=2,"Excellent",S2704=3,"Average",S2704&lt;=5,"Poor")</f>
        <v>Poor</v>
      </c>
      <c r="U2704" s="5">
        <v>45126</v>
      </c>
      <c r="V2704" s="7">
        <v>1</v>
      </c>
      <c r="W2704" s="7" t="str" cm="1">
        <f t="array" ref="W2704">_xlfn.IFS(S2704&lt;=2,"High",S2704=3,"Moderate",S2704&lt;=5,"Low")</f>
        <v>Low</v>
      </c>
      <c r="X2704" s="7">
        <v>4</v>
      </c>
      <c r="Y2704" s="7" t="str" cm="1">
        <f t="array" ref="Y2704">_xlfn.IFS(S2704&lt;=2,"High",S2704=3,"Moderate",S2704&lt;=5,"Low")</f>
        <v>Low</v>
      </c>
      <c r="Z2704" s="7">
        <v>3</v>
      </c>
      <c r="AA2704" s="7" t="str" cm="1">
        <f t="array" ref="AA2704">_xlfn.IFS(S2704&lt;=2,"High",S2704=3,"Moderate",S2704&lt;=5,"Low")</f>
        <v>Low</v>
      </c>
      <c r="AB2704" s="5">
        <v>44805</v>
      </c>
      <c r="AC2704" s="7" t="s">
        <v>40</v>
      </c>
      <c r="AD2704" s="7" t="s">
        <v>41</v>
      </c>
      <c r="AE2704" s="7" t="s">
        <v>42</v>
      </c>
      <c r="AF2704" s="7">
        <v>4</v>
      </c>
      <c r="AG2704" s="8">
        <v>506.18</v>
      </c>
      <c r="AH2704" s="7">
        <v>71</v>
      </c>
      <c r="AI2704" s="7" t="str" cm="1">
        <f t="array" ref="AI2704">_xlfn.IFS(AH2704&lt;=25,"Young",AH2704&lt;=50,"Adult",AH2704&gt;50,"Old")</f>
        <v>Old</v>
      </c>
    </row>
    <row r="2705" spans="1:35" x14ac:dyDescent="0.35">
      <c r="A2705" s="11">
        <v>3265</v>
      </c>
      <c r="B2705" s="9">
        <v>43404</v>
      </c>
      <c r="C2705" s="10">
        <f t="shared" ca="1" si="42"/>
        <v>7.5555555555555554</v>
      </c>
      <c r="D2705" s="11" t="s">
        <v>27</v>
      </c>
      <c r="E2705" s="11" t="s">
        <v>68</v>
      </c>
      <c r="F2705" s="11" t="s">
        <v>29</v>
      </c>
      <c r="G2705" s="11" t="s">
        <v>45</v>
      </c>
      <c r="H2705" s="11" t="s">
        <v>31</v>
      </c>
      <c r="I2705" s="11" t="s">
        <v>54</v>
      </c>
      <c r="J2705" s="11" t="s">
        <v>33</v>
      </c>
      <c r="K2705" s="11" t="s">
        <v>46</v>
      </c>
      <c r="L2705" s="9">
        <v>33992</v>
      </c>
      <c r="M2705" s="11" t="s">
        <v>35</v>
      </c>
      <c r="N2705" s="11" t="s">
        <v>36</v>
      </c>
      <c r="O2705" s="11" t="s">
        <v>83</v>
      </c>
      <c r="P2705" s="11" t="s">
        <v>60</v>
      </c>
      <c r="Q2705" s="11" t="s">
        <v>39</v>
      </c>
      <c r="R2705" s="11" cm="1">
        <f t="array" ref="R2705">_xlfn.IFS(Table3[[#This Row],[Performance Levels]]="Exceeds",4,Table3[[#This Row],[Performance Levels]]="Fully Meets",3,Table3[[#This Row],[Performance Levels]]="PIP",1,Table3[[#This Row],[Performance Levels]]="Needs Improvement",2)</f>
        <v>3</v>
      </c>
      <c r="S2705" s="11">
        <v>1</v>
      </c>
      <c r="T2705" s="11" t="str" cm="1">
        <f t="array" ref="T2705">_xlfn.IFS(S2705&lt;=2,"Excellent",S2705=3,"Average",S2705&lt;=5,"Poor")</f>
        <v>Excellent</v>
      </c>
      <c r="U2705" s="9">
        <v>44814</v>
      </c>
      <c r="V2705" s="11">
        <v>4</v>
      </c>
      <c r="W2705" s="11" t="str" cm="1">
        <f t="array" ref="W2705">_xlfn.IFS(S2705&lt;=2,"High",S2705=3,"Moderate",S2705&lt;=5,"Low")</f>
        <v>High</v>
      </c>
      <c r="X2705" s="11">
        <v>3</v>
      </c>
      <c r="Y2705" s="11" t="str" cm="1">
        <f t="array" ref="Y2705">_xlfn.IFS(S2705&lt;=2,"High",S2705=3,"Moderate",S2705&lt;=5,"Low")</f>
        <v>High</v>
      </c>
      <c r="Z2705" s="11">
        <v>2</v>
      </c>
      <c r="AA2705" s="11" t="str" cm="1">
        <f t="array" ref="AA2705">_xlfn.IFS(S2705&lt;=2,"High",S2705=3,"Moderate",S2705&lt;=5,"Low")</f>
        <v>High</v>
      </c>
      <c r="AB2705" s="9">
        <v>44902</v>
      </c>
      <c r="AC2705" s="11" t="s">
        <v>49</v>
      </c>
      <c r="AD2705" s="11" t="s">
        <v>50</v>
      </c>
      <c r="AE2705" s="11" t="s">
        <v>42</v>
      </c>
      <c r="AF2705" s="11">
        <v>1</v>
      </c>
      <c r="AG2705" s="12">
        <v>721.96</v>
      </c>
      <c r="AH2705" s="11">
        <v>25</v>
      </c>
      <c r="AI2705" s="11" t="str" cm="1">
        <f t="array" ref="AI2705">_xlfn.IFS(AH2705&lt;=25,"Young",AH2705&lt;=50,"Adult",AH2705&gt;50,"Old")</f>
        <v>Young</v>
      </c>
    </row>
    <row r="2706" spans="1:35" x14ac:dyDescent="0.35">
      <c r="A2706" s="7">
        <v>3266</v>
      </c>
      <c r="B2706" s="5">
        <v>44036</v>
      </c>
      <c r="C2706" s="6">
        <f t="shared" ca="1" si="42"/>
        <v>5.822222222222222</v>
      </c>
      <c r="D2706" s="7" t="s">
        <v>27</v>
      </c>
      <c r="E2706" s="7" t="s">
        <v>28</v>
      </c>
      <c r="F2706" s="7" t="s">
        <v>29</v>
      </c>
      <c r="G2706" s="7" t="s">
        <v>30</v>
      </c>
      <c r="H2706" s="7" t="s">
        <v>44</v>
      </c>
      <c r="I2706" s="7" t="s">
        <v>54</v>
      </c>
      <c r="J2706" s="7" t="s">
        <v>33</v>
      </c>
      <c r="K2706" s="7" t="s">
        <v>100</v>
      </c>
      <c r="L2706" s="5">
        <v>35300</v>
      </c>
      <c r="M2706" s="7" t="s">
        <v>35</v>
      </c>
      <c r="N2706" s="7" t="s">
        <v>36</v>
      </c>
      <c r="O2706" s="7" t="s">
        <v>71</v>
      </c>
      <c r="P2706" s="7" t="s">
        <v>66</v>
      </c>
      <c r="Q2706" s="7" t="s">
        <v>39</v>
      </c>
      <c r="R2706" s="7" cm="1">
        <f t="array" ref="R2706">_xlfn.IFS(Table3[[#This Row],[Performance Levels]]="Exceeds",4,Table3[[#This Row],[Performance Levels]]="Fully Meets",3,Table3[[#This Row],[Performance Levels]]="PIP",1,Table3[[#This Row],[Performance Levels]]="Needs Improvement",2)</f>
        <v>3</v>
      </c>
      <c r="S2706" s="7">
        <v>2</v>
      </c>
      <c r="T2706" s="7" t="str" cm="1">
        <f t="array" ref="T2706">_xlfn.IFS(S2706&lt;=2,"Excellent",S2706=3,"Average",S2706&lt;=5,"Poor")</f>
        <v>Excellent</v>
      </c>
      <c r="U2706" s="5">
        <v>44943</v>
      </c>
      <c r="V2706" s="7">
        <v>1</v>
      </c>
      <c r="W2706" s="7" t="str" cm="1">
        <f t="array" ref="W2706">_xlfn.IFS(S2706&lt;=2,"High",S2706=3,"Moderate",S2706&lt;=5,"Low")</f>
        <v>High</v>
      </c>
      <c r="X2706" s="7">
        <v>2</v>
      </c>
      <c r="Y2706" s="7" t="str" cm="1">
        <f t="array" ref="Y2706">_xlfn.IFS(S2706&lt;=2,"High",S2706=3,"Moderate",S2706&lt;=5,"Low")</f>
        <v>High</v>
      </c>
      <c r="Z2706" s="7">
        <v>3</v>
      </c>
      <c r="AA2706" s="7" t="str" cm="1">
        <f t="array" ref="AA2706">_xlfn.IFS(S2706&lt;=2,"High",S2706=3,"Moderate",S2706&lt;=5,"Low")</f>
        <v>High</v>
      </c>
      <c r="AB2706" s="5">
        <v>44882</v>
      </c>
      <c r="AC2706" s="7" t="s">
        <v>61</v>
      </c>
      <c r="AD2706" s="7" t="s">
        <v>50</v>
      </c>
      <c r="AE2706" s="7" t="s">
        <v>51</v>
      </c>
      <c r="AF2706" s="7">
        <v>5</v>
      </c>
      <c r="AG2706" s="8">
        <v>157.85</v>
      </c>
      <c r="AH2706" s="7">
        <v>24</v>
      </c>
      <c r="AI2706" s="7" t="str" cm="1">
        <f t="array" ref="AI2706">_xlfn.IFS(AH2706&lt;=25,"Young",AH2706&lt;=50,"Adult",AH2706&gt;50,"Old")</f>
        <v>Young</v>
      </c>
    </row>
    <row r="2707" spans="1:35" x14ac:dyDescent="0.35">
      <c r="A2707" s="11">
        <v>3267</v>
      </c>
      <c r="B2707" s="9">
        <v>43811</v>
      </c>
      <c r="C2707" s="10">
        <f t="shared" ca="1" si="42"/>
        <v>6.4388888888888891</v>
      </c>
      <c r="D2707" s="11" t="s">
        <v>27</v>
      </c>
      <c r="E2707" s="11" t="s">
        <v>84</v>
      </c>
      <c r="F2707" s="11" t="s">
        <v>29</v>
      </c>
      <c r="G2707" s="11" t="s">
        <v>30</v>
      </c>
      <c r="H2707" s="11" t="s">
        <v>31</v>
      </c>
      <c r="I2707" s="11" t="s">
        <v>45</v>
      </c>
      <c r="J2707" s="11" t="s">
        <v>33</v>
      </c>
      <c r="K2707" s="11" t="s">
        <v>88</v>
      </c>
      <c r="L2707" s="9">
        <v>23322</v>
      </c>
      <c r="M2707" s="11" t="s">
        <v>35</v>
      </c>
      <c r="N2707" s="11" t="s">
        <v>36</v>
      </c>
      <c r="O2707" s="11" t="s">
        <v>59</v>
      </c>
      <c r="P2707" s="11" t="s">
        <v>60</v>
      </c>
      <c r="Q2707" s="11" t="s">
        <v>39</v>
      </c>
      <c r="R2707" s="11" cm="1">
        <f t="array" ref="R2707">_xlfn.IFS(Table3[[#This Row],[Performance Levels]]="Exceeds",4,Table3[[#This Row],[Performance Levels]]="Fully Meets",3,Table3[[#This Row],[Performance Levels]]="PIP",1,Table3[[#This Row],[Performance Levels]]="Needs Improvement",2)</f>
        <v>3</v>
      </c>
      <c r="S2707" s="11">
        <v>5</v>
      </c>
      <c r="T2707" s="11" t="str" cm="1">
        <f t="array" ref="T2707">_xlfn.IFS(S2707&lt;=2,"Excellent",S2707=3,"Average",S2707&lt;=5,"Poor")</f>
        <v>Poor</v>
      </c>
      <c r="U2707" s="9">
        <v>45091</v>
      </c>
      <c r="V2707" s="11">
        <v>1</v>
      </c>
      <c r="W2707" s="11" t="str" cm="1">
        <f t="array" ref="W2707">_xlfn.IFS(S2707&lt;=2,"High",S2707=3,"Moderate",S2707&lt;=5,"Low")</f>
        <v>Low</v>
      </c>
      <c r="X2707" s="11">
        <v>5</v>
      </c>
      <c r="Y2707" s="11" t="str" cm="1">
        <f t="array" ref="Y2707">_xlfn.IFS(S2707&lt;=2,"High",S2707=3,"Moderate",S2707&lt;=5,"Low")</f>
        <v>Low</v>
      </c>
      <c r="Z2707" s="11">
        <v>2</v>
      </c>
      <c r="AA2707" s="11" t="str" cm="1">
        <f t="array" ref="AA2707">_xlfn.IFS(S2707&lt;=2,"High",S2707=3,"Moderate",S2707&lt;=5,"Low")</f>
        <v>Low</v>
      </c>
      <c r="AB2707" s="9">
        <v>44861</v>
      </c>
      <c r="AC2707" s="11" t="s">
        <v>91</v>
      </c>
      <c r="AD2707" s="11" t="s">
        <v>50</v>
      </c>
      <c r="AE2707" s="11" t="s">
        <v>51</v>
      </c>
      <c r="AF2707" s="11">
        <v>1</v>
      </c>
      <c r="AG2707" s="12">
        <v>980.78</v>
      </c>
      <c r="AH2707" s="11">
        <v>56</v>
      </c>
      <c r="AI2707" s="11" t="str" cm="1">
        <f t="array" ref="AI2707">_xlfn.IFS(AH2707&lt;=25,"Young",AH2707&lt;=50,"Adult",AH2707&gt;50,"Old")</f>
        <v>Old</v>
      </c>
    </row>
    <row r="2708" spans="1:35" x14ac:dyDescent="0.35">
      <c r="A2708" s="7">
        <v>3268</v>
      </c>
      <c r="B2708" s="5">
        <v>45099</v>
      </c>
      <c r="C2708" s="6">
        <f t="shared" ca="1" si="42"/>
        <v>2.911111111111111</v>
      </c>
      <c r="D2708" s="7" t="s">
        <v>27</v>
      </c>
      <c r="E2708" s="7" t="s">
        <v>43</v>
      </c>
      <c r="F2708" s="7" t="s">
        <v>29</v>
      </c>
      <c r="G2708" s="7" t="s">
        <v>30</v>
      </c>
      <c r="H2708" s="7" t="s">
        <v>44</v>
      </c>
      <c r="I2708" s="7" t="s">
        <v>32</v>
      </c>
      <c r="J2708" s="7" t="s">
        <v>33</v>
      </c>
      <c r="K2708" s="7" t="s">
        <v>69</v>
      </c>
      <c r="L2708" s="5">
        <v>22879</v>
      </c>
      <c r="M2708" s="7" t="s">
        <v>35</v>
      </c>
      <c r="N2708" s="7" t="s">
        <v>36</v>
      </c>
      <c r="O2708" s="7" t="s">
        <v>83</v>
      </c>
      <c r="P2708" s="7" t="s">
        <v>60</v>
      </c>
      <c r="Q2708" s="7" t="s">
        <v>39</v>
      </c>
      <c r="R2708" s="7" cm="1">
        <f t="array" ref="R2708">_xlfn.IFS(Table3[[#This Row],[Performance Levels]]="Exceeds",4,Table3[[#This Row],[Performance Levels]]="Fully Meets",3,Table3[[#This Row],[Performance Levels]]="PIP",1,Table3[[#This Row],[Performance Levels]]="Needs Improvement",2)</f>
        <v>3</v>
      </c>
      <c r="S2708" s="7">
        <v>2</v>
      </c>
      <c r="T2708" s="7" t="str" cm="1">
        <f t="array" ref="T2708">_xlfn.IFS(S2708&lt;=2,"Excellent",S2708=3,"Average",S2708&lt;=5,"Poor")</f>
        <v>Excellent</v>
      </c>
      <c r="U2708" s="5">
        <v>45107</v>
      </c>
      <c r="V2708" s="7">
        <v>1</v>
      </c>
      <c r="W2708" s="7" t="str" cm="1">
        <f t="array" ref="W2708">_xlfn.IFS(S2708&lt;=2,"High",S2708=3,"Moderate",S2708&lt;=5,"Low")</f>
        <v>High</v>
      </c>
      <c r="X2708" s="7">
        <v>5</v>
      </c>
      <c r="Y2708" s="7" t="str" cm="1">
        <f t="array" ref="Y2708">_xlfn.IFS(S2708&lt;=2,"High",S2708=3,"Moderate",S2708&lt;=5,"Low")</f>
        <v>High</v>
      </c>
      <c r="Z2708" s="7">
        <v>4</v>
      </c>
      <c r="AA2708" s="7" t="str" cm="1">
        <f t="array" ref="AA2708">_xlfn.IFS(S2708&lt;=2,"High",S2708=3,"Moderate",S2708&lt;=5,"Low")</f>
        <v>High</v>
      </c>
      <c r="AB2708" s="5">
        <v>45101</v>
      </c>
      <c r="AC2708" s="7" t="s">
        <v>61</v>
      </c>
      <c r="AD2708" s="7" t="s">
        <v>41</v>
      </c>
      <c r="AE2708" s="7" t="s">
        <v>42</v>
      </c>
      <c r="AF2708" s="7">
        <v>5</v>
      </c>
      <c r="AG2708" s="8">
        <v>988.08</v>
      </c>
      <c r="AH2708" s="7">
        <v>61</v>
      </c>
      <c r="AI2708" s="7" t="str" cm="1">
        <f t="array" ref="AI2708">_xlfn.IFS(AH2708&lt;=25,"Young",AH2708&lt;=50,"Adult",AH2708&gt;50,"Old")</f>
        <v>Old</v>
      </c>
    </row>
    <row r="2709" spans="1:35" x14ac:dyDescent="0.35">
      <c r="A2709" s="11">
        <v>3269</v>
      </c>
      <c r="B2709" s="9">
        <v>44367</v>
      </c>
      <c r="C2709" s="10">
        <f t="shared" ca="1" si="42"/>
        <v>4.916666666666667</v>
      </c>
      <c r="D2709" s="11" t="s">
        <v>27</v>
      </c>
      <c r="E2709" s="11" t="s">
        <v>86</v>
      </c>
      <c r="F2709" s="11" t="s">
        <v>29</v>
      </c>
      <c r="G2709" s="11" t="s">
        <v>54</v>
      </c>
      <c r="H2709" s="11" t="s">
        <v>31</v>
      </c>
      <c r="I2709" s="11" t="s">
        <v>32</v>
      </c>
      <c r="J2709" s="11" t="s">
        <v>33</v>
      </c>
      <c r="K2709" s="11" t="s">
        <v>69</v>
      </c>
      <c r="L2709" s="9">
        <v>36624</v>
      </c>
      <c r="M2709" s="11" t="s">
        <v>35</v>
      </c>
      <c r="N2709" s="11" t="s">
        <v>47</v>
      </c>
      <c r="O2709" s="11" t="s">
        <v>83</v>
      </c>
      <c r="P2709" s="11" t="s">
        <v>66</v>
      </c>
      <c r="Q2709" s="11" t="s">
        <v>39</v>
      </c>
      <c r="R2709" s="11" cm="1">
        <f t="array" ref="R2709">_xlfn.IFS(Table3[[#This Row],[Performance Levels]]="Exceeds",4,Table3[[#This Row],[Performance Levels]]="Fully Meets",3,Table3[[#This Row],[Performance Levels]]="PIP",1,Table3[[#This Row],[Performance Levels]]="Needs Improvement",2)</f>
        <v>3</v>
      </c>
      <c r="S2709" s="11">
        <v>1</v>
      </c>
      <c r="T2709" s="11" t="str" cm="1">
        <f t="array" ref="T2709">_xlfn.IFS(S2709&lt;=2,"Excellent",S2709=3,"Average",S2709&lt;=5,"Poor")</f>
        <v>Excellent</v>
      </c>
      <c r="U2709" s="9">
        <v>44895</v>
      </c>
      <c r="V2709" s="11">
        <v>1</v>
      </c>
      <c r="W2709" s="11" t="str" cm="1">
        <f t="array" ref="W2709">_xlfn.IFS(S2709&lt;=2,"High",S2709=3,"Moderate",S2709&lt;=5,"Low")</f>
        <v>High</v>
      </c>
      <c r="X2709" s="11">
        <v>5</v>
      </c>
      <c r="Y2709" s="11" t="str" cm="1">
        <f t="array" ref="Y2709">_xlfn.IFS(S2709&lt;=2,"High",S2709=3,"Moderate",S2709&lt;=5,"Low")</f>
        <v>High</v>
      </c>
      <c r="Z2709" s="11">
        <v>2</v>
      </c>
      <c r="AA2709" s="11" t="str" cm="1">
        <f t="array" ref="AA2709">_xlfn.IFS(S2709&lt;=2,"High",S2709=3,"Moderate",S2709&lt;=5,"Low")</f>
        <v>High</v>
      </c>
      <c r="AB2709" s="9">
        <v>45027</v>
      </c>
      <c r="AC2709" s="11" t="s">
        <v>49</v>
      </c>
      <c r="AD2709" s="11" t="s">
        <v>41</v>
      </c>
      <c r="AE2709" s="11" t="s">
        <v>72</v>
      </c>
      <c r="AF2709" s="11">
        <v>1</v>
      </c>
      <c r="AG2709" s="12">
        <v>322.45</v>
      </c>
      <c r="AH2709" s="11">
        <v>21</v>
      </c>
      <c r="AI2709" s="11" t="str" cm="1">
        <f t="array" ref="AI2709">_xlfn.IFS(AH2709&lt;=25,"Young",AH2709&lt;=50,"Adult",AH2709&gt;50,"Old")</f>
        <v>Young</v>
      </c>
    </row>
    <row r="2710" spans="1:35" x14ac:dyDescent="0.35">
      <c r="A2710" s="7">
        <v>3270</v>
      </c>
      <c r="B2710" s="5">
        <v>43769</v>
      </c>
      <c r="C2710" s="6">
        <f t="shared" ca="1" si="42"/>
        <v>6.5555555555555554</v>
      </c>
      <c r="D2710" s="7" t="s">
        <v>27</v>
      </c>
      <c r="E2710" s="7" t="s">
        <v>63</v>
      </c>
      <c r="F2710" s="7" t="s">
        <v>29</v>
      </c>
      <c r="G2710" s="7" t="s">
        <v>54</v>
      </c>
      <c r="H2710" s="7" t="s">
        <v>55</v>
      </c>
      <c r="I2710" s="7" t="s">
        <v>54</v>
      </c>
      <c r="J2710" s="7" t="s">
        <v>33</v>
      </c>
      <c r="K2710" s="7" t="s">
        <v>88</v>
      </c>
      <c r="L2710" s="5">
        <v>21284</v>
      </c>
      <c r="M2710" s="7" t="s">
        <v>35</v>
      </c>
      <c r="N2710" s="7" t="s">
        <v>47</v>
      </c>
      <c r="O2710" s="7" t="s">
        <v>83</v>
      </c>
      <c r="P2710" s="7" t="s">
        <v>60</v>
      </c>
      <c r="Q2710" s="7" t="s">
        <v>39</v>
      </c>
      <c r="R2710" s="7" cm="1">
        <f t="array" ref="R2710">_xlfn.IFS(Table3[[#This Row],[Performance Levels]]="Exceeds",4,Table3[[#This Row],[Performance Levels]]="Fully Meets",3,Table3[[#This Row],[Performance Levels]]="PIP",1,Table3[[#This Row],[Performance Levels]]="Needs Improvement",2)</f>
        <v>3</v>
      </c>
      <c r="S2710" s="7">
        <v>2</v>
      </c>
      <c r="T2710" s="7" t="str" cm="1">
        <f t="array" ref="T2710">_xlfn.IFS(S2710&lt;=2,"Excellent",S2710=3,"Average",S2710&lt;=5,"Poor")</f>
        <v>Excellent</v>
      </c>
      <c r="U2710" s="5">
        <v>44830</v>
      </c>
      <c r="V2710" s="7">
        <v>5</v>
      </c>
      <c r="W2710" s="7" t="str" cm="1">
        <f t="array" ref="W2710">_xlfn.IFS(S2710&lt;=2,"High",S2710=3,"Moderate",S2710&lt;=5,"Low")</f>
        <v>High</v>
      </c>
      <c r="X2710" s="7">
        <v>5</v>
      </c>
      <c r="Y2710" s="7" t="str" cm="1">
        <f t="array" ref="Y2710">_xlfn.IFS(S2710&lt;=2,"High",S2710=3,"Moderate",S2710&lt;=5,"Low")</f>
        <v>High</v>
      </c>
      <c r="Z2710" s="7">
        <v>4</v>
      </c>
      <c r="AA2710" s="7" t="str" cm="1">
        <f t="array" ref="AA2710">_xlfn.IFS(S2710&lt;=2,"High",S2710=3,"Moderate",S2710&lt;=5,"Low")</f>
        <v>High</v>
      </c>
      <c r="AB2710" s="5">
        <v>44847</v>
      </c>
      <c r="AC2710" s="7" t="s">
        <v>40</v>
      </c>
      <c r="AD2710" s="7" t="s">
        <v>50</v>
      </c>
      <c r="AE2710" s="7" t="s">
        <v>72</v>
      </c>
      <c r="AF2710" s="7">
        <v>1</v>
      </c>
      <c r="AG2710" s="8">
        <v>147.59</v>
      </c>
      <c r="AH2710" s="7">
        <v>61</v>
      </c>
      <c r="AI2710" s="7" t="str" cm="1">
        <f t="array" ref="AI2710">_xlfn.IFS(AH2710&lt;=25,"Young",AH2710&lt;=50,"Adult",AH2710&gt;50,"Old")</f>
        <v>Old</v>
      </c>
    </row>
    <row r="2711" spans="1:35" x14ac:dyDescent="0.35">
      <c r="A2711" s="11">
        <v>3271</v>
      </c>
      <c r="B2711" s="9">
        <v>43648</v>
      </c>
      <c r="C2711" s="10">
        <f t="shared" ca="1" si="42"/>
        <v>6.8833333333333337</v>
      </c>
      <c r="D2711" s="11" t="s">
        <v>27</v>
      </c>
      <c r="E2711" s="11" t="s">
        <v>93</v>
      </c>
      <c r="F2711" s="11" t="s">
        <v>107</v>
      </c>
      <c r="G2711" s="11" t="s">
        <v>30</v>
      </c>
      <c r="H2711" s="11" t="s">
        <v>55</v>
      </c>
      <c r="I2711" s="11" t="s">
        <v>45</v>
      </c>
      <c r="J2711" s="11" t="s">
        <v>33</v>
      </c>
      <c r="K2711" s="11" t="s">
        <v>78</v>
      </c>
      <c r="L2711" s="9">
        <v>25687</v>
      </c>
      <c r="M2711" s="11" t="s">
        <v>35</v>
      </c>
      <c r="N2711" s="11" t="s">
        <v>47</v>
      </c>
      <c r="O2711" s="11" t="s">
        <v>83</v>
      </c>
      <c r="P2711" s="11" t="s">
        <v>76</v>
      </c>
      <c r="Q2711" s="11" t="s">
        <v>39</v>
      </c>
      <c r="R2711" s="11" cm="1">
        <f t="array" ref="R2711">_xlfn.IFS(Table3[[#This Row],[Performance Levels]]="Exceeds",4,Table3[[#This Row],[Performance Levels]]="Fully Meets",3,Table3[[#This Row],[Performance Levels]]="PIP",1,Table3[[#This Row],[Performance Levels]]="Needs Improvement",2)</f>
        <v>3</v>
      </c>
      <c r="S2711" s="11">
        <v>3</v>
      </c>
      <c r="T2711" s="11" t="str" cm="1">
        <f t="array" ref="T2711">_xlfn.IFS(S2711&lt;=2,"Excellent",S2711=3,"Average",S2711&lt;=5,"Poor")</f>
        <v>Average</v>
      </c>
      <c r="U2711" s="9">
        <v>44997</v>
      </c>
      <c r="V2711" s="11">
        <v>1</v>
      </c>
      <c r="W2711" s="11" t="str" cm="1">
        <f t="array" ref="W2711">_xlfn.IFS(S2711&lt;=2,"High",S2711=3,"Moderate",S2711&lt;=5,"Low")</f>
        <v>Moderate</v>
      </c>
      <c r="X2711" s="11">
        <v>5</v>
      </c>
      <c r="Y2711" s="11" t="str" cm="1">
        <f t="array" ref="Y2711">_xlfn.IFS(S2711&lt;=2,"High",S2711=3,"Moderate",S2711&lt;=5,"Low")</f>
        <v>Moderate</v>
      </c>
      <c r="Z2711" s="11">
        <v>1</v>
      </c>
      <c r="AA2711" s="11" t="str" cm="1">
        <f t="array" ref="AA2711">_xlfn.IFS(S2711&lt;=2,"High",S2711=3,"Moderate",S2711&lt;=5,"Low")</f>
        <v>Moderate</v>
      </c>
      <c r="AB2711" s="9">
        <v>45000</v>
      </c>
      <c r="AC2711" s="11" t="s">
        <v>67</v>
      </c>
      <c r="AD2711" s="11" t="s">
        <v>50</v>
      </c>
      <c r="AE2711" s="11" t="s">
        <v>72</v>
      </c>
      <c r="AF2711" s="11">
        <v>3</v>
      </c>
      <c r="AG2711" s="12">
        <v>747.02</v>
      </c>
      <c r="AH2711" s="11">
        <v>49</v>
      </c>
      <c r="AI2711" s="11" t="str" cm="1">
        <f t="array" ref="AI2711">_xlfn.IFS(AH2711&lt;=25,"Young",AH2711&lt;=50,"Adult",AH2711&gt;50,"Old")</f>
        <v>Adult</v>
      </c>
    </row>
    <row r="2712" spans="1:35" x14ac:dyDescent="0.35">
      <c r="A2712" s="7">
        <v>3272</v>
      </c>
      <c r="B2712" s="5">
        <v>44967</v>
      </c>
      <c r="C2712" s="6">
        <f t="shared" ca="1" si="42"/>
        <v>3.2777777777777777</v>
      </c>
      <c r="D2712" s="7" t="s">
        <v>27</v>
      </c>
      <c r="E2712" s="7" t="s">
        <v>73</v>
      </c>
      <c r="F2712" s="7" t="s">
        <v>29</v>
      </c>
      <c r="G2712" s="7" t="s">
        <v>30</v>
      </c>
      <c r="H2712" s="7" t="s">
        <v>31</v>
      </c>
      <c r="I2712" s="7" t="s">
        <v>45</v>
      </c>
      <c r="J2712" s="7" t="s">
        <v>33</v>
      </c>
      <c r="K2712" s="7" t="s">
        <v>46</v>
      </c>
      <c r="L2712" s="5">
        <v>21784</v>
      </c>
      <c r="M2712" s="7" t="s">
        <v>35</v>
      </c>
      <c r="N2712" s="7" t="s">
        <v>47</v>
      </c>
      <c r="O2712" s="7" t="s">
        <v>59</v>
      </c>
      <c r="P2712" s="7" t="s">
        <v>38</v>
      </c>
      <c r="Q2712" s="7" t="s">
        <v>39</v>
      </c>
      <c r="R2712" s="7" cm="1">
        <f t="array" ref="R2712">_xlfn.IFS(Table3[[#This Row],[Performance Levels]]="Exceeds",4,Table3[[#This Row],[Performance Levels]]="Fully Meets",3,Table3[[#This Row],[Performance Levels]]="PIP",1,Table3[[#This Row],[Performance Levels]]="Needs Improvement",2)</f>
        <v>3</v>
      </c>
      <c r="S2712" s="7">
        <v>3</v>
      </c>
      <c r="T2712" s="7" t="str" cm="1">
        <f t="array" ref="T2712">_xlfn.IFS(S2712&lt;=2,"Excellent",S2712=3,"Average",S2712&lt;=5,"Poor")</f>
        <v>Average</v>
      </c>
      <c r="U2712" s="5">
        <v>44987</v>
      </c>
      <c r="V2712" s="7">
        <v>5</v>
      </c>
      <c r="W2712" s="7" t="str" cm="1">
        <f t="array" ref="W2712">_xlfn.IFS(S2712&lt;=2,"High",S2712=3,"Moderate",S2712&lt;=5,"Low")</f>
        <v>Moderate</v>
      </c>
      <c r="X2712" s="7">
        <v>5</v>
      </c>
      <c r="Y2712" s="7" t="str" cm="1">
        <f t="array" ref="Y2712">_xlfn.IFS(S2712&lt;=2,"High",S2712=3,"Moderate",S2712&lt;=5,"Low")</f>
        <v>Moderate</v>
      </c>
      <c r="Z2712" s="7">
        <v>2</v>
      </c>
      <c r="AA2712" s="7" t="str" cm="1">
        <f t="array" ref="AA2712">_xlfn.IFS(S2712&lt;=2,"High",S2712=3,"Moderate",S2712&lt;=5,"Low")</f>
        <v>Moderate</v>
      </c>
      <c r="AB2712" s="5">
        <v>44956</v>
      </c>
      <c r="AC2712" s="7" t="s">
        <v>40</v>
      </c>
      <c r="AD2712" s="7" t="s">
        <v>50</v>
      </c>
      <c r="AE2712" s="7" t="s">
        <v>72</v>
      </c>
      <c r="AF2712" s="7">
        <v>2</v>
      </c>
      <c r="AG2712" s="8">
        <v>419.09</v>
      </c>
      <c r="AH2712" s="7">
        <v>64</v>
      </c>
      <c r="AI2712" s="7" t="str" cm="1">
        <f t="array" ref="AI2712">_xlfn.IFS(AH2712&lt;=25,"Young",AH2712&lt;=50,"Adult",AH2712&gt;50,"Old")</f>
        <v>Old</v>
      </c>
    </row>
    <row r="2713" spans="1:35" x14ac:dyDescent="0.35">
      <c r="A2713" s="11">
        <v>3273</v>
      </c>
      <c r="B2713" s="9">
        <v>44820</v>
      </c>
      <c r="C2713" s="10">
        <f t="shared" ca="1" si="42"/>
        <v>3.6777777777777776</v>
      </c>
      <c r="D2713" s="11" t="s">
        <v>27</v>
      </c>
      <c r="E2713" s="11" t="s">
        <v>80</v>
      </c>
      <c r="F2713" s="11" t="s">
        <v>29</v>
      </c>
      <c r="G2713" s="11" t="s">
        <v>54</v>
      </c>
      <c r="H2713" s="11" t="s">
        <v>44</v>
      </c>
      <c r="I2713" s="11" t="s">
        <v>32</v>
      </c>
      <c r="J2713" s="11" t="s">
        <v>33</v>
      </c>
      <c r="K2713" s="11" t="s">
        <v>103</v>
      </c>
      <c r="L2713" s="9">
        <v>36137</v>
      </c>
      <c r="M2713" s="11" t="s">
        <v>35</v>
      </c>
      <c r="N2713" s="11" t="s">
        <v>36</v>
      </c>
      <c r="O2713" s="11" t="s">
        <v>83</v>
      </c>
      <c r="P2713" s="11" t="s">
        <v>76</v>
      </c>
      <c r="Q2713" s="11" t="s">
        <v>39</v>
      </c>
      <c r="R2713" s="11" cm="1">
        <f t="array" ref="R2713">_xlfn.IFS(Table3[[#This Row],[Performance Levels]]="Exceeds",4,Table3[[#This Row],[Performance Levels]]="Fully Meets",3,Table3[[#This Row],[Performance Levels]]="PIP",1,Table3[[#This Row],[Performance Levels]]="Needs Improvement",2)</f>
        <v>3</v>
      </c>
      <c r="S2713" s="11">
        <v>4</v>
      </c>
      <c r="T2713" s="11" t="str" cm="1">
        <f t="array" ref="T2713">_xlfn.IFS(S2713&lt;=2,"Excellent",S2713=3,"Average",S2713&lt;=5,"Poor")</f>
        <v>Poor</v>
      </c>
      <c r="U2713" s="9">
        <v>45051</v>
      </c>
      <c r="V2713" s="11">
        <v>4</v>
      </c>
      <c r="W2713" s="11" t="str" cm="1">
        <f t="array" ref="W2713">_xlfn.IFS(S2713&lt;=2,"High",S2713=3,"Moderate",S2713&lt;=5,"Low")</f>
        <v>Low</v>
      </c>
      <c r="X2713" s="11">
        <v>5</v>
      </c>
      <c r="Y2713" s="11" t="str" cm="1">
        <f t="array" ref="Y2713">_xlfn.IFS(S2713&lt;=2,"High",S2713=3,"Moderate",S2713&lt;=5,"Low")</f>
        <v>Low</v>
      </c>
      <c r="Z2713" s="11">
        <v>4</v>
      </c>
      <c r="AA2713" s="11" t="str" cm="1">
        <f t="array" ref="AA2713">_xlfn.IFS(S2713&lt;=2,"High",S2713=3,"Moderate",S2713&lt;=5,"Low")</f>
        <v>Low</v>
      </c>
      <c r="AB2713" s="9">
        <v>44869</v>
      </c>
      <c r="AC2713" s="11" t="s">
        <v>67</v>
      </c>
      <c r="AD2713" s="11" t="s">
        <v>41</v>
      </c>
      <c r="AE2713" s="11" t="s">
        <v>72</v>
      </c>
      <c r="AF2713" s="11">
        <v>3</v>
      </c>
      <c r="AG2713" s="12">
        <v>484.19</v>
      </c>
      <c r="AH2713" s="11">
        <v>24</v>
      </c>
      <c r="AI2713" s="11" t="str" cm="1">
        <f t="array" ref="AI2713">_xlfn.IFS(AH2713&lt;=25,"Young",AH2713&lt;=50,"Adult",AH2713&gt;50,"Old")</f>
        <v>Young</v>
      </c>
    </row>
    <row r="2714" spans="1:35" x14ac:dyDescent="0.35">
      <c r="A2714" s="7">
        <v>3275</v>
      </c>
      <c r="B2714" s="5">
        <v>44881</v>
      </c>
      <c r="C2714" s="6">
        <f t="shared" ca="1" si="42"/>
        <v>3.5111111111111111</v>
      </c>
      <c r="D2714" s="7" t="s">
        <v>27</v>
      </c>
      <c r="E2714" s="7" t="s">
        <v>68</v>
      </c>
      <c r="F2714" s="7" t="s">
        <v>29</v>
      </c>
      <c r="G2714" s="7" t="s">
        <v>45</v>
      </c>
      <c r="H2714" s="7" t="s">
        <v>55</v>
      </c>
      <c r="I2714" s="7" t="s">
        <v>32</v>
      </c>
      <c r="J2714" s="7" t="s">
        <v>33</v>
      </c>
      <c r="K2714" s="7" t="s">
        <v>64</v>
      </c>
      <c r="L2714" s="5">
        <v>33603</v>
      </c>
      <c r="M2714" s="7" t="s">
        <v>35</v>
      </c>
      <c r="N2714" s="7" t="s">
        <v>47</v>
      </c>
      <c r="O2714" s="7" t="s">
        <v>59</v>
      </c>
      <c r="P2714" s="7" t="s">
        <v>76</v>
      </c>
      <c r="Q2714" s="7" t="s">
        <v>106</v>
      </c>
      <c r="R2714" s="7" cm="1">
        <f t="array" ref="R2714">_xlfn.IFS(Table3[[#This Row],[Performance Levels]]="Exceeds",4,Table3[[#This Row],[Performance Levels]]="Fully Meets",3,Table3[[#This Row],[Performance Levels]]="PIP",1,Table3[[#This Row],[Performance Levels]]="Needs Improvement",2)</f>
        <v>1</v>
      </c>
      <c r="S2714" s="7">
        <v>3</v>
      </c>
      <c r="T2714" s="7" t="str" cm="1">
        <f t="array" ref="T2714">_xlfn.IFS(S2714&lt;=2,"Excellent",S2714=3,"Average",S2714&lt;=5,"Poor")</f>
        <v>Average</v>
      </c>
      <c r="U2714" s="5">
        <v>45102</v>
      </c>
      <c r="V2714" s="7">
        <v>1</v>
      </c>
      <c r="W2714" s="7" t="str" cm="1">
        <f t="array" ref="W2714">_xlfn.IFS(S2714&lt;=2,"High",S2714=3,"Moderate",S2714&lt;=5,"Low")</f>
        <v>Moderate</v>
      </c>
      <c r="X2714" s="7">
        <v>2</v>
      </c>
      <c r="Y2714" s="7" t="str" cm="1">
        <f t="array" ref="Y2714">_xlfn.IFS(S2714&lt;=2,"High",S2714=3,"Moderate",S2714&lt;=5,"Low")</f>
        <v>Moderate</v>
      </c>
      <c r="Z2714" s="7">
        <v>3</v>
      </c>
      <c r="AA2714" s="7" t="str" cm="1">
        <f t="array" ref="AA2714">_xlfn.IFS(S2714&lt;=2,"High",S2714=3,"Moderate",S2714&lt;=5,"Low")</f>
        <v>Moderate</v>
      </c>
      <c r="AB2714" s="5">
        <v>44893</v>
      </c>
      <c r="AC2714" s="7" t="s">
        <v>67</v>
      </c>
      <c r="AD2714" s="7" t="s">
        <v>41</v>
      </c>
      <c r="AE2714" s="7" t="s">
        <v>51</v>
      </c>
      <c r="AF2714" s="7">
        <v>3</v>
      </c>
      <c r="AG2714" s="8">
        <v>942.66</v>
      </c>
      <c r="AH2714" s="7">
        <v>31</v>
      </c>
      <c r="AI2714" s="7" t="str" cm="1">
        <f t="array" ref="AI2714">_xlfn.IFS(AH2714&lt;=25,"Young",AH2714&lt;=50,"Adult",AH2714&gt;50,"Old")</f>
        <v>Adult</v>
      </c>
    </row>
    <row r="2715" spans="1:35" x14ac:dyDescent="0.35">
      <c r="A2715" s="11">
        <v>3276</v>
      </c>
      <c r="B2715" s="9">
        <v>44221</v>
      </c>
      <c r="C2715" s="10">
        <f t="shared" ca="1" si="42"/>
        <v>5.3194444444444446</v>
      </c>
      <c r="D2715" s="11" t="s">
        <v>27</v>
      </c>
      <c r="E2715" s="11" t="s">
        <v>28</v>
      </c>
      <c r="F2715" s="11" t="s">
        <v>29</v>
      </c>
      <c r="G2715" s="11" t="s">
        <v>30</v>
      </c>
      <c r="H2715" s="11" t="s">
        <v>44</v>
      </c>
      <c r="I2715" s="11" t="s">
        <v>32</v>
      </c>
      <c r="J2715" s="11" t="s">
        <v>33</v>
      </c>
      <c r="K2715" s="11" t="s">
        <v>78</v>
      </c>
      <c r="L2715" s="9">
        <v>35389</v>
      </c>
      <c r="M2715" s="11" t="s">
        <v>35</v>
      </c>
      <c r="N2715" s="11" t="s">
        <v>47</v>
      </c>
      <c r="O2715" s="11" t="s">
        <v>83</v>
      </c>
      <c r="P2715" s="11" t="s">
        <v>76</v>
      </c>
      <c r="Q2715" s="11" t="s">
        <v>39</v>
      </c>
      <c r="R2715" s="11" cm="1">
        <f t="array" ref="R2715">_xlfn.IFS(Table3[[#This Row],[Performance Levels]]="Exceeds",4,Table3[[#This Row],[Performance Levels]]="Fully Meets",3,Table3[[#This Row],[Performance Levels]]="PIP",1,Table3[[#This Row],[Performance Levels]]="Needs Improvement",2)</f>
        <v>3</v>
      </c>
      <c r="S2715" s="11">
        <v>2</v>
      </c>
      <c r="T2715" s="11" t="str" cm="1">
        <f t="array" ref="T2715">_xlfn.IFS(S2715&lt;=2,"Excellent",S2715=3,"Average",S2715&lt;=5,"Poor")</f>
        <v>Excellent</v>
      </c>
      <c r="U2715" s="9">
        <v>45005</v>
      </c>
      <c r="V2715" s="11">
        <v>2</v>
      </c>
      <c r="W2715" s="11" t="str" cm="1">
        <f t="array" ref="W2715">_xlfn.IFS(S2715&lt;=2,"High",S2715=3,"Moderate",S2715&lt;=5,"Low")</f>
        <v>High</v>
      </c>
      <c r="X2715" s="11">
        <v>2</v>
      </c>
      <c r="Y2715" s="11" t="str" cm="1">
        <f t="array" ref="Y2715">_xlfn.IFS(S2715&lt;=2,"High",S2715=3,"Moderate",S2715&lt;=5,"Low")</f>
        <v>High</v>
      </c>
      <c r="Z2715" s="11">
        <v>4</v>
      </c>
      <c r="AA2715" s="11" t="str" cm="1">
        <f t="array" ref="AA2715">_xlfn.IFS(S2715&lt;=2,"High",S2715=3,"Moderate",S2715&lt;=5,"Low")</f>
        <v>High</v>
      </c>
      <c r="AB2715" s="9">
        <v>44788</v>
      </c>
      <c r="AC2715" s="11" t="s">
        <v>61</v>
      </c>
      <c r="AD2715" s="11" t="s">
        <v>50</v>
      </c>
      <c r="AE2715" s="11" t="s">
        <v>62</v>
      </c>
      <c r="AF2715" s="11">
        <v>3</v>
      </c>
      <c r="AG2715" s="12">
        <v>826.54</v>
      </c>
      <c r="AH2715" s="11">
        <v>25</v>
      </c>
      <c r="AI2715" s="11" t="str" cm="1">
        <f t="array" ref="AI2715">_xlfn.IFS(AH2715&lt;=25,"Young",AH2715&lt;=50,"Adult",AH2715&gt;50,"Old")</f>
        <v>Young</v>
      </c>
    </row>
    <row r="2716" spans="1:35" x14ac:dyDescent="0.35">
      <c r="A2716" s="7">
        <v>3277</v>
      </c>
      <c r="B2716" s="5">
        <v>45093</v>
      </c>
      <c r="C2716" s="6">
        <f t="shared" ca="1" si="42"/>
        <v>2.9277777777777776</v>
      </c>
      <c r="D2716" s="7" t="s">
        <v>105</v>
      </c>
      <c r="E2716" s="7" t="s">
        <v>80</v>
      </c>
      <c r="F2716" s="7" t="s">
        <v>29</v>
      </c>
      <c r="G2716" s="7" t="s">
        <v>45</v>
      </c>
      <c r="H2716" s="7" t="s">
        <v>55</v>
      </c>
      <c r="I2716" s="7" t="s">
        <v>32</v>
      </c>
      <c r="J2716" s="7" t="s">
        <v>33</v>
      </c>
      <c r="K2716" s="7" t="s">
        <v>46</v>
      </c>
      <c r="L2716" s="5">
        <v>29362</v>
      </c>
      <c r="M2716" s="7" t="s">
        <v>35</v>
      </c>
      <c r="N2716" s="7" t="s">
        <v>36</v>
      </c>
      <c r="O2716" s="7" t="s">
        <v>48</v>
      </c>
      <c r="P2716" s="7" t="s">
        <v>66</v>
      </c>
      <c r="Q2716" s="7" t="s">
        <v>39</v>
      </c>
      <c r="R2716" s="7" cm="1">
        <f t="array" ref="R2716">_xlfn.IFS(Table3[[#This Row],[Performance Levels]]="Exceeds",4,Table3[[#This Row],[Performance Levels]]="Fully Meets",3,Table3[[#This Row],[Performance Levels]]="PIP",1,Table3[[#This Row],[Performance Levels]]="Needs Improvement",2)</f>
        <v>3</v>
      </c>
      <c r="S2716" s="7">
        <v>5</v>
      </c>
      <c r="T2716" s="7" t="str" cm="1">
        <f t="array" ref="T2716">_xlfn.IFS(S2716&lt;=2,"Excellent",S2716=3,"Average",S2716&lt;=5,"Poor")</f>
        <v>Poor</v>
      </c>
      <c r="U2716" s="5">
        <v>44933</v>
      </c>
      <c r="V2716" s="7">
        <v>3</v>
      </c>
      <c r="W2716" s="7" t="str" cm="1">
        <f t="array" ref="W2716">_xlfn.IFS(S2716&lt;=2,"High",S2716=3,"Moderate",S2716&lt;=5,"Low")</f>
        <v>Low</v>
      </c>
      <c r="X2716" s="7">
        <v>2</v>
      </c>
      <c r="Y2716" s="7" t="str" cm="1">
        <f t="array" ref="Y2716">_xlfn.IFS(S2716&lt;=2,"High",S2716=3,"Moderate",S2716&lt;=5,"Low")</f>
        <v>Low</v>
      </c>
      <c r="Z2716" s="7">
        <v>3</v>
      </c>
      <c r="AA2716" s="7" t="str" cm="1">
        <f t="array" ref="AA2716">_xlfn.IFS(S2716&lt;=2,"High",S2716=3,"Moderate",S2716&lt;=5,"Low")</f>
        <v>Low</v>
      </c>
      <c r="AB2716" s="5">
        <v>44999</v>
      </c>
      <c r="AC2716" s="7" t="s">
        <v>61</v>
      </c>
      <c r="AD2716" s="7" t="s">
        <v>41</v>
      </c>
      <c r="AE2716" s="7" t="s">
        <v>72</v>
      </c>
      <c r="AF2716" s="7">
        <v>1</v>
      </c>
      <c r="AG2716" s="8">
        <v>997.87</v>
      </c>
      <c r="AH2716" s="7">
        <v>43</v>
      </c>
      <c r="AI2716" s="7" t="str" cm="1">
        <f t="array" ref="AI2716">_xlfn.IFS(AH2716&lt;=25,"Young",AH2716&lt;=50,"Adult",AH2716&gt;50,"Old")</f>
        <v>Adult</v>
      </c>
    </row>
    <row r="2717" spans="1:35" x14ac:dyDescent="0.35">
      <c r="A2717" s="11">
        <v>3278</v>
      </c>
      <c r="B2717" s="9">
        <v>44082</v>
      </c>
      <c r="C2717" s="10">
        <f t="shared" ca="1" si="42"/>
        <v>5.7</v>
      </c>
      <c r="D2717" s="11" t="s">
        <v>105</v>
      </c>
      <c r="E2717" s="11" t="s">
        <v>53</v>
      </c>
      <c r="F2717" s="11" t="s">
        <v>29</v>
      </c>
      <c r="G2717" s="11" t="s">
        <v>30</v>
      </c>
      <c r="H2717" s="11" t="s">
        <v>44</v>
      </c>
      <c r="I2717" s="11" t="s">
        <v>45</v>
      </c>
      <c r="J2717" s="11" t="s">
        <v>33</v>
      </c>
      <c r="K2717" s="11" t="s">
        <v>69</v>
      </c>
      <c r="L2717" s="9">
        <v>52916</v>
      </c>
      <c r="M2717" s="11" t="s">
        <v>35</v>
      </c>
      <c r="N2717" s="11" t="s">
        <v>36</v>
      </c>
      <c r="O2717" s="11" t="s">
        <v>71</v>
      </c>
      <c r="P2717" s="11" t="s">
        <v>66</v>
      </c>
      <c r="Q2717" s="11" t="s">
        <v>39</v>
      </c>
      <c r="R2717" s="11" cm="1">
        <f t="array" ref="R2717">_xlfn.IFS(Table3[[#This Row],[Performance Levels]]="Exceeds",4,Table3[[#This Row],[Performance Levels]]="Fully Meets",3,Table3[[#This Row],[Performance Levels]]="PIP",1,Table3[[#This Row],[Performance Levels]]="Needs Improvement",2)</f>
        <v>3</v>
      </c>
      <c r="S2717" s="11">
        <v>4</v>
      </c>
      <c r="T2717" s="11" t="str" cm="1">
        <f t="array" ref="T2717">_xlfn.IFS(S2717&lt;=2,"Excellent",S2717=3,"Average",S2717&lt;=5,"Poor")</f>
        <v>Poor</v>
      </c>
      <c r="U2717" s="9">
        <v>44848</v>
      </c>
      <c r="V2717" s="11">
        <v>1</v>
      </c>
      <c r="W2717" s="11" t="str" cm="1">
        <f t="array" ref="W2717">_xlfn.IFS(S2717&lt;=2,"High",S2717=3,"Moderate",S2717&lt;=5,"Low")</f>
        <v>Low</v>
      </c>
      <c r="X2717" s="11">
        <v>4</v>
      </c>
      <c r="Y2717" s="11" t="str" cm="1">
        <f t="array" ref="Y2717">_xlfn.IFS(S2717&lt;=2,"High",S2717=3,"Moderate",S2717&lt;=5,"Low")</f>
        <v>Low</v>
      </c>
      <c r="Z2717" s="11">
        <v>4</v>
      </c>
      <c r="AA2717" s="11" t="str" cm="1">
        <f t="array" ref="AA2717">_xlfn.IFS(S2717&lt;=2,"High",S2717=3,"Moderate",S2717&lt;=5,"Low")</f>
        <v>Low</v>
      </c>
      <c r="AB2717" s="9">
        <v>45000</v>
      </c>
      <c r="AC2717" s="11" t="s">
        <v>40</v>
      </c>
      <c r="AD2717" s="11" t="s">
        <v>41</v>
      </c>
      <c r="AE2717" s="11" t="s">
        <v>42</v>
      </c>
      <c r="AF2717" s="11">
        <v>3</v>
      </c>
      <c r="AG2717" s="12">
        <v>855.9</v>
      </c>
      <c r="AH2717" s="11">
        <v>76</v>
      </c>
      <c r="AI2717" s="11" t="str" cm="1">
        <f t="array" ref="AI2717">_xlfn.IFS(AH2717&lt;=25,"Young",AH2717&lt;=50,"Adult",AH2717&gt;50,"Old")</f>
        <v>Old</v>
      </c>
    </row>
    <row r="2718" spans="1:35" x14ac:dyDescent="0.35">
      <c r="A2718" s="7">
        <v>3279</v>
      </c>
      <c r="B2718" s="5">
        <v>43488</v>
      </c>
      <c r="C2718" s="6">
        <f t="shared" ca="1" si="42"/>
        <v>7.3250000000000002</v>
      </c>
      <c r="D2718" s="7" t="s">
        <v>105</v>
      </c>
      <c r="E2718" s="7" t="s">
        <v>68</v>
      </c>
      <c r="F2718" s="7" t="s">
        <v>29</v>
      </c>
      <c r="G2718" s="7" t="s">
        <v>54</v>
      </c>
      <c r="H2718" s="7" t="s">
        <v>44</v>
      </c>
      <c r="I2718" s="7" t="s">
        <v>54</v>
      </c>
      <c r="J2718" s="7" t="s">
        <v>33</v>
      </c>
      <c r="K2718" s="7" t="s">
        <v>78</v>
      </c>
      <c r="L2718" s="5">
        <v>34365</v>
      </c>
      <c r="M2718" s="7" t="s">
        <v>35</v>
      </c>
      <c r="N2718" s="7" t="s">
        <v>47</v>
      </c>
      <c r="O2718" s="7" t="s">
        <v>71</v>
      </c>
      <c r="P2718" s="7" t="s">
        <v>66</v>
      </c>
      <c r="Q2718" s="7" t="s">
        <v>39</v>
      </c>
      <c r="R2718" s="7" cm="1">
        <f t="array" ref="R2718">_xlfn.IFS(Table3[[#This Row],[Performance Levels]]="Exceeds",4,Table3[[#This Row],[Performance Levels]]="Fully Meets",3,Table3[[#This Row],[Performance Levels]]="PIP",1,Table3[[#This Row],[Performance Levels]]="Needs Improvement",2)</f>
        <v>3</v>
      </c>
      <c r="S2718" s="7">
        <v>5</v>
      </c>
      <c r="T2718" s="7" t="str" cm="1">
        <f t="array" ref="T2718">_xlfn.IFS(S2718&lt;=2,"Excellent",S2718=3,"Average",S2718&lt;=5,"Poor")</f>
        <v>Poor</v>
      </c>
      <c r="U2718" s="5">
        <v>45017</v>
      </c>
      <c r="V2718" s="7">
        <v>5</v>
      </c>
      <c r="W2718" s="7" t="str" cm="1">
        <f t="array" ref="W2718">_xlfn.IFS(S2718&lt;=2,"High",S2718=3,"Moderate",S2718&lt;=5,"Low")</f>
        <v>Low</v>
      </c>
      <c r="X2718" s="7">
        <v>2</v>
      </c>
      <c r="Y2718" s="7" t="str" cm="1">
        <f t="array" ref="Y2718">_xlfn.IFS(S2718&lt;=2,"High",S2718=3,"Moderate",S2718&lt;=5,"Low")</f>
        <v>Low</v>
      </c>
      <c r="Z2718" s="7">
        <v>1</v>
      </c>
      <c r="AA2718" s="7" t="str" cm="1">
        <f t="array" ref="AA2718">_xlfn.IFS(S2718&lt;=2,"High",S2718=3,"Moderate",S2718&lt;=5,"Low")</f>
        <v>Low</v>
      </c>
      <c r="AB2718" s="5">
        <v>44864</v>
      </c>
      <c r="AC2718" s="7" t="s">
        <v>67</v>
      </c>
      <c r="AD2718" s="7" t="s">
        <v>41</v>
      </c>
      <c r="AE2718" s="7" t="s">
        <v>51</v>
      </c>
      <c r="AF2718" s="7">
        <v>4</v>
      </c>
      <c r="AG2718" s="8">
        <v>518.24</v>
      </c>
      <c r="AH2718" s="7">
        <v>25</v>
      </c>
      <c r="AI2718" s="7" t="str" cm="1">
        <f t="array" ref="AI2718">_xlfn.IFS(AH2718&lt;=25,"Young",AH2718&lt;=50,"Adult",AH2718&gt;50,"Old")</f>
        <v>Young</v>
      </c>
    </row>
    <row r="2719" spans="1:35" x14ac:dyDescent="0.35">
      <c r="A2719" s="11">
        <v>3280</v>
      </c>
      <c r="B2719" s="9">
        <v>45075</v>
      </c>
      <c r="C2719" s="10">
        <f t="shared" ca="1" si="42"/>
        <v>2.9750000000000001</v>
      </c>
      <c r="D2719" s="11" t="s">
        <v>105</v>
      </c>
      <c r="E2719" s="11" t="s">
        <v>28</v>
      </c>
      <c r="F2719" s="11" t="s">
        <v>107</v>
      </c>
      <c r="G2719" s="11" t="s">
        <v>45</v>
      </c>
      <c r="H2719" s="11" t="s">
        <v>44</v>
      </c>
      <c r="I2719" s="11" t="s">
        <v>32</v>
      </c>
      <c r="J2719" s="11" t="s">
        <v>33</v>
      </c>
      <c r="K2719" s="11" t="s">
        <v>95</v>
      </c>
      <c r="L2719" s="9">
        <v>30506</v>
      </c>
      <c r="M2719" s="11" t="s">
        <v>35</v>
      </c>
      <c r="N2719" s="11" t="s">
        <v>47</v>
      </c>
      <c r="O2719" s="11" t="s">
        <v>59</v>
      </c>
      <c r="P2719" s="11" t="s">
        <v>76</v>
      </c>
      <c r="Q2719" s="11" t="s">
        <v>39</v>
      </c>
      <c r="R2719" s="11" cm="1">
        <f t="array" ref="R2719">_xlfn.IFS(Table3[[#This Row],[Performance Levels]]="Exceeds",4,Table3[[#This Row],[Performance Levels]]="Fully Meets",3,Table3[[#This Row],[Performance Levels]]="PIP",1,Table3[[#This Row],[Performance Levels]]="Needs Improvement",2)</f>
        <v>3</v>
      </c>
      <c r="S2719" s="11">
        <v>5</v>
      </c>
      <c r="T2719" s="11" t="str" cm="1">
        <f t="array" ref="T2719">_xlfn.IFS(S2719&lt;=2,"Excellent",S2719=3,"Average",S2719&lt;=5,"Poor")</f>
        <v>Poor</v>
      </c>
      <c r="U2719" s="9">
        <v>45141</v>
      </c>
      <c r="V2719" s="11">
        <v>4</v>
      </c>
      <c r="W2719" s="11" t="str" cm="1">
        <f t="array" ref="W2719">_xlfn.IFS(S2719&lt;=2,"High",S2719=3,"Moderate",S2719&lt;=5,"Low")</f>
        <v>Low</v>
      </c>
      <c r="X2719" s="11">
        <v>5</v>
      </c>
      <c r="Y2719" s="11" t="str" cm="1">
        <f t="array" ref="Y2719">_xlfn.IFS(S2719&lt;=2,"High",S2719=3,"Moderate",S2719&lt;=5,"Low")</f>
        <v>Low</v>
      </c>
      <c r="Z2719" s="11">
        <v>4</v>
      </c>
      <c r="AA2719" s="11" t="str" cm="1">
        <f t="array" ref="AA2719">_xlfn.IFS(S2719&lt;=2,"High",S2719=3,"Moderate",S2719&lt;=5,"Low")</f>
        <v>Low</v>
      </c>
      <c r="AB2719" s="9">
        <v>44828</v>
      </c>
      <c r="AC2719" s="11" t="s">
        <v>61</v>
      </c>
      <c r="AD2719" s="11" t="s">
        <v>50</v>
      </c>
      <c r="AE2719" s="11" t="s">
        <v>51</v>
      </c>
      <c r="AF2719" s="11">
        <v>3</v>
      </c>
      <c r="AG2719" s="12">
        <v>580.09</v>
      </c>
      <c r="AH2719" s="11">
        <v>40</v>
      </c>
      <c r="AI2719" s="11" t="str" cm="1">
        <f t="array" ref="AI2719">_xlfn.IFS(AH2719&lt;=25,"Young",AH2719&lt;=50,"Adult",AH2719&gt;50,"Old")</f>
        <v>Adult</v>
      </c>
    </row>
    <row r="2720" spans="1:35" x14ac:dyDescent="0.35">
      <c r="A2720" s="7">
        <v>3281</v>
      </c>
      <c r="B2720" s="5">
        <v>43693</v>
      </c>
      <c r="C2720" s="6">
        <f t="shared" ca="1" si="42"/>
        <v>6.7611111111111111</v>
      </c>
      <c r="D2720" s="7" t="s">
        <v>105</v>
      </c>
      <c r="E2720" s="7" t="s">
        <v>84</v>
      </c>
      <c r="F2720" s="7" t="s">
        <v>29</v>
      </c>
      <c r="G2720" s="7" t="s">
        <v>30</v>
      </c>
      <c r="H2720" s="7" t="s">
        <v>55</v>
      </c>
      <c r="I2720" s="7" t="s">
        <v>54</v>
      </c>
      <c r="J2720" s="7" t="s">
        <v>33</v>
      </c>
      <c r="K2720" s="7" t="s">
        <v>64</v>
      </c>
      <c r="L2720" s="5">
        <v>19928</v>
      </c>
      <c r="M2720" s="7" t="s">
        <v>35</v>
      </c>
      <c r="N2720" s="7" t="s">
        <v>47</v>
      </c>
      <c r="O2720" s="7" t="s">
        <v>48</v>
      </c>
      <c r="P2720" s="7" t="s">
        <v>76</v>
      </c>
      <c r="Q2720" s="7" t="s">
        <v>39</v>
      </c>
      <c r="R2720" s="7" cm="1">
        <f t="array" ref="R2720">_xlfn.IFS(Table3[[#This Row],[Performance Levels]]="Exceeds",4,Table3[[#This Row],[Performance Levels]]="Fully Meets",3,Table3[[#This Row],[Performance Levels]]="PIP",1,Table3[[#This Row],[Performance Levels]]="Needs Improvement",2)</f>
        <v>3</v>
      </c>
      <c r="S2720" s="7">
        <v>5</v>
      </c>
      <c r="T2720" s="7" t="str" cm="1">
        <f t="array" ref="T2720">_xlfn.IFS(S2720&lt;=2,"Excellent",S2720=3,"Average",S2720&lt;=5,"Poor")</f>
        <v>Poor</v>
      </c>
      <c r="U2720" s="5">
        <v>44984</v>
      </c>
      <c r="V2720" s="7">
        <v>4</v>
      </c>
      <c r="W2720" s="7" t="str" cm="1">
        <f t="array" ref="W2720">_xlfn.IFS(S2720&lt;=2,"High",S2720=3,"Moderate",S2720&lt;=5,"Low")</f>
        <v>Low</v>
      </c>
      <c r="X2720" s="7">
        <v>4</v>
      </c>
      <c r="Y2720" s="7" t="str" cm="1">
        <f t="array" ref="Y2720">_xlfn.IFS(S2720&lt;=2,"High",S2720=3,"Moderate",S2720&lt;=5,"Low")</f>
        <v>Low</v>
      </c>
      <c r="Z2720" s="7">
        <v>4</v>
      </c>
      <c r="AA2720" s="7" t="str" cm="1">
        <f t="array" ref="AA2720">_xlfn.IFS(S2720&lt;=2,"High",S2720=3,"Moderate",S2720&lt;=5,"Low")</f>
        <v>Low</v>
      </c>
      <c r="AB2720" s="5">
        <v>44949</v>
      </c>
      <c r="AC2720" s="7" t="s">
        <v>61</v>
      </c>
      <c r="AD2720" s="7" t="s">
        <v>41</v>
      </c>
      <c r="AE2720" s="7" t="s">
        <v>72</v>
      </c>
      <c r="AF2720" s="7">
        <v>3</v>
      </c>
      <c r="AG2720" s="8">
        <v>104.8</v>
      </c>
      <c r="AH2720" s="7">
        <v>65</v>
      </c>
      <c r="AI2720" s="7" t="str" cm="1">
        <f t="array" ref="AI2720">_xlfn.IFS(AH2720&lt;=25,"Young",AH2720&lt;=50,"Adult",AH2720&gt;50,"Old")</f>
        <v>Old</v>
      </c>
    </row>
    <row r="2721" spans="1:35" x14ac:dyDescent="0.35">
      <c r="A2721" s="11">
        <v>3282</v>
      </c>
      <c r="B2721" s="9">
        <v>43986</v>
      </c>
      <c r="C2721" s="10">
        <f t="shared" ca="1" si="42"/>
        <v>5.9611111111111112</v>
      </c>
      <c r="D2721" s="11" t="s">
        <v>105</v>
      </c>
      <c r="E2721" s="11" t="s">
        <v>43</v>
      </c>
      <c r="F2721" s="11" t="s">
        <v>29</v>
      </c>
      <c r="G2721" s="11" t="s">
        <v>54</v>
      </c>
      <c r="H2721" s="11" t="s">
        <v>55</v>
      </c>
      <c r="I2721" s="11" t="s">
        <v>54</v>
      </c>
      <c r="J2721" s="11" t="s">
        <v>33</v>
      </c>
      <c r="K2721" s="11" t="s">
        <v>100</v>
      </c>
      <c r="L2721" s="9">
        <v>28664</v>
      </c>
      <c r="M2721" s="11" t="s">
        <v>35</v>
      </c>
      <c r="N2721" s="11" t="s">
        <v>36</v>
      </c>
      <c r="O2721" s="11" t="s">
        <v>83</v>
      </c>
      <c r="P2721" s="11" t="s">
        <v>66</v>
      </c>
      <c r="Q2721" s="11" t="s">
        <v>39</v>
      </c>
      <c r="R2721" s="11" cm="1">
        <f t="array" ref="R2721">_xlfn.IFS(Table3[[#This Row],[Performance Levels]]="Exceeds",4,Table3[[#This Row],[Performance Levels]]="Fully Meets",3,Table3[[#This Row],[Performance Levels]]="PIP",1,Table3[[#This Row],[Performance Levels]]="Needs Improvement",2)</f>
        <v>3</v>
      </c>
      <c r="S2721" s="11">
        <v>3</v>
      </c>
      <c r="T2721" s="11" t="str" cm="1">
        <f t="array" ref="T2721">_xlfn.IFS(S2721&lt;=2,"Excellent",S2721=3,"Average",S2721&lt;=5,"Poor")</f>
        <v>Average</v>
      </c>
      <c r="U2721" s="9">
        <v>45046</v>
      </c>
      <c r="V2721" s="11">
        <v>5</v>
      </c>
      <c r="W2721" s="11" t="str" cm="1">
        <f t="array" ref="W2721">_xlfn.IFS(S2721&lt;=2,"High",S2721=3,"Moderate",S2721&lt;=5,"Low")</f>
        <v>Moderate</v>
      </c>
      <c r="X2721" s="11">
        <v>1</v>
      </c>
      <c r="Y2721" s="11" t="str" cm="1">
        <f t="array" ref="Y2721">_xlfn.IFS(S2721&lt;=2,"High",S2721=3,"Moderate",S2721&lt;=5,"Low")</f>
        <v>Moderate</v>
      </c>
      <c r="Z2721" s="11">
        <v>1</v>
      </c>
      <c r="AA2721" s="11" t="str" cm="1">
        <f t="array" ref="AA2721">_xlfn.IFS(S2721&lt;=2,"High",S2721=3,"Moderate",S2721&lt;=5,"Low")</f>
        <v>Moderate</v>
      </c>
      <c r="AB2721" s="9">
        <v>45055</v>
      </c>
      <c r="AC2721" s="11" t="s">
        <v>61</v>
      </c>
      <c r="AD2721" s="11" t="s">
        <v>50</v>
      </c>
      <c r="AE2721" s="11" t="s">
        <v>42</v>
      </c>
      <c r="AF2721" s="11">
        <v>2</v>
      </c>
      <c r="AG2721" s="12">
        <v>939.86</v>
      </c>
      <c r="AH2721" s="11">
        <v>42</v>
      </c>
      <c r="AI2721" s="11" t="str" cm="1">
        <f t="array" ref="AI2721">_xlfn.IFS(AH2721&lt;=25,"Young",AH2721&lt;=50,"Adult",AH2721&gt;50,"Old")</f>
        <v>Adult</v>
      </c>
    </row>
    <row r="2722" spans="1:35" x14ac:dyDescent="0.35">
      <c r="A2722" s="7">
        <v>3283</v>
      </c>
      <c r="B2722" s="5">
        <v>44033</v>
      </c>
      <c r="C2722" s="6">
        <f t="shared" ca="1" si="42"/>
        <v>5.8305555555555557</v>
      </c>
      <c r="D2722" s="7" t="s">
        <v>105</v>
      </c>
      <c r="E2722" s="7" t="s">
        <v>86</v>
      </c>
      <c r="F2722" s="7" t="s">
        <v>29</v>
      </c>
      <c r="G2722" s="7" t="s">
        <v>30</v>
      </c>
      <c r="H2722" s="7" t="s">
        <v>55</v>
      </c>
      <c r="I2722" s="7" t="s">
        <v>45</v>
      </c>
      <c r="J2722" s="7" t="s">
        <v>33</v>
      </c>
      <c r="K2722" s="7" t="s">
        <v>100</v>
      </c>
      <c r="L2722" s="5">
        <v>32368</v>
      </c>
      <c r="M2722" s="7" t="s">
        <v>35</v>
      </c>
      <c r="N2722" s="7" t="s">
        <v>36</v>
      </c>
      <c r="O2722" s="7" t="s">
        <v>48</v>
      </c>
      <c r="P2722" s="7" t="s">
        <v>66</v>
      </c>
      <c r="Q2722" s="7" t="s">
        <v>39</v>
      </c>
      <c r="R2722" s="7" cm="1">
        <f t="array" ref="R2722">_xlfn.IFS(Table3[[#This Row],[Performance Levels]]="Exceeds",4,Table3[[#This Row],[Performance Levels]]="Fully Meets",3,Table3[[#This Row],[Performance Levels]]="PIP",1,Table3[[#This Row],[Performance Levels]]="Needs Improvement",2)</f>
        <v>3</v>
      </c>
      <c r="S2722" s="7">
        <v>3</v>
      </c>
      <c r="T2722" s="7" t="str" cm="1">
        <f t="array" ref="T2722">_xlfn.IFS(S2722&lt;=2,"Excellent",S2722=3,"Average",S2722&lt;=5,"Poor")</f>
        <v>Average</v>
      </c>
      <c r="U2722" s="5">
        <v>44853</v>
      </c>
      <c r="V2722" s="7">
        <v>1</v>
      </c>
      <c r="W2722" s="7" t="str" cm="1">
        <f t="array" ref="W2722">_xlfn.IFS(S2722&lt;=2,"High",S2722=3,"Moderate",S2722&lt;=5,"Low")</f>
        <v>Moderate</v>
      </c>
      <c r="X2722" s="7">
        <v>3</v>
      </c>
      <c r="Y2722" s="7" t="str" cm="1">
        <f t="array" ref="Y2722">_xlfn.IFS(S2722&lt;=2,"High",S2722=3,"Moderate",S2722&lt;=5,"Low")</f>
        <v>Moderate</v>
      </c>
      <c r="Z2722" s="7">
        <v>3</v>
      </c>
      <c r="AA2722" s="7" t="str" cm="1">
        <f t="array" ref="AA2722">_xlfn.IFS(S2722&lt;=2,"High",S2722=3,"Moderate",S2722&lt;=5,"Low")</f>
        <v>Moderate</v>
      </c>
      <c r="AB2722" s="5">
        <v>44988</v>
      </c>
      <c r="AC2722" s="7" t="s">
        <v>91</v>
      </c>
      <c r="AD2722" s="7" t="s">
        <v>41</v>
      </c>
      <c r="AE2722" s="7" t="s">
        <v>51</v>
      </c>
      <c r="AF2722" s="7">
        <v>2</v>
      </c>
      <c r="AG2722" s="8">
        <v>353.7</v>
      </c>
      <c r="AH2722" s="7">
        <v>32</v>
      </c>
      <c r="AI2722" s="7" t="str" cm="1">
        <f t="array" ref="AI2722">_xlfn.IFS(AH2722&lt;=25,"Young",AH2722&lt;=50,"Adult",AH2722&gt;50,"Old")</f>
        <v>Adult</v>
      </c>
    </row>
    <row r="2723" spans="1:35" x14ac:dyDescent="0.35">
      <c r="A2723" s="11">
        <v>3284</v>
      </c>
      <c r="B2723" s="9">
        <v>44794</v>
      </c>
      <c r="C2723" s="10">
        <f t="shared" ca="1" si="42"/>
        <v>3.7472222222222222</v>
      </c>
      <c r="D2723" s="11" t="s">
        <v>27</v>
      </c>
      <c r="E2723" s="11" t="s">
        <v>43</v>
      </c>
      <c r="F2723" s="11" t="s">
        <v>107</v>
      </c>
      <c r="G2723" s="11" t="s">
        <v>30</v>
      </c>
      <c r="H2723" s="11" t="s">
        <v>44</v>
      </c>
      <c r="I2723" s="11" t="s">
        <v>45</v>
      </c>
      <c r="J2723" s="11" t="s">
        <v>33</v>
      </c>
      <c r="K2723" s="11" t="s">
        <v>96</v>
      </c>
      <c r="L2723" s="9">
        <v>54348</v>
      </c>
      <c r="M2723" s="11" t="s">
        <v>35</v>
      </c>
      <c r="N2723" s="11" t="s">
        <v>47</v>
      </c>
      <c r="O2723" s="11" t="s">
        <v>59</v>
      </c>
      <c r="P2723" s="11" t="s">
        <v>76</v>
      </c>
      <c r="Q2723" s="11" t="s">
        <v>39</v>
      </c>
      <c r="R2723" s="11" cm="1">
        <f t="array" ref="R2723">_xlfn.IFS(Table3[[#This Row],[Performance Levels]]="Exceeds",4,Table3[[#This Row],[Performance Levels]]="Fully Meets",3,Table3[[#This Row],[Performance Levels]]="PIP",1,Table3[[#This Row],[Performance Levels]]="Needs Improvement",2)</f>
        <v>3</v>
      </c>
      <c r="S2723" s="11">
        <v>2</v>
      </c>
      <c r="T2723" s="11" t="str" cm="1">
        <f t="array" ref="T2723">_xlfn.IFS(S2723&lt;=2,"Excellent",S2723=3,"Average",S2723&lt;=5,"Poor")</f>
        <v>Excellent</v>
      </c>
      <c r="U2723" s="9">
        <v>44904</v>
      </c>
      <c r="V2723" s="11">
        <v>2</v>
      </c>
      <c r="W2723" s="11" t="str" cm="1">
        <f t="array" ref="W2723">_xlfn.IFS(S2723&lt;=2,"High",S2723=3,"Moderate",S2723&lt;=5,"Low")</f>
        <v>High</v>
      </c>
      <c r="X2723" s="11">
        <v>4</v>
      </c>
      <c r="Y2723" s="11" t="str" cm="1">
        <f t="array" ref="Y2723">_xlfn.IFS(S2723&lt;=2,"High",S2723=3,"Moderate",S2723&lt;=5,"Low")</f>
        <v>High</v>
      </c>
      <c r="Z2723" s="11">
        <v>1</v>
      </c>
      <c r="AA2723" s="11" t="str" cm="1">
        <f t="array" ref="AA2723">_xlfn.IFS(S2723&lt;=2,"High",S2723=3,"Moderate",S2723&lt;=5,"Low")</f>
        <v>High</v>
      </c>
      <c r="AB2723" s="9">
        <v>44854</v>
      </c>
      <c r="AC2723" s="11" t="s">
        <v>67</v>
      </c>
      <c r="AD2723" s="11" t="s">
        <v>50</v>
      </c>
      <c r="AE2723" s="11" t="s">
        <v>51</v>
      </c>
      <c r="AF2723" s="11">
        <v>5</v>
      </c>
      <c r="AG2723" s="12">
        <v>538.22</v>
      </c>
      <c r="AH2723" s="11">
        <v>74</v>
      </c>
      <c r="AI2723" s="11" t="str" cm="1">
        <f t="array" ref="AI2723">_xlfn.IFS(AH2723&lt;=25,"Young",AH2723&lt;=50,"Adult",AH2723&gt;50,"Old")</f>
        <v>Old</v>
      </c>
    </row>
    <row r="2724" spans="1:35" x14ac:dyDescent="0.35">
      <c r="A2724" s="7">
        <v>3285</v>
      </c>
      <c r="B2724" s="5">
        <v>44393</v>
      </c>
      <c r="C2724" s="6">
        <f t="shared" ca="1" si="42"/>
        <v>4.8444444444444441</v>
      </c>
      <c r="D2724" s="7" t="s">
        <v>27</v>
      </c>
      <c r="E2724" s="7" t="s">
        <v>86</v>
      </c>
      <c r="F2724" s="7" t="s">
        <v>107</v>
      </c>
      <c r="G2724" s="7" t="s">
        <v>30</v>
      </c>
      <c r="H2724" s="7" t="s">
        <v>55</v>
      </c>
      <c r="I2724" s="7" t="s">
        <v>45</v>
      </c>
      <c r="J2724" s="7" t="s">
        <v>33</v>
      </c>
      <c r="K2724" s="7" t="s">
        <v>100</v>
      </c>
      <c r="L2724" s="5">
        <v>19739</v>
      </c>
      <c r="M2724" s="7" t="s">
        <v>35</v>
      </c>
      <c r="N2724" s="7" t="s">
        <v>47</v>
      </c>
      <c r="O2724" s="7" t="s">
        <v>59</v>
      </c>
      <c r="P2724" s="7" t="s">
        <v>60</v>
      </c>
      <c r="Q2724" s="7" t="s">
        <v>106</v>
      </c>
      <c r="R2724" s="7" cm="1">
        <f t="array" ref="R2724">_xlfn.IFS(Table3[[#This Row],[Performance Levels]]="Exceeds",4,Table3[[#This Row],[Performance Levels]]="Fully Meets",3,Table3[[#This Row],[Performance Levels]]="PIP",1,Table3[[#This Row],[Performance Levels]]="Needs Improvement",2)</f>
        <v>1</v>
      </c>
      <c r="S2724" s="7">
        <v>4</v>
      </c>
      <c r="T2724" s="7" t="str" cm="1">
        <f t="array" ref="T2724">_xlfn.IFS(S2724&lt;=2,"Excellent",S2724=3,"Average",S2724&lt;=5,"Poor")</f>
        <v>Poor</v>
      </c>
      <c r="U2724" s="5">
        <v>45075</v>
      </c>
      <c r="V2724" s="7">
        <v>3</v>
      </c>
      <c r="W2724" s="7" t="str" cm="1">
        <f t="array" ref="W2724">_xlfn.IFS(S2724&lt;=2,"High",S2724=3,"Moderate",S2724&lt;=5,"Low")</f>
        <v>Low</v>
      </c>
      <c r="X2724" s="7">
        <v>3</v>
      </c>
      <c r="Y2724" s="7" t="str" cm="1">
        <f t="array" ref="Y2724">_xlfn.IFS(S2724&lt;=2,"High",S2724=3,"Moderate",S2724&lt;=5,"Low")</f>
        <v>Low</v>
      </c>
      <c r="Z2724" s="7">
        <v>3</v>
      </c>
      <c r="AA2724" s="7" t="str" cm="1">
        <f t="array" ref="AA2724">_xlfn.IFS(S2724&lt;=2,"High",S2724=3,"Moderate",S2724&lt;=5,"Low")</f>
        <v>Low</v>
      </c>
      <c r="AB2724" s="5">
        <v>45053</v>
      </c>
      <c r="AC2724" s="7" t="s">
        <v>61</v>
      </c>
      <c r="AD2724" s="7" t="s">
        <v>50</v>
      </c>
      <c r="AE2724" s="7" t="s">
        <v>51</v>
      </c>
      <c r="AF2724" s="7">
        <v>2</v>
      </c>
      <c r="AG2724" s="8">
        <v>698.54</v>
      </c>
      <c r="AH2724" s="7">
        <v>67</v>
      </c>
      <c r="AI2724" s="7" t="str" cm="1">
        <f t="array" ref="AI2724">_xlfn.IFS(AH2724&lt;=25,"Young",AH2724&lt;=50,"Adult",AH2724&gt;50,"Old")</f>
        <v>Old</v>
      </c>
    </row>
    <row r="2725" spans="1:35" x14ac:dyDescent="0.35">
      <c r="A2725" s="11">
        <v>3286</v>
      </c>
      <c r="B2725" s="9">
        <v>43775</v>
      </c>
      <c r="C2725" s="10">
        <f t="shared" ca="1" si="42"/>
        <v>6.5388888888888888</v>
      </c>
      <c r="D2725" s="11" t="s">
        <v>27</v>
      </c>
      <c r="E2725" s="11" t="s">
        <v>80</v>
      </c>
      <c r="F2725" s="11" t="s">
        <v>29</v>
      </c>
      <c r="G2725" s="11" t="s">
        <v>54</v>
      </c>
      <c r="H2725" s="11" t="s">
        <v>31</v>
      </c>
      <c r="I2725" s="11" t="s">
        <v>32</v>
      </c>
      <c r="J2725" s="11" t="s">
        <v>33</v>
      </c>
      <c r="K2725" s="11" t="s">
        <v>95</v>
      </c>
      <c r="L2725" s="9">
        <v>25795</v>
      </c>
      <c r="M2725" s="11" t="s">
        <v>35</v>
      </c>
      <c r="N2725" s="11" t="s">
        <v>36</v>
      </c>
      <c r="O2725" s="11" t="s">
        <v>37</v>
      </c>
      <c r="P2725" s="11" t="s">
        <v>76</v>
      </c>
      <c r="Q2725" s="11" t="s">
        <v>106</v>
      </c>
      <c r="R2725" s="11" cm="1">
        <f t="array" ref="R2725">_xlfn.IFS(Table3[[#This Row],[Performance Levels]]="Exceeds",4,Table3[[#This Row],[Performance Levels]]="Fully Meets",3,Table3[[#This Row],[Performance Levels]]="PIP",1,Table3[[#This Row],[Performance Levels]]="Needs Improvement",2)</f>
        <v>1</v>
      </c>
      <c r="S2725" s="11">
        <v>3</v>
      </c>
      <c r="T2725" s="11" t="str" cm="1">
        <f t="array" ref="T2725">_xlfn.IFS(S2725&lt;=2,"Excellent",S2725=3,"Average",S2725&lt;=5,"Poor")</f>
        <v>Average</v>
      </c>
      <c r="U2725" s="9">
        <v>45041</v>
      </c>
      <c r="V2725" s="11">
        <v>3</v>
      </c>
      <c r="W2725" s="11" t="str" cm="1">
        <f t="array" ref="W2725">_xlfn.IFS(S2725&lt;=2,"High",S2725=3,"Moderate",S2725&lt;=5,"Low")</f>
        <v>Moderate</v>
      </c>
      <c r="X2725" s="11">
        <v>1</v>
      </c>
      <c r="Y2725" s="11" t="str" cm="1">
        <f t="array" ref="Y2725">_xlfn.IFS(S2725&lt;=2,"High",S2725=3,"Moderate",S2725&lt;=5,"Low")</f>
        <v>Moderate</v>
      </c>
      <c r="Z2725" s="11">
        <v>4</v>
      </c>
      <c r="AA2725" s="11" t="str" cm="1">
        <f t="array" ref="AA2725">_xlfn.IFS(S2725&lt;=2,"High",S2725=3,"Moderate",S2725&lt;=5,"Low")</f>
        <v>Moderate</v>
      </c>
      <c r="AB2725" s="9">
        <v>45062</v>
      </c>
      <c r="AC2725" s="11" t="s">
        <v>61</v>
      </c>
      <c r="AD2725" s="11" t="s">
        <v>50</v>
      </c>
      <c r="AE2725" s="11" t="s">
        <v>62</v>
      </c>
      <c r="AF2725" s="11">
        <v>1</v>
      </c>
      <c r="AG2725" s="12">
        <v>692.96</v>
      </c>
      <c r="AH2725" s="11">
        <v>49</v>
      </c>
      <c r="AI2725" s="11" t="str" cm="1">
        <f t="array" ref="AI2725">_xlfn.IFS(AH2725&lt;=25,"Young",AH2725&lt;=50,"Adult",AH2725&gt;50,"Old")</f>
        <v>Adult</v>
      </c>
    </row>
    <row r="2726" spans="1:35" x14ac:dyDescent="0.35">
      <c r="A2726" s="7">
        <v>3287</v>
      </c>
      <c r="B2726" s="5">
        <v>44197</v>
      </c>
      <c r="C2726" s="6">
        <f t="shared" ca="1" si="42"/>
        <v>5.3861111111111111</v>
      </c>
      <c r="D2726" s="7" t="s">
        <v>27</v>
      </c>
      <c r="E2726" s="7" t="s">
        <v>53</v>
      </c>
      <c r="F2726" s="7" t="s">
        <v>29</v>
      </c>
      <c r="G2726" s="7" t="s">
        <v>45</v>
      </c>
      <c r="H2726" s="7" t="s">
        <v>44</v>
      </c>
      <c r="I2726" s="7" t="s">
        <v>32</v>
      </c>
      <c r="J2726" s="7" t="s">
        <v>33</v>
      </c>
      <c r="K2726" s="7" t="s">
        <v>64</v>
      </c>
      <c r="L2726" s="5">
        <v>29016</v>
      </c>
      <c r="M2726" s="7" t="s">
        <v>35</v>
      </c>
      <c r="N2726" s="7" t="s">
        <v>36</v>
      </c>
      <c r="O2726" s="7" t="s">
        <v>83</v>
      </c>
      <c r="P2726" s="7" t="s">
        <v>76</v>
      </c>
      <c r="Q2726" s="7" t="s">
        <v>39</v>
      </c>
      <c r="R2726" s="7" cm="1">
        <f t="array" ref="R2726">_xlfn.IFS(Table3[[#This Row],[Performance Levels]]="Exceeds",4,Table3[[#This Row],[Performance Levels]]="Fully Meets",3,Table3[[#This Row],[Performance Levels]]="PIP",1,Table3[[#This Row],[Performance Levels]]="Needs Improvement",2)</f>
        <v>3</v>
      </c>
      <c r="S2726" s="7">
        <v>1</v>
      </c>
      <c r="T2726" s="7" t="str" cm="1">
        <f t="array" ref="T2726">_xlfn.IFS(S2726&lt;=2,"Excellent",S2726=3,"Average",S2726&lt;=5,"Poor")</f>
        <v>Excellent</v>
      </c>
      <c r="U2726" s="5">
        <v>45016</v>
      </c>
      <c r="V2726" s="7">
        <v>5</v>
      </c>
      <c r="W2726" s="7" t="str" cm="1">
        <f t="array" ref="W2726">_xlfn.IFS(S2726&lt;=2,"High",S2726=3,"Moderate",S2726&lt;=5,"Low")</f>
        <v>High</v>
      </c>
      <c r="X2726" s="7">
        <v>1</v>
      </c>
      <c r="Y2726" s="7" t="str" cm="1">
        <f t="array" ref="Y2726">_xlfn.IFS(S2726&lt;=2,"High",S2726=3,"Moderate",S2726&lt;=5,"Low")</f>
        <v>High</v>
      </c>
      <c r="Z2726" s="7">
        <v>2</v>
      </c>
      <c r="AA2726" s="7" t="str" cm="1">
        <f t="array" ref="AA2726">_xlfn.IFS(S2726&lt;=2,"High",S2726=3,"Moderate",S2726&lt;=5,"Low")</f>
        <v>High</v>
      </c>
      <c r="AB2726" s="5">
        <v>44791</v>
      </c>
      <c r="AC2726" s="7" t="s">
        <v>61</v>
      </c>
      <c r="AD2726" s="7" t="s">
        <v>41</v>
      </c>
      <c r="AE2726" s="7" t="s">
        <v>51</v>
      </c>
      <c r="AF2726" s="7">
        <v>3</v>
      </c>
      <c r="AG2726" s="8">
        <v>997.37</v>
      </c>
      <c r="AH2726" s="7">
        <v>42</v>
      </c>
      <c r="AI2726" s="7" t="str" cm="1">
        <f t="array" ref="AI2726">_xlfn.IFS(AH2726&lt;=25,"Young",AH2726&lt;=50,"Adult",AH2726&gt;50,"Old")</f>
        <v>Adult</v>
      </c>
    </row>
    <row r="2727" spans="1:35" x14ac:dyDescent="0.35">
      <c r="A2727" s="11">
        <v>3288</v>
      </c>
      <c r="B2727" s="9">
        <v>43732</v>
      </c>
      <c r="C2727" s="10">
        <f t="shared" ca="1" si="42"/>
        <v>6.6555555555555559</v>
      </c>
      <c r="D2727" s="11" t="s">
        <v>27</v>
      </c>
      <c r="E2727" s="11" t="s">
        <v>93</v>
      </c>
      <c r="F2727" s="11" t="s">
        <v>29</v>
      </c>
      <c r="G2727" s="11" t="s">
        <v>54</v>
      </c>
      <c r="H2727" s="11" t="s">
        <v>44</v>
      </c>
      <c r="I2727" s="11" t="s">
        <v>32</v>
      </c>
      <c r="J2727" s="11" t="s">
        <v>33</v>
      </c>
      <c r="K2727" s="11" t="s">
        <v>69</v>
      </c>
      <c r="L2727" s="9">
        <v>24822</v>
      </c>
      <c r="M2727" s="11" t="s">
        <v>35</v>
      </c>
      <c r="N2727" s="11" t="s">
        <v>36</v>
      </c>
      <c r="O2727" s="11" t="s">
        <v>37</v>
      </c>
      <c r="P2727" s="11" t="s">
        <v>76</v>
      </c>
      <c r="Q2727" s="11" t="s">
        <v>39</v>
      </c>
      <c r="R2727" s="11" cm="1">
        <f t="array" ref="R2727">_xlfn.IFS(Table3[[#This Row],[Performance Levels]]="Exceeds",4,Table3[[#This Row],[Performance Levels]]="Fully Meets",3,Table3[[#This Row],[Performance Levels]]="PIP",1,Table3[[#This Row],[Performance Levels]]="Needs Improvement",2)</f>
        <v>3</v>
      </c>
      <c r="S2727" s="11">
        <v>2</v>
      </c>
      <c r="T2727" s="11" t="str" cm="1">
        <f t="array" ref="T2727">_xlfn.IFS(S2727&lt;=2,"Excellent",S2727=3,"Average",S2727&lt;=5,"Poor")</f>
        <v>Excellent</v>
      </c>
      <c r="U2727" s="9">
        <v>45016</v>
      </c>
      <c r="V2727" s="11">
        <v>1</v>
      </c>
      <c r="W2727" s="11" t="str" cm="1">
        <f t="array" ref="W2727">_xlfn.IFS(S2727&lt;=2,"High",S2727=3,"Moderate",S2727&lt;=5,"Low")</f>
        <v>High</v>
      </c>
      <c r="X2727" s="11">
        <v>5</v>
      </c>
      <c r="Y2727" s="11" t="str" cm="1">
        <f t="array" ref="Y2727">_xlfn.IFS(S2727&lt;=2,"High",S2727=3,"Moderate",S2727&lt;=5,"Low")</f>
        <v>High</v>
      </c>
      <c r="Z2727" s="11">
        <v>2</v>
      </c>
      <c r="AA2727" s="11" t="str" cm="1">
        <f t="array" ref="AA2727">_xlfn.IFS(S2727&lt;=2,"High",S2727=3,"Moderate",S2727&lt;=5,"Low")</f>
        <v>High</v>
      </c>
      <c r="AB2727" s="9">
        <v>44910</v>
      </c>
      <c r="AC2727" s="11" t="s">
        <v>49</v>
      </c>
      <c r="AD2727" s="11" t="s">
        <v>41</v>
      </c>
      <c r="AE2727" s="11" t="s">
        <v>42</v>
      </c>
      <c r="AF2727" s="11">
        <v>1</v>
      </c>
      <c r="AG2727" s="12">
        <v>523.79</v>
      </c>
      <c r="AH2727" s="11">
        <v>52</v>
      </c>
      <c r="AI2727" s="11" t="str" cm="1">
        <f t="array" ref="AI2727">_xlfn.IFS(AH2727&lt;=25,"Young",AH2727&lt;=50,"Adult",AH2727&gt;50,"Old")</f>
        <v>Old</v>
      </c>
    </row>
    <row r="2728" spans="1:35" x14ac:dyDescent="0.35">
      <c r="A2728" s="7">
        <v>3289</v>
      </c>
      <c r="B2728" s="5">
        <v>43968</v>
      </c>
      <c r="C2728" s="6">
        <f t="shared" ca="1" si="42"/>
        <v>6.0083333333333337</v>
      </c>
      <c r="D2728" s="7" t="s">
        <v>27</v>
      </c>
      <c r="E2728" s="7" t="s">
        <v>84</v>
      </c>
      <c r="F2728" s="7" t="s">
        <v>29</v>
      </c>
      <c r="G2728" s="7" t="s">
        <v>30</v>
      </c>
      <c r="H2728" s="7" t="s">
        <v>44</v>
      </c>
      <c r="I2728" s="7" t="s">
        <v>54</v>
      </c>
      <c r="J2728" s="7" t="s">
        <v>33</v>
      </c>
      <c r="K2728" s="7" t="s">
        <v>64</v>
      </c>
      <c r="L2728" s="5">
        <v>29531</v>
      </c>
      <c r="M2728" s="7" t="s">
        <v>35</v>
      </c>
      <c r="N2728" s="7" t="s">
        <v>36</v>
      </c>
      <c r="O2728" s="7" t="s">
        <v>37</v>
      </c>
      <c r="P2728" s="7" t="s">
        <v>76</v>
      </c>
      <c r="Q2728" s="7" t="s">
        <v>39</v>
      </c>
      <c r="R2728" s="7" cm="1">
        <f t="array" ref="R2728">_xlfn.IFS(Table3[[#This Row],[Performance Levels]]="Exceeds",4,Table3[[#This Row],[Performance Levels]]="Fully Meets",3,Table3[[#This Row],[Performance Levels]]="PIP",1,Table3[[#This Row],[Performance Levels]]="Needs Improvement",2)</f>
        <v>3</v>
      </c>
      <c r="S2728" s="7">
        <v>4</v>
      </c>
      <c r="T2728" s="7" t="str" cm="1">
        <f t="array" ref="T2728">_xlfn.IFS(S2728&lt;=2,"Excellent",S2728=3,"Average",S2728&lt;=5,"Poor")</f>
        <v>Poor</v>
      </c>
      <c r="U2728" s="5">
        <v>45090</v>
      </c>
      <c r="V2728" s="7">
        <v>3</v>
      </c>
      <c r="W2728" s="7" t="str" cm="1">
        <f t="array" ref="W2728">_xlfn.IFS(S2728&lt;=2,"High",S2728=3,"Moderate",S2728&lt;=5,"Low")</f>
        <v>Low</v>
      </c>
      <c r="X2728" s="7">
        <v>5</v>
      </c>
      <c r="Y2728" s="7" t="str" cm="1">
        <f t="array" ref="Y2728">_xlfn.IFS(S2728&lt;=2,"High",S2728=3,"Moderate",S2728&lt;=5,"Low")</f>
        <v>Low</v>
      </c>
      <c r="Z2728" s="7">
        <v>1</v>
      </c>
      <c r="AA2728" s="7" t="str" cm="1">
        <f t="array" ref="AA2728">_xlfn.IFS(S2728&lt;=2,"High",S2728=3,"Moderate",S2728&lt;=5,"Low")</f>
        <v>Low</v>
      </c>
      <c r="AB2728" s="5">
        <v>45016</v>
      </c>
      <c r="AC2728" s="7" t="s">
        <v>49</v>
      </c>
      <c r="AD2728" s="7" t="s">
        <v>41</v>
      </c>
      <c r="AE2728" s="7" t="s">
        <v>62</v>
      </c>
      <c r="AF2728" s="7">
        <v>5</v>
      </c>
      <c r="AG2728" s="8">
        <v>923.23</v>
      </c>
      <c r="AH2728" s="7">
        <v>40</v>
      </c>
      <c r="AI2728" s="7" t="str" cm="1">
        <f t="array" ref="AI2728">_xlfn.IFS(AH2728&lt;=25,"Young",AH2728&lt;=50,"Adult",AH2728&gt;50,"Old")</f>
        <v>Adult</v>
      </c>
    </row>
    <row r="2729" spans="1:35" x14ac:dyDescent="0.35">
      <c r="A2729" s="11">
        <v>3290</v>
      </c>
      <c r="B2729" s="9">
        <v>43319</v>
      </c>
      <c r="C2729" s="10">
        <f t="shared" ca="1" si="42"/>
        <v>7.7861111111111114</v>
      </c>
      <c r="D2729" s="11" t="s">
        <v>27</v>
      </c>
      <c r="E2729" s="11" t="s">
        <v>63</v>
      </c>
      <c r="F2729" s="11" t="s">
        <v>29</v>
      </c>
      <c r="G2729" s="11" t="s">
        <v>45</v>
      </c>
      <c r="H2729" s="11" t="s">
        <v>44</v>
      </c>
      <c r="I2729" s="11" t="s">
        <v>54</v>
      </c>
      <c r="J2729" s="11" t="s">
        <v>33</v>
      </c>
      <c r="K2729" s="11" t="s">
        <v>69</v>
      </c>
      <c r="L2729" s="9">
        <v>35040</v>
      </c>
      <c r="M2729" s="11" t="s">
        <v>35</v>
      </c>
      <c r="N2729" s="11" t="s">
        <v>47</v>
      </c>
      <c r="O2729" s="11" t="s">
        <v>59</v>
      </c>
      <c r="P2729" s="11" t="s">
        <v>60</v>
      </c>
      <c r="Q2729" s="11" t="s">
        <v>39</v>
      </c>
      <c r="R2729" s="11" cm="1">
        <f t="array" ref="R2729">_xlfn.IFS(Table3[[#This Row],[Performance Levels]]="Exceeds",4,Table3[[#This Row],[Performance Levels]]="Fully Meets",3,Table3[[#This Row],[Performance Levels]]="PIP",1,Table3[[#This Row],[Performance Levels]]="Needs Improvement",2)</f>
        <v>3</v>
      </c>
      <c r="S2729" s="11">
        <v>3</v>
      </c>
      <c r="T2729" s="11" t="str" cm="1">
        <f t="array" ref="T2729">_xlfn.IFS(S2729&lt;=2,"Excellent",S2729=3,"Average",S2729&lt;=5,"Poor")</f>
        <v>Average</v>
      </c>
      <c r="U2729" s="9">
        <v>45121</v>
      </c>
      <c r="V2729" s="11">
        <v>1</v>
      </c>
      <c r="W2729" s="11" t="str" cm="1">
        <f t="array" ref="W2729">_xlfn.IFS(S2729&lt;=2,"High",S2729=3,"Moderate",S2729&lt;=5,"Low")</f>
        <v>Moderate</v>
      </c>
      <c r="X2729" s="11">
        <v>1</v>
      </c>
      <c r="Y2729" s="11" t="str" cm="1">
        <f t="array" ref="Y2729">_xlfn.IFS(S2729&lt;=2,"High",S2729=3,"Moderate",S2729&lt;=5,"Low")</f>
        <v>Moderate</v>
      </c>
      <c r="Z2729" s="11">
        <v>2</v>
      </c>
      <c r="AA2729" s="11" t="str" cm="1">
        <f t="array" ref="AA2729">_xlfn.IFS(S2729&lt;=2,"High",S2729=3,"Moderate",S2729&lt;=5,"Low")</f>
        <v>Moderate</v>
      </c>
      <c r="AB2729" s="9">
        <v>44950</v>
      </c>
      <c r="AC2729" s="11" t="s">
        <v>49</v>
      </c>
      <c r="AD2729" s="11" t="s">
        <v>50</v>
      </c>
      <c r="AE2729" s="11" t="s">
        <v>62</v>
      </c>
      <c r="AF2729" s="11">
        <v>5</v>
      </c>
      <c r="AG2729" s="12">
        <v>406.19</v>
      </c>
      <c r="AH2729" s="11">
        <v>23</v>
      </c>
      <c r="AI2729" s="11" t="str" cm="1">
        <f t="array" ref="AI2729">_xlfn.IFS(AH2729&lt;=25,"Young",AH2729&lt;=50,"Adult",AH2729&gt;50,"Old")</f>
        <v>Young</v>
      </c>
    </row>
    <row r="2730" spans="1:35" x14ac:dyDescent="0.35">
      <c r="A2730" s="7">
        <v>3291</v>
      </c>
      <c r="B2730" s="5">
        <v>45139</v>
      </c>
      <c r="C2730" s="6">
        <f t="shared" ca="1" si="42"/>
        <v>2.8027777777777776</v>
      </c>
      <c r="D2730" s="7" t="s">
        <v>27</v>
      </c>
      <c r="E2730" s="7" t="s">
        <v>73</v>
      </c>
      <c r="F2730" s="7" t="s">
        <v>29</v>
      </c>
      <c r="G2730" s="7" t="s">
        <v>30</v>
      </c>
      <c r="H2730" s="7" t="s">
        <v>31</v>
      </c>
      <c r="I2730" s="7" t="s">
        <v>54</v>
      </c>
      <c r="J2730" s="7" t="s">
        <v>33</v>
      </c>
      <c r="K2730" s="7" t="s">
        <v>64</v>
      </c>
      <c r="L2730" s="5">
        <v>21041</v>
      </c>
      <c r="M2730" s="7" t="s">
        <v>35</v>
      </c>
      <c r="N2730" s="7" t="s">
        <v>47</v>
      </c>
      <c r="O2730" s="7" t="s">
        <v>48</v>
      </c>
      <c r="P2730" s="7" t="s">
        <v>66</v>
      </c>
      <c r="Q2730" s="7" t="s">
        <v>39</v>
      </c>
      <c r="R2730" s="7" cm="1">
        <f t="array" ref="R2730">_xlfn.IFS(Table3[[#This Row],[Performance Levels]]="Exceeds",4,Table3[[#This Row],[Performance Levels]]="Fully Meets",3,Table3[[#This Row],[Performance Levels]]="PIP",1,Table3[[#This Row],[Performance Levels]]="Needs Improvement",2)</f>
        <v>3</v>
      </c>
      <c r="S2730" s="7">
        <v>2</v>
      </c>
      <c r="T2730" s="7" t="str" cm="1">
        <f t="array" ref="T2730">_xlfn.IFS(S2730&lt;=2,"Excellent",S2730=3,"Average",S2730&lt;=5,"Poor")</f>
        <v>Excellent</v>
      </c>
      <c r="U2730" s="5">
        <v>45105</v>
      </c>
      <c r="V2730" s="7">
        <v>1</v>
      </c>
      <c r="W2730" s="7" t="str" cm="1">
        <f t="array" ref="W2730">_xlfn.IFS(S2730&lt;=2,"High",S2730=3,"Moderate",S2730&lt;=5,"Low")</f>
        <v>High</v>
      </c>
      <c r="X2730" s="7">
        <v>1</v>
      </c>
      <c r="Y2730" s="7" t="str" cm="1">
        <f t="array" ref="Y2730">_xlfn.IFS(S2730&lt;=2,"High",S2730=3,"Moderate",S2730&lt;=5,"Low")</f>
        <v>High</v>
      </c>
      <c r="Z2730" s="7">
        <v>3</v>
      </c>
      <c r="AA2730" s="7" t="str" cm="1">
        <f t="array" ref="AA2730">_xlfn.IFS(S2730&lt;=2,"High",S2730=3,"Moderate",S2730&lt;=5,"Low")</f>
        <v>High</v>
      </c>
      <c r="AB2730" s="5">
        <v>44836</v>
      </c>
      <c r="AC2730" s="7" t="s">
        <v>67</v>
      </c>
      <c r="AD2730" s="7" t="s">
        <v>41</v>
      </c>
      <c r="AE2730" s="7" t="s">
        <v>62</v>
      </c>
      <c r="AF2730" s="7">
        <v>2</v>
      </c>
      <c r="AG2730" s="8">
        <v>394.74</v>
      </c>
      <c r="AH2730" s="7">
        <v>66</v>
      </c>
      <c r="AI2730" s="7" t="str" cm="1">
        <f t="array" ref="AI2730">_xlfn.IFS(AH2730&lt;=25,"Young",AH2730&lt;=50,"Adult",AH2730&gt;50,"Old")</f>
        <v>Old</v>
      </c>
    </row>
    <row r="2731" spans="1:35" x14ac:dyDescent="0.35">
      <c r="A2731" s="11">
        <v>3292</v>
      </c>
      <c r="B2731" s="9">
        <v>43477</v>
      </c>
      <c r="C2731" s="10">
        <f t="shared" ca="1" si="42"/>
        <v>7.3555555555555552</v>
      </c>
      <c r="D2731" s="11" t="s">
        <v>27</v>
      </c>
      <c r="E2731" s="11" t="s">
        <v>93</v>
      </c>
      <c r="F2731" s="11" t="s">
        <v>107</v>
      </c>
      <c r="G2731" s="11" t="s">
        <v>45</v>
      </c>
      <c r="H2731" s="11" t="s">
        <v>31</v>
      </c>
      <c r="I2731" s="11" t="s">
        <v>45</v>
      </c>
      <c r="J2731" s="11" t="s">
        <v>33</v>
      </c>
      <c r="K2731" s="11" t="s">
        <v>69</v>
      </c>
      <c r="L2731" s="9">
        <v>53460</v>
      </c>
      <c r="M2731" s="11" t="s">
        <v>35</v>
      </c>
      <c r="N2731" s="11" t="s">
        <v>47</v>
      </c>
      <c r="O2731" s="11" t="s">
        <v>83</v>
      </c>
      <c r="P2731" s="11" t="s">
        <v>60</v>
      </c>
      <c r="Q2731" s="11" t="s">
        <v>39</v>
      </c>
      <c r="R2731" s="11" cm="1">
        <f t="array" ref="R2731">_xlfn.IFS(Table3[[#This Row],[Performance Levels]]="Exceeds",4,Table3[[#This Row],[Performance Levels]]="Fully Meets",3,Table3[[#This Row],[Performance Levels]]="PIP",1,Table3[[#This Row],[Performance Levels]]="Needs Improvement",2)</f>
        <v>3</v>
      </c>
      <c r="S2731" s="11">
        <v>4</v>
      </c>
      <c r="T2731" s="11" t="str" cm="1">
        <f t="array" ref="T2731">_xlfn.IFS(S2731&lt;=2,"Excellent",S2731=3,"Average",S2731&lt;=5,"Poor")</f>
        <v>Poor</v>
      </c>
      <c r="U2731" s="9">
        <v>44787</v>
      </c>
      <c r="V2731" s="11">
        <v>5</v>
      </c>
      <c r="W2731" s="11" t="str" cm="1">
        <f t="array" ref="W2731">_xlfn.IFS(S2731&lt;=2,"High",S2731=3,"Moderate",S2731&lt;=5,"Low")</f>
        <v>Low</v>
      </c>
      <c r="X2731" s="11">
        <v>4</v>
      </c>
      <c r="Y2731" s="11" t="str" cm="1">
        <f t="array" ref="Y2731">_xlfn.IFS(S2731&lt;=2,"High",S2731=3,"Moderate",S2731&lt;=5,"Low")</f>
        <v>Low</v>
      </c>
      <c r="Z2731" s="11">
        <v>3</v>
      </c>
      <c r="AA2731" s="11" t="str" cm="1">
        <f t="array" ref="AA2731">_xlfn.IFS(S2731&lt;=2,"High",S2731=3,"Moderate",S2731&lt;=5,"Low")</f>
        <v>Low</v>
      </c>
      <c r="AB2731" s="9">
        <v>44929</v>
      </c>
      <c r="AC2731" s="11" t="s">
        <v>40</v>
      </c>
      <c r="AD2731" s="11" t="s">
        <v>41</v>
      </c>
      <c r="AE2731" s="11" t="s">
        <v>72</v>
      </c>
      <c r="AF2731" s="11">
        <v>5</v>
      </c>
      <c r="AG2731" s="12">
        <v>237.3</v>
      </c>
      <c r="AH2731" s="11">
        <v>73</v>
      </c>
      <c r="AI2731" s="11" t="str" cm="1">
        <f t="array" ref="AI2731">_xlfn.IFS(AH2731&lt;=25,"Young",AH2731&lt;=50,"Adult",AH2731&gt;50,"Old")</f>
        <v>Old</v>
      </c>
    </row>
    <row r="2732" spans="1:35" x14ac:dyDescent="0.35">
      <c r="A2732" s="7">
        <v>3293</v>
      </c>
      <c r="B2732" s="5">
        <v>44295</v>
      </c>
      <c r="C2732" s="6">
        <f t="shared" ca="1" si="42"/>
        <v>5.1138888888888889</v>
      </c>
      <c r="D2732" s="7" t="s">
        <v>27</v>
      </c>
      <c r="E2732" s="7" t="s">
        <v>73</v>
      </c>
      <c r="F2732" s="7" t="s">
        <v>107</v>
      </c>
      <c r="G2732" s="7" t="s">
        <v>30</v>
      </c>
      <c r="H2732" s="7" t="s">
        <v>31</v>
      </c>
      <c r="I2732" s="7" t="s">
        <v>54</v>
      </c>
      <c r="J2732" s="7" t="s">
        <v>33</v>
      </c>
      <c r="K2732" s="7" t="s">
        <v>64</v>
      </c>
      <c r="L2732" s="5">
        <v>24716</v>
      </c>
      <c r="M2732" s="7" t="s">
        <v>35</v>
      </c>
      <c r="N2732" s="7" t="s">
        <v>36</v>
      </c>
      <c r="O2732" s="7" t="s">
        <v>71</v>
      </c>
      <c r="P2732" s="7" t="s">
        <v>66</v>
      </c>
      <c r="Q2732" s="7" t="s">
        <v>39</v>
      </c>
      <c r="R2732" s="7" cm="1">
        <f t="array" ref="R2732">_xlfn.IFS(Table3[[#This Row],[Performance Levels]]="Exceeds",4,Table3[[#This Row],[Performance Levels]]="Fully Meets",3,Table3[[#This Row],[Performance Levels]]="PIP",1,Table3[[#This Row],[Performance Levels]]="Needs Improvement",2)</f>
        <v>3</v>
      </c>
      <c r="S2732" s="7">
        <v>3</v>
      </c>
      <c r="T2732" s="7" t="str" cm="1">
        <f t="array" ref="T2732">_xlfn.IFS(S2732&lt;=2,"Excellent",S2732=3,"Average",S2732&lt;=5,"Poor")</f>
        <v>Average</v>
      </c>
      <c r="U2732" s="5">
        <v>45106</v>
      </c>
      <c r="V2732" s="7">
        <v>5</v>
      </c>
      <c r="W2732" s="7" t="str" cm="1">
        <f t="array" ref="W2732">_xlfn.IFS(S2732&lt;=2,"High",S2732=3,"Moderate",S2732&lt;=5,"Low")</f>
        <v>Moderate</v>
      </c>
      <c r="X2732" s="7">
        <v>3</v>
      </c>
      <c r="Y2732" s="7" t="str" cm="1">
        <f t="array" ref="Y2732">_xlfn.IFS(S2732&lt;=2,"High",S2732=3,"Moderate",S2732&lt;=5,"Low")</f>
        <v>Moderate</v>
      </c>
      <c r="Z2732" s="7">
        <v>4</v>
      </c>
      <c r="AA2732" s="7" t="str" cm="1">
        <f t="array" ref="AA2732">_xlfn.IFS(S2732&lt;=2,"High",S2732=3,"Moderate",S2732&lt;=5,"Low")</f>
        <v>Moderate</v>
      </c>
      <c r="AB2732" s="5">
        <v>44945</v>
      </c>
      <c r="AC2732" s="7" t="s">
        <v>40</v>
      </c>
      <c r="AD2732" s="7" t="s">
        <v>41</v>
      </c>
      <c r="AE2732" s="7" t="s">
        <v>51</v>
      </c>
      <c r="AF2732" s="7">
        <v>2</v>
      </c>
      <c r="AG2732" s="8">
        <v>261.25</v>
      </c>
      <c r="AH2732" s="7">
        <v>54</v>
      </c>
      <c r="AI2732" s="7" t="str" cm="1">
        <f t="array" ref="AI2732">_xlfn.IFS(AH2732&lt;=25,"Young",AH2732&lt;=50,"Adult",AH2732&gt;50,"Old")</f>
        <v>Old</v>
      </c>
    </row>
    <row r="2733" spans="1:35" x14ac:dyDescent="0.35">
      <c r="A2733" s="11">
        <v>3295</v>
      </c>
      <c r="B2733" s="9">
        <v>43616</v>
      </c>
      <c r="C2733" s="10">
        <f t="shared" ca="1" si="42"/>
        <v>6.9722222222222223</v>
      </c>
      <c r="D2733" s="11" t="s">
        <v>27</v>
      </c>
      <c r="E2733" s="11" t="s">
        <v>53</v>
      </c>
      <c r="F2733" s="11" t="s">
        <v>29</v>
      </c>
      <c r="G2733" s="11" t="s">
        <v>45</v>
      </c>
      <c r="H2733" s="11" t="s">
        <v>31</v>
      </c>
      <c r="I2733" s="11" t="s">
        <v>54</v>
      </c>
      <c r="J2733" s="11" t="s">
        <v>33</v>
      </c>
      <c r="K2733" s="11" t="s">
        <v>46</v>
      </c>
      <c r="L2733" s="9">
        <v>20046</v>
      </c>
      <c r="M2733" s="11" t="s">
        <v>35</v>
      </c>
      <c r="N2733" s="11" t="s">
        <v>36</v>
      </c>
      <c r="O2733" s="11" t="s">
        <v>71</v>
      </c>
      <c r="P2733" s="11" t="s">
        <v>76</v>
      </c>
      <c r="Q2733" s="11" t="s">
        <v>39</v>
      </c>
      <c r="R2733" s="11" cm="1">
        <f t="array" ref="R2733">_xlfn.IFS(Table3[[#This Row],[Performance Levels]]="Exceeds",4,Table3[[#This Row],[Performance Levels]]="Fully Meets",3,Table3[[#This Row],[Performance Levels]]="PIP",1,Table3[[#This Row],[Performance Levels]]="Needs Improvement",2)</f>
        <v>3</v>
      </c>
      <c r="S2733" s="11">
        <v>5</v>
      </c>
      <c r="T2733" s="11" t="str" cm="1">
        <f t="array" ref="T2733">_xlfn.IFS(S2733&lt;=2,"Excellent",S2733=3,"Average",S2733&lt;=5,"Poor")</f>
        <v>Poor</v>
      </c>
      <c r="U2733" s="9">
        <v>44784</v>
      </c>
      <c r="V2733" s="11">
        <v>1</v>
      </c>
      <c r="W2733" s="11" t="str" cm="1">
        <f t="array" ref="W2733">_xlfn.IFS(S2733&lt;=2,"High",S2733=3,"Moderate",S2733&lt;=5,"Low")</f>
        <v>Low</v>
      </c>
      <c r="X2733" s="11">
        <v>2</v>
      </c>
      <c r="Y2733" s="11" t="str" cm="1">
        <f t="array" ref="Y2733">_xlfn.IFS(S2733&lt;=2,"High",S2733=3,"Moderate",S2733&lt;=5,"Low")</f>
        <v>Low</v>
      </c>
      <c r="Z2733" s="11">
        <v>1</v>
      </c>
      <c r="AA2733" s="11" t="str" cm="1">
        <f t="array" ref="AA2733">_xlfn.IFS(S2733&lt;=2,"High",S2733=3,"Moderate",S2733&lt;=5,"Low")</f>
        <v>Low</v>
      </c>
      <c r="AB2733" s="9">
        <v>44838</v>
      </c>
      <c r="AC2733" s="11" t="s">
        <v>40</v>
      </c>
      <c r="AD2733" s="11" t="s">
        <v>41</v>
      </c>
      <c r="AE2733" s="11" t="s">
        <v>72</v>
      </c>
      <c r="AF2733" s="11">
        <v>4</v>
      </c>
      <c r="AG2733" s="12">
        <v>286.88</v>
      </c>
      <c r="AH2733" s="11">
        <v>65</v>
      </c>
      <c r="AI2733" s="11" t="str" cm="1">
        <f t="array" ref="AI2733">_xlfn.IFS(AH2733&lt;=25,"Young",AH2733&lt;=50,"Adult",AH2733&gt;50,"Old")</f>
        <v>Old</v>
      </c>
    </row>
    <row r="2734" spans="1:35" x14ac:dyDescent="0.35">
      <c r="A2734" s="7">
        <v>3298</v>
      </c>
      <c r="B2734" s="5">
        <v>44154</v>
      </c>
      <c r="C2734" s="6">
        <f t="shared" ca="1" si="42"/>
        <v>5.5027777777777782</v>
      </c>
      <c r="D2734" s="7" t="s">
        <v>105</v>
      </c>
      <c r="E2734" s="7" t="s">
        <v>43</v>
      </c>
      <c r="F2734" s="7" t="s">
        <v>29</v>
      </c>
      <c r="G2734" s="7" t="s">
        <v>54</v>
      </c>
      <c r="H2734" s="7" t="s">
        <v>44</v>
      </c>
      <c r="I2734" s="7" t="s">
        <v>54</v>
      </c>
      <c r="J2734" s="7" t="s">
        <v>33</v>
      </c>
      <c r="K2734" s="7" t="s">
        <v>69</v>
      </c>
      <c r="L2734" s="5">
        <v>35134</v>
      </c>
      <c r="M2734" s="7" t="s">
        <v>35</v>
      </c>
      <c r="N2734" s="7" t="s">
        <v>36</v>
      </c>
      <c r="O2734" s="7" t="s">
        <v>48</v>
      </c>
      <c r="P2734" s="7" t="s">
        <v>38</v>
      </c>
      <c r="Q2734" s="7" t="s">
        <v>39</v>
      </c>
      <c r="R2734" s="7" cm="1">
        <f t="array" ref="R2734">_xlfn.IFS(Table3[[#This Row],[Performance Levels]]="Exceeds",4,Table3[[#This Row],[Performance Levels]]="Fully Meets",3,Table3[[#This Row],[Performance Levels]]="PIP",1,Table3[[#This Row],[Performance Levels]]="Needs Improvement",2)</f>
        <v>3</v>
      </c>
      <c r="S2734" s="7">
        <v>5</v>
      </c>
      <c r="T2734" s="7" t="str" cm="1">
        <f t="array" ref="T2734">_xlfn.IFS(S2734&lt;=2,"Excellent",S2734=3,"Average",S2734&lt;=5,"Poor")</f>
        <v>Poor</v>
      </c>
      <c r="U2734" s="5">
        <v>44907</v>
      </c>
      <c r="V2734" s="7">
        <v>3</v>
      </c>
      <c r="W2734" s="7" t="str" cm="1">
        <f t="array" ref="W2734">_xlfn.IFS(S2734&lt;=2,"High",S2734=3,"Moderate",S2734&lt;=5,"Low")</f>
        <v>Low</v>
      </c>
      <c r="X2734" s="7">
        <v>4</v>
      </c>
      <c r="Y2734" s="7" t="str" cm="1">
        <f t="array" ref="Y2734">_xlfn.IFS(S2734&lt;=2,"High",S2734=3,"Moderate",S2734&lt;=5,"Low")</f>
        <v>Low</v>
      </c>
      <c r="Z2734" s="7">
        <v>4</v>
      </c>
      <c r="AA2734" s="7" t="str" cm="1">
        <f t="array" ref="AA2734">_xlfn.IFS(S2734&lt;=2,"High",S2734=3,"Moderate",S2734&lt;=5,"Low")</f>
        <v>Low</v>
      </c>
      <c r="AB2734" s="5">
        <v>45031</v>
      </c>
      <c r="AC2734" s="7" t="s">
        <v>49</v>
      </c>
      <c r="AD2734" s="7" t="s">
        <v>41</v>
      </c>
      <c r="AE2734" s="7" t="s">
        <v>62</v>
      </c>
      <c r="AF2734" s="7">
        <v>1</v>
      </c>
      <c r="AG2734" s="8">
        <v>549.55999999999995</v>
      </c>
      <c r="AH2734" s="7">
        <v>24</v>
      </c>
      <c r="AI2734" s="7" t="str" cm="1">
        <f t="array" ref="AI2734">_xlfn.IFS(AH2734&lt;=25,"Young",AH2734&lt;=50,"Adult",AH2734&gt;50,"Old")</f>
        <v>Young</v>
      </c>
    </row>
    <row r="2735" spans="1:35" x14ac:dyDescent="0.35">
      <c r="A2735" s="11">
        <v>3299</v>
      </c>
      <c r="B2735" s="9">
        <v>44875</v>
      </c>
      <c r="C2735" s="10">
        <f t="shared" ca="1" si="42"/>
        <v>3.5277777777777777</v>
      </c>
      <c r="D2735" s="11" t="s">
        <v>105</v>
      </c>
      <c r="E2735" s="11" t="s">
        <v>86</v>
      </c>
      <c r="F2735" s="11" t="s">
        <v>29</v>
      </c>
      <c r="G2735" s="11" t="s">
        <v>45</v>
      </c>
      <c r="H2735" s="11" t="s">
        <v>44</v>
      </c>
      <c r="I2735" s="11" t="s">
        <v>54</v>
      </c>
      <c r="J2735" s="11" t="s">
        <v>33</v>
      </c>
      <c r="K2735" s="11" t="s">
        <v>100</v>
      </c>
      <c r="L2735" s="9">
        <v>27555</v>
      </c>
      <c r="M2735" s="11" t="s">
        <v>35</v>
      </c>
      <c r="N2735" s="11" t="s">
        <v>47</v>
      </c>
      <c r="O2735" s="11" t="s">
        <v>37</v>
      </c>
      <c r="P2735" s="11" t="s">
        <v>38</v>
      </c>
      <c r="Q2735" s="11" t="s">
        <v>39</v>
      </c>
      <c r="R2735" s="11" cm="1">
        <f t="array" ref="R2735">_xlfn.IFS(Table3[[#This Row],[Performance Levels]]="Exceeds",4,Table3[[#This Row],[Performance Levels]]="Fully Meets",3,Table3[[#This Row],[Performance Levels]]="PIP",1,Table3[[#This Row],[Performance Levels]]="Needs Improvement",2)</f>
        <v>3</v>
      </c>
      <c r="S2735" s="11">
        <v>4</v>
      </c>
      <c r="T2735" s="11" t="str" cm="1">
        <f t="array" ref="T2735">_xlfn.IFS(S2735&lt;=2,"Excellent",S2735=3,"Average",S2735&lt;=5,"Poor")</f>
        <v>Poor</v>
      </c>
      <c r="U2735" s="9">
        <v>44957</v>
      </c>
      <c r="V2735" s="11">
        <v>4</v>
      </c>
      <c r="W2735" s="11" t="str" cm="1">
        <f t="array" ref="W2735">_xlfn.IFS(S2735&lt;=2,"High",S2735=3,"Moderate",S2735&lt;=5,"Low")</f>
        <v>Low</v>
      </c>
      <c r="X2735" s="11">
        <v>1</v>
      </c>
      <c r="Y2735" s="11" t="str" cm="1">
        <f t="array" ref="Y2735">_xlfn.IFS(S2735&lt;=2,"High",S2735=3,"Moderate",S2735&lt;=5,"Low")</f>
        <v>Low</v>
      </c>
      <c r="Z2735" s="11">
        <v>2</v>
      </c>
      <c r="AA2735" s="11" t="str" cm="1">
        <f t="array" ref="AA2735">_xlfn.IFS(S2735&lt;=2,"High",S2735=3,"Moderate",S2735&lt;=5,"Low")</f>
        <v>Low</v>
      </c>
      <c r="AB2735" s="9">
        <v>45018</v>
      </c>
      <c r="AC2735" s="11" t="s">
        <v>40</v>
      </c>
      <c r="AD2735" s="11" t="s">
        <v>41</v>
      </c>
      <c r="AE2735" s="11" t="s">
        <v>51</v>
      </c>
      <c r="AF2735" s="11">
        <v>4</v>
      </c>
      <c r="AG2735" s="12">
        <v>721.03</v>
      </c>
      <c r="AH2735" s="11">
        <v>47</v>
      </c>
      <c r="AI2735" s="11" t="str" cm="1">
        <f t="array" ref="AI2735">_xlfn.IFS(AH2735&lt;=25,"Young",AH2735&lt;=50,"Adult",AH2735&gt;50,"Old")</f>
        <v>Adult</v>
      </c>
    </row>
    <row r="2736" spans="1:35" x14ac:dyDescent="0.35">
      <c r="A2736" s="7">
        <v>3300</v>
      </c>
      <c r="B2736" s="5">
        <v>44280</v>
      </c>
      <c r="C2736" s="6">
        <f t="shared" ca="1" si="42"/>
        <v>5.1527777777777777</v>
      </c>
      <c r="D2736" s="7" t="s">
        <v>105</v>
      </c>
      <c r="E2736" s="7" t="s">
        <v>80</v>
      </c>
      <c r="F2736" s="7" t="s">
        <v>29</v>
      </c>
      <c r="G2736" s="7" t="s">
        <v>54</v>
      </c>
      <c r="H2736" s="7" t="s">
        <v>55</v>
      </c>
      <c r="I2736" s="7" t="s">
        <v>45</v>
      </c>
      <c r="J2736" s="7" t="s">
        <v>33</v>
      </c>
      <c r="K2736" s="7" t="s">
        <v>69</v>
      </c>
      <c r="L2736" s="5">
        <v>53658</v>
      </c>
      <c r="M2736" s="7" t="s">
        <v>35</v>
      </c>
      <c r="N2736" s="7" t="s">
        <v>47</v>
      </c>
      <c r="O2736" s="7" t="s">
        <v>37</v>
      </c>
      <c r="P2736" s="7" t="s">
        <v>66</v>
      </c>
      <c r="Q2736" s="7" t="s">
        <v>39</v>
      </c>
      <c r="R2736" s="7" cm="1">
        <f t="array" ref="R2736">_xlfn.IFS(Table3[[#This Row],[Performance Levels]]="Exceeds",4,Table3[[#This Row],[Performance Levels]]="Fully Meets",3,Table3[[#This Row],[Performance Levels]]="PIP",1,Table3[[#This Row],[Performance Levels]]="Needs Improvement",2)</f>
        <v>3</v>
      </c>
      <c r="S2736" s="7">
        <v>2</v>
      </c>
      <c r="T2736" s="7" t="str" cm="1">
        <f t="array" ref="T2736">_xlfn.IFS(S2736&lt;=2,"Excellent",S2736=3,"Average",S2736&lt;=5,"Poor")</f>
        <v>Excellent</v>
      </c>
      <c r="U2736" s="5">
        <v>44966</v>
      </c>
      <c r="V2736" s="7">
        <v>1</v>
      </c>
      <c r="W2736" s="7" t="str" cm="1">
        <f t="array" ref="W2736">_xlfn.IFS(S2736&lt;=2,"High",S2736=3,"Moderate",S2736&lt;=5,"Low")</f>
        <v>High</v>
      </c>
      <c r="X2736" s="7">
        <v>1</v>
      </c>
      <c r="Y2736" s="7" t="str" cm="1">
        <f t="array" ref="Y2736">_xlfn.IFS(S2736&lt;=2,"High",S2736=3,"Moderate",S2736&lt;=5,"Low")</f>
        <v>High</v>
      </c>
      <c r="Z2736" s="7">
        <v>3</v>
      </c>
      <c r="AA2736" s="7" t="str" cm="1">
        <f t="array" ref="AA2736">_xlfn.IFS(S2736&lt;=2,"High",S2736=3,"Moderate",S2736&lt;=5,"Low")</f>
        <v>High</v>
      </c>
      <c r="AB2736" s="5">
        <v>45040</v>
      </c>
      <c r="AC2736" s="7" t="s">
        <v>40</v>
      </c>
      <c r="AD2736" s="7" t="s">
        <v>50</v>
      </c>
      <c r="AE2736" s="7" t="s">
        <v>51</v>
      </c>
      <c r="AF2736" s="7">
        <v>2</v>
      </c>
      <c r="AG2736" s="8">
        <v>897.32</v>
      </c>
      <c r="AH2736" s="7">
        <v>75</v>
      </c>
      <c r="AI2736" s="7" t="str" cm="1">
        <f t="array" ref="AI2736">_xlfn.IFS(AH2736&lt;=25,"Young",AH2736&lt;=50,"Adult",AH2736&gt;50,"Old")</f>
        <v>Old</v>
      </c>
    </row>
    <row r="2737" spans="1:35" x14ac:dyDescent="0.35">
      <c r="A2737" s="11">
        <v>3301</v>
      </c>
      <c r="B2737" s="9">
        <v>43598</v>
      </c>
      <c r="C2737" s="10">
        <f t="shared" ca="1" si="42"/>
        <v>7.0194444444444448</v>
      </c>
      <c r="D2737" s="11" t="s">
        <v>105</v>
      </c>
      <c r="E2737" s="11" t="s">
        <v>53</v>
      </c>
      <c r="F2737" s="11" t="s">
        <v>107</v>
      </c>
      <c r="G2737" s="11" t="s">
        <v>30</v>
      </c>
      <c r="H2737" s="11" t="s">
        <v>55</v>
      </c>
      <c r="I2737" s="11" t="s">
        <v>54</v>
      </c>
      <c r="J2737" s="11" t="s">
        <v>33</v>
      </c>
      <c r="K2737" s="11" t="s">
        <v>69</v>
      </c>
      <c r="L2737" s="9">
        <v>35669</v>
      </c>
      <c r="M2737" s="11" t="s">
        <v>35</v>
      </c>
      <c r="N2737" s="11" t="s">
        <v>47</v>
      </c>
      <c r="O2737" s="11" t="s">
        <v>71</v>
      </c>
      <c r="P2737" s="11" t="s">
        <v>76</v>
      </c>
      <c r="Q2737" s="11" t="s">
        <v>39</v>
      </c>
      <c r="R2737" s="11" cm="1">
        <f t="array" ref="R2737">_xlfn.IFS(Table3[[#This Row],[Performance Levels]]="Exceeds",4,Table3[[#This Row],[Performance Levels]]="Fully Meets",3,Table3[[#This Row],[Performance Levels]]="PIP",1,Table3[[#This Row],[Performance Levels]]="Needs Improvement",2)</f>
        <v>3</v>
      </c>
      <c r="S2737" s="11">
        <v>1</v>
      </c>
      <c r="T2737" s="11" t="str" cm="1">
        <f t="array" ref="T2737">_xlfn.IFS(S2737&lt;=2,"Excellent",S2737=3,"Average",S2737&lt;=5,"Poor")</f>
        <v>Excellent</v>
      </c>
      <c r="U2737" s="9">
        <v>44875</v>
      </c>
      <c r="V2737" s="11">
        <v>2</v>
      </c>
      <c r="W2737" s="11" t="str" cm="1">
        <f t="array" ref="W2737">_xlfn.IFS(S2737&lt;=2,"High",S2737=3,"Moderate",S2737&lt;=5,"Low")</f>
        <v>High</v>
      </c>
      <c r="X2737" s="11">
        <v>2</v>
      </c>
      <c r="Y2737" s="11" t="str" cm="1">
        <f t="array" ref="Y2737">_xlfn.IFS(S2737&lt;=2,"High",S2737=3,"Moderate",S2737&lt;=5,"Low")</f>
        <v>High</v>
      </c>
      <c r="Z2737" s="11">
        <v>2</v>
      </c>
      <c r="AA2737" s="11" t="str" cm="1">
        <f t="array" ref="AA2737">_xlfn.IFS(S2737&lt;=2,"High",S2737=3,"Moderate",S2737&lt;=5,"Low")</f>
        <v>High</v>
      </c>
      <c r="AB2737" s="9">
        <v>44960</v>
      </c>
      <c r="AC2737" s="11" t="s">
        <v>49</v>
      </c>
      <c r="AD2737" s="11" t="s">
        <v>41</v>
      </c>
      <c r="AE2737" s="11" t="s">
        <v>51</v>
      </c>
      <c r="AF2737" s="11">
        <v>1</v>
      </c>
      <c r="AG2737" s="12">
        <v>443.13</v>
      </c>
      <c r="AH2737" s="11">
        <v>22</v>
      </c>
      <c r="AI2737" s="11" t="str" cm="1">
        <f t="array" ref="AI2737">_xlfn.IFS(AH2737&lt;=25,"Young",AH2737&lt;=50,"Adult",AH2737&gt;50,"Old")</f>
        <v>Young</v>
      </c>
    </row>
    <row r="2738" spans="1:35" x14ac:dyDescent="0.35">
      <c r="A2738" s="7">
        <v>3303</v>
      </c>
      <c r="B2738" s="5">
        <v>44975</v>
      </c>
      <c r="C2738" s="6">
        <f t="shared" ca="1" si="42"/>
        <v>3.2555555555555555</v>
      </c>
      <c r="D2738" s="7" t="s">
        <v>105</v>
      </c>
      <c r="E2738" s="7" t="s">
        <v>84</v>
      </c>
      <c r="F2738" s="7" t="s">
        <v>29</v>
      </c>
      <c r="G2738" s="7" t="s">
        <v>54</v>
      </c>
      <c r="H2738" s="7" t="s">
        <v>44</v>
      </c>
      <c r="I2738" s="7" t="s">
        <v>45</v>
      </c>
      <c r="J2738" s="7" t="s">
        <v>33</v>
      </c>
      <c r="K2738" s="7" t="s">
        <v>69</v>
      </c>
      <c r="L2738" s="5">
        <v>29901</v>
      </c>
      <c r="M2738" s="7" t="s">
        <v>35</v>
      </c>
      <c r="N2738" s="7" t="s">
        <v>36</v>
      </c>
      <c r="O2738" s="7" t="s">
        <v>71</v>
      </c>
      <c r="P2738" s="7" t="s">
        <v>60</v>
      </c>
      <c r="Q2738" s="7" t="s">
        <v>39</v>
      </c>
      <c r="R2738" s="7" cm="1">
        <f t="array" ref="R2738">_xlfn.IFS(Table3[[#This Row],[Performance Levels]]="Exceeds",4,Table3[[#This Row],[Performance Levels]]="Fully Meets",3,Table3[[#This Row],[Performance Levels]]="PIP",1,Table3[[#This Row],[Performance Levels]]="Needs Improvement",2)</f>
        <v>3</v>
      </c>
      <c r="S2738" s="7">
        <v>3</v>
      </c>
      <c r="T2738" s="7" t="str" cm="1">
        <f t="array" ref="T2738">_xlfn.IFS(S2738&lt;=2,"Excellent",S2738=3,"Average",S2738&lt;=5,"Poor")</f>
        <v>Average</v>
      </c>
      <c r="U2738" s="5">
        <v>44993</v>
      </c>
      <c r="V2738" s="7">
        <v>1</v>
      </c>
      <c r="W2738" s="7" t="str" cm="1">
        <f t="array" ref="W2738">_xlfn.IFS(S2738&lt;=2,"High",S2738=3,"Moderate",S2738&lt;=5,"Low")</f>
        <v>Moderate</v>
      </c>
      <c r="X2738" s="7">
        <v>2</v>
      </c>
      <c r="Y2738" s="7" t="str" cm="1">
        <f t="array" ref="Y2738">_xlfn.IFS(S2738&lt;=2,"High",S2738=3,"Moderate",S2738&lt;=5,"Low")</f>
        <v>Moderate</v>
      </c>
      <c r="Z2738" s="7">
        <v>1</v>
      </c>
      <c r="AA2738" s="7" t="str" cm="1">
        <f t="array" ref="AA2738">_xlfn.IFS(S2738&lt;=2,"High",S2738=3,"Moderate",S2738&lt;=5,"Low")</f>
        <v>Moderate</v>
      </c>
      <c r="AB2738" s="5">
        <v>45126</v>
      </c>
      <c r="AC2738" s="7" t="s">
        <v>49</v>
      </c>
      <c r="AD2738" s="7" t="s">
        <v>41</v>
      </c>
      <c r="AE2738" s="7" t="s">
        <v>51</v>
      </c>
      <c r="AF2738" s="7">
        <v>2</v>
      </c>
      <c r="AG2738" s="8">
        <v>249.76</v>
      </c>
      <c r="AH2738" s="7">
        <v>42</v>
      </c>
      <c r="AI2738" s="7" t="str" cm="1">
        <f t="array" ref="AI2738">_xlfn.IFS(AH2738&lt;=25,"Young",AH2738&lt;=50,"Adult",AH2738&gt;50,"Old")</f>
        <v>Adult</v>
      </c>
    </row>
    <row r="2739" spans="1:35" x14ac:dyDescent="0.35">
      <c r="A2739" s="11">
        <v>3304</v>
      </c>
      <c r="B2739" s="9">
        <v>43557</v>
      </c>
      <c r="C2739" s="10">
        <f t="shared" ca="1" si="42"/>
        <v>7.1333333333333337</v>
      </c>
      <c r="D2739" s="11" t="s">
        <v>105</v>
      </c>
      <c r="E2739" s="11" t="s">
        <v>63</v>
      </c>
      <c r="F2739" s="11" t="s">
        <v>29</v>
      </c>
      <c r="G2739" s="11" t="s">
        <v>45</v>
      </c>
      <c r="H2739" s="11" t="s">
        <v>44</v>
      </c>
      <c r="I2739" s="11" t="s">
        <v>32</v>
      </c>
      <c r="J2739" s="11" t="s">
        <v>33</v>
      </c>
      <c r="K2739" s="11" t="s">
        <v>100</v>
      </c>
      <c r="L2739" s="9">
        <v>31023</v>
      </c>
      <c r="M2739" s="11" t="s">
        <v>35</v>
      </c>
      <c r="N2739" s="11" t="s">
        <v>36</v>
      </c>
      <c r="O2739" s="11" t="s">
        <v>59</v>
      </c>
      <c r="P2739" s="11" t="s">
        <v>60</v>
      </c>
      <c r="Q2739" s="11" t="s">
        <v>39</v>
      </c>
      <c r="R2739" s="11" cm="1">
        <f t="array" ref="R2739">_xlfn.IFS(Table3[[#This Row],[Performance Levels]]="Exceeds",4,Table3[[#This Row],[Performance Levels]]="Fully Meets",3,Table3[[#This Row],[Performance Levels]]="PIP",1,Table3[[#This Row],[Performance Levels]]="Needs Improvement",2)</f>
        <v>3</v>
      </c>
      <c r="S2739" s="11">
        <v>4</v>
      </c>
      <c r="T2739" s="11" t="str" cm="1">
        <f t="array" ref="T2739">_xlfn.IFS(S2739&lt;=2,"Excellent",S2739=3,"Average",S2739&lt;=5,"Poor")</f>
        <v>Poor</v>
      </c>
      <c r="U2739" s="9">
        <v>45092</v>
      </c>
      <c r="V2739" s="11">
        <v>2</v>
      </c>
      <c r="W2739" s="11" t="str" cm="1">
        <f t="array" ref="W2739">_xlfn.IFS(S2739&lt;=2,"High",S2739=3,"Moderate",S2739&lt;=5,"Low")</f>
        <v>Low</v>
      </c>
      <c r="X2739" s="11">
        <v>4</v>
      </c>
      <c r="Y2739" s="11" t="str" cm="1">
        <f t="array" ref="Y2739">_xlfn.IFS(S2739&lt;=2,"High",S2739=3,"Moderate",S2739&lt;=5,"Low")</f>
        <v>Low</v>
      </c>
      <c r="Z2739" s="11">
        <v>2</v>
      </c>
      <c r="AA2739" s="11" t="str" cm="1">
        <f t="array" ref="AA2739">_xlfn.IFS(S2739&lt;=2,"High",S2739=3,"Moderate",S2739&lt;=5,"Low")</f>
        <v>Low</v>
      </c>
      <c r="AB2739" s="9">
        <v>45092</v>
      </c>
      <c r="AC2739" s="11" t="s">
        <v>91</v>
      </c>
      <c r="AD2739" s="11" t="s">
        <v>50</v>
      </c>
      <c r="AE2739" s="11" t="s">
        <v>51</v>
      </c>
      <c r="AF2739" s="11">
        <v>2</v>
      </c>
      <c r="AG2739" s="12">
        <v>123.32</v>
      </c>
      <c r="AH2739" s="11">
        <v>35</v>
      </c>
      <c r="AI2739" s="11" t="str" cm="1">
        <f t="array" ref="AI2739">_xlfn.IFS(AH2739&lt;=25,"Young",AH2739&lt;=50,"Adult",AH2739&gt;50,"Old")</f>
        <v>Adult</v>
      </c>
    </row>
    <row r="2740" spans="1:35" x14ac:dyDescent="0.35">
      <c r="A2740" s="7">
        <v>3305</v>
      </c>
      <c r="B2740" s="5">
        <v>44165</v>
      </c>
      <c r="C2740" s="6">
        <f t="shared" ca="1" si="42"/>
        <v>5.4722222222222223</v>
      </c>
      <c r="D2740" s="7" t="s">
        <v>27</v>
      </c>
      <c r="E2740" s="7" t="s">
        <v>73</v>
      </c>
      <c r="F2740" s="7" t="s">
        <v>107</v>
      </c>
      <c r="G2740" s="7" t="s">
        <v>30</v>
      </c>
      <c r="H2740" s="7" t="s">
        <v>31</v>
      </c>
      <c r="I2740" s="7" t="s">
        <v>45</v>
      </c>
      <c r="J2740" s="7" t="s">
        <v>33</v>
      </c>
      <c r="K2740" s="7" t="s">
        <v>95</v>
      </c>
      <c r="L2740" s="5">
        <v>33794</v>
      </c>
      <c r="M2740" s="7" t="s">
        <v>35</v>
      </c>
      <c r="N2740" s="7" t="s">
        <v>36</v>
      </c>
      <c r="O2740" s="7" t="s">
        <v>59</v>
      </c>
      <c r="P2740" s="7" t="s">
        <v>38</v>
      </c>
      <c r="Q2740" s="7" t="s">
        <v>39</v>
      </c>
      <c r="R2740" s="7" cm="1">
        <f t="array" ref="R2740">_xlfn.IFS(Table3[[#This Row],[Performance Levels]]="Exceeds",4,Table3[[#This Row],[Performance Levels]]="Fully Meets",3,Table3[[#This Row],[Performance Levels]]="PIP",1,Table3[[#This Row],[Performance Levels]]="Needs Improvement",2)</f>
        <v>3</v>
      </c>
      <c r="S2740" s="7">
        <v>4</v>
      </c>
      <c r="T2740" s="7" t="str" cm="1">
        <f t="array" ref="T2740">_xlfn.IFS(S2740&lt;=2,"Excellent",S2740=3,"Average",S2740&lt;=5,"Poor")</f>
        <v>Poor</v>
      </c>
      <c r="U2740" s="5">
        <v>44781</v>
      </c>
      <c r="V2740" s="7">
        <v>5</v>
      </c>
      <c r="W2740" s="7" t="str" cm="1">
        <f t="array" ref="W2740">_xlfn.IFS(S2740&lt;=2,"High",S2740=3,"Moderate",S2740&lt;=5,"Low")</f>
        <v>Low</v>
      </c>
      <c r="X2740" s="7">
        <v>4</v>
      </c>
      <c r="Y2740" s="7" t="str" cm="1">
        <f t="array" ref="Y2740">_xlfn.IFS(S2740&lt;=2,"High",S2740=3,"Moderate",S2740&lt;=5,"Low")</f>
        <v>Low</v>
      </c>
      <c r="Z2740" s="7">
        <v>5</v>
      </c>
      <c r="AA2740" s="7" t="str" cm="1">
        <f t="array" ref="AA2740">_xlfn.IFS(S2740&lt;=2,"High",S2740=3,"Moderate",S2740&lt;=5,"Low")</f>
        <v>Low</v>
      </c>
      <c r="AB2740" s="5">
        <v>44896</v>
      </c>
      <c r="AC2740" s="7" t="s">
        <v>61</v>
      </c>
      <c r="AD2740" s="7" t="s">
        <v>41</v>
      </c>
      <c r="AE2740" s="7" t="s">
        <v>62</v>
      </c>
      <c r="AF2740" s="7">
        <v>1</v>
      </c>
      <c r="AG2740" s="8">
        <v>149.24</v>
      </c>
      <c r="AH2740" s="7">
        <v>28</v>
      </c>
      <c r="AI2740" s="7" t="str" cm="1">
        <f t="array" ref="AI2740">_xlfn.IFS(AH2740&lt;=25,"Young",AH2740&lt;=50,"Adult",AH2740&gt;50,"Old")</f>
        <v>Adult</v>
      </c>
    </row>
    <row r="2741" spans="1:35" x14ac:dyDescent="0.35">
      <c r="A2741" s="11">
        <v>3306</v>
      </c>
      <c r="B2741" s="9">
        <v>44828</v>
      </c>
      <c r="C2741" s="10">
        <f t="shared" ca="1" si="42"/>
        <v>3.6555555555555554</v>
      </c>
      <c r="D2741" s="11" t="s">
        <v>27</v>
      </c>
      <c r="E2741" s="11" t="s">
        <v>80</v>
      </c>
      <c r="F2741" s="11" t="s">
        <v>107</v>
      </c>
      <c r="G2741" s="11" t="s">
        <v>54</v>
      </c>
      <c r="H2741" s="11" t="s">
        <v>44</v>
      </c>
      <c r="I2741" s="11" t="s">
        <v>32</v>
      </c>
      <c r="J2741" s="11" t="s">
        <v>33</v>
      </c>
      <c r="K2741" s="11" t="s">
        <v>69</v>
      </c>
      <c r="L2741" s="9">
        <v>33694</v>
      </c>
      <c r="M2741" s="11" t="s">
        <v>35</v>
      </c>
      <c r="N2741" s="11" t="s">
        <v>47</v>
      </c>
      <c r="O2741" s="11" t="s">
        <v>37</v>
      </c>
      <c r="P2741" s="11" t="s">
        <v>66</v>
      </c>
      <c r="Q2741" s="11" t="s">
        <v>106</v>
      </c>
      <c r="R2741" s="11" cm="1">
        <f t="array" ref="R2741">_xlfn.IFS(Table3[[#This Row],[Performance Levels]]="Exceeds",4,Table3[[#This Row],[Performance Levels]]="Fully Meets",3,Table3[[#This Row],[Performance Levels]]="PIP",1,Table3[[#This Row],[Performance Levels]]="Needs Improvement",2)</f>
        <v>1</v>
      </c>
      <c r="S2741" s="11">
        <v>4</v>
      </c>
      <c r="T2741" s="11" t="str" cm="1">
        <f t="array" ref="T2741">_xlfn.IFS(S2741&lt;=2,"Excellent",S2741=3,"Average",S2741&lt;=5,"Poor")</f>
        <v>Poor</v>
      </c>
      <c r="U2741" s="9">
        <v>44912</v>
      </c>
      <c r="V2741" s="11">
        <v>3</v>
      </c>
      <c r="W2741" s="11" t="str" cm="1">
        <f t="array" ref="W2741">_xlfn.IFS(S2741&lt;=2,"High",S2741=3,"Moderate",S2741&lt;=5,"Low")</f>
        <v>Low</v>
      </c>
      <c r="X2741" s="11">
        <v>5</v>
      </c>
      <c r="Y2741" s="11" t="str" cm="1">
        <f t="array" ref="Y2741">_xlfn.IFS(S2741&lt;=2,"High",S2741=3,"Moderate",S2741&lt;=5,"Low")</f>
        <v>Low</v>
      </c>
      <c r="Z2741" s="11">
        <v>1</v>
      </c>
      <c r="AA2741" s="11" t="str" cm="1">
        <f t="array" ref="AA2741">_xlfn.IFS(S2741&lt;=2,"High",S2741=3,"Moderate",S2741&lt;=5,"Low")</f>
        <v>Low</v>
      </c>
      <c r="AB2741" s="9">
        <v>44939</v>
      </c>
      <c r="AC2741" s="11" t="s">
        <v>61</v>
      </c>
      <c r="AD2741" s="11" t="s">
        <v>50</v>
      </c>
      <c r="AE2741" s="11" t="s">
        <v>51</v>
      </c>
      <c r="AF2741" s="11">
        <v>3</v>
      </c>
      <c r="AG2741" s="12">
        <v>267.72000000000003</v>
      </c>
      <c r="AH2741" s="11">
        <v>30</v>
      </c>
      <c r="AI2741" s="11" t="str" cm="1">
        <f t="array" ref="AI2741">_xlfn.IFS(AH2741&lt;=25,"Young",AH2741&lt;=50,"Adult",AH2741&gt;50,"Old")</f>
        <v>Adult</v>
      </c>
    </row>
    <row r="2742" spans="1:35" x14ac:dyDescent="0.35">
      <c r="A2742" s="7">
        <v>3307</v>
      </c>
      <c r="B2742" s="5">
        <v>43637</v>
      </c>
      <c r="C2742" s="6">
        <f t="shared" ca="1" si="42"/>
        <v>6.9138888888888888</v>
      </c>
      <c r="D2742" s="7" t="s">
        <v>27</v>
      </c>
      <c r="E2742" s="7" t="s">
        <v>53</v>
      </c>
      <c r="F2742" s="7" t="s">
        <v>29</v>
      </c>
      <c r="G2742" s="7" t="s">
        <v>54</v>
      </c>
      <c r="H2742" s="7" t="s">
        <v>31</v>
      </c>
      <c r="I2742" s="7" t="s">
        <v>54</v>
      </c>
      <c r="J2742" s="7" t="s">
        <v>33</v>
      </c>
      <c r="K2742" s="7" t="s">
        <v>81</v>
      </c>
      <c r="L2742" s="5">
        <v>28781</v>
      </c>
      <c r="M2742" s="7" t="s">
        <v>35</v>
      </c>
      <c r="N2742" s="7" t="s">
        <v>47</v>
      </c>
      <c r="O2742" s="7" t="s">
        <v>83</v>
      </c>
      <c r="P2742" s="7" t="s">
        <v>66</v>
      </c>
      <c r="Q2742" s="7" t="s">
        <v>39</v>
      </c>
      <c r="R2742" s="7" cm="1">
        <f t="array" ref="R2742">_xlfn.IFS(Table3[[#This Row],[Performance Levels]]="Exceeds",4,Table3[[#This Row],[Performance Levels]]="Fully Meets",3,Table3[[#This Row],[Performance Levels]]="PIP",1,Table3[[#This Row],[Performance Levels]]="Needs Improvement",2)</f>
        <v>3</v>
      </c>
      <c r="S2742" s="7">
        <v>4</v>
      </c>
      <c r="T2742" s="7" t="str" cm="1">
        <f t="array" ref="T2742">_xlfn.IFS(S2742&lt;=2,"Excellent",S2742=3,"Average",S2742&lt;=5,"Poor")</f>
        <v>Poor</v>
      </c>
      <c r="U2742" s="5">
        <v>44857</v>
      </c>
      <c r="V2742" s="7">
        <v>2</v>
      </c>
      <c r="W2742" s="7" t="str" cm="1">
        <f t="array" ref="W2742">_xlfn.IFS(S2742&lt;=2,"High",S2742=3,"Moderate",S2742&lt;=5,"Low")</f>
        <v>Low</v>
      </c>
      <c r="X2742" s="7">
        <v>4</v>
      </c>
      <c r="Y2742" s="7" t="str" cm="1">
        <f t="array" ref="Y2742">_xlfn.IFS(S2742&lt;=2,"High",S2742=3,"Moderate",S2742&lt;=5,"Low")</f>
        <v>Low</v>
      </c>
      <c r="Z2742" s="7">
        <v>1</v>
      </c>
      <c r="AA2742" s="7" t="str" cm="1">
        <f t="array" ref="AA2742">_xlfn.IFS(S2742&lt;=2,"High",S2742=3,"Moderate",S2742&lt;=5,"Low")</f>
        <v>Low</v>
      </c>
      <c r="AB2742" s="5">
        <v>44954</v>
      </c>
      <c r="AC2742" s="7" t="s">
        <v>40</v>
      </c>
      <c r="AD2742" s="7" t="s">
        <v>41</v>
      </c>
      <c r="AE2742" s="7" t="s">
        <v>72</v>
      </c>
      <c r="AF2742" s="7">
        <v>5</v>
      </c>
      <c r="AG2742" s="8">
        <v>837.16</v>
      </c>
      <c r="AH2742" s="7">
        <v>41</v>
      </c>
      <c r="AI2742" s="7" t="str" cm="1">
        <f t="array" ref="AI2742">_xlfn.IFS(AH2742&lt;=25,"Young",AH2742&lt;=50,"Adult",AH2742&gt;50,"Old")</f>
        <v>Adult</v>
      </c>
    </row>
    <row r="2743" spans="1:35" x14ac:dyDescent="0.35">
      <c r="A2743" s="11">
        <v>3308</v>
      </c>
      <c r="B2743" s="9">
        <v>44722</v>
      </c>
      <c r="C2743" s="10">
        <f t="shared" ca="1" si="42"/>
        <v>3.9444444444444446</v>
      </c>
      <c r="D2743" s="11" t="s">
        <v>27</v>
      </c>
      <c r="E2743" s="11" t="s">
        <v>68</v>
      </c>
      <c r="F2743" s="11" t="s">
        <v>29</v>
      </c>
      <c r="G2743" s="11" t="s">
        <v>30</v>
      </c>
      <c r="H2743" s="11" t="s">
        <v>31</v>
      </c>
      <c r="I2743" s="11" t="s">
        <v>32</v>
      </c>
      <c r="J2743" s="11" t="s">
        <v>33</v>
      </c>
      <c r="K2743" s="11" t="s">
        <v>57</v>
      </c>
      <c r="L2743" s="9">
        <v>36121</v>
      </c>
      <c r="M2743" s="11" t="s">
        <v>35</v>
      </c>
      <c r="N2743" s="11" t="s">
        <v>36</v>
      </c>
      <c r="O2743" s="11" t="s">
        <v>71</v>
      </c>
      <c r="P2743" s="11" t="s">
        <v>66</v>
      </c>
      <c r="Q2743" s="11" t="s">
        <v>39</v>
      </c>
      <c r="R2743" s="11" cm="1">
        <f t="array" ref="R2743">_xlfn.IFS(Table3[[#This Row],[Performance Levels]]="Exceeds",4,Table3[[#This Row],[Performance Levels]]="Fully Meets",3,Table3[[#This Row],[Performance Levels]]="PIP",1,Table3[[#This Row],[Performance Levels]]="Needs Improvement",2)</f>
        <v>3</v>
      </c>
      <c r="S2743" s="11">
        <v>3</v>
      </c>
      <c r="T2743" s="11" t="str" cm="1">
        <f t="array" ref="T2743">_xlfn.IFS(S2743&lt;=2,"Excellent",S2743=3,"Average",S2743&lt;=5,"Poor")</f>
        <v>Average</v>
      </c>
      <c r="U2743" s="9">
        <v>44931</v>
      </c>
      <c r="V2743" s="11">
        <v>1</v>
      </c>
      <c r="W2743" s="11" t="str" cm="1">
        <f t="array" ref="W2743">_xlfn.IFS(S2743&lt;=2,"High",S2743=3,"Moderate",S2743&lt;=5,"Low")</f>
        <v>Moderate</v>
      </c>
      <c r="X2743" s="11">
        <v>3</v>
      </c>
      <c r="Y2743" s="11" t="str" cm="1">
        <f t="array" ref="Y2743">_xlfn.IFS(S2743&lt;=2,"High",S2743=3,"Moderate",S2743&lt;=5,"Low")</f>
        <v>Moderate</v>
      </c>
      <c r="Z2743" s="11">
        <v>2</v>
      </c>
      <c r="AA2743" s="11" t="str" cm="1">
        <f t="array" ref="AA2743">_xlfn.IFS(S2743&lt;=2,"High",S2743=3,"Moderate",S2743&lt;=5,"Low")</f>
        <v>Moderate</v>
      </c>
      <c r="AB2743" s="9">
        <v>45021</v>
      </c>
      <c r="AC2743" s="11" t="s">
        <v>61</v>
      </c>
      <c r="AD2743" s="11" t="s">
        <v>41</v>
      </c>
      <c r="AE2743" s="11" t="s">
        <v>72</v>
      </c>
      <c r="AF2743" s="11">
        <v>4</v>
      </c>
      <c r="AG2743" s="12">
        <v>864.47</v>
      </c>
      <c r="AH2743" s="11">
        <v>24</v>
      </c>
      <c r="AI2743" s="11" t="str" cm="1">
        <f t="array" ref="AI2743">_xlfn.IFS(AH2743&lt;=25,"Young",AH2743&lt;=50,"Adult",AH2743&gt;50,"Old")</f>
        <v>Young</v>
      </c>
    </row>
    <row r="2744" spans="1:35" x14ac:dyDescent="0.35">
      <c r="A2744" s="7">
        <v>3309</v>
      </c>
      <c r="B2744" s="5">
        <v>44122</v>
      </c>
      <c r="C2744" s="6">
        <f t="shared" ca="1" si="42"/>
        <v>5.5888888888888886</v>
      </c>
      <c r="D2744" s="7" t="s">
        <v>27</v>
      </c>
      <c r="E2744" s="7" t="s">
        <v>28</v>
      </c>
      <c r="F2744" s="7" t="s">
        <v>29</v>
      </c>
      <c r="G2744" s="7" t="s">
        <v>45</v>
      </c>
      <c r="H2744" s="7" t="s">
        <v>55</v>
      </c>
      <c r="I2744" s="7" t="s">
        <v>45</v>
      </c>
      <c r="J2744" s="7" t="s">
        <v>33</v>
      </c>
      <c r="K2744" s="7" t="s">
        <v>34</v>
      </c>
      <c r="L2744" s="5">
        <v>36633</v>
      </c>
      <c r="M2744" s="7" t="s">
        <v>35</v>
      </c>
      <c r="N2744" s="7" t="s">
        <v>36</v>
      </c>
      <c r="O2744" s="7" t="s">
        <v>37</v>
      </c>
      <c r="P2744" s="7" t="s">
        <v>60</v>
      </c>
      <c r="Q2744" s="7" t="s">
        <v>39</v>
      </c>
      <c r="R2744" s="7" cm="1">
        <f t="array" ref="R2744">_xlfn.IFS(Table3[[#This Row],[Performance Levels]]="Exceeds",4,Table3[[#This Row],[Performance Levels]]="Fully Meets",3,Table3[[#This Row],[Performance Levels]]="PIP",1,Table3[[#This Row],[Performance Levels]]="Needs Improvement",2)</f>
        <v>3</v>
      </c>
      <c r="S2744" s="7">
        <v>1</v>
      </c>
      <c r="T2744" s="7" t="str" cm="1">
        <f t="array" ref="T2744">_xlfn.IFS(S2744&lt;=2,"Excellent",S2744=3,"Average",S2744&lt;=5,"Poor")</f>
        <v>Excellent</v>
      </c>
      <c r="U2744" s="5">
        <v>45077</v>
      </c>
      <c r="V2744" s="7">
        <v>2</v>
      </c>
      <c r="W2744" s="7" t="str" cm="1">
        <f t="array" ref="W2744">_xlfn.IFS(S2744&lt;=2,"High",S2744=3,"Moderate",S2744&lt;=5,"Low")</f>
        <v>High</v>
      </c>
      <c r="X2744" s="7">
        <v>3</v>
      </c>
      <c r="Y2744" s="7" t="str" cm="1">
        <f t="array" ref="Y2744">_xlfn.IFS(S2744&lt;=2,"High",S2744=3,"Moderate",S2744&lt;=5,"Low")</f>
        <v>High</v>
      </c>
      <c r="Z2744" s="7">
        <v>5</v>
      </c>
      <c r="AA2744" s="7" t="str" cm="1">
        <f t="array" ref="AA2744">_xlfn.IFS(S2744&lt;=2,"High",S2744=3,"Moderate",S2744&lt;=5,"Low")</f>
        <v>High</v>
      </c>
      <c r="AB2744" s="5">
        <v>44819</v>
      </c>
      <c r="AC2744" s="7" t="s">
        <v>49</v>
      </c>
      <c r="AD2744" s="7" t="s">
        <v>50</v>
      </c>
      <c r="AE2744" s="7" t="s">
        <v>62</v>
      </c>
      <c r="AF2744" s="7">
        <v>3</v>
      </c>
      <c r="AG2744" s="8">
        <v>547.86</v>
      </c>
      <c r="AH2744" s="7">
        <v>20</v>
      </c>
      <c r="AI2744" s="7" t="str" cm="1">
        <f t="array" ref="AI2744">_xlfn.IFS(AH2744&lt;=25,"Young",AH2744&lt;=50,"Adult",AH2744&gt;50,"Old")</f>
        <v>Young</v>
      </c>
    </row>
    <row r="2745" spans="1:35" x14ac:dyDescent="0.35">
      <c r="A2745" s="11">
        <v>3310</v>
      </c>
      <c r="B2745" s="9">
        <v>44594</v>
      </c>
      <c r="C2745" s="10">
        <f t="shared" ca="1" si="42"/>
        <v>4.3</v>
      </c>
      <c r="D2745" s="11" t="s">
        <v>27</v>
      </c>
      <c r="E2745" s="11" t="s">
        <v>84</v>
      </c>
      <c r="F2745" s="11" t="s">
        <v>29</v>
      </c>
      <c r="G2745" s="11" t="s">
        <v>45</v>
      </c>
      <c r="H2745" s="11" t="s">
        <v>55</v>
      </c>
      <c r="I2745" s="11" t="s">
        <v>45</v>
      </c>
      <c r="J2745" s="11" t="s">
        <v>33</v>
      </c>
      <c r="K2745" s="11" t="s">
        <v>81</v>
      </c>
      <c r="L2745" s="9">
        <v>27600</v>
      </c>
      <c r="M2745" s="11" t="s">
        <v>35</v>
      </c>
      <c r="N2745" s="11" t="s">
        <v>36</v>
      </c>
      <c r="O2745" s="11" t="s">
        <v>83</v>
      </c>
      <c r="P2745" s="11" t="s">
        <v>66</v>
      </c>
      <c r="Q2745" s="11" t="s">
        <v>39</v>
      </c>
      <c r="R2745" s="11" cm="1">
        <f t="array" ref="R2745">_xlfn.IFS(Table3[[#This Row],[Performance Levels]]="Exceeds",4,Table3[[#This Row],[Performance Levels]]="Fully Meets",3,Table3[[#This Row],[Performance Levels]]="PIP",1,Table3[[#This Row],[Performance Levels]]="Needs Improvement",2)</f>
        <v>3</v>
      </c>
      <c r="S2745" s="11">
        <v>3</v>
      </c>
      <c r="T2745" s="11" t="str" cm="1">
        <f t="array" ref="T2745">_xlfn.IFS(S2745&lt;=2,"Excellent",S2745=3,"Average",S2745&lt;=5,"Poor")</f>
        <v>Average</v>
      </c>
      <c r="U2745" s="9">
        <v>44869</v>
      </c>
      <c r="V2745" s="11">
        <v>4</v>
      </c>
      <c r="W2745" s="11" t="str" cm="1">
        <f t="array" ref="W2745">_xlfn.IFS(S2745&lt;=2,"High",S2745=3,"Moderate",S2745&lt;=5,"Low")</f>
        <v>Moderate</v>
      </c>
      <c r="X2745" s="11">
        <v>5</v>
      </c>
      <c r="Y2745" s="11" t="str" cm="1">
        <f t="array" ref="Y2745">_xlfn.IFS(S2745&lt;=2,"High",S2745=3,"Moderate",S2745&lt;=5,"Low")</f>
        <v>Moderate</v>
      </c>
      <c r="Z2745" s="11">
        <v>5</v>
      </c>
      <c r="AA2745" s="11" t="str" cm="1">
        <f t="array" ref="AA2745">_xlfn.IFS(S2745&lt;=2,"High",S2745=3,"Moderate",S2745&lt;=5,"Low")</f>
        <v>Moderate</v>
      </c>
      <c r="AB2745" s="9">
        <v>45129</v>
      </c>
      <c r="AC2745" s="11" t="s">
        <v>61</v>
      </c>
      <c r="AD2745" s="11" t="s">
        <v>50</v>
      </c>
      <c r="AE2745" s="11" t="s">
        <v>51</v>
      </c>
      <c r="AF2745" s="11">
        <v>3</v>
      </c>
      <c r="AG2745" s="12">
        <v>514.23</v>
      </c>
      <c r="AH2745" s="11">
        <v>47</v>
      </c>
      <c r="AI2745" s="11" t="str" cm="1">
        <f t="array" ref="AI2745">_xlfn.IFS(AH2745&lt;=25,"Young",AH2745&lt;=50,"Adult",AH2745&gt;50,"Old")</f>
        <v>Adult</v>
      </c>
    </row>
    <row r="2746" spans="1:35" x14ac:dyDescent="0.35">
      <c r="A2746" s="7">
        <v>3311</v>
      </c>
      <c r="B2746" s="5">
        <v>44364</v>
      </c>
      <c r="C2746" s="6">
        <f t="shared" ca="1" si="42"/>
        <v>4.9249999999999998</v>
      </c>
      <c r="D2746" s="7" t="s">
        <v>27</v>
      </c>
      <c r="E2746" s="7" t="s">
        <v>43</v>
      </c>
      <c r="F2746" s="7" t="s">
        <v>29</v>
      </c>
      <c r="G2746" s="7" t="s">
        <v>30</v>
      </c>
      <c r="H2746" s="7" t="s">
        <v>44</v>
      </c>
      <c r="I2746" s="7" t="s">
        <v>32</v>
      </c>
      <c r="J2746" s="7" t="s">
        <v>33</v>
      </c>
      <c r="K2746" s="7" t="s">
        <v>69</v>
      </c>
      <c r="L2746" s="5">
        <v>27100</v>
      </c>
      <c r="M2746" s="7" t="s">
        <v>35</v>
      </c>
      <c r="N2746" s="7" t="s">
        <v>36</v>
      </c>
      <c r="O2746" s="7" t="s">
        <v>71</v>
      </c>
      <c r="P2746" s="7" t="s">
        <v>38</v>
      </c>
      <c r="Q2746" s="7" t="s">
        <v>39</v>
      </c>
      <c r="R2746" s="7" cm="1">
        <f t="array" ref="R2746">_xlfn.IFS(Table3[[#This Row],[Performance Levels]]="Exceeds",4,Table3[[#This Row],[Performance Levels]]="Fully Meets",3,Table3[[#This Row],[Performance Levels]]="PIP",1,Table3[[#This Row],[Performance Levels]]="Needs Improvement",2)</f>
        <v>3</v>
      </c>
      <c r="S2746" s="7">
        <v>4</v>
      </c>
      <c r="T2746" s="7" t="str" cm="1">
        <f t="array" ref="T2746">_xlfn.IFS(S2746&lt;=2,"Excellent",S2746=3,"Average",S2746&lt;=5,"Poor")</f>
        <v>Poor</v>
      </c>
      <c r="U2746" s="5">
        <v>45138</v>
      </c>
      <c r="V2746" s="7">
        <v>5</v>
      </c>
      <c r="W2746" s="7" t="str" cm="1">
        <f t="array" ref="W2746">_xlfn.IFS(S2746&lt;=2,"High",S2746=3,"Moderate",S2746&lt;=5,"Low")</f>
        <v>Low</v>
      </c>
      <c r="X2746" s="7">
        <v>2</v>
      </c>
      <c r="Y2746" s="7" t="str" cm="1">
        <f t="array" ref="Y2746">_xlfn.IFS(S2746&lt;=2,"High",S2746=3,"Moderate",S2746&lt;=5,"Low")</f>
        <v>Low</v>
      </c>
      <c r="Z2746" s="7">
        <v>1</v>
      </c>
      <c r="AA2746" s="7" t="str" cm="1">
        <f t="array" ref="AA2746">_xlfn.IFS(S2746&lt;=2,"High",S2746=3,"Moderate",S2746&lt;=5,"Low")</f>
        <v>Low</v>
      </c>
      <c r="AB2746" s="5">
        <v>44905</v>
      </c>
      <c r="AC2746" s="7" t="s">
        <v>91</v>
      </c>
      <c r="AD2746" s="7" t="s">
        <v>41</v>
      </c>
      <c r="AE2746" s="7" t="s">
        <v>72</v>
      </c>
      <c r="AF2746" s="7">
        <v>3</v>
      </c>
      <c r="AG2746" s="8">
        <v>773.82</v>
      </c>
      <c r="AH2746" s="7">
        <v>47</v>
      </c>
      <c r="AI2746" s="7" t="str" cm="1">
        <f t="array" ref="AI2746">_xlfn.IFS(AH2746&lt;=25,"Young",AH2746&lt;=50,"Adult",AH2746&gt;50,"Old")</f>
        <v>Adult</v>
      </c>
    </row>
    <row r="2747" spans="1:35" x14ac:dyDescent="0.35">
      <c r="A2747" s="11">
        <v>3312</v>
      </c>
      <c r="B2747" s="9">
        <v>43435</v>
      </c>
      <c r="C2747" s="10">
        <f t="shared" ca="1" si="42"/>
        <v>7.4694444444444441</v>
      </c>
      <c r="D2747" s="11" t="s">
        <v>27</v>
      </c>
      <c r="E2747" s="11" t="s">
        <v>86</v>
      </c>
      <c r="F2747" s="11" t="s">
        <v>29</v>
      </c>
      <c r="G2747" s="11" t="s">
        <v>45</v>
      </c>
      <c r="H2747" s="11" t="s">
        <v>31</v>
      </c>
      <c r="I2747" s="11" t="s">
        <v>32</v>
      </c>
      <c r="J2747" s="11" t="s">
        <v>33</v>
      </c>
      <c r="K2747" s="11" t="s">
        <v>78</v>
      </c>
      <c r="L2747" s="9">
        <v>53447</v>
      </c>
      <c r="M2747" s="11" t="s">
        <v>35</v>
      </c>
      <c r="N2747" s="11" t="s">
        <v>47</v>
      </c>
      <c r="O2747" s="11" t="s">
        <v>48</v>
      </c>
      <c r="P2747" s="11" t="s">
        <v>66</v>
      </c>
      <c r="Q2747" s="11" t="s">
        <v>39</v>
      </c>
      <c r="R2747" s="11" cm="1">
        <f t="array" ref="R2747">_xlfn.IFS(Table3[[#This Row],[Performance Levels]]="Exceeds",4,Table3[[#This Row],[Performance Levels]]="Fully Meets",3,Table3[[#This Row],[Performance Levels]]="PIP",1,Table3[[#This Row],[Performance Levels]]="Needs Improvement",2)</f>
        <v>3</v>
      </c>
      <c r="S2747" s="11">
        <v>4</v>
      </c>
      <c r="T2747" s="11" t="str" cm="1">
        <f t="array" ref="T2747">_xlfn.IFS(S2747&lt;=2,"Excellent",S2747=3,"Average",S2747&lt;=5,"Poor")</f>
        <v>Poor</v>
      </c>
      <c r="U2747" s="9">
        <v>45091</v>
      </c>
      <c r="V2747" s="11">
        <v>3</v>
      </c>
      <c r="W2747" s="11" t="str" cm="1">
        <f t="array" ref="W2747">_xlfn.IFS(S2747&lt;=2,"High",S2747=3,"Moderate",S2747&lt;=5,"Low")</f>
        <v>Low</v>
      </c>
      <c r="X2747" s="11">
        <v>1</v>
      </c>
      <c r="Y2747" s="11" t="str" cm="1">
        <f t="array" ref="Y2747">_xlfn.IFS(S2747&lt;=2,"High",S2747=3,"Moderate",S2747&lt;=5,"Low")</f>
        <v>Low</v>
      </c>
      <c r="Z2747" s="11">
        <v>4</v>
      </c>
      <c r="AA2747" s="11" t="str" cm="1">
        <f t="array" ref="AA2747">_xlfn.IFS(S2747&lt;=2,"High",S2747=3,"Moderate",S2747&lt;=5,"Low")</f>
        <v>Low</v>
      </c>
      <c r="AB2747" s="9">
        <v>44876</v>
      </c>
      <c r="AC2747" s="11" t="s">
        <v>91</v>
      </c>
      <c r="AD2747" s="11" t="s">
        <v>41</v>
      </c>
      <c r="AE2747" s="11" t="s">
        <v>42</v>
      </c>
      <c r="AF2747" s="11">
        <v>4</v>
      </c>
      <c r="AG2747" s="12">
        <v>760.81</v>
      </c>
      <c r="AH2747" s="11">
        <v>72</v>
      </c>
      <c r="AI2747" s="11" t="str" cm="1">
        <f t="array" ref="AI2747">_xlfn.IFS(AH2747&lt;=25,"Young",AH2747&lt;=50,"Adult",AH2747&gt;50,"Old")</f>
        <v>Old</v>
      </c>
    </row>
    <row r="2748" spans="1:35" x14ac:dyDescent="0.35">
      <c r="A2748" s="7">
        <v>3313</v>
      </c>
      <c r="B2748" s="5">
        <v>44325</v>
      </c>
      <c r="C2748" s="6">
        <f t="shared" ca="1" si="42"/>
        <v>5.0305555555555559</v>
      </c>
      <c r="D2748" s="7" t="s">
        <v>27</v>
      </c>
      <c r="E2748" s="7" t="s">
        <v>63</v>
      </c>
      <c r="F2748" s="7" t="s">
        <v>29</v>
      </c>
      <c r="G2748" s="7" t="s">
        <v>54</v>
      </c>
      <c r="H2748" s="7" t="s">
        <v>55</v>
      </c>
      <c r="I2748" s="7" t="s">
        <v>54</v>
      </c>
      <c r="J2748" s="7" t="s">
        <v>33</v>
      </c>
      <c r="K2748" s="7" t="s">
        <v>100</v>
      </c>
      <c r="L2748" s="5">
        <v>27806</v>
      </c>
      <c r="M2748" s="7" t="s">
        <v>35</v>
      </c>
      <c r="N2748" s="7" t="s">
        <v>47</v>
      </c>
      <c r="O2748" s="7" t="s">
        <v>48</v>
      </c>
      <c r="P2748" s="7" t="s">
        <v>66</v>
      </c>
      <c r="Q2748" s="7" t="s">
        <v>39</v>
      </c>
      <c r="R2748" s="7" cm="1">
        <f t="array" ref="R2748">_xlfn.IFS(Table3[[#This Row],[Performance Levels]]="Exceeds",4,Table3[[#This Row],[Performance Levels]]="Fully Meets",3,Table3[[#This Row],[Performance Levels]]="PIP",1,Table3[[#This Row],[Performance Levels]]="Needs Improvement",2)</f>
        <v>3</v>
      </c>
      <c r="S2748" s="7">
        <v>3</v>
      </c>
      <c r="T2748" s="7" t="str" cm="1">
        <f t="array" ref="T2748">_xlfn.IFS(S2748&lt;=2,"Excellent",S2748=3,"Average",S2748&lt;=5,"Poor")</f>
        <v>Average</v>
      </c>
      <c r="U2748" s="5">
        <v>45077</v>
      </c>
      <c r="V2748" s="7">
        <v>1</v>
      </c>
      <c r="W2748" s="7" t="str" cm="1">
        <f t="array" ref="W2748">_xlfn.IFS(S2748&lt;=2,"High",S2748=3,"Moderate",S2748&lt;=5,"Low")</f>
        <v>Moderate</v>
      </c>
      <c r="X2748" s="7">
        <v>2</v>
      </c>
      <c r="Y2748" s="7" t="str" cm="1">
        <f t="array" ref="Y2748">_xlfn.IFS(S2748&lt;=2,"High",S2748=3,"Moderate",S2748&lt;=5,"Low")</f>
        <v>Moderate</v>
      </c>
      <c r="Z2748" s="7">
        <v>2</v>
      </c>
      <c r="AA2748" s="7" t="str" cm="1">
        <f t="array" ref="AA2748">_xlfn.IFS(S2748&lt;=2,"High",S2748=3,"Moderate",S2748&lt;=5,"Low")</f>
        <v>Moderate</v>
      </c>
      <c r="AB2748" s="5">
        <v>45015</v>
      </c>
      <c r="AC2748" s="7" t="s">
        <v>67</v>
      </c>
      <c r="AD2748" s="7" t="s">
        <v>41</v>
      </c>
      <c r="AE2748" s="7" t="s">
        <v>42</v>
      </c>
      <c r="AF2748" s="7">
        <v>1</v>
      </c>
      <c r="AG2748" s="8">
        <v>705.95</v>
      </c>
      <c r="AH2748" s="7">
        <v>45</v>
      </c>
      <c r="AI2748" s="7" t="str" cm="1">
        <f t="array" ref="AI2748">_xlfn.IFS(AH2748&lt;=25,"Young",AH2748&lt;=50,"Adult",AH2748&gt;50,"Old")</f>
        <v>Adult</v>
      </c>
    </row>
    <row r="2749" spans="1:35" x14ac:dyDescent="0.35">
      <c r="A2749" s="11">
        <v>3314</v>
      </c>
      <c r="B2749" s="9">
        <v>43466</v>
      </c>
      <c r="C2749" s="10">
        <f t="shared" ca="1" si="42"/>
        <v>7.3861111111111111</v>
      </c>
      <c r="D2749" s="11" t="s">
        <v>27</v>
      </c>
      <c r="E2749" s="11" t="s">
        <v>93</v>
      </c>
      <c r="F2749" s="11" t="s">
        <v>29</v>
      </c>
      <c r="G2749" s="11" t="s">
        <v>45</v>
      </c>
      <c r="H2749" s="11" t="s">
        <v>44</v>
      </c>
      <c r="I2749" s="11" t="s">
        <v>32</v>
      </c>
      <c r="J2749" s="11" t="s">
        <v>33</v>
      </c>
      <c r="K2749" s="11" t="s">
        <v>74</v>
      </c>
      <c r="L2749" s="9">
        <v>20356</v>
      </c>
      <c r="M2749" s="11" t="s">
        <v>35</v>
      </c>
      <c r="N2749" s="11" t="s">
        <v>47</v>
      </c>
      <c r="O2749" s="11" t="s">
        <v>59</v>
      </c>
      <c r="P2749" s="11" t="s">
        <v>38</v>
      </c>
      <c r="Q2749" s="11" t="s">
        <v>39</v>
      </c>
      <c r="R2749" s="11" cm="1">
        <f t="array" ref="R2749">_xlfn.IFS(Table3[[#This Row],[Performance Levels]]="Exceeds",4,Table3[[#This Row],[Performance Levels]]="Fully Meets",3,Table3[[#This Row],[Performance Levels]]="PIP",1,Table3[[#This Row],[Performance Levels]]="Needs Improvement",2)</f>
        <v>3</v>
      </c>
      <c r="S2749" s="11">
        <v>4</v>
      </c>
      <c r="T2749" s="11" t="str" cm="1">
        <f t="array" ref="T2749">_xlfn.IFS(S2749&lt;=2,"Excellent",S2749=3,"Average",S2749&lt;=5,"Poor")</f>
        <v>Poor</v>
      </c>
      <c r="U2749" s="9">
        <v>44956</v>
      </c>
      <c r="V2749" s="11">
        <v>1</v>
      </c>
      <c r="W2749" s="11" t="str" cm="1">
        <f t="array" ref="W2749">_xlfn.IFS(S2749&lt;=2,"High",S2749=3,"Moderate",S2749&lt;=5,"Low")</f>
        <v>Low</v>
      </c>
      <c r="X2749" s="11">
        <v>4</v>
      </c>
      <c r="Y2749" s="11" t="str" cm="1">
        <f t="array" ref="Y2749">_xlfn.IFS(S2749&lt;=2,"High",S2749=3,"Moderate",S2749&lt;=5,"Low")</f>
        <v>Low</v>
      </c>
      <c r="Z2749" s="11">
        <v>1</v>
      </c>
      <c r="AA2749" s="11" t="str" cm="1">
        <f t="array" ref="AA2749">_xlfn.IFS(S2749&lt;=2,"High",S2749=3,"Moderate",S2749&lt;=5,"Low")</f>
        <v>Low</v>
      </c>
      <c r="AB2749" s="9">
        <v>45087</v>
      </c>
      <c r="AC2749" s="11" t="s">
        <v>49</v>
      </c>
      <c r="AD2749" s="11" t="s">
        <v>50</v>
      </c>
      <c r="AE2749" s="11" t="s">
        <v>51</v>
      </c>
      <c r="AF2749" s="11">
        <v>2</v>
      </c>
      <c r="AG2749" s="12">
        <v>651.52</v>
      </c>
      <c r="AH2749" s="11">
        <v>64</v>
      </c>
      <c r="AI2749" s="11" t="str" cm="1">
        <f t="array" ref="AI2749">_xlfn.IFS(AH2749&lt;=25,"Young",AH2749&lt;=50,"Adult",AH2749&gt;50,"Old")</f>
        <v>Old</v>
      </c>
    </row>
    <row r="2750" spans="1:35" x14ac:dyDescent="0.35">
      <c r="A2750" s="7">
        <v>3315</v>
      </c>
      <c r="B2750" s="5">
        <v>43386</v>
      </c>
      <c r="C2750" s="6">
        <f t="shared" ca="1" si="42"/>
        <v>7.6027777777777779</v>
      </c>
      <c r="D2750" s="7" t="s">
        <v>27</v>
      </c>
      <c r="E2750" s="7" t="s">
        <v>73</v>
      </c>
      <c r="F2750" s="7" t="s">
        <v>107</v>
      </c>
      <c r="G2750" s="7" t="s">
        <v>54</v>
      </c>
      <c r="H2750" s="7" t="s">
        <v>31</v>
      </c>
      <c r="I2750" s="7" t="s">
        <v>32</v>
      </c>
      <c r="J2750" s="7" t="s">
        <v>33</v>
      </c>
      <c r="K2750" s="7" t="s">
        <v>69</v>
      </c>
      <c r="L2750" s="5">
        <v>20925</v>
      </c>
      <c r="M2750" s="7" t="s">
        <v>35</v>
      </c>
      <c r="N2750" s="7" t="s">
        <v>36</v>
      </c>
      <c r="O2750" s="7" t="s">
        <v>59</v>
      </c>
      <c r="P2750" s="7" t="s">
        <v>38</v>
      </c>
      <c r="Q2750" s="7" t="s">
        <v>39</v>
      </c>
      <c r="R2750" s="7" cm="1">
        <f t="array" ref="R2750">_xlfn.IFS(Table3[[#This Row],[Performance Levels]]="Exceeds",4,Table3[[#This Row],[Performance Levels]]="Fully Meets",3,Table3[[#This Row],[Performance Levels]]="PIP",1,Table3[[#This Row],[Performance Levels]]="Needs Improvement",2)</f>
        <v>3</v>
      </c>
      <c r="S2750" s="7">
        <v>3</v>
      </c>
      <c r="T2750" s="7" t="str" cm="1">
        <f t="array" ref="T2750">_xlfn.IFS(S2750&lt;=2,"Excellent",S2750=3,"Average",S2750&lt;=5,"Poor")</f>
        <v>Average</v>
      </c>
      <c r="U2750" s="5">
        <v>45097</v>
      </c>
      <c r="V2750" s="7">
        <v>5</v>
      </c>
      <c r="W2750" s="7" t="str" cm="1">
        <f t="array" ref="W2750">_xlfn.IFS(S2750&lt;=2,"High",S2750=3,"Moderate",S2750&lt;=5,"Low")</f>
        <v>Moderate</v>
      </c>
      <c r="X2750" s="7">
        <v>3</v>
      </c>
      <c r="Y2750" s="7" t="str" cm="1">
        <f t="array" ref="Y2750">_xlfn.IFS(S2750&lt;=2,"High",S2750=3,"Moderate",S2750&lt;=5,"Low")</f>
        <v>Moderate</v>
      </c>
      <c r="Z2750" s="7">
        <v>4</v>
      </c>
      <c r="AA2750" s="7" t="str" cm="1">
        <f t="array" ref="AA2750">_xlfn.IFS(S2750&lt;=2,"High",S2750=3,"Moderate",S2750&lt;=5,"Low")</f>
        <v>Moderate</v>
      </c>
      <c r="AB2750" s="5">
        <v>44960</v>
      </c>
      <c r="AC2750" s="7" t="s">
        <v>40</v>
      </c>
      <c r="AD2750" s="7" t="s">
        <v>41</v>
      </c>
      <c r="AE2750" s="7" t="s">
        <v>51</v>
      </c>
      <c r="AF2750" s="7">
        <v>1</v>
      </c>
      <c r="AG2750" s="8">
        <v>976.59</v>
      </c>
      <c r="AH2750" s="7">
        <v>61</v>
      </c>
      <c r="AI2750" s="7" t="str" cm="1">
        <f t="array" ref="AI2750">_xlfn.IFS(AH2750&lt;=25,"Young",AH2750&lt;=50,"Adult",AH2750&gt;50,"Old")</f>
        <v>Old</v>
      </c>
    </row>
    <row r="2751" spans="1:35" x14ac:dyDescent="0.35">
      <c r="A2751" s="11">
        <v>3317</v>
      </c>
      <c r="B2751" s="9">
        <v>44637</v>
      </c>
      <c r="C2751" s="10">
        <f t="shared" ca="1" si="42"/>
        <v>4.1749999999999998</v>
      </c>
      <c r="D2751" s="11" t="s">
        <v>27</v>
      </c>
      <c r="E2751" s="11" t="s">
        <v>53</v>
      </c>
      <c r="F2751" s="11" t="s">
        <v>29</v>
      </c>
      <c r="G2751" s="11" t="s">
        <v>45</v>
      </c>
      <c r="H2751" s="11" t="s">
        <v>31</v>
      </c>
      <c r="I2751" s="11" t="s">
        <v>54</v>
      </c>
      <c r="J2751" s="11" t="s">
        <v>33</v>
      </c>
      <c r="K2751" s="11" t="s">
        <v>34</v>
      </c>
      <c r="L2751" s="9">
        <v>30414</v>
      </c>
      <c r="M2751" s="11" t="s">
        <v>35</v>
      </c>
      <c r="N2751" s="11" t="s">
        <v>36</v>
      </c>
      <c r="O2751" s="11" t="s">
        <v>59</v>
      </c>
      <c r="P2751" s="11" t="s">
        <v>60</v>
      </c>
      <c r="Q2751" s="11" t="s">
        <v>39</v>
      </c>
      <c r="R2751" s="11" cm="1">
        <f t="array" ref="R2751">_xlfn.IFS(Table3[[#This Row],[Performance Levels]]="Exceeds",4,Table3[[#This Row],[Performance Levels]]="Fully Meets",3,Table3[[#This Row],[Performance Levels]]="PIP",1,Table3[[#This Row],[Performance Levels]]="Needs Improvement",2)</f>
        <v>3</v>
      </c>
      <c r="S2751" s="11">
        <v>3</v>
      </c>
      <c r="T2751" s="11" t="str" cm="1">
        <f t="array" ref="T2751">_xlfn.IFS(S2751&lt;=2,"Excellent",S2751=3,"Average",S2751&lt;=5,"Poor")</f>
        <v>Average</v>
      </c>
      <c r="U2751" s="9">
        <v>44996</v>
      </c>
      <c r="V2751" s="11">
        <v>1</v>
      </c>
      <c r="W2751" s="11" t="str" cm="1">
        <f t="array" ref="W2751">_xlfn.IFS(S2751&lt;=2,"High",S2751=3,"Moderate",S2751&lt;=5,"Low")</f>
        <v>Moderate</v>
      </c>
      <c r="X2751" s="11">
        <v>5</v>
      </c>
      <c r="Y2751" s="11" t="str" cm="1">
        <f t="array" ref="Y2751">_xlfn.IFS(S2751&lt;=2,"High",S2751=3,"Moderate",S2751&lt;=5,"Low")</f>
        <v>Moderate</v>
      </c>
      <c r="Z2751" s="11">
        <v>5</v>
      </c>
      <c r="AA2751" s="11" t="str" cm="1">
        <f t="array" ref="AA2751">_xlfn.IFS(S2751&lt;=2,"High",S2751=3,"Moderate",S2751&lt;=5,"Low")</f>
        <v>Moderate</v>
      </c>
      <c r="AB2751" s="9">
        <v>44915</v>
      </c>
      <c r="AC2751" s="11" t="s">
        <v>49</v>
      </c>
      <c r="AD2751" s="11" t="s">
        <v>50</v>
      </c>
      <c r="AE2751" s="11" t="s">
        <v>72</v>
      </c>
      <c r="AF2751" s="11">
        <v>1</v>
      </c>
      <c r="AG2751" s="12">
        <v>870.15</v>
      </c>
      <c r="AH2751" s="11">
        <v>39</v>
      </c>
      <c r="AI2751" s="11" t="str" cm="1">
        <f t="array" ref="AI2751">_xlfn.IFS(AH2751&lt;=25,"Young",AH2751&lt;=50,"Adult",AH2751&gt;50,"Old")</f>
        <v>Adult</v>
      </c>
    </row>
    <row r="2752" spans="1:35" x14ac:dyDescent="0.35">
      <c r="A2752" s="7">
        <v>3319</v>
      </c>
      <c r="B2752" s="5">
        <v>43747</v>
      </c>
      <c r="C2752" s="6">
        <f t="shared" ca="1" si="42"/>
        <v>6.6138888888888889</v>
      </c>
      <c r="D2752" s="7" t="s">
        <v>105</v>
      </c>
      <c r="E2752" s="7" t="s">
        <v>80</v>
      </c>
      <c r="F2752" s="7" t="s">
        <v>29</v>
      </c>
      <c r="G2752" s="7" t="s">
        <v>54</v>
      </c>
      <c r="H2752" s="7" t="s">
        <v>55</v>
      </c>
      <c r="I2752" s="7" t="s">
        <v>32</v>
      </c>
      <c r="J2752" s="7" t="s">
        <v>33</v>
      </c>
      <c r="K2752" s="7" t="s">
        <v>69</v>
      </c>
      <c r="L2752" s="5">
        <v>23036</v>
      </c>
      <c r="M2752" s="7" t="s">
        <v>35</v>
      </c>
      <c r="N2752" s="7" t="s">
        <v>36</v>
      </c>
      <c r="O2752" s="7" t="s">
        <v>48</v>
      </c>
      <c r="P2752" s="7" t="s">
        <v>66</v>
      </c>
      <c r="Q2752" s="7" t="s">
        <v>39</v>
      </c>
      <c r="R2752" s="7" cm="1">
        <f t="array" ref="R2752">_xlfn.IFS(Table3[[#This Row],[Performance Levels]]="Exceeds",4,Table3[[#This Row],[Performance Levels]]="Fully Meets",3,Table3[[#This Row],[Performance Levels]]="PIP",1,Table3[[#This Row],[Performance Levels]]="Needs Improvement",2)</f>
        <v>3</v>
      </c>
      <c r="S2752" s="7">
        <v>3</v>
      </c>
      <c r="T2752" s="7" t="str" cm="1">
        <f t="array" ref="T2752">_xlfn.IFS(S2752&lt;=2,"Excellent",S2752=3,"Average",S2752&lt;=5,"Poor")</f>
        <v>Average</v>
      </c>
      <c r="U2752" s="5">
        <v>44778</v>
      </c>
      <c r="V2752" s="7">
        <v>5</v>
      </c>
      <c r="W2752" s="7" t="str" cm="1">
        <f t="array" ref="W2752">_xlfn.IFS(S2752&lt;=2,"High",S2752=3,"Moderate",S2752&lt;=5,"Low")</f>
        <v>Moderate</v>
      </c>
      <c r="X2752" s="7">
        <v>3</v>
      </c>
      <c r="Y2752" s="7" t="str" cm="1">
        <f t="array" ref="Y2752">_xlfn.IFS(S2752&lt;=2,"High",S2752=3,"Moderate",S2752&lt;=5,"Low")</f>
        <v>Moderate</v>
      </c>
      <c r="Z2752" s="7">
        <v>4</v>
      </c>
      <c r="AA2752" s="7" t="str" cm="1">
        <f t="array" ref="AA2752">_xlfn.IFS(S2752&lt;=2,"High",S2752=3,"Moderate",S2752&lt;=5,"Low")</f>
        <v>Moderate</v>
      </c>
      <c r="AB2752" s="5">
        <v>45104</v>
      </c>
      <c r="AC2752" s="7" t="s">
        <v>67</v>
      </c>
      <c r="AD2752" s="7" t="s">
        <v>41</v>
      </c>
      <c r="AE2752" s="7" t="s">
        <v>62</v>
      </c>
      <c r="AF2752" s="7">
        <v>2</v>
      </c>
      <c r="AG2752" s="8">
        <v>141.88</v>
      </c>
      <c r="AH2752" s="7">
        <v>56</v>
      </c>
      <c r="AI2752" s="7" t="str" cm="1">
        <f t="array" ref="AI2752">_xlfn.IFS(AH2752&lt;=25,"Young",AH2752&lt;=50,"Adult",AH2752&gt;50,"Old")</f>
        <v>Old</v>
      </c>
    </row>
    <row r="2753" spans="1:35" x14ac:dyDescent="0.35">
      <c r="A2753" s="11">
        <v>3320</v>
      </c>
      <c r="B2753" s="9">
        <v>43969</v>
      </c>
      <c r="C2753" s="10">
        <f t="shared" ca="1" si="42"/>
        <v>6.0055555555555555</v>
      </c>
      <c r="D2753" s="11" t="s">
        <v>105</v>
      </c>
      <c r="E2753" s="11" t="s">
        <v>53</v>
      </c>
      <c r="F2753" s="11" t="s">
        <v>29</v>
      </c>
      <c r="G2753" s="11" t="s">
        <v>45</v>
      </c>
      <c r="H2753" s="11" t="s">
        <v>44</v>
      </c>
      <c r="I2753" s="11" t="s">
        <v>45</v>
      </c>
      <c r="J2753" s="11" t="s">
        <v>33</v>
      </c>
      <c r="K2753" s="11" t="s">
        <v>64</v>
      </c>
      <c r="L2753" s="9">
        <v>25390</v>
      </c>
      <c r="M2753" s="11" t="s">
        <v>35</v>
      </c>
      <c r="N2753" s="11" t="s">
        <v>47</v>
      </c>
      <c r="O2753" s="11" t="s">
        <v>59</v>
      </c>
      <c r="P2753" s="11" t="s">
        <v>76</v>
      </c>
      <c r="Q2753" s="11" t="s">
        <v>39</v>
      </c>
      <c r="R2753" s="11" cm="1">
        <f t="array" ref="R2753">_xlfn.IFS(Table3[[#This Row],[Performance Levels]]="Exceeds",4,Table3[[#This Row],[Performance Levels]]="Fully Meets",3,Table3[[#This Row],[Performance Levels]]="PIP",1,Table3[[#This Row],[Performance Levels]]="Needs Improvement",2)</f>
        <v>3</v>
      </c>
      <c r="S2753" s="11">
        <v>5</v>
      </c>
      <c r="T2753" s="11" t="str" cm="1">
        <f t="array" ref="T2753">_xlfn.IFS(S2753&lt;=2,"Excellent",S2753=3,"Average",S2753&lt;=5,"Poor")</f>
        <v>Poor</v>
      </c>
      <c r="U2753" s="9">
        <v>44936</v>
      </c>
      <c r="V2753" s="11">
        <v>1</v>
      </c>
      <c r="W2753" s="11" t="str" cm="1">
        <f t="array" ref="W2753">_xlfn.IFS(S2753&lt;=2,"High",S2753=3,"Moderate",S2753&lt;=5,"Low")</f>
        <v>Low</v>
      </c>
      <c r="X2753" s="11">
        <v>4</v>
      </c>
      <c r="Y2753" s="11" t="str" cm="1">
        <f t="array" ref="Y2753">_xlfn.IFS(S2753&lt;=2,"High",S2753=3,"Moderate",S2753&lt;=5,"Low")</f>
        <v>Low</v>
      </c>
      <c r="Z2753" s="11">
        <v>4</v>
      </c>
      <c r="AA2753" s="11" t="str" cm="1">
        <f t="array" ref="AA2753">_xlfn.IFS(S2753&lt;=2,"High",S2753=3,"Moderate",S2753&lt;=5,"Low")</f>
        <v>Low</v>
      </c>
      <c r="AB2753" s="9">
        <v>44850</v>
      </c>
      <c r="AC2753" s="11" t="s">
        <v>61</v>
      </c>
      <c r="AD2753" s="11" t="s">
        <v>41</v>
      </c>
      <c r="AE2753" s="11" t="s">
        <v>62</v>
      </c>
      <c r="AF2753" s="11">
        <v>3</v>
      </c>
      <c r="AG2753" s="12">
        <v>678.77</v>
      </c>
      <c r="AH2753" s="11">
        <v>51</v>
      </c>
      <c r="AI2753" s="11" t="str" cm="1">
        <f t="array" ref="AI2753">_xlfn.IFS(AH2753&lt;=25,"Young",AH2753&lt;=50,"Adult",AH2753&gt;50,"Old")</f>
        <v>Old</v>
      </c>
    </row>
    <row r="2754" spans="1:35" x14ac:dyDescent="0.35">
      <c r="A2754" s="7">
        <v>3321</v>
      </c>
      <c r="B2754" s="5">
        <v>43513</v>
      </c>
      <c r="C2754" s="6">
        <f t="shared" ca="1" si="42"/>
        <v>7.2583333333333337</v>
      </c>
      <c r="D2754" s="7" t="s">
        <v>105</v>
      </c>
      <c r="E2754" s="7" t="s">
        <v>68</v>
      </c>
      <c r="F2754" s="7" t="s">
        <v>29</v>
      </c>
      <c r="G2754" s="7" t="s">
        <v>30</v>
      </c>
      <c r="H2754" s="7" t="s">
        <v>55</v>
      </c>
      <c r="I2754" s="7" t="s">
        <v>54</v>
      </c>
      <c r="J2754" s="7" t="s">
        <v>33</v>
      </c>
      <c r="K2754" s="7" t="s">
        <v>78</v>
      </c>
      <c r="L2754" s="5">
        <v>31423</v>
      </c>
      <c r="M2754" s="7" t="s">
        <v>35</v>
      </c>
      <c r="N2754" s="7" t="s">
        <v>47</v>
      </c>
      <c r="O2754" s="7" t="s">
        <v>37</v>
      </c>
      <c r="P2754" s="7" t="s">
        <v>60</v>
      </c>
      <c r="Q2754" s="7" t="s">
        <v>39</v>
      </c>
      <c r="R2754" s="7" cm="1">
        <f t="array" ref="R2754">_xlfn.IFS(Table3[[#This Row],[Performance Levels]]="Exceeds",4,Table3[[#This Row],[Performance Levels]]="Fully Meets",3,Table3[[#This Row],[Performance Levels]]="PIP",1,Table3[[#This Row],[Performance Levels]]="Needs Improvement",2)</f>
        <v>3</v>
      </c>
      <c r="S2754" s="7">
        <v>2</v>
      </c>
      <c r="T2754" s="7" t="str" cm="1">
        <f t="array" ref="T2754">_xlfn.IFS(S2754&lt;=2,"Excellent",S2754=3,"Average",S2754&lt;=5,"Poor")</f>
        <v>Excellent</v>
      </c>
      <c r="U2754" s="5">
        <v>44931</v>
      </c>
      <c r="V2754" s="7">
        <v>4</v>
      </c>
      <c r="W2754" s="7" t="str" cm="1">
        <f t="array" ref="W2754">_xlfn.IFS(S2754&lt;=2,"High",S2754=3,"Moderate",S2754&lt;=5,"Low")</f>
        <v>High</v>
      </c>
      <c r="X2754" s="7">
        <v>1</v>
      </c>
      <c r="Y2754" s="7" t="str" cm="1">
        <f t="array" ref="Y2754">_xlfn.IFS(S2754&lt;=2,"High",S2754=3,"Moderate",S2754&lt;=5,"Low")</f>
        <v>High</v>
      </c>
      <c r="Z2754" s="7">
        <v>3</v>
      </c>
      <c r="AA2754" s="7" t="str" cm="1">
        <f t="array" ref="AA2754">_xlfn.IFS(S2754&lt;=2,"High",S2754=3,"Moderate",S2754&lt;=5,"Low")</f>
        <v>High</v>
      </c>
      <c r="AB2754" s="5">
        <v>44796</v>
      </c>
      <c r="AC2754" s="7" t="s">
        <v>61</v>
      </c>
      <c r="AD2754" s="7" t="s">
        <v>41</v>
      </c>
      <c r="AE2754" s="7" t="s">
        <v>72</v>
      </c>
      <c r="AF2754" s="7">
        <v>1</v>
      </c>
      <c r="AG2754" s="8">
        <v>134.05000000000001</v>
      </c>
      <c r="AH2754" s="7">
        <v>33</v>
      </c>
      <c r="AI2754" s="7" t="str" cm="1">
        <f t="array" ref="AI2754">_xlfn.IFS(AH2754&lt;=25,"Young",AH2754&lt;=50,"Adult",AH2754&gt;50,"Old")</f>
        <v>Adult</v>
      </c>
    </row>
    <row r="2755" spans="1:35" x14ac:dyDescent="0.35">
      <c r="A2755" s="11">
        <v>3322</v>
      </c>
      <c r="B2755" s="9">
        <v>44043</v>
      </c>
      <c r="C2755" s="10">
        <f t="shared" ref="C2755:C2818" ca="1" si="43">YEARFRAC(B2755,TODAY())</f>
        <v>5.8055555555555554</v>
      </c>
      <c r="D2755" s="11" t="s">
        <v>105</v>
      </c>
      <c r="E2755" s="11" t="s">
        <v>28</v>
      </c>
      <c r="F2755" s="11" t="s">
        <v>107</v>
      </c>
      <c r="G2755" s="11" t="s">
        <v>45</v>
      </c>
      <c r="H2755" s="11" t="s">
        <v>55</v>
      </c>
      <c r="I2755" s="11" t="s">
        <v>54</v>
      </c>
      <c r="J2755" s="11" t="s">
        <v>33</v>
      </c>
      <c r="K2755" s="11" t="s">
        <v>46</v>
      </c>
      <c r="L2755" s="9">
        <v>52513</v>
      </c>
      <c r="M2755" s="11" t="s">
        <v>35</v>
      </c>
      <c r="N2755" s="11" t="s">
        <v>47</v>
      </c>
      <c r="O2755" s="11" t="s">
        <v>37</v>
      </c>
      <c r="P2755" s="11" t="s">
        <v>60</v>
      </c>
      <c r="Q2755" s="11" t="s">
        <v>39</v>
      </c>
      <c r="R2755" s="11" cm="1">
        <f t="array" ref="R2755">_xlfn.IFS(Table3[[#This Row],[Performance Levels]]="Exceeds",4,Table3[[#This Row],[Performance Levels]]="Fully Meets",3,Table3[[#This Row],[Performance Levels]]="PIP",1,Table3[[#This Row],[Performance Levels]]="Needs Improvement",2)</f>
        <v>3</v>
      </c>
      <c r="S2755" s="11">
        <v>4</v>
      </c>
      <c r="T2755" s="11" t="str" cm="1">
        <f t="array" ref="T2755">_xlfn.IFS(S2755&lt;=2,"Excellent",S2755=3,"Average",S2755&lt;=5,"Poor")</f>
        <v>Poor</v>
      </c>
      <c r="U2755" s="9">
        <v>44892</v>
      </c>
      <c r="V2755" s="11">
        <v>2</v>
      </c>
      <c r="W2755" s="11" t="str" cm="1">
        <f t="array" ref="W2755">_xlfn.IFS(S2755&lt;=2,"High",S2755=3,"Moderate",S2755&lt;=5,"Low")</f>
        <v>Low</v>
      </c>
      <c r="X2755" s="11">
        <v>5</v>
      </c>
      <c r="Y2755" s="11" t="str" cm="1">
        <f t="array" ref="Y2755">_xlfn.IFS(S2755&lt;=2,"High",S2755=3,"Moderate",S2755&lt;=5,"Low")</f>
        <v>Low</v>
      </c>
      <c r="Z2755" s="11">
        <v>4</v>
      </c>
      <c r="AA2755" s="11" t="str" cm="1">
        <f t="array" ref="AA2755">_xlfn.IFS(S2755&lt;=2,"High",S2755=3,"Moderate",S2755&lt;=5,"Low")</f>
        <v>Low</v>
      </c>
      <c r="AB2755" s="9">
        <v>45057</v>
      </c>
      <c r="AC2755" s="11" t="s">
        <v>91</v>
      </c>
      <c r="AD2755" s="11" t="s">
        <v>50</v>
      </c>
      <c r="AE2755" s="11" t="s">
        <v>42</v>
      </c>
      <c r="AF2755" s="11">
        <v>5</v>
      </c>
      <c r="AG2755" s="12">
        <v>371.76</v>
      </c>
      <c r="AH2755" s="11">
        <v>77</v>
      </c>
      <c r="AI2755" s="11" t="str" cm="1">
        <f t="array" ref="AI2755">_xlfn.IFS(AH2755&lt;=25,"Young",AH2755&lt;=50,"Adult",AH2755&gt;50,"Old")</f>
        <v>Old</v>
      </c>
    </row>
    <row r="2756" spans="1:35" x14ac:dyDescent="0.35">
      <c r="A2756" s="7">
        <v>3325</v>
      </c>
      <c r="B2756" s="5">
        <v>44390</v>
      </c>
      <c r="C2756" s="6">
        <f t="shared" ca="1" si="43"/>
        <v>4.8527777777777779</v>
      </c>
      <c r="D2756" s="7" t="s">
        <v>105</v>
      </c>
      <c r="E2756" s="7" t="s">
        <v>86</v>
      </c>
      <c r="F2756" s="7" t="s">
        <v>107</v>
      </c>
      <c r="G2756" s="7" t="s">
        <v>30</v>
      </c>
      <c r="H2756" s="7" t="s">
        <v>44</v>
      </c>
      <c r="I2756" s="7" t="s">
        <v>45</v>
      </c>
      <c r="J2756" s="7" t="s">
        <v>33</v>
      </c>
      <c r="K2756" s="7" t="s">
        <v>69</v>
      </c>
      <c r="L2756" s="5">
        <v>34256</v>
      </c>
      <c r="M2756" s="7" t="s">
        <v>35</v>
      </c>
      <c r="N2756" s="7" t="s">
        <v>36</v>
      </c>
      <c r="O2756" s="7" t="s">
        <v>37</v>
      </c>
      <c r="P2756" s="7" t="s">
        <v>60</v>
      </c>
      <c r="Q2756" s="7" t="s">
        <v>39</v>
      </c>
      <c r="R2756" s="7" cm="1">
        <f t="array" ref="R2756">_xlfn.IFS(Table3[[#This Row],[Performance Levels]]="Exceeds",4,Table3[[#This Row],[Performance Levels]]="Fully Meets",3,Table3[[#This Row],[Performance Levels]]="PIP",1,Table3[[#This Row],[Performance Levels]]="Needs Improvement",2)</f>
        <v>3</v>
      </c>
      <c r="S2756" s="7">
        <v>3</v>
      </c>
      <c r="T2756" s="7" t="str" cm="1">
        <f t="array" ref="T2756">_xlfn.IFS(S2756&lt;=2,"Excellent",S2756=3,"Average",S2756&lt;=5,"Poor")</f>
        <v>Average</v>
      </c>
      <c r="U2756" s="5">
        <v>45005</v>
      </c>
      <c r="V2756" s="7">
        <v>4</v>
      </c>
      <c r="W2756" s="7" t="str" cm="1">
        <f t="array" ref="W2756">_xlfn.IFS(S2756&lt;=2,"High",S2756=3,"Moderate",S2756&lt;=5,"Low")</f>
        <v>Moderate</v>
      </c>
      <c r="X2756" s="7">
        <v>5</v>
      </c>
      <c r="Y2756" s="7" t="str" cm="1">
        <f t="array" ref="Y2756">_xlfn.IFS(S2756&lt;=2,"High",S2756=3,"Moderate",S2756&lt;=5,"Low")</f>
        <v>Moderate</v>
      </c>
      <c r="Z2756" s="7">
        <v>5</v>
      </c>
      <c r="AA2756" s="7" t="str" cm="1">
        <f t="array" ref="AA2756">_xlfn.IFS(S2756&lt;=2,"High",S2756=3,"Moderate",S2756&lt;=5,"Low")</f>
        <v>Moderate</v>
      </c>
      <c r="AB2756" s="5">
        <v>45033</v>
      </c>
      <c r="AC2756" s="7" t="s">
        <v>67</v>
      </c>
      <c r="AD2756" s="7" t="s">
        <v>50</v>
      </c>
      <c r="AE2756" s="7" t="s">
        <v>62</v>
      </c>
      <c r="AF2756" s="7">
        <v>4</v>
      </c>
      <c r="AG2756" s="8">
        <v>747.42</v>
      </c>
      <c r="AH2756" s="7">
        <v>28</v>
      </c>
      <c r="AI2756" s="7" t="str" cm="1">
        <f t="array" ref="AI2756">_xlfn.IFS(AH2756&lt;=25,"Young",AH2756&lt;=50,"Adult",AH2756&gt;50,"Old")</f>
        <v>Adult</v>
      </c>
    </row>
    <row r="2757" spans="1:35" x14ac:dyDescent="0.35">
      <c r="A2757" s="11">
        <v>3326</v>
      </c>
      <c r="B2757" s="9">
        <v>44575</v>
      </c>
      <c r="C2757" s="10">
        <f t="shared" ca="1" si="43"/>
        <v>4.3499999999999996</v>
      </c>
      <c r="D2757" s="11" t="s">
        <v>27</v>
      </c>
      <c r="E2757" s="11" t="s">
        <v>93</v>
      </c>
      <c r="F2757" s="11" t="s">
        <v>29</v>
      </c>
      <c r="G2757" s="11" t="s">
        <v>30</v>
      </c>
      <c r="H2757" s="11" t="s">
        <v>44</v>
      </c>
      <c r="I2757" s="11" t="s">
        <v>32</v>
      </c>
      <c r="J2757" s="11" t="s">
        <v>33</v>
      </c>
      <c r="K2757" s="11" t="s">
        <v>64</v>
      </c>
      <c r="L2757" s="9">
        <v>51747</v>
      </c>
      <c r="M2757" s="11" t="s">
        <v>35</v>
      </c>
      <c r="N2757" s="11" t="s">
        <v>47</v>
      </c>
      <c r="O2757" s="11" t="s">
        <v>48</v>
      </c>
      <c r="P2757" s="11" t="s">
        <v>76</v>
      </c>
      <c r="Q2757" s="11" t="s">
        <v>39</v>
      </c>
      <c r="R2757" s="11" cm="1">
        <f t="array" ref="R2757">_xlfn.IFS(Table3[[#This Row],[Performance Levels]]="Exceeds",4,Table3[[#This Row],[Performance Levels]]="Fully Meets",3,Table3[[#This Row],[Performance Levels]]="PIP",1,Table3[[#This Row],[Performance Levels]]="Needs Improvement",2)</f>
        <v>3</v>
      </c>
      <c r="S2757" s="11">
        <v>3</v>
      </c>
      <c r="T2757" s="11" t="str" cm="1">
        <f t="array" ref="T2757">_xlfn.IFS(S2757&lt;=2,"Excellent",S2757=3,"Average",S2757&lt;=5,"Poor")</f>
        <v>Average</v>
      </c>
      <c r="U2757" s="9">
        <v>45101</v>
      </c>
      <c r="V2757" s="11">
        <v>4</v>
      </c>
      <c r="W2757" s="11" t="str" cm="1">
        <f t="array" ref="W2757">_xlfn.IFS(S2757&lt;=2,"High",S2757=3,"Moderate",S2757&lt;=5,"Low")</f>
        <v>Moderate</v>
      </c>
      <c r="X2757" s="11">
        <v>1</v>
      </c>
      <c r="Y2757" s="11" t="str" cm="1">
        <f t="array" ref="Y2757">_xlfn.IFS(S2757&lt;=2,"High",S2757=3,"Moderate",S2757&lt;=5,"Low")</f>
        <v>Moderate</v>
      </c>
      <c r="Z2757" s="11">
        <v>3</v>
      </c>
      <c r="AA2757" s="11" t="str" cm="1">
        <f t="array" ref="AA2757">_xlfn.IFS(S2757&lt;=2,"High",S2757=3,"Moderate",S2757&lt;=5,"Low")</f>
        <v>Moderate</v>
      </c>
      <c r="AB2757" s="9">
        <v>44871</v>
      </c>
      <c r="AC2757" s="11" t="s">
        <v>61</v>
      </c>
      <c r="AD2757" s="11" t="s">
        <v>41</v>
      </c>
      <c r="AE2757" s="11" t="s">
        <v>62</v>
      </c>
      <c r="AF2757" s="11">
        <v>3</v>
      </c>
      <c r="AG2757" s="12">
        <v>115.27</v>
      </c>
      <c r="AH2757" s="11">
        <v>81</v>
      </c>
      <c r="AI2757" s="11" t="str" cm="1">
        <f t="array" ref="AI2757">_xlfn.IFS(AH2757&lt;=25,"Young",AH2757&lt;=50,"Adult",AH2757&gt;50,"Old")</f>
        <v>Old</v>
      </c>
    </row>
    <row r="2758" spans="1:35" x14ac:dyDescent="0.35">
      <c r="A2758" s="7">
        <v>3327</v>
      </c>
      <c r="B2758" s="5">
        <v>43831</v>
      </c>
      <c r="C2758" s="6">
        <f t="shared" ca="1" si="43"/>
        <v>6.3861111111111111</v>
      </c>
      <c r="D2758" s="7" t="s">
        <v>27</v>
      </c>
      <c r="E2758" s="7" t="s">
        <v>73</v>
      </c>
      <c r="F2758" s="7" t="s">
        <v>29</v>
      </c>
      <c r="G2758" s="7" t="s">
        <v>30</v>
      </c>
      <c r="H2758" s="7" t="s">
        <v>31</v>
      </c>
      <c r="I2758" s="7" t="s">
        <v>54</v>
      </c>
      <c r="J2758" s="7" t="s">
        <v>33</v>
      </c>
      <c r="K2758" s="7" t="s">
        <v>96</v>
      </c>
      <c r="L2758" s="5">
        <v>28972</v>
      </c>
      <c r="M2758" s="7" t="s">
        <v>35</v>
      </c>
      <c r="N2758" s="7" t="s">
        <v>36</v>
      </c>
      <c r="O2758" s="7" t="s">
        <v>48</v>
      </c>
      <c r="P2758" s="7" t="s">
        <v>38</v>
      </c>
      <c r="Q2758" s="7" t="s">
        <v>39</v>
      </c>
      <c r="R2758" s="7" cm="1">
        <f t="array" ref="R2758">_xlfn.IFS(Table3[[#This Row],[Performance Levels]]="Exceeds",4,Table3[[#This Row],[Performance Levels]]="Fully Meets",3,Table3[[#This Row],[Performance Levels]]="PIP",1,Table3[[#This Row],[Performance Levels]]="Needs Improvement",2)</f>
        <v>3</v>
      </c>
      <c r="S2758" s="7">
        <v>1</v>
      </c>
      <c r="T2758" s="7" t="str" cm="1">
        <f t="array" ref="T2758">_xlfn.IFS(S2758&lt;=2,"Excellent",S2758=3,"Average",S2758&lt;=5,"Poor")</f>
        <v>Excellent</v>
      </c>
      <c r="U2758" s="5">
        <v>44908</v>
      </c>
      <c r="V2758" s="7">
        <v>5</v>
      </c>
      <c r="W2758" s="7" t="str" cm="1">
        <f t="array" ref="W2758">_xlfn.IFS(S2758&lt;=2,"High",S2758=3,"Moderate",S2758&lt;=5,"Low")</f>
        <v>High</v>
      </c>
      <c r="X2758" s="7">
        <v>1</v>
      </c>
      <c r="Y2758" s="7" t="str" cm="1">
        <f t="array" ref="Y2758">_xlfn.IFS(S2758&lt;=2,"High",S2758=3,"Moderate",S2758&lt;=5,"Low")</f>
        <v>High</v>
      </c>
      <c r="Z2758" s="7">
        <v>1</v>
      </c>
      <c r="AA2758" s="7" t="str" cm="1">
        <f t="array" ref="AA2758">_xlfn.IFS(S2758&lt;=2,"High",S2758=3,"Moderate",S2758&lt;=5,"Low")</f>
        <v>High</v>
      </c>
      <c r="AB2758" s="5">
        <v>45081</v>
      </c>
      <c r="AC2758" s="7" t="s">
        <v>49</v>
      </c>
      <c r="AD2758" s="7" t="s">
        <v>41</v>
      </c>
      <c r="AE2758" s="7" t="s">
        <v>51</v>
      </c>
      <c r="AF2758" s="7">
        <v>3</v>
      </c>
      <c r="AG2758" s="8">
        <v>454.55</v>
      </c>
      <c r="AH2758" s="7">
        <v>41</v>
      </c>
      <c r="AI2758" s="7" t="str" cm="1">
        <f t="array" ref="AI2758">_xlfn.IFS(AH2758&lt;=25,"Young",AH2758&lt;=50,"Adult",AH2758&gt;50,"Old")</f>
        <v>Adult</v>
      </c>
    </row>
    <row r="2759" spans="1:35" x14ac:dyDescent="0.35">
      <c r="A2759" s="11">
        <v>3328</v>
      </c>
      <c r="B2759" s="9">
        <v>44128</v>
      </c>
      <c r="C2759" s="10">
        <f t="shared" ca="1" si="43"/>
        <v>5.572222222222222</v>
      </c>
      <c r="D2759" s="11" t="s">
        <v>27</v>
      </c>
      <c r="E2759" s="11" t="s">
        <v>80</v>
      </c>
      <c r="F2759" s="11" t="s">
        <v>107</v>
      </c>
      <c r="G2759" s="11" t="s">
        <v>45</v>
      </c>
      <c r="H2759" s="11" t="s">
        <v>44</v>
      </c>
      <c r="I2759" s="11" t="s">
        <v>54</v>
      </c>
      <c r="J2759" s="11" t="s">
        <v>33</v>
      </c>
      <c r="K2759" s="11" t="s">
        <v>78</v>
      </c>
      <c r="L2759" s="9">
        <v>22318</v>
      </c>
      <c r="M2759" s="11" t="s">
        <v>35</v>
      </c>
      <c r="N2759" s="11" t="s">
        <v>47</v>
      </c>
      <c r="O2759" s="11" t="s">
        <v>37</v>
      </c>
      <c r="P2759" s="11" t="s">
        <v>66</v>
      </c>
      <c r="Q2759" s="11" t="s">
        <v>39</v>
      </c>
      <c r="R2759" s="11" cm="1">
        <f t="array" ref="R2759">_xlfn.IFS(Table3[[#This Row],[Performance Levels]]="Exceeds",4,Table3[[#This Row],[Performance Levels]]="Fully Meets",3,Table3[[#This Row],[Performance Levels]]="PIP",1,Table3[[#This Row],[Performance Levels]]="Needs Improvement",2)</f>
        <v>3</v>
      </c>
      <c r="S2759" s="11">
        <v>3</v>
      </c>
      <c r="T2759" s="11" t="str" cm="1">
        <f t="array" ref="T2759">_xlfn.IFS(S2759&lt;=2,"Excellent",S2759=3,"Average",S2759&lt;=5,"Poor")</f>
        <v>Average</v>
      </c>
      <c r="U2759" s="9">
        <v>45065</v>
      </c>
      <c r="V2759" s="11">
        <v>2</v>
      </c>
      <c r="W2759" s="11" t="str" cm="1">
        <f t="array" ref="W2759">_xlfn.IFS(S2759&lt;=2,"High",S2759=3,"Moderate",S2759&lt;=5,"Low")</f>
        <v>Moderate</v>
      </c>
      <c r="X2759" s="11">
        <v>5</v>
      </c>
      <c r="Y2759" s="11" t="str" cm="1">
        <f t="array" ref="Y2759">_xlfn.IFS(S2759&lt;=2,"High",S2759=3,"Moderate",S2759&lt;=5,"Low")</f>
        <v>Moderate</v>
      </c>
      <c r="Z2759" s="11">
        <v>4</v>
      </c>
      <c r="AA2759" s="11" t="str" cm="1">
        <f t="array" ref="AA2759">_xlfn.IFS(S2759&lt;=2,"High",S2759=3,"Moderate",S2759&lt;=5,"Low")</f>
        <v>Moderate</v>
      </c>
      <c r="AB2759" s="9">
        <v>44891</v>
      </c>
      <c r="AC2759" s="11" t="s">
        <v>67</v>
      </c>
      <c r="AD2759" s="11" t="s">
        <v>41</v>
      </c>
      <c r="AE2759" s="11" t="s">
        <v>42</v>
      </c>
      <c r="AF2759" s="11">
        <v>1</v>
      </c>
      <c r="AG2759" s="12">
        <v>391.22</v>
      </c>
      <c r="AH2759" s="11">
        <v>59</v>
      </c>
      <c r="AI2759" s="11" t="str" cm="1">
        <f t="array" ref="AI2759">_xlfn.IFS(AH2759&lt;=25,"Young",AH2759&lt;=50,"Adult",AH2759&gt;50,"Old")</f>
        <v>Old</v>
      </c>
    </row>
    <row r="2760" spans="1:35" x14ac:dyDescent="0.35">
      <c r="A2760" s="7">
        <v>3329</v>
      </c>
      <c r="B2760" s="5">
        <v>44128</v>
      </c>
      <c r="C2760" s="6">
        <f t="shared" ca="1" si="43"/>
        <v>5.572222222222222</v>
      </c>
      <c r="D2760" s="7" t="s">
        <v>27</v>
      </c>
      <c r="E2760" s="7" t="s">
        <v>53</v>
      </c>
      <c r="F2760" s="7" t="s">
        <v>29</v>
      </c>
      <c r="G2760" s="7" t="s">
        <v>45</v>
      </c>
      <c r="H2760" s="7" t="s">
        <v>55</v>
      </c>
      <c r="I2760" s="7" t="s">
        <v>54</v>
      </c>
      <c r="J2760" s="7" t="s">
        <v>33</v>
      </c>
      <c r="K2760" s="7" t="s">
        <v>57</v>
      </c>
      <c r="L2760" s="5">
        <v>28771</v>
      </c>
      <c r="M2760" s="7" t="s">
        <v>35</v>
      </c>
      <c r="N2760" s="7" t="s">
        <v>47</v>
      </c>
      <c r="O2760" s="7" t="s">
        <v>48</v>
      </c>
      <c r="P2760" s="7" t="s">
        <v>76</v>
      </c>
      <c r="Q2760" s="7" t="s">
        <v>39</v>
      </c>
      <c r="R2760" s="7" cm="1">
        <f t="array" ref="R2760">_xlfn.IFS(Table3[[#This Row],[Performance Levels]]="Exceeds",4,Table3[[#This Row],[Performance Levels]]="Fully Meets",3,Table3[[#This Row],[Performance Levels]]="PIP",1,Table3[[#This Row],[Performance Levels]]="Needs Improvement",2)</f>
        <v>3</v>
      </c>
      <c r="S2760" s="7">
        <v>4</v>
      </c>
      <c r="T2760" s="7" t="str" cm="1">
        <f t="array" ref="T2760">_xlfn.IFS(S2760&lt;=2,"Excellent",S2760=3,"Average",S2760&lt;=5,"Poor")</f>
        <v>Poor</v>
      </c>
      <c r="U2760" s="5">
        <v>44898</v>
      </c>
      <c r="V2760" s="7">
        <v>4</v>
      </c>
      <c r="W2760" s="7" t="str" cm="1">
        <f t="array" ref="W2760">_xlfn.IFS(S2760&lt;=2,"High",S2760=3,"Moderate",S2760&lt;=5,"Low")</f>
        <v>Low</v>
      </c>
      <c r="X2760" s="7">
        <v>4</v>
      </c>
      <c r="Y2760" s="7" t="str" cm="1">
        <f t="array" ref="Y2760">_xlfn.IFS(S2760&lt;=2,"High",S2760=3,"Moderate",S2760&lt;=5,"Low")</f>
        <v>Low</v>
      </c>
      <c r="Z2760" s="7">
        <v>3</v>
      </c>
      <c r="AA2760" s="7" t="str" cm="1">
        <f t="array" ref="AA2760">_xlfn.IFS(S2760&lt;=2,"High",S2760=3,"Moderate",S2760&lt;=5,"Low")</f>
        <v>Low</v>
      </c>
      <c r="AB2760" s="5">
        <v>44916</v>
      </c>
      <c r="AC2760" s="7" t="s">
        <v>49</v>
      </c>
      <c r="AD2760" s="7" t="s">
        <v>50</v>
      </c>
      <c r="AE2760" s="7" t="s">
        <v>51</v>
      </c>
      <c r="AF2760" s="7">
        <v>3</v>
      </c>
      <c r="AG2760" s="8">
        <v>845.51</v>
      </c>
      <c r="AH2760" s="7">
        <v>42</v>
      </c>
      <c r="AI2760" s="7" t="str" cm="1">
        <f t="array" ref="AI2760">_xlfn.IFS(AH2760&lt;=25,"Young",AH2760&lt;=50,"Adult",AH2760&gt;50,"Old")</f>
        <v>Adult</v>
      </c>
    </row>
    <row r="2761" spans="1:35" x14ac:dyDescent="0.35">
      <c r="A2761" s="11">
        <v>3330</v>
      </c>
      <c r="B2761" s="9">
        <v>44052</v>
      </c>
      <c r="C2761" s="10">
        <f t="shared" ca="1" si="43"/>
        <v>5.7805555555555559</v>
      </c>
      <c r="D2761" s="11" t="s">
        <v>27</v>
      </c>
      <c r="E2761" s="11" t="s">
        <v>68</v>
      </c>
      <c r="F2761" s="11" t="s">
        <v>29</v>
      </c>
      <c r="G2761" s="11" t="s">
        <v>45</v>
      </c>
      <c r="H2761" s="11" t="s">
        <v>31</v>
      </c>
      <c r="I2761" s="11" t="s">
        <v>45</v>
      </c>
      <c r="J2761" s="11" t="s">
        <v>33</v>
      </c>
      <c r="K2761" s="11" t="s">
        <v>96</v>
      </c>
      <c r="L2761" s="9">
        <v>27838</v>
      </c>
      <c r="M2761" s="11" t="s">
        <v>35</v>
      </c>
      <c r="N2761" s="11" t="s">
        <v>36</v>
      </c>
      <c r="O2761" s="11" t="s">
        <v>37</v>
      </c>
      <c r="P2761" s="11" t="s">
        <v>76</v>
      </c>
      <c r="Q2761" s="11" t="s">
        <v>39</v>
      </c>
      <c r="R2761" s="11" cm="1">
        <f t="array" ref="R2761">_xlfn.IFS(Table3[[#This Row],[Performance Levels]]="Exceeds",4,Table3[[#This Row],[Performance Levels]]="Fully Meets",3,Table3[[#This Row],[Performance Levels]]="PIP",1,Table3[[#This Row],[Performance Levels]]="Needs Improvement",2)</f>
        <v>3</v>
      </c>
      <c r="S2761" s="11">
        <v>4</v>
      </c>
      <c r="T2761" s="11" t="str" cm="1">
        <f t="array" ref="T2761">_xlfn.IFS(S2761&lt;=2,"Excellent",S2761=3,"Average",S2761&lt;=5,"Poor")</f>
        <v>Poor</v>
      </c>
      <c r="U2761" s="9">
        <v>45042</v>
      </c>
      <c r="V2761" s="11">
        <v>1</v>
      </c>
      <c r="W2761" s="11" t="str" cm="1">
        <f t="array" ref="W2761">_xlfn.IFS(S2761&lt;=2,"High",S2761=3,"Moderate",S2761&lt;=5,"Low")</f>
        <v>Low</v>
      </c>
      <c r="X2761" s="11">
        <v>3</v>
      </c>
      <c r="Y2761" s="11" t="str" cm="1">
        <f t="array" ref="Y2761">_xlfn.IFS(S2761&lt;=2,"High",S2761=3,"Moderate",S2761&lt;=5,"Low")</f>
        <v>Low</v>
      </c>
      <c r="Z2761" s="11">
        <v>3</v>
      </c>
      <c r="AA2761" s="11" t="str" cm="1">
        <f t="array" ref="AA2761">_xlfn.IFS(S2761&lt;=2,"High",S2761=3,"Moderate",S2761&lt;=5,"Low")</f>
        <v>Low</v>
      </c>
      <c r="AB2761" s="9">
        <v>45038</v>
      </c>
      <c r="AC2761" s="11" t="s">
        <v>61</v>
      </c>
      <c r="AD2761" s="11" t="s">
        <v>50</v>
      </c>
      <c r="AE2761" s="11" t="s">
        <v>51</v>
      </c>
      <c r="AF2761" s="11">
        <v>2</v>
      </c>
      <c r="AG2761" s="12">
        <v>713.22</v>
      </c>
      <c r="AH2761" s="11">
        <v>44</v>
      </c>
      <c r="AI2761" s="11" t="str" cm="1">
        <f t="array" ref="AI2761">_xlfn.IFS(AH2761&lt;=25,"Young",AH2761&lt;=50,"Adult",AH2761&gt;50,"Old")</f>
        <v>Adult</v>
      </c>
    </row>
    <row r="2762" spans="1:35" x14ac:dyDescent="0.35">
      <c r="A2762" s="7">
        <v>3331</v>
      </c>
      <c r="B2762" s="5">
        <v>43548</v>
      </c>
      <c r="C2762" s="6">
        <f t="shared" ca="1" si="43"/>
        <v>7.1555555555555559</v>
      </c>
      <c r="D2762" s="7" t="s">
        <v>27</v>
      </c>
      <c r="E2762" s="7" t="s">
        <v>28</v>
      </c>
      <c r="F2762" s="7" t="s">
        <v>29</v>
      </c>
      <c r="G2762" s="7" t="s">
        <v>54</v>
      </c>
      <c r="H2762" s="7" t="s">
        <v>44</v>
      </c>
      <c r="I2762" s="7" t="s">
        <v>45</v>
      </c>
      <c r="J2762" s="7" t="s">
        <v>33</v>
      </c>
      <c r="K2762" s="7" t="s">
        <v>69</v>
      </c>
      <c r="L2762" s="5">
        <v>23321</v>
      </c>
      <c r="M2762" s="7" t="s">
        <v>35</v>
      </c>
      <c r="N2762" s="7" t="s">
        <v>36</v>
      </c>
      <c r="O2762" s="7" t="s">
        <v>59</v>
      </c>
      <c r="P2762" s="7" t="s">
        <v>60</v>
      </c>
      <c r="Q2762" s="7" t="s">
        <v>39</v>
      </c>
      <c r="R2762" s="7" cm="1">
        <f t="array" ref="R2762">_xlfn.IFS(Table3[[#This Row],[Performance Levels]]="Exceeds",4,Table3[[#This Row],[Performance Levels]]="Fully Meets",3,Table3[[#This Row],[Performance Levels]]="PIP",1,Table3[[#This Row],[Performance Levels]]="Needs Improvement",2)</f>
        <v>3</v>
      </c>
      <c r="S2762" s="7">
        <v>2</v>
      </c>
      <c r="T2762" s="7" t="str" cm="1">
        <f t="array" ref="T2762">_xlfn.IFS(S2762&lt;=2,"Excellent",S2762=3,"Average",S2762&lt;=5,"Poor")</f>
        <v>Excellent</v>
      </c>
      <c r="U2762" s="5">
        <v>44799</v>
      </c>
      <c r="V2762" s="7">
        <v>1</v>
      </c>
      <c r="W2762" s="7" t="str" cm="1">
        <f t="array" ref="W2762">_xlfn.IFS(S2762&lt;=2,"High",S2762=3,"Moderate",S2762&lt;=5,"Low")</f>
        <v>High</v>
      </c>
      <c r="X2762" s="7">
        <v>5</v>
      </c>
      <c r="Y2762" s="7" t="str" cm="1">
        <f t="array" ref="Y2762">_xlfn.IFS(S2762&lt;=2,"High",S2762=3,"Moderate",S2762&lt;=5,"Low")</f>
        <v>High</v>
      </c>
      <c r="Z2762" s="7">
        <v>5</v>
      </c>
      <c r="AA2762" s="7" t="str" cm="1">
        <f t="array" ref="AA2762">_xlfn.IFS(S2762&lt;=2,"High",S2762=3,"Moderate",S2762&lt;=5,"Low")</f>
        <v>High</v>
      </c>
      <c r="AB2762" s="5">
        <v>44784</v>
      </c>
      <c r="AC2762" s="7" t="s">
        <v>91</v>
      </c>
      <c r="AD2762" s="7" t="s">
        <v>41</v>
      </c>
      <c r="AE2762" s="7" t="s">
        <v>72</v>
      </c>
      <c r="AF2762" s="7">
        <v>2</v>
      </c>
      <c r="AG2762" s="8">
        <v>242.55</v>
      </c>
      <c r="AH2762" s="7">
        <v>56</v>
      </c>
      <c r="AI2762" s="7" t="str" cm="1">
        <f t="array" ref="AI2762">_xlfn.IFS(AH2762&lt;=25,"Young",AH2762&lt;=50,"Adult",AH2762&gt;50,"Old")</f>
        <v>Old</v>
      </c>
    </row>
    <row r="2763" spans="1:35" x14ac:dyDescent="0.35">
      <c r="A2763" s="11">
        <v>3332</v>
      </c>
      <c r="B2763" s="9">
        <v>44863</v>
      </c>
      <c r="C2763" s="10">
        <f t="shared" ca="1" si="43"/>
        <v>3.5583333333333331</v>
      </c>
      <c r="D2763" s="11" t="s">
        <v>27</v>
      </c>
      <c r="E2763" s="11" t="s">
        <v>84</v>
      </c>
      <c r="F2763" s="11" t="s">
        <v>29</v>
      </c>
      <c r="G2763" s="11" t="s">
        <v>45</v>
      </c>
      <c r="H2763" s="11" t="s">
        <v>55</v>
      </c>
      <c r="I2763" s="11" t="s">
        <v>32</v>
      </c>
      <c r="J2763" s="11" t="s">
        <v>33</v>
      </c>
      <c r="K2763" s="11" t="s">
        <v>100</v>
      </c>
      <c r="L2763" s="9">
        <v>22346</v>
      </c>
      <c r="M2763" s="11" t="s">
        <v>35</v>
      </c>
      <c r="N2763" s="11" t="s">
        <v>36</v>
      </c>
      <c r="O2763" s="11" t="s">
        <v>59</v>
      </c>
      <c r="P2763" s="11" t="s">
        <v>38</v>
      </c>
      <c r="Q2763" s="11" t="s">
        <v>39</v>
      </c>
      <c r="R2763" s="11" cm="1">
        <f t="array" ref="R2763">_xlfn.IFS(Table3[[#This Row],[Performance Levels]]="Exceeds",4,Table3[[#This Row],[Performance Levels]]="Fully Meets",3,Table3[[#This Row],[Performance Levels]]="PIP",1,Table3[[#This Row],[Performance Levels]]="Needs Improvement",2)</f>
        <v>3</v>
      </c>
      <c r="S2763" s="11">
        <v>3</v>
      </c>
      <c r="T2763" s="11" t="str" cm="1">
        <f t="array" ref="T2763">_xlfn.IFS(S2763&lt;=2,"Excellent",S2763=3,"Average",S2763&lt;=5,"Poor")</f>
        <v>Average</v>
      </c>
      <c r="U2763" s="9">
        <v>45014</v>
      </c>
      <c r="V2763" s="11">
        <v>2</v>
      </c>
      <c r="W2763" s="11" t="str" cm="1">
        <f t="array" ref="W2763">_xlfn.IFS(S2763&lt;=2,"High",S2763=3,"Moderate",S2763&lt;=5,"Low")</f>
        <v>Moderate</v>
      </c>
      <c r="X2763" s="11">
        <v>4</v>
      </c>
      <c r="Y2763" s="11" t="str" cm="1">
        <f t="array" ref="Y2763">_xlfn.IFS(S2763&lt;=2,"High",S2763=3,"Moderate",S2763&lt;=5,"Low")</f>
        <v>Moderate</v>
      </c>
      <c r="Z2763" s="11">
        <v>5</v>
      </c>
      <c r="AA2763" s="11" t="str" cm="1">
        <f t="array" ref="AA2763">_xlfn.IFS(S2763&lt;=2,"High",S2763=3,"Moderate",S2763&lt;=5,"Low")</f>
        <v>Moderate</v>
      </c>
      <c r="AB2763" s="9">
        <v>44966</v>
      </c>
      <c r="AC2763" s="11" t="s">
        <v>67</v>
      </c>
      <c r="AD2763" s="11" t="s">
        <v>41</v>
      </c>
      <c r="AE2763" s="11" t="s">
        <v>62</v>
      </c>
      <c r="AF2763" s="11">
        <v>5</v>
      </c>
      <c r="AG2763" s="12">
        <v>385.68</v>
      </c>
      <c r="AH2763" s="11">
        <v>61</v>
      </c>
      <c r="AI2763" s="11" t="str" cm="1">
        <f t="array" ref="AI2763">_xlfn.IFS(AH2763&lt;=25,"Young",AH2763&lt;=50,"Adult",AH2763&gt;50,"Old")</f>
        <v>Old</v>
      </c>
    </row>
    <row r="2764" spans="1:35" x14ac:dyDescent="0.35">
      <c r="A2764" s="7">
        <v>3333</v>
      </c>
      <c r="B2764" s="5">
        <v>45062</v>
      </c>
      <c r="C2764" s="6">
        <f t="shared" ca="1" si="43"/>
        <v>3.0111111111111111</v>
      </c>
      <c r="D2764" s="7" t="s">
        <v>27</v>
      </c>
      <c r="E2764" s="7" t="s">
        <v>43</v>
      </c>
      <c r="F2764" s="7" t="s">
        <v>29</v>
      </c>
      <c r="G2764" s="7" t="s">
        <v>30</v>
      </c>
      <c r="H2764" s="7" t="s">
        <v>55</v>
      </c>
      <c r="I2764" s="7" t="s">
        <v>32</v>
      </c>
      <c r="J2764" s="7" t="s">
        <v>33</v>
      </c>
      <c r="K2764" s="7" t="s">
        <v>69</v>
      </c>
      <c r="L2764" s="5">
        <v>33906</v>
      </c>
      <c r="M2764" s="7" t="s">
        <v>35</v>
      </c>
      <c r="N2764" s="7" t="s">
        <v>47</v>
      </c>
      <c r="O2764" s="7" t="s">
        <v>48</v>
      </c>
      <c r="P2764" s="7" t="s">
        <v>60</v>
      </c>
      <c r="Q2764" s="7" t="s">
        <v>39</v>
      </c>
      <c r="R2764" s="7" cm="1">
        <f t="array" ref="R2764">_xlfn.IFS(Table3[[#This Row],[Performance Levels]]="Exceeds",4,Table3[[#This Row],[Performance Levels]]="Fully Meets",3,Table3[[#This Row],[Performance Levels]]="PIP",1,Table3[[#This Row],[Performance Levels]]="Needs Improvement",2)</f>
        <v>3</v>
      </c>
      <c r="S2764" s="7">
        <v>3</v>
      </c>
      <c r="T2764" s="7" t="str" cm="1">
        <f t="array" ref="T2764">_xlfn.IFS(S2764&lt;=2,"Excellent",S2764=3,"Average",S2764&lt;=5,"Poor")</f>
        <v>Average</v>
      </c>
      <c r="U2764" s="5">
        <v>44918</v>
      </c>
      <c r="V2764" s="7">
        <v>2</v>
      </c>
      <c r="W2764" s="7" t="str" cm="1">
        <f t="array" ref="W2764">_xlfn.IFS(S2764&lt;=2,"High",S2764=3,"Moderate",S2764&lt;=5,"Low")</f>
        <v>Moderate</v>
      </c>
      <c r="X2764" s="7">
        <v>3</v>
      </c>
      <c r="Y2764" s="7" t="str" cm="1">
        <f t="array" ref="Y2764">_xlfn.IFS(S2764&lt;=2,"High",S2764=3,"Moderate",S2764&lt;=5,"Low")</f>
        <v>Moderate</v>
      </c>
      <c r="Z2764" s="7">
        <v>1</v>
      </c>
      <c r="AA2764" s="7" t="str" cm="1">
        <f t="array" ref="AA2764">_xlfn.IFS(S2764&lt;=2,"High",S2764=3,"Moderate",S2764&lt;=5,"Low")</f>
        <v>Moderate</v>
      </c>
      <c r="AB2764" s="5">
        <v>44931</v>
      </c>
      <c r="AC2764" s="7" t="s">
        <v>49</v>
      </c>
      <c r="AD2764" s="7" t="s">
        <v>41</v>
      </c>
      <c r="AE2764" s="7" t="s">
        <v>72</v>
      </c>
      <c r="AF2764" s="7">
        <v>4</v>
      </c>
      <c r="AG2764" s="8">
        <v>995.4</v>
      </c>
      <c r="AH2764" s="7">
        <v>31</v>
      </c>
      <c r="AI2764" s="7" t="str" cm="1">
        <f t="array" ref="AI2764">_xlfn.IFS(AH2764&lt;=25,"Young",AH2764&lt;=50,"Adult",AH2764&gt;50,"Old")</f>
        <v>Adult</v>
      </c>
    </row>
    <row r="2765" spans="1:35" x14ac:dyDescent="0.35">
      <c r="A2765" s="11">
        <v>3334</v>
      </c>
      <c r="B2765" s="9">
        <v>45076</v>
      </c>
      <c r="C2765" s="10">
        <f t="shared" ca="1" si="43"/>
        <v>2.9722222222222223</v>
      </c>
      <c r="D2765" s="11" t="s">
        <v>27</v>
      </c>
      <c r="E2765" s="11" t="s">
        <v>86</v>
      </c>
      <c r="F2765" s="11" t="s">
        <v>29</v>
      </c>
      <c r="G2765" s="11" t="s">
        <v>45</v>
      </c>
      <c r="H2765" s="11" t="s">
        <v>55</v>
      </c>
      <c r="I2765" s="11" t="s">
        <v>45</v>
      </c>
      <c r="J2765" s="11" t="s">
        <v>33</v>
      </c>
      <c r="K2765" s="11" t="s">
        <v>95</v>
      </c>
      <c r="L2765" s="9">
        <v>32647</v>
      </c>
      <c r="M2765" s="11" t="s">
        <v>35</v>
      </c>
      <c r="N2765" s="11" t="s">
        <v>47</v>
      </c>
      <c r="O2765" s="11" t="s">
        <v>37</v>
      </c>
      <c r="P2765" s="11" t="s">
        <v>60</v>
      </c>
      <c r="Q2765" s="11" t="s">
        <v>39</v>
      </c>
      <c r="R2765" s="11" cm="1">
        <f t="array" ref="R2765">_xlfn.IFS(Table3[[#This Row],[Performance Levels]]="Exceeds",4,Table3[[#This Row],[Performance Levels]]="Fully Meets",3,Table3[[#This Row],[Performance Levels]]="PIP",1,Table3[[#This Row],[Performance Levels]]="Needs Improvement",2)</f>
        <v>3</v>
      </c>
      <c r="S2765" s="11">
        <v>3</v>
      </c>
      <c r="T2765" s="11" t="str" cm="1">
        <f t="array" ref="T2765">_xlfn.IFS(S2765&lt;=2,"Excellent",S2765=3,"Average",S2765&lt;=5,"Poor")</f>
        <v>Average</v>
      </c>
      <c r="U2765" s="9">
        <v>44791</v>
      </c>
      <c r="V2765" s="11">
        <v>1</v>
      </c>
      <c r="W2765" s="11" t="str" cm="1">
        <f t="array" ref="W2765">_xlfn.IFS(S2765&lt;=2,"High",S2765=3,"Moderate",S2765&lt;=5,"Low")</f>
        <v>Moderate</v>
      </c>
      <c r="X2765" s="11">
        <v>4</v>
      </c>
      <c r="Y2765" s="11" t="str" cm="1">
        <f t="array" ref="Y2765">_xlfn.IFS(S2765&lt;=2,"High",S2765=3,"Moderate",S2765&lt;=5,"Low")</f>
        <v>Moderate</v>
      </c>
      <c r="Z2765" s="11">
        <v>2</v>
      </c>
      <c r="AA2765" s="11" t="str" cm="1">
        <f t="array" ref="AA2765">_xlfn.IFS(S2765&lt;=2,"High",S2765=3,"Moderate",S2765&lt;=5,"Low")</f>
        <v>Moderate</v>
      </c>
      <c r="AB2765" s="9">
        <v>44857</v>
      </c>
      <c r="AC2765" s="11" t="s">
        <v>61</v>
      </c>
      <c r="AD2765" s="11" t="s">
        <v>50</v>
      </c>
      <c r="AE2765" s="11" t="s">
        <v>62</v>
      </c>
      <c r="AF2765" s="11">
        <v>5</v>
      </c>
      <c r="AG2765" s="12">
        <v>583.4</v>
      </c>
      <c r="AH2765" s="11">
        <v>34</v>
      </c>
      <c r="AI2765" s="11" t="str" cm="1">
        <f t="array" ref="AI2765">_xlfn.IFS(AH2765&lt;=25,"Young",AH2765&lt;=50,"Adult",AH2765&gt;50,"Old")</f>
        <v>Adult</v>
      </c>
    </row>
    <row r="2766" spans="1:35" x14ac:dyDescent="0.35">
      <c r="A2766" s="7">
        <v>3335</v>
      </c>
      <c r="B2766" s="5">
        <v>43644</v>
      </c>
      <c r="C2766" s="6">
        <f t="shared" ca="1" si="43"/>
        <v>6.8944444444444448</v>
      </c>
      <c r="D2766" s="7" t="s">
        <v>27</v>
      </c>
      <c r="E2766" s="7" t="s">
        <v>63</v>
      </c>
      <c r="F2766" s="7" t="s">
        <v>107</v>
      </c>
      <c r="G2766" s="7" t="s">
        <v>45</v>
      </c>
      <c r="H2766" s="7" t="s">
        <v>55</v>
      </c>
      <c r="I2766" s="7" t="s">
        <v>32</v>
      </c>
      <c r="J2766" s="7" t="s">
        <v>33</v>
      </c>
      <c r="K2766" s="7" t="s">
        <v>69</v>
      </c>
      <c r="L2766" s="5">
        <v>33701</v>
      </c>
      <c r="M2766" s="7" t="s">
        <v>35</v>
      </c>
      <c r="N2766" s="7" t="s">
        <v>47</v>
      </c>
      <c r="O2766" s="7" t="s">
        <v>59</v>
      </c>
      <c r="P2766" s="7" t="s">
        <v>76</v>
      </c>
      <c r="Q2766" s="7" t="s">
        <v>39</v>
      </c>
      <c r="R2766" s="7" cm="1">
        <f t="array" ref="R2766">_xlfn.IFS(Table3[[#This Row],[Performance Levels]]="Exceeds",4,Table3[[#This Row],[Performance Levels]]="Fully Meets",3,Table3[[#This Row],[Performance Levels]]="PIP",1,Table3[[#This Row],[Performance Levels]]="Needs Improvement",2)</f>
        <v>3</v>
      </c>
      <c r="S2766" s="7">
        <v>3</v>
      </c>
      <c r="T2766" s="7" t="str" cm="1">
        <f t="array" ref="T2766">_xlfn.IFS(S2766&lt;=2,"Excellent",S2766=3,"Average",S2766&lt;=5,"Poor")</f>
        <v>Average</v>
      </c>
      <c r="U2766" s="5">
        <v>44896</v>
      </c>
      <c r="V2766" s="7">
        <v>5</v>
      </c>
      <c r="W2766" s="7" t="str" cm="1">
        <f t="array" ref="W2766">_xlfn.IFS(S2766&lt;=2,"High",S2766=3,"Moderate",S2766&lt;=5,"Low")</f>
        <v>Moderate</v>
      </c>
      <c r="X2766" s="7">
        <v>1</v>
      </c>
      <c r="Y2766" s="7" t="str" cm="1">
        <f t="array" ref="Y2766">_xlfn.IFS(S2766&lt;=2,"High",S2766=3,"Moderate",S2766&lt;=5,"Low")</f>
        <v>Moderate</v>
      </c>
      <c r="Z2766" s="7">
        <v>3</v>
      </c>
      <c r="AA2766" s="7" t="str" cm="1">
        <f t="array" ref="AA2766">_xlfn.IFS(S2766&lt;=2,"High",S2766=3,"Moderate",S2766&lt;=5,"Low")</f>
        <v>Moderate</v>
      </c>
      <c r="AB2766" s="5">
        <v>45002</v>
      </c>
      <c r="AC2766" s="7" t="s">
        <v>61</v>
      </c>
      <c r="AD2766" s="7" t="s">
        <v>41</v>
      </c>
      <c r="AE2766" s="7" t="s">
        <v>51</v>
      </c>
      <c r="AF2766" s="7">
        <v>5</v>
      </c>
      <c r="AG2766" s="8">
        <v>388.61</v>
      </c>
      <c r="AH2766" s="7">
        <v>27</v>
      </c>
      <c r="AI2766" s="7" t="str" cm="1">
        <f t="array" ref="AI2766">_xlfn.IFS(AH2766&lt;=25,"Young",AH2766&lt;=50,"Adult",AH2766&gt;50,"Old")</f>
        <v>Adult</v>
      </c>
    </row>
    <row r="2767" spans="1:35" x14ac:dyDescent="0.35">
      <c r="A2767" s="11">
        <v>3336</v>
      </c>
      <c r="B2767" s="9">
        <v>45010</v>
      </c>
      <c r="C2767" s="10">
        <f t="shared" ca="1" si="43"/>
        <v>3.1527777777777777</v>
      </c>
      <c r="D2767" s="11" t="s">
        <v>27</v>
      </c>
      <c r="E2767" s="11" t="s">
        <v>93</v>
      </c>
      <c r="F2767" s="11" t="s">
        <v>107</v>
      </c>
      <c r="G2767" s="11" t="s">
        <v>30</v>
      </c>
      <c r="H2767" s="11" t="s">
        <v>44</v>
      </c>
      <c r="I2767" s="11" t="s">
        <v>45</v>
      </c>
      <c r="J2767" s="11" t="s">
        <v>33</v>
      </c>
      <c r="K2767" s="11" t="s">
        <v>64</v>
      </c>
      <c r="L2767" s="9">
        <v>29027</v>
      </c>
      <c r="M2767" s="11" t="s">
        <v>35</v>
      </c>
      <c r="N2767" s="11" t="s">
        <v>47</v>
      </c>
      <c r="O2767" s="11" t="s">
        <v>83</v>
      </c>
      <c r="P2767" s="11" t="s">
        <v>76</v>
      </c>
      <c r="Q2767" s="11" t="s">
        <v>39</v>
      </c>
      <c r="R2767" s="11" cm="1">
        <f t="array" ref="R2767">_xlfn.IFS(Table3[[#This Row],[Performance Levels]]="Exceeds",4,Table3[[#This Row],[Performance Levels]]="Fully Meets",3,Table3[[#This Row],[Performance Levels]]="PIP",1,Table3[[#This Row],[Performance Levels]]="Needs Improvement",2)</f>
        <v>3</v>
      </c>
      <c r="S2767" s="11">
        <v>3</v>
      </c>
      <c r="T2767" s="11" t="str" cm="1">
        <f t="array" ref="T2767">_xlfn.IFS(S2767&lt;=2,"Excellent",S2767=3,"Average",S2767&lt;=5,"Poor")</f>
        <v>Average</v>
      </c>
      <c r="U2767" s="9">
        <v>44951</v>
      </c>
      <c r="V2767" s="11">
        <v>4</v>
      </c>
      <c r="W2767" s="11" t="str" cm="1">
        <f t="array" ref="W2767">_xlfn.IFS(S2767&lt;=2,"High",S2767=3,"Moderate",S2767&lt;=5,"Low")</f>
        <v>Moderate</v>
      </c>
      <c r="X2767" s="11">
        <v>4</v>
      </c>
      <c r="Y2767" s="11" t="str" cm="1">
        <f t="array" ref="Y2767">_xlfn.IFS(S2767&lt;=2,"High",S2767=3,"Moderate",S2767&lt;=5,"Low")</f>
        <v>Moderate</v>
      </c>
      <c r="Z2767" s="11">
        <v>2</v>
      </c>
      <c r="AA2767" s="11" t="str" cm="1">
        <f t="array" ref="AA2767">_xlfn.IFS(S2767&lt;=2,"High",S2767=3,"Moderate",S2767&lt;=5,"Low")</f>
        <v>Moderate</v>
      </c>
      <c r="AB2767" s="9">
        <v>45018</v>
      </c>
      <c r="AC2767" s="11" t="s">
        <v>40</v>
      </c>
      <c r="AD2767" s="11" t="s">
        <v>41</v>
      </c>
      <c r="AE2767" s="11" t="s">
        <v>51</v>
      </c>
      <c r="AF2767" s="11">
        <v>4</v>
      </c>
      <c r="AG2767" s="12">
        <v>290.13</v>
      </c>
      <c r="AH2767" s="11">
        <v>44</v>
      </c>
      <c r="AI2767" s="11" t="str" cm="1">
        <f t="array" ref="AI2767">_xlfn.IFS(AH2767&lt;=25,"Young",AH2767&lt;=50,"Adult",AH2767&gt;50,"Old")</f>
        <v>Adult</v>
      </c>
    </row>
    <row r="2768" spans="1:35" x14ac:dyDescent="0.35">
      <c r="A2768" s="7">
        <v>3337</v>
      </c>
      <c r="B2768" s="5">
        <v>44799</v>
      </c>
      <c r="C2768" s="6">
        <f t="shared" ca="1" si="43"/>
        <v>3.7333333333333334</v>
      </c>
      <c r="D2768" s="7" t="s">
        <v>27</v>
      </c>
      <c r="E2768" s="7" t="s">
        <v>73</v>
      </c>
      <c r="F2768" s="7" t="s">
        <v>29</v>
      </c>
      <c r="G2768" s="7" t="s">
        <v>54</v>
      </c>
      <c r="H2768" s="7" t="s">
        <v>44</v>
      </c>
      <c r="I2768" s="7" t="s">
        <v>45</v>
      </c>
      <c r="J2768" s="7" t="s">
        <v>33</v>
      </c>
      <c r="K2768" s="7" t="s">
        <v>78</v>
      </c>
      <c r="L2768" s="5">
        <v>26693</v>
      </c>
      <c r="M2768" s="7" t="s">
        <v>35</v>
      </c>
      <c r="N2768" s="7" t="s">
        <v>36</v>
      </c>
      <c r="O2768" s="7" t="s">
        <v>71</v>
      </c>
      <c r="P2768" s="7" t="s">
        <v>60</v>
      </c>
      <c r="Q2768" s="7" t="s">
        <v>39</v>
      </c>
      <c r="R2768" s="7" cm="1">
        <f t="array" ref="R2768">_xlfn.IFS(Table3[[#This Row],[Performance Levels]]="Exceeds",4,Table3[[#This Row],[Performance Levels]]="Fully Meets",3,Table3[[#This Row],[Performance Levels]]="PIP",1,Table3[[#This Row],[Performance Levels]]="Needs Improvement",2)</f>
        <v>3</v>
      </c>
      <c r="S2768" s="7">
        <v>3</v>
      </c>
      <c r="T2768" s="7" t="str" cm="1">
        <f t="array" ref="T2768">_xlfn.IFS(S2768&lt;=2,"Excellent",S2768=3,"Average",S2768&lt;=5,"Poor")</f>
        <v>Average</v>
      </c>
      <c r="U2768" s="5">
        <v>44978</v>
      </c>
      <c r="V2768" s="7">
        <v>5</v>
      </c>
      <c r="W2768" s="7" t="str" cm="1">
        <f t="array" ref="W2768">_xlfn.IFS(S2768&lt;=2,"High",S2768=3,"Moderate",S2768&lt;=5,"Low")</f>
        <v>Moderate</v>
      </c>
      <c r="X2768" s="7">
        <v>5</v>
      </c>
      <c r="Y2768" s="7" t="str" cm="1">
        <f t="array" ref="Y2768">_xlfn.IFS(S2768&lt;=2,"High",S2768=3,"Moderate",S2768&lt;=5,"Low")</f>
        <v>Moderate</v>
      </c>
      <c r="Z2768" s="7">
        <v>2</v>
      </c>
      <c r="AA2768" s="7" t="str" cm="1">
        <f t="array" ref="AA2768">_xlfn.IFS(S2768&lt;=2,"High",S2768=3,"Moderate",S2768&lt;=5,"Low")</f>
        <v>Moderate</v>
      </c>
      <c r="AB2768" s="5">
        <v>45044</v>
      </c>
      <c r="AC2768" s="7" t="s">
        <v>49</v>
      </c>
      <c r="AD2768" s="7" t="s">
        <v>41</v>
      </c>
      <c r="AE2768" s="7" t="s">
        <v>42</v>
      </c>
      <c r="AF2768" s="7">
        <v>3</v>
      </c>
      <c r="AG2768" s="8">
        <v>933.76</v>
      </c>
      <c r="AH2768" s="7">
        <v>49</v>
      </c>
      <c r="AI2768" s="7" t="str" cm="1">
        <f t="array" ref="AI2768">_xlfn.IFS(AH2768&lt;=25,"Young",AH2768&lt;=50,"Adult",AH2768&gt;50,"Old")</f>
        <v>Adult</v>
      </c>
    </row>
    <row r="2769" spans="1:35" x14ac:dyDescent="0.35">
      <c r="A2769" s="11">
        <v>3338</v>
      </c>
      <c r="B2769" s="9">
        <v>43784</v>
      </c>
      <c r="C2769" s="10">
        <f t="shared" ca="1" si="43"/>
        <v>6.5138888888888893</v>
      </c>
      <c r="D2769" s="11" t="s">
        <v>27</v>
      </c>
      <c r="E2769" s="11" t="s">
        <v>80</v>
      </c>
      <c r="F2769" s="11" t="s">
        <v>29</v>
      </c>
      <c r="G2769" s="11" t="s">
        <v>30</v>
      </c>
      <c r="H2769" s="11" t="s">
        <v>31</v>
      </c>
      <c r="I2769" s="11" t="s">
        <v>32</v>
      </c>
      <c r="J2769" s="11" t="s">
        <v>33</v>
      </c>
      <c r="K2769" s="11" t="s">
        <v>64</v>
      </c>
      <c r="L2769" s="9">
        <v>18327</v>
      </c>
      <c r="M2769" s="11" t="s">
        <v>35</v>
      </c>
      <c r="N2769" s="11" t="s">
        <v>36</v>
      </c>
      <c r="O2769" s="11" t="s">
        <v>48</v>
      </c>
      <c r="P2769" s="11" t="s">
        <v>76</v>
      </c>
      <c r="Q2769" s="11" t="s">
        <v>39</v>
      </c>
      <c r="R2769" s="11" cm="1">
        <f t="array" ref="R2769">_xlfn.IFS(Table3[[#This Row],[Performance Levels]]="Exceeds",4,Table3[[#This Row],[Performance Levels]]="Fully Meets",3,Table3[[#This Row],[Performance Levels]]="PIP",1,Table3[[#This Row],[Performance Levels]]="Needs Improvement",2)</f>
        <v>3</v>
      </c>
      <c r="S2769" s="11">
        <v>3</v>
      </c>
      <c r="T2769" s="11" t="str" cm="1">
        <f t="array" ref="T2769">_xlfn.IFS(S2769&lt;=2,"Excellent",S2769=3,"Average",S2769&lt;=5,"Poor")</f>
        <v>Average</v>
      </c>
      <c r="U2769" s="9">
        <v>45013</v>
      </c>
      <c r="V2769" s="11">
        <v>3</v>
      </c>
      <c r="W2769" s="11" t="str" cm="1">
        <f t="array" ref="W2769">_xlfn.IFS(S2769&lt;=2,"High",S2769=3,"Moderate",S2769&lt;=5,"Low")</f>
        <v>Moderate</v>
      </c>
      <c r="X2769" s="11">
        <v>2</v>
      </c>
      <c r="Y2769" s="11" t="str" cm="1">
        <f t="array" ref="Y2769">_xlfn.IFS(S2769&lt;=2,"High",S2769=3,"Moderate",S2769&lt;=5,"Low")</f>
        <v>Moderate</v>
      </c>
      <c r="Z2769" s="11">
        <v>4</v>
      </c>
      <c r="AA2769" s="11" t="str" cm="1">
        <f t="array" ref="AA2769">_xlfn.IFS(S2769&lt;=2,"High",S2769=3,"Moderate",S2769&lt;=5,"Low")</f>
        <v>Moderate</v>
      </c>
      <c r="AB2769" s="9">
        <v>45100</v>
      </c>
      <c r="AC2769" s="11" t="s">
        <v>61</v>
      </c>
      <c r="AD2769" s="11" t="s">
        <v>50</v>
      </c>
      <c r="AE2769" s="11" t="s">
        <v>51</v>
      </c>
      <c r="AF2769" s="11">
        <v>3</v>
      </c>
      <c r="AG2769" s="12">
        <v>796.62</v>
      </c>
      <c r="AH2769" s="11">
        <v>69</v>
      </c>
      <c r="AI2769" s="11" t="str" cm="1">
        <f t="array" ref="AI2769">_xlfn.IFS(AH2769&lt;=25,"Young",AH2769&lt;=50,"Adult",AH2769&gt;50,"Old")</f>
        <v>Old</v>
      </c>
    </row>
    <row r="2770" spans="1:35" x14ac:dyDescent="0.35">
      <c r="A2770" s="7">
        <v>3339</v>
      </c>
      <c r="B2770" s="5">
        <v>44430</v>
      </c>
      <c r="C2770" s="6">
        <f t="shared" ca="1" si="43"/>
        <v>4.7444444444444445</v>
      </c>
      <c r="D2770" s="7" t="s">
        <v>27</v>
      </c>
      <c r="E2770" s="7" t="s">
        <v>53</v>
      </c>
      <c r="F2770" s="7" t="s">
        <v>29</v>
      </c>
      <c r="G2770" s="7" t="s">
        <v>45</v>
      </c>
      <c r="H2770" s="7" t="s">
        <v>31</v>
      </c>
      <c r="I2770" s="7" t="s">
        <v>45</v>
      </c>
      <c r="J2770" s="7" t="s">
        <v>33</v>
      </c>
      <c r="K2770" s="7" t="s">
        <v>109</v>
      </c>
      <c r="L2770" s="5">
        <v>18973</v>
      </c>
      <c r="M2770" s="7" t="s">
        <v>35</v>
      </c>
      <c r="N2770" s="7" t="s">
        <v>47</v>
      </c>
      <c r="O2770" s="7" t="s">
        <v>48</v>
      </c>
      <c r="P2770" s="7" t="s">
        <v>76</v>
      </c>
      <c r="Q2770" s="7" t="s">
        <v>39</v>
      </c>
      <c r="R2770" s="7" cm="1">
        <f t="array" ref="R2770">_xlfn.IFS(Table3[[#This Row],[Performance Levels]]="Exceeds",4,Table3[[#This Row],[Performance Levels]]="Fully Meets",3,Table3[[#This Row],[Performance Levels]]="PIP",1,Table3[[#This Row],[Performance Levels]]="Needs Improvement",2)</f>
        <v>3</v>
      </c>
      <c r="S2770" s="7">
        <v>5</v>
      </c>
      <c r="T2770" s="7" t="str" cm="1">
        <f t="array" ref="T2770">_xlfn.IFS(S2770&lt;=2,"Excellent",S2770=3,"Average",S2770&lt;=5,"Poor")</f>
        <v>Poor</v>
      </c>
      <c r="U2770" s="5">
        <v>45139</v>
      </c>
      <c r="V2770" s="7">
        <v>1</v>
      </c>
      <c r="W2770" s="7" t="str" cm="1">
        <f t="array" ref="W2770">_xlfn.IFS(S2770&lt;=2,"High",S2770=3,"Moderate",S2770&lt;=5,"Low")</f>
        <v>Low</v>
      </c>
      <c r="X2770" s="7">
        <v>1</v>
      </c>
      <c r="Y2770" s="7" t="str" cm="1">
        <f t="array" ref="Y2770">_xlfn.IFS(S2770&lt;=2,"High",S2770=3,"Moderate",S2770&lt;=5,"Low")</f>
        <v>Low</v>
      </c>
      <c r="Z2770" s="7">
        <v>3</v>
      </c>
      <c r="AA2770" s="7" t="str" cm="1">
        <f t="array" ref="AA2770">_xlfn.IFS(S2770&lt;=2,"High",S2770=3,"Moderate",S2770&lt;=5,"Low")</f>
        <v>Low</v>
      </c>
      <c r="AB2770" s="5">
        <v>44959</v>
      </c>
      <c r="AC2770" s="7" t="s">
        <v>49</v>
      </c>
      <c r="AD2770" s="7" t="s">
        <v>50</v>
      </c>
      <c r="AE2770" s="7" t="s">
        <v>42</v>
      </c>
      <c r="AF2770" s="7">
        <v>4</v>
      </c>
      <c r="AG2770" s="8">
        <v>986.69</v>
      </c>
      <c r="AH2770" s="7">
        <v>70</v>
      </c>
      <c r="AI2770" s="7" t="str" cm="1">
        <f t="array" ref="AI2770">_xlfn.IFS(AH2770&lt;=25,"Young",AH2770&lt;=50,"Adult",AH2770&gt;50,"Old")</f>
        <v>Old</v>
      </c>
    </row>
    <row r="2771" spans="1:35" x14ac:dyDescent="0.35">
      <c r="A2771" s="11">
        <v>3340</v>
      </c>
      <c r="B2771" s="9">
        <v>44894</v>
      </c>
      <c r="C2771" s="10">
        <f t="shared" ca="1" si="43"/>
        <v>3.4750000000000001</v>
      </c>
      <c r="D2771" s="11" t="s">
        <v>27</v>
      </c>
      <c r="E2771" s="11" t="s">
        <v>68</v>
      </c>
      <c r="F2771" s="11" t="s">
        <v>29</v>
      </c>
      <c r="G2771" s="11" t="s">
        <v>45</v>
      </c>
      <c r="H2771" s="11" t="s">
        <v>44</v>
      </c>
      <c r="I2771" s="11" t="s">
        <v>54</v>
      </c>
      <c r="J2771" s="11" t="s">
        <v>33</v>
      </c>
      <c r="K2771" s="11" t="s">
        <v>64</v>
      </c>
      <c r="L2771" s="9">
        <v>22411</v>
      </c>
      <c r="M2771" s="11" t="s">
        <v>35</v>
      </c>
      <c r="N2771" s="11" t="s">
        <v>47</v>
      </c>
      <c r="O2771" s="11" t="s">
        <v>37</v>
      </c>
      <c r="P2771" s="11" t="s">
        <v>66</v>
      </c>
      <c r="Q2771" s="11" t="s">
        <v>39</v>
      </c>
      <c r="R2771" s="11" cm="1">
        <f t="array" ref="R2771">_xlfn.IFS(Table3[[#This Row],[Performance Levels]]="Exceeds",4,Table3[[#This Row],[Performance Levels]]="Fully Meets",3,Table3[[#This Row],[Performance Levels]]="PIP",1,Table3[[#This Row],[Performance Levels]]="Needs Improvement",2)</f>
        <v>3</v>
      </c>
      <c r="S2771" s="11">
        <v>3</v>
      </c>
      <c r="T2771" s="11" t="str" cm="1">
        <f t="array" ref="T2771">_xlfn.IFS(S2771&lt;=2,"Excellent",S2771=3,"Average",S2771&lt;=5,"Poor")</f>
        <v>Average</v>
      </c>
      <c r="U2771" s="9">
        <v>44909</v>
      </c>
      <c r="V2771" s="11">
        <v>5</v>
      </c>
      <c r="W2771" s="11" t="str" cm="1">
        <f t="array" ref="W2771">_xlfn.IFS(S2771&lt;=2,"High",S2771=3,"Moderate",S2771&lt;=5,"Low")</f>
        <v>Moderate</v>
      </c>
      <c r="X2771" s="11">
        <v>2</v>
      </c>
      <c r="Y2771" s="11" t="str" cm="1">
        <f t="array" ref="Y2771">_xlfn.IFS(S2771&lt;=2,"High",S2771=3,"Moderate",S2771&lt;=5,"Low")</f>
        <v>Moderate</v>
      </c>
      <c r="Z2771" s="11">
        <v>3</v>
      </c>
      <c r="AA2771" s="11" t="str" cm="1">
        <f t="array" ref="AA2771">_xlfn.IFS(S2771&lt;=2,"High",S2771=3,"Moderate",S2771&lt;=5,"Low")</f>
        <v>Moderate</v>
      </c>
      <c r="AB2771" s="9">
        <v>45116</v>
      </c>
      <c r="AC2771" s="11" t="s">
        <v>67</v>
      </c>
      <c r="AD2771" s="11" t="s">
        <v>50</v>
      </c>
      <c r="AE2771" s="11" t="s">
        <v>42</v>
      </c>
      <c r="AF2771" s="11">
        <v>4</v>
      </c>
      <c r="AG2771" s="12">
        <v>965.82</v>
      </c>
      <c r="AH2771" s="11">
        <v>61</v>
      </c>
      <c r="AI2771" s="11" t="str" cm="1">
        <f t="array" ref="AI2771">_xlfn.IFS(AH2771&lt;=25,"Young",AH2771&lt;=50,"Adult",AH2771&gt;50,"Old")</f>
        <v>Old</v>
      </c>
    </row>
    <row r="2772" spans="1:35" x14ac:dyDescent="0.35">
      <c r="A2772" s="7">
        <v>3341</v>
      </c>
      <c r="B2772" s="5">
        <v>44849</v>
      </c>
      <c r="C2772" s="6">
        <f t="shared" ca="1" si="43"/>
        <v>3.5972222222222223</v>
      </c>
      <c r="D2772" s="7" t="s">
        <v>105</v>
      </c>
      <c r="E2772" s="7" t="s">
        <v>73</v>
      </c>
      <c r="F2772" s="7" t="s">
        <v>29</v>
      </c>
      <c r="G2772" s="7" t="s">
        <v>54</v>
      </c>
      <c r="H2772" s="7" t="s">
        <v>31</v>
      </c>
      <c r="I2772" s="7" t="s">
        <v>32</v>
      </c>
      <c r="J2772" s="7" t="s">
        <v>33</v>
      </c>
      <c r="K2772" s="7" t="s">
        <v>64</v>
      </c>
      <c r="L2772" s="5">
        <v>20117</v>
      </c>
      <c r="M2772" s="7" t="s">
        <v>35</v>
      </c>
      <c r="N2772" s="7" t="s">
        <v>36</v>
      </c>
      <c r="O2772" s="7" t="s">
        <v>37</v>
      </c>
      <c r="P2772" s="7" t="s">
        <v>60</v>
      </c>
      <c r="Q2772" s="7" t="s">
        <v>39</v>
      </c>
      <c r="R2772" s="7" cm="1">
        <f t="array" ref="R2772">_xlfn.IFS(Table3[[#This Row],[Performance Levels]]="Exceeds",4,Table3[[#This Row],[Performance Levels]]="Fully Meets",3,Table3[[#This Row],[Performance Levels]]="PIP",1,Table3[[#This Row],[Performance Levels]]="Needs Improvement",2)</f>
        <v>3</v>
      </c>
      <c r="S2772" s="7">
        <v>1</v>
      </c>
      <c r="T2772" s="7" t="str" cm="1">
        <f t="array" ref="T2772">_xlfn.IFS(S2772&lt;=2,"Excellent",S2772=3,"Average",S2772&lt;=5,"Poor")</f>
        <v>Excellent</v>
      </c>
      <c r="U2772" s="5">
        <v>45005</v>
      </c>
      <c r="V2772" s="7">
        <v>3</v>
      </c>
      <c r="W2772" s="7" t="str" cm="1">
        <f t="array" ref="W2772">_xlfn.IFS(S2772&lt;=2,"High",S2772=3,"Moderate",S2772&lt;=5,"Low")</f>
        <v>High</v>
      </c>
      <c r="X2772" s="7">
        <v>5</v>
      </c>
      <c r="Y2772" s="7" t="str" cm="1">
        <f t="array" ref="Y2772">_xlfn.IFS(S2772&lt;=2,"High",S2772=3,"Moderate",S2772&lt;=5,"Low")</f>
        <v>High</v>
      </c>
      <c r="Z2772" s="7">
        <v>3</v>
      </c>
      <c r="AA2772" s="7" t="str" cm="1">
        <f t="array" ref="AA2772">_xlfn.IFS(S2772&lt;=2,"High",S2772=3,"Moderate",S2772&lt;=5,"Low")</f>
        <v>High</v>
      </c>
      <c r="AB2772" s="5">
        <v>45126</v>
      </c>
      <c r="AC2772" s="7" t="s">
        <v>67</v>
      </c>
      <c r="AD2772" s="7" t="s">
        <v>41</v>
      </c>
      <c r="AE2772" s="7" t="s">
        <v>42</v>
      </c>
      <c r="AF2772" s="7">
        <v>1</v>
      </c>
      <c r="AG2772" s="8">
        <v>933.59</v>
      </c>
      <c r="AH2772" s="7">
        <v>67</v>
      </c>
      <c r="AI2772" s="7" t="str" cm="1">
        <f t="array" ref="AI2772">_xlfn.IFS(AH2772&lt;=25,"Young",AH2772&lt;=50,"Adult",AH2772&gt;50,"Old")</f>
        <v>Old</v>
      </c>
    </row>
    <row r="2773" spans="1:35" x14ac:dyDescent="0.35">
      <c r="A2773" s="11">
        <v>3342</v>
      </c>
      <c r="B2773" s="9">
        <v>44408</v>
      </c>
      <c r="C2773" s="10">
        <f t="shared" ca="1" si="43"/>
        <v>4.8055555555555554</v>
      </c>
      <c r="D2773" s="11" t="s">
        <v>105</v>
      </c>
      <c r="E2773" s="11" t="s">
        <v>80</v>
      </c>
      <c r="F2773" s="11" t="s">
        <v>29</v>
      </c>
      <c r="G2773" s="11" t="s">
        <v>54</v>
      </c>
      <c r="H2773" s="11" t="s">
        <v>31</v>
      </c>
      <c r="I2773" s="11" t="s">
        <v>45</v>
      </c>
      <c r="J2773" s="11" t="s">
        <v>33</v>
      </c>
      <c r="K2773" s="11" t="s">
        <v>46</v>
      </c>
      <c r="L2773" s="9">
        <v>36573</v>
      </c>
      <c r="M2773" s="11" t="s">
        <v>35</v>
      </c>
      <c r="N2773" s="11" t="s">
        <v>47</v>
      </c>
      <c r="O2773" s="11" t="s">
        <v>59</v>
      </c>
      <c r="P2773" s="11" t="s">
        <v>38</v>
      </c>
      <c r="Q2773" s="11" t="s">
        <v>39</v>
      </c>
      <c r="R2773" s="11" cm="1">
        <f t="array" ref="R2773">_xlfn.IFS(Table3[[#This Row],[Performance Levels]]="Exceeds",4,Table3[[#This Row],[Performance Levels]]="Fully Meets",3,Table3[[#This Row],[Performance Levels]]="PIP",1,Table3[[#This Row],[Performance Levels]]="Needs Improvement",2)</f>
        <v>3</v>
      </c>
      <c r="S2773" s="11">
        <v>2</v>
      </c>
      <c r="T2773" s="11" t="str" cm="1">
        <f t="array" ref="T2773">_xlfn.IFS(S2773&lt;=2,"Excellent",S2773=3,"Average",S2773&lt;=5,"Poor")</f>
        <v>Excellent</v>
      </c>
      <c r="U2773" s="9">
        <v>44907</v>
      </c>
      <c r="V2773" s="11">
        <v>3</v>
      </c>
      <c r="W2773" s="11" t="str" cm="1">
        <f t="array" ref="W2773">_xlfn.IFS(S2773&lt;=2,"High",S2773=3,"Moderate",S2773&lt;=5,"Low")</f>
        <v>High</v>
      </c>
      <c r="X2773" s="11">
        <v>4</v>
      </c>
      <c r="Y2773" s="11" t="str" cm="1">
        <f t="array" ref="Y2773">_xlfn.IFS(S2773&lt;=2,"High",S2773=3,"Moderate",S2773&lt;=5,"Low")</f>
        <v>High</v>
      </c>
      <c r="Z2773" s="11">
        <v>1</v>
      </c>
      <c r="AA2773" s="11" t="str" cm="1">
        <f t="array" ref="AA2773">_xlfn.IFS(S2773&lt;=2,"High",S2773=3,"Moderate",S2773&lt;=5,"Low")</f>
        <v>High</v>
      </c>
      <c r="AB2773" s="9">
        <v>44880</v>
      </c>
      <c r="AC2773" s="11" t="s">
        <v>40</v>
      </c>
      <c r="AD2773" s="11" t="s">
        <v>41</v>
      </c>
      <c r="AE2773" s="11" t="s">
        <v>42</v>
      </c>
      <c r="AF2773" s="11">
        <v>4</v>
      </c>
      <c r="AG2773" s="12">
        <v>583.66</v>
      </c>
      <c r="AH2773" s="11">
        <v>21</v>
      </c>
      <c r="AI2773" s="11" t="str" cm="1">
        <f t="array" ref="AI2773">_xlfn.IFS(AH2773&lt;=25,"Young",AH2773&lt;=50,"Adult",AH2773&gt;50,"Old")</f>
        <v>Young</v>
      </c>
    </row>
    <row r="2774" spans="1:35" x14ac:dyDescent="0.35">
      <c r="A2774" s="7">
        <v>3343</v>
      </c>
      <c r="B2774" s="5">
        <v>44613</v>
      </c>
      <c r="C2774" s="6">
        <f t="shared" ca="1" si="43"/>
        <v>4.2472222222222218</v>
      </c>
      <c r="D2774" s="7" t="s">
        <v>105</v>
      </c>
      <c r="E2774" s="7" t="s">
        <v>53</v>
      </c>
      <c r="F2774" s="7" t="s">
        <v>29</v>
      </c>
      <c r="G2774" s="7" t="s">
        <v>45</v>
      </c>
      <c r="H2774" s="7" t="s">
        <v>44</v>
      </c>
      <c r="I2774" s="7" t="s">
        <v>54</v>
      </c>
      <c r="J2774" s="7" t="s">
        <v>33</v>
      </c>
      <c r="K2774" s="7" t="s">
        <v>69</v>
      </c>
      <c r="L2774" s="5">
        <v>24071</v>
      </c>
      <c r="M2774" s="7" t="s">
        <v>35</v>
      </c>
      <c r="N2774" s="7" t="s">
        <v>47</v>
      </c>
      <c r="O2774" s="7" t="s">
        <v>48</v>
      </c>
      <c r="P2774" s="7" t="s">
        <v>66</v>
      </c>
      <c r="Q2774" s="7" t="s">
        <v>39</v>
      </c>
      <c r="R2774" s="7" cm="1">
        <f t="array" ref="R2774">_xlfn.IFS(Table3[[#This Row],[Performance Levels]]="Exceeds",4,Table3[[#This Row],[Performance Levels]]="Fully Meets",3,Table3[[#This Row],[Performance Levels]]="PIP",1,Table3[[#This Row],[Performance Levels]]="Needs Improvement",2)</f>
        <v>3</v>
      </c>
      <c r="S2774" s="7">
        <v>4</v>
      </c>
      <c r="T2774" s="7" t="str" cm="1">
        <f t="array" ref="T2774">_xlfn.IFS(S2774&lt;=2,"Excellent",S2774=3,"Average",S2774&lt;=5,"Poor")</f>
        <v>Poor</v>
      </c>
      <c r="U2774" s="5">
        <v>45128</v>
      </c>
      <c r="V2774" s="7">
        <v>4</v>
      </c>
      <c r="W2774" s="7" t="str" cm="1">
        <f t="array" ref="W2774">_xlfn.IFS(S2774&lt;=2,"High",S2774=3,"Moderate",S2774&lt;=5,"Low")</f>
        <v>Low</v>
      </c>
      <c r="X2774" s="7">
        <v>2</v>
      </c>
      <c r="Y2774" s="7" t="str" cm="1">
        <f t="array" ref="Y2774">_xlfn.IFS(S2774&lt;=2,"High",S2774=3,"Moderate",S2774&lt;=5,"Low")</f>
        <v>Low</v>
      </c>
      <c r="Z2774" s="7">
        <v>5</v>
      </c>
      <c r="AA2774" s="7" t="str" cm="1">
        <f t="array" ref="AA2774">_xlfn.IFS(S2774&lt;=2,"High",S2774=3,"Moderate",S2774&lt;=5,"Low")</f>
        <v>Low</v>
      </c>
      <c r="AB2774" s="5">
        <v>45112</v>
      </c>
      <c r="AC2774" s="7" t="s">
        <v>67</v>
      </c>
      <c r="AD2774" s="7" t="s">
        <v>50</v>
      </c>
      <c r="AE2774" s="7" t="s">
        <v>42</v>
      </c>
      <c r="AF2774" s="7">
        <v>2</v>
      </c>
      <c r="AG2774" s="8">
        <v>819.62</v>
      </c>
      <c r="AH2774" s="7">
        <v>57</v>
      </c>
      <c r="AI2774" s="7" t="str" cm="1">
        <f t="array" ref="AI2774">_xlfn.IFS(AH2774&lt;=25,"Young",AH2774&lt;=50,"Adult",AH2774&gt;50,"Old")</f>
        <v>Old</v>
      </c>
    </row>
    <row r="2775" spans="1:35" x14ac:dyDescent="0.35">
      <c r="A2775" s="11">
        <v>3344</v>
      </c>
      <c r="B2775" s="9">
        <v>44437</v>
      </c>
      <c r="C2775" s="10">
        <f t="shared" ca="1" si="43"/>
        <v>4.7249999999999996</v>
      </c>
      <c r="D2775" s="11" t="s">
        <v>105</v>
      </c>
      <c r="E2775" s="11" t="s">
        <v>68</v>
      </c>
      <c r="F2775" s="11" t="s">
        <v>29</v>
      </c>
      <c r="G2775" s="11" t="s">
        <v>30</v>
      </c>
      <c r="H2775" s="11" t="s">
        <v>55</v>
      </c>
      <c r="I2775" s="11" t="s">
        <v>32</v>
      </c>
      <c r="J2775" s="11" t="s">
        <v>33</v>
      </c>
      <c r="K2775" s="11" t="s">
        <v>64</v>
      </c>
      <c r="L2775" s="9">
        <v>21256</v>
      </c>
      <c r="M2775" s="11" t="s">
        <v>35</v>
      </c>
      <c r="N2775" s="11" t="s">
        <v>47</v>
      </c>
      <c r="O2775" s="11" t="s">
        <v>37</v>
      </c>
      <c r="P2775" s="11" t="s">
        <v>66</v>
      </c>
      <c r="Q2775" s="11" t="s">
        <v>39</v>
      </c>
      <c r="R2775" s="11" cm="1">
        <f t="array" ref="R2775">_xlfn.IFS(Table3[[#This Row],[Performance Levels]]="Exceeds",4,Table3[[#This Row],[Performance Levels]]="Fully Meets",3,Table3[[#This Row],[Performance Levels]]="PIP",1,Table3[[#This Row],[Performance Levels]]="Needs Improvement",2)</f>
        <v>3</v>
      </c>
      <c r="S2775" s="11">
        <v>3</v>
      </c>
      <c r="T2775" s="11" t="str" cm="1">
        <f t="array" ref="T2775">_xlfn.IFS(S2775&lt;=2,"Excellent",S2775=3,"Average",S2775&lt;=5,"Poor")</f>
        <v>Average</v>
      </c>
      <c r="U2775" s="9">
        <v>45120</v>
      </c>
      <c r="V2775" s="11">
        <v>5</v>
      </c>
      <c r="W2775" s="11" t="str" cm="1">
        <f t="array" ref="W2775">_xlfn.IFS(S2775&lt;=2,"High",S2775=3,"Moderate",S2775&lt;=5,"Low")</f>
        <v>Moderate</v>
      </c>
      <c r="X2775" s="11">
        <v>4</v>
      </c>
      <c r="Y2775" s="11" t="str" cm="1">
        <f t="array" ref="Y2775">_xlfn.IFS(S2775&lt;=2,"High",S2775=3,"Moderate",S2775&lt;=5,"Low")</f>
        <v>Moderate</v>
      </c>
      <c r="Z2775" s="11">
        <v>1</v>
      </c>
      <c r="AA2775" s="11" t="str" cm="1">
        <f t="array" ref="AA2775">_xlfn.IFS(S2775&lt;=2,"High",S2775=3,"Moderate",S2775&lt;=5,"Low")</f>
        <v>Moderate</v>
      </c>
      <c r="AB2775" s="9">
        <v>44885</v>
      </c>
      <c r="AC2775" s="11" t="s">
        <v>91</v>
      </c>
      <c r="AD2775" s="11" t="s">
        <v>41</v>
      </c>
      <c r="AE2775" s="11" t="s">
        <v>42</v>
      </c>
      <c r="AF2775" s="11">
        <v>5</v>
      </c>
      <c r="AG2775" s="12">
        <v>925</v>
      </c>
      <c r="AH2775" s="11">
        <v>63</v>
      </c>
      <c r="AI2775" s="11" t="str" cm="1">
        <f t="array" ref="AI2775">_xlfn.IFS(AH2775&lt;=25,"Young",AH2775&lt;=50,"Adult",AH2775&gt;50,"Old")</f>
        <v>Old</v>
      </c>
    </row>
    <row r="2776" spans="1:35" x14ac:dyDescent="0.35">
      <c r="A2776" s="7">
        <v>3345</v>
      </c>
      <c r="B2776" s="5">
        <v>44543</v>
      </c>
      <c r="C2776" s="6">
        <f t="shared" ca="1" si="43"/>
        <v>4.4361111111111109</v>
      </c>
      <c r="D2776" s="7" t="s">
        <v>105</v>
      </c>
      <c r="E2776" s="7" t="s">
        <v>28</v>
      </c>
      <c r="F2776" s="7" t="s">
        <v>107</v>
      </c>
      <c r="G2776" s="7" t="s">
        <v>54</v>
      </c>
      <c r="H2776" s="7" t="s">
        <v>31</v>
      </c>
      <c r="I2776" s="7" t="s">
        <v>45</v>
      </c>
      <c r="J2776" s="7" t="s">
        <v>33</v>
      </c>
      <c r="K2776" s="7" t="s">
        <v>95</v>
      </c>
      <c r="L2776" s="5">
        <v>29685</v>
      </c>
      <c r="M2776" s="7" t="s">
        <v>35</v>
      </c>
      <c r="N2776" s="7" t="s">
        <v>47</v>
      </c>
      <c r="O2776" s="7" t="s">
        <v>83</v>
      </c>
      <c r="P2776" s="7" t="s">
        <v>60</v>
      </c>
      <c r="Q2776" s="7" t="s">
        <v>39</v>
      </c>
      <c r="R2776" s="7" cm="1">
        <f t="array" ref="R2776">_xlfn.IFS(Table3[[#This Row],[Performance Levels]]="Exceeds",4,Table3[[#This Row],[Performance Levels]]="Fully Meets",3,Table3[[#This Row],[Performance Levels]]="PIP",1,Table3[[#This Row],[Performance Levels]]="Needs Improvement",2)</f>
        <v>3</v>
      </c>
      <c r="S2776" s="7">
        <v>4</v>
      </c>
      <c r="T2776" s="7" t="str" cm="1">
        <f t="array" ref="T2776">_xlfn.IFS(S2776&lt;=2,"Excellent",S2776=3,"Average",S2776&lt;=5,"Poor")</f>
        <v>Poor</v>
      </c>
      <c r="U2776" s="5">
        <v>44979</v>
      </c>
      <c r="V2776" s="7">
        <v>1</v>
      </c>
      <c r="W2776" s="7" t="str" cm="1">
        <f t="array" ref="W2776">_xlfn.IFS(S2776&lt;=2,"High",S2776=3,"Moderate",S2776&lt;=5,"Low")</f>
        <v>Low</v>
      </c>
      <c r="X2776" s="7">
        <v>1</v>
      </c>
      <c r="Y2776" s="7" t="str" cm="1">
        <f t="array" ref="Y2776">_xlfn.IFS(S2776&lt;=2,"High",S2776=3,"Moderate",S2776&lt;=5,"Low")</f>
        <v>Low</v>
      </c>
      <c r="Z2776" s="7">
        <v>3</v>
      </c>
      <c r="AA2776" s="7" t="str" cm="1">
        <f t="array" ref="AA2776">_xlfn.IFS(S2776&lt;=2,"High",S2776=3,"Moderate",S2776&lt;=5,"Low")</f>
        <v>Low</v>
      </c>
      <c r="AB2776" s="5">
        <v>44923</v>
      </c>
      <c r="AC2776" s="7" t="s">
        <v>61</v>
      </c>
      <c r="AD2776" s="7" t="s">
        <v>50</v>
      </c>
      <c r="AE2776" s="7" t="s">
        <v>51</v>
      </c>
      <c r="AF2776" s="7">
        <v>5</v>
      </c>
      <c r="AG2776" s="8">
        <v>127.93</v>
      </c>
      <c r="AH2776" s="7">
        <v>40</v>
      </c>
      <c r="AI2776" s="7" t="str" cm="1">
        <f t="array" ref="AI2776">_xlfn.IFS(AH2776&lt;=25,"Young",AH2776&lt;=50,"Adult",AH2776&gt;50,"Old")</f>
        <v>Adult</v>
      </c>
    </row>
    <row r="2777" spans="1:35" x14ac:dyDescent="0.35">
      <c r="A2777" s="11">
        <v>3348</v>
      </c>
      <c r="B2777" s="9">
        <v>43769</v>
      </c>
      <c r="C2777" s="10">
        <f t="shared" ca="1" si="43"/>
        <v>6.5555555555555554</v>
      </c>
      <c r="D2777" s="11" t="s">
        <v>105</v>
      </c>
      <c r="E2777" s="11" t="s">
        <v>86</v>
      </c>
      <c r="F2777" s="11" t="s">
        <v>29</v>
      </c>
      <c r="G2777" s="11" t="s">
        <v>45</v>
      </c>
      <c r="H2777" s="11" t="s">
        <v>44</v>
      </c>
      <c r="I2777" s="11" t="s">
        <v>45</v>
      </c>
      <c r="J2777" s="11" t="s">
        <v>33</v>
      </c>
      <c r="K2777" s="11" t="s">
        <v>64</v>
      </c>
      <c r="L2777" s="9">
        <v>32112</v>
      </c>
      <c r="M2777" s="11" t="s">
        <v>35</v>
      </c>
      <c r="N2777" s="11" t="s">
        <v>36</v>
      </c>
      <c r="O2777" s="11" t="s">
        <v>83</v>
      </c>
      <c r="P2777" s="11" t="s">
        <v>38</v>
      </c>
      <c r="Q2777" s="11" t="s">
        <v>39</v>
      </c>
      <c r="R2777" s="11" cm="1">
        <f t="array" ref="R2777">_xlfn.IFS(Table3[[#This Row],[Performance Levels]]="Exceeds",4,Table3[[#This Row],[Performance Levels]]="Fully Meets",3,Table3[[#This Row],[Performance Levels]]="PIP",1,Table3[[#This Row],[Performance Levels]]="Needs Improvement",2)</f>
        <v>3</v>
      </c>
      <c r="S2777" s="11">
        <v>2</v>
      </c>
      <c r="T2777" s="11" t="str" cm="1">
        <f t="array" ref="T2777">_xlfn.IFS(S2777&lt;=2,"Excellent",S2777=3,"Average",S2777&lt;=5,"Poor")</f>
        <v>Excellent</v>
      </c>
      <c r="U2777" s="9">
        <v>44822</v>
      </c>
      <c r="V2777" s="11">
        <v>5</v>
      </c>
      <c r="W2777" s="11" t="str" cm="1">
        <f t="array" ref="W2777">_xlfn.IFS(S2777&lt;=2,"High",S2777=3,"Moderate",S2777&lt;=5,"Low")</f>
        <v>High</v>
      </c>
      <c r="X2777" s="11">
        <v>2</v>
      </c>
      <c r="Y2777" s="11" t="str" cm="1">
        <f t="array" ref="Y2777">_xlfn.IFS(S2777&lt;=2,"High",S2777=3,"Moderate",S2777&lt;=5,"Low")</f>
        <v>High</v>
      </c>
      <c r="Z2777" s="11">
        <v>1</v>
      </c>
      <c r="AA2777" s="11" t="str" cm="1">
        <f t="array" ref="AA2777">_xlfn.IFS(S2777&lt;=2,"High",S2777=3,"Moderate",S2777&lt;=5,"Low")</f>
        <v>High</v>
      </c>
      <c r="AB2777" s="9">
        <v>45045</v>
      </c>
      <c r="AC2777" s="11" t="s">
        <v>61</v>
      </c>
      <c r="AD2777" s="11" t="s">
        <v>41</v>
      </c>
      <c r="AE2777" s="11" t="s">
        <v>72</v>
      </c>
      <c r="AF2777" s="11">
        <v>2</v>
      </c>
      <c r="AG2777" s="12">
        <v>922.33</v>
      </c>
      <c r="AH2777" s="11">
        <v>32</v>
      </c>
      <c r="AI2777" s="11" t="str" cm="1">
        <f t="array" ref="AI2777">_xlfn.IFS(AH2777&lt;=25,"Young",AH2777&lt;=50,"Adult",AH2777&gt;50,"Old")</f>
        <v>Adult</v>
      </c>
    </row>
    <row r="2778" spans="1:35" x14ac:dyDescent="0.35">
      <c r="A2778" s="7">
        <v>3349</v>
      </c>
      <c r="B2778" s="5">
        <v>44872</v>
      </c>
      <c r="C2778" s="6">
        <f t="shared" ca="1" si="43"/>
        <v>3.536111111111111</v>
      </c>
      <c r="D2778" s="7" t="s">
        <v>27</v>
      </c>
      <c r="E2778" s="7" t="s">
        <v>73</v>
      </c>
      <c r="F2778" s="7" t="s">
        <v>29</v>
      </c>
      <c r="G2778" s="7" t="s">
        <v>30</v>
      </c>
      <c r="H2778" s="7" t="s">
        <v>44</v>
      </c>
      <c r="I2778" s="7" t="s">
        <v>54</v>
      </c>
      <c r="J2778" s="7" t="s">
        <v>33</v>
      </c>
      <c r="K2778" s="7" t="s">
        <v>74</v>
      </c>
      <c r="L2778" s="5">
        <v>21608</v>
      </c>
      <c r="M2778" s="7" t="s">
        <v>35</v>
      </c>
      <c r="N2778" s="7" t="s">
        <v>47</v>
      </c>
      <c r="O2778" s="7" t="s">
        <v>48</v>
      </c>
      <c r="P2778" s="7" t="s">
        <v>76</v>
      </c>
      <c r="Q2778" s="7" t="s">
        <v>39</v>
      </c>
      <c r="R2778" s="7" cm="1">
        <f t="array" ref="R2778">_xlfn.IFS(Table3[[#This Row],[Performance Levels]]="Exceeds",4,Table3[[#This Row],[Performance Levels]]="Fully Meets",3,Table3[[#This Row],[Performance Levels]]="PIP",1,Table3[[#This Row],[Performance Levels]]="Needs Improvement",2)</f>
        <v>3</v>
      </c>
      <c r="S2778" s="7">
        <v>3</v>
      </c>
      <c r="T2778" s="7" t="str" cm="1">
        <f t="array" ref="T2778">_xlfn.IFS(S2778&lt;=2,"Excellent",S2778=3,"Average",S2778&lt;=5,"Poor")</f>
        <v>Average</v>
      </c>
      <c r="U2778" s="5">
        <v>44896</v>
      </c>
      <c r="V2778" s="7">
        <v>1</v>
      </c>
      <c r="W2778" s="7" t="str" cm="1">
        <f t="array" ref="W2778">_xlfn.IFS(S2778&lt;=2,"High",S2778=3,"Moderate",S2778&lt;=5,"Low")</f>
        <v>Moderate</v>
      </c>
      <c r="X2778" s="7">
        <v>4</v>
      </c>
      <c r="Y2778" s="7" t="str" cm="1">
        <f t="array" ref="Y2778">_xlfn.IFS(S2778&lt;=2,"High",S2778=3,"Moderate",S2778&lt;=5,"Low")</f>
        <v>Moderate</v>
      </c>
      <c r="Z2778" s="7">
        <v>3</v>
      </c>
      <c r="AA2778" s="7" t="str" cm="1">
        <f t="array" ref="AA2778">_xlfn.IFS(S2778&lt;=2,"High",S2778=3,"Moderate",S2778&lt;=5,"Low")</f>
        <v>Moderate</v>
      </c>
      <c r="AB2778" s="5">
        <v>44804</v>
      </c>
      <c r="AC2778" s="7" t="s">
        <v>61</v>
      </c>
      <c r="AD2778" s="7" t="s">
        <v>41</v>
      </c>
      <c r="AE2778" s="7" t="s">
        <v>51</v>
      </c>
      <c r="AF2778" s="7">
        <v>5</v>
      </c>
      <c r="AG2778" s="8">
        <v>306.01</v>
      </c>
      <c r="AH2778" s="7">
        <v>63</v>
      </c>
      <c r="AI2778" s="7" t="str" cm="1">
        <f t="array" ref="AI2778">_xlfn.IFS(AH2778&lt;=25,"Young",AH2778&lt;=50,"Adult",AH2778&gt;50,"Old")</f>
        <v>Old</v>
      </c>
    </row>
    <row r="2779" spans="1:35" x14ac:dyDescent="0.35">
      <c r="A2779" s="11">
        <v>3350</v>
      </c>
      <c r="B2779" s="9">
        <v>44885</v>
      </c>
      <c r="C2779" s="10">
        <f t="shared" ca="1" si="43"/>
        <v>3.5</v>
      </c>
      <c r="D2779" s="11" t="s">
        <v>27</v>
      </c>
      <c r="E2779" s="11" t="s">
        <v>68</v>
      </c>
      <c r="F2779" s="11" t="s">
        <v>29</v>
      </c>
      <c r="G2779" s="11" t="s">
        <v>54</v>
      </c>
      <c r="H2779" s="11" t="s">
        <v>55</v>
      </c>
      <c r="I2779" s="11" t="s">
        <v>45</v>
      </c>
      <c r="J2779" s="11" t="s">
        <v>33</v>
      </c>
      <c r="K2779" s="11" t="s">
        <v>95</v>
      </c>
      <c r="L2779" s="9">
        <v>26671</v>
      </c>
      <c r="M2779" s="11" t="s">
        <v>35</v>
      </c>
      <c r="N2779" s="11" t="s">
        <v>36</v>
      </c>
      <c r="O2779" s="11" t="s">
        <v>48</v>
      </c>
      <c r="P2779" s="11" t="s">
        <v>76</v>
      </c>
      <c r="Q2779" s="11" t="s">
        <v>39</v>
      </c>
      <c r="R2779" s="11" cm="1">
        <f t="array" ref="R2779">_xlfn.IFS(Table3[[#This Row],[Performance Levels]]="Exceeds",4,Table3[[#This Row],[Performance Levels]]="Fully Meets",3,Table3[[#This Row],[Performance Levels]]="PIP",1,Table3[[#This Row],[Performance Levels]]="Needs Improvement",2)</f>
        <v>3</v>
      </c>
      <c r="S2779" s="11">
        <v>5</v>
      </c>
      <c r="T2779" s="11" t="str" cm="1">
        <f t="array" ref="T2779">_xlfn.IFS(S2779&lt;=2,"Excellent",S2779=3,"Average",S2779&lt;=5,"Poor")</f>
        <v>Poor</v>
      </c>
      <c r="U2779" s="9">
        <v>44864</v>
      </c>
      <c r="V2779" s="11">
        <v>2</v>
      </c>
      <c r="W2779" s="11" t="str" cm="1">
        <f t="array" ref="W2779">_xlfn.IFS(S2779&lt;=2,"High",S2779=3,"Moderate",S2779&lt;=5,"Low")</f>
        <v>Low</v>
      </c>
      <c r="X2779" s="11">
        <v>1</v>
      </c>
      <c r="Y2779" s="11" t="str" cm="1">
        <f t="array" ref="Y2779">_xlfn.IFS(S2779&lt;=2,"High",S2779=3,"Moderate",S2779&lt;=5,"Low")</f>
        <v>Low</v>
      </c>
      <c r="Z2779" s="11">
        <v>1</v>
      </c>
      <c r="AA2779" s="11" t="str" cm="1">
        <f t="array" ref="AA2779">_xlfn.IFS(S2779&lt;=2,"High",S2779=3,"Moderate",S2779&lt;=5,"Low")</f>
        <v>Low</v>
      </c>
      <c r="AB2779" s="9">
        <v>44834</v>
      </c>
      <c r="AC2779" s="11" t="s">
        <v>61</v>
      </c>
      <c r="AD2779" s="11" t="s">
        <v>41</v>
      </c>
      <c r="AE2779" s="11" t="s">
        <v>72</v>
      </c>
      <c r="AF2779" s="11">
        <v>2</v>
      </c>
      <c r="AG2779" s="12">
        <v>963.95</v>
      </c>
      <c r="AH2779" s="11">
        <v>49</v>
      </c>
      <c r="AI2779" s="11" t="str" cm="1">
        <f t="array" ref="AI2779">_xlfn.IFS(AH2779&lt;=25,"Young",AH2779&lt;=50,"Adult",AH2779&gt;50,"Old")</f>
        <v>Adult</v>
      </c>
    </row>
    <row r="2780" spans="1:35" x14ac:dyDescent="0.35">
      <c r="A2780" s="7">
        <v>3351</v>
      </c>
      <c r="B2780" s="5">
        <v>44545</v>
      </c>
      <c r="C2780" s="6">
        <f t="shared" ca="1" si="43"/>
        <v>4.4305555555555554</v>
      </c>
      <c r="D2780" s="7" t="s">
        <v>27</v>
      </c>
      <c r="E2780" s="7" t="s">
        <v>28</v>
      </c>
      <c r="F2780" s="7" t="s">
        <v>107</v>
      </c>
      <c r="G2780" s="7" t="s">
        <v>30</v>
      </c>
      <c r="H2780" s="7" t="s">
        <v>31</v>
      </c>
      <c r="I2780" s="7" t="s">
        <v>45</v>
      </c>
      <c r="J2780" s="7" t="s">
        <v>33</v>
      </c>
      <c r="K2780" s="7" t="s">
        <v>99</v>
      </c>
      <c r="L2780" s="5">
        <v>27280</v>
      </c>
      <c r="M2780" s="7" t="s">
        <v>35</v>
      </c>
      <c r="N2780" s="7" t="s">
        <v>47</v>
      </c>
      <c r="O2780" s="7" t="s">
        <v>48</v>
      </c>
      <c r="P2780" s="7" t="s">
        <v>66</v>
      </c>
      <c r="Q2780" s="7" t="s">
        <v>39</v>
      </c>
      <c r="R2780" s="7" cm="1">
        <f t="array" ref="R2780">_xlfn.IFS(Table3[[#This Row],[Performance Levels]]="Exceeds",4,Table3[[#This Row],[Performance Levels]]="Fully Meets",3,Table3[[#This Row],[Performance Levels]]="PIP",1,Table3[[#This Row],[Performance Levels]]="Needs Improvement",2)</f>
        <v>3</v>
      </c>
      <c r="S2780" s="7">
        <v>2</v>
      </c>
      <c r="T2780" s="7" t="str" cm="1">
        <f t="array" ref="T2780">_xlfn.IFS(S2780&lt;=2,"Excellent",S2780=3,"Average",S2780&lt;=5,"Poor")</f>
        <v>Excellent</v>
      </c>
      <c r="U2780" s="5">
        <v>44971</v>
      </c>
      <c r="V2780" s="7">
        <v>4</v>
      </c>
      <c r="W2780" s="7" t="str" cm="1">
        <f t="array" ref="W2780">_xlfn.IFS(S2780&lt;=2,"High",S2780=3,"Moderate",S2780&lt;=5,"Low")</f>
        <v>High</v>
      </c>
      <c r="X2780" s="7">
        <v>2</v>
      </c>
      <c r="Y2780" s="7" t="str" cm="1">
        <f t="array" ref="Y2780">_xlfn.IFS(S2780&lt;=2,"High",S2780=3,"Moderate",S2780&lt;=5,"Low")</f>
        <v>High</v>
      </c>
      <c r="Z2780" s="7">
        <v>3</v>
      </c>
      <c r="AA2780" s="7" t="str" cm="1">
        <f t="array" ref="AA2780">_xlfn.IFS(S2780&lt;=2,"High",S2780=3,"Moderate",S2780&lt;=5,"Low")</f>
        <v>High</v>
      </c>
      <c r="AB2780" s="5">
        <v>44974</v>
      </c>
      <c r="AC2780" s="7" t="s">
        <v>91</v>
      </c>
      <c r="AD2780" s="7" t="s">
        <v>50</v>
      </c>
      <c r="AE2780" s="7" t="s">
        <v>51</v>
      </c>
      <c r="AF2780" s="7">
        <v>1</v>
      </c>
      <c r="AG2780" s="8">
        <v>388.02</v>
      </c>
      <c r="AH2780" s="7">
        <v>47</v>
      </c>
      <c r="AI2780" s="7" t="str" cm="1">
        <f t="array" ref="AI2780">_xlfn.IFS(AH2780&lt;=25,"Young",AH2780&lt;=50,"Adult",AH2780&gt;50,"Old")</f>
        <v>Adult</v>
      </c>
    </row>
    <row r="2781" spans="1:35" x14ac:dyDescent="0.35">
      <c r="A2781" s="11">
        <v>3352</v>
      </c>
      <c r="B2781" s="9">
        <v>44979</v>
      </c>
      <c r="C2781" s="10">
        <f t="shared" ca="1" si="43"/>
        <v>3.2444444444444445</v>
      </c>
      <c r="D2781" s="11" t="s">
        <v>27</v>
      </c>
      <c r="E2781" s="11" t="s">
        <v>43</v>
      </c>
      <c r="F2781" s="11" t="s">
        <v>29</v>
      </c>
      <c r="G2781" s="11" t="s">
        <v>45</v>
      </c>
      <c r="H2781" s="11" t="s">
        <v>55</v>
      </c>
      <c r="I2781" s="11" t="s">
        <v>54</v>
      </c>
      <c r="J2781" s="11" t="s">
        <v>33</v>
      </c>
      <c r="K2781" s="11" t="s">
        <v>69</v>
      </c>
      <c r="L2781" s="9">
        <v>31507</v>
      </c>
      <c r="M2781" s="11" t="s">
        <v>35</v>
      </c>
      <c r="N2781" s="11" t="s">
        <v>47</v>
      </c>
      <c r="O2781" s="11" t="s">
        <v>59</v>
      </c>
      <c r="P2781" s="11" t="s">
        <v>60</v>
      </c>
      <c r="Q2781" s="11" t="s">
        <v>39</v>
      </c>
      <c r="R2781" s="11" cm="1">
        <f t="array" ref="R2781">_xlfn.IFS(Table3[[#This Row],[Performance Levels]]="Exceeds",4,Table3[[#This Row],[Performance Levels]]="Fully Meets",3,Table3[[#This Row],[Performance Levels]]="PIP",1,Table3[[#This Row],[Performance Levels]]="Needs Improvement",2)</f>
        <v>3</v>
      </c>
      <c r="S2781" s="11">
        <v>3</v>
      </c>
      <c r="T2781" s="11" t="str" cm="1">
        <f t="array" ref="T2781">_xlfn.IFS(S2781&lt;=2,"Excellent",S2781=3,"Average",S2781&lt;=5,"Poor")</f>
        <v>Average</v>
      </c>
      <c r="U2781" s="9">
        <v>44948</v>
      </c>
      <c r="V2781" s="11">
        <v>2</v>
      </c>
      <c r="W2781" s="11" t="str" cm="1">
        <f t="array" ref="W2781">_xlfn.IFS(S2781&lt;=2,"High",S2781=3,"Moderate",S2781&lt;=5,"Low")</f>
        <v>Moderate</v>
      </c>
      <c r="X2781" s="11">
        <v>5</v>
      </c>
      <c r="Y2781" s="11" t="str" cm="1">
        <f t="array" ref="Y2781">_xlfn.IFS(S2781&lt;=2,"High",S2781=3,"Moderate",S2781&lt;=5,"Low")</f>
        <v>Moderate</v>
      </c>
      <c r="Z2781" s="11">
        <v>2</v>
      </c>
      <c r="AA2781" s="11" t="str" cm="1">
        <f t="array" ref="AA2781">_xlfn.IFS(S2781&lt;=2,"High",S2781=3,"Moderate",S2781&lt;=5,"Low")</f>
        <v>Moderate</v>
      </c>
      <c r="AB2781" s="9">
        <v>45042</v>
      </c>
      <c r="AC2781" s="11" t="s">
        <v>61</v>
      </c>
      <c r="AD2781" s="11" t="s">
        <v>41</v>
      </c>
      <c r="AE2781" s="11" t="s">
        <v>42</v>
      </c>
      <c r="AF2781" s="11">
        <v>1</v>
      </c>
      <c r="AG2781" s="12">
        <v>140.61000000000001</v>
      </c>
      <c r="AH2781" s="11">
        <v>37</v>
      </c>
      <c r="AI2781" s="11" t="str" cm="1">
        <f t="array" ref="AI2781">_xlfn.IFS(AH2781&lt;=25,"Young",AH2781&lt;=50,"Adult",AH2781&gt;50,"Old")</f>
        <v>Adult</v>
      </c>
    </row>
    <row r="2782" spans="1:35" x14ac:dyDescent="0.35">
      <c r="A2782" s="7">
        <v>3353</v>
      </c>
      <c r="B2782" s="5">
        <v>43919</v>
      </c>
      <c r="C2782" s="6">
        <f t="shared" ca="1" si="43"/>
        <v>6.1416666666666666</v>
      </c>
      <c r="D2782" s="7" t="s">
        <v>27</v>
      </c>
      <c r="E2782" s="7" t="s">
        <v>86</v>
      </c>
      <c r="F2782" s="7" t="s">
        <v>29</v>
      </c>
      <c r="G2782" s="7" t="s">
        <v>30</v>
      </c>
      <c r="H2782" s="7" t="s">
        <v>55</v>
      </c>
      <c r="I2782" s="7" t="s">
        <v>45</v>
      </c>
      <c r="J2782" s="7" t="s">
        <v>33</v>
      </c>
      <c r="K2782" s="7" t="s">
        <v>64</v>
      </c>
      <c r="L2782" s="5">
        <v>28652</v>
      </c>
      <c r="M2782" s="7" t="s">
        <v>35</v>
      </c>
      <c r="N2782" s="7" t="s">
        <v>36</v>
      </c>
      <c r="O2782" s="7" t="s">
        <v>48</v>
      </c>
      <c r="P2782" s="7" t="s">
        <v>66</v>
      </c>
      <c r="Q2782" s="7" t="s">
        <v>39</v>
      </c>
      <c r="R2782" s="7" cm="1">
        <f t="array" ref="R2782">_xlfn.IFS(Table3[[#This Row],[Performance Levels]]="Exceeds",4,Table3[[#This Row],[Performance Levels]]="Fully Meets",3,Table3[[#This Row],[Performance Levels]]="PIP",1,Table3[[#This Row],[Performance Levels]]="Needs Improvement",2)</f>
        <v>3</v>
      </c>
      <c r="S2782" s="7">
        <v>3</v>
      </c>
      <c r="T2782" s="7" t="str" cm="1">
        <f t="array" ref="T2782">_xlfn.IFS(S2782&lt;=2,"Excellent",S2782=3,"Average",S2782&lt;=5,"Poor")</f>
        <v>Average</v>
      </c>
      <c r="U2782" s="5">
        <v>44937</v>
      </c>
      <c r="V2782" s="7">
        <v>2</v>
      </c>
      <c r="W2782" s="7" t="str" cm="1">
        <f t="array" ref="W2782">_xlfn.IFS(S2782&lt;=2,"High",S2782=3,"Moderate",S2782&lt;=5,"Low")</f>
        <v>Moderate</v>
      </c>
      <c r="X2782" s="7">
        <v>3</v>
      </c>
      <c r="Y2782" s="7" t="str" cm="1">
        <f t="array" ref="Y2782">_xlfn.IFS(S2782&lt;=2,"High",S2782=3,"Moderate",S2782&lt;=5,"Low")</f>
        <v>Moderate</v>
      </c>
      <c r="Z2782" s="7">
        <v>2</v>
      </c>
      <c r="AA2782" s="7" t="str" cm="1">
        <f t="array" ref="AA2782">_xlfn.IFS(S2782&lt;=2,"High",S2782=3,"Moderate",S2782&lt;=5,"Low")</f>
        <v>Moderate</v>
      </c>
      <c r="AB2782" s="5">
        <v>44999</v>
      </c>
      <c r="AC2782" s="7" t="s">
        <v>61</v>
      </c>
      <c r="AD2782" s="7" t="s">
        <v>50</v>
      </c>
      <c r="AE2782" s="7" t="s">
        <v>51</v>
      </c>
      <c r="AF2782" s="7">
        <v>3</v>
      </c>
      <c r="AG2782" s="8">
        <v>749.47</v>
      </c>
      <c r="AH2782" s="7">
        <v>42</v>
      </c>
      <c r="AI2782" s="7" t="str" cm="1">
        <f t="array" ref="AI2782">_xlfn.IFS(AH2782&lt;=25,"Young",AH2782&lt;=50,"Adult",AH2782&gt;50,"Old")</f>
        <v>Adult</v>
      </c>
    </row>
    <row r="2783" spans="1:35" x14ac:dyDescent="0.35">
      <c r="A2783" s="11">
        <v>3354</v>
      </c>
      <c r="B2783" s="9">
        <v>44417</v>
      </c>
      <c r="C2783" s="10">
        <f t="shared" ca="1" si="43"/>
        <v>4.7805555555555559</v>
      </c>
      <c r="D2783" s="11" t="s">
        <v>27</v>
      </c>
      <c r="E2783" s="11" t="s">
        <v>80</v>
      </c>
      <c r="F2783" s="11" t="s">
        <v>29</v>
      </c>
      <c r="G2783" s="11" t="s">
        <v>45</v>
      </c>
      <c r="H2783" s="11" t="s">
        <v>44</v>
      </c>
      <c r="I2783" s="11" t="s">
        <v>32</v>
      </c>
      <c r="J2783" s="11" t="s">
        <v>33</v>
      </c>
      <c r="K2783" s="11" t="s">
        <v>69</v>
      </c>
      <c r="L2783" s="9">
        <v>22392</v>
      </c>
      <c r="M2783" s="11" t="s">
        <v>35</v>
      </c>
      <c r="N2783" s="11" t="s">
        <v>36</v>
      </c>
      <c r="O2783" s="11" t="s">
        <v>83</v>
      </c>
      <c r="P2783" s="11" t="s">
        <v>60</v>
      </c>
      <c r="Q2783" s="11" t="s">
        <v>39</v>
      </c>
      <c r="R2783" s="11" cm="1">
        <f t="array" ref="R2783">_xlfn.IFS(Table3[[#This Row],[Performance Levels]]="Exceeds",4,Table3[[#This Row],[Performance Levels]]="Fully Meets",3,Table3[[#This Row],[Performance Levels]]="PIP",1,Table3[[#This Row],[Performance Levels]]="Needs Improvement",2)</f>
        <v>3</v>
      </c>
      <c r="S2783" s="11">
        <v>3</v>
      </c>
      <c r="T2783" s="11" t="str" cm="1">
        <f t="array" ref="T2783">_xlfn.IFS(S2783&lt;=2,"Excellent",S2783=3,"Average",S2783&lt;=5,"Poor")</f>
        <v>Average</v>
      </c>
      <c r="U2783" s="9">
        <v>44806</v>
      </c>
      <c r="V2783" s="11">
        <v>1</v>
      </c>
      <c r="W2783" s="11" t="str" cm="1">
        <f t="array" ref="W2783">_xlfn.IFS(S2783&lt;=2,"High",S2783=3,"Moderate",S2783&lt;=5,"Low")</f>
        <v>Moderate</v>
      </c>
      <c r="X2783" s="11">
        <v>4</v>
      </c>
      <c r="Y2783" s="11" t="str" cm="1">
        <f t="array" ref="Y2783">_xlfn.IFS(S2783&lt;=2,"High",S2783=3,"Moderate",S2783&lt;=5,"Low")</f>
        <v>Moderate</v>
      </c>
      <c r="Z2783" s="11">
        <v>1</v>
      </c>
      <c r="AA2783" s="11" t="str" cm="1">
        <f t="array" ref="AA2783">_xlfn.IFS(S2783&lt;=2,"High",S2783=3,"Moderate",S2783&lt;=5,"Low")</f>
        <v>Moderate</v>
      </c>
      <c r="AB2783" s="9">
        <v>44884</v>
      </c>
      <c r="AC2783" s="11" t="s">
        <v>91</v>
      </c>
      <c r="AD2783" s="11" t="s">
        <v>41</v>
      </c>
      <c r="AE2783" s="11" t="s">
        <v>51</v>
      </c>
      <c r="AF2783" s="11">
        <v>5</v>
      </c>
      <c r="AG2783" s="12">
        <v>503.22</v>
      </c>
      <c r="AH2783" s="11">
        <v>60</v>
      </c>
      <c r="AI2783" s="11" t="str" cm="1">
        <f t="array" ref="AI2783">_xlfn.IFS(AH2783&lt;=25,"Young",AH2783&lt;=50,"Adult",AH2783&gt;50,"Old")</f>
        <v>Old</v>
      </c>
    </row>
    <row r="2784" spans="1:35" x14ac:dyDescent="0.35">
      <c r="A2784" s="7">
        <v>3355</v>
      </c>
      <c r="B2784" s="5">
        <v>44928</v>
      </c>
      <c r="C2784" s="6">
        <f t="shared" ca="1" si="43"/>
        <v>3.3833333333333333</v>
      </c>
      <c r="D2784" s="7" t="s">
        <v>27</v>
      </c>
      <c r="E2784" s="7" t="s">
        <v>53</v>
      </c>
      <c r="F2784" s="7" t="s">
        <v>29</v>
      </c>
      <c r="G2784" s="7" t="s">
        <v>30</v>
      </c>
      <c r="H2784" s="7" t="s">
        <v>55</v>
      </c>
      <c r="I2784" s="7" t="s">
        <v>45</v>
      </c>
      <c r="J2784" s="7" t="s">
        <v>33</v>
      </c>
      <c r="K2784" s="7" t="s">
        <v>46</v>
      </c>
      <c r="L2784" s="5">
        <v>33292</v>
      </c>
      <c r="M2784" s="7" t="s">
        <v>35</v>
      </c>
      <c r="N2784" s="7" t="s">
        <v>36</v>
      </c>
      <c r="O2784" s="7" t="s">
        <v>37</v>
      </c>
      <c r="P2784" s="7" t="s">
        <v>76</v>
      </c>
      <c r="Q2784" s="7" t="s">
        <v>39</v>
      </c>
      <c r="R2784" s="7" cm="1">
        <f t="array" ref="R2784">_xlfn.IFS(Table3[[#This Row],[Performance Levels]]="Exceeds",4,Table3[[#This Row],[Performance Levels]]="Fully Meets",3,Table3[[#This Row],[Performance Levels]]="PIP",1,Table3[[#This Row],[Performance Levels]]="Needs Improvement",2)</f>
        <v>3</v>
      </c>
      <c r="S2784" s="7">
        <v>5</v>
      </c>
      <c r="T2784" s="7" t="str" cm="1">
        <f t="array" ref="T2784">_xlfn.IFS(S2784&lt;=2,"Excellent",S2784=3,"Average",S2784&lt;=5,"Poor")</f>
        <v>Poor</v>
      </c>
      <c r="U2784" s="5">
        <v>45115</v>
      </c>
      <c r="V2784" s="7">
        <v>1</v>
      </c>
      <c r="W2784" s="7" t="str" cm="1">
        <f t="array" ref="W2784">_xlfn.IFS(S2784&lt;=2,"High",S2784=3,"Moderate",S2784&lt;=5,"Low")</f>
        <v>Low</v>
      </c>
      <c r="X2784" s="7">
        <v>3</v>
      </c>
      <c r="Y2784" s="7" t="str" cm="1">
        <f t="array" ref="Y2784">_xlfn.IFS(S2784&lt;=2,"High",S2784=3,"Moderate",S2784&lt;=5,"Low")</f>
        <v>Low</v>
      </c>
      <c r="Z2784" s="7">
        <v>3</v>
      </c>
      <c r="AA2784" s="7" t="str" cm="1">
        <f t="array" ref="AA2784">_xlfn.IFS(S2784&lt;=2,"High",S2784=3,"Moderate",S2784&lt;=5,"Low")</f>
        <v>Low</v>
      </c>
      <c r="AB2784" s="5">
        <v>45091</v>
      </c>
      <c r="AC2784" s="7" t="s">
        <v>40</v>
      </c>
      <c r="AD2784" s="7" t="s">
        <v>41</v>
      </c>
      <c r="AE2784" s="7" t="s">
        <v>72</v>
      </c>
      <c r="AF2784" s="7">
        <v>4</v>
      </c>
      <c r="AG2784" s="8">
        <v>492.21</v>
      </c>
      <c r="AH2784" s="7">
        <v>32</v>
      </c>
      <c r="AI2784" s="7" t="str" cm="1">
        <f t="array" ref="AI2784">_xlfn.IFS(AH2784&lt;=25,"Young",AH2784&lt;=50,"Adult",AH2784&gt;50,"Old")</f>
        <v>Adult</v>
      </c>
    </row>
    <row r="2785" spans="1:35" x14ac:dyDescent="0.35">
      <c r="A2785" s="11">
        <v>3356</v>
      </c>
      <c r="B2785" s="9">
        <v>43414</v>
      </c>
      <c r="C2785" s="10">
        <f t="shared" ca="1" si="43"/>
        <v>7.5277777777777777</v>
      </c>
      <c r="D2785" s="11" t="s">
        <v>27</v>
      </c>
      <c r="E2785" s="11" t="s">
        <v>93</v>
      </c>
      <c r="F2785" s="11" t="s">
        <v>29</v>
      </c>
      <c r="G2785" s="11" t="s">
        <v>54</v>
      </c>
      <c r="H2785" s="11" t="s">
        <v>31</v>
      </c>
      <c r="I2785" s="11" t="s">
        <v>45</v>
      </c>
      <c r="J2785" s="11" t="s">
        <v>33</v>
      </c>
      <c r="K2785" s="11" t="s">
        <v>74</v>
      </c>
      <c r="L2785" s="9">
        <v>33464</v>
      </c>
      <c r="M2785" s="11" t="s">
        <v>35</v>
      </c>
      <c r="N2785" s="11" t="s">
        <v>36</v>
      </c>
      <c r="O2785" s="11" t="s">
        <v>83</v>
      </c>
      <c r="P2785" s="11" t="s">
        <v>66</v>
      </c>
      <c r="Q2785" s="11" t="s">
        <v>97</v>
      </c>
      <c r="R2785" s="11" cm="1">
        <f t="array" ref="R2785">_xlfn.IFS(Table3[[#This Row],[Performance Levels]]="Exceeds",4,Table3[[#This Row],[Performance Levels]]="Fully Meets",3,Table3[[#This Row],[Performance Levels]]="PIP",1,Table3[[#This Row],[Performance Levels]]="Needs Improvement",2)</f>
        <v>2</v>
      </c>
      <c r="S2785" s="11">
        <v>3</v>
      </c>
      <c r="T2785" s="11" t="str" cm="1">
        <f t="array" ref="T2785">_xlfn.IFS(S2785&lt;=2,"Excellent",S2785=3,"Average",S2785&lt;=5,"Poor")</f>
        <v>Average</v>
      </c>
      <c r="U2785" s="9">
        <v>44783</v>
      </c>
      <c r="V2785" s="11">
        <v>2</v>
      </c>
      <c r="W2785" s="11" t="str" cm="1">
        <f t="array" ref="W2785">_xlfn.IFS(S2785&lt;=2,"High",S2785=3,"Moderate",S2785&lt;=5,"Low")</f>
        <v>Moderate</v>
      </c>
      <c r="X2785" s="11">
        <v>5</v>
      </c>
      <c r="Y2785" s="11" t="str" cm="1">
        <f t="array" ref="Y2785">_xlfn.IFS(S2785&lt;=2,"High",S2785=3,"Moderate",S2785&lt;=5,"Low")</f>
        <v>Moderate</v>
      </c>
      <c r="Z2785" s="11">
        <v>1</v>
      </c>
      <c r="AA2785" s="11" t="str" cm="1">
        <f t="array" ref="AA2785">_xlfn.IFS(S2785&lt;=2,"High",S2785=3,"Moderate",S2785&lt;=5,"Low")</f>
        <v>Moderate</v>
      </c>
      <c r="AB2785" s="9">
        <v>44781</v>
      </c>
      <c r="AC2785" s="11" t="s">
        <v>40</v>
      </c>
      <c r="AD2785" s="11" t="s">
        <v>50</v>
      </c>
      <c r="AE2785" s="11" t="s">
        <v>62</v>
      </c>
      <c r="AF2785" s="11">
        <v>5</v>
      </c>
      <c r="AG2785" s="12">
        <v>890.94</v>
      </c>
      <c r="AH2785" s="11">
        <v>27</v>
      </c>
      <c r="AI2785" s="11" t="str" cm="1">
        <f t="array" ref="AI2785">_xlfn.IFS(AH2785&lt;=25,"Young",AH2785&lt;=50,"Adult",AH2785&gt;50,"Old")</f>
        <v>Adult</v>
      </c>
    </row>
    <row r="2786" spans="1:35" x14ac:dyDescent="0.35">
      <c r="A2786" s="7">
        <v>3357</v>
      </c>
      <c r="B2786" s="5">
        <v>44803</v>
      </c>
      <c r="C2786" s="6">
        <f t="shared" ca="1" si="43"/>
        <v>3.7222222222222223</v>
      </c>
      <c r="D2786" s="7" t="s">
        <v>27</v>
      </c>
      <c r="E2786" s="7" t="s">
        <v>84</v>
      </c>
      <c r="F2786" s="7" t="s">
        <v>29</v>
      </c>
      <c r="G2786" s="7" t="s">
        <v>54</v>
      </c>
      <c r="H2786" s="7" t="s">
        <v>55</v>
      </c>
      <c r="I2786" s="7" t="s">
        <v>32</v>
      </c>
      <c r="J2786" s="7" t="s">
        <v>33</v>
      </c>
      <c r="K2786" s="7" t="s">
        <v>78</v>
      </c>
      <c r="L2786" s="5">
        <v>52087</v>
      </c>
      <c r="M2786" s="7" t="s">
        <v>35</v>
      </c>
      <c r="N2786" s="7" t="s">
        <v>47</v>
      </c>
      <c r="O2786" s="7" t="s">
        <v>83</v>
      </c>
      <c r="P2786" s="7" t="s">
        <v>66</v>
      </c>
      <c r="Q2786" s="7" t="s">
        <v>77</v>
      </c>
      <c r="R2786" s="7" cm="1">
        <f t="array" ref="R2786">_xlfn.IFS(Table3[[#This Row],[Performance Levels]]="Exceeds",4,Table3[[#This Row],[Performance Levels]]="Fully Meets",3,Table3[[#This Row],[Performance Levels]]="PIP",1,Table3[[#This Row],[Performance Levels]]="Needs Improvement",2)</f>
        <v>4</v>
      </c>
      <c r="S2786" s="7">
        <v>1</v>
      </c>
      <c r="T2786" s="7" t="str" cm="1">
        <f t="array" ref="T2786">_xlfn.IFS(S2786&lt;=2,"Excellent",S2786=3,"Average",S2786&lt;=5,"Poor")</f>
        <v>Excellent</v>
      </c>
      <c r="U2786" s="5">
        <v>44902</v>
      </c>
      <c r="V2786" s="7">
        <v>3</v>
      </c>
      <c r="W2786" s="7" t="str" cm="1">
        <f t="array" ref="W2786">_xlfn.IFS(S2786&lt;=2,"High",S2786=3,"Moderate",S2786&lt;=5,"Low")</f>
        <v>High</v>
      </c>
      <c r="X2786" s="7">
        <v>3</v>
      </c>
      <c r="Y2786" s="7" t="str" cm="1">
        <f t="array" ref="Y2786">_xlfn.IFS(S2786&lt;=2,"High",S2786=3,"Moderate",S2786&lt;=5,"Low")</f>
        <v>High</v>
      </c>
      <c r="Z2786" s="7">
        <v>1</v>
      </c>
      <c r="AA2786" s="7" t="str" cm="1">
        <f t="array" ref="AA2786">_xlfn.IFS(S2786&lt;=2,"High",S2786=3,"Moderate",S2786&lt;=5,"Low")</f>
        <v>High</v>
      </c>
      <c r="AB2786" s="5">
        <v>45119</v>
      </c>
      <c r="AC2786" s="7" t="s">
        <v>67</v>
      </c>
      <c r="AD2786" s="7" t="s">
        <v>41</v>
      </c>
      <c r="AE2786" s="7" t="s">
        <v>42</v>
      </c>
      <c r="AF2786" s="7">
        <v>2</v>
      </c>
      <c r="AG2786" s="8">
        <v>621.29999999999995</v>
      </c>
      <c r="AH2786" s="7">
        <v>80</v>
      </c>
      <c r="AI2786" s="7" t="str" cm="1">
        <f t="array" ref="AI2786">_xlfn.IFS(AH2786&lt;=25,"Young",AH2786&lt;=50,"Adult",AH2786&gt;50,"Old")</f>
        <v>Old</v>
      </c>
    </row>
    <row r="2787" spans="1:35" x14ac:dyDescent="0.35">
      <c r="A2787" s="11">
        <v>3359</v>
      </c>
      <c r="B2787" s="9">
        <v>44164</v>
      </c>
      <c r="C2787" s="10">
        <f t="shared" ca="1" si="43"/>
        <v>5.4749999999999996</v>
      </c>
      <c r="D2787" s="11" t="s">
        <v>27</v>
      </c>
      <c r="E2787" s="11" t="s">
        <v>73</v>
      </c>
      <c r="F2787" s="11" t="s">
        <v>29</v>
      </c>
      <c r="G2787" s="11" t="s">
        <v>54</v>
      </c>
      <c r="H2787" s="11" t="s">
        <v>31</v>
      </c>
      <c r="I2787" s="11" t="s">
        <v>32</v>
      </c>
      <c r="J2787" s="11" t="s">
        <v>33</v>
      </c>
      <c r="K2787" s="11" t="s">
        <v>69</v>
      </c>
      <c r="L2787" s="9">
        <v>29259</v>
      </c>
      <c r="M2787" s="11" t="s">
        <v>35</v>
      </c>
      <c r="N2787" s="11" t="s">
        <v>47</v>
      </c>
      <c r="O2787" s="11" t="s">
        <v>48</v>
      </c>
      <c r="P2787" s="11" t="s">
        <v>66</v>
      </c>
      <c r="Q2787" s="11" t="s">
        <v>77</v>
      </c>
      <c r="R2787" s="11" cm="1">
        <f t="array" ref="R2787">_xlfn.IFS(Table3[[#This Row],[Performance Levels]]="Exceeds",4,Table3[[#This Row],[Performance Levels]]="Fully Meets",3,Table3[[#This Row],[Performance Levels]]="PIP",1,Table3[[#This Row],[Performance Levels]]="Needs Improvement",2)</f>
        <v>4</v>
      </c>
      <c r="S2787" s="11">
        <v>3</v>
      </c>
      <c r="T2787" s="11" t="str" cm="1">
        <f t="array" ref="T2787">_xlfn.IFS(S2787&lt;=2,"Excellent",S2787=3,"Average",S2787&lt;=5,"Poor")</f>
        <v>Average</v>
      </c>
      <c r="U2787" s="9">
        <v>45045</v>
      </c>
      <c r="V2787" s="11">
        <v>3</v>
      </c>
      <c r="W2787" s="11" t="str" cm="1">
        <f t="array" ref="W2787">_xlfn.IFS(S2787&lt;=2,"High",S2787=3,"Moderate",S2787&lt;=5,"Low")</f>
        <v>Moderate</v>
      </c>
      <c r="X2787" s="11">
        <v>1</v>
      </c>
      <c r="Y2787" s="11" t="str" cm="1">
        <f t="array" ref="Y2787">_xlfn.IFS(S2787&lt;=2,"High",S2787=3,"Moderate",S2787&lt;=5,"Low")</f>
        <v>Moderate</v>
      </c>
      <c r="Z2787" s="11">
        <v>3</v>
      </c>
      <c r="AA2787" s="11" t="str" cm="1">
        <f t="array" ref="AA2787">_xlfn.IFS(S2787&lt;=2,"High",S2787=3,"Moderate",S2787&lt;=5,"Low")</f>
        <v>Moderate</v>
      </c>
      <c r="AB2787" s="9">
        <v>45029</v>
      </c>
      <c r="AC2787" s="11" t="s">
        <v>61</v>
      </c>
      <c r="AD2787" s="11" t="s">
        <v>50</v>
      </c>
      <c r="AE2787" s="11" t="s">
        <v>72</v>
      </c>
      <c r="AF2787" s="11">
        <v>5</v>
      </c>
      <c r="AG2787" s="12">
        <v>886.07</v>
      </c>
      <c r="AH2787" s="11">
        <v>40</v>
      </c>
      <c r="AI2787" s="11" t="str" cm="1">
        <f t="array" ref="AI2787">_xlfn.IFS(AH2787&lt;=25,"Young",AH2787&lt;=50,"Adult",AH2787&gt;50,"Old")</f>
        <v>Adult</v>
      </c>
    </row>
    <row r="2788" spans="1:35" x14ac:dyDescent="0.35">
      <c r="A2788" s="7">
        <v>3360</v>
      </c>
      <c r="B2788" s="5">
        <v>44279</v>
      </c>
      <c r="C2788" s="6">
        <f t="shared" ca="1" si="43"/>
        <v>5.1555555555555559</v>
      </c>
      <c r="D2788" s="7" t="s">
        <v>27</v>
      </c>
      <c r="E2788" s="7" t="s">
        <v>68</v>
      </c>
      <c r="F2788" s="7" t="s">
        <v>29</v>
      </c>
      <c r="G2788" s="7" t="s">
        <v>45</v>
      </c>
      <c r="H2788" s="7" t="s">
        <v>44</v>
      </c>
      <c r="I2788" s="7" t="s">
        <v>45</v>
      </c>
      <c r="J2788" s="7" t="s">
        <v>33</v>
      </c>
      <c r="K2788" s="7" t="s">
        <v>64</v>
      </c>
      <c r="L2788" s="5">
        <v>27169</v>
      </c>
      <c r="M2788" s="7" t="s">
        <v>35</v>
      </c>
      <c r="N2788" s="7" t="s">
        <v>36</v>
      </c>
      <c r="O2788" s="7" t="s">
        <v>83</v>
      </c>
      <c r="P2788" s="7" t="s">
        <v>66</v>
      </c>
      <c r="Q2788" s="7" t="s">
        <v>77</v>
      </c>
      <c r="R2788" s="7" cm="1">
        <f t="array" ref="R2788">_xlfn.IFS(Table3[[#This Row],[Performance Levels]]="Exceeds",4,Table3[[#This Row],[Performance Levels]]="Fully Meets",3,Table3[[#This Row],[Performance Levels]]="PIP",1,Table3[[#This Row],[Performance Levels]]="Needs Improvement",2)</f>
        <v>4</v>
      </c>
      <c r="S2788" s="7">
        <v>2</v>
      </c>
      <c r="T2788" s="7" t="str" cm="1">
        <f t="array" ref="T2788">_xlfn.IFS(S2788&lt;=2,"Excellent",S2788=3,"Average",S2788&lt;=5,"Poor")</f>
        <v>Excellent</v>
      </c>
      <c r="U2788" s="5">
        <v>45102</v>
      </c>
      <c r="V2788" s="7">
        <v>4</v>
      </c>
      <c r="W2788" s="7" t="str" cm="1">
        <f t="array" ref="W2788">_xlfn.IFS(S2788&lt;=2,"High",S2788=3,"Moderate",S2788&lt;=5,"Low")</f>
        <v>High</v>
      </c>
      <c r="X2788" s="7">
        <v>4</v>
      </c>
      <c r="Y2788" s="7" t="str" cm="1">
        <f t="array" ref="Y2788">_xlfn.IFS(S2788&lt;=2,"High",S2788=3,"Moderate",S2788&lt;=5,"Low")</f>
        <v>High</v>
      </c>
      <c r="Z2788" s="7">
        <v>1</v>
      </c>
      <c r="AA2788" s="7" t="str" cm="1">
        <f t="array" ref="AA2788">_xlfn.IFS(S2788&lt;=2,"High",S2788=3,"Moderate",S2788&lt;=5,"Low")</f>
        <v>High</v>
      </c>
      <c r="AB2788" s="5">
        <v>44909</v>
      </c>
      <c r="AC2788" s="7" t="s">
        <v>49</v>
      </c>
      <c r="AD2788" s="7" t="s">
        <v>50</v>
      </c>
      <c r="AE2788" s="7" t="s">
        <v>72</v>
      </c>
      <c r="AF2788" s="7">
        <v>3</v>
      </c>
      <c r="AG2788" s="8">
        <v>740.89</v>
      </c>
      <c r="AH2788" s="7">
        <v>47</v>
      </c>
      <c r="AI2788" s="7" t="str" cm="1">
        <f t="array" ref="AI2788">_xlfn.IFS(AH2788&lt;=25,"Young",AH2788&lt;=50,"Adult",AH2788&gt;50,"Old")</f>
        <v>Adult</v>
      </c>
    </row>
    <row r="2789" spans="1:35" x14ac:dyDescent="0.35">
      <c r="A2789" s="11">
        <v>3361</v>
      </c>
      <c r="B2789" s="9">
        <v>44194</v>
      </c>
      <c r="C2789" s="10">
        <f t="shared" ca="1" si="43"/>
        <v>5.3916666666666666</v>
      </c>
      <c r="D2789" s="11" t="s">
        <v>27</v>
      </c>
      <c r="E2789" s="11" t="s">
        <v>28</v>
      </c>
      <c r="F2789" s="11" t="s">
        <v>107</v>
      </c>
      <c r="G2789" s="11" t="s">
        <v>45</v>
      </c>
      <c r="H2789" s="11" t="s">
        <v>55</v>
      </c>
      <c r="I2789" s="11" t="s">
        <v>32</v>
      </c>
      <c r="J2789" s="11" t="s">
        <v>33</v>
      </c>
      <c r="K2789" s="11" t="s">
        <v>64</v>
      </c>
      <c r="L2789" s="9">
        <v>52508</v>
      </c>
      <c r="M2789" s="11" t="s">
        <v>35</v>
      </c>
      <c r="N2789" s="11" t="s">
        <v>36</v>
      </c>
      <c r="O2789" s="11" t="s">
        <v>59</v>
      </c>
      <c r="P2789" s="11" t="s">
        <v>60</v>
      </c>
      <c r="Q2789" s="11" t="s">
        <v>77</v>
      </c>
      <c r="R2789" s="11" cm="1">
        <f t="array" ref="R2789">_xlfn.IFS(Table3[[#This Row],[Performance Levels]]="Exceeds",4,Table3[[#This Row],[Performance Levels]]="Fully Meets",3,Table3[[#This Row],[Performance Levels]]="PIP",1,Table3[[#This Row],[Performance Levels]]="Needs Improvement",2)</f>
        <v>4</v>
      </c>
      <c r="S2789" s="11">
        <v>3</v>
      </c>
      <c r="T2789" s="11" t="str" cm="1">
        <f t="array" ref="T2789">_xlfn.IFS(S2789&lt;=2,"Excellent",S2789=3,"Average",S2789&lt;=5,"Poor")</f>
        <v>Average</v>
      </c>
      <c r="U2789" s="9">
        <v>45008</v>
      </c>
      <c r="V2789" s="11">
        <v>1</v>
      </c>
      <c r="W2789" s="11" t="str" cm="1">
        <f t="array" ref="W2789">_xlfn.IFS(S2789&lt;=2,"High",S2789=3,"Moderate",S2789&lt;=5,"Low")</f>
        <v>Moderate</v>
      </c>
      <c r="X2789" s="11">
        <v>3</v>
      </c>
      <c r="Y2789" s="11" t="str" cm="1">
        <f t="array" ref="Y2789">_xlfn.IFS(S2789&lt;=2,"High",S2789=3,"Moderate",S2789&lt;=5,"Low")</f>
        <v>Moderate</v>
      </c>
      <c r="Z2789" s="11">
        <v>3</v>
      </c>
      <c r="AA2789" s="11" t="str" cm="1">
        <f t="array" ref="AA2789">_xlfn.IFS(S2789&lt;=2,"High",S2789=3,"Moderate",S2789&lt;=5,"Low")</f>
        <v>Moderate</v>
      </c>
      <c r="AB2789" s="9">
        <v>44879</v>
      </c>
      <c r="AC2789" s="11" t="s">
        <v>91</v>
      </c>
      <c r="AD2789" s="11" t="s">
        <v>50</v>
      </c>
      <c r="AE2789" s="11" t="s">
        <v>72</v>
      </c>
      <c r="AF2789" s="11">
        <v>1</v>
      </c>
      <c r="AG2789" s="12">
        <v>921.81</v>
      </c>
      <c r="AH2789" s="11">
        <v>77</v>
      </c>
      <c r="AI2789" s="11" t="str" cm="1">
        <f t="array" ref="AI2789">_xlfn.IFS(AH2789&lt;=25,"Young",AH2789&lt;=50,"Adult",AH2789&gt;50,"Old")</f>
        <v>Old</v>
      </c>
    </row>
    <row r="2790" spans="1:35" x14ac:dyDescent="0.35">
      <c r="A2790" s="7">
        <v>3362</v>
      </c>
      <c r="B2790" s="5">
        <v>44410</v>
      </c>
      <c r="C2790" s="6">
        <f t="shared" ca="1" si="43"/>
        <v>4.8</v>
      </c>
      <c r="D2790" s="7" t="s">
        <v>27</v>
      </c>
      <c r="E2790" s="7" t="s">
        <v>43</v>
      </c>
      <c r="F2790" s="7" t="s">
        <v>29</v>
      </c>
      <c r="G2790" s="7" t="s">
        <v>54</v>
      </c>
      <c r="H2790" s="7" t="s">
        <v>31</v>
      </c>
      <c r="I2790" s="7" t="s">
        <v>32</v>
      </c>
      <c r="J2790" s="7" t="s">
        <v>33</v>
      </c>
      <c r="K2790" s="7" t="s">
        <v>69</v>
      </c>
      <c r="L2790" s="5">
        <v>24786</v>
      </c>
      <c r="M2790" s="7" t="s">
        <v>35</v>
      </c>
      <c r="N2790" s="7" t="s">
        <v>36</v>
      </c>
      <c r="O2790" s="7" t="s">
        <v>83</v>
      </c>
      <c r="P2790" s="7" t="s">
        <v>38</v>
      </c>
      <c r="Q2790" s="7" t="s">
        <v>77</v>
      </c>
      <c r="R2790" s="7" cm="1">
        <f t="array" ref="R2790">_xlfn.IFS(Table3[[#This Row],[Performance Levels]]="Exceeds",4,Table3[[#This Row],[Performance Levels]]="Fully Meets",3,Table3[[#This Row],[Performance Levels]]="PIP",1,Table3[[#This Row],[Performance Levels]]="Needs Improvement",2)</f>
        <v>4</v>
      </c>
      <c r="S2790" s="7">
        <v>1</v>
      </c>
      <c r="T2790" s="7" t="str" cm="1">
        <f t="array" ref="T2790">_xlfn.IFS(S2790&lt;=2,"Excellent",S2790=3,"Average",S2790&lt;=5,"Poor")</f>
        <v>Excellent</v>
      </c>
      <c r="U2790" s="5">
        <v>45004</v>
      </c>
      <c r="V2790" s="7">
        <v>1</v>
      </c>
      <c r="W2790" s="7" t="str" cm="1">
        <f t="array" ref="W2790">_xlfn.IFS(S2790&lt;=2,"High",S2790=3,"Moderate",S2790&lt;=5,"Low")</f>
        <v>High</v>
      </c>
      <c r="X2790" s="7">
        <v>5</v>
      </c>
      <c r="Y2790" s="7" t="str" cm="1">
        <f t="array" ref="Y2790">_xlfn.IFS(S2790&lt;=2,"High",S2790=3,"Moderate",S2790&lt;=5,"Low")</f>
        <v>High</v>
      </c>
      <c r="Z2790" s="7">
        <v>1</v>
      </c>
      <c r="AA2790" s="7" t="str" cm="1">
        <f t="array" ref="AA2790">_xlfn.IFS(S2790&lt;=2,"High",S2790=3,"Moderate",S2790&lt;=5,"Low")</f>
        <v>High</v>
      </c>
      <c r="AB2790" s="5">
        <v>45138</v>
      </c>
      <c r="AC2790" s="7" t="s">
        <v>49</v>
      </c>
      <c r="AD2790" s="7" t="s">
        <v>41</v>
      </c>
      <c r="AE2790" s="7" t="s">
        <v>72</v>
      </c>
      <c r="AF2790" s="7">
        <v>2</v>
      </c>
      <c r="AG2790" s="8">
        <v>348.84</v>
      </c>
      <c r="AH2790" s="7">
        <v>54</v>
      </c>
      <c r="AI2790" s="7" t="str" cm="1">
        <f t="array" ref="AI2790">_xlfn.IFS(AH2790&lt;=25,"Young",AH2790&lt;=50,"Adult",AH2790&gt;50,"Old")</f>
        <v>Old</v>
      </c>
    </row>
    <row r="2791" spans="1:35" x14ac:dyDescent="0.35">
      <c r="A2791" s="11">
        <v>3363</v>
      </c>
      <c r="B2791" s="9">
        <v>44650</v>
      </c>
      <c r="C2791" s="10">
        <f t="shared" ca="1" si="43"/>
        <v>4.1388888888888893</v>
      </c>
      <c r="D2791" s="11" t="s">
        <v>27</v>
      </c>
      <c r="E2791" s="11" t="s">
        <v>86</v>
      </c>
      <c r="F2791" s="11" t="s">
        <v>29</v>
      </c>
      <c r="G2791" s="11" t="s">
        <v>45</v>
      </c>
      <c r="H2791" s="11" t="s">
        <v>44</v>
      </c>
      <c r="I2791" s="11" t="s">
        <v>32</v>
      </c>
      <c r="J2791" s="11" t="s">
        <v>33</v>
      </c>
      <c r="K2791" s="11" t="s">
        <v>69</v>
      </c>
      <c r="L2791" s="9">
        <v>21027</v>
      </c>
      <c r="M2791" s="11" t="s">
        <v>35</v>
      </c>
      <c r="N2791" s="11" t="s">
        <v>47</v>
      </c>
      <c r="O2791" s="11" t="s">
        <v>71</v>
      </c>
      <c r="P2791" s="11" t="s">
        <v>66</v>
      </c>
      <c r="Q2791" s="11" t="s">
        <v>77</v>
      </c>
      <c r="R2791" s="11" cm="1">
        <f t="array" ref="R2791">_xlfn.IFS(Table3[[#This Row],[Performance Levels]]="Exceeds",4,Table3[[#This Row],[Performance Levels]]="Fully Meets",3,Table3[[#This Row],[Performance Levels]]="PIP",1,Table3[[#This Row],[Performance Levels]]="Needs Improvement",2)</f>
        <v>4</v>
      </c>
      <c r="S2791" s="11">
        <v>5</v>
      </c>
      <c r="T2791" s="11" t="str" cm="1">
        <f t="array" ref="T2791">_xlfn.IFS(S2791&lt;=2,"Excellent",S2791=3,"Average",S2791&lt;=5,"Poor")</f>
        <v>Poor</v>
      </c>
      <c r="U2791" s="9">
        <v>45099</v>
      </c>
      <c r="V2791" s="11">
        <v>4</v>
      </c>
      <c r="W2791" s="11" t="str" cm="1">
        <f t="array" ref="W2791">_xlfn.IFS(S2791&lt;=2,"High",S2791=3,"Moderate",S2791&lt;=5,"Low")</f>
        <v>Low</v>
      </c>
      <c r="X2791" s="11">
        <v>4</v>
      </c>
      <c r="Y2791" s="11" t="str" cm="1">
        <f t="array" ref="Y2791">_xlfn.IFS(S2791&lt;=2,"High",S2791=3,"Moderate",S2791&lt;=5,"Low")</f>
        <v>Low</v>
      </c>
      <c r="Z2791" s="11">
        <v>2</v>
      </c>
      <c r="AA2791" s="11" t="str" cm="1">
        <f t="array" ref="AA2791">_xlfn.IFS(S2791&lt;=2,"High",S2791=3,"Moderate",S2791&lt;=5,"Low")</f>
        <v>Low</v>
      </c>
      <c r="AB2791" s="9">
        <v>45068</v>
      </c>
      <c r="AC2791" s="11" t="s">
        <v>49</v>
      </c>
      <c r="AD2791" s="11" t="s">
        <v>50</v>
      </c>
      <c r="AE2791" s="11" t="s">
        <v>62</v>
      </c>
      <c r="AF2791" s="11">
        <v>2</v>
      </c>
      <c r="AG2791" s="12">
        <v>826.15</v>
      </c>
      <c r="AH2791" s="11">
        <v>65</v>
      </c>
      <c r="AI2791" s="11" t="str" cm="1">
        <f t="array" ref="AI2791">_xlfn.IFS(AH2791&lt;=25,"Young",AH2791&lt;=50,"Adult",AH2791&gt;50,"Old")</f>
        <v>Old</v>
      </c>
    </row>
    <row r="2792" spans="1:35" x14ac:dyDescent="0.35">
      <c r="A2792" s="7">
        <v>3364</v>
      </c>
      <c r="B2792" s="5">
        <v>44260</v>
      </c>
      <c r="C2792" s="6">
        <f t="shared" ca="1" si="43"/>
        <v>5.208333333333333</v>
      </c>
      <c r="D2792" s="7" t="s">
        <v>105</v>
      </c>
      <c r="E2792" s="7" t="s">
        <v>73</v>
      </c>
      <c r="F2792" s="7" t="s">
        <v>29</v>
      </c>
      <c r="G2792" s="7" t="s">
        <v>45</v>
      </c>
      <c r="H2792" s="7" t="s">
        <v>44</v>
      </c>
      <c r="I2792" s="7" t="s">
        <v>32</v>
      </c>
      <c r="J2792" s="7" t="s">
        <v>33</v>
      </c>
      <c r="K2792" s="7" t="s">
        <v>78</v>
      </c>
      <c r="L2792" s="5">
        <v>22072</v>
      </c>
      <c r="M2792" s="7" t="s">
        <v>35</v>
      </c>
      <c r="N2792" s="7" t="s">
        <v>36</v>
      </c>
      <c r="O2792" s="7" t="s">
        <v>48</v>
      </c>
      <c r="P2792" s="7" t="s">
        <v>60</v>
      </c>
      <c r="Q2792" s="7" t="s">
        <v>77</v>
      </c>
      <c r="R2792" s="7" cm="1">
        <f t="array" ref="R2792">_xlfn.IFS(Table3[[#This Row],[Performance Levels]]="Exceeds",4,Table3[[#This Row],[Performance Levels]]="Fully Meets",3,Table3[[#This Row],[Performance Levels]]="PIP",1,Table3[[#This Row],[Performance Levels]]="Needs Improvement",2)</f>
        <v>4</v>
      </c>
      <c r="S2792" s="7">
        <v>3</v>
      </c>
      <c r="T2792" s="7" t="str" cm="1">
        <f t="array" ref="T2792">_xlfn.IFS(S2792&lt;=2,"Excellent",S2792=3,"Average",S2792&lt;=5,"Poor")</f>
        <v>Average</v>
      </c>
      <c r="U2792" s="5">
        <v>45003</v>
      </c>
      <c r="V2792" s="7">
        <v>1</v>
      </c>
      <c r="W2792" s="7" t="str" cm="1">
        <f t="array" ref="W2792">_xlfn.IFS(S2792&lt;=2,"High",S2792=3,"Moderate",S2792&lt;=5,"Low")</f>
        <v>Moderate</v>
      </c>
      <c r="X2792" s="7">
        <v>5</v>
      </c>
      <c r="Y2792" s="7" t="str" cm="1">
        <f t="array" ref="Y2792">_xlfn.IFS(S2792&lt;=2,"High",S2792=3,"Moderate",S2792&lt;=5,"Low")</f>
        <v>Moderate</v>
      </c>
      <c r="Z2792" s="7">
        <v>2</v>
      </c>
      <c r="AA2792" s="7" t="str" cm="1">
        <f t="array" ref="AA2792">_xlfn.IFS(S2792&lt;=2,"High",S2792=3,"Moderate",S2792&lt;=5,"Low")</f>
        <v>Moderate</v>
      </c>
      <c r="AB2792" s="5">
        <v>44896</v>
      </c>
      <c r="AC2792" s="7" t="s">
        <v>40</v>
      </c>
      <c r="AD2792" s="7" t="s">
        <v>41</v>
      </c>
      <c r="AE2792" s="7" t="s">
        <v>62</v>
      </c>
      <c r="AF2792" s="7">
        <v>1</v>
      </c>
      <c r="AG2792" s="8">
        <v>205.35</v>
      </c>
      <c r="AH2792" s="7">
        <v>61</v>
      </c>
      <c r="AI2792" s="7" t="str" cm="1">
        <f t="array" ref="AI2792">_xlfn.IFS(AH2792&lt;=25,"Young",AH2792&lt;=50,"Adult",AH2792&gt;50,"Old")</f>
        <v>Old</v>
      </c>
    </row>
    <row r="2793" spans="1:35" x14ac:dyDescent="0.35">
      <c r="A2793" s="11">
        <v>3365</v>
      </c>
      <c r="B2793" s="9">
        <v>44167</v>
      </c>
      <c r="C2793" s="10">
        <f t="shared" ca="1" si="43"/>
        <v>5.4666666666666668</v>
      </c>
      <c r="D2793" s="11" t="s">
        <v>105</v>
      </c>
      <c r="E2793" s="11" t="s">
        <v>80</v>
      </c>
      <c r="F2793" s="11" t="s">
        <v>29</v>
      </c>
      <c r="G2793" s="11" t="s">
        <v>30</v>
      </c>
      <c r="H2793" s="11" t="s">
        <v>55</v>
      </c>
      <c r="I2793" s="11" t="s">
        <v>32</v>
      </c>
      <c r="J2793" s="11" t="s">
        <v>33</v>
      </c>
      <c r="K2793" s="11" t="s">
        <v>95</v>
      </c>
      <c r="L2793" s="9">
        <v>54236</v>
      </c>
      <c r="M2793" s="11" t="s">
        <v>35</v>
      </c>
      <c r="N2793" s="11" t="s">
        <v>47</v>
      </c>
      <c r="O2793" s="11" t="s">
        <v>83</v>
      </c>
      <c r="P2793" s="11" t="s">
        <v>76</v>
      </c>
      <c r="Q2793" s="11" t="s">
        <v>39</v>
      </c>
      <c r="R2793" s="11" cm="1">
        <f t="array" ref="R2793">_xlfn.IFS(Table3[[#This Row],[Performance Levels]]="Exceeds",4,Table3[[#This Row],[Performance Levels]]="Fully Meets",3,Table3[[#This Row],[Performance Levels]]="PIP",1,Table3[[#This Row],[Performance Levels]]="Needs Improvement",2)</f>
        <v>3</v>
      </c>
      <c r="S2793" s="11">
        <v>3</v>
      </c>
      <c r="T2793" s="11" t="str" cm="1">
        <f t="array" ref="T2793">_xlfn.IFS(S2793&lt;=2,"Excellent",S2793=3,"Average",S2793&lt;=5,"Poor")</f>
        <v>Average</v>
      </c>
      <c r="U2793" s="9">
        <v>45132</v>
      </c>
      <c r="V2793" s="11">
        <v>1</v>
      </c>
      <c r="W2793" s="11" t="str" cm="1">
        <f t="array" ref="W2793">_xlfn.IFS(S2793&lt;=2,"High",S2793=3,"Moderate",S2793&lt;=5,"Low")</f>
        <v>Moderate</v>
      </c>
      <c r="X2793" s="11">
        <v>1</v>
      </c>
      <c r="Y2793" s="11" t="str" cm="1">
        <f t="array" ref="Y2793">_xlfn.IFS(S2793&lt;=2,"High",S2793=3,"Moderate",S2793&lt;=5,"Low")</f>
        <v>Moderate</v>
      </c>
      <c r="Z2793" s="11">
        <v>4</v>
      </c>
      <c r="AA2793" s="11" t="str" cm="1">
        <f t="array" ref="AA2793">_xlfn.IFS(S2793&lt;=2,"High",S2793=3,"Moderate",S2793&lt;=5,"Low")</f>
        <v>Moderate</v>
      </c>
      <c r="AB2793" s="9">
        <v>44796</v>
      </c>
      <c r="AC2793" s="11" t="s">
        <v>91</v>
      </c>
      <c r="AD2793" s="11" t="s">
        <v>50</v>
      </c>
      <c r="AE2793" s="11" t="s">
        <v>51</v>
      </c>
      <c r="AF2793" s="11">
        <v>1</v>
      </c>
      <c r="AG2793" s="12">
        <v>349.86</v>
      </c>
      <c r="AH2793" s="11">
        <v>72</v>
      </c>
      <c r="AI2793" s="11" t="str" cm="1">
        <f t="array" ref="AI2793">_xlfn.IFS(AH2793&lt;=25,"Young",AH2793&lt;=50,"Adult",AH2793&gt;50,"Old")</f>
        <v>Old</v>
      </c>
    </row>
    <row r="2794" spans="1:35" x14ac:dyDescent="0.35">
      <c r="A2794" s="7">
        <v>3366</v>
      </c>
      <c r="B2794" s="5">
        <v>43485</v>
      </c>
      <c r="C2794" s="6">
        <f t="shared" ca="1" si="43"/>
        <v>7.333333333333333</v>
      </c>
      <c r="D2794" s="7" t="s">
        <v>105</v>
      </c>
      <c r="E2794" s="7" t="s">
        <v>53</v>
      </c>
      <c r="F2794" s="7" t="s">
        <v>107</v>
      </c>
      <c r="G2794" s="7" t="s">
        <v>30</v>
      </c>
      <c r="H2794" s="7" t="s">
        <v>31</v>
      </c>
      <c r="I2794" s="7" t="s">
        <v>54</v>
      </c>
      <c r="J2794" s="7" t="s">
        <v>33</v>
      </c>
      <c r="K2794" s="7" t="s">
        <v>64</v>
      </c>
      <c r="L2794" s="5">
        <v>27894</v>
      </c>
      <c r="M2794" s="7" t="s">
        <v>35</v>
      </c>
      <c r="N2794" s="7" t="s">
        <v>47</v>
      </c>
      <c r="O2794" s="7" t="s">
        <v>71</v>
      </c>
      <c r="P2794" s="7" t="s">
        <v>38</v>
      </c>
      <c r="Q2794" s="7" t="s">
        <v>77</v>
      </c>
      <c r="R2794" s="7" cm="1">
        <f t="array" ref="R2794">_xlfn.IFS(Table3[[#This Row],[Performance Levels]]="Exceeds",4,Table3[[#This Row],[Performance Levels]]="Fully Meets",3,Table3[[#This Row],[Performance Levels]]="PIP",1,Table3[[#This Row],[Performance Levels]]="Needs Improvement",2)</f>
        <v>4</v>
      </c>
      <c r="S2794" s="7">
        <v>4</v>
      </c>
      <c r="T2794" s="7" t="str" cm="1">
        <f t="array" ref="T2794">_xlfn.IFS(S2794&lt;=2,"Excellent",S2794=3,"Average",S2794&lt;=5,"Poor")</f>
        <v>Poor</v>
      </c>
      <c r="U2794" s="5">
        <v>44794</v>
      </c>
      <c r="V2794" s="7">
        <v>4</v>
      </c>
      <c r="W2794" s="7" t="str" cm="1">
        <f t="array" ref="W2794">_xlfn.IFS(S2794&lt;=2,"High",S2794=3,"Moderate",S2794&lt;=5,"Low")</f>
        <v>Low</v>
      </c>
      <c r="X2794" s="7">
        <v>5</v>
      </c>
      <c r="Y2794" s="7" t="str" cm="1">
        <f t="array" ref="Y2794">_xlfn.IFS(S2794&lt;=2,"High",S2794=3,"Moderate",S2794&lt;=5,"Low")</f>
        <v>Low</v>
      </c>
      <c r="Z2794" s="7">
        <v>5</v>
      </c>
      <c r="AA2794" s="7" t="str" cm="1">
        <f t="array" ref="AA2794">_xlfn.IFS(S2794&lt;=2,"High",S2794=3,"Moderate",S2794&lt;=5,"Low")</f>
        <v>Low</v>
      </c>
      <c r="AB2794" s="5">
        <v>44824</v>
      </c>
      <c r="AC2794" s="7" t="s">
        <v>61</v>
      </c>
      <c r="AD2794" s="7" t="s">
        <v>50</v>
      </c>
      <c r="AE2794" s="7" t="s">
        <v>72</v>
      </c>
      <c r="AF2794" s="7">
        <v>1</v>
      </c>
      <c r="AG2794" s="8">
        <v>546.47</v>
      </c>
      <c r="AH2794" s="7">
        <v>43</v>
      </c>
      <c r="AI2794" s="7" t="str" cm="1">
        <f t="array" ref="AI2794">_xlfn.IFS(AH2794&lt;=25,"Young",AH2794&lt;=50,"Adult",AH2794&gt;50,"Old")</f>
        <v>Adult</v>
      </c>
    </row>
    <row r="2795" spans="1:35" x14ac:dyDescent="0.35">
      <c r="A2795" s="11">
        <v>3367</v>
      </c>
      <c r="B2795" s="9">
        <v>43981</v>
      </c>
      <c r="C2795" s="10">
        <f t="shared" ca="1" si="43"/>
        <v>5.9722222222222223</v>
      </c>
      <c r="D2795" s="11" t="s">
        <v>105</v>
      </c>
      <c r="E2795" s="11" t="s">
        <v>68</v>
      </c>
      <c r="F2795" s="11" t="s">
        <v>107</v>
      </c>
      <c r="G2795" s="11" t="s">
        <v>54</v>
      </c>
      <c r="H2795" s="11" t="s">
        <v>55</v>
      </c>
      <c r="I2795" s="11" t="s">
        <v>54</v>
      </c>
      <c r="J2795" s="11" t="s">
        <v>33</v>
      </c>
      <c r="K2795" s="11" t="s">
        <v>69</v>
      </c>
      <c r="L2795" s="9">
        <v>22935</v>
      </c>
      <c r="M2795" s="11" t="s">
        <v>35</v>
      </c>
      <c r="N2795" s="11" t="s">
        <v>47</v>
      </c>
      <c r="O2795" s="11" t="s">
        <v>59</v>
      </c>
      <c r="P2795" s="11" t="s">
        <v>60</v>
      </c>
      <c r="Q2795" s="11" t="s">
        <v>77</v>
      </c>
      <c r="R2795" s="11" cm="1">
        <f t="array" ref="R2795">_xlfn.IFS(Table3[[#This Row],[Performance Levels]]="Exceeds",4,Table3[[#This Row],[Performance Levels]]="Fully Meets",3,Table3[[#This Row],[Performance Levels]]="PIP",1,Table3[[#This Row],[Performance Levels]]="Needs Improvement",2)</f>
        <v>4</v>
      </c>
      <c r="S2795" s="11">
        <v>2</v>
      </c>
      <c r="T2795" s="11" t="str" cm="1">
        <f t="array" ref="T2795">_xlfn.IFS(S2795&lt;=2,"Excellent",S2795=3,"Average",S2795&lt;=5,"Poor")</f>
        <v>Excellent</v>
      </c>
      <c r="U2795" s="9">
        <v>44815</v>
      </c>
      <c r="V2795" s="11">
        <v>4</v>
      </c>
      <c r="W2795" s="11" t="str" cm="1">
        <f t="array" ref="W2795">_xlfn.IFS(S2795&lt;=2,"High",S2795=3,"Moderate",S2795&lt;=5,"Low")</f>
        <v>High</v>
      </c>
      <c r="X2795" s="11">
        <v>1</v>
      </c>
      <c r="Y2795" s="11" t="str" cm="1">
        <f t="array" ref="Y2795">_xlfn.IFS(S2795&lt;=2,"High",S2795=3,"Moderate",S2795&lt;=5,"Low")</f>
        <v>High</v>
      </c>
      <c r="Z2795" s="11">
        <v>5</v>
      </c>
      <c r="AA2795" s="11" t="str" cm="1">
        <f t="array" ref="AA2795">_xlfn.IFS(S2795&lt;=2,"High",S2795=3,"Moderate",S2795&lt;=5,"Low")</f>
        <v>High</v>
      </c>
      <c r="AB2795" s="9">
        <v>45086</v>
      </c>
      <c r="AC2795" s="11" t="s">
        <v>40</v>
      </c>
      <c r="AD2795" s="11" t="s">
        <v>41</v>
      </c>
      <c r="AE2795" s="11" t="s">
        <v>72</v>
      </c>
      <c r="AF2795" s="11">
        <v>2</v>
      </c>
      <c r="AG2795" s="12">
        <v>448.21</v>
      </c>
      <c r="AH2795" s="11">
        <v>58</v>
      </c>
      <c r="AI2795" s="11" t="str" cm="1">
        <f t="array" ref="AI2795">_xlfn.IFS(AH2795&lt;=25,"Young",AH2795&lt;=50,"Adult",AH2795&gt;50,"Old")</f>
        <v>Old</v>
      </c>
    </row>
    <row r="2796" spans="1:35" x14ac:dyDescent="0.35">
      <c r="A2796" s="7">
        <v>3370</v>
      </c>
      <c r="B2796" s="5">
        <v>44732</v>
      </c>
      <c r="C2796" s="6">
        <f t="shared" ca="1" si="43"/>
        <v>3.9166666666666665</v>
      </c>
      <c r="D2796" s="7" t="s">
        <v>105</v>
      </c>
      <c r="E2796" s="7" t="s">
        <v>43</v>
      </c>
      <c r="F2796" s="7" t="s">
        <v>29</v>
      </c>
      <c r="G2796" s="7" t="s">
        <v>30</v>
      </c>
      <c r="H2796" s="7" t="s">
        <v>31</v>
      </c>
      <c r="I2796" s="7" t="s">
        <v>32</v>
      </c>
      <c r="J2796" s="7" t="s">
        <v>33</v>
      </c>
      <c r="K2796" s="7" t="s">
        <v>64</v>
      </c>
      <c r="L2796" s="5">
        <v>21424</v>
      </c>
      <c r="M2796" s="7" t="s">
        <v>35</v>
      </c>
      <c r="N2796" s="7" t="s">
        <v>36</v>
      </c>
      <c r="O2796" s="7" t="s">
        <v>83</v>
      </c>
      <c r="P2796" s="7" t="s">
        <v>38</v>
      </c>
      <c r="Q2796" s="7" t="s">
        <v>77</v>
      </c>
      <c r="R2796" s="7" cm="1">
        <f t="array" ref="R2796">_xlfn.IFS(Table3[[#This Row],[Performance Levels]]="Exceeds",4,Table3[[#This Row],[Performance Levels]]="Fully Meets",3,Table3[[#This Row],[Performance Levels]]="PIP",1,Table3[[#This Row],[Performance Levels]]="Needs Improvement",2)</f>
        <v>4</v>
      </c>
      <c r="S2796" s="7">
        <v>3</v>
      </c>
      <c r="T2796" s="7" t="str" cm="1">
        <f t="array" ref="T2796">_xlfn.IFS(S2796&lt;=2,"Excellent",S2796=3,"Average",S2796&lt;=5,"Poor")</f>
        <v>Average</v>
      </c>
      <c r="U2796" s="5">
        <v>45137</v>
      </c>
      <c r="V2796" s="7">
        <v>3</v>
      </c>
      <c r="W2796" s="7" t="str" cm="1">
        <f t="array" ref="W2796">_xlfn.IFS(S2796&lt;=2,"High",S2796=3,"Moderate",S2796&lt;=5,"Low")</f>
        <v>Moderate</v>
      </c>
      <c r="X2796" s="7">
        <v>5</v>
      </c>
      <c r="Y2796" s="7" t="str" cm="1">
        <f t="array" ref="Y2796">_xlfn.IFS(S2796&lt;=2,"High",S2796=3,"Moderate",S2796&lt;=5,"Low")</f>
        <v>Moderate</v>
      </c>
      <c r="Z2796" s="7">
        <v>3</v>
      </c>
      <c r="AA2796" s="7" t="str" cm="1">
        <f t="array" ref="AA2796">_xlfn.IFS(S2796&lt;=2,"High",S2796=3,"Moderate",S2796&lt;=5,"Low")</f>
        <v>Moderate</v>
      </c>
      <c r="AB2796" s="5">
        <v>45083</v>
      </c>
      <c r="AC2796" s="7" t="s">
        <v>49</v>
      </c>
      <c r="AD2796" s="7" t="s">
        <v>50</v>
      </c>
      <c r="AE2796" s="7" t="s">
        <v>62</v>
      </c>
      <c r="AF2796" s="7">
        <v>2</v>
      </c>
      <c r="AG2796" s="8">
        <v>264.88</v>
      </c>
      <c r="AH2796" s="7">
        <v>64</v>
      </c>
      <c r="AI2796" s="7" t="str" cm="1">
        <f t="array" ref="AI2796">_xlfn.IFS(AH2796&lt;=25,"Young",AH2796&lt;=50,"Adult",AH2796&gt;50,"Old")</f>
        <v>Old</v>
      </c>
    </row>
    <row r="2797" spans="1:35" x14ac:dyDescent="0.35">
      <c r="A2797" s="11">
        <v>3371</v>
      </c>
      <c r="B2797" s="9">
        <v>44915</v>
      </c>
      <c r="C2797" s="10">
        <f t="shared" ca="1" si="43"/>
        <v>3.4166666666666665</v>
      </c>
      <c r="D2797" s="11" t="s">
        <v>105</v>
      </c>
      <c r="E2797" s="11" t="s">
        <v>86</v>
      </c>
      <c r="F2797" s="11" t="s">
        <v>107</v>
      </c>
      <c r="G2797" s="11" t="s">
        <v>54</v>
      </c>
      <c r="H2797" s="11" t="s">
        <v>44</v>
      </c>
      <c r="I2797" s="11" t="s">
        <v>54</v>
      </c>
      <c r="J2797" s="11" t="s">
        <v>33</v>
      </c>
      <c r="K2797" s="11" t="s">
        <v>102</v>
      </c>
      <c r="L2797" s="9">
        <v>25894</v>
      </c>
      <c r="M2797" s="11" t="s">
        <v>35</v>
      </c>
      <c r="N2797" s="11" t="s">
        <v>36</v>
      </c>
      <c r="O2797" s="11" t="s">
        <v>48</v>
      </c>
      <c r="P2797" s="11" t="s">
        <v>66</v>
      </c>
      <c r="Q2797" s="11" t="s">
        <v>77</v>
      </c>
      <c r="R2797" s="11" cm="1">
        <f t="array" ref="R2797">_xlfn.IFS(Table3[[#This Row],[Performance Levels]]="Exceeds",4,Table3[[#This Row],[Performance Levels]]="Fully Meets",3,Table3[[#This Row],[Performance Levels]]="PIP",1,Table3[[#This Row],[Performance Levels]]="Needs Improvement",2)</f>
        <v>4</v>
      </c>
      <c r="S2797" s="11">
        <v>3</v>
      </c>
      <c r="T2797" s="11" t="str" cm="1">
        <f t="array" ref="T2797">_xlfn.IFS(S2797&lt;=2,"Excellent",S2797=3,"Average",S2797&lt;=5,"Poor")</f>
        <v>Average</v>
      </c>
      <c r="U2797" s="9">
        <v>44781</v>
      </c>
      <c r="V2797" s="11">
        <v>4</v>
      </c>
      <c r="W2797" s="11" t="str" cm="1">
        <f t="array" ref="W2797">_xlfn.IFS(S2797&lt;=2,"High",S2797=3,"Moderate",S2797&lt;=5,"Low")</f>
        <v>Moderate</v>
      </c>
      <c r="X2797" s="11">
        <v>2</v>
      </c>
      <c r="Y2797" s="11" t="str" cm="1">
        <f t="array" ref="Y2797">_xlfn.IFS(S2797&lt;=2,"High",S2797=3,"Moderate",S2797&lt;=5,"Low")</f>
        <v>Moderate</v>
      </c>
      <c r="Z2797" s="11">
        <v>5</v>
      </c>
      <c r="AA2797" s="11" t="str" cm="1">
        <f t="array" ref="AA2797">_xlfn.IFS(S2797&lt;=2,"High",S2797=3,"Moderate",S2797&lt;=5,"Low")</f>
        <v>Moderate</v>
      </c>
      <c r="AB2797" s="9">
        <v>44896</v>
      </c>
      <c r="AC2797" s="11" t="s">
        <v>91</v>
      </c>
      <c r="AD2797" s="11" t="s">
        <v>41</v>
      </c>
      <c r="AE2797" s="11" t="s">
        <v>72</v>
      </c>
      <c r="AF2797" s="11">
        <v>2</v>
      </c>
      <c r="AG2797" s="12">
        <v>210.15</v>
      </c>
      <c r="AH2797" s="11">
        <v>52</v>
      </c>
      <c r="AI2797" s="11" t="str" cm="1">
        <f t="array" ref="AI2797">_xlfn.IFS(AH2797&lt;=25,"Young",AH2797&lt;=50,"Adult",AH2797&gt;50,"Old")</f>
        <v>Old</v>
      </c>
    </row>
    <row r="2798" spans="1:35" x14ac:dyDescent="0.35">
      <c r="A2798" s="7">
        <v>3372</v>
      </c>
      <c r="B2798" s="5">
        <v>44940</v>
      </c>
      <c r="C2798" s="6">
        <f t="shared" ca="1" si="43"/>
        <v>3.35</v>
      </c>
      <c r="D2798" s="7" t="s">
        <v>27</v>
      </c>
      <c r="E2798" s="7" t="s">
        <v>63</v>
      </c>
      <c r="F2798" s="7" t="s">
        <v>107</v>
      </c>
      <c r="G2798" s="7" t="s">
        <v>30</v>
      </c>
      <c r="H2798" s="7" t="s">
        <v>31</v>
      </c>
      <c r="I2798" s="7" t="s">
        <v>45</v>
      </c>
      <c r="J2798" s="7" t="s">
        <v>33</v>
      </c>
      <c r="K2798" s="7" t="s">
        <v>95</v>
      </c>
      <c r="L2798" s="5">
        <v>33751</v>
      </c>
      <c r="M2798" s="7" t="s">
        <v>35</v>
      </c>
      <c r="N2798" s="7" t="s">
        <v>36</v>
      </c>
      <c r="O2798" s="7" t="s">
        <v>83</v>
      </c>
      <c r="P2798" s="7" t="s">
        <v>76</v>
      </c>
      <c r="Q2798" s="7" t="s">
        <v>39</v>
      </c>
      <c r="R2798" s="7" cm="1">
        <f t="array" ref="R2798">_xlfn.IFS(Table3[[#This Row],[Performance Levels]]="Exceeds",4,Table3[[#This Row],[Performance Levels]]="Fully Meets",3,Table3[[#This Row],[Performance Levels]]="PIP",1,Table3[[#This Row],[Performance Levels]]="Needs Improvement",2)</f>
        <v>3</v>
      </c>
      <c r="S2798" s="7">
        <v>4</v>
      </c>
      <c r="T2798" s="7" t="str" cm="1">
        <f t="array" ref="T2798">_xlfn.IFS(S2798&lt;=2,"Excellent",S2798=3,"Average",S2798&lt;=5,"Poor")</f>
        <v>Poor</v>
      </c>
      <c r="U2798" s="5">
        <v>45120</v>
      </c>
      <c r="V2798" s="7">
        <v>1</v>
      </c>
      <c r="W2798" s="7" t="str" cm="1">
        <f t="array" ref="W2798">_xlfn.IFS(S2798&lt;=2,"High",S2798=3,"Moderate",S2798&lt;=5,"Low")</f>
        <v>Low</v>
      </c>
      <c r="X2798" s="7">
        <v>3</v>
      </c>
      <c r="Y2798" s="7" t="str" cm="1">
        <f t="array" ref="Y2798">_xlfn.IFS(S2798&lt;=2,"High",S2798=3,"Moderate",S2798&lt;=5,"Low")</f>
        <v>Low</v>
      </c>
      <c r="Z2798" s="7">
        <v>1</v>
      </c>
      <c r="AA2798" s="7" t="str" cm="1">
        <f t="array" ref="AA2798">_xlfn.IFS(S2798&lt;=2,"High",S2798=3,"Moderate",S2798&lt;=5,"Low")</f>
        <v>Low</v>
      </c>
      <c r="AB2798" s="5">
        <v>45051</v>
      </c>
      <c r="AC2798" s="7" t="s">
        <v>67</v>
      </c>
      <c r="AD2798" s="7" t="s">
        <v>50</v>
      </c>
      <c r="AE2798" s="7" t="s">
        <v>72</v>
      </c>
      <c r="AF2798" s="7">
        <v>4</v>
      </c>
      <c r="AG2798" s="8">
        <v>627.17999999999995</v>
      </c>
      <c r="AH2798" s="7">
        <v>31</v>
      </c>
      <c r="AI2798" s="7" t="str" cm="1">
        <f t="array" ref="AI2798">_xlfn.IFS(AH2798&lt;=25,"Young",AH2798&lt;=50,"Adult",AH2798&gt;50,"Old")</f>
        <v>Adult</v>
      </c>
    </row>
    <row r="2799" spans="1:35" x14ac:dyDescent="0.35">
      <c r="A2799" s="11">
        <v>3373</v>
      </c>
      <c r="B2799" s="9">
        <v>43365</v>
      </c>
      <c r="C2799" s="10">
        <f t="shared" ca="1" si="43"/>
        <v>7.6611111111111114</v>
      </c>
      <c r="D2799" s="11" t="s">
        <v>27</v>
      </c>
      <c r="E2799" s="11" t="s">
        <v>93</v>
      </c>
      <c r="F2799" s="11" t="s">
        <v>29</v>
      </c>
      <c r="G2799" s="11" t="s">
        <v>30</v>
      </c>
      <c r="H2799" s="11" t="s">
        <v>44</v>
      </c>
      <c r="I2799" s="11" t="s">
        <v>32</v>
      </c>
      <c r="J2799" s="11" t="s">
        <v>33</v>
      </c>
      <c r="K2799" s="11" t="s">
        <v>46</v>
      </c>
      <c r="L2799" s="9">
        <v>32545</v>
      </c>
      <c r="M2799" s="11" t="s">
        <v>35</v>
      </c>
      <c r="N2799" s="11" t="s">
        <v>47</v>
      </c>
      <c r="O2799" s="11" t="s">
        <v>59</v>
      </c>
      <c r="P2799" s="11" t="s">
        <v>66</v>
      </c>
      <c r="Q2799" s="11" t="s">
        <v>77</v>
      </c>
      <c r="R2799" s="11" cm="1">
        <f t="array" ref="R2799">_xlfn.IFS(Table3[[#This Row],[Performance Levels]]="Exceeds",4,Table3[[#This Row],[Performance Levels]]="Fully Meets",3,Table3[[#This Row],[Performance Levels]]="PIP",1,Table3[[#This Row],[Performance Levels]]="Needs Improvement",2)</f>
        <v>4</v>
      </c>
      <c r="S2799" s="11">
        <v>2</v>
      </c>
      <c r="T2799" s="11" t="str" cm="1">
        <f t="array" ref="T2799">_xlfn.IFS(S2799&lt;=2,"Excellent",S2799=3,"Average",S2799&lt;=5,"Poor")</f>
        <v>Excellent</v>
      </c>
      <c r="U2799" s="9">
        <v>45141</v>
      </c>
      <c r="V2799" s="11">
        <v>2</v>
      </c>
      <c r="W2799" s="11" t="str" cm="1">
        <f t="array" ref="W2799">_xlfn.IFS(S2799&lt;=2,"High",S2799=3,"Moderate",S2799&lt;=5,"Low")</f>
        <v>High</v>
      </c>
      <c r="X2799" s="11">
        <v>4</v>
      </c>
      <c r="Y2799" s="11" t="str" cm="1">
        <f t="array" ref="Y2799">_xlfn.IFS(S2799&lt;=2,"High",S2799=3,"Moderate",S2799&lt;=5,"Low")</f>
        <v>High</v>
      </c>
      <c r="Z2799" s="11">
        <v>4</v>
      </c>
      <c r="AA2799" s="11" t="str" cm="1">
        <f t="array" ref="AA2799">_xlfn.IFS(S2799&lt;=2,"High",S2799=3,"Moderate",S2799&lt;=5,"Low")</f>
        <v>High</v>
      </c>
      <c r="AB2799" s="9">
        <v>44924</v>
      </c>
      <c r="AC2799" s="11" t="s">
        <v>49</v>
      </c>
      <c r="AD2799" s="11" t="s">
        <v>50</v>
      </c>
      <c r="AE2799" s="11" t="s">
        <v>51</v>
      </c>
      <c r="AF2799" s="11">
        <v>1</v>
      </c>
      <c r="AG2799" s="12">
        <v>575.41999999999996</v>
      </c>
      <c r="AH2799" s="11">
        <v>29</v>
      </c>
      <c r="AI2799" s="11" t="str" cm="1">
        <f t="array" ref="AI2799">_xlfn.IFS(AH2799&lt;=25,"Young",AH2799&lt;=50,"Adult",AH2799&gt;50,"Old")</f>
        <v>Adult</v>
      </c>
    </row>
    <row r="2800" spans="1:35" x14ac:dyDescent="0.35">
      <c r="A2800" s="7">
        <v>3374</v>
      </c>
      <c r="B2800" s="5">
        <v>44828</v>
      </c>
      <c r="C2800" s="6">
        <f t="shared" ca="1" si="43"/>
        <v>3.6555555555555554</v>
      </c>
      <c r="D2800" s="7" t="s">
        <v>27</v>
      </c>
      <c r="E2800" s="7" t="s">
        <v>73</v>
      </c>
      <c r="F2800" s="7" t="s">
        <v>107</v>
      </c>
      <c r="G2800" s="7" t="s">
        <v>45</v>
      </c>
      <c r="H2800" s="7" t="s">
        <v>44</v>
      </c>
      <c r="I2800" s="7" t="s">
        <v>32</v>
      </c>
      <c r="J2800" s="7" t="s">
        <v>33</v>
      </c>
      <c r="K2800" s="7" t="s">
        <v>69</v>
      </c>
      <c r="L2800" s="5">
        <v>36498</v>
      </c>
      <c r="M2800" s="7" t="s">
        <v>35</v>
      </c>
      <c r="N2800" s="7" t="s">
        <v>47</v>
      </c>
      <c r="O2800" s="7" t="s">
        <v>48</v>
      </c>
      <c r="P2800" s="7" t="s">
        <v>76</v>
      </c>
      <c r="Q2800" s="7" t="s">
        <v>77</v>
      </c>
      <c r="R2800" s="7" cm="1">
        <f t="array" ref="R2800">_xlfn.IFS(Table3[[#This Row],[Performance Levels]]="Exceeds",4,Table3[[#This Row],[Performance Levels]]="Fully Meets",3,Table3[[#This Row],[Performance Levels]]="PIP",1,Table3[[#This Row],[Performance Levels]]="Needs Improvement",2)</f>
        <v>4</v>
      </c>
      <c r="S2800" s="7">
        <v>4</v>
      </c>
      <c r="T2800" s="7" t="str" cm="1">
        <f t="array" ref="T2800">_xlfn.IFS(S2800&lt;=2,"Excellent",S2800=3,"Average",S2800&lt;=5,"Poor")</f>
        <v>Poor</v>
      </c>
      <c r="U2800" s="5">
        <v>45002</v>
      </c>
      <c r="V2800" s="7">
        <v>1</v>
      </c>
      <c r="W2800" s="7" t="str" cm="1">
        <f t="array" ref="W2800">_xlfn.IFS(S2800&lt;=2,"High",S2800=3,"Moderate",S2800&lt;=5,"Low")</f>
        <v>Low</v>
      </c>
      <c r="X2800" s="7">
        <v>3</v>
      </c>
      <c r="Y2800" s="7" t="str" cm="1">
        <f t="array" ref="Y2800">_xlfn.IFS(S2800&lt;=2,"High",S2800=3,"Moderate",S2800&lt;=5,"Low")</f>
        <v>Low</v>
      </c>
      <c r="Z2800" s="7">
        <v>3</v>
      </c>
      <c r="AA2800" s="7" t="str" cm="1">
        <f t="array" ref="AA2800">_xlfn.IFS(S2800&lt;=2,"High",S2800=3,"Moderate",S2800&lt;=5,"Low")</f>
        <v>Low</v>
      </c>
      <c r="AB2800" s="5">
        <v>44892</v>
      </c>
      <c r="AC2800" s="7" t="s">
        <v>91</v>
      </c>
      <c r="AD2800" s="7" t="s">
        <v>41</v>
      </c>
      <c r="AE2800" s="7" t="s">
        <v>62</v>
      </c>
      <c r="AF2800" s="7">
        <v>4</v>
      </c>
      <c r="AG2800" s="8">
        <v>123.64</v>
      </c>
      <c r="AH2800" s="7">
        <v>23</v>
      </c>
      <c r="AI2800" s="7" t="str" cm="1">
        <f t="array" ref="AI2800">_xlfn.IFS(AH2800&lt;=25,"Young",AH2800&lt;=50,"Adult",AH2800&gt;50,"Old")</f>
        <v>Young</v>
      </c>
    </row>
    <row r="2801" spans="1:35" x14ac:dyDescent="0.35">
      <c r="A2801" s="11">
        <v>3375</v>
      </c>
      <c r="B2801" s="9">
        <v>43990</v>
      </c>
      <c r="C2801" s="10">
        <f t="shared" ca="1" si="43"/>
        <v>5.95</v>
      </c>
      <c r="D2801" s="11" t="s">
        <v>27</v>
      </c>
      <c r="E2801" s="11" t="s">
        <v>80</v>
      </c>
      <c r="F2801" s="11" t="s">
        <v>107</v>
      </c>
      <c r="G2801" s="11" t="s">
        <v>54</v>
      </c>
      <c r="H2801" s="11" t="s">
        <v>55</v>
      </c>
      <c r="I2801" s="11" t="s">
        <v>54</v>
      </c>
      <c r="J2801" s="11" t="s">
        <v>33</v>
      </c>
      <c r="K2801" s="11" t="s">
        <v>78</v>
      </c>
      <c r="L2801" s="9">
        <v>36423</v>
      </c>
      <c r="M2801" s="11" t="s">
        <v>35</v>
      </c>
      <c r="N2801" s="11" t="s">
        <v>36</v>
      </c>
      <c r="O2801" s="11" t="s">
        <v>71</v>
      </c>
      <c r="P2801" s="11" t="s">
        <v>76</v>
      </c>
      <c r="Q2801" s="11" t="s">
        <v>77</v>
      </c>
      <c r="R2801" s="11" cm="1">
        <f t="array" ref="R2801">_xlfn.IFS(Table3[[#This Row],[Performance Levels]]="Exceeds",4,Table3[[#This Row],[Performance Levels]]="Fully Meets",3,Table3[[#This Row],[Performance Levels]]="PIP",1,Table3[[#This Row],[Performance Levels]]="Needs Improvement",2)</f>
        <v>4</v>
      </c>
      <c r="S2801" s="11">
        <v>3</v>
      </c>
      <c r="T2801" s="11" t="str" cm="1">
        <f t="array" ref="T2801">_xlfn.IFS(S2801&lt;=2,"Excellent",S2801=3,"Average",S2801&lt;=5,"Poor")</f>
        <v>Average</v>
      </c>
      <c r="U2801" s="9">
        <v>44950</v>
      </c>
      <c r="V2801" s="11">
        <v>2</v>
      </c>
      <c r="W2801" s="11" t="str" cm="1">
        <f t="array" ref="W2801">_xlfn.IFS(S2801&lt;=2,"High",S2801=3,"Moderate",S2801&lt;=5,"Low")</f>
        <v>Moderate</v>
      </c>
      <c r="X2801" s="11">
        <v>4</v>
      </c>
      <c r="Y2801" s="11" t="str" cm="1">
        <f t="array" ref="Y2801">_xlfn.IFS(S2801&lt;=2,"High",S2801=3,"Moderate",S2801&lt;=5,"Low")</f>
        <v>Moderate</v>
      </c>
      <c r="Z2801" s="11">
        <v>3</v>
      </c>
      <c r="AA2801" s="11" t="str" cm="1">
        <f t="array" ref="AA2801">_xlfn.IFS(S2801&lt;=2,"High",S2801=3,"Moderate",S2801&lt;=5,"Low")</f>
        <v>Moderate</v>
      </c>
      <c r="AB2801" s="9">
        <v>45107</v>
      </c>
      <c r="AC2801" s="11" t="s">
        <v>67</v>
      </c>
      <c r="AD2801" s="11" t="s">
        <v>41</v>
      </c>
      <c r="AE2801" s="11" t="s">
        <v>42</v>
      </c>
      <c r="AF2801" s="11">
        <v>1</v>
      </c>
      <c r="AG2801" s="12">
        <v>655.61</v>
      </c>
      <c r="AH2801" s="11">
        <v>21</v>
      </c>
      <c r="AI2801" s="11" t="str" cm="1">
        <f t="array" ref="AI2801">_xlfn.IFS(AH2801&lt;=25,"Young",AH2801&lt;=50,"Adult",AH2801&gt;50,"Old")</f>
        <v>Young</v>
      </c>
    </row>
    <row r="2802" spans="1:35" x14ac:dyDescent="0.35">
      <c r="A2802" s="7">
        <v>3376</v>
      </c>
      <c r="B2802" s="5">
        <v>45113</v>
      </c>
      <c r="C2802" s="6">
        <f t="shared" ca="1" si="43"/>
        <v>2.8722222222222222</v>
      </c>
      <c r="D2802" s="7" t="s">
        <v>27</v>
      </c>
      <c r="E2802" s="7" t="s">
        <v>53</v>
      </c>
      <c r="F2802" s="7" t="s">
        <v>29</v>
      </c>
      <c r="G2802" s="7" t="s">
        <v>45</v>
      </c>
      <c r="H2802" s="7" t="s">
        <v>55</v>
      </c>
      <c r="I2802" s="7" t="s">
        <v>32</v>
      </c>
      <c r="J2802" s="7" t="s">
        <v>33</v>
      </c>
      <c r="K2802" s="7" t="s">
        <v>69</v>
      </c>
      <c r="L2802" s="5">
        <v>31727</v>
      </c>
      <c r="M2802" s="7" t="s">
        <v>35</v>
      </c>
      <c r="N2802" s="7" t="s">
        <v>36</v>
      </c>
      <c r="O2802" s="7" t="s">
        <v>83</v>
      </c>
      <c r="P2802" s="7" t="s">
        <v>60</v>
      </c>
      <c r="Q2802" s="7" t="s">
        <v>77</v>
      </c>
      <c r="R2802" s="7" cm="1">
        <f t="array" ref="R2802">_xlfn.IFS(Table3[[#This Row],[Performance Levels]]="Exceeds",4,Table3[[#This Row],[Performance Levels]]="Fully Meets",3,Table3[[#This Row],[Performance Levels]]="PIP",1,Table3[[#This Row],[Performance Levels]]="Needs Improvement",2)</f>
        <v>4</v>
      </c>
      <c r="S2802" s="7">
        <v>5</v>
      </c>
      <c r="T2802" s="7" t="str" cm="1">
        <f t="array" ref="T2802">_xlfn.IFS(S2802&lt;=2,"Excellent",S2802=3,"Average",S2802&lt;=5,"Poor")</f>
        <v>Poor</v>
      </c>
      <c r="U2802" s="5">
        <v>44792</v>
      </c>
      <c r="V2802" s="7">
        <v>4</v>
      </c>
      <c r="W2802" s="7" t="str" cm="1">
        <f t="array" ref="W2802">_xlfn.IFS(S2802&lt;=2,"High",S2802=3,"Moderate",S2802&lt;=5,"Low")</f>
        <v>Low</v>
      </c>
      <c r="X2802" s="7">
        <v>1</v>
      </c>
      <c r="Y2802" s="7" t="str" cm="1">
        <f t="array" ref="Y2802">_xlfn.IFS(S2802&lt;=2,"High",S2802=3,"Moderate",S2802&lt;=5,"Low")</f>
        <v>Low</v>
      </c>
      <c r="Z2802" s="7">
        <v>2</v>
      </c>
      <c r="AA2802" s="7" t="str" cm="1">
        <f t="array" ref="AA2802">_xlfn.IFS(S2802&lt;=2,"High",S2802=3,"Moderate",S2802&lt;=5,"Low")</f>
        <v>Low</v>
      </c>
      <c r="AB2802" s="5">
        <v>44977</v>
      </c>
      <c r="AC2802" s="7" t="s">
        <v>61</v>
      </c>
      <c r="AD2802" s="7" t="s">
        <v>50</v>
      </c>
      <c r="AE2802" s="7" t="s">
        <v>51</v>
      </c>
      <c r="AF2802" s="7">
        <v>4</v>
      </c>
      <c r="AG2802" s="8">
        <v>410.54</v>
      </c>
      <c r="AH2802" s="7">
        <v>37</v>
      </c>
      <c r="AI2802" s="7" t="str" cm="1">
        <f t="array" ref="AI2802">_xlfn.IFS(AH2802&lt;=25,"Young",AH2802&lt;=50,"Adult",AH2802&gt;50,"Old")</f>
        <v>Adult</v>
      </c>
    </row>
    <row r="2803" spans="1:35" x14ac:dyDescent="0.35">
      <c r="A2803" s="11">
        <v>3377</v>
      </c>
      <c r="B2803" s="9">
        <v>43885</v>
      </c>
      <c r="C2803" s="10">
        <f t="shared" ca="1" si="43"/>
        <v>6.2388888888888889</v>
      </c>
      <c r="D2803" s="11" t="s">
        <v>27</v>
      </c>
      <c r="E2803" s="11" t="s">
        <v>68</v>
      </c>
      <c r="F2803" s="11" t="s">
        <v>29</v>
      </c>
      <c r="G2803" s="11" t="s">
        <v>45</v>
      </c>
      <c r="H2803" s="11" t="s">
        <v>44</v>
      </c>
      <c r="I2803" s="11" t="s">
        <v>32</v>
      </c>
      <c r="J2803" s="11" t="s">
        <v>33</v>
      </c>
      <c r="K2803" s="11" t="s">
        <v>88</v>
      </c>
      <c r="L2803" s="9">
        <v>32757</v>
      </c>
      <c r="M2803" s="11" t="s">
        <v>35</v>
      </c>
      <c r="N2803" s="11" t="s">
        <v>36</v>
      </c>
      <c r="O2803" s="11" t="s">
        <v>83</v>
      </c>
      <c r="P2803" s="11" t="s">
        <v>38</v>
      </c>
      <c r="Q2803" s="11" t="s">
        <v>77</v>
      </c>
      <c r="R2803" s="11" cm="1">
        <f t="array" ref="R2803">_xlfn.IFS(Table3[[#This Row],[Performance Levels]]="Exceeds",4,Table3[[#This Row],[Performance Levels]]="Fully Meets",3,Table3[[#This Row],[Performance Levels]]="PIP",1,Table3[[#This Row],[Performance Levels]]="Needs Improvement",2)</f>
        <v>4</v>
      </c>
      <c r="S2803" s="11">
        <v>4</v>
      </c>
      <c r="T2803" s="11" t="str" cm="1">
        <f t="array" ref="T2803">_xlfn.IFS(S2803&lt;=2,"Excellent",S2803=3,"Average",S2803&lt;=5,"Poor")</f>
        <v>Poor</v>
      </c>
      <c r="U2803" s="9">
        <v>44914</v>
      </c>
      <c r="V2803" s="11">
        <v>3</v>
      </c>
      <c r="W2803" s="11" t="str" cm="1">
        <f t="array" ref="W2803">_xlfn.IFS(S2803&lt;=2,"High",S2803=3,"Moderate",S2803&lt;=5,"Low")</f>
        <v>Low</v>
      </c>
      <c r="X2803" s="11">
        <v>5</v>
      </c>
      <c r="Y2803" s="11" t="str" cm="1">
        <f t="array" ref="Y2803">_xlfn.IFS(S2803&lt;=2,"High",S2803=3,"Moderate",S2803&lt;=5,"Low")</f>
        <v>Low</v>
      </c>
      <c r="Z2803" s="11">
        <v>3</v>
      </c>
      <c r="AA2803" s="11" t="str" cm="1">
        <f t="array" ref="AA2803">_xlfn.IFS(S2803&lt;=2,"High",S2803=3,"Moderate",S2803&lt;=5,"Low")</f>
        <v>Low</v>
      </c>
      <c r="AB2803" s="9">
        <v>44858</v>
      </c>
      <c r="AC2803" s="11" t="s">
        <v>91</v>
      </c>
      <c r="AD2803" s="11" t="s">
        <v>41</v>
      </c>
      <c r="AE2803" s="11" t="s">
        <v>62</v>
      </c>
      <c r="AF2803" s="11">
        <v>2</v>
      </c>
      <c r="AG2803" s="12">
        <v>485.17</v>
      </c>
      <c r="AH2803" s="11">
        <v>31</v>
      </c>
      <c r="AI2803" s="11" t="str" cm="1">
        <f t="array" ref="AI2803">_xlfn.IFS(AH2803&lt;=25,"Young",AH2803&lt;=50,"Adult",AH2803&gt;50,"Old")</f>
        <v>Adult</v>
      </c>
    </row>
    <row r="2804" spans="1:35" x14ac:dyDescent="0.35">
      <c r="A2804" s="7">
        <v>3378</v>
      </c>
      <c r="B2804" s="5">
        <v>44342</v>
      </c>
      <c r="C2804" s="6">
        <f t="shared" ca="1" si="43"/>
        <v>4.9833333333333334</v>
      </c>
      <c r="D2804" s="7" t="s">
        <v>27</v>
      </c>
      <c r="E2804" s="7" t="s">
        <v>28</v>
      </c>
      <c r="F2804" s="7" t="s">
        <v>29</v>
      </c>
      <c r="G2804" s="7" t="s">
        <v>30</v>
      </c>
      <c r="H2804" s="7" t="s">
        <v>55</v>
      </c>
      <c r="I2804" s="7" t="s">
        <v>32</v>
      </c>
      <c r="J2804" s="7" t="s">
        <v>33</v>
      </c>
      <c r="K2804" s="7" t="s">
        <v>64</v>
      </c>
      <c r="L2804" s="5">
        <v>34216</v>
      </c>
      <c r="M2804" s="7" t="s">
        <v>35</v>
      </c>
      <c r="N2804" s="7" t="s">
        <v>36</v>
      </c>
      <c r="O2804" s="7" t="s">
        <v>37</v>
      </c>
      <c r="P2804" s="7" t="s">
        <v>60</v>
      </c>
      <c r="Q2804" s="7" t="s">
        <v>77</v>
      </c>
      <c r="R2804" s="7" cm="1">
        <f t="array" ref="R2804">_xlfn.IFS(Table3[[#This Row],[Performance Levels]]="Exceeds",4,Table3[[#This Row],[Performance Levels]]="Fully Meets",3,Table3[[#This Row],[Performance Levels]]="PIP",1,Table3[[#This Row],[Performance Levels]]="Needs Improvement",2)</f>
        <v>4</v>
      </c>
      <c r="S2804" s="7">
        <v>3</v>
      </c>
      <c r="T2804" s="7" t="str" cm="1">
        <f t="array" ref="T2804">_xlfn.IFS(S2804&lt;=2,"Excellent",S2804=3,"Average",S2804&lt;=5,"Poor")</f>
        <v>Average</v>
      </c>
      <c r="U2804" s="5">
        <v>45028</v>
      </c>
      <c r="V2804" s="7">
        <v>5</v>
      </c>
      <c r="W2804" s="7" t="str" cm="1">
        <f t="array" ref="W2804">_xlfn.IFS(S2804&lt;=2,"High",S2804=3,"Moderate",S2804&lt;=5,"Low")</f>
        <v>Moderate</v>
      </c>
      <c r="X2804" s="7">
        <v>1</v>
      </c>
      <c r="Y2804" s="7" t="str" cm="1">
        <f t="array" ref="Y2804">_xlfn.IFS(S2804&lt;=2,"High",S2804=3,"Moderate",S2804&lt;=5,"Low")</f>
        <v>Moderate</v>
      </c>
      <c r="Z2804" s="7">
        <v>4</v>
      </c>
      <c r="AA2804" s="7" t="str" cm="1">
        <f t="array" ref="AA2804">_xlfn.IFS(S2804&lt;=2,"High",S2804=3,"Moderate",S2804&lt;=5,"Low")</f>
        <v>Moderate</v>
      </c>
      <c r="AB2804" s="5">
        <v>45115</v>
      </c>
      <c r="AC2804" s="7" t="s">
        <v>67</v>
      </c>
      <c r="AD2804" s="7" t="s">
        <v>50</v>
      </c>
      <c r="AE2804" s="7" t="s">
        <v>72</v>
      </c>
      <c r="AF2804" s="7">
        <v>1</v>
      </c>
      <c r="AG2804" s="8">
        <v>731.18</v>
      </c>
      <c r="AH2804" s="7">
        <v>28</v>
      </c>
      <c r="AI2804" s="7" t="str" cm="1">
        <f t="array" ref="AI2804">_xlfn.IFS(AH2804&lt;=25,"Young",AH2804&lt;=50,"Adult",AH2804&gt;50,"Old")</f>
        <v>Adult</v>
      </c>
    </row>
    <row r="2805" spans="1:35" x14ac:dyDescent="0.35">
      <c r="A2805" s="11">
        <v>3380</v>
      </c>
      <c r="B2805" s="9">
        <v>45104</v>
      </c>
      <c r="C2805" s="10">
        <f t="shared" ca="1" si="43"/>
        <v>2.8972222222222221</v>
      </c>
      <c r="D2805" s="11" t="s">
        <v>27</v>
      </c>
      <c r="E2805" s="11" t="s">
        <v>43</v>
      </c>
      <c r="F2805" s="11" t="s">
        <v>29</v>
      </c>
      <c r="G2805" s="11" t="s">
        <v>54</v>
      </c>
      <c r="H2805" s="11" t="s">
        <v>31</v>
      </c>
      <c r="I2805" s="11" t="s">
        <v>32</v>
      </c>
      <c r="J2805" s="11" t="s">
        <v>33</v>
      </c>
      <c r="K2805" s="11" t="s">
        <v>69</v>
      </c>
      <c r="L2805" s="9">
        <v>31035</v>
      </c>
      <c r="M2805" s="11" t="s">
        <v>35</v>
      </c>
      <c r="N2805" s="11" t="s">
        <v>47</v>
      </c>
      <c r="O2805" s="11" t="s">
        <v>71</v>
      </c>
      <c r="P2805" s="11" t="s">
        <v>38</v>
      </c>
      <c r="Q2805" s="11" t="s">
        <v>77</v>
      </c>
      <c r="R2805" s="11" cm="1">
        <f t="array" ref="R2805">_xlfn.IFS(Table3[[#This Row],[Performance Levels]]="Exceeds",4,Table3[[#This Row],[Performance Levels]]="Fully Meets",3,Table3[[#This Row],[Performance Levels]]="PIP",1,Table3[[#This Row],[Performance Levels]]="Needs Improvement",2)</f>
        <v>4</v>
      </c>
      <c r="S2805" s="11">
        <v>1</v>
      </c>
      <c r="T2805" s="11" t="str" cm="1">
        <f t="array" ref="T2805">_xlfn.IFS(S2805&lt;=2,"Excellent",S2805=3,"Average",S2805&lt;=5,"Poor")</f>
        <v>Excellent</v>
      </c>
      <c r="U2805" s="9">
        <v>44809</v>
      </c>
      <c r="V2805" s="11">
        <v>4</v>
      </c>
      <c r="W2805" s="11" t="str" cm="1">
        <f t="array" ref="W2805">_xlfn.IFS(S2805&lt;=2,"High",S2805=3,"Moderate",S2805&lt;=5,"Low")</f>
        <v>High</v>
      </c>
      <c r="X2805" s="11">
        <v>3</v>
      </c>
      <c r="Y2805" s="11" t="str" cm="1">
        <f t="array" ref="Y2805">_xlfn.IFS(S2805&lt;=2,"High",S2805=3,"Moderate",S2805&lt;=5,"Low")</f>
        <v>High</v>
      </c>
      <c r="Z2805" s="11">
        <v>2</v>
      </c>
      <c r="AA2805" s="11" t="str" cm="1">
        <f t="array" ref="AA2805">_xlfn.IFS(S2805&lt;=2,"High",S2805=3,"Moderate",S2805&lt;=5,"Low")</f>
        <v>High</v>
      </c>
      <c r="AB2805" s="9">
        <v>44860</v>
      </c>
      <c r="AC2805" s="11" t="s">
        <v>67</v>
      </c>
      <c r="AD2805" s="11" t="s">
        <v>41</v>
      </c>
      <c r="AE2805" s="11" t="s">
        <v>51</v>
      </c>
      <c r="AF2805" s="11">
        <v>1</v>
      </c>
      <c r="AG2805" s="12">
        <v>399.81</v>
      </c>
      <c r="AH2805" s="11">
        <v>39</v>
      </c>
      <c r="AI2805" s="11" t="str" cm="1">
        <f t="array" ref="AI2805">_xlfn.IFS(AH2805&lt;=25,"Young",AH2805&lt;=50,"Adult",AH2805&gt;50,"Old")</f>
        <v>Adult</v>
      </c>
    </row>
    <row r="2806" spans="1:35" x14ac:dyDescent="0.35">
      <c r="A2806" s="7">
        <v>3381</v>
      </c>
      <c r="B2806" s="5">
        <v>44915</v>
      </c>
      <c r="C2806" s="6">
        <f t="shared" ca="1" si="43"/>
        <v>3.4166666666666665</v>
      </c>
      <c r="D2806" s="7" t="s">
        <v>27</v>
      </c>
      <c r="E2806" s="7" t="s">
        <v>86</v>
      </c>
      <c r="F2806" s="7" t="s">
        <v>29</v>
      </c>
      <c r="G2806" s="7" t="s">
        <v>30</v>
      </c>
      <c r="H2806" s="7" t="s">
        <v>31</v>
      </c>
      <c r="I2806" s="7" t="s">
        <v>45</v>
      </c>
      <c r="J2806" s="7" t="s">
        <v>33</v>
      </c>
      <c r="K2806" s="7" t="s">
        <v>69</v>
      </c>
      <c r="L2806" s="5">
        <v>20057</v>
      </c>
      <c r="M2806" s="7" t="s">
        <v>35</v>
      </c>
      <c r="N2806" s="7" t="s">
        <v>47</v>
      </c>
      <c r="O2806" s="7" t="s">
        <v>37</v>
      </c>
      <c r="P2806" s="7" t="s">
        <v>60</v>
      </c>
      <c r="Q2806" s="7" t="s">
        <v>77</v>
      </c>
      <c r="R2806" s="7" cm="1">
        <f t="array" ref="R2806">_xlfn.IFS(Table3[[#This Row],[Performance Levels]]="Exceeds",4,Table3[[#This Row],[Performance Levels]]="Fully Meets",3,Table3[[#This Row],[Performance Levels]]="PIP",1,Table3[[#This Row],[Performance Levels]]="Needs Improvement",2)</f>
        <v>4</v>
      </c>
      <c r="S2806" s="7">
        <v>3</v>
      </c>
      <c r="T2806" s="7" t="str" cm="1">
        <f t="array" ref="T2806">_xlfn.IFS(S2806&lt;=2,"Excellent",S2806=3,"Average",S2806&lt;=5,"Poor")</f>
        <v>Average</v>
      </c>
      <c r="U2806" s="5">
        <v>44837</v>
      </c>
      <c r="V2806" s="7">
        <v>1</v>
      </c>
      <c r="W2806" s="7" t="str" cm="1">
        <f t="array" ref="W2806">_xlfn.IFS(S2806&lt;=2,"High",S2806=3,"Moderate",S2806&lt;=5,"Low")</f>
        <v>Moderate</v>
      </c>
      <c r="X2806" s="7">
        <v>5</v>
      </c>
      <c r="Y2806" s="7" t="str" cm="1">
        <f t="array" ref="Y2806">_xlfn.IFS(S2806&lt;=2,"High",S2806=3,"Moderate",S2806&lt;=5,"Low")</f>
        <v>Moderate</v>
      </c>
      <c r="Z2806" s="7">
        <v>2</v>
      </c>
      <c r="AA2806" s="7" t="str" cm="1">
        <f t="array" ref="AA2806">_xlfn.IFS(S2806&lt;=2,"High",S2806=3,"Moderate",S2806&lt;=5,"Low")</f>
        <v>Moderate</v>
      </c>
      <c r="AB2806" s="5">
        <v>44803</v>
      </c>
      <c r="AC2806" s="7" t="s">
        <v>49</v>
      </c>
      <c r="AD2806" s="7" t="s">
        <v>41</v>
      </c>
      <c r="AE2806" s="7" t="s">
        <v>51</v>
      </c>
      <c r="AF2806" s="7">
        <v>4</v>
      </c>
      <c r="AG2806" s="8">
        <v>604.05999999999995</v>
      </c>
      <c r="AH2806" s="7">
        <v>68</v>
      </c>
      <c r="AI2806" s="7" t="str" cm="1">
        <f t="array" ref="AI2806">_xlfn.IFS(AH2806&lt;=25,"Young",AH2806&lt;=50,"Adult",AH2806&gt;50,"Old")</f>
        <v>Old</v>
      </c>
    </row>
    <row r="2807" spans="1:35" x14ac:dyDescent="0.35">
      <c r="A2807" s="11">
        <v>3382</v>
      </c>
      <c r="B2807" s="9">
        <v>43414</v>
      </c>
      <c r="C2807" s="10">
        <f t="shared" ca="1" si="43"/>
        <v>7.5277777777777777</v>
      </c>
      <c r="D2807" s="11" t="s">
        <v>27</v>
      </c>
      <c r="E2807" s="11" t="s">
        <v>63</v>
      </c>
      <c r="F2807" s="11" t="s">
        <v>29</v>
      </c>
      <c r="G2807" s="11" t="s">
        <v>45</v>
      </c>
      <c r="H2807" s="11" t="s">
        <v>31</v>
      </c>
      <c r="I2807" s="11" t="s">
        <v>32</v>
      </c>
      <c r="J2807" s="11" t="s">
        <v>33</v>
      </c>
      <c r="K2807" s="11" t="s">
        <v>69</v>
      </c>
      <c r="L2807" s="9">
        <v>25708</v>
      </c>
      <c r="M2807" s="11" t="s">
        <v>35</v>
      </c>
      <c r="N2807" s="11" t="s">
        <v>47</v>
      </c>
      <c r="O2807" s="11" t="s">
        <v>59</v>
      </c>
      <c r="P2807" s="11" t="s">
        <v>76</v>
      </c>
      <c r="Q2807" s="11" t="s">
        <v>77</v>
      </c>
      <c r="R2807" s="11" cm="1">
        <f t="array" ref="R2807">_xlfn.IFS(Table3[[#This Row],[Performance Levels]]="Exceeds",4,Table3[[#This Row],[Performance Levels]]="Fully Meets",3,Table3[[#This Row],[Performance Levels]]="PIP",1,Table3[[#This Row],[Performance Levels]]="Needs Improvement",2)</f>
        <v>4</v>
      </c>
      <c r="S2807" s="11">
        <v>5</v>
      </c>
      <c r="T2807" s="11" t="str" cm="1">
        <f t="array" ref="T2807">_xlfn.IFS(S2807&lt;=2,"Excellent",S2807=3,"Average",S2807&lt;=5,"Poor")</f>
        <v>Poor</v>
      </c>
      <c r="U2807" s="9">
        <v>44875</v>
      </c>
      <c r="V2807" s="11">
        <v>3</v>
      </c>
      <c r="W2807" s="11" t="str" cm="1">
        <f t="array" ref="W2807">_xlfn.IFS(S2807&lt;=2,"High",S2807=3,"Moderate",S2807&lt;=5,"Low")</f>
        <v>Low</v>
      </c>
      <c r="X2807" s="11">
        <v>5</v>
      </c>
      <c r="Y2807" s="11" t="str" cm="1">
        <f t="array" ref="Y2807">_xlfn.IFS(S2807&lt;=2,"High",S2807=3,"Moderate",S2807&lt;=5,"Low")</f>
        <v>Low</v>
      </c>
      <c r="Z2807" s="11">
        <v>5</v>
      </c>
      <c r="AA2807" s="11" t="str" cm="1">
        <f t="array" ref="AA2807">_xlfn.IFS(S2807&lt;=2,"High",S2807=3,"Moderate",S2807&lt;=5,"Low")</f>
        <v>Low</v>
      </c>
      <c r="AB2807" s="9">
        <v>45030</v>
      </c>
      <c r="AC2807" s="11" t="s">
        <v>61</v>
      </c>
      <c r="AD2807" s="11" t="s">
        <v>41</v>
      </c>
      <c r="AE2807" s="11" t="s">
        <v>42</v>
      </c>
      <c r="AF2807" s="11">
        <v>2</v>
      </c>
      <c r="AG2807" s="12">
        <v>815.35</v>
      </c>
      <c r="AH2807" s="11">
        <v>48</v>
      </c>
      <c r="AI2807" s="11" t="str" cm="1">
        <f t="array" ref="AI2807">_xlfn.IFS(AH2807&lt;=25,"Young",AH2807&lt;=50,"Adult",AH2807&gt;50,"Old")</f>
        <v>Adult</v>
      </c>
    </row>
    <row r="2808" spans="1:35" x14ac:dyDescent="0.35">
      <c r="A2808" s="7">
        <v>3383</v>
      </c>
      <c r="B2808" s="5">
        <v>44056</v>
      </c>
      <c r="C2808" s="6">
        <f t="shared" ca="1" si="43"/>
        <v>5.7694444444444448</v>
      </c>
      <c r="D2808" s="7" t="s">
        <v>27</v>
      </c>
      <c r="E2808" s="7" t="s">
        <v>93</v>
      </c>
      <c r="F2808" s="7" t="s">
        <v>107</v>
      </c>
      <c r="G2808" s="7" t="s">
        <v>45</v>
      </c>
      <c r="H2808" s="7" t="s">
        <v>31</v>
      </c>
      <c r="I2808" s="7" t="s">
        <v>45</v>
      </c>
      <c r="J2808" s="7" t="s">
        <v>33</v>
      </c>
      <c r="K2808" s="7" t="s">
        <v>64</v>
      </c>
      <c r="L2808" s="5">
        <v>31138</v>
      </c>
      <c r="M2808" s="7" t="s">
        <v>35</v>
      </c>
      <c r="N2808" s="7" t="s">
        <v>36</v>
      </c>
      <c r="O2808" s="7" t="s">
        <v>48</v>
      </c>
      <c r="P2808" s="7" t="s">
        <v>76</v>
      </c>
      <c r="Q2808" s="7" t="s">
        <v>77</v>
      </c>
      <c r="R2808" s="7" cm="1">
        <f t="array" ref="R2808">_xlfn.IFS(Table3[[#This Row],[Performance Levels]]="Exceeds",4,Table3[[#This Row],[Performance Levels]]="Fully Meets",3,Table3[[#This Row],[Performance Levels]]="PIP",1,Table3[[#This Row],[Performance Levels]]="Needs Improvement",2)</f>
        <v>4</v>
      </c>
      <c r="S2808" s="7">
        <v>2</v>
      </c>
      <c r="T2808" s="7" t="str" cm="1">
        <f t="array" ref="T2808">_xlfn.IFS(S2808&lt;=2,"Excellent",S2808=3,"Average",S2808&lt;=5,"Poor")</f>
        <v>Excellent</v>
      </c>
      <c r="U2808" s="5">
        <v>44877</v>
      </c>
      <c r="V2808" s="7">
        <v>3</v>
      </c>
      <c r="W2808" s="7" t="str" cm="1">
        <f t="array" ref="W2808">_xlfn.IFS(S2808&lt;=2,"High",S2808=3,"Moderate",S2808&lt;=5,"Low")</f>
        <v>High</v>
      </c>
      <c r="X2808" s="7">
        <v>2</v>
      </c>
      <c r="Y2808" s="7" t="str" cm="1">
        <f t="array" ref="Y2808">_xlfn.IFS(S2808&lt;=2,"High",S2808=3,"Moderate",S2808&lt;=5,"Low")</f>
        <v>High</v>
      </c>
      <c r="Z2808" s="7">
        <v>3</v>
      </c>
      <c r="AA2808" s="7" t="str" cm="1">
        <f t="array" ref="AA2808">_xlfn.IFS(S2808&lt;=2,"High",S2808=3,"Moderate",S2808&lt;=5,"Low")</f>
        <v>High</v>
      </c>
      <c r="AB2808" s="5">
        <v>44881</v>
      </c>
      <c r="AC2808" s="7" t="s">
        <v>40</v>
      </c>
      <c r="AD2808" s="7" t="s">
        <v>41</v>
      </c>
      <c r="AE2808" s="7" t="s">
        <v>42</v>
      </c>
      <c r="AF2808" s="7">
        <v>4</v>
      </c>
      <c r="AG2808" s="8">
        <v>750.79</v>
      </c>
      <c r="AH2808" s="7">
        <v>35</v>
      </c>
      <c r="AI2808" s="7" t="str" cm="1">
        <f t="array" ref="AI2808">_xlfn.IFS(AH2808&lt;=25,"Young",AH2808&lt;=50,"Adult",AH2808&gt;50,"Old")</f>
        <v>Adult</v>
      </c>
    </row>
    <row r="2809" spans="1:35" x14ac:dyDescent="0.35">
      <c r="A2809" s="11">
        <v>3384</v>
      </c>
      <c r="B2809" s="9">
        <v>43531</v>
      </c>
      <c r="C2809" s="10">
        <f t="shared" ca="1" si="43"/>
        <v>7.2027777777777775</v>
      </c>
      <c r="D2809" s="11" t="s">
        <v>27</v>
      </c>
      <c r="E2809" s="11" t="s">
        <v>73</v>
      </c>
      <c r="F2809" s="11" t="s">
        <v>29</v>
      </c>
      <c r="G2809" s="11" t="s">
        <v>54</v>
      </c>
      <c r="H2809" s="11" t="s">
        <v>31</v>
      </c>
      <c r="I2809" s="11" t="s">
        <v>54</v>
      </c>
      <c r="J2809" s="11" t="s">
        <v>33</v>
      </c>
      <c r="K2809" s="11" t="s">
        <v>69</v>
      </c>
      <c r="L2809" s="9">
        <v>33437</v>
      </c>
      <c r="M2809" s="11" t="s">
        <v>35</v>
      </c>
      <c r="N2809" s="11" t="s">
        <v>36</v>
      </c>
      <c r="O2809" s="11" t="s">
        <v>48</v>
      </c>
      <c r="P2809" s="11" t="s">
        <v>66</v>
      </c>
      <c r="Q2809" s="11" t="s">
        <v>39</v>
      </c>
      <c r="R2809" s="11" cm="1">
        <f t="array" ref="R2809">_xlfn.IFS(Table3[[#This Row],[Performance Levels]]="Exceeds",4,Table3[[#This Row],[Performance Levels]]="Fully Meets",3,Table3[[#This Row],[Performance Levels]]="PIP",1,Table3[[#This Row],[Performance Levels]]="Needs Improvement",2)</f>
        <v>3</v>
      </c>
      <c r="S2809" s="11">
        <v>3</v>
      </c>
      <c r="T2809" s="11" t="str" cm="1">
        <f t="array" ref="T2809">_xlfn.IFS(S2809&lt;=2,"Excellent",S2809=3,"Average",S2809&lt;=5,"Poor")</f>
        <v>Average</v>
      </c>
      <c r="U2809" s="9">
        <v>45104</v>
      </c>
      <c r="V2809" s="11">
        <v>2</v>
      </c>
      <c r="W2809" s="11" t="str" cm="1">
        <f t="array" ref="W2809">_xlfn.IFS(S2809&lt;=2,"High",S2809=3,"Moderate",S2809&lt;=5,"Low")</f>
        <v>Moderate</v>
      </c>
      <c r="X2809" s="11">
        <v>1</v>
      </c>
      <c r="Y2809" s="11" t="str" cm="1">
        <f t="array" ref="Y2809">_xlfn.IFS(S2809&lt;=2,"High",S2809=3,"Moderate",S2809&lt;=5,"Low")</f>
        <v>Moderate</v>
      </c>
      <c r="Z2809" s="11">
        <v>2</v>
      </c>
      <c r="AA2809" s="11" t="str" cm="1">
        <f t="array" ref="AA2809">_xlfn.IFS(S2809&lt;=2,"High",S2809=3,"Moderate",S2809&lt;=5,"Low")</f>
        <v>Moderate</v>
      </c>
      <c r="AB2809" s="9">
        <v>44884</v>
      </c>
      <c r="AC2809" s="11" t="s">
        <v>40</v>
      </c>
      <c r="AD2809" s="11" t="s">
        <v>41</v>
      </c>
      <c r="AE2809" s="11" t="s">
        <v>72</v>
      </c>
      <c r="AF2809" s="11">
        <v>1</v>
      </c>
      <c r="AG2809" s="12">
        <v>981.44</v>
      </c>
      <c r="AH2809" s="11">
        <v>28</v>
      </c>
      <c r="AI2809" s="11" t="str" cm="1">
        <f t="array" ref="AI2809">_xlfn.IFS(AH2809&lt;=25,"Young",AH2809&lt;=50,"Adult",AH2809&gt;50,"Old")</f>
        <v>Adult</v>
      </c>
    </row>
    <row r="2810" spans="1:35" x14ac:dyDescent="0.35">
      <c r="A2810" s="7">
        <v>3385</v>
      </c>
      <c r="B2810" s="5">
        <v>44633</v>
      </c>
      <c r="C2810" s="6">
        <f t="shared" ca="1" si="43"/>
        <v>4.1861111111111109</v>
      </c>
      <c r="D2810" s="7" t="s">
        <v>27</v>
      </c>
      <c r="E2810" s="7" t="s">
        <v>80</v>
      </c>
      <c r="F2810" s="7" t="s">
        <v>29</v>
      </c>
      <c r="G2810" s="7" t="s">
        <v>45</v>
      </c>
      <c r="H2810" s="7" t="s">
        <v>44</v>
      </c>
      <c r="I2810" s="7" t="s">
        <v>54</v>
      </c>
      <c r="J2810" s="7" t="s">
        <v>33</v>
      </c>
      <c r="K2810" s="7" t="s">
        <v>64</v>
      </c>
      <c r="L2810" s="5">
        <v>28681</v>
      </c>
      <c r="M2810" s="7" t="s">
        <v>35</v>
      </c>
      <c r="N2810" s="7" t="s">
        <v>36</v>
      </c>
      <c r="O2810" s="7" t="s">
        <v>59</v>
      </c>
      <c r="P2810" s="7" t="s">
        <v>76</v>
      </c>
      <c r="Q2810" s="7" t="s">
        <v>39</v>
      </c>
      <c r="R2810" s="7" cm="1">
        <f t="array" ref="R2810">_xlfn.IFS(Table3[[#This Row],[Performance Levels]]="Exceeds",4,Table3[[#This Row],[Performance Levels]]="Fully Meets",3,Table3[[#This Row],[Performance Levels]]="PIP",1,Table3[[#This Row],[Performance Levels]]="Needs Improvement",2)</f>
        <v>3</v>
      </c>
      <c r="S2810" s="7">
        <v>3</v>
      </c>
      <c r="T2810" s="7" t="str" cm="1">
        <f t="array" ref="T2810">_xlfn.IFS(S2810&lt;=2,"Excellent",S2810=3,"Average",S2810&lt;=5,"Poor")</f>
        <v>Average</v>
      </c>
      <c r="U2810" s="5">
        <v>44916</v>
      </c>
      <c r="V2810" s="7">
        <v>2</v>
      </c>
      <c r="W2810" s="7" t="str" cm="1">
        <f t="array" ref="W2810">_xlfn.IFS(S2810&lt;=2,"High",S2810=3,"Moderate",S2810&lt;=5,"Low")</f>
        <v>Moderate</v>
      </c>
      <c r="X2810" s="7">
        <v>1</v>
      </c>
      <c r="Y2810" s="7" t="str" cm="1">
        <f t="array" ref="Y2810">_xlfn.IFS(S2810&lt;=2,"High",S2810=3,"Moderate",S2810&lt;=5,"Low")</f>
        <v>Moderate</v>
      </c>
      <c r="Z2810" s="7">
        <v>4</v>
      </c>
      <c r="AA2810" s="7" t="str" cm="1">
        <f t="array" ref="AA2810">_xlfn.IFS(S2810&lt;=2,"High",S2810=3,"Moderate",S2810&lt;=5,"Low")</f>
        <v>Moderate</v>
      </c>
      <c r="AB2810" s="5">
        <v>44967</v>
      </c>
      <c r="AC2810" s="7" t="s">
        <v>67</v>
      </c>
      <c r="AD2810" s="7" t="s">
        <v>50</v>
      </c>
      <c r="AE2810" s="7" t="s">
        <v>42</v>
      </c>
      <c r="AF2810" s="7">
        <v>5</v>
      </c>
      <c r="AG2810" s="8">
        <v>553.4</v>
      </c>
      <c r="AH2810" s="7">
        <v>44</v>
      </c>
      <c r="AI2810" s="7" t="str" cm="1">
        <f t="array" ref="AI2810">_xlfn.IFS(AH2810&lt;=25,"Young",AH2810&lt;=50,"Adult",AH2810&gt;50,"Old")</f>
        <v>Adult</v>
      </c>
    </row>
    <row r="2811" spans="1:35" x14ac:dyDescent="0.35">
      <c r="A2811" s="11">
        <v>3386</v>
      </c>
      <c r="B2811" s="9">
        <v>43794</v>
      </c>
      <c r="C2811" s="10">
        <f t="shared" ca="1" si="43"/>
        <v>6.4861111111111107</v>
      </c>
      <c r="D2811" s="11" t="s">
        <v>105</v>
      </c>
      <c r="E2811" s="11" t="s">
        <v>73</v>
      </c>
      <c r="F2811" s="11" t="s">
        <v>29</v>
      </c>
      <c r="G2811" s="11" t="s">
        <v>30</v>
      </c>
      <c r="H2811" s="11" t="s">
        <v>31</v>
      </c>
      <c r="I2811" s="11" t="s">
        <v>32</v>
      </c>
      <c r="J2811" s="11" t="s">
        <v>33</v>
      </c>
      <c r="K2811" s="11" t="s">
        <v>64</v>
      </c>
      <c r="L2811" s="9">
        <v>34748</v>
      </c>
      <c r="M2811" s="11" t="s">
        <v>35</v>
      </c>
      <c r="N2811" s="11" t="s">
        <v>36</v>
      </c>
      <c r="O2811" s="11" t="s">
        <v>48</v>
      </c>
      <c r="P2811" s="11" t="s">
        <v>38</v>
      </c>
      <c r="Q2811" s="11" t="s">
        <v>39</v>
      </c>
      <c r="R2811" s="11" cm="1">
        <f t="array" ref="R2811">_xlfn.IFS(Table3[[#This Row],[Performance Levels]]="Exceeds",4,Table3[[#This Row],[Performance Levels]]="Fully Meets",3,Table3[[#This Row],[Performance Levels]]="PIP",1,Table3[[#This Row],[Performance Levels]]="Needs Improvement",2)</f>
        <v>3</v>
      </c>
      <c r="S2811" s="11">
        <v>2</v>
      </c>
      <c r="T2811" s="11" t="str" cm="1">
        <f t="array" ref="T2811">_xlfn.IFS(S2811&lt;=2,"Excellent",S2811=3,"Average",S2811&lt;=5,"Poor")</f>
        <v>Excellent</v>
      </c>
      <c r="U2811" s="9">
        <v>44927</v>
      </c>
      <c r="V2811" s="11">
        <v>2</v>
      </c>
      <c r="W2811" s="11" t="str" cm="1">
        <f t="array" ref="W2811">_xlfn.IFS(S2811&lt;=2,"High",S2811=3,"Moderate",S2811&lt;=5,"Low")</f>
        <v>High</v>
      </c>
      <c r="X2811" s="11">
        <v>1</v>
      </c>
      <c r="Y2811" s="11" t="str" cm="1">
        <f t="array" ref="Y2811">_xlfn.IFS(S2811&lt;=2,"High",S2811=3,"Moderate",S2811&lt;=5,"Low")</f>
        <v>High</v>
      </c>
      <c r="Z2811" s="11">
        <v>5</v>
      </c>
      <c r="AA2811" s="11" t="str" cm="1">
        <f t="array" ref="AA2811">_xlfn.IFS(S2811&lt;=2,"High",S2811=3,"Moderate",S2811&lt;=5,"Low")</f>
        <v>High</v>
      </c>
      <c r="AB2811" s="9">
        <v>44799</v>
      </c>
      <c r="AC2811" s="11" t="s">
        <v>40</v>
      </c>
      <c r="AD2811" s="11" t="s">
        <v>50</v>
      </c>
      <c r="AE2811" s="11" t="s">
        <v>51</v>
      </c>
      <c r="AF2811" s="11">
        <v>1</v>
      </c>
      <c r="AG2811" s="12">
        <v>348.3</v>
      </c>
      <c r="AH2811" s="11">
        <v>24</v>
      </c>
      <c r="AI2811" s="11" t="str" cm="1">
        <f t="array" ref="AI2811">_xlfn.IFS(AH2811&lt;=25,"Young",AH2811&lt;=50,"Adult",AH2811&gt;50,"Old")</f>
        <v>Young</v>
      </c>
    </row>
    <row r="2812" spans="1:35" x14ac:dyDescent="0.35">
      <c r="A2812" s="7">
        <v>3387</v>
      </c>
      <c r="B2812" s="5">
        <v>43530</v>
      </c>
      <c r="C2812" s="6">
        <f t="shared" ca="1" si="43"/>
        <v>7.2055555555555557</v>
      </c>
      <c r="D2812" s="7" t="s">
        <v>105</v>
      </c>
      <c r="E2812" s="7" t="s">
        <v>80</v>
      </c>
      <c r="F2812" s="7" t="s">
        <v>29</v>
      </c>
      <c r="G2812" s="7" t="s">
        <v>54</v>
      </c>
      <c r="H2812" s="7" t="s">
        <v>31</v>
      </c>
      <c r="I2812" s="7" t="s">
        <v>54</v>
      </c>
      <c r="J2812" s="7" t="s">
        <v>33</v>
      </c>
      <c r="K2812" s="7" t="s">
        <v>57</v>
      </c>
      <c r="L2812" s="5">
        <v>23942</v>
      </c>
      <c r="M2812" s="7" t="s">
        <v>35</v>
      </c>
      <c r="N2812" s="7" t="s">
        <v>47</v>
      </c>
      <c r="O2812" s="7" t="s">
        <v>59</v>
      </c>
      <c r="P2812" s="7" t="s">
        <v>38</v>
      </c>
      <c r="Q2812" s="7" t="s">
        <v>39</v>
      </c>
      <c r="R2812" s="7" cm="1">
        <f t="array" ref="R2812">_xlfn.IFS(Table3[[#This Row],[Performance Levels]]="Exceeds",4,Table3[[#This Row],[Performance Levels]]="Fully Meets",3,Table3[[#This Row],[Performance Levels]]="PIP",1,Table3[[#This Row],[Performance Levels]]="Needs Improvement",2)</f>
        <v>3</v>
      </c>
      <c r="S2812" s="7">
        <v>3</v>
      </c>
      <c r="T2812" s="7" t="str" cm="1">
        <f t="array" ref="T2812">_xlfn.IFS(S2812&lt;=2,"Excellent",S2812=3,"Average",S2812&lt;=5,"Poor")</f>
        <v>Average</v>
      </c>
      <c r="U2812" s="5">
        <v>45035</v>
      </c>
      <c r="V2812" s="7">
        <v>1</v>
      </c>
      <c r="W2812" s="7" t="str" cm="1">
        <f t="array" ref="W2812">_xlfn.IFS(S2812&lt;=2,"High",S2812=3,"Moderate",S2812&lt;=5,"Low")</f>
        <v>Moderate</v>
      </c>
      <c r="X2812" s="7">
        <v>3</v>
      </c>
      <c r="Y2812" s="7" t="str" cm="1">
        <f t="array" ref="Y2812">_xlfn.IFS(S2812&lt;=2,"High",S2812=3,"Moderate",S2812&lt;=5,"Low")</f>
        <v>Moderate</v>
      </c>
      <c r="Z2812" s="7">
        <v>4</v>
      </c>
      <c r="AA2812" s="7" t="str" cm="1">
        <f t="array" ref="AA2812">_xlfn.IFS(S2812&lt;=2,"High",S2812=3,"Moderate",S2812&lt;=5,"Low")</f>
        <v>Moderate</v>
      </c>
      <c r="AB2812" s="5">
        <v>44850</v>
      </c>
      <c r="AC2812" s="7" t="s">
        <v>67</v>
      </c>
      <c r="AD2812" s="7" t="s">
        <v>41</v>
      </c>
      <c r="AE2812" s="7" t="s">
        <v>62</v>
      </c>
      <c r="AF2812" s="7">
        <v>3</v>
      </c>
      <c r="AG2812" s="8">
        <v>912.09</v>
      </c>
      <c r="AH2812" s="7">
        <v>54</v>
      </c>
      <c r="AI2812" s="7" t="str" cm="1">
        <f t="array" ref="AI2812">_xlfn.IFS(AH2812&lt;=25,"Young",AH2812&lt;=50,"Adult",AH2812&gt;50,"Old")</f>
        <v>Old</v>
      </c>
    </row>
    <row r="2813" spans="1:35" x14ac:dyDescent="0.35">
      <c r="A2813" s="11">
        <v>3388</v>
      </c>
      <c r="B2813" s="9">
        <v>43574</v>
      </c>
      <c r="C2813" s="10">
        <f t="shared" ca="1" si="43"/>
        <v>7.0861111111111112</v>
      </c>
      <c r="D2813" s="11" t="s">
        <v>105</v>
      </c>
      <c r="E2813" s="11" t="s">
        <v>53</v>
      </c>
      <c r="F2813" s="11" t="s">
        <v>29</v>
      </c>
      <c r="G2813" s="11" t="s">
        <v>45</v>
      </c>
      <c r="H2813" s="11" t="s">
        <v>44</v>
      </c>
      <c r="I2813" s="11" t="s">
        <v>32</v>
      </c>
      <c r="J2813" s="11" t="s">
        <v>33</v>
      </c>
      <c r="K2813" s="11" t="s">
        <v>96</v>
      </c>
      <c r="L2813" s="9">
        <v>33133</v>
      </c>
      <c r="M2813" s="11" t="s">
        <v>35</v>
      </c>
      <c r="N2813" s="11" t="s">
        <v>47</v>
      </c>
      <c r="O2813" s="11" t="s">
        <v>71</v>
      </c>
      <c r="P2813" s="11" t="s">
        <v>76</v>
      </c>
      <c r="Q2813" s="11" t="s">
        <v>39</v>
      </c>
      <c r="R2813" s="11" cm="1">
        <f t="array" ref="R2813">_xlfn.IFS(Table3[[#This Row],[Performance Levels]]="Exceeds",4,Table3[[#This Row],[Performance Levels]]="Fully Meets",3,Table3[[#This Row],[Performance Levels]]="PIP",1,Table3[[#This Row],[Performance Levels]]="Needs Improvement",2)</f>
        <v>3</v>
      </c>
      <c r="S2813" s="11">
        <v>1</v>
      </c>
      <c r="T2813" s="11" t="str" cm="1">
        <f t="array" ref="T2813">_xlfn.IFS(S2813&lt;=2,"Excellent",S2813=3,"Average",S2813&lt;=5,"Poor")</f>
        <v>Excellent</v>
      </c>
      <c r="U2813" s="9">
        <v>44843</v>
      </c>
      <c r="V2813" s="11">
        <v>3</v>
      </c>
      <c r="W2813" s="11" t="str" cm="1">
        <f t="array" ref="W2813">_xlfn.IFS(S2813&lt;=2,"High",S2813=3,"Moderate",S2813&lt;=5,"Low")</f>
        <v>High</v>
      </c>
      <c r="X2813" s="11">
        <v>1</v>
      </c>
      <c r="Y2813" s="11" t="str" cm="1">
        <f t="array" ref="Y2813">_xlfn.IFS(S2813&lt;=2,"High",S2813=3,"Moderate",S2813&lt;=5,"Low")</f>
        <v>High</v>
      </c>
      <c r="Z2813" s="11">
        <v>3</v>
      </c>
      <c r="AA2813" s="11" t="str" cm="1">
        <f t="array" ref="AA2813">_xlfn.IFS(S2813&lt;=2,"High",S2813=3,"Moderate",S2813&lt;=5,"Low")</f>
        <v>High</v>
      </c>
      <c r="AB2813" s="9">
        <v>44868</v>
      </c>
      <c r="AC2813" s="11" t="s">
        <v>40</v>
      </c>
      <c r="AD2813" s="11" t="s">
        <v>50</v>
      </c>
      <c r="AE2813" s="11" t="s">
        <v>42</v>
      </c>
      <c r="AF2813" s="11">
        <v>2</v>
      </c>
      <c r="AG2813" s="12">
        <v>278.04000000000002</v>
      </c>
      <c r="AH2813" s="11">
        <v>29</v>
      </c>
      <c r="AI2813" s="11" t="str" cm="1">
        <f t="array" ref="AI2813">_xlfn.IFS(AH2813&lt;=25,"Young",AH2813&lt;=50,"Adult",AH2813&gt;50,"Old")</f>
        <v>Adult</v>
      </c>
    </row>
    <row r="2814" spans="1:35" x14ac:dyDescent="0.35">
      <c r="A2814" s="7">
        <v>3389</v>
      </c>
      <c r="B2814" s="5">
        <v>44055</v>
      </c>
      <c r="C2814" s="6">
        <f t="shared" ca="1" si="43"/>
        <v>5.7722222222222221</v>
      </c>
      <c r="D2814" s="7" t="s">
        <v>105</v>
      </c>
      <c r="E2814" s="7" t="s">
        <v>68</v>
      </c>
      <c r="F2814" s="7" t="s">
        <v>29</v>
      </c>
      <c r="G2814" s="7" t="s">
        <v>54</v>
      </c>
      <c r="H2814" s="7" t="s">
        <v>31</v>
      </c>
      <c r="I2814" s="7" t="s">
        <v>32</v>
      </c>
      <c r="J2814" s="7" t="s">
        <v>33</v>
      </c>
      <c r="K2814" s="7" t="s">
        <v>69</v>
      </c>
      <c r="L2814" s="5">
        <v>52407</v>
      </c>
      <c r="M2814" s="7" t="s">
        <v>35</v>
      </c>
      <c r="N2814" s="7" t="s">
        <v>47</v>
      </c>
      <c r="O2814" s="7" t="s">
        <v>83</v>
      </c>
      <c r="P2814" s="7" t="s">
        <v>66</v>
      </c>
      <c r="Q2814" s="7" t="s">
        <v>39</v>
      </c>
      <c r="R2814" s="7" cm="1">
        <f t="array" ref="R2814">_xlfn.IFS(Table3[[#This Row],[Performance Levels]]="Exceeds",4,Table3[[#This Row],[Performance Levels]]="Fully Meets",3,Table3[[#This Row],[Performance Levels]]="PIP",1,Table3[[#This Row],[Performance Levels]]="Needs Improvement",2)</f>
        <v>3</v>
      </c>
      <c r="S2814" s="7">
        <v>1</v>
      </c>
      <c r="T2814" s="7" t="str" cm="1">
        <f t="array" ref="T2814">_xlfn.IFS(S2814&lt;=2,"Excellent",S2814=3,"Average",S2814&lt;=5,"Poor")</f>
        <v>Excellent</v>
      </c>
      <c r="U2814" s="5">
        <v>44968</v>
      </c>
      <c r="V2814" s="7">
        <v>2</v>
      </c>
      <c r="W2814" s="7" t="str" cm="1">
        <f t="array" ref="W2814">_xlfn.IFS(S2814&lt;=2,"High",S2814=3,"Moderate",S2814&lt;=5,"Low")</f>
        <v>High</v>
      </c>
      <c r="X2814" s="7">
        <v>3</v>
      </c>
      <c r="Y2814" s="7" t="str" cm="1">
        <f t="array" ref="Y2814">_xlfn.IFS(S2814&lt;=2,"High",S2814=3,"Moderate",S2814&lt;=5,"Low")</f>
        <v>High</v>
      </c>
      <c r="Z2814" s="7">
        <v>1</v>
      </c>
      <c r="AA2814" s="7" t="str" cm="1">
        <f t="array" ref="AA2814">_xlfn.IFS(S2814&lt;=2,"High",S2814=3,"Moderate",S2814&lt;=5,"Low")</f>
        <v>High</v>
      </c>
      <c r="AB2814" s="5">
        <v>44852</v>
      </c>
      <c r="AC2814" s="7" t="s">
        <v>61</v>
      </c>
      <c r="AD2814" s="7" t="s">
        <v>50</v>
      </c>
      <c r="AE2814" s="7" t="s">
        <v>62</v>
      </c>
      <c r="AF2814" s="7">
        <v>5</v>
      </c>
      <c r="AG2814" s="8">
        <v>812.22</v>
      </c>
      <c r="AH2814" s="7">
        <v>77</v>
      </c>
      <c r="AI2814" s="7" t="str" cm="1">
        <f t="array" ref="AI2814">_xlfn.IFS(AH2814&lt;=25,"Young",AH2814&lt;=50,"Adult",AH2814&gt;50,"Old")</f>
        <v>Old</v>
      </c>
    </row>
    <row r="2815" spans="1:35" x14ac:dyDescent="0.35">
      <c r="A2815" s="11">
        <v>3391</v>
      </c>
      <c r="B2815" s="9">
        <v>43843</v>
      </c>
      <c r="C2815" s="10">
        <f t="shared" ca="1" si="43"/>
        <v>6.3527777777777779</v>
      </c>
      <c r="D2815" s="11" t="s">
        <v>105</v>
      </c>
      <c r="E2815" s="11" t="s">
        <v>84</v>
      </c>
      <c r="F2815" s="11" t="s">
        <v>29</v>
      </c>
      <c r="G2815" s="11" t="s">
        <v>45</v>
      </c>
      <c r="H2815" s="11" t="s">
        <v>31</v>
      </c>
      <c r="I2815" s="11" t="s">
        <v>54</v>
      </c>
      <c r="J2815" s="11" t="s">
        <v>33</v>
      </c>
      <c r="K2815" s="11" t="s">
        <v>57</v>
      </c>
      <c r="L2815" s="9">
        <v>33546</v>
      </c>
      <c r="M2815" s="11" t="s">
        <v>35</v>
      </c>
      <c r="N2815" s="11" t="s">
        <v>36</v>
      </c>
      <c r="O2815" s="11" t="s">
        <v>71</v>
      </c>
      <c r="P2815" s="11" t="s">
        <v>76</v>
      </c>
      <c r="Q2815" s="11" t="s">
        <v>39</v>
      </c>
      <c r="R2815" s="11" cm="1">
        <f t="array" ref="R2815">_xlfn.IFS(Table3[[#This Row],[Performance Levels]]="Exceeds",4,Table3[[#This Row],[Performance Levels]]="Fully Meets",3,Table3[[#This Row],[Performance Levels]]="PIP",1,Table3[[#This Row],[Performance Levels]]="Needs Improvement",2)</f>
        <v>3</v>
      </c>
      <c r="S2815" s="11">
        <v>3</v>
      </c>
      <c r="T2815" s="11" t="str" cm="1">
        <f t="array" ref="T2815">_xlfn.IFS(S2815&lt;=2,"Excellent",S2815=3,"Average",S2815&lt;=5,"Poor")</f>
        <v>Average</v>
      </c>
      <c r="U2815" s="9">
        <v>45112</v>
      </c>
      <c r="V2815" s="11">
        <v>4</v>
      </c>
      <c r="W2815" s="11" t="str" cm="1">
        <f t="array" ref="W2815">_xlfn.IFS(S2815&lt;=2,"High",S2815=3,"Moderate",S2815&lt;=5,"Low")</f>
        <v>Moderate</v>
      </c>
      <c r="X2815" s="11">
        <v>3</v>
      </c>
      <c r="Y2815" s="11" t="str" cm="1">
        <f t="array" ref="Y2815">_xlfn.IFS(S2815&lt;=2,"High",S2815=3,"Moderate",S2815&lt;=5,"Low")</f>
        <v>Moderate</v>
      </c>
      <c r="Z2815" s="11">
        <v>1</v>
      </c>
      <c r="AA2815" s="11" t="str" cm="1">
        <f t="array" ref="AA2815">_xlfn.IFS(S2815&lt;=2,"High",S2815=3,"Moderate",S2815&lt;=5,"Low")</f>
        <v>Moderate</v>
      </c>
      <c r="AB2815" s="9">
        <v>45017</v>
      </c>
      <c r="AC2815" s="11" t="s">
        <v>91</v>
      </c>
      <c r="AD2815" s="11" t="s">
        <v>41</v>
      </c>
      <c r="AE2815" s="11" t="s">
        <v>51</v>
      </c>
      <c r="AF2815" s="11">
        <v>2</v>
      </c>
      <c r="AG2815" s="12">
        <v>374.13</v>
      </c>
      <c r="AH2815" s="11">
        <v>29</v>
      </c>
      <c r="AI2815" s="11" t="str" cm="1">
        <f t="array" ref="AI2815">_xlfn.IFS(AH2815&lt;=25,"Young",AH2815&lt;=50,"Adult",AH2815&gt;50,"Old")</f>
        <v>Adult</v>
      </c>
    </row>
    <row r="2816" spans="1:35" x14ac:dyDescent="0.35">
      <c r="A2816" s="7">
        <v>3392</v>
      </c>
      <c r="B2816" s="5">
        <v>43787</v>
      </c>
      <c r="C2816" s="6">
        <f t="shared" ca="1" si="43"/>
        <v>6.5055555555555555</v>
      </c>
      <c r="D2816" s="7" t="s">
        <v>105</v>
      </c>
      <c r="E2816" s="7" t="s">
        <v>43</v>
      </c>
      <c r="F2816" s="7" t="s">
        <v>107</v>
      </c>
      <c r="G2816" s="7" t="s">
        <v>54</v>
      </c>
      <c r="H2816" s="7" t="s">
        <v>55</v>
      </c>
      <c r="I2816" s="7" t="s">
        <v>54</v>
      </c>
      <c r="J2816" s="7" t="s">
        <v>33</v>
      </c>
      <c r="K2816" s="7" t="s">
        <v>64</v>
      </c>
      <c r="L2816" s="5">
        <v>32202</v>
      </c>
      <c r="M2816" s="7" t="s">
        <v>35</v>
      </c>
      <c r="N2816" s="7" t="s">
        <v>36</v>
      </c>
      <c r="O2816" s="7" t="s">
        <v>59</v>
      </c>
      <c r="P2816" s="7" t="s">
        <v>60</v>
      </c>
      <c r="Q2816" s="7" t="s">
        <v>39</v>
      </c>
      <c r="R2816" s="7" cm="1">
        <f t="array" ref="R2816">_xlfn.IFS(Table3[[#This Row],[Performance Levels]]="Exceeds",4,Table3[[#This Row],[Performance Levels]]="Fully Meets",3,Table3[[#This Row],[Performance Levels]]="PIP",1,Table3[[#This Row],[Performance Levels]]="Needs Improvement",2)</f>
        <v>3</v>
      </c>
      <c r="S2816" s="7">
        <v>2</v>
      </c>
      <c r="T2816" s="7" t="str" cm="1">
        <f t="array" ref="T2816">_xlfn.IFS(S2816&lt;=2,"Excellent",S2816=3,"Average",S2816&lt;=5,"Poor")</f>
        <v>Excellent</v>
      </c>
      <c r="U2816" s="5">
        <v>44836</v>
      </c>
      <c r="V2816" s="7">
        <v>3</v>
      </c>
      <c r="W2816" s="7" t="str" cm="1">
        <f t="array" ref="W2816">_xlfn.IFS(S2816&lt;=2,"High",S2816=3,"Moderate",S2816&lt;=5,"Low")</f>
        <v>High</v>
      </c>
      <c r="X2816" s="7">
        <v>4</v>
      </c>
      <c r="Y2816" s="7" t="str" cm="1">
        <f t="array" ref="Y2816">_xlfn.IFS(S2816&lt;=2,"High",S2816=3,"Moderate",S2816&lt;=5,"Low")</f>
        <v>High</v>
      </c>
      <c r="Z2816" s="7">
        <v>2</v>
      </c>
      <c r="AA2816" s="7" t="str" cm="1">
        <f t="array" ref="AA2816">_xlfn.IFS(S2816&lt;=2,"High",S2816=3,"Moderate",S2816&lt;=5,"Low")</f>
        <v>High</v>
      </c>
      <c r="AB2816" s="5">
        <v>44949</v>
      </c>
      <c r="AC2816" s="7" t="s">
        <v>67</v>
      </c>
      <c r="AD2816" s="7" t="s">
        <v>50</v>
      </c>
      <c r="AE2816" s="7" t="s">
        <v>62</v>
      </c>
      <c r="AF2816" s="7">
        <v>3</v>
      </c>
      <c r="AG2816" s="8">
        <v>319.39</v>
      </c>
      <c r="AH2816" s="7">
        <v>31</v>
      </c>
      <c r="AI2816" s="7" t="str" cm="1">
        <f t="array" ref="AI2816">_xlfn.IFS(AH2816&lt;=25,"Young",AH2816&lt;=50,"Adult",AH2816&gt;50,"Old")</f>
        <v>Adult</v>
      </c>
    </row>
    <row r="2817" spans="1:35" x14ac:dyDescent="0.35">
      <c r="A2817" s="11">
        <v>3393</v>
      </c>
      <c r="B2817" s="9">
        <v>43337</v>
      </c>
      <c r="C2817" s="10">
        <f t="shared" ca="1" si="43"/>
        <v>7.7361111111111107</v>
      </c>
      <c r="D2817" s="11" t="s">
        <v>27</v>
      </c>
      <c r="E2817" s="11" t="s">
        <v>68</v>
      </c>
      <c r="F2817" s="11" t="s">
        <v>29</v>
      </c>
      <c r="G2817" s="11" t="s">
        <v>30</v>
      </c>
      <c r="H2817" s="11" t="s">
        <v>55</v>
      </c>
      <c r="I2817" s="11" t="s">
        <v>54</v>
      </c>
      <c r="J2817" s="11" t="s">
        <v>33</v>
      </c>
      <c r="K2817" s="11" t="s">
        <v>64</v>
      </c>
      <c r="L2817" s="9">
        <v>52021</v>
      </c>
      <c r="M2817" s="11" t="s">
        <v>35</v>
      </c>
      <c r="N2817" s="11" t="s">
        <v>36</v>
      </c>
      <c r="O2817" s="11" t="s">
        <v>48</v>
      </c>
      <c r="P2817" s="11" t="s">
        <v>66</v>
      </c>
      <c r="Q2817" s="11" t="s">
        <v>97</v>
      </c>
      <c r="R2817" s="11" cm="1">
        <f t="array" ref="R2817">_xlfn.IFS(Table3[[#This Row],[Performance Levels]]="Exceeds",4,Table3[[#This Row],[Performance Levels]]="Fully Meets",3,Table3[[#This Row],[Performance Levels]]="PIP",1,Table3[[#This Row],[Performance Levels]]="Needs Improvement",2)</f>
        <v>2</v>
      </c>
      <c r="S2817" s="11">
        <v>3</v>
      </c>
      <c r="T2817" s="11" t="str" cm="1">
        <f t="array" ref="T2817">_xlfn.IFS(S2817&lt;=2,"Excellent",S2817=3,"Average",S2817&lt;=5,"Poor")</f>
        <v>Average</v>
      </c>
      <c r="U2817" s="9">
        <v>45067</v>
      </c>
      <c r="V2817" s="11">
        <v>3</v>
      </c>
      <c r="W2817" s="11" t="str" cm="1">
        <f t="array" ref="W2817">_xlfn.IFS(S2817&lt;=2,"High",S2817=3,"Moderate",S2817&lt;=5,"Low")</f>
        <v>Moderate</v>
      </c>
      <c r="X2817" s="11">
        <v>4</v>
      </c>
      <c r="Y2817" s="11" t="str" cm="1">
        <f t="array" ref="Y2817">_xlfn.IFS(S2817&lt;=2,"High",S2817=3,"Moderate",S2817&lt;=5,"Low")</f>
        <v>Moderate</v>
      </c>
      <c r="Z2817" s="11">
        <v>4</v>
      </c>
      <c r="AA2817" s="11" t="str" cm="1">
        <f t="array" ref="AA2817">_xlfn.IFS(S2817&lt;=2,"High",S2817=3,"Moderate",S2817&lt;=5,"Low")</f>
        <v>Moderate</v>
      </c>
      <c r="AB2817" s="9">
        <v>45137</v>
      </c>
      <c r="AC2817" s="11" t="s">
        <v>40</v>
      </c>
      <c r="AD2817" s="11" t="s">
        <v>50</v>
      </c>
      <c r="AE2817" s="11" t="s">
        <v>72</v>
      </c>
      <c r="AF2817" s="11">
        <v>5</v>
      </c>
      <c r="AG2817" s="12">
        <v>538.79999999999995</v>
      </c>
      <c r="AH2817" s="11">
        <v>76</v>
      </c>
      <c r="AI2817" s="11" t="str" cm="1">
        <f t="array" ref="AI2817">_xlfn.IFS(AH2817&lt;=25,"Young",AH2817&lt;=50,"Adult",AH2817&gt;50,"Old")</f>
        <v>Old</v>
      </c>
    </row>
    <row r="2818" spans="1:35" x14ac:dyDescent="0.35">
      <c r="A2818" s="7">
        <v>3394</v>
      </c>
      <c r="B2818" s="5">
        <v>44340</v>
      </c>
      <c r="C2818" s="6">
        <f t="shared" ca="1" si="43"/>
        <v>4.9888888888888889</v>
      </c>
      <c r="D2818" s="7" t="s">
        <v>27</v>
      </c>
      <c r="E2818" s="7" t="s">
        <v>73</v>
      </c>
      <c r="F2818" s="7" t="s">
        <v>29</v>
      </c>
      <c r="G2818" s="7" t="s">
        <v>30</v>
      </c>
      <c r="H2818" s="7" t="s">
        <v>55</v>
      </c>
      <c r="I2818" s="7" t="s">
        <v>32</v>
      </c>
      <c r="J2818" s="7" t="s">
        <v>33</v>
      </c>
      <c r="K2818" s="7" t="s">
        <v>69</v>
      </c>
      <c r="L2818" s="5">
        <v>54577</v>
      </c>
      <c r="M2818" s="7" t="s">
        <v>35</v>
      </c>
      <c r="N2818" s="7" t="s">
        <v>47</v>
      </c>
      <c r="O2818" s="7" t="s">
        <v>71</v>
      </c>
      <c r="P2818" s="7" t="s">
        <v>76</v>
      </c>
      <c r="Q2818" s="7" t="s">
        <v>39</v>
      </c>
      <c r="R2818" s="7" cm="1">
        <f t="array" ref="R2818">_xlfn.IFS(Table3[[#This Row],[Performance Levels]]="Exceeds",4,Table3[[#This Row],[Performance Levels]]="Fully Meets",3,Table3[[#This Row],[Performance Levels]]="PIP",1,Table3[[#This Row],[Performance Levels]]="Needs Improvement",2)</f>
        <v>3</v>
      </c>
      <c r="S2818" s="7">
        <v>2</v>
      </c>
      <c r="T2818" s="7" t="str" cm="1">
        <f t="array" ref="T2818">_xlfn.IFS(S2818&lt;=2,"Excellent",S2818=3,"Average",S2818&lt;=5,"Poor")</f>
        <v>Excellent</v>
      </c>
      <c r="U2818" s="5">
        <v>45022</v>
      </c>
      <c r="V2818" s="7">
        <v>1</v>
      </c>
      <c r="W2818" s="7" t="str" cm="1">
        <f t="array" ref="W2818">_xlfn.IFS(S2818&lt;=2,"High",S2818=3,"Moderate",S2818&lt;=5,"Low")</f>
        <v>High</v>
      </c>
      <c r="X2818" s="7">
        <v>5</v>
      </c>
      <c r="Y2818" s="7" t="str" cm="1">
        <f t="array" ref="Y2818">_xlfn.IFS(S2818&lt;=2,"High",S2818=3,"Moderate",S2818&lt;=5,"Low")</f>
        <v>High</v>
      </c>
      <c r="Z2818" s="7">
        <v>5</v>
      </c>
      <c r="AA2818" s="7" t="str" cm="1">
        <f t="array" ref="AA2818">_xlfn.IFS(S2818&lt;=2,"High",S2818=3,"Moderate",S2818&lt;=5,"Low")</f>
        <v>High</v>
      </c>
      <c r="AB2818" s="5">
        <v>44816</v>
      </c>
      <c r="AC2818" s="7" t="s">
        <v>40</v>
      </c>
      <c r="AD2818" s="7" t="s">
        <v>50</v>
      </c>
      <c r="AE2818" s="7" t="s">
        <v>51</v>
      </c>
      <c r="AF2818" s="7">
        <v>3</v>
      </c>
      <c r="AG2818" s="8">
        <v>845.75</v>
      </c>
      <c r="AH2818" s="7">
        <v>72</v>
      </c>
      <c r="AI2818" s="7" t="str" cm="1">
        <f t="array" ref="AI2818">_xlfn.IFS(AH2818&lt;=25,"Young",AH2818&lt;=50,"Adult",AH2818&gt;50,"Old")</f>
        <v>Old</v>
      </c>
    </row>
    <row r="2819" spans="1:35" x14ac:dyDescent="0.35">
      <c r="A2819" s="11">
        <v>3395</v>
      </c>
      <c r="B2819" s="9">
        <v>44356</v>
      </c>
      <c r="C2819" s="10">
        <f t="shared" ref="C2819:C2846" ca="1" si="44">YEARFRAC(B2819,TODAY())</f>
        <v>4.947222222222222</v>
      </c>
      <c r="D2819" s="11" t="s">
        <v>27</v>
      </c>
      <c r="E2819" s="11" t="s">
        <v>63</v>
      </c>
      <c r="F2819" s="11" t="s">
        <v>107</v>
      </c>
      <c r="G2819" s="11" t="s">
        <v>45</v>
      </c>
      <c r="H2819" s="11" t="s">
        <v>44</v>
      </c>
      <c r="I2819" s="11" t="s">
        <v>45</v>
      </c>
      <c r="J2819" s="11" t="s">
        <v>33</v>
      </c>
      <c r="K2819" s="11" t="s">
        <v>69</v>
      </c>
      <c r="L2819" s="9">
        <v>27434</v>
      </c>
      <c r="M2819" s="11" t="s">
        <v>35</v>
      </c>
      <c r="N2819" s="11" t="s">
        <v>36</v>
      </c>
      <c r="O2819" s="11" t="s">
        <v>59</v>
      </c>
      <c r="P2819" s="11" t="s">
        <v>38</v>
      </c>
      <c r="Q2819" s="11" t="s">
        <v>97</v>
      </c>
      <c r="R2819" s="11" cm="1">
        <f t="array" ref="R2819">_xlfn.IFS(Table3[[#This Row],[Performance Levels]]="Exceeds",4,Table3[[#This Row],[Performance Levels]]="Fully Meets",3,Table3[[#This Row],[Performance Levels]]="PIP",1,Table3[[#This Row],[Performance Levels]]="Needs Improvement",2)</f>
        <v>2</v>
      </c>
      <c r="S2819" s="11">
        <v>3</v>
      </c>
      <c r="T2819" s="11" t="str" cm="1">
        <f t="array" ref="T2819">_xlfn.IFS(S2819&lt;=2,"Excellent",S2819=3,"Average",S2819&lt;=5,"Poor")</f>
        <v>Average</v>
      </c>
      <c r="U2819" s="9">
        <v>45076</v>
      </c>
      <c r="V2819" s="11">
        <v>4</v>
      </c>
      <c r="W2819" s="11" t="str" cm="1">
        <f t="array" ref="W2819">_xlfn.IFS(S2819&lt;=2,"High",S2819=3,"Moderate",S2819&lt;=5,"Low")</f>
        <v>Moderate</v>
      </c>
      <c r="X2819" s="11">
        <v>4</v>
      </c>
      <c r="Y2819" s="11" t="str" cm="1">
        <f t="array" ref="Y2819">_xlfn.IFS(S2819&lt;=2,"High",S2819=3,"Moderate",S2819&lt;=5,"Low")</f>
        <v>Moderate</v>
      </c>
      <c r="Z2819" s="11">
        <v>3</v>
      </c>
      <c r="AA2819" s="11" t="str" cm="1">
        <f t="array" ref="AA2819">_xlfn.IFS(S2819&lt;=2,"High",S2819=3,"Moderate",S2819&lt;=5,"Low")</f>
        <v>Moderate</v>
      </c>
      <c r="AB2819" s="9">
        <v>44797</v>
      </c>
      <c r="AC2819" s="11" t="s">
        <v>91</v>
      </c>
      <c r="AD2819" s="11" t="s">
        <v>41</v>
      </c>
      <c r="AE2819" s="11" t="s">
        <v>42</v>
      </c>
      <c r="AF2819" s="11">
        <v>3</v>
      </c>
      <c r="AG2819" s="12">
        <v>745.69</v>
      </c>
      <c r="AH2819" s="11">
        <v>46</v>
      </c>
      <c r="AI2819" s="11" t="str" cm="1">
        <f t="array" ref="AI2819">_xlfn.IFS(AH2819&lt;=25,"Young",AH2819&lt;=50,"Adult",AH2819&gt;50,"Old")</f>
        <v>Adult</v>
      </c>
    </row>
    <row r="2820" spans="1:35" x14ac:dyDescent="0.35">
      <c r="A2820" s="7">
        <v>3396</v>
      </c>
      <c r="B2820" s="5">
        <v>44291</v>
      </c>
      <c r="C2820" s="6">
        <f t="shared" ca="1" si="44"/>
        <v>5.125</v>
      </c>
      <c r="D2820" s="7" t="s">
        <v>27</v>
      </c>
      <c r="E2820" s="7" t="s">
        <v>84</v>
      </c>
      <c r="F2820" s="7" t="s">
        <v>107</v>
      </c>
      <c r="G2820" s="7" t="s">
        <v>45</v>
      </c>
      <c r="H2820" s="7" t="s">
        <v>55</v>
      </c>
      <c r="I2820" s="7" t="s">
        <v>54</v>
      </c>
      <c r="J2820" s="7" t="s">
        <v>33</v>
      </c>
      <c r="K2820" s="7" t="s">
        <v>64</v>
      </c>
      <c r="L2820" s="5">
        <v>54757</v>
      </c>
      <c r="M2820" s="7" t="s">
        <v>35</v>
      </c>
      <c r="N2820" s="7" t="s">
        <v>36</v>
      </c>
      <c r="O2820" s="7" t="s">
        <v>83</v>
      </c>
      <c r="P2820" s="7" t="s">
        <v>66</v>
      </c>
      <c r="Q2820" s="7" t="s">
        <v>39</v>
      </c>
      <c r="R2820" s="7" cm="1">
        <f t="array" ref="R2820">_xlfn.IFS(Table3[[#This Row],[Performance Levels]]="Exceeds",4,Table3[[#This Row],[Performance Levels]]="Fully Meets",3,Table3[[#This Row],[Performance Levels]]="PIP",1,Table3[[#This Row],[Performance Levels]]="Needs Improvement",2)</f>
        <v>3</v>
      </c>
      <c r="S2820" s="7">
        <v>4</v>
      </c>
      <c r="T2820" s="7" t="str" cm="1">
        <f t="array" ref="T2820">_xlfn.IFS(S2820&lt;=2,"Excellent",S2820=3,"Average",S2820&lt;=5,"Poor")</f>
        <v>Poor</v>
      </c>
      <c r="U2820" s="5">
        <v>44817</v>
      </c>
      <c r="V2820" s="7">
        <v>4</v>
      </c>
      <c r="W2820" s="7" t="str" cm="1">
        <f t="array" ref="W2820">_xlfn.IFS(S2820&lt;=2,"High",S2820=3,"Moderate",S2820&lt;=5,"Low")</f>
        <v>Low</v>
      </c>
      <c r="X2820" s="7">
        <v>3</v>
      </c>
      <c r="Y2820" s="7" t="str" cm="1">
        <f t="array" ref="Y2820">_xlfn.IFS(S2820&lt;=2,"High",S2820=3,"Moderate",S2820&lt;=5,"Low")</f>
        <v>Low</v>
      </c>
      <c r="Z2820" s="7">
        <v>3</v>
      </c>
      <c r="AA2820" s="7" t="str" cm="1">
        <f t="array" ref="AA2820">_xlfn.IFS(S2820&lt;=2,"High",S2820=3,"Moderate",S2820&lt;=5,"Low")</f>
        <v>Low</v>
      </c>
      <c r="AB2820" s="5">
        <v>45031</v>
      </c>
      <c r="AC2820" s="7" t="s">
        <v>40</v>
      </c>
      <c r="AD2820" s="7" t="s">
        <v>50</v>
      </c>
      <c r="AE2820" s="7" t="s">
        <v>72</v>
      </c>
      <c r="AF2820" s="7">
        <v>4</v>
      </c>
      <c r="AG2820" s="8">
        <v>743.92</v>
      </c>
      <c r="AH2820" s="7">
        <v>72</v>
      </c>
      <c r="AI2820" s="7" t="str" cm="1">
        <f t="array" ref="AI2820">_xlfn.IFS(AH2820&lt;=25,"Young",AH2820&lt;=50,"Adult",AH2820&gt;50,"Old")</f>
        <v>Old</v>
      </c>
    </row>
    <row r="2821" spans="1:35" x14ac:dyDescent="0.35">
      <c r="A2821" s="11">
        <v>3397</v>
      </c>
      <c r="B2821" s="9">
        <v>44870</v>
      </c>
      <c r="C2821" s="10">
        <f t="shared" ca="1" si="44"/>
        <v>3.5416666666666665</v>
      </c>
      <c r="D2821" s="11" t="s">
        <v>27</v>
      </c>
      <c r="E2821" s="11" t="s">
        <v>93</v>
      </c>
      <c r="F2821" s="11" t="s">
        <v>29</v>
      </c>
      <c r="G2821" s="11" t="s">
        <v>45</v>
      </c>
      <c r="H2821" s="11" t="s">
        <v>44</v>
      </c>
      <c r="I2821" s="11" t="s">
        <v>45</v>
      </c>
      <c r="J2821" s="11" t="s">
        <v>33</v>
      </c>
      <c r="K2821" s="11" t="s">
        <v>69</v>
      </c>
      <c r="L2821" s="9">
        <v>54693</v>
      </c>
      <c r="M2821" s="11" t="s">
        <v>35</v>
      </c>
      <c r="N2821" s="11" t="s">
        <v>36</v>
      </c>
      <c r="O2821" s="11" t="s">
        <v>83</v>
      </c>
      <c r="P2821" s="11" t="s">
        <v>60</v>
      </c>
      <c r="Q2821" s="11" t="s">
        <v>39</v>
      </c>
      <c r="R2821" s="11" cm="1">
        <f t="array" ref="R2821">_xlfn.IFS(Table3[[#This Row],[Performance Levels]]="Exceeds",4,Table3[[#This Row],[Performance Levels]]="Fully Meets",3,Table3[[#This Row],[Performance Levels]]="PIP",1,Table3[[#This Row],[Performance Levels]]="Needs Improvement",2)</f>
        <v>3</v>
      </c>
      <c r="S2821" s="11">
        <v>3</v>
      </c>
      <c r="T2821" s="11" t="str" cm="1">
        <f t="array" ref="T2821">_xlfn.IFS(S2821&lt;=2,"Excellent",S2821=3,"Average",S2821&lt;=5,"Poor")</f>
        <v>Average</v>
      </c>
      <c r="U2821" s="9">
        <v>45007</v>
      </c>
      <c r="V2821" s="11">
        <v>3</v>
      </c>
      <c r="W2821" s="11" t="str" cm="1">
        <f t="array" ref="W2821">_xlfn.IFS(S2821&lt;=2,"High",S2821=3,"Moderate",S2821&lt;=5,"Low")</f>
        <v>Moderate</v>
      </c>
      <c r="X2821" s="11">
        <v>3</v>
      </c>
      <c r="Y2821" s="11" t="str" cm="1">
        <f t="array" ref="Y2821">_xlfn.IFS(S2821&lt;=2,"High",S2821=3,"Moderate",S2821&lt;=5,"Low")</f>
        <v>Moderate</v>
      </c>
      <c r="Z2821" s="11">
        <v>2</v>
      </c>
      <c r="AA2821" s="11" t="str" cm="1">
        <f t="array" ref="AA2821">_xlfn.IFS(S2821&lt;=2,"High",S2821=3,"Moderate",S2821&lt;=5,"Low")</f>
        <v>Moderate</v>
      </c>
      <c r="AB2821" s="9">
        <v>44839</v>
      </c>
      <c r="AC2821" s="11" t="s">
        <v>61</v>
      </c>
      <c r="AD2821" s="11" t="s">
        <v>41</v>
      </c>
      <c r="AE2821" s="11" t="s">
        <v>51</v>
      </c>
      <c r="AF2821" s="11">
        <v>2</v>
      </c>
      <c r="AG2821" s="12">
        <v>826.58</v>
      </c>
      <c r="AH2821" s="11">
        <v>73</v>
      </c>
      <c r="AI2821" s="11" t="str" cm="1">
        <f t="array" ref="AI2821">_xlfn.IFS(AH2821&lt;=25,"Young",AH2821&lt;=50,"Adult",AH2821&gt;50,"Old")</f>
        <v>Old</v>
      </c>
    </row>
    <row r="2822" spans="1:35" x14ac:dyDescent="0.35">
      <c r="A2822" s="7">
        <v>3398</v>
      </c>
      <c r="B2822" s="5">
        <v>43778</v>
      </c>
      <c r="C2822" s="6">
        <f t="shared" ca="1" si="44"/>
        <v>6.5305555555555559</v>
      </c>
      <c r="D2822" s="7" t="s">
        <v>27</v>
      </c>
      <c r="E2822" s="7" t="s">
        <v>53</v>
      </c>
      <c r="F2822" s="7" t="s">
        <v>29</v>
      </c>
      <c r="G2822" s="7" t="s">
        <v>45</v>
      </c>
      <c r="H2822" s="7" t="s">
        <v>44</v>
      </c>
      <c r="I2822" s="7" t="s">
        <v>54</v>
      </c>
      <c r="J2822" s="7" t="s">
        <v>33</v>
      </c>
      <c r="K2822" s="7" t="s">
        <v>64</v>
      </c>
      <c r="L2822" s="5">
        <v>20800</v>
      </c>
      <c r="M2822" s="7" t="s">
        <v>35</v>
      </c>
      <c r="N2822" s="7" t="s">
        <v>36</v>
      </c>
      <c r="O2822" s="7" t="s">
        <v>59</v>
      </c>
      <c r="P2822" s="7" t="s">
        <v>60</v>
      </c>
      <c r="Q2822" s="7" t="s">
        <v>39</v>
      </c>
      <c r="R2822" s="7" cm="1">
        <f t="array" ref="R2822">_xlfn.IFS(Table3[[#This Row],[Performance Levels]]="Exceeds",4,Table3[[#This Row],[Performance Levels]]="Fully Meets",3,Table3[[#This Row],[Performance Levels]]="PIP",1,Table3[[#This Row],[Performance Levels]]="Needs Improvement",2)</f>
        <v>3</v>
      </c>
      <c r="S2822" s="7">
        <v>3</v>
      </c>
      <c r="T2822" s="7" t="str" cm="1">
        <f t="array" ref="T2822">_xlfn.IFS(S2822&lt;=2,"Excellent",S2822=3,"Average",S2822&lt;=5,"Poor")</f>
        <v>Average</v>
      </c>
      <c r="U2822" s="5">
        <v>44788</v>
      </c>
      <c r="V2822" s="7">
        <v>5</v>
      </c>
      <c r="W2822" s="7" t="str" cm="1">
        <f t="array" ref="W2822">_xlfn.IFS(S2822&lt;=2,"High",S2822=3,"Moderate",S2822&lt;=5,"Low")</f>
        <v>Moderate</v>
      </c>
      <c r="X2822" s="7">
        <v>2</v>
      </c>
      <c r="Y2822" s="7" t="str" cm="1">
        <f t="array" ref="Y2822">_xlfn.IFS(S2822&lt;=2,"High",S2822=3,"Moderate",S2822&lt;=5,"Low")</f>
        <v>Moderate</v>
      </c>
      <c r="Z2822" s="7">
        <v>1</v>
      </c>
      <c r="AA2822" s="7" t="str" cm="1">
        <f t="array" ref="AA2822">_xlfn.IFS(S2822&lt;=2,"High",S2822=3,"Moderate",S2822&lt;=5,"Low")</f>
        <v>Moderate</v>
      </c>
      <c r="AB2822" s="5">
        <v>44797</v>
      </c>
      <c r="AC2822" s="7" t="s">
        <v>61</v>
      </c>
      <c r="AD2822" s="7" t="s">
        <v>50</v>
      </c>
      <c r="AE2822" s="7" t="s">
        <v>72</v>
      </c>
      <c r="AF2822" s="7">
        <v>2</v>
      </c>
      <c r="AG2822" s="8">
        <v>155.61000000000001</v>
      </c>
      <c r="AH2822" s="7">
        <v>63</v>
      </c>
      <c r="AI2822" s="7" t="str" cm="1">
        <f t="array" ref="AI2822">_xlfn.IFS(AH2822&lt;=25,"Young",AH2822&lt;=50,"Adult",AH2822&gt;50,"Old")</f>
        <v>Old</v>
      </c>
    </row>
    <row r="2823" spans="1:35" x14ac:dyDescent="0.35">
      <c r="A2823" s="11">
        <v>3399</v>
      </c>
      <c r="B2823" s="9">
        <v>44717</v>
      </c>
      <c r="C2823" s="10">
        <f t="shared" ca="1" si="44"/>
        <v>3.9583333333333335</v>
      </c>
      <c r="D2823" s="11" t="s">
        <v>27</v>
      </c>
      <c r="E2823" s="11" t="s">
        <v>80</v>
      </c>
      <c r="F2823" s="11" t="s">
        <v>29</v>
      </c>
      <c r="G2823" s="11" t="s">
        <v>54</v>
      </c>
      <c r="H2823" s="11" t="s">
        <v>55</v>
      </c>
      <c r="I2823" s="11" t="s">
        <v>54</v>
      </c>
      <c r="J2823" s="11" t="s">
        <v>33</v>
      </c>
      <c r="K2823" s="11" t="s">
        <v>46</v>
      </c>
      <c r="L2823" s="9">
        <v>30737</v>
      </c>
      <c r="M2823" s="11" t="s">
        <v>35</v>
      </c>
      <c r="N2823" s="11" t="s">
        <v>36</v>
      </c>
      <c r="O2823" s="11" t="s">
        <v>37</v>
      </c>
      <c r="P2823" s="11" t="s">
        <v>38</v>
      </c>
      <c r="Q2823" s="11" t="s">
        <v>39</v>
      </c>
      <c r="R2823" s="11" cm="1">
        <f t="array" ref="R2823">_xlfn.IFS(Table3[[#This Row],[Performance Levels]]="Exceeds",4,Table3[[#This Row],[Performance Levels]]="Fully Meets",3,Table3[[#This Row],[Performance Levels]]="PIP",1,Table3[[#This Row],[Performance Levels]]="Needs Improvement",2)</f>
        <v>3</v>
      </c>
      <c r="S2823" s="11">
        <v>2</v>
      </c>
      <c r="T2823" s="11" t="str" cm="1">
        <f t="array" ref="T2823">_xlfn.IFS(S2823&lt;=2,"Excellent",S2823=3,"Average",S2823&lt;=5,"Poor")</f>
        <v>Excellent</v>
      </c>
      <c r="U2823" s="9">
        <v>45069</v>
      </c>
      <c r="V2823" s="11">
        <v>4</v>
      </c>
      <c r="W2823" s="11" t="str" cm="1">
        <f t="array" ref="W2823">_xlfn.IFS(S2823&lt;=2,"High",S2823=3,"Moderate",S2823&lt;=5,"Low")</f>
        <v>High</v>
      </c>
      <c r="X2823" s="11">
        <v>4</v>
      </c>
      <c r="Y2823" s="11" t="str" cm="1">
        <f t="array" ref="Y2823">_xlfn.IFS(S2823&lt;=2,"High",S2823=3,"Moderate",S2823&lt;=5,"Low")</f>
        <v>High</v>
      </c>
      <c r="Z2823" s="11">
        <v>5</v>
      </c>
      <c r="AA2823" s="11" t="str" cm="1">
        <f t="array" ref="AA2823">_xlfn.IFS(S2823&lt;=2,"High",S2823=3,"Moderate",S2823&lt;=5,"Low")</f>
        <v>High</v>
      </c>
      <c r="AB2823" s="9">
        <v>44896</v>
      </c>
      <c r="AC2823" s="11" t="s">
        <v>40</v>
      </c>
      <c r="AD2823" s="11" t="s">
        <v>50</v>
      </c>
      <c r="AE2823" s="11" t="s">
        <v>42</v>
      </c>
      <c r="AF2823" s="11">
        <v>3</v>
      </c>
      <c r="AG2823" s="12">
        <v>898.26</v>
      </c>
      <c r="AH2823" s="11">
        <v>38</v>
      </c>
      <c r="AI2823" s="11" t="str" cm="1">
        <f t="array" ref="AI2823">_xlfn.IFS(AH2823&lt;=25,"Young",AH2823&lt;=50,"Adult",AH2823&gt;50,"Old")</f>
        <v>Adult</v>
      </c>
    </row>
    <row r="2824" spans="1:35" x14ac:dyDescent="0.35">
      <c r="A2824" s="7">
        <v>3400</v>
      </c>
      <c r="B2824" s="5">
        <v>44460</v>
      </c>
      <c r="C2824" s="6">
        <f t="shared" ca="1" si="44"/>
        <v>4.6638888888888888</v>
      </c>
      <c r="D2824" s="7" t="s">
        <v>27</v>
      </c>
      <c r="E2824" s="7" t="s">
        <v>86</v>
      </c>
      <c r="F2824" s="7" t="s">
        <v>29</v>
      </c>
      <c r="G2824" s="7" t="s">
        <v>54</v>
      </c>
      <c r="H2824" s="7" t="s">
        <v>31</v>
      </c>
      <c r="I2824" s="7" t="s">
        <v>32</v>
      </c>
      <c r="J2824" s="7" t="s">
        <v>33</v>
      </c>
      <c r="K2824" s="7" t="s">
        <v>99</v>
      </c>
      <c r="L2824" s="5">
        <v>25723</v>
      </c>
      <c r="M2824" s="7" t="s">
        <v>35</v>
      </c>
      <c r="N2824" s="7" t="s">
        <v>36</v>
      </c>
      <c r="O2824" s="7" t="s">
        <v>71</v>
      </c>
      <c r="P2824" s="7" t="s">
        <v>76</v>
      </c>
      <c r="Q2824" s="7" t="s">
        <v>39</v>
      </c>
      <c r="R2824" s="7" cm="1">
        <f t="array" ref="R2824">_xlfn.IFS(Table3[[#This Row],[Performance Levels]]="Exceeds",4,Table3[[#This Row],[Performance Levels]]="Fully Meets",3,Table3[[#This Row],[Performance Levels]]="PIP",1,Table3[[#This Row],[Performance Levels]]="Needs Improvement",2)</f>
        <v>3</v>
      </c>
      <c r="S2824" s="7">
        <v>1</v>
      </c>
      <c r="T2824" s="7" t="str" cm="1">
        <f t="array" ref="T2824">_xlfn.IFS(S2824&lt;=2,"Excellent",S2824=3,"Average",S2824&lt;=5,"Poor")</f>
        <v>Excellent</v>
      </c>
      <c r="U2824" s="5">
        <v>44925</v>
      </c>
      <c r="V2824" s="7">
        <v>2</v>
      </c>
      <c r="W2824" s="7" t="str" cm="1">
        <f t="array" ref="W2824">_xlfn.IFS(S2824&lt;=2,"High",S2824=3,"Moderate",S2824&lt;=5,"Low")</f>
        <v>High</v>
      </c>
      <c r="X2824" s="7">
        <v>5</v>
      </c>
      <c r="Y2824" s="7" t="str" cm="1">
        <f t="array" ref="Y2824">_xlfn.IFS(S2824&lt;=2,"High",S2824=3,"Moderate",S2824&lt;=5,"Low")</f>
        <v>High</v>
      </c>
      <c r="Z2824" s="7">
        <v>3</v>
      </c>
      <c r="AA2824" s="7" t="str" cm="1">
        <f t="array" ref="AA2824">_xlfn.IFS(S2824&lt;=2,"High",S2824=3,"Moderate",S2824&lt;=5,"Low")</f>
        <v>High</v>
      </c>
      <c r="AB2824" s="5">
        <v>45128</v>
      </c>
      <c r="AC2824" s="7" t="s">
        <v>40</v>
      </c>
      <c r="AD2824" s="7" t="s">
        <v>50</v>
      </c>
      <c r="AE2824" s="7" t="s">
        <v>72</v>
      </c>
      <c r="AF2824" s="7">
        <v>1</v>
      </c>
      <c r="AG2824" s="8">
        <v>639.05999999999995</v>
      </c>
      <c r="AH2824" s="7">
        <v>51</v>
      </c>
      <c r="AI2824" s="7" t="str" cm="1">
        <f t="array" ref="AI2824">_xlfn.IFS(AH2824&lt;=25,"Young",AH2824&lt;=50,"Adult",AH2824&gt;50,"Old")</f>
        <v>Old</v>
      </c>
    </row>
    <row r="2825" spans="1:35" x14ac:dyDescent="0.35">
      <c r="A2825" s="11">
        <v>3402</v>
      </c>
      <c r="B2825" s="9">
        <v>44258</v>
      </c>
      <c r="C2825" s="10">
        <f t="shared" ca="1" si="44"/>
        <v>5.2138888888888886</v>
      </c>
      <c r="D2825" s="11" t="s">
        <v>27</v>
      </c>
      <c r="E2825" s="11" t="s">
        <v>28</v>
      </c>
      <c r="F2825" s="11" t="s">
        <v>107</v>
      </c>
      <c r="G2825" s="11" t="s">
        <v>45</v>
      </c>
      <c r="H2825" s="11" t="s">
        <v>31</v>
      </c>
      <c r="I2825" s="11" t="s">
        <v>54</v>
      </c>
      <c r="J2825" s="11" t="s">
        <v>33</v>
      </c>
      <c r="K2825" s="11" t="s">
        <v>69</v>
      </c>
      <c r="L2825" s="9">
        <v>26267</v>
      </c>
      <c r="M2825" s="11" t="s">
        <v>35</v>
      </c>
      <c r="N2825" s="11" t="s">
        <v>47</v>
      </c>
      <c r="O2825" s="11" t="s">
        <v>71</v>
      </c>
      <c r="P2825" s="11" t="s">
        <v>60</v>
      </c>
      <c r="Q2825" s="11" t="s">
        <v>39</v>
      </c>
      <c r="R2825" s="11" cm="1">
        <f t="array" ref="R2825">_xlfn.IFS(Table3[[#This Row],[Performance Levels]]="Exceeds",4,Table3[[#This Row],[Performance Levels]]="Fully Meets",3,Table3[[#This Row],[Performance Levels]]="PIP",1,Table3[[#This Row],[Performance Levels]]="Needs Improvement",2)</f>
        <v>3</v>
      </c>
      <c r="S2825" s="11">
        <v>3</v>
      </c>
      <c r="T2825" s="11" t="str" cm="1">
        <f t="array" ref="T2825">_xlfn.IFS(S2825&lt;=2,"Excellent",S2825=3,"Average",S2825&lt;=5,"Poor")</f>
        <v>Average</v>
      </c>
      <c r="U2825" s="9">
        <v>45039</v>
      </c>
      <c r="V2825" s="11">
        <v>1</v>
      </c>
      <c r="W2825" s="11" t="str" cm="1">
        <f t="array" ref="W2825">_xlfn.IFS(S2825&lt;=2,"High",S2825=3,"Moderate",S2825&lt;=5,"Low")</f>
        <v>Moderate</v>
      </c>
      <c r="X2825" s="11">
        <v>4</v>
      </c>
      <c r="Y2825" s="11" t="str" cm="1">
        <f t="array" ref="Y2825">_xlfn.IFS(S2825&lt;=2,"High",S2825=3,"Moderate",S2825&lt;=5,"Low")</f>
        <v>Moderate</v>
      </c>
      <c r="Z2825" s="11">
        <v>4</v>
      </c>
      <c r="AA2825" s="11" t="str" cm="1">
        <f t="array" ref="AA2825">_xlfn.IFS(S2825&lt;=2,"High",S2825=3,"Moderate",S2825&lt;=5,"Low")</f>
        <v>Moderate</v>
      </c>
      <c r="AB2825" s="9">
        <v>45112</v>
      </c>
      <c r="AC2825" s="11" t="s">
        <v>49</v>
      </c>
      <c r="AD2825" s="11" t="s">
        <v>50</v>
      </c>
      <c r="AE2825" s="11" t="s">
        <v>51</v>
      </c>
      <c r="AF2825" s="11">
        <v>2</v>
      </c>
      <c r="AG2825" s="12">
        <v>783.25</v>
      </c>
      <c r="AH2825" s="11">
        <v>50</v>
      </c>
      <c r="AI2825" s="11" t="str" cm="1">
        <f t="array" ref="AI2825">_xlfn.IFS(AH2825&lt;=25,"Young",AH2825&lt;=50,"Adult",AH2825&gt;50,"Old")</f>
        <v>Adult</v>
      </c>
    </row>
    <row r="2826" spans="1:35" x14ac:dyDescent="0.35">
      <c r="A2826" s="7">
        <v>3403</v>
      </c>
      <c r="B2826" s="5">
        <v>44246</v>
      </c>
      <c r="C2826" s="6">
        <f t="shared" ca="1" si="44"/>
        <v>5.2527777777777782</v>
      </c>
      <c r="D2826" s="7" t="s">
        <v>27</v>
      </c>
      <c r="E2826" s="7" t="s">
        <v>68</v>
      </c>
      <c r="F2826" s="7" t="s">
        <v>107</v>
      </c>
      <c r="G2826" s="7" t="s">
        <v>30</v>
      </c>
      <c r="H2826" s="7" t="s">
        <v>44</v>
      </c>
      <c r="I2826" s="7" t="s">
        <v>54</v>
      </c>
      <c r="J2826" s="7" t="s">
        <v>33</v>
      </c>
      <c r="K2826" s="7" t="s">
        <v>69</v>
      </c>
      <c r="L2826" s="5">
        <v>27640</v>
      </c>
      <c r="M2826" s="7" t="s">
        <v>35</v>
      </c>
      <c r="N2826" s="7" t="s">
        <v>36</v>
      </c>
      <c r="O2826" s="7" t="s">
        <v>83</v>
      </c>
      <c r="P2826" s="7" t="s">
        <v>66</v>
      </c>
      <c r="Q2826" s="7" t="s">
        <v>77</v>
      </c>
      <c r="R2826" s="7" cm="1">
        <f t="array" ref="R2826">_xlfn.IFS(Table3[[#This Row],[Performance Levels]]="Exceeds",4,Table3[[#This Row],[Performance Levels]]="Fully Meets",3,Table3[[#This Row],[Performance Levels]]="PIP",1,Table3[[#This Row],[Performance Levels]]="Needs Improvement",2)</f>
        <v>4</v>
      </c>
      <c r="S2826" s="7">
        <v>3</v>
      </c>
      <c r="T2826" s="7" t="str" cm="1">
        <f t="array" ref="T2826">_xlfn.IFS(S2826&lt;=2,"Excellent",S2826=3,"Average",S2826&lt;=5,"Poor")</f>
        <v>Average</v>
      </c>
      <c r="U2826" s="5">
        <v>44991</v>
      </c>
      <c r="V2826" s="7">
        <v>4</v>
      </c>
      <c r="W2826" s="7" t="str" cm="1">
        <f t="array" ref="W2826">_xlfn.IFS(S2826&lt;=2,"High",S2826=3,"Moderate",S2826&lt;=5,"Low")</f>
        <v>Moderate</v>
      </c>
      <c r="X2826" s="7">
        <v>4</v>
      </c>
      <c r="Y2826" s="7" t="str" cm="1">
        <f t="array" ref="Y2826">_xlfn.IFS(S2826&lt;=2,"High",S2826=3,"Moderate",S2826&lt;=5,"Low")</f>
        <v>Moderate</v>
      </c>
      <c r="Z2826" s="7">
        <v>3</v>
      </c>
      <c r="AA2826" s="7" t="str" cm="1">
        <f t="array" ref="AA2826">_xlfn.IFS(S2826&lt;=2,"High",S2826=3,"Moderate",S2826&lt;=5,"Low")</f>
        <v>Moderate</v>
      </c>
      <c r="AB2826" s="5">
        <v>45085</v>
      </c>
      <c r="AC2826" s="7" t="s">
        <v>91</v>
      </c>
      <c r="AD2826" s="7" t="s">
        <v>50</v>
      </c>
      <c r="AE2826" s="7" t="s">
        <v>62</v>
      </c>
      <c r="AF2826" s="7">
        <v>5</v>
      </c>
      <c r="AG2826" s="8">
        <v>406.68</v>
      </c>
      <c r="AH2826" s="7">
        <v>46</v>
      </c>
      <c r="AI2826" s="7" t="str" cm="1">
        <f t="array" ref="AI2826">_xlfn.IFS(AH2826&lt;=25,"Young",AH2826&lt;=50,"Adult",AH2826&gt;50,"Old")</f>
        <v>Adult</v>
      </c>
    </row>
    <row r="2827" spans="1:35" x14ac:dyDescent="0.35">
      <c r="A2827" s="11">
        <v>3406</v>
      </c>
      <c r="B2827" s="9">
        <v>43915</v>
      </c>
      <c r="C2827" s="10">
        <f t="shared" ca="1" si="44"/>
        <v>6.1527777777777777</v>
      </c>
      <c r="D2827" s="11" t="s">
        <v>27</v>
      </c>
      <c r="E2827" s="11" t="s">
        <v>80</v>
      </c>
      <c r="F2827" s="11" t="s">
        <v>107</v>
      </c>
      <c r="G2827" s="11" t="s">
        <v>30</v>
      </c>
      <c r="H2827" s="11" t="s">
        <v>31</v>
      </c>
      <c r="I2827" s="11" t="s">
        <v>32</v>
      </c>
      <c r="J2827" s="11" t="s">
        <v>33</v>
      </c>
      <c r="K2827" s="11" t="s">
        <v>34</v>
      </c>
      <c r="L2827" s="9">
        <v>20226</v>
      </c>
      <c r="M2827" s="11" t="s">
        <v>35</v>
      </c>
      <c r="N2827" s="11" t="s">
        <v>36</v>
      </c>
      <c r="O2827" s="11" t="s">
        <v>59</v>
      </c>
      <c r="P2827" s="11" t="s">
        <v>60</v>
      </c>
      <c r="Q2827" s="11" t="s">
        <v>39</v>
      </c>
      <c r="R2827" s="11" cm="1">
        <f t="array" ref="R2827">_xlfn.IFS(Table3[[#This Row],[Performance Levels]]="Exceeds",4,Table3[[#This Row],[Performance Levels]]="Fully Meets",3,Table3[[#This Row],[Performance Levels]]="PIP",1,Table3[[#This Row],[Performance Levels]]="Needs Improvement",2)</f>
        <v>3</v>
      </c>
      <c r="S2827" s="11">
        <v>5</v>
      </c>
      <c r="T2827" s="11" t="str" cm="1">
        <f t="array" ref="T2827">_xlfn.IFS(S2827&lt;=2,"Excellent",S2827=3,"Average",S2827&lt;=5,"Poor")</f>
        <v>Poor</v>
      </c>
      <c r="U2827" s="9">
        <v>45123</v>
      </c>
      <c r="V2827" s="11">
        <v>5</v>
      </c>
      <c r="W2827" s="11" t="str" cm="1">
        <f t="array" ref="W2827">_xlfn.IFS(S2827&lt;=2,"High",S2827=3,"Moderate",S2827&lt;=5,"Low")</f>
        <v>Low</v>
      </c>
      <c r="X2827" s="11">
        <v>5</v>
      </c>
      <c r="Y2827" s="11" t="str" cm="1">
        <f t="array" ref="Y2827">_xlfn.IFS(S2827&lt;=2,"High",S2827=3,"Moderate",S2827&lt;=5,"Low")</f>
        <v>Low</v>
      </c>
      <c r="Z2827" s="11">
        <v>4</v>
      </c>
      <c r="AA2827" s="11" t="str" cm="1">
        <f t="array" ref="AA2827">_xlfn.IFS(S2827&lt;=2,"High",S2827=3,"Moderate",S2827&lt;=5,"Low")</f>
        <v>Low</v>
      </c>
      <c r="AB2827" s="9">
        <v>45043</v>
      </c>
      <c r="AC2827" s="11" t="s">
        <v>49</v>
      </c>
      <c r="AD2827" s="11" t="s">
        <v>41</v>
      </c>
      <c r="AE2827" s="11" t="s">
        <v>51</v>
      </c>
      <c r="AF2827" s="11">
        <v>1</v>
      </c>
      <c r="AG2827" s="12">
        <v>538.94000000000005</v>
      </c>
      <c r="AH2827" s="11">
        <v>65</v>
      </c>
      <c r="AI2827" s="11" t="str" cm="1">
        <f t="array" ref="AI2827">_xlfn.IFS(AH2827&lt;=25,"Young",AH2827&lt;=50,"Adult",AH2827&gt;50,"Old")</f>
        <v>Old</v>
      </c>
    </row>
    <row r="2828" spans="1:35" x14ac:dyDescent="0.35">
      <c r="A2828" s="7">
        <v>3407</v>
      </c>
      <c r="B2828" s="5">
        <v>44301</v>
      </c>
      <c r="C2828" s="6">
        <f t="shared" ca="1" si="44"/>
        <v>5.0972222222222223</v>
      </c>
      <c r="D2828" s="7" t="s">
        <v>105</v>
      </c>
      <c r="E2828" s="7" t="s">
        <v>73</v>
      </c>
      <c r="F2828" s="7" t="s">
        <v>29</v>
      </c>
      <c r="G2828" s="7" t="s">
        <v>45</v>
      </c>
      <c r="H2828" s="7" t="s">
        <v>31</v>
      </c>
      <c r="I2828" s="7" t="s">
        <v>32</v>
      </c>
      <c r="J2828" s="7" t="s">
        <v>33</v>
      </c>
      <c r="K2828" s="7" t="s">
        <v>69</v>
      </c>
      <c r="L2828" s="5">
        <v>19416</v>
      </c>
      <c r="M2828" s="7" t="s">
        <v>35</v>
      </c>
      <c r="N2828" s="7" t="s">
        <v>36</v>
      </c>
      <c r="O2828" s="7" t="s">
        <v>83</v>
      </c>
      <c r="P2828" s="7" t="s">
        <v>60</v>
      </c>
      <c r="Q2828" s="7" t="s">
        <v>39</v>
      </c>
      <c r="R2828" s="7" cm="1">
        <f t="array" ref="R2828">_xlfn.IFS(Table3[[#This Row],[Performance Levels]]="Exceeds",4,Table3[[#This Row],[Performance Levels]]="Fully Meets",3,Table3[[#This Row],[Performance Levels]]="PIP",1,Table3[[#This Row],[Performance Levels]]="Needs Improvement",2)</f>
        <v>3</v>
      </c>
      <c r="S2828" s="7">
        <v>5</v>
      </c>
      <c r="T2828" s="7" t="str" cm="1">
        <f t="array" ref="T2828">_xlfn.IFS(S2828&lt;=2,"Excellent",S2828=3,"Average",S2828&lt;=5,"Poor")</f>
        <v>Poor</v>
      </c>
      <c r="U2828" s="5">
        <v>45055</v>
      </c>
      <c r="V2828" s="7">
        <v>1</v>
      </c>
      <c r="W2828" s="7" t="str" cm="1">
        <f t="array" ref="W2828">_xlfn.IFS(S2828&lt;=2,"High",S2828=3,"Moderate",S2828&lt;=5,"Low")</f>
        <v>Low</v>
      </c>
      <c r="X2828" s="7">
        <v>3</v>
      </c>
      <c r="Y2828" s="7" t="str" cm="1">
        <f t="array" ref="Y2828">_xlfn.IFS(S2828&lt;=2,"High",S2828=3,"Moderate",S2828&lt;=5,"Low")</f>
        <v>Low</v>
      </c>
      <c r="Z2828" s="7">
        <v>5</v>
      </c>
      <c r="AA2828" s="7" t="str" cm="1">
        <f t="array" ref="AA2828">_xlfn.IFS(S2828&lt;=2,"High",S2828=3,"Moderate",S2828&lt;=5,"Low")</f>
        <v>Low</v>
      </c>
      <c r="AB2828" s="5">
        <v>44963</v>
      </c>
      <c r="AC2828" s="7" t="s">
        <v>40</v>
      </c>
      <c r="AD2828" s="7" t="s">
        <v>50</v>
      </c>
      <c r="AE2828" s="7" t="s">
        <v>51</v>
      </c>
      <c r="AF2828" s="7">
        <v>1</v>
      </c>
      <c r="AG2828" s="8">
        <v>501.87</v>
      </c>
      <c r="AH2828" s="7">
        <v>68</v>
      </c>
      <c r="AI2828" s="7" t="str" cm="1">
        <f t="array" ref="AI2828">_xlfn.IFS(AH2828&lt;=25,"Young",AH2828&lt;=50,"Adult",AH2828&gt;50,"Old")</f>
        <v>Old</v>
      </c>
    </row>
    <row r="2829" spans="1:35" x14ac:dyDescent="0.35">
      <c r="A2829" s="11">
        <v>3408</v>
      </c>
      <c r="B2829" s="9">
        <v>44910</v>
      </c>
      <c r="C2829" s="10">
        <f t="shared" ca="1" si="44"/>
        <v>3.4305555555555554</v>
      </c>
      <c r="D2829" s="11" t="s">
        <v>105</v>
      </c>
      <c r="E2829" s="11" t="s">
        <v>80</v>
      </c>
      <c r="F2829" s="11" t="s">
        <v>107</v>
      </c>
      <c r="G2829" s="11" t="s">
        <v>30</v>
      </c>
      <c r="H2829" s="11" t="s">
        <v>55</v>
      </c>
      <c r="I2829" s="11" t="s">
        <v>54</v>
      </c>
      <c r="J2829" s="11" t="s">
        <v>33</v>
      </c>
      <c r="K2829" s="11" t="s">
        <v>69</v>
      </c>
      <c r="L2829" s="9">
        <v>23749</v>
      </c>
      <c r="M2829" s="11" t="s">
        <v>35</v>
      </c>
      <c r="N2829" s="11" t="s">
        <v>47</v>
      </c>
      <c r="O2829" s="11" t="s">
        <v>83</v>
      </c>
      <c r="P2829" s="11" t="s">
        <v>76</v>
      </c>
      <c r="Q2829" s="11" t="s">
        <v>39</v>
      </c>
      <c r="R2829" s="11" cm="1">
        <f t="array" ref="R2829">_xlfn.IFS(Table3[[#This Row],[Performance Levels]]="Exceeds",4,Table3[[#This Row],[Performance Levels]]="Fully Meets",3,Table3[[#This Row],[Performance Levels]]="PIP",1,Table3[[#This Row],[Performance Levels]]="Needs Improvement",2)</f>
        <v>3</v>
      </c>
      <c r="S2829" s="11">
        <v>3</v>
      </c>
      <c r="T2829" s="11" t="str" cm="1">
        <f t="array" ref="T2829">_xlfn.IFS(S2829&lt;=2,"Excellent",S2829=3,"Average",S2829&lt;=5,"Poor")</f>
        <v>Average</v>
      </c>
      <c r="U2829" s="9">
        <v>45079</v>
      </c>
      <c r="V2829" s="11">
        <v>2</v>
      </c>
      <c r="W2829" s="11" t="str" cm="1">
        <f t="array" ref="W2829">_xlfn.IFS(S2829&lt;=2,"High",S2829=3,"Moderate",S2829&lt;=5,"Low")</f>
        <v>Moderate</v>
      </c>
      <c r="X2829" s="11">
        <v>2</v>
      </c>
      <c r="Y2829" s="11" t="str" cm="1">
        <f t="array" ref="Y2829">_xlfn.IFS(S2829&lt;=2,"High",S2829=3,"Moderate",S2829&lt;=5,"Low")</f>
        <v>Moderate</v>
      </c>
      <c r="Z2829" s="11">
        <v>4</v>
      </c>
      <c r="AA2829" s="11" t="str" cm="1">
        <f t="array" ref="AA2829">_xlfn.IFS(S2829&lt;=2,"High",S2829=3,"Moderate",S2829&lt;=5,"Low")</f>
        <v>Moderate</v>
      </c>
      <c r="AB2829" s="9">
        <v>44786</v>
      </c>
      <c r="AC2829" s="11" t="s">
        <v>40</v>
      </c>
      <c r="AD2829" s="11" t="s">
        <v>50</v>
      </c>
      <c r="AE2829" s="11" t="s">
        <v>42</v>
      </c>
      <c r="AF2829" s="11">
        <v>5</v>
      </c>
      <c r="AG2829" s="12">
        <v>877.62</v>
      </c>
      <c r="AH2829" s="11">
        <v>57</v>
      </c>
      <c r="AI2829" s="11" t="str" cm="1">
        <f t="array" ref="AI2829">_xlfn.IFS(AH2829&lt;=25,"Young",AH2829&lt;=50,"Adult",AH2829&gt;50,"Old")</f>
        <v>Old</v>
      </c>
    </row>
    <row r="2830" spans="1:35" x14ac:dyDescent="0.35">
      <c r="A2830" s="7">
        <v>3409</v>
      </c>
      <c r="B2830" s="5">
        <v>44842</v>
      </c>
      <c r="C2830" s="6">
        <f t="shared" ca="1" si="44"/>
        <v>3.6166666666666667</v>
      </c>
      <c r="D2830" s="7" t="s">
        <v>105</v>
      </c>
      <c r="E2830" s="7" t="s">
        <v>53</v>
      </c>
      <c r="F2830" s="7" t="s">
        <v>29</v>
      </c>
      <c r="G2830" s="7" t="s">
        <v>30</v>
      </c>
      <c r="H2830" s="7" t="s">
        <v>55</v>
      </c>
      <c r="I2830" s="7" t="s">
        <v>54</v>
      </c>
      <c r="J2830" s="7" t="s">
        <v>33</v>
      </c>
      <c r="K2830" s="7" t="s">
        <v>104</v>
      </c>
      <c r="L2830" s="5">
        <v>52305</v>
      </c>
      <c r="M2830" s="7" t="s">
        <v>35</v>
      </c>
      <c r="N2830" s="7" t="s">
        <v>47</v>
      </c>
      <c r="O2830" s="7" t="s">
        <v>83</v>
      </c>
      <c r="P2830" s="7" t="s">
        <v>76</v>
      </c>
      <c r="Q2830" s="7" t="s">
        <v>39</v>
      </c>
      <c r="R2830" s="7" cm="1">
        <f t="array" ref="R2830">_xlfn.IFS(Table3[[#This Row],[Performance Levels]]="Exceeds",4,Table3[[#This Row],[Performance Levels]]="Fully Meets",3,Table3[[#This Row],[Performance Levels]]="PIP",1,Table3[[#This Row],[Performance Levels]]="Needs Improvement",2)</f>
        <v>3</v>
      </c>
      <c r="S2830" s="7">
        <v>4</v>
      </c>
      <c r="T2830" s="7" t="str" cm="1">
        <f t="array" ref="T2830">_xlfn.IFS(S2830&lt;=2,"Excellent",S2830=3,"Average",S2830&lt;=5,"Poor")</f>
        <v>Poor</v>
      </c>
      <c r="U2830" s="5">
        <v>44837</v>
      </c>
      <c r="V2830" s="7">
        <v>5</v>
      </c>
      <c r="W2830" s="7" t="str" cm="1">
        <f t="array" ref="W2830">_xlfn.IFS(S2830&lt;=2,"High",S2830=3,"Moderate",S2830&lt;=5,"Low")</f>
        <v>Low</v>
      </c>
      <c r="X2830" s="7">
        <v>5</v>
      </c>
      <c r="Y2830" s="7" t="str" cm="1">
        <f t="array" ref="Y2830">_xlfn.IFS(S2830&lt;=2,"High",S2830=3,"Moderate",S2830&lt;=5,"Low")</f>
        <v>Low</v>
      </c>
      <c r="Z2830" s="7">
        <v>4</v>
      </c>
      <c r="AA2830" s="7" t="str" cm="1">
        <f t="array" ref="AA2830">_xlfn.IFS(S2830&lt;=2,"High",S2830=3,"Moderate",S2830&lt;=5,"Low")</f>
        <v>Low</v>
      </c>
      <c r="AB2830" s="5">
        <v>45134</v>
      </c>
      <c r="AC2830" s="7" t="s">
        <v>67</v>
      </c>
      <c r="AD2830" s="7" t="s">
        <v>41</v>
      </c>
      <c r="AE2830" s="7" t="s">
        <v>42</v>
      </c>
      <c r="AF2830" s="7">
        <v>2</v>
      </c>
      <c r="AG2830" s="8">
        <v>575.11</v>
      </c>
      <c r="AH2830" s="7">
        <v>79</v>
      </c>
      <c r="AI2830" s="7" t="str" cm="1">
        <f t="array" ref="AI2830">_xlfn.IFS(AH2830&lt;=25,"Young",AH2830&lt;=50,"Adult",AH2830&gt;50,"Old")</f>
        <v>Old</v>
      </c>
    </row>
    <row r="2831" spans="1:35" x14ac:dyDescent="0.35">
      <c r="A2831" s="11">
        <v>3410</v>
      </c>
      <c r="B2831" s="9">
        <v>43452</v>
      </c>
      <c r="C2831" s="10">
        <f t="shared" ca="1" si="44"/>
        <v>7.4222222222222225</v>
      </c>
      <c r="D2831" s="11" t="s">
        <v>105</v>
      </c>
      <c r="E2831" s="11" t="s">
        <v>68</v>
      </c>
      <c r="F2831" s="11" t="s">
        <v>29</v>
      </c>
      <c r="G2831" s="11" t="s">
        <v>30</v>
      </c>
      <c r="H2831" s="11" t="s">
        <v>31</v>
      </c>
      <c r="I2831" s="11" t="s">
        <v>32</v>
      </c>
      <c r="J2831" s="11" t="s">
        <v>33</v>
      </c>
      <c r="K2831" s="11" t="s">
        <v>103</v>
      </c>
      <c r="L2831" s="9">
        <v>29409</v>
      </c>
      <c r="M2831" s="11" t="s">
        <v>35</v>
      </c>
      <c r="N2831" s="11" t="s">
        <v>47</v>
      </c>
      <c r="O2831" s="11" t="s">
        <v>48</v>
      </c>
      <c r="P2831" s="11" t="s">
        <v>38</v>
      </c>
      <c r="Q2831" s="11" t="s">
        <v>39</v>
      </c>
      <c r="R2831" s="11" cm="1">
        <f t="array" ref="R2831">_xlfn.IFS(Table3[[#This Row],[Performance Levels]]="Exceeds",4,Table3[[#This Row],[Performance Levels]]="Fully Meets",3,Table3[[#This Row],[Performance Levels]]="PIP",1,Table3[[#This Row],[Performance Levels]]="Needs Improvement",2)</f>
        <v>3</v>
      </c>
      <c r="S2831" s="11">
        <v>3</v>
      </c>
      <c r="T2831" s="11" t="str" cm="1">
        <f t="array" ref="T2831">_xlfn.IFS(S2831&lt;=2,"Excellent",S2831=3,"Average",S2831&lt;=5,"Poor")</f>
        <v>Average</v>
      </c>
      <c r="U2831" s="9">
        <v>44808</v>
      </c>
      <c r="V2831" s="11">
        <v>4</v>
      </c>
      <c r="W2831" s="11" t="str" cm="1">
        <f t="array" ref="W2831">_xlfn.IFS(S2831&lt;=2,"High",S2831=3,"Moderate",S2831&lt;=5,"Low")</f>
        <v>Moderate</v>
      </c>
      <c r="X2831" s="11">
        <v>3</v>
      </c>
      <c r="Y2831" s="11" t="str" cm="1">
        <f t="array" ref="Y2831">_xlfn.IFS(S2831&lt;=2,"High",S2831=3,"Moderate",S2831&lt;=5,"Low")</f>
        <v>Moderate</v>
      </c>
      <c r="Z2831" s="11">
        <v>4</v>
      </c>
      <c r="AA2831" s="11" t="str" cm="1">
        <f t="array" ref="AA2831">_xlfn.IFS(S2831&lt;=2,"High",S2831=3,"Moderate",S2831&lt;=5,"Low")</f>
        <v>Moderate</v>
      </c>
      <c r="AB2831" s="9">
        <v>44990</v>
      </c>
      <c r="AC2831" s="11" t="s">
        <v>40</v>
      </c>
      <c r="AD2831" s="11" t="s">
        <v>50</v>
      </c>
      <c r="AE2831" s="11" t="s">
        <v>42</v>
      </c>
      <c r="AF2831" s="11">
        <v>2</v>
      </c>
      <c r="AG2831" s="12">
        <v>729.76</v>
      </c>
      <c r="AH2831" s="11">
        <v>38</v>
      </c>
      <c r="AI2831" s="11" t="str" cm="1">
        <f t="array" ref="AI2831">_xlfn.IFS(AH2831&lt;=25,"Young",AH2831&lt;=50,"Adult",AH2831&gt;50,"Old")</f>
        <v>Adult</v>
      </c>
    </row>
    <row r="2832" spans="1:35" x14ac:dyDescent="0.35">
      <c r="A2832" s="7">
        <v>3411</v>
      </c>
      <c r="B2832" s="5">
        <v>44840</v>
      </c>
      <c r="C2832" s="6">
        <f t="shared" ca="1" si="44"/>
        <v>3.6222222222222222</v>
      </c>
      <c r="D2832" s="7" t="s">
        <v>105</v>
      </c>
      <c r="E2832" s="7" t="s">
        <v>28</v>
      </c>
      <c r="F2832" s="7" t="s">
        <v>29</v>
      </c>
      <c r="G2832" s="7" t="s">
        <v>54</v>
      </c>
      <c r="H2832" s="7" t="s">
        <v>55</v>
      </c>
      <c r="I2832" s="7" t="s">
        <v>45</v>
      </c>
      <c r="J2832" s="7" t="s">
        <v>33</v>
      </c>
      <c r="K2832" s="7" t="s">
        <v>74</v>
      </c>
      <c r="L2832" s="5">
        <v>54502</v>
      </c>
      <c r="M2832" s="7" t="s">
        <v>35</v>
      </c>
      <c r="N2832" s="7" t="s">
        <v>36</v>
      </c>
      <c r="O2832" s="7" t="s">
        <v>83</v>
      </c>
      <c r="P2832" s="7" t="s">
        <v>60</v>
      </c>
      <c r="Q2832" s="7" t="s">
        <v>39</v>
      </c>
      <c r="R2832" s="7" cm="1">
        <f t="array" ref="R2832">_xlfn.IFS(Table3[[#This Row],[Performance Levels]]="Exceeds",4,Table3[[#This Row],[Performance Levels]]="Fully Meets",3,Table3[[#This Row],[Performance Levels]]="PIP",1,Table3[[#This Row],[Performance Levels]]="Needs Improvement",2)</f>
        <v>3</v>
      </c>
      <c r="S2832" s="7">
        <v>2</v>
      </c>
      <c r="T2832" s="7" t="str" cm="1">
        <f t="array" ref="T2832">_xlfn.IFS(S2832&lt;=2,"Excellent",S2832=3,"Average",S2832&lt;=5,"Poor")</f>
        <v>Excellent</v>
      </c>
      <c r="U2832" s="5">
        <v>44864</v>
      </c>
      <c r="V2832" s="7">
        <v>2</v>
      </c>
      <c r="W2832" s="7" t="str" cm="1">
        <f t="array" ref="W2832">_xlfn.IFS(S2832&lt;=2,"High",S2832=3,"Moderate",S2832&lt;=5,"Low")</f>
        <v>High</v>
      </c>
      <c r="X2832" s="7">
        <v>3</v>
      </c>
      <c r="Y2832" s="7" t="str" cm="1">
        <f t="array" ref="Y2832">_xlfn.IFS(S2832&lt;=2,"High",S2832=3,"Moderate",S2832&lt;=5,"Low")</f>
        <v>High</v>
      </c>
      <c r="Z2832" s="7">
        <v>2</v>
      </c>
      <c r="AA2832" s="7" t="str" cm="1">
        <f t="array" ref="AA2832">_xlfn.IFS(S2832&lt;=2,"High",S2832=3,"Moderate",S2832&lt;=5,"Low")</f>
        <v>High</v>
      </c>
      <c r="AB2832" s="5">
        <v>45077</v>
      </c>
      <c r="AC2832" s="7" t="s">
        <v>49</v>
      </c>
      <c r="AD2832" s="7" t="s">
        <v>41</v>
      </c>
      <c r="AE2832" s="7" t="s">
        <v>51</v>
      </c>
      <c r="AF2832" s="7">
        <v>5</v>
      </c>
      <c r="AG2832" s="8">
        <v>961.53</v>
      </c>
      <c r="AH2832" s="7">
        <v>73</v>
      </c>
      <c r="AI2832" s="7" t="str" cm="1">
        <f t="array" ref="AI2832">_xlfn.IFS(AH2832&lt;=25,"Young",AH2832&lt;=50,"Adult",AH2832&gt;50,"Old")</f>
        <v>Old</v>
      </c>
    </row>
    <row r="2833" spans="1:35" x14ac:dyDescent="0.35">
      <c r="A2833" s="11">
        <v>3412</v>
      </c>
      <c r="B2833" s="9">
        <v>43827</v>
      </c>
      <c r="C2833" s="10">
        <f t="shared" ca="1" si="44"/>
        <v>6.3944444444444448</v>
      </c>
      <c r="D2833" s="11" t="s">
        <v>105</v>
      </c>
      <c r="E2833" s="11" t="s">
        <v>84</v>
      </c>
      <c r="F2833" s="11" t="s">
        <v>29</v>
      </c>
      <c r="G2833" s="11" t="s">
        <v>45</v>
      </c>
      <c r="H2833" s="11" t="s">
        <v>44</v>
      </c>
      <c r="I2833" s="11" t="s">
        <v>54</v>
      </c>
      <c r="J2833" s="11" t="s">
        <v>33</v>
      </c>
      <c r="K2833" s="11" t="s">
        <v>99</v>
      </c>
      <c r="L2833" s="9">
        <v>33317</v>
      </c>
      <c r="M2833" s="11" t="s">
        <v>35</v>
      </c>
      <c r="N2833" s="11" t="s">
        <v>36</v>
      </c>
      <c r="O2833" s="11" t="s">
        <v>37</v>
      </c>
      <c r="P2833" s="11" t="s">
        <v>76</v>
      </c>
      <c r="Q2833" s="11" t="s">
        <v>77</v>
      </c>
      <c r="R2833" s="11" cm="1">
        <f t="array" ref="R2833">_xlfn.IFS(Table3[[#This Row],[Performance Levels]]="Exceeds",4,Table3[[#This Row],[Performance Levels]]="Fully Meets",3,Table3[[#This Row],[Performance Levels]]="PIP",1,Table3[[#This Row],[Performance Levels]]="Needs Improvement",2)</f>
        <v>4</v>
      </c>
      <c r="S2833" s="11">
        <v>3</v>
      </c>
      <c r="T2833" s="11" t="str" cm="1">
        <f t="array" ref="T2833">_xlfn.IFS(S2833&lt;=2,"Excellent",S2833=3,"Average",S2833&lt;=5,"Poor")</f>
        <v>Average</v>
      </c>
      <c r="U2833" s="9">
        <v>44828</v>
      </c>
      <c r="V2833" s="11">
        <v>5</v>
      </c>
      <c r="W2833" s="11" t="str" cm="1">
        <f t="array" ref="W2833">_xlfn.IFS(S2833&lt;=2,"High",S2833=3,"Moderate",S2833&lt;=5,"Low")</f>
        <v>Moderate</v>
      </c>
      <c r="X2833" s="11">
        <v>4</v>
      </c>
      <c r="Y2833" s="11" t="str" cm="1">
        <f t="array" ref="Y2833">_xlfn.IFS(S2833&lt;=2,"High",S2833=3,"Moderate",S2833&lt;=5,"Low")</f>
        <v>Moderate</v>
      </c>
      <c r="Z2833" s="11">
        <v>4</v>
      </c>
      <c r="AA2833" s="11" t="str" cm="1">
        <f t="array" ref="AA2833">_xlfn.IFS(S2833&lt;=2,"High",S2833=3,"Moderate",S2833&lt;=5,"Low")</f>
        <v>Moderate</v>
      </c>
      <c r="AB2833" s="9">
        <v>44841</v>
      </c>
      <c r="AC2833" s="11" t="s">
        <v>40</v>
      </c>
      <c r="AD2833" s="11" t="s">
        <v>50</v>
      </c>
      <c r="AE2833" s="11" t="s">
        <v>51</v>
      </c>
      <c r="AF2833" s="11">
        <v>2</v>
      </c>
      <c r="AG2833" s="12">
        <v>966.67</v>
      </c>
      <c r="AH2833" s="11">
        <v>28</v>
      </c>
      <c r="AI2833" s="11" t="str" cm="1">
        <f t="array" ref="AI2833">_xlfn.IFS(AH2833&lt;=25,"Young",AH2833&lt;=50,"Adult",AH2833&gt;50,"Old")</f>
        <v>Adult</v>
      </c>
    </row>
    <row r="2834" spans="1:35" x14ac:dyDescent="0.35">
      <c r="A2834" s="7">
        <v>3413</v>
      </c>
      <c r="B2834" s="5">
        <v>43794</v>
      </c>
      <c r="C2834" s="6">
        <f t="shared" ca="1" si="44"/>
        <v>6.4861111111111107</v>
      </c>
      <c r="D2834" s="7" t="s">
        <v>105</v>
      </c>
      <c r="E2834" s="7" t="s">
        <v>43</v>
      </c>
      <c r="F2834" s="7" t="s">
        <v>29</v>
      </c>
      <c r="G2834" s="7" t="s">
        <v>30</v>
      </c>
      <c r="H2834" s="7" t="s">
        <v>55</v>
      </c>
      <c r="I2834" s="7" t="s">
        <v>32</v>
      </c>
      <c r="J2834" s="7" t="s">
        <v>33</v>
      </c>
      <c r="K2834" s="7" t="s">
        <v>69</v>
      </c>
      <c r="L2834" s="5">
        <v>22995</v>
      </c>
      <c r="M2834" s="7" t="s">
        <v>35</v>
      </c>
      <c r="N2834" s="7" t="s">
        <v>36</v>
      </c>
      <c r="O2834" s="7" t="s">
        <v>37</v>
      </c>
      <c r="P2834" s="7" t="s">
        <v>60</v>
      </c>
      <c r="Q2834" s="7" t="s">
        <v>39</v>
      </c>
      <c r="R2834" s="7" cm="1">
        <f t="array" ref="R2834">_xlfn.IFS(Table3[[#This Row],[Performance Levels]]="Exceeds",4,Table3[[#This Row],[Performance Levels]]="Fully Meets",3,Table3[[#This Row],[Performance Levels]]="PIP",1,Table3[[#This Row],[Performance Levels]]="Needs Improvement",2)</f>
        <v>3</v>
      </c>
      <c r="S2834" s="7">
        <v>5</v>
      </c>
      <c r="T2834" s="7" t="str" cm="1">
        <f t="array" ref="T2834">_xlfn.IFS(S2834&lt;=2,"Excellent",S2834=3,"Average",S2834&lt;=5,"Poor")</f>
        <v>Poor</v>
      </c>
      <c r="U2834" s="5">
        <v>44917</v>
      </c>
      <c r="V2834" s="7">
        <v>1</v>
      </c>
      <c r="W2834" s="7" t="str" cm="1">
        <f t="array" ref="W2834">_xlfn.IFS(S2834&lt;=2,"High",S2834=3,"Moderate",S2834&lt;=5,"Low")</f>
        <v>Low</v>
      </c>
      <c r="X2834" s="7">
        <v>2</v>
      </c>
      <c r="Y2834" s="7" t="str" cm="1">
        <f t="array" ref="Y2834">_xlfn.IFS(S2834&lt;=2,"High",S2834=3,"Moderate",S2834&lt;=5,"Low")</f>
        <v>Low</v>
      </c>
      <c r="Z2834" s="7">
        <v>5</v>
      </c>
      <c r="AA2834" s="7" t="str" cm="1">
        <f t="array" ref="AA2834">_xlfn.IFS(S2834&lt;=2,"High",S2834=3,"Moderate",S2834&lt;=5,"Low")</f>
        <v>Low</v>
      </c>
      <c r="AB2834" s="5">
        <v>45005</v>
      </c>
      <c r="AC2834" s="7" t="s">
        <v>49</v>
      </c>
      <c r="AD2834" s="7" t="s">
        <v>50</v>
      </c>
      <c r="AE2834" s="7" t="s">
        <v>72</v>
      </c>
      <c r="AF2834" s="7">
        <v>5</v>
      </c>
      <c r="AG2834" s="8">
        <v>394.1</v>
      </c>
      <c r="AH2834" s="7">
        <v>57</v>
      </c>
      <c r="AI2834" s="7" t="str" cm="1">
        <f t="array" ref="AI2834">_xlfn.IFS(AH2834&lt;=25,"Young",AH2834&lt;=50,"Adult",AH2834&gt;50,"Old")</f>
        <v>Old</v>
      </c>
    </row>
    <row r="2835" spans="1:35" x14ac:dyDescent="0.35">
      <c r="A2835" s="11">
        <v>3414</v>
      </c>
      <c r="B2835" s="9">
        <v>44715</v>
      </c>
      <c r="C2835" s="10">
        <f t="shared" ca="1" si="44"/>
        <v>3.963888888888889</v>
      </c>
      <c r="D2835" s="11" t="s">
        <v>27</v>
      </c>
      <c r="E2835" s="11" t="s">
        <v>86</v>
      </c>
      <c r="F2835" s="11" t="s">
        <v>29</v>
      </c>
      <c r="G2835" s="11" t="s">
        <v>30</v>
      </c>
      <c r="H2835" s="11" t="s">
        <v>31</v>
      </c>
      <c r="I2835" s="11" t="s">
        <v>32</v>
      </c>
      <c r="J2835" s="11" t="s">
        <v>33</v>
      </c>
      <c r="K2835" s="11" t="s">
        <v>64</v>
      </c>
      <c r="L2835" s="9">
        <v>35919</v>
      </c>
      <c r="M2835" s="11" t="s">
        <v>35</v>
      </c>
      <c r="N2835" s="11" t="s">
        <v>36</v>
      </c>
      <c r="O2835" s="11" t="s">
        <v>48</v>
      </c>
      <c r="P2835" s="11" t="s">
        <v>66</v>
      </c>
      <c r="Q2835" s="11" t="s">
        <v>77</v>
      </c>
      <c r="R2835" s="11" cm="1">
        <f t="array" ref="R2835">_xlfn.IFS(Table3[[#This Row],[Performance Levels]]="Exceeds",4,Table3[[#This Row],[Performance Levels]]="Fully Meets",3,Table3[[#This Row],[Performance Levels]]="PIP",1,Table3[[#This Row],[Performance Levels]]="Needs Improvement",2)</f>
        <v>4</v>
      </c>
      <c r="S2835" s="11">
        <v>3</v>
      </c>
      <c r="T2835" s="11" t="str" cm="1">
        <f t="array" ref="T2835">_xlfn.IFS(S2835&lt;=2,"Excellent",S2835=3,"Average",S2835&lt;=5,"Poor")</f>
        <v>Average</v>
      </c>
      <c r="U2835" s="9">
        <v>44963</v>
      </c>
      <c r="V2835" s="11">
        <v>5</v>
      </c>
      <c r="W2835" s="11" t="str" cm="1">
        <f t="array" ref="W2835">_xlfn.IFS(S2835&lt;=2,"High",S2835=3,"Moderate",S2835&lt;=5,"Low")</f>
        <v>Moderate</v>
      </c>
      <c r="X2835" s="11">
        <v>2</v>
      </c>
      <c r="Y2835" s="11" t="str" cm="1">
        <f t="array" ref="Y2835">_xlfn.IFS(S2835&lt;=2,"High",S2835=3,"Moderate",S2835&lt;=5,"Low")</f>
        <v>Moderate</v>
      </c>
      <c r="Z2835" s="11">
        <v>4</v>
      </c>
      <c r="AA2835" s="11" t="str" cm="1">
        <f t="array" ref="AA2835">_xlfn.IFS(S2835&lt;=2,"High",S2835=3,"Moderate",S2835&lt;=5,"Low")</f>
        <v>Moderate</v>
      </c>
      <c r="AB2835" s="9">
        <v>45130</v>
      </c>
      <c r="AC2835" s="11" t="s">
        <v>61</v>
      </c>
      <c r="AD2835" s="11" t="s">
        <v>50</v>
      </c>
      <c r="AE2835" s="11" t="s">
        <v>51</v>
      </c>
      <c r="AF2835" s="11">
        <v>2</v>
      </c>
      <c r="AG2835" s="12">
        <v>616.09</v>
      </c>
      <c r="AH2835" s="11">
        <v>24</v>
      </c>
      <c r="AI2835" s="11" t="str" cm="1">
        <f t="array" ref="AI2835">_xlfn.IFS(AH2835&lt;=25,"Young",AH2835&lt;=50,"Adult",AH2835&gt;50,"Old")</f>
        <v>Young</v>
      </c>
    </row>
    <row r="2836" spans="1:35" x14ac:dyDescent="0.35">
      <c r="A2836" s="7">
        <v>3415</v>
      </c>
      <c r="B2836" s="5">
        <v>44813</v>
      </c>
      <c r="C2836" s="6">
        <f t="shared" ca="1" si="44"/>
        <v>3.6972222222222224</v>
      </c>
      <c r="D2836" s="7" t="s">
        <v>27</v>
      </c>
      <c r="E2836" s="7" t="s">
        <v>63</v>
      </c>
      <c r="F2836" s="7" t="s">
        <v>107</v>
      </c>
      <c r="G2836" s="7" t="s">
        <v>54</v>
      </c>
      <c r="H2836" s="7" t="s">
        <v>44</v>
      </c>
      <c r="I2836" s="7" t="s">
        <v>45</v>
      </c>
      <c r="J2836" s="7" t="s">
        <v>33</v>
      </c>
      <c r="K2836" s="7" t="s">
        <v>88</v>
      </c>
      <c r="L2836" s="5">
        <v>27316</v>
      </c>
      <c r="M2836" s="7" t="s">
        <v>35</v>
      </c>
      <c r="N2836" s="7" t="s">
        <v>47</v>
      </c>
      <c r="O2836" s="7" t="s">
        <v>48</v>
      </c>
      <c r="P2836" s="7" t="s">
        <v>38</v>
      </c>
      <c r="Q2836" s="7" t="s">
        <v>39</v>
      </c>
      <c r="R2836" s="7" cm="1">
        <f t="array" ref="R2836">_xlfn.IFS(Table3[[#This Row],[Performance Levels]]="Exceeds",4,Table3[[#This Row],[Performance Levels]]="Fully Meets",3,Table3[[#This Row],[Performance Levels]]="PIP",1,Table3[[#This Row],[Performance Levels]]="Needs Improvement",2)</f>
        <v>3</v>
      </c>
      <c r="S2836" s="7">
        <v>3</v>
      </c>
      <c r="T2836" s="7" t="str" cm="1">
        <f t="array" ref="T2836">_xlfn.IFS(S2836&lt;=2,"Excellent",S2836=3,"Average",S2836&lt;=5,"Poor")</f>
        <v>Average</v>
      </c>
      <c r="U2836" s="5">
        <v>45085</v>
      </c>
      <c r="V2836" s="7">
        <v>2</v>
      </c>
      <c r="W2836" s="7" t="str" cm="1">
        <f t="array" ref="W2836">_xlfn.IFS(S2836&lt;=2,"High",S2836=3,"Moderate",S2836&lt;=5,"Low")</f>
        <v>Moderate</v>
      </c>
      <c r="X2836" s="7">
        <v>5</v>
      </c>
      <c r="Y2836" s="7" t="str" cm="1">
        <f t="array" ref="Y2836">_xlfn.IFS(S2836&lt;=2,"High",S2836=3,"Moderate",S2836&lt;=5,"Low")</f>
        <v>Moderate</v>
      </c>
      <c r="Z2836" s="7">
        <v>1</v>
      </c>
      <c r="AA2836" s="7" t="str" cm="1">
        <f t="array" ref="AA2836">_xlfn.IFS(S2836&lt;=2,"High",S2836=3,"Moderate",S2836&lt;=5,"Low")</f>
        <v>Moderate</v>
      </c>
      <c r="AB2836" s="5">
        <v>44820</v>
      </c>
      <c r="AC2836" s="7" t="s">
        <v>40</v>
      </c>
      <c r="AD2836" s="7" t="s">
        <v>41</v>
      </c>
      <c r="AE2836" s="7" t="s">
        <v>62</v>
      </c>
      <c r="AF2836" s="7">
        <v>4</v>
      </c>
      <c r="AG2836" s="8">
        <v>103.35</v>
      </c>
      <c r="AH2836" s="7">
        <v>48</v>
      </c>
      <c r="AI2836" s="7" t="str" cm="1">
        <f t="array" ref="AI2836">_xlfn.IFS(AH2836&lt;=25,"Young",AH2836&lt;=50,"Adult",AH2836&gt;50,"Old")</f>
        <v>Adult</v>
      </c>
    </row>
    <row r="2837" spans="1:35" x14ac:dyDescent="0.35">
      <c r="A2837" s="11">
        <v>3416</v>
      </c>
      <c r="B2837" s="9">
        <v>44106</v>
      </c>
      <c r="C2837" s="10">
        <f t="shared" ca="1" si="44"/>
        <v>5.6333333333333337</v>
      </c>
      <c r="D2837" s="11" t="s">
        <v>27</v>
      </c>
      <c r="E2837" s="11" t="s">
        <v>68</v>
      </c>
      <c r="F2837" s="11" t="s">
        <v>29</v>
      </c>
      <c r="G2837" s="11" t="s">
        <v>54</v>
      </c>
      <c r="H2837" s="11" t="s">
        <v>55</v>
      </c>
      <c r="I2837" s="11" t="s">
        <v>45</v>
      </c>
      <c r="J2837" s="11" t="s">
        <v>33</v>
      </c>
      <c r="K2837" s="11" t="s">
        <v>34</v>
      </c>
      <c r="L2837" s="9">
        <v>33956</v>
      </c>
      <c r="M2837" s="11" t="s">
        <v>35</v>
      </c>
      <c r="N2837" s="11" t="s">
        <v>47</v>
      </c>
      <c r="O2837" s="11" t="s">
        <v>83</v>
      </c>
      <c r="P2837" s="11" t="s">
        <v>66</v>
      </c>
      <c r="Q2837" s="11" t="s">
        <v>39</v>
      </c>
      <c r="R2837" s="11" cm="1">
        <f t="array" ref="R2837">_xlfn.IFS(Table3[[#This Row],[Performance Levels]]="Exceeds",4,Table3[[#This Row],[Performance Levels]]="Fully Meets",3,Table3[[#This Row],[Performance Levels]]="PIP",1,Table3[[#This Row],[Performance Levels]]="Needs Improvement",2)</f>
        <v>3</v>
      </c>
      <c r="S2837" s="11">
        <v>2</v>
      </c>
      <c r="T2837" s="11" t="str" cm="1">
        <f t="array" ref="T2837">_xlfn.IFS(S2837&lt;=2,"Excellent",S2837=3,"Average",S2837&lt;=5,"Poor")</f>
        <v>Excellent</v>
      </c>
      <c r="U2837" s="9">
        <v>44799</v>
      </c>
      <c r="V2837" s="11">
        <v>1</v>
      </c>
      <c r="W2837" s="11" t="str" cm="1">
        <f t="array" ref="W2837">_xlfn.IFS(S2837&lt;=2,"High",S2837=3,"Moderate",S2837&lt;=5,"Low")</f>
        <v>High</v>
      </c>
      <c r="X2837" s="11">
        <v>2</v>
      </c>
      <c r="Y2837" s="11" t="str" cm="1">
        <f t="array" ref="Y2837">_xlfn.IFS(S2837&lt;=2,"High",S2837=3,"Moderate",S2837&lt;=5,"Low")</f>
        <v>High</v>
      </c>
      <c r="Z2837" s="11">
        <v>1</v>
      </c>
      <c r="AA2837" s="11" t="str" cm="1">
        <f t="array" ref="AA2837">_xlfn.IFS(S2837&lt;=2,"High",S2837=3,"Moderate",S2837&lt;=5,"Low")</f>
        <v>High</v>
      </c>
      <c r="AB2837" s="9">
        <v>44975</v>
      </c>
      <c r="AC2837" s="11" t="s">
        <v>40</v>
      </c>
      <c r="AD2837" s="11" t="s">
        <v>50</v>
      </c>
      <c r="AE2837" s="11" t="s">
        <v>51</v>
      </c>
      <c r="AF2837" s="11">
        <v>5</v>
      </c>
      <c r="AG2837" s="12">
        <v>488.05</v>
      </c>
      <c r="AH2837" s="11">
        <v>28</v>
      </c>
      <c r="AI2837" s="11" t="str" cm="1">
        <f t="array" ref="AI2837">_xlfn.IFS(AH2837&lt;=25,"Young",AH2837&lt;=50,"Adult",AH2837&gt;50,"Old")</f>
        <v>Adult</v>
      </c>
    </row>
    <row r="2838" spans="1:35" x14ac:dyDescent="0.35">
      <c r="A2838" s="7">
        <v>3417</v>
      </c>
      <c r="B2838" s="5">
        <v>44599</v>
      </c>
      <c r="C2838" s="6">
        <f t="shared" ca="1" si="44"/>
        <v>4.2861111111111114</v>
      </c>
      <c r="D2838" s="7" t="s">
        <v>27</v>
      </c>
      <c r="E2838" s="7" t="s">
        <v>28</v>
      </c>
      <c r="F2838" s="7" t="s">
        <v>29</v>
      </c>
      <c r="G2838" s="7" t="s">
        <v>45</v>
      </c>
      <c r="H2838" s="7" t="s">
        <v>44</v>
      </c>
      <c r="I2838" s="7" t="s">
        <v>45</v>
      </c>
      <c r="J2838" s="7" t="s">
        <v>33</v>
      </c>
      <c r="K2838" s="7" t="s">
        <v>88</v>
      </c>
      <c r="L2838" s="5">
        <v>36795</v>
      </c>
      <c r="M2838" s="7" t="s">
        <v>35</v>
      </c>
      <c r="N2838" s="7" t="s">
        <v>36</v>
      </c>
      <c r="O2838" s="7" t="s">
        <v>59</v>
      </c>
      <c r="P2838" s="7" t="s">
        <v>38</v>
      </c>
      <c r="Q2838" s="7" t="s">
        <v>39</v>
      </c>
      <c r="R2838" s="7" cm="1">
        <f t="array" ref="R2838">_xlfn.IFS(Table3[[#This Row],[Performance Levels]]="Exceeds",4,Table3[[#This Row],[Performance Levels]]="Fully Meets",3,Table3[[#This Row],[Performance Levels]]="PIP",1,Table3[[#This Row],[Performance Levels]]="Needs Improvement",2)</f>
        <v>3</v>
      </c>
      <c r="S2838" s="7">
        <v>1</v>
      </c>
      <c r="T2838" s="7" t="str" cm="1">
        <f t="array" ref="T2838">_xlfn.IFS(S2838&lt;=2,"Excellent",S2838=3,"Average",S2838&lt;=5,"Poor")</f>
        <v>Excellent</v>
      </c>
      <c r="U2838" s="5">
        <v>45067</v>
      </c>
      <c r="V2838" s="7">
        <v>2</v>
      </c>
      <c r="W2838" s="7" t="str" cm="1">
        <f t="array" ref="W2838">_xlfn.IFS(S2838&lt;=2,"High",S2838=3,"Moderate",S2838&lt;=5,"Low")</f>
        <v>High</v>
      </c>
      <c r="X2838" s="7">
        <v>5</v>
      </c>
      <c r="Y2838" s="7" t="str" cm="1">
        <f t="array" ref="Y2838">_xlfn.IFS(S2838&lt;=2,"High",S2838=3,"Moderate",S2838&lt;=5,"Low")</f>
        <v>High</v>
      </c>
      <c r="Z2838" s="7">
        <v>5</v>
      </c>
      <c r="AA2838" s="7" t="str" cm="1">
        <f t="array" ref="AA2838">_xlfn.IFS(S2838&lt;=2,"High",S2838=3,"Moderate",S2838&lt;=5,"Low")</f>
        <v>High</v>
      </c>
      <c r="AB2838" s="5">
        <v>44995</v>
      </c>
      <c r="AC2838" s="7" t="s">
        <v>61</v>
      </c>
      <c r="AD2838" s="7" t="s">
        <v>50</v>
      </c>
      <c r="AE2838" s="7" t="s">
        <v>51</v>
      </c>
      <c r="AF2838" s="7">
        <v>5</v>
      </c>
      <c r="AG2838" s="8">
        <v>906.21</v>
      </c>
      <c r="AH2838" s="7">
        <v>22</v>
      </c>
      <c r="AI2838" s="7" t="str" cm="1">
        <f t="array" ref="AI2838">_xlfn.IFS(AH2838&lt;=25,"Young",AH2838&lt;=50,"Adult",AH2838&gt;50,"Old")</f>
        <v>Young</v>
      </c>
    </row>
    <row r="2839" spans="1:35" x14ac:dyDescent="0.35">
      <c r="A2839" s="11">
        <v>3418</v>
      </c>
      <c r="B2839" s="9">
        <v>44848</v>
      </c>
      <c r="C2839" s="10">
        <f t="shared" ca="1" si="44"/>
        <v>3.6</v>
      </c>
      <c r="D2839" s="11" t="s">
        <v>27</v>
      </c>
      <c r="E2839" s="11" t="s">
        <v>43</v>
      </c>
      <c r="F2839" s="11" t="s">
        <v>29</v>
      </c>
      <c r="G2839" s="11" t="s">
        <v>45</v>
      </c>
      <c r="H2839" s="11" t="s">
        <v>55</v>
      </c>
      <c r="I2839" s="11" t="s">
        <v>32</v>
      </c>
      <c r="J2839" s="11" t="s">
        <v>33</v>
      </c>
      <c r="K2839" s="11" t="s">
        <v>64</v>
      </c>
      <c r="L2839" s="9">
        <v>35289</v>
      </c>
      <c r="M2839" s="11" t="s">
        <v>35</v>
      </c>
      <c r="N2839" s="11" t="s">
        <v>36</v>
      </c>
      <c r="O2839" s="11" t="s">
        <v>83</v>
      </c>
      <c r="P2839" s="11" t="s">
        <v>38</v>
      </c>
      <c r="Q2839" s="11" t="s">
        <v>39</v>
      </c>
      <c r="R2839" s="11" cm="1">
        <f t="array" ref="R2839">_xlfn.IFS(Table3[[#This Row],[Performance Levels]]="Exceeds",4,Table3[[#This Row],[Performance Levels]]="Fully Meets",3,Table3[[#This Row],[Performance Levels]]="PIP",1,Table3[[#This Row],[Performance Levels]]="Needs Improvement",2)</f>
        <v>3</v>
      </c>
      <c r="S2839" s="11">
        <v>4</v>
      </c>
      <c r="T2839" s="11" t="str" cm="1">
        <f t="array" ref="T2839">_xlfn.IFS(S2839&lt;=2,"Excellent",S2839=3,"Average",S2839&lt;=5,"Poor")</f>
        <v>Poor</v>
      </c>
      <c r="U2839" s="9">
        <v>45103</v>
      </c>
      <c r="V2839" s="11">
        <v>5</v>
      </c>
      <c r="W2839" s="11" t="str" cm="1">
        <f t="array" ref="W2839">_xlfn.IFS(S2839&lt;=2,"High",S2839=3,"Moderate",S2839&lt;=5,"Low")</f>
        <v>Low</v>
      </c>
      <c r="X2839" s="11">
        <v>3</v>
      </c>
      <c r="Y2839" s="11" t="str" cm="1">
        <f t="array" ref="Y2839">_xlfn.IFS(S2839&lt;=2,"High",S2839=3,"Moderate",S2839&lt;=5,"Low")</f>
        <v>Low</v>
      </c>
      <c r="Z2839" s="11">
        <v>4</v>
      </c>
      <c r="AA2839" s="11" t="str" cm="1">
        <f t="array" ref="AA2839">_xlfn.IFS(S2839&lt;=2,"High",S2839=3,"Moderate",S2839&lt;=5,"Low")</f>
        <v>Low</v>
      </c>
      <c r="AB2839" s="9">
        <v>45092</v>
      </c>
      <c r="AC2839" s="11" t="s">
        <v>67</v>
      </c>
      <c r="AD2839" s="11" t="s">
        <v>41</v>
      </c>
      <c r="AE2839" s="11" t="s">
        <v>62</v>
      </c>
      <c r="AF2839" s="11">
        <v>4</v>
      </c>
      <c r="AG2839" s="12">
        <v>397.08</v>
      </c>
      <c r="AH2839" s="11">
        <v>26</v>
      </c>
      <c r="AI2839" s="11" t="str" cm="1">
        <f t="array" ref="AI2839">_xlfn.IFS(AH2839&lt;=25,"Young",AH2839&lt;=50,"Adult",AH2839&gt;50,"Old")</f>
        <v>Adult</v>
      </c>
    </row>
    <row r="2840" spans="1:35" x14ac:dyDescent="0.35">
      <c r="A2840" s="7">
        <v>3419</v>
      </c>
      <c r="B2840" s="5">
        <v>43752</v>
      </c>
      <c r="C2840" s="6">
        <f t="shared" ca="1" si="44"/>
        <v>6.6</v>
      </c>
      <c r="D2840" s="7" t="s">
        <v>27</v>
      </c>
      <c r="E2840" s="7" t="s">
        <v>86</v>
      </c>
      <c r="F2840" s="7" t="s">
        <v>29</v>
      </c>
      <c r="G2840" s="7" t="s">
        <v>30</v>
      </c>
      <c r="H2840" s="7" t="s">
        <v>31</v>
      </c>
      <c r="I2840" s="7" t="s">
        <v>32</v>
      </c>
      <c r="J2840" s="7" t="s">
        <v>33</v>
      </c>
      <c r="K2840" s="7" t="s">
        <v>64</v>
      </c>
      <c r="L2840" s="5">
        <v>19333</v>
      </c>
      <c r="M2840" s="7" t="s">
        <v>35</v>
      </c>
      <c r="N2840" s="7" t="s">
        <v>36</v>
      </c>
      <c r="O2840" s="7" t="s">
        <v>71</v>
      </c>
      <c r="P2840" s="7" t="s">
        <v>76</v>
      </c>
      <c r="Q2840" s="7" t="s">
        <v>39</v>
      </c>
      <c r="R2840" s="7" cm="1">
        <f t="array" ref="R2840">_xlfn.IFS(Table3[[#This Row],[Performance Levels]]="Exceeds",4,Table3[[#This Row],[Performance Levels]]="Fully Meets",3,Table3[[#This Row],[Performance Levels]]="PIP",1,Table3[[#This Row],[Performance Levels]]="Needs Improvement",2)</f>
        <v>3</v>
      </c>
      <c r="S2840" s="7">
        <v>2</v>
      </c>
      <c r="T2840" s="7" t="str" cm="1">
        <f t="array" ref="T2840">_xlfn.IFS(S2840&lt;=2,"Excellent",S2840=3,"Average",S2840&lt;=5,"Poor")</f>
        <v>Excellent</v>
      </c>
      <c r="U2840" s="5">
        <v>44890</v>
      </c>
      <c r="V2840" s="7">
        <v>2</v>
      </c>
      <c r="W2840" s="7" t="str" cm="1">
        <f t="array" ref="W2840">_xlfn.IFS(S2840&lt;=2,"High",S2840=3,"Moderate",S2840&lt;=5,"Low")</f>
        <v>High</v>
      </c>
      <c r="X2840" s="7">
        <v>5</v>
      </c>
      <c r="Y2840" s="7" t="str" cm="1">
        <f t="array" ref="Y2840">_xlfn.IFS(S2840&lt;=2,"High",S2840=3,"Moderate",S2840&lt;=5,"Low")</f>
        <v>High</v>
      </c>
      <c r="Z2840" s="7">
        <v>2</v>
      </c>
      <c r="AA2840" s="7" t="str" cm="1">
        <f t="array" ref="AA2840">_xlfn.IFS(S2840&lt;=2,"High",S2840=3,"Moderate",S2840&lt;=5,"Low")</f>
        <v>High</v>
      </c>
      <c r="AB2840" s="5">
        <v>45064</v>
      </c>
      <c r="AC2840" s="7" t="s">
        <v>61</v>
      </c>
      <c r="AD2840" s="7" t="s">
        <v>50</v>
      </c>
      <c r="AE2840" s="7" t="s">
        <v>72</v>
      </c>
      <c r="AF2840" s="7">
        <v>3</v>
      </c>
      <c r="AG2840" s="8">
        <v>999.72</v>
      </c>
      <c r="AH2840" s="7">
        <v>67</v>
      </c>
      <c r="AI2840" s="7" t="str" cm="1">
        <f t="array" ref="AI2840">_xlfn.IFS(AH2840&lt;=25,"Young",AH2840&lt;=50,"Adult",AH2840&gt;50,"Old")</f>
        <v>Old</v>
      </c>
    </row>
    <row r="2841" spans="1:35" x14ac:dyDescent="0.35">
      <c r="A2841" s="11">
        <v>3420</v>
      </c>
      <c r="B2841" s="9">
        <v>44114</v>
      </c>
      <c r="C2841" s="10">
        <f t="shared" ca="1" si="44"/>
        <v>5.6111111111111107</v>
      </c>
      <c r="D2841" s="11" t="s">
        <v>27</v>
      </c>
      <c r="E2841" s="11" t="s">
        <v>80</v>
      </c>
      <c r="F2841" s="11" t="s">
        <v>29</v>
      </c>
      <c r="G2841" s="11" t="s">
        <v>30</v>
      </c>
      <c r="H2841" s="11" t="s">
        <v>44</v>
      </c>
      <c r="I2841" s="11" t="s">
        <v>54</v>
      </c>
      <c r="J2841" s="11" t="s">
        <v>33</v>
      </c>
      <c r="K2841" s="11" t="s">
        <v>69</v>
      </c>
      <c r="L2841" s="9">
        <v>52819</v>
      </c>
      <c r="M2841" s="11" t="s">
        <v>35</v>
      </c>
      <c r="N2841" s="11" t="s">
        <v>36</v>
      </c>
      <c r="O2841" s="11" t="s">
        <v>59</v>
      </c>
      <c r="P2841" s="11" t="s">
        <v>66</v>
      </c>
      <c r="Q2841" s="11" t="s">
        <v>39</v>
      </c>
      <c r="R2841" s="11" cm="1">
        <f t="array" ref="R2841">_xlfn.IFS(Table3[[#This Row],[Performance Levels]]="Exceeds",4,Table3[[#This Row],[Performance Levels]]="Fully Meets",3,Table3[[#This Row],[Performance Levels]]="PIP",1,Table3[[#This Row],[Performance Levels]]="Needs Improvement",2)</f>
        <v>3</v>
      </c>
      <c r="S2841" s="11">
        <v>2</v>
      </c>
      <c r="T2841" s="11" t="str" cm="1">
        <f t="array" ref="T2841">_xlfn.IFS(S2841&lt;=2,"Excellent",S2841=3,"Average",S2841&lt;=5,"Poor")</f>
        <v>Excellent</v>
      </c>
      <c r="U2841" s="9">
        <v>44993</v>
      </c>
      <c r="V2841" s="11">
        <v>2</v>
      </c>
      <c r="W2841" s="11" t="str" cm="1">
        <f t="array" ref="W2841">_xlfn.IFS(S2841&lt;=2,"High",S2841=3,"Moderate",S2841&lt;=5,"Low")</f>
        <v>High</v>
      </c>
      <c r="X2841" s="11">
        <v>3</v>
      </c>
      <c r="Y2841" s="11" t="str" cm="1">
        <f t="array" ref="Y2841">_xlfn.IFS(S2841&lt;=2,"High",S2841=3,"Moderate",S2841&lt;=5,"Low")</f>
        <v>High</v>
      </c>
      <c r="Z2841" s="11">
        <v>3</v>
      </c>
      <c r="AA2841" s="11" t="str" cm="1">
        <f t="array" ref="AA2841">_xlfn.IFS(S2841&lt;=2,"High",S2841=3,"Moderate",S2841&lt;=5,"Low")</f>
        <v>High</v>
      </c>
      <c r="AB2841" s="9">
        <v>44910</v>
      </c>
      <c r="AC2841" s="11" t="s">
        <v>61</v>
      </c>
      <c r="AD2841" s="11" t="s">
        <v>50</v>
      </c>
      <c r="AE2841" s="11" t="s">
        <v>72</v>
      </c>
      <c r="AF2841" s="11">
        <v>2</v>
      </c>
      <c r="AG2841" s="12">
        <v>489.02</v>
      </c>
      <c r="AH2841" s="11">
        <v>76</v>
      </c>
      <c r="AI2841" s="11" t="str" cm="1">
        <f t="array" ref="AI2841">_xlfn.IFS(AH2841&lt;=25,"Young",AH2841&lt;=50,"Adult",AH2841&gt;50,"Old")</f>
        <v>Old</v>
      </c>
    </row>
    <row r="2842" spans="1:35" x14ac:dyDescent="0.35">
      <c r="A2842" s="7">
        <v>3421</v>
      </c>
      <c r="B2842" s="5">
        <v>44690</v>
      </c>
      <c r="C2842" s="6">
        <f t="shared" ca="1" si="44"/>
        <v>4.0305555555555559</v>
      </c>
      <c r="D2842" s="7" t="s">
        <v>27</v>
      </c>
      <c r="E2842" s="7" t="s">
        <v>53</v>
      </c>
      <c r="F2842" s="7" t="s">
        <v>29</v>
      </c>
      <c r="G2842" s="7" t="s">
        <v>45</v>
      </c>
      <c r="H2842" s="7" t="s">
        <v>44</v>
      </c>
      <c r="I2842" s="7" t="s">
        <v>45</v>
      </c>
      <c r="J2842" s="7" t="s">
        <v>33</v>
      </c>
      <c r="K2842" s="7" t="s">
        <v>102</v>
      </c>
      <c r="L2842" s="5">
        <v>21712</v>
      </c>
      <c r="M2842" s="7" t="s">
        <v>35</v>
      </c>
      <c r="N2842" s="7" t="s">
        <v>36</v>
      </c>
      <c r="O2842" s="7" t="s">
        <v>59</v>
      </c>
      <c r="P2842" s="7" t="s">
        <v>76</v>
      </c>
      <c r="Q2842" s="7" t="s">
        <v>39</v>
      </c>
      <c r="R2842" s="7" cm="1">
        <f t="array" ref="R2842">_xlfn.IFS(Table3[[#This Row],[Performance Levels]]="Exceeds",4,Table3[[#This Row],[Performance Levels]]="Fully Meets",3,Table3[[#This Row],[Performance Levels]]="PIP",1,Table3[[#This Row],[Performance Levels]]="Needs Improvement",2)</f>
        <v>3</v>
      </c>
      <c r="S2842" s="7">
        <v>1</v>
      </c>
      <c r="T2842" s="7" t="str" cm="1">
        <f t="array" ref="T2842">_xlfn.IFS(S2842&lt;=2,"Excellent",S2842=3,"Average",S2842&lt;=5,"Poor")</f>
        <v>Excellent</v>
      </c>
      <c r="U2842" s="5">
        <v>44972</v>
      </c>
      <c r="V2842" s="7">
        <v>5</v>
      </c>
      <c r="W2842" s="7" t="str" cm="1">
        <f t="array" ref="W2842">_xlfn.IFS(S2842&lt;=2,"High",S2842=3,"Moderate",S2842&lt;=5,"Low")</f>
        <v>High</v>
      </c>
      <c r="X2842" s="7">
        <v>4</v>
      </c>
      <c r="Y2842" s="7" t="str" cm="1">
        <f t="array" ref="Y2842">_xlfn.IFS(S2842&lt;=2,"High",S2842=3,"Moderate",S2842&lt;=5,"Low")</f>
        <v>High</v>
      </c>
      <c r="Z2842" s="7">
        <v>2</v>
      </c>
      <c r="AA2842" s="7" t="str" cm="1">
        <f t="array" ref="AA2842">_xlfn.IFS(S2842&lt;=2,"High",S2842=3,"Moderate",S2842&lt;=5,"Low")</f>
        <v>High</v>
      </c>
      <c r="AB2842" s="5">
        <v>44948</v>
      </c>
      <c r="AC2842" s="7" t="s">
        <v>49</v>
      </c>
      <c r="AD2842" s="7" t="s">
        <v>50</v>
      </c>
      <c r="AE2842" s="7" t="s">
        <v>72</v>
      </c>
      <c r="AF2842" s="7">
        <v>1</v>
      </c>
      <c r="AG2842" s="8">
        <v>786.71</v>
      </c>
      <c r="AH2842" s="7">
        <v>63</v>
      </c>
      <c r="AI2842" s="7" t="str" cm="1">
        <f t="array" ref="AI2842">_xlfn.IFS(AH2842&lt;=25,"Young",AH2842&lt;=50,"Adult",AH2842&gt;50,"Old")</f>
        <v>Old</v>
      </c>
    </row>
    <row r="2843" spans="1:35" x14ac:dyDescent="0.35">
      <c r="A2843" s="11">
        <v>3423</v>
      </c>
      <c r="B2843" s="9">
        <v>44193</v>
      </c>
      <c r="C2843" s="10">
        <f t="shared" ca="1" si="44"/>
        <v>5.3944444444444448</v>
      </c>
      <c r="D2843" s="11" t="s">
        <v>27</v>
      </c>
      <c r="E2843" s="11" t="s">
        <v>84</v>
      </c>
      <c r="F2843" s="11" t="s">
        <v>29</v>
      </c>
      <c r="G2843" s="11" t="s">
        <v>45</v>
      </c>
      <c r="H2843" s="11" t="s">
        <v>44</v>
      </c>
      <c r="I2843" s="11" t="s">
        <v>54</v>
      </c>
      <c r="J2843" s="11" t="s">
        <v>33</v>
      </c>
      <c r="K2843" s="11" t="s">
        <v>78</v>
      </c>
      <c r="L2843" s="9">
        <v>37052</v>
      </c>
      <c r="M2843" s="11" t="s">
        <v>35</v>
      </c>
      <c r="N2843" s="11" t="s">
        <v>47</v>
      </c>
      <c r="O2843" s="11" t="s">
        <v>71</v>
      </c>
      <c r="P2843" s="11" t="s">
        <v>38</v>
      </c>
      <c r="Q2843" s="11" t="s">
        <v>39</v>
      </c>
      <c r="R2843" s="11" cm="1">
        <f t="array" ref="R2843">_xlfn.IFS(Table3[[#This Row],[Performance Levels]]="Exceeds",4,Table3[[#This Row],[Performance Levels]]="Fully Meets",3,Table3[[#This Row],[Performance Levels]]="PIP",1,Table3[[#This Row],[Performance Levels]]="Needs Improvement",2)</f>
        <v>3</v>
      </c>
      <c r="S2843" s="11">
        <v>3</v>
      </c>
      <c r="T2843" s="11" t="str" cm="1">
        <f t="array" ref="T2843">_xlfn.IFS(S2843&lt;=2,"Excellent",S2843=3,"Average",S2843&lt;=5,"Poor")</f>
        <v>Average</v>
      </c>
      <c r="U2843" s="9">
        <v>44823</v>
      </c>
      <c r="V2843" s="11">
        <v>4</v>
      </c>
      <c r="W2843" s="11" t="str" cm="1">
        <f t="array" ref="W2843">_xlfn.IFS(S2843&lt;=2,"High",S2843=3,"Moderate",S2843&lt;=5,"Low")</f>
        <v>Moderate</v>
      </c>
      <c r="X2843" s="11">
        <v>5</v>
      </c>
      <c r="Y2843" s="11" t="str" cm="1">
        <f t="array" ref="Y2843">_xlfn.IFS(S2843&lt;=2,"High",S2843=3,"Moderate",S2843&lt;=5,"Low")</f>
        <v>Moderate</v>
      </c>
      <c r="Z2843" s="11">
        <v>3</v>
      </c>
      <c r="AA2843" s="11" t="str" cm="1">
        <f t="array" ref="AA2843">_xlfn.IFS(S2843&lt;=2,"High",S2843=3,"Moderate",S2843&lt;=5,"Low")</f>
        <v>Moderate</v>
      </c>
      <c r="AB2843" s="9">
        <v>44848</v>
      </c>
      <c r="AC2843" s="11" t="s">
        <v>67</v>
      </c>
      <c r="AD2843" s="11" t="s">
        <v>50</v>
      </c>
      <c r="AE2843" s="11" t="s">
        <v>62</v>
      </c>
      <c r="AF2843" s="11">
        <v>1</v>
      </c>
      <c r="AG2843" s="12">
        <v>439.65</v>
      </c>
      <c r="AH2843" s="11">
        <v>19</v>
      </c>
      <c r="AI2843" s="11" t="str" cm="1">
        <f t="array" ref="AI2843">_xlfn.IFS(AH2843&lt;=25,"Young",AH2843&lt;=50,"Adult",AH2843&gt;50,"Old")</f>
        <v>Young</v>
      </c>
    </row>
    <row r="2844" spans="1:35" x14ac:dyDescent="0.35">
      <c r="A2844" s="7">
        <v>3424</v>
      </c>
      <c r="B2844" s="5">
        <v>44174</v>
      </c>
      <c r="C2844" s="6">
        <f t="shared" ca="1" si="44"/>
        <v>5.447222222222222</v>
      </c>
      <c r="D2844" s="7" t="s">
        <v>27</v>
      </c>
      <c r="E2844" s="7" t="s">
        <v>63</v>
      </c>
      <c r="F2844" s="7" t="s">
        <v>107</v>
      </c>
      <c r="G2844" s="7" t="s">
        <v>30</v>
      </c>
      <c r="H2844" s="7" t="s">
        <v>55</v>
      </c>
      <c r="I2844" s="7" t="s">
        <v>32</v>
      </c>
      <c r="J2844" s="7" t="s">
        <v>33</v>
      </c>
      <c r="K2844" s="7" t="s">
        <v>100</v>
      </c>
      <c r="L2844" s="5">
        <v>35457</v>
      </c>
      <c r="M2844" s="7" t="s">
        <v>35</v>
      </c>
      <c r="N2844" s="7" t="s">
        <v>47</v>
      </c>
      <c r="O2844" s="7" t="s">
        <v>37</v>
      </c>
      <c r="P2844" s="7" t="s">
        <v>60</v>
      </c>
      <c r="Q2844" s="7" t="s">
        <v>39</v>
      </c>
      <c r="R2844" s="7" cm="1">
        <f t="array" ref="R2844">_xlfn.IFS(Table3[[#This Row],[Performance Levels]]="Exceeds",4,Table3[[#This Row],[Performance Levels]]="Fully Meets",3,Table3[[#This Row],[Performance Levels]]="PIP",1,Table3[[#This Row],[Performance Levels]]="Needs Improvement",2)</f>
        <v>3</v>
      </c>
      <c r="S2844" s="7">
        <v>2</v>
      </c>
      <c r="T2844" s="7" t="str" cm="1">
        <f t="array" ref="T2844">_xlfn.IFS(S2844&lt;=2,"Excellent",S2844=3,"Average",S2844&lt;=5,"Poor")</f>
        <v>Excellent</v>
      </c>
      <c r="U2844" s="5">
        <v>44999</v>
      </c>
      <c r="V2844" s="7">
        <v>2</v>
      </c>
      <c r="W2844" s="7" t="str" cm="1">
        <f t="array" ref="W2844">_xlfn.IFS(S2844&lt;=2,"High",S2844=3,"Moderate",S2844&lt;=5,"Low")</f>
        <v>High</v>
      </c>
      <c r="X2844" s="7">
        <v>4</v>
      </c>
      <c r="Y2844" s="7" t="str" cm="1">
        <f t="array" ref="Y2844">_xlfn.IFS(S2844&lt;=2,"High",S2844=3,"Moderate",S2844&lt;=5,"Low")</f>
        <v>High</v>
      </c>
      <c r="Z2844" s="7">
        <v>5</v>
      </c>
      <c r="AA2844" s="7" t="str" cm="1">
        <f t="array" ref="AA2844">_xlfn.IFS(S2844&lt;=2,"High",S2844=3,"Moderate",S2844&lt;=5,"Low")</f>
        <v>High</v>
      </c>
      <c r="AB2844" s="5">
        <v>44791</v>
      </c>
      <c r="AC2844" s="7" t="s">
        <v>61</v>
      </c>
      <c r="AD2844" s="7" t="s">
        <v>41</v>
      </c>
      <c r="AE2844" s="7" t="s">
        <v>62</v>
      </c>
      <c r="AF2844" s="7">
        <v>5</v>
      </c>
      <c r="AG2844" s="8">
        <v>981.13</v>
      </c>
      <c r="AH2844" s="7">
        <v>23</v>
      </c>
      <c r="AI2844" s="7" t="str" cm="1">
        <f t="array" ref="AI2844">_xlfn.IFS(AH2844&lt;=25,"Young",AH2844&lt;=50,"Adult",AH2844&gt;50,"Old")</f>
        <v>Young</v>
      </c>
    </row>
    <row r="2845" spans="1:35" x14ac:dyDescent="0.35">
      <c r="A2845" s="11">
        <v>3425</v>
      </c>
      <c r="B2845" s="9">
        <v>43613</v>
      </c>
      <c r="C2845" s="10">
        <f t="shared" ca="1" si="44"/>
        <v>6.9777777777777779</v>
      </c>
      <c r="D2845" s="11" t="s">
        <v>27</v>
      </c>
      <c r="E2845" s="11" t="s">
        <v>73</v>
      </c>
      <c r="F2845" s="11" t="s">
        <v>107</v>
      </c>
      <c r="G2845" s="11" t="s">
        <v>30</v>
      </c>
      <c r="H2845" s="11" t="s">
        <v>55</v>
      </c>
      <c r="I2845" s="11" t="s">
        <v>54</v>
      </c>
      <c r="J2845" s="11" t="s">
        <v>33</v>
      </c>
      <c r="K2845" s="11" t="s">
        <v>46</v>
      </c>
      <c r="L2845" s="9">
        <v>19872</v>
      </c>
      <c r="M2845" s="11" t="s">
        <v>35</v>
      </c>
      <c r="N2845" s="11" t="s">
        <v>36</v>
      </c>
      <c r="O2845" s="11" t="s">
        <v>48</v>
      </c>
      <c r="P2845" s="11" t="s">
        <v>76</v>
      </c>
      <c r="Q2845" s="11" t="s">
        <v>39</v>
      </c>
      <c r="R2845" s="11" cm="1">
        <f t="array" ref="R2845">_xlfn.IFS(Table3[[#This Row],[Performance Levels]]="Exceeds",4,Table3[[#This Row],[Performance Levels]]="Fully Meets",3,Table3[[#This Row],[Performance Levels]]="PIP",1,Table3[[#This Row],[Performance Levels]]="Needs Improvement",2)</f>
        <v>3</v>
      </c>
      <c r="S2845" s="11">
        <v>2</v>
      </c>
      <c r="T2845" s="11" t="str" cm="1">
        <f t="array" ref="T2845">_xlfn.IFS(S2845&lt;=2,"Excellent",S2845=3,"Average",S2845&lt;=5,"Poor")</f>
        <v>Excellent</v>
      </c>
      <c r="U2845" s="9">
        <v>44920</v>
      </c>
      <c r="V2845" s="11">
        <v>5</v>
      </c>
      <c r="W2845" s="11" t="str" cm="1">
        <f t="array" ref="W2845">_xlfn.IFS(S2845&lt;=2,"High",S2845=3,"Moderate",S2845&lt;=5,"Low")</f>
        <v>High</v>
      </c>
      <c r="X2845" s="11">
        <v>2</v>
      </c>
      <c r="Y2845" s="11" t="str" cm="1">
        <f t="array" ref="Y2845">_xlfn.IFS(S2845&lt;=2,"High",S2845=3,"Moderate",S2845&lt;=5,"Low")</f>
        <v>High</v>
      </c>
      <c r="Z2845" s="11">
        <v>3</v>
      </c>
      <c r="AA2845" s="11" t="str" cm="1">
        <f t="array" ref="AA2845">_xlfn.IFS(S2845&lt;=2,"High",S2845=3,"Moderate",S2845&lt;=5,"Low")</f>
        <v>High</v>
      </c>
      <c r="AB2845" s="9">
        <v>45065</v>
      </c>
      <c r="AC2845" s="11" t="s">
        <v>67</v>
      </c>
      <c r="AD2845" s="11" t="s">
        <v>50</v>
      </c>
      <c r="AE2845" s="11" t="s">
        <v>62</v>
      </c>
      <c r="AF2845" s="11">
        <v>3</v>
      </c>
      <c r="AG2845" s="12">
        <v>184.27</v>
      </c>
      <c r="AH2845" s="11">
        <v>65</v>
      </c>
      <c r="AI2845" s="11" t="str" cm="1">
        <f t="array" ref="AI2845">_xlfn.IFS(AH2845&lt;=25,"Young",AH2845&lt;=50,"Adult",AH2845&gt;50,"Old")</f>
        <v>Old</v>
      </c>
    </row>
    <row r="2846" spans="1:35" x14ac:dyDescent="0.35">
      <c r="A2846" s="7">
        <v>3426</v>
      </c>
      <c r="B2846" s="5">
        <v>44678</v>
      </c>
      <c r="C2846" s="6">
        <f t="shared" ca="1" si="44"/>
        <v>4.0638888888888891</v>
      </c>
      <c r="D2846" s="7" t="s">
        <v>27</v>
      </c>
      <c r="E2846" s="7" t="s">
        <v>68</v>
      </c>
      <c r="F2846" s="7" t="s">
        <v>29</v>
      </c>
      <c r="G2846" s="7" t="s">
        <v>54</v>
      </c>
      <c r="H2846" s="7" t="s">
        <v>55</v>
      </c>
      <c r="I2846" s="7" t="s">
        <v>32</v>
      </c>
      <c r="J2846" s="7" t="s">
        <v>33</v>
      </c>
      <c r="K2846" s="7" t="s">
        <v>69</v>
      </c>
      <c r="L2846" s="5">
        <v>33127</v>
      </c>
      <c r="M2846" s="7" t="s">
        <v>35</v>
      </c>
      <c r="N2846" s="7" t="s">
        <v>36</v>
      </c>
      <c r="O2846" s="7" t="s">
        <v>37</v>
      </c>
      <c r="P2846" s="7" t="s">
        <v>66</v>
      </c>
      <c r="Q2846" s="7" t="s">
        <v>39</v>
      </c>
      <c r="R2846" s="7" cm="1">
        <f t="array" ref="R2846">_xlfn.IFS(Table3[[#This Row],[Performance Levels]]="Exceeds",4,Table3[[#This Row],[Performance Levels]]="Fully Meets",3,Table3[[#This Row],[Performance Levels]]="PIP",1,Table3[[#This Row],[Performance Levels]]="Needs Improvement",2)</f>
        <v>3</v>
      </c>
      <c r="S2846" s="7">
        <v>2</v>
      </c>
      <c r="T2846" s="7" t="str" cm="1">
        <f t="array" ref="T2846">_xlfn.IFS(S2846&lt;=2,"Excellent",S2846=3,"Average",S2846&lt;=5,"Poor")</f>
        <v>Excellent</v>
      </c>
      <c r="U2846" s="5">
        <v>44797</v>
      </c>
      <c r="V2846" s="7">
        <v>1</v>
      </c>
      <c r="W2846" s="7" t="str" cm="1">
        <f t="array" ref="W2846">_xlfn.IFS(S2846&lt;=2,"High",S2846=3,"Moderate",S2846&lt;=5,"Low")</f>
        <v>High</v>
      </c>
      <c r="X2846" s="7">
        <v>3</v>
      </c>
      <c r="Y2846" s="7" t="str" cm="1">
        <f t="array" ref="Y2846">_xlfn.IFS(S2846&lt;=2,"High",S2846=3,"Moderate",S2846&lt;=5,"Low")</f>
        <v>High</v>
      </c>
      <c r="Z2846" s="7">
        <v>2</v>
      </c>
      <c r="AA2846" s="7" t="str" cm="1">
        <f t="array" ref="AA2846">_xlfn.IFS(S2846&lt;=2,"High",S2846=3,"Moderate",S2846&lt;=5,"Low")</f>
        <v>High</v>
      </c>
      <c r="AB2846" s="5">
        <v>45048</v>
      </c>
      <c r="AC2846" s="7" t="s">
        <v>40</v>
      </c>
      <c r="AD2846" s="7" t="s">
        <v>41</v>
      </c>
      <c r="AE2846" s="7" t="s">
        <v>42</v>
      </c>
      <c r="AF2846" s="7">
        <v>5</v>
      </c>
      <c r="AG2846" s="8">
        <v>675.37</v>
      </c>
      <c r="AH2846" s="7">
        <v>32</v>
      </c>
      <c r="AI2846" s="7" t="str" cm="1">
        <f t="array" ref="AI2846">_xlfn.IFS(AH2846&lt;=25,"Young",AH2846&lt;=50,"Adult",AH2846&gt;50,"Old")</f>
        <v>Adult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4DFD0-B765-492D-8DB5-30B01D11F2BB}">
  <dimension ref="D13:H39"/>
  <sheetViews>
    <sheetView zoomScale="67" workbookViewId="0">
      <selection activeCell="G45" sqref="G45"/>
    </sheetView>
  </sheetViews>
  <sheetFormatPr defaultRowHeight="14.5" x14ac:dyDescent="0.35"/>
  <cols>
    <col min="1" max="1" width="18.81640625" bestFit="1" customWidth="1"/>
    <col min="4" max="4" width="23.36328125" bestFit="1" customWidth="1"/>
    <col min="5" max="5" width="23.1796875" bestFit="1" customWidth="1"/>
    <col min="6" max="6" width="28.26953125" bestFit="1" customWidth="1"/>
    <col min="7" max="7" width="28.7265625" bestFit="1" customWidth="1"/>
    <col min="8" max="8" width="22.26953125" bestFit="1" customWidth="1"/>
    <col min="9" max="9" width="18.81640625" bestFit="1" customWidth="1"/>
  </cols>
  <sheetData>
    <row r="13" spans="4:8" x14ac:dyDescent="0.35">
      <c r="D13" s="97" t="s">
        <v>216</v>
      </c>
      <c r="E13" s="98"/>
      <c r="F13" s="98"/>
      <c r="G13" s="98"/>
      <c r="H13" s="99"/>
    </row>
    <row r="14" spans="4:8" ht="15" thickBot="1" x14ac:dyDescent="0.4">
      <c r="D14" s="100"/>
      <c r="E14" s="101"/>
      <c r="F14" s="101"/>
      <c r="G14" s="101"/>
      <c r="H14" s="102"/>
    </row>
    <row r="15" spans="4:8" x14ac:dyDescent="0.35">
      <c r="D15" s="41" t="s">
        <v>169</v>
      </c>
      <c r="E15" s="63" t="s">
        <v>170</v>
      </c>
      <c r="F15" s="64" t="s">
        <v>174</v>
      </c>
      <c r="G15" s="63" t="s">
        <v>169</v>
      </c>
      <c r="H15" s="65" t="s">
        <v>173</v>
      </c>
    </row>
    <row r="16" spans="4:8" x14ac:dyDescent="0.35">
      <c r="D16" s="41">
        <v>2845</v>
      </c>
      <c r="E16" s="3">
        <v>49.448506151142354</v>
      </c>
      <c r="F16" s="66" t="s">
        <v>36</v>
      </c>
      <c r="G16" s="4">
        <v>1588</v>
      </c>
      <c r="H16" s="67">
        <v>5.2765221636399211</v>
      </c>
    </row>
    <row r="17" spans="4:8" x14ac:dyDescent="0.35">
      <c r="D17" s="41">
        <f>GETPIVOTDATA("Employee ID",$D$15)</f>
        <v>2845</v>
      </c>
      <c r="E17" s="3">
        <f>GETPIVOTDATA("Age",$E$15)</f>
        <v>49.448506151142354</v>
      </c>
      <c r="F17" s="66" t="s">
        <v>47</v>
      </c>
      <c r="G17" s="4">
        <v>1257</v>
      </c>
      <c r="H17" s="67">
        <f>GETPIVOTDATA("Employee Tenure",$H$15)</f>
        <v>5.2765221636399211</v>
      </c>
    </row>
    <row r="18" spans="4:8" x14ac:dyDescent="0.35">
      <c r="D18" s="41"/>
      <c r="F18" s="66" t="s">
        <v>172</v>
      </c>
      <c r="G18" s="4">
        <v>2845</v>
      </c>
      <c r="H18" s="39"/>
    </row>
    <row r="19" spans="4:8" x14ac:dyDescent="0.35">
      <c r="D19" s="41"/>
      <c r="G19" s="4">
        <f>GETPIVOTDATA("Employee ID",$F$15,"GenderCode","Female")</f>
        <v>1588</v>
      </c>
      <c r="H19" s="39"/>
    </row>
    <row r="20" spans="4:8" x14ac:dyDescent="0.35">
      <c r="D20" s="42"/>
      <c r="E20" s="43"/>
      <c r="F20" s="43"/>
      <c r="G20" s="43">
        <f>GETPIVOTDATA("Employee ID",$F$15,"GenderCode","Male")</f>
        <v>1257</v>
      </c>
      <c r="H20" s="44"/>
    </row>
    <row r="23" spans="4:8" x14ac:dyDescent="0.35">
      <c r="D23" s="97" t="s">
        <v>201</v>
      </c>
      <c r="E23" s="98"/>
      <c r="F23" s="98"/>
      <c r="G23" s="99"/>
    </row>
    <row r="24" spans="4:8" ht="15" thickBot="1" x14ac:dyDescent="0.4">
      <c r="D24" s="100"/>
      <c r="E24" s="101"/>
      <c r="F24" s="101"/>
      <c r="G24" s="102"/>
    </row>
    <row r="25" spans="4:8" x14ac:dyDescent="0.35">
      <c r="D25" s="80" t="s">
        <v>197</v>
      </c>
      <c r="E25" s="80" t="s">
        <v>198</v>
      </c>
      <c r="F25" s="80" t="s">
        <v>199</v>
      </c>
      <c r="G25" s="80" t="s">
        <v>200</v>
      </c>
    </row>
    <row r="26" spans="4:8" x14ac:dyDescent="0.35">
      <c r="D26" s="80">
        <v>2.9416520210896309</v>
      </c>
      <c r="E26" s="80">
        <v>3.0284710017574694</v>
      </c>
      <c r="F26" s="80">
        <v>2.9891036906854129</v>
      </c>
      <c r="G26" s="80">
        <v>2.9746924428822497</v>
      </c>
    </row>
    <row r="27" spans="4:8" x14ac:dyDescent="0.35">
      <c r="D27" s="69">
        <f>GETPIVOTDATA("Engagement Score",$D$25)</f>
        <v>2.9416520210896309</v>
      </c>
      <c r="E27" s="70">
        <f>GETPIVOTDATA("Satisfaction Score",$E$25)</f>
        <v>3.0284710017574694</v>
      </c>
      <c r="F27" s="70">
        <f>GETPIVOTDATA("Work-Life Balance Score",$F$25)</f>
        <v>2.9891036906854129</v>
      </c>
      <c r="G27" s="71">
        <f>GETPIVOTDATA("Current Employee Rating",$G$25)</f>
        <v>2.9746924428822497</v>
      </c>
    </row>
    <row r="28" spans="4:8" x14ac:dyDescent="0.35">
      <c r="D28" s="3"/>
      <c r="E28" s="3"/>
      <c r="F28" s="3"/>
      <c r="G28" s="3"/>
    </row>
    <row r="29" spans="4:8" x14ac:dyDescent="0.35">
      <c r="D29" s="3"/>
      <c r="E29" s="3"/>
      <c r="F29" s="3"/>
      <c r="G29" s="3"/>
    </row>
    <row r="33" spans="4:8" x14ac:dyDescent="0.35">
      <c r="D33" s="97" t="s">
        <v>215</v>
      </c>
      <c r="E33" s="98"/>
      <c r="F33" s="98"/>
      <c r="G33" s="98"/>
      <c r="H33" s="99"/>
    </row>
    <row r="34" spans="4:8" ht="15" thickBot="1" x14ac:dyDescent="0.4">
      <c r="D34" s="100"/>
      <c r="E34" s="101"/>
      <c r="F34" s="101"/>
      <c r="G34" s="101"/>
      <c r="H34" s="102"/>
    </row>
    <row r="35" spans="4:8" x14ac:dyDescent="0.35">
      <c r="D35" s="68" t="s">
        <v>214</v>
      </c>
      <c r="E35" s="72" t="s">
        <v>206</v>
      </c>
      <c r="F35" s="73" t="s">
        <v>204</v>
      </c>
      <c r="G35" s="73" t="s">
        <v>207</v>
      </c>
      <c r="H35" s="74" t="s">
        <v>208</v>
      </c>
    </row>
    <row r="36" spans="4:8" x14ac:dyDescent="0.35">
      <c r="D36" s="75">
        <v>1591148.6300000045</v>
      </c>
      <c r="E36">
        <v>5</v>
      </c>
      <c r="F36" s="3">
        <f>(COUNTIF('HR ANALYTICS DATASET'!AE1:AE2847,"Completed")/COUNTA(Table3[[#All],[Training Outcome]]))*100</f>
        <v>25.895994378074487</v>
      </c>
      <c r="G36" s="3">
        <f>AVERAGE(Table3[Training Duration(Days)])</f>
        <v>2.9739894551845341</v>
      </c>
      <c r="H36" s="39">
        <f>COUNTIF(Table3[Training Outcome],'HR ANALYTICS DATASET'!AE2834)</f>
        <v>709</v>
      </c>
    </row>
    <row r="37" spans="4:8" x14ac:dyDescent="0.35">
      <c r="D37" s="76">
        <f>GETPIVOTDATA("Training Cost",$D$35)</f>
        <v>1591148.6300000045</v>
      </c>
      <c r="E37" s="43"/>
      <c r="F37" s="43"/>
      <c r="G37" s="43"/>
      <c r="H37" s="44"/>
    </row>
    <row r="39" spans="4:8" x14ac:dyDescent="0.35">
      <c r="D39" s="61"/>
    </row>
  </sheetData>
  <mergeCells count="3">
    <mergeCell ref="D13:H14"/>
    <mergeCell ref="D23:G24"/>
    <mergeCell ref="D33:H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D57E0-022E-4351-842C-6FA4D4006C02}">
  <dimension ref="E3:AI136"/>
  <sheetViews>
    <sheetView zoomScale="19" workbookViewId="0"/>
  </sheetViews>
  <sheetFormatPr defaultRowHeight="14.5" x14ac:dyDescent="0.35"/>
  <cols>
    <col min="5" max="5" width="21.7265625" bestFit="1" customWidth="1"/>
    <col min="6" max="6" width="39" bestFit="1" customWidth="1"/>
    <col min="7" max="10" width="26.90625" bestFit="1" customWidth="1"/>
    <col min="11" max="12" width="15.81640625" bestFit="1" customWidth="1"/>
    <col min="13" max="13" width="34.1796875" bestFit="1" customWidth="1"/>
    <col min="14" max="14" width="24.90625" bestFit="1" customWidth="1"/>
    <col min="15" max="15" width="20.81640625" bestFit="1" customWidth="1"/>
    <col min="16" max="16" width="34.90625" bestFit="1" customWidth="1"/>
    <col min="17" max="17" width="10.54296875" bestFit="1" customWidth="1"/>
    <col min="18" max="19" width="15.81640625" bestFit="1" customWidth="1"/>
    <col min="21" max="21" width="15.81640625" bestFit="1" customWidth="1"/>
    <col min="22" max="22" width="27.81640625" bestFit="1" customWidth="1"/>
    <col min="25" max="25" width="27.81640625" bestFit="1" customWidth="1"/>
    <col min="26" max="26" width="33.26953125" bestFit="1" customWidth="1"/>
  </cols>
  <sheetData>
    <row r="3" spans="5:31" ht="15" thickBot="1" x14ac:dyDescent="0.4"/>
    <row r="4" spans="5:31" x14ac:dyDescent="0.35">
      <c r="E4" s="115" t="s">
        <v>182</v>
      </c>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7"/>
    </row>
    <row r="5" spans="5:31" x14ac:dyDescent="0.35">
      <c r="E5" s="118"/>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20"/>
    </row>
    <row r="6" spans="5:31" x14ac:dyDescent="0.35">
      <c r="E6" s="118"/>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20"/>
    </row>
    <row r="7" spans="5:31" x14ac:dyDescent="0.35">
      <c r="E7" s="121"/>
      <c r="F7" s="122"/>
      <c r="G7" s="122"/>
      <c r="H7" s="122"/>
      <c r="I7" s="122"/>
      <c r="J7" s="122"/>
      <c r="K7" s="122"/>
      <c r="L7" s="122"/>
      <c r="M7" s="122"/>
      <c r="N7" s="122"/>
      <c r="O7" s="122"/>
      <c r="P7" s="122"/>
      <c r="Q7" s="122"/>
      <c r="R7" s="122"/>
      <c r="S7" s="122"/>
      <c r="T7" s="122"/>
      <c r="U7" s="122"/>
      <c r="V7" s="122"/>
      <c r="W7" s="122"/>
      <c r="X7" s="122"/>
      <c r="Y7" s="122"/>
      <c r="Z7" s="122"/>
      <c r="AA7" s="122"/>
      <c r="AB7" s="122"/>
      <c r="AC7" s="122"/>
      <c r="AD7" s="122"/>
      <c r="AE7" s="123"/>
    </row>
    <row r="8" spans="5:31" ht="20.5" thickBot="1" x14ac:dyDescent="0.45">
      <c r="E8" s="22" t="s">
        <v>185</v>
      </c>
      <c r="AE8" s="17"/>
    </row>
    <row r="9" spans="5:31" ht="15" thickBot="1" x14ac:dyDescent="0.4">
      <c r="E9" s="28" t="s">
        <v>171</v>
      </c>
      <c r="F9" s="33" t="s">
        <v>169</v>
      </c>
      <c r="AE9" s="17"/>
    </row>
    <row r="10" spans="5:31" ht="20.5" thickBot="1" x14ac:dyDescent="0.45">
      <c r="E10" s="29" t="s">
        <v>131</v>
      </c>
      <c r="F10" s="25">
        <v>79</v>
      </c>
      <c r="U10" s="124" t="s">
        <v>189</v>
      </c>
      <c r="V10" s="124"/>
      <c r="W10" s="124"/>
      <c r="AE10" s="17"/>
    </row>
    <row r="11" spans="5:31" ht="15" thickBot="1" x14ac:dyDescent="0.4">
      <c r="E11" s="30" t="s">
        <v>114</v>
      </c>
      <c r="F11" s="26">
        <v>24</v>
      </c>
      <c r="U11" s="34" t="s">
        <v>188</v>
      </c>
      <c r="V11" s="35" t="s">
        <v>169</v>
      </c>
      <c r="AE11" s="17"/>
    </row>
    <row r="12" spans="5:31" x14ac:dyDescent="0.35">
      <c r="E12" s="30" t="s">
        <v>94</v>
      </c>
      <c r="F12" s="26">
        <v>409</v>
      </c>
      <c r="U12" s="29" t="s">
        <v>68</v>
      </c>
      <c r="V12" s="25">
        <v>288</v>
      </c>
      <c r="AE12" s="17"/>
    </row>
    <row r="13" spans="5:31" x14ac:dyDescent="0.35">
      <c r="E13" s="30" t="s">
        <v>33</v>
      </c>
      <c r="F13" s="26">
        <v>1910</v>
      </c>
      <c r="U13" s="30" t="s">
        <v>28</v>
      </c>
      <c r="V13" s="26">
        <v>284</v>
      </c>
      <c r="AE13" s="17"/>
    </row>
    <row r="14" spans="5:31" x14ac:dyDescent="0.35">
      <c r="E14" s="30" t="s">
        <v>56</v>
      </c>
      <c r="F14" s="26">
        <v>311</v>
      </c>
      <c r="U14" s="30" t="s">
        <v>43</v>
      </c>
      <c r="V14" s="26">
        <v>282</v>
      </c>
      <c r="AE14" s="17"/>
    </row>
    <row r="15" spans="5:31" ht="15" thickBot="1" x14ac:dyDescent="0.4">
      <c r="E15" s="31" t="s">
        <v>128</v>
      </c>
      <c r="F15" s="26">
        <v>112</v>
      </c>
      <c r="U15" s="30" t="s">
        <v>86</v>
      </c>
      <c r="V15" s="26">
        <v>282</v>
      </c>
      <c r="AE15" s="17"/>
    </row>
    <row r="16" spans="5:31" ht="15" thickBot="1" x14ac:dyDescent="0.4">
      <c r="E16" s="32" t="s">
        <v>172</v>
      </c>
      <c r="F16" s="27">
        <v>2845</v>
      </c>
      <c r="U16" s="30" t="s">
        <v>80</v>
      </c>
      <c r="V16" s="26">
        <v>291</v>
      </c>
      <c r="AE16" s="17"/>
    </row>
    <row r="17" spans="5:31" ht="25" thickBot="1" x14ac:dyDescent="0.5">
      <c r="E17" s="18"/>
      <c r="N17" s="24" t="s">
        <v>187</v>
      </c>
      <c r="U17" s="30" t="s">
        <v>53</v>
      </c>
      <c r="V17" s="26">
        <v>283</v>
      </c>
      <c r="AE17" s="17"/>
    </row>
    <row r="18" spans="5:31" ht="15" thickBot="1" x14ac:dyDescent="0.4">
      <c r="E18" s="18"/>
      <c r="N18" s="34" t="s">
        <v>174</v>
      </c>
      <c r="O18" s="35" t="s">
        <v>169</v>
      </c>
      <c r="U18" s="30" t="s">
        <v>93</v>
      </c>
      <c r="V18" s="26">
        <v>285</v>
      </c>
      <c r="AE18" s="17"/>
    </row>
    <row r="19" spans="5:31" x14ac:dyDescent="0.35">
      <c r="E19" s="18"/>
      <c r="N19" s="29" t="s">
        <v>36</v>
      </c>
      <c r="O19" s="36">
        <v>0.55817223198594024</v>
      </c>
      <c r="U19" s="30" t="s">
        <v>84</v>
      </c>
      <c r="V19" s="26">
        <v>281</v>
      </c>
      <c r="AE19" s="17"/>
    </row>
    <row r="20" spans="5:31" ht="15" thickBot="1" x14ac:dyDescent="0.4">
      <c r="E20" s="18"/>
      <c r="N20" s="31" t="s">
        <v>47</v>
      </c>
      <c r="O20" s="37">
        <v>0.44182776801405976</v>
      </c>
      <c r="U20" s="30" t="s">
        <v>63</v>
      </c>
      <c r="V20" s="26">
        <v>283</v>
      </c>
      <c r="AE20" s="17"/>
    </row>
    <row r="21" spans="5:31" ht="15" thickBot="1" x14ac:dyDescent="0.4">
      <c r="E21" s="18"/>
      <c r="N21" s="32" t="s">
        <v>172</v>
      </c>
      <c r="O21" s="38">
        <v>1</v>
      </c>
      <c r="U21" s="31" t="s">
        <v>73</v>
      </c>
      <c r="V21" s="26">
        <v>286</v>
      </c>
      <c r="AE21" s="17"/>
    </row>
    <row r="22" spans="5:31" ht="15" thickBot="1" x14ac:dyDescent="0.4">
      <c r="E22" s="18"/>
      <c r="U22" s="32" t="s">
        <v>172</v>
      </c>
      <c r="V22" s="27">
        <v>2845</v>
      </c>
      <c r="AE22" s="17"/>
    </row>
    <row r="23" spans="5:31" ht="16" thickBot="1" x14ac:dyDescent="0.4">
      <c r="E23" s="23" t="s">
        <v>186</v>
      </c>
      <c r="AE23" s="17"/>
    </row>
    <row r="24" spans="5:31" ht="15" thickBot="1" x14ac:dyDescent="0.4">
      <c r="E24" s="28" t="s">
        <v>174</v>
      </c>
      <c r="F24" s="33" t="s">
        <v>169</v>
      </c>
      <c r="U24" s="34" t="s">
        <v>174</v>
      </c>
      <c r="V24" s="35" t="s">
        <v>169</v>
      </c>
      <c r="AE24" s="17"/>
    </row>
    <row r="25" spans="5:31" x14ac:dyDescent="0.35">
      <c r="E25" s="29" t="s">
        <v>175</v>
      </c>
      <c r="F25" s="25">
        <v>1173</v>
      </c>
      <c r="U25" s="29" t="s">
        <v>68</v>
      </c>
      <c r="V25" s="25">
        <v>288</v>
      </c>
      <c r="AE25" s="17"/>
    </row>
    <row r="26" spans="5:31" x14ac:dyDescent="0.35">
      <c r="E26" s="30" t="s">
        <v>176</v>
      </c>
      <c r="F26" s="26">
        <v>1366</v>
      </c>
      <c r="U26" s="30" t="s">
        <v>28</v>
      </c>
      <c r="V26" s="26">
        <v>284</v>
      </c>
      <c r="AE26" s="17"/>
    </row>
    <row r="27" spans="5:31" ht="15" thickBot="1" x14ac:dyDescent="0.4">
      <c r="E27" s="31" t="s">
        <v>177</v>
      </c>
      <c r="F27" s="26">
        <v>306</v>
      </c>
      <c r="U27" s="30" t="s">
        <v>43</v>
      </c>
      <c r="V27" s="26">
        <v>282</v>
      </c>
      <c r="AE27" s="17"/>
    </row>
    <row r="28" spans="5:31" ht="15" thickBot="1" x14ac:dyDescent="0.4">
      <c r="E28" s="32" t="s">
        <v>172</v>
      </c>
      <c r="F28" s="27">
        <v>2845</v>
      </c>
      <c r="U28" s="30" t="s">
        <v>86</v>
      </c>
      <c r="V28" s="26">
        <v>282</v>
      </c>
      <c r="AE28" s="17"/>
    </row>
    <row r="29" spans="5:31" x14ac:dyDescent="0.35">
      <c r="E29" s="18"/>
      <c r="U29" s="30" t="s">
        <v>80</v>
      </c>
      <c r="V29" s="26">
        <v>291</v>
      </c>
      <c r="AE29" s="17"/>
    </row>
    <row r="30" spans="5:31" x14ac:dyDescent="0.35">
      <c r="E30" s="18"/>
      <c r="U30" s="30" t="s">
        <v>53</v>
      </c>
      <c r="V30" s="26">
        <v>283</v>
      </c>
      <c r="AE30" s="17"/>
    </row>
    <row r="31" spans="5:31" x14ac:dyDescent="0.35">
      <c r="E31" s="18"/>
      <c r="U31" s="30" t="s">
        <v>93</v>
      </c>
      <c r="V31" s="26">
        <v>285</v>
      </c>
      <c r="AE31" s="17"/>
    </row>
    <row r="32" spans="5:31" x14ac:dyDescent="0.35">
      <c r="E32" s="18"/>
      <c r="U32" s="30" t="s">
        <v>84</v>
      </c>
      <c r="V32" s="26">
        <v>281</v>
      </c>
      <c r="AE32" s="17"/>
    </row>
    <row r="33" spans="5:35" x14ac:dyDescent="0.35">
      <c r="E33" s="18"/>
      <c r="U33" s="30" t="s">
        <v>63</v>
      </c>
      <c r="V33" s="26">
        <v>283</v>
      </c>
      <c r="AE33" s="17"/>
    </row>
    <row r="34" spans="5:35" ht="15" thickBot="1" x14ac:dyDescent="0.4">
      <c r="E34" s="18"/>
      <c r="U34" s="31" t="s">
        <v>73</v>
      </c>
      <c r="V34" s="26">
        <v>286</v>
      </c>
      <c r="AE34" s="17"/>
    </row>
    <row r="35" spans="5:35" ht="15" thickBot="1" x14ac:dyDescent="0.4">
      <c r="E35" s="18"/>
      <c r="U35" s="32" t="s">
        <v>172</v>
      </c>
      <c r="V35" s="27">
        <v>2845</v>
      </c>
      <c r="AE35" s="17"/>
    </row>
    <row r="36" spans="5:35" x14ac:dyDescent="0.35">
      <c r="E36" s="18"/>
      <c r="AE36" s="17"/>
    </row>
    <row r="37" spans="5:35" x14ac:dyDescent="0.35">
      <c r="E37" s="18"/>
      <c r="AE37" s="17"/>
    </row>
    <row r="38" spans="5:35" ht="15" thickBot="1" x14ac:dyDescent="0.4">
      <c r="E38" s="19"/>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1"/>
    </row>
    <row r="40" spans="5:35" x14ac:dyDescent="0.35">
      <c r="E40" s="103" t="s">
        <v>201</v>
      </c>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5"/>
    </row>
    <row r="41" spans="5:35" x14ac:dyDescent="0.35">
      <c r="E41" s="106"/>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8"/>
    </row>
    <row r="42" spans="5:35" ht="15" thickBot="1" x14ac:dyDescent="0.4">
      <c r="E42" s="114"/>
      <c r="F42" s="110"/>
      <c r="G42" s="110"/>
      <c r="H42" s="110"/>
      <c r="I42" s="110"/>
      <c r="J42" s="110"/>
      <c r="K42" s="110"/>
      <c r="L42" s="110"/>
      <c r="M42" s="110"/>
      <c r="N42" s="110"/>
      <c r="O42" s="110"/>
      <c r="P42" s="110"/>
      <c r="Q42" s="110"/>
      <c r="R42" s="110"/>
      <c r="S42" s="110"/>
      <c r="T42" s="110"/>
      <c r="U42" s="110"/>
      <c r="V42" s="110"/>
      <c r="W42" s="110"/>
      <c r="X42" s="110"/>
      <c r="Y42" s="110"/>
      <c r="Z42" s="110"/>
      <c r="AA42" s="110"/>
      <c r="AB42" s="110"/>
      <c r="AC42" s="110"/>
      <c r="AD42" s="110"/>
      <c r="AE42" s="110"/>
      <c r="AF42" s="110"/>
      <c r="AG42" s="110"/>
      <c r="AH42" s="110"/>
      <c r="AI42" s="111"/>
    </row>
    <row r="43" spans="5:35" x14ac:dyDescent="0.35">
      <c r="E43" s="125" t="s">
        <v>190</v>
      </c>
      <c r="F43" s="126"/>
      <c r="G43" s="60"/>
      <c r="O43" s="113" t="s">
        <v>192</v>
      </c>
      <c r="P43" s="113"/>
      <c r="Y43" s="113" t="s">
        <v>193</v>
      </c>
      <c r="Z43" s="113"/>
      <c r="AI43" s="39"/>
    </row>
    <row r="44" spans="5:35" x14ac:dyDescent="0.35">
      <c r="E44" s="48" t="s">
        <v>171</v>
      </c>
      <c r="F44" s="53" t="s">
        <v>202</v>
      </c>
      <c r="O44" s="48" t="s">
        <v>171</v>
      </c>
      <c r="P44" s="53" t="s">
        <v>184</v>
      </c>
      <c r="Y44" s="48" t="s">
        <v>171</v>
      </c>
      <c r="Z44" s="53" t="s">
        <v>183</v>
      </c>
      <c r="AI44" s="39"/>
    </row>
    <row r="45" spans="5:35" x14ac:dyDescent="0.35">
      <c r="E45" s="49" t="s">
        <v>131</v>
      </c>
      <c r="F45" s="45">
        <v>79</v>
      </c>
      <c r="O45" s="49" t="s">
        <v>180</v>
      </c>
      <c r="P45" s="57">
        <v>0.25834797891036909</v>
      </c>
      <c r="Y45" s="49" t="s">
        <v>46</v>
      </c>
      <c r="Z45" s="45">
        <v>567</v>
      </c>
      <c r="AI45" s="39"/>
    </row>
    <row r="46" spans="5:35" x14ac:dyDescent="0.35">
      <c r="E46" s="50" t="s">
        <v>114</v>
      </c>
      <c r="F46" s="46">
        <v>24</v>
      </c>
      <c r="O46" s="50" t="s">
        <v>179</v>
      </c>
      <c r="P46" s="58">
        <v>0.23163444639718805</v>
      </c>
      <c r="Y46" s="50" t="s">
        <v>78</v>
      </c>
      <c r="Z46" s="46">
        <v>812</v>
      </c>
      <c r="AI46" s="39"/>
    </row>
    <row r="47" spans="5:35" x14ac:dyDescent="0.35">
      <c r="E47" s="50" t="s">
        <v>94</v>
      </c>
      <c r="F47" s="46">
        <v>409</v>
      </c>
      <c r="O47" s="51" t="s">
        <v>181</v>
      </c>
      <c r="P47" s="58">
        <v>0.51001757469244291</v>
      </c>
      <c r="Y47" s="50" t="s">
        <v>69</v>
      </c>
      <c r="Z47" s="46">
        <v>2231</v>
      </c>
      <c r="AI47" s="39"/>
    </row>
    <row r="48" spans="5:35" x14ac:dyDescent="0.35">
      <c r="E48" s="50" t="s">
        <v>33</v>
      </c>
      <c r="F48" s="46">
        <v>1910</v>
      </c>
      <c r="O48" s="52" t="s">
        <v>172</v>
      </c>
      <c r="P48" s="59">
        <v>1</v>
      </c>
      <c r="Y48" s="50" t="s">
        <v>96</v>
      </c>
      <c r="Z48" s="46">
        <v>245</v>
      </c>
      <c r="AI48" s="39"/>
    </row>
    <row r="49" spans="5:35" x14ac:dyDescent="0.35">
      <c r="E49" s="50" t="s">
        <v>56</v>
      </c>
      <c r="F49" s="46">
        <v>311</v>
      </c>
      <c r="Y49" s="50" t="s">
        <v>64</v>
      </c>
      <c r="Z49" s="46">
        <v>1409</v>
      </c>
      <c r="AI49" s="39"/>
    </row>
    <row r="50" spans="5:35" x14ac:dyDescent="0.35">
      <c r="E50" s="51" t="s">
        <v>128</v>
      </c>
      <c r="F50" s="46">
        <v>112</v>
      </c>
      <c r="Y50" s="50" t="s">
        <v>74</v>
      </c>
      <c r="Z50" s="46">
        <v>259</v>
      </c>
      <c r="AI50" s="39"/>
    </row>
    <row r="51" spans="5:35" x14ac:dyDescent="0.35">
      <c r="E51" s="52" t="s">
        <v>172</v>
      </c>
      <c r="F51" s="47">
        <v>2845</v>
      </c>
      <c r="Y51" s="50" t="s">
        <v>57</v>
      </c>
      <c r="Z51" s="46">
        <v>354</v>
      </c>
      <c r="AI51" s="39"/>
    </row>
    <row r="52" spans="5:35" x14ac:dyDescent="0.35">
      <c r="E52" s="41"/>
      <c r="Y52" s="50" t="s">
        <v>95</v>
      </c>
      <c r="Z52" s="46">
        <v>528</v>
      </c>
      <c r="AI52" s="39"/>
    </row>
    <row r="53" spans="5:35" x14ac:dyDescent="0.35">
      <c r="E53" s="41"/>
      <c r="Y53" s="50" t="s">
        <v>88</v>
      </c>
      <c r="Z53" s="46">
        <v>328</v>
      </c>
      <c r="AI53" s="39"/>
    </row>
    <row r="54" spans="5:35" x14ac:dyDescent="0.35">
      <c r="E54" s="41"/>
      <c r="Y54" s="51" t="s">
        <v>100</v>
      </c>
      <c r="Z54" s="46">
        <v>507</v>
      </c>
      <c r="AI54" s="39"/>
    </row>
    <row r="55" spans="5:35" x14ac:dyDescent="0.35">
      <c r="E55" s="41"/>
      <c r="Y55" s="52" t="s">
        <v>172</v>
      </c>
      <c r="Z55" s="47">
        <v>7240</v>
      </c>
      <c r="AI55" s="39"/>
    </row>
    <row r="56" spans="5:35" x14ac:dyDescent="0.35">
      <c r="E56" s="41"/>
      <c r="AI56" s="39"/>
    </row>
    <row r="57" spans="5:35" x14ac:dyDescent="0.35">
      <c r="E57" s="41"/>
      <c r="AI57" s="39"/>
    </row>
    <row r="58" spans="5:35" x14ac:dyDescent="0.35">
      <c r="E58" s="41"/>
      <c r="AI58" s="39"/>
    </row>
    <row r="59" spans="5:35" x14ac:dyDescent="0.35">
      <c r="E59" s="41"/>
      <c r="AI59" s="39"/>
    </row>
    <row r="60" spans="5:35" x14ac:dyDescent="0.35">
      <c r="E60" s="41"/>
      <c r="AI60" s="39"/>
    </row>
    <row r="61" spans="5:35" x14ac:dyDescent="0.35">
      <c r="E61" s="41"/>
      <c r="AI61" s="39"/>
    </row>
    <row r="62" spans="5:35" x14ac:dyDescent="0.35">
      <c r="E62" s="41"/>
      <c r="AI62" s="39"/>
    </row>
    <row r="63" spans="5:35" x14ac:dyDescent="0.35">
      <c r="E63" s="41"/>
      <c r="AI63" s="39"/>
    </row>
    <row r="64" spans="5:35" x14ac:dyDescent="0.35">
      <c r="E64" s="41"/>
      <c r="AI64" s="39"/>
    </row>
    <row r="65" spans="5:35" x14ac:dyDescent="0.35">
      <c r="E65" s="41"/>
      <c r="AI65" s="39"/>
    </row>
    <row r="66" spans="5:35" x14ac:dyDescent="0.35">
      <c r="E66" s="41"/>
      <c r="AI66" s="39"/>
    </row>
    <row r="67" spans="5:35" x14ac:dyDescent="0.35">
      <c r="E67" s="41"/>
      <c r="AI67" s="39"/>
    </row>
    <row r="68" spans="5:35" x14ac:dyDescent="0.35">
      <c r="E68" s="41"/>
      <c r="AI68" s="39"/>
    </row>
    <row r="69" spans="5:35" x14ac:dyDescent="0.35">
      <c r="E69" s="41"/>
      <c r="AI69" s="39"/>
    </row>
    <row r="70" spans="5:35" x14ac:dyDescent="0.35">
      <c r="E70" s="41"/>
      <c r="AI70" s="39"/>
    </row>
    <row r="71" spans="5:35" x14ac:dyDescent="0.35">
      <c r="E71" s="41"/>
      <c r="Z71" s="4"/>
      <c r="AI71" s="39"/>
    </row>
    <row r="72" spans="5:35" x14ac:dyDescent="0.35">
      <c r="E72" s="41"/>
      <c r="AI72" s="39"/>
    </row>
    <row r="73" spans="5:35" x14ac:dyDescent="0.35">
      <c r="E73" s="112" t="s">
        <v>191</v>
      </c>
      <c r="F73" s="113"/>
      <c r="AI73" s="39"/>
    </row>
    <row r="74" spans="5:35" x14ac:dyDescent="0.35">
      <c r="E74" s="48" t="s">
        <v>171</v>
      </c>
      <c r="F74" s="53" t="s">
        <v>195</v>
      </c>
      <c r="AI74" s="39"/>
    </row>
    <row r="75" spans="5:35" x14ac:dyDescent="0.35">
      <c r="E75" s="40" t="s">
        <v>114</v>
      </c>
      <c r="F75" s="54">
        <v>2.5833333333333335</v>
      </c>
      <c r="AI75" s="39"/>
    </row>
    <row r="76" spans="5:35" x14ac:dyDescent="0.35">
      <c r="E76" s="40" t="s">
        <v>94</v>
      </c>
      <c r="F76" s="55">
        <v>2.9633251833740832</v>
      </c>
      <c r="AI76" s="39"/>
    </row>
    <row r="77" spans="5:35" x14ac:dyDescent="0.35">
      <c r="E77" s="40" t="s">
        <v>128</v>
      </c>
      <c r="F77" s="55">
        <v>3</v>
      </c>
      <c r="AI77" s="39"/>
    </row>
    <row r="78" spans="5:35" x14ac:dyDescent="0.35">
      <c r="E78" s="40" t="s">
        <v>33</v>
      </c>
      <c r="F78" s="55">
        <v>3.0120418848167541</v>
      </c>
      <c r="AI78" s="39"/>
    </row>
    <row r="79" spans="5:35" x14ac:dyDescent="0.35">
      <c r="E79" s="40" t="s">
        <v>56</v>
      </c>
      <c r="F79" s="55">
        <v>3.0257234726688105</v>
      </c>
      <c r="AI79" s="39"/>
    </row>
    <row r="80" spans="5:35" x14ac:dyDescent="0.35">
      <c r="E80" s="78" t="s">
        <v>131</v>
      </c>
      <c r="F80" s="55">
        <v>3.0759493670886076</v>
      </c>
      <c r="AI80" s="39"/>
    </row>
    <row r="81" spans="5:35" x14ac:dyDescent="0.35">
      <c r="E81" s="52" t="s">
        <v>172</v>
      </c>
      <c r="F81" s="56">
        <v>3.0042179261862918</v>
      </c>
      <c r="AI81" s="39"/>
    </row>
    <row r="82" spans="5:35" x14ac:dyDescent="0.35">
      <c r="E82" s="41"/>
      <c r="AI82" s="39"/>
    </row>
    <row r="83" spans="5:35" x14ac:dyDescent="0.35">
      <c r="E83" s="41"/>
      <c r="AI83" s="39"/>
    </row>
    <row r="84" spans="5:35" x14ac:dyDescent="0.35">
      <c r="E84" s="41"/>
      <c r="AI84" s="39"/>
    </row>
    <row r="85" spans="5:35" x14ac:dyDescent="0.35">
      <c r="E85" s="41"/>
      <c r="AI85" s="39"/>
    </row>
    <row r="86" spans="5:35" x14ac:dyDescent="0.35">
      <c r="E86" s="41"/>
      <c r="AI86" s="39"/>
    </row>
    <row r="87" spans="5:35" x14ac:dyDescent="0.35">
      <c r="E87" s="41"/>
      <c r="AI87" s="39"/>
    </row>
    <row r="88" spans="5:35" x14ac:dyDescent="0.35">
      <c r="E88" s="41"/>
      <c r="AI88" s="39"/>
    </row>
    <row r="89" spans="5:35" x14ac:dyDescent="0.35">
      <c r="E89" s="41"/>
      <c r="AI89" s="39"/>
    </row>
    <row r="90" spans="5:35" x14ac:dyDescent="0.35">
      <c r="E90" s="42"/>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4"/>
    </row>
    <row r="94" spans="5:35" x14ac:dyDescent="0.35">
      <c r="E94" s="103" t="s">
        <v>215</v>
      </c>
      <c r="F94" s="104"/>
      <c r="G94" s="104"/>
      <c r="H94" s="104"/>
      <c r="I94" s="104"/>
      <c r="J94" s="104"/>
      <c r="K94" s="104"/>
      <c r="L94" s="104"/>
      <c r="M94" s="104"/>
      <c r="N94" s="104"/>
      <c r="O94" s="104"/>
      <c r="P94" s="104"/>
      <c r="Q94" s="104"/>
      <c r="R94" s="104"/>
      <c r="S94" s="104"/>
      <c r="T94" s="104"/>
      <c r="U94" s="104"/>
      <c r="V94" s="104"/>
      <c r="W94" s="105"/>
    </row>
    <row r="95" spans="5:35" x14ac:dyDescent="0.35">
      <c r="E95" s="106"/>
      <c r="F95" s="107"/>
      <c r="G95" s="107"/>
      <c r="H95" s="107"/>
      <c r="I95" s="107"/>
      <c r="J95" s="107"/>
      <c r="K95" s="107"/>
      <c r="L95" s="107"/>
      <c r="M95" s="107"/>
      <c r="N95" s="107"/>
      <c r="O95" s="107"/>
      <c r="P95" s="107"/>
      <c r="Q95" s="107"/>
      <c r="R95" s="107"/>
      <c r="S95" s="107"/>
      <c r="T95" s="107"/>
      <c r="U95" s="107"/>
      <c r="V95" s="107"/>
      <c r="W95" s="108"/>
    </row>
    <row r="96" spans="5:35" ht="14.5" customHeight="1" x14ac:dyDescent="0.35">
      <c r="E96" s="106"/>
      <c r="F96" s="107"/>
      <c r="G96" s="107"/>
      <c r="H96" s="107"/>
      <c r="I96" s="107"/>
      <c r="J96" s="107"/>
      <c r="K96" s="107"/>
      <c r="L96" s="107"/>
      <c r="M96" s="107"/>
      <c r="N96" s="107"/>
      <c r="O96" s="107"/>
      <c r="P96" s="107"/>
      <c r="Q96" s="107"/>
      <c r="R96" s="107"/>
      <c r="S96" s="107"/>
      <c r="T96" s="107"/>
      <c r="U96" s="107"/>
      <c r="V96" s="107"/>
      <c r="W96" s="108"/>
    </row>
    <row r="97" spans="5:23" ht="14.5" customHeight="1" thickBot="1" x14ac:dyDescent="1.25">
      <c r="E97" s="109"/>
      <c r="F97" s="110"/>
      <c r="G97" s="110"/>
      <c r="H97" s="110"/>
      <c r="I97" s="110"/>
      <c r="J97" s="110"/>
      <c r="K97" s="110"/>
      <c r="L97" s="110"/>
      <c r="M97" s="110"/>
      <c r="N97" s="110"/>
      <c r="O97" s="110"/>
      <c r="P97" s="110"/>
      <c r="Q97" s="110"/>
      <c r="R97" s="110"/>
      <c r="S97" s="110"/>
      <c r="T97" s="110"/>
      <c r="U97" s="110"/>
      <c r="V97" s="110"/>
      <c r="W97" s="111"/>
    </row>
    <row r="98" spans="5:23" ht="15" customHeight="1" x14ac:dyDescent="0.35">
      <c r="E98" s="41" t="s">
        <v>210</v>
      </c>
      <c r="M98" t="s">
        <v>211</v>
      </c>
      <c r="W98" s="39"/>
    </row>
    <row r="99" spans="5:23" x14ac:dyDescent="0.35">
      <c r="E99" s="48" t="s">
        <v>171</v>
      </c>
      <c r="F99" s="80" t="s">
        <v>205</v>
      </c>
      <c r="M99" s="48" t="s">
        <v>171</v>
      </c>
      <c r="N99" s="84" t="s">
        <v>203</v>
      </c>
      <c r="W99" s="39"/>
    </row>
    <row r="100" spans="5:23" x14ac:dyDescent="0.35">
      <c r="E100" s="49" t="s">
        <v>91</v>
      </c>
      <c r="F100" s="45">
        <v>633</v>
      </c>
      <c r="M100" s="49" t="s">
        <v>131</v>
      </c>
      <c r="N100" s="81">
        <v>42100.519999999982</v>
      </c>
      <c r="W100" s="39"/>
    </row>
    <row r="101" spans="5:23" x14ac:dyDescent="0.35">
      <c r="E101" s="50" t="s">
        <v>49</v>
      </c>
      <c r="F101" s="46">
        <v>540</v>
      </c>
      <c r="M101" s="50" t="s">
        <v>114</v>
      </c>
      <c r="N101" s="82">
        <v>14051.269999999999</v>
      </c>
      <c r="W101" s="39"/>
    </row>
    <row r="102" spans="5:23" x14ac:dyDescent="0.35">
      <c r="E102" s="50" t="s">
        <v>40</v>
      </c>
      <c r="F102" s="46">
        <v>544</v>
      </c>
      <c r="M102" s="50" t="s">
        <v>94</v>
      </c>
      <c r="N102" s="82">
        <v>230396.33999999994</v>
      </c>
      <c r="W102" s="39"/>
    </row>
    <row r="103" spans="5:23" x14ac:dyDescent="0.35">
      <c r="E103" s="50" t="s">
        <v>61</v>
      </c>
      <c r="F103" s="46">
        <v>585</v>
      </c>
      <c r="M103" s="50" t="s">
        <v>33</v>
      </c>
      <c r="N103" s="82">
        <v>1070266.1500000015</v>
      </c>
      <c r="W103" s="39"/>
    </row>
    <row r="104" spans="5:23" x14ac:dyDescent="0.35">
      <c r="E104" s="51" t="s">
        <v>67</v>
      </c>
      <c r="F104" s="46">
        <v>543</v>
      </c>
      <c r="M104" s="50" t="s">
        <v>56</v>
      </c>
      <c r="N104" s="82">
        <v>168016.97999999995</v>
      </c>
      <c r="W104" s="39"/>
    </row>
    <row r="105" spans="5:23" x14ac:dyDescent="0.35">
      <c r="E105" s="52" t="s">
        <v>172</v>
      </c>
      <c r="F105" s="47">
        <v>2845</v>
      </c>
      <c r="M105" s="51" t="s">
        <v>128</v>
      </c>
      <c r="N105" s="82">
        <v>66317.369999999966</v>
      </c>
      <c r="W105" s="39"/>
    </row>
    <row r="106" spans="5:23" x14ac:dyDescent="0.35">
      <c r="E106" s="41"/>
      <c r="M106" s="52" t="s">
        <v>172</v>
      </c>
      <c r="N106" s="83">
        <v>1591148.6300000013</v>
      </c>
      <c r="W106" s="39"/>
    </row>
    <row r="107" spans="5:23" x14ac:dyDescent="0.35">
      <c r="E107" s="41"/>
      <c r="N107" s="62"/>
      <c r="W107" s="39"/>
    </row>
    <row r="108" spans="5:23" x14ac:dyDescent="0.35">
      <c r="E108" s="41"/>
      <c r="W108" s="39"/>
    </row>
    <row r="109" spans="5:23" x14ac:dyDescent="0.35">
      <c r="E109" s="41"/>
      <c r="W109" s="39"/>
    </row>
    <row r="110" spans="5:23" x14ac:dyDescent="0.35">
      <c r="E110" s="41"/>
      <c r="W110" s="39"/>
    </row>
    <row r="111" spans="5:23" x14ac:dyDescent="0.35">
      <c r="E111" s="41"/>
      <c r="W111" s="39"/>
    </row>
    <row r="112" spans="5:23" x14ac:dyDescent="0.35">
      <c r="E112" s="41" t="s">
        <v>212</v>
      </c>
      <c r="W112" s="39"/>
    </row>
    <row r="113" spans="5:23" x14ac:dyDescent="0.35">
      <c r="E113" s="48" t="s">
        <v>171</v>
      </c>
      <c r="F113" s="80" t="s">
        <v>209</v>
      </c>
      <c r="W113" s="39"/>
    </row>
    <row r="114" spans="5:23" x14ac:dyDescent="0.35">
      <c r="E114" s="49" t="s">
        <v>62</v>
      </c>
      <c r="F114" s="57">
        <v>0.25905096660808435</v>
      </c>
      <c r="W114" s="39"/>
    </row>
    <row r="115" spans="5:23" x14ac:dyDescent="0.35">
      <c r="E115" s="50" t="s">
        <v>42</v>
      </c>
      <c r="F115" s="58">
        <v>0.23479789103690685</v>
      </c>
      <c r="W115" s="39"/>
    </row>
    <row r="116" spans="5:23" x14ac:dyDescent="0.35">
      <c r="E116" s="50" t="s">
        <v>51</v>
      </c>
      <c r="F116" s="58">
        <v>0.25694200351493851</v>
      </c>
      <c r="M116" t="s">
        <v>213</v>
      </c>
      <c r="W116" s="39"/>
    </row>
    <row r="117" spans="5:23" x14ac:dyDescent="0.35">
      <c r="E117" s="51" t="s">
        <v>72</v>
      </c>
      <c r="F117" s="58">
        <v>0.24920913884007029</v>
      </c>
      <c r="M117" s="48" t="s">
        <v>209</v>
      </c>
      <c r="N117" s="48" t="s">
        <v>194</v>
      </c>
      <c r="O117" s="91"/>
      <c r="P117" s="92"/>
      <c r="Q117" s="92"/>
      <c r="R117" s="93"/>
      <c r="W117" s="39"/>
    </row>
    <row r="118" spans="5:23" x14ac:dyDescent="0.35">
      <c r="E118" s="52" t="s">
        <v>172</v>
      </c>
      <c r="F118" s="59">
        <v>1</v>
      </c>
      <c r="M118" s="48" t="s">
        <v>171</v>
      </c>
      <c r="N118" s="94" t="s">
        <v>62</v>
      </c>
      <c r="O118" s="95" t="s">
        <v>42</v>
      </c>
      <c r="P118" s="95" t="s">
        <v>51</v>
      </c>
      <c r="Q118" s="96" t="s">
        <v>72</v>
      </c>
      <c r="R118" s="53" t="s">
        <v>172</v>
      </c>
      <c r="W118" s="39"/>
    </row>
    <row r="119" spans="5:23" x14ac:dyDescent="0.35">
      <c r="E119" s="41"/>
      <c r="M119" s="49" t="s">
        <v>50</v>
      </c>
      <c r="N119" s="86">
        <v>344</v>
      </c>
      <c r="O119" s="87">
        <v>344</v>
      </c>
      <c r="P119" s="87">
        <v>380</v>
      </c>
      <c r="Q119" s="87">
        <v>356</v>
      </c>
      <c r="R119" s="88">
        <v>1424</v>
      </c>
      <c r="W119" s="39"/>
    </row>
    <row r="120" spans="5:23" x14ac:dyDescent="0.35">
      <c r="E120" s="41"/>
      <c r="M120" s="51" t="s">
        <v>41</v>
      </c>
      <c r="N120" s="89">
        <v>393</v>
      </c>
      <c r="O120" s="4">
        <v>324</v>
      </c>
      <c r="P120" s="4">
        <v>351</v>
      </c>
      <c r="Q120" s="4">
        <v>353</v>
      </c>
      <c r="R120" s="77">
        <v>1421</v>
      </c>
      <c r="W120" s="39"/>
    </row>
    <row r="121" spans="5:23" x14ac:dyDescent="0.35">
      <c r="E121" s="41"/>
      <c r="M121" s="52" t="s">
        <v>172</v>
      </c>
      <c r="N121" s="90">
        <v>737</v>
      </c>
      <c r="O121" s="85">
        <v>668</v>
      </c>
      <c r="P121" s="85">
        <v>731</v>
      </c>
      <c r="Q121" s="85">
        <v>709</v>
      </c>
      <c r="R121" s="79">
        <v>2845</v>
      </c>
      <c r="W121" s="39"/>
    </row>
    <row r="122" spans="5:23" x14ac:dyDescent="0.35">
      <c r="E122" s="41"/>
      <c r="W122" s="39"/>
    </row>
    <row r="123" spans="5:23" x14ac:dyDescent="0.35">
      <c r="E123" s="41"/>
      <c r="W123" s="39"/>
    </row>
    <row r="124" spans="5:23" x14ac:dyDescent="0.35">
      <c r="E124" s="41"/>
      <c r="W124" s="39"/>
    </row>
    <row r="125" spans="5:23" x14ac:dyDescent="0.35">
      <c r="E125" s="41"/>
      <c r="W125" s="39"/>
    </row>
    <row r="126" spans="5:23" x14ac:dyDescent="0.35">
      <c r="E126" s="41"/>
      <c r="W126" s="39"/>
    </row>
    <row r="127" spans="5:23" x14ac:dyDescent="0.35">
      <c r="E127" s="41"/>
      <c r="W127" s="39"/>
    </row>
    <row r="128" spans="5:23" x14ac:dyDescent="0.35">
      <c r="E128" s="41"/>
      <c r="W128" s="39"/>
    </row>
    <row r="129" spans="5:23" x14ac:dyDescent="0.35">
      <c r="E129" s="41"/>
      <c r="W129" s="39"/>
    </row>
    <row r="130" spans="5:23" x14ac:dyDescent="0.35">
      <c r="E130" s="41"/>
      <c r="W130" s="39"/>
    </row>
    <row r="131" spans="5:23" x14ac:dyDescent="0.35">
      <c r="E131" s="41"/>
      <c r="W131" s="39"/>
    </row>
    <row r="132" spans="5:23" x14ac:dyDescent="0.35">
      <c r="E132" s="41"/>
      <c r="W132" s="39"/>
    </row>
    <row r="133" spans="5:23" x14ac:dyDescent="0.35">
      <c r="E133" s="41"/>
      <c r="W133" s="39"/>
    </row>
    <row r="134" spans="5:23" x14ac:dyDescent="0.35">
      <c r="E134" s="41"/>
      <c r="W134" s="39"/>
    </row>
    <row r="135" spans="5:23" x14ac:dyDescent="0.35">
      <c r="E135" s="41"/>
      <c r="W135" s="39"/>
    </row>
    <row r="136" spans="5:23" x14ac:dyDescent="0.35">
      <c r="E136" s="42"/>
      <c r="F136" s="43"/>
      <c r="G136" s="43"/>
      <c r="H136" s="43"/>
      <c r="I136" s="43"/>
      <c r="J136" s="43"/>
      <c r="K136" s="43"/>
      <c r="L136" s="43"/>
      <c r="M136" s="43"/>
      <c r="N136" s="43"/>
      <c r="O136" s="43"/>
      <c r="P136" s="43"/>
      <c r="Q136" s="43"/>
      <c r="R136" s="43"/>
      <c r="S136" s="43"/>
      <c r="T136" s="43"/>
      <c r="U136" s="43"/>
      <c r="V136" s="43"/>
      <c r="W136" s="44"/>
    </row>
  </sheetData>
  <mergeCells count="9">
    <mergeCell ref="E94:W96"/>
    <mergeCell ref="E97:W97"/>
    <mergeCell ref="E73:F73"/>
    <mergeCell ref="E40:AI42"/>
    <mergeCell ref="E4:AE7"/>
    <mergeCell ref="U10:W10"/>
    <mergeCell ref="Y43:Z43"/>
    <mergeCell ref="O43:P43"/>
    <mergeCell ref="E43:F43"/>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60AD6-DC93-463A-8AE3-E448C974A760}">
  <dimension ref="A1"/>
  <sheetViews>
    <sheetView showGridLines="0" workbookViewId="0">
      <selection activeCell="J1" sqref="J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9AB0-83BE-4C16-86B1-756CBDEF340F}">
  <dimension ref="A1"/>
  <sheetViews>
    <sheetView showGridLines="0" zoomScale="99" zoomScaleNormal="99"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7F25-5A1A-4DB4-980D-6BE5617D4D67}">
  <dimension ref="A1"/>
  <sheetViews>
    <sheetView showGridLines="0" zoomScale="98" zoomScaleNormal="98" workbookViewId="0">
      <selection activeCell="E30" sqref="E3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C0B9-39D8-469D-9941-443FF193F186}">
  <dimension ref="A1"/>
  <sheetViews>
    <sheetView showGridLines="0" zoomScale="64" workbookViewId="0"/>
  </sheetViews>
  <sheetFormatPr defaultRowHeight="14.5" x14ac:dyDescent="0.35"/>
  <sheetData/>
  <sheetProtection algorithmName="SHA-512" hashValue="6uewillAAQlqLd+S7qtgY+h5C6FSeVJxVknBOYV2Ddte2SvorjevyGP4DCdmmrflEIqti6tCeXnGyE6RdUKt0A==" saltValue="mWya1R4G0+Uz9V3/4ZM9nw==" spinCount="100000" sheet="1" objects="1" scenarios="1" selectLockedCells="1" selectUn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460DFB-3BEA-4CCE-92AF-388AD11E83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 Page</vt:lpstr>
      <vt:lpstr>HR ANALYTICS DATASET</vt:lpstr>
      <vt:lpstr>KPI</vt:lpstr>
      <vt:lpstr>Analysis</vt:lpstr>
      <vt:lpstr>Workforce Demography Overview</vt:lpstr>
      <vt:lpstr>Employee Performance&amp;Engagement</vt:lpstr>
      <vt:lpstr>Training &amp; HR Investment</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Titilayo Nyaaku</dc:creator>
  <cp:lastModifiedBy>Titilayo Nyaaku</cp:lastModifiedBy>
  <dcterms:created xsi:type="dcterms:W3CDTF">2026-05-13T04:54:52Z</dcterms:created>
  <dcterms:modified xsi:type="dcterms:W3CDTF">2026-05-21T00:59:45Z</dcterms:modified>
</cp:coreProperties>
</file>